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15510" windowHeight="12045"/>
  </bookViews>
  <sheets>
    <sheet name="Formato" sheetId="29" r:id="rId1"/>
    <sheet name="AGUA URBANO" sheetId="7" state="hidden" r:id="rId2"/>
    <sheet name="AGUA RURAL" sheetId="8" state="hidden" r:id="rId3"/>
    <sheet name="ALCANTARILLADO URBANO" sheetId="9" state="hidden" r:id="rId4"/>
    <sheet name="ALCANTARILLADO RURAL" sheetId="10" state="hidden" r:id="rId5"/>
    <sheet name="Horas de SS agua - EPS" sheetId="25" state="hidden" r:id="rId6"/>
    <sheet name="Tratamiento aguas residuales" sheetId="26" state="hidden" r:id="rId7"/>
  </sheets>
  <externalReferences>
    <externalReference r:id="rId8"/>
    <externalReference r:id="rId9"/>
  </externalReferences>
  <definedNames>
    <definedName name="_xlnm._FilterDatabase" localSheetId="2" hidden="1">'AGUA RURAL'!$A$10:$O$1884</definedName>
    <definedName name="_xlnm._FilterDatabase" localSheetId="1" hidden="1">'AGUA URBANO'!$D$10:$O$1884</definedName>
    <definedName name="_xlnm._FilterDatabase" localSheetId="4" hidden="1">'ALCANTARILLADO RURAL'!$A$10:$O$1884</definedName>
    <definedName name="_xlnm._FilterDatabase" localSheetId="3" hidden="1">'ALCANTARILLADO URBANO'!$A$10:$O$1884</definedName>
    <definedName name="_xlnm._FilterDatabase" localSheetId="5" hidden="1">'Horas de SS agua - EPS'!$A$7:$AG$83</definedName>
    <definedName name="_xlnm._FilterDatabase" localSheetId="6" hidden="1">'Tratamiento aguas residuales'!$A$12:$AQ$2329</definedName>
    <definedName name="_xlnm.Print_Area" localSheetId="0">Formato!$A$2:$BF$21</definedName>
    <definedName name="Z_9AB61B3D_962A_450E_A7BF_6485216DD114_.wvu.FilterData" localSheetId="2" hidden="1">'AGUA RURAL'!$A$9:$O$1884</definedName>
    <definedName name="Z_9AB61B3D_962A_450E_A7BF_6485216DD114_.wvu.FilterData" localSheetId="4" hidden="1">'ALCANTARILLADO RURAL'!$A$10:$K$1884</definedName>
    <definedName name="Z_C4AA3038_7466_4B8E_9CCA_2C5214F86DE7_.wvu.FilterData" localSheetId="1" hidden="1">'AGUA URBANO'!$A$10:$U$1884</definedName>
  </definedNames>
  <calcPr calcId="162913"/>
  <customWorkbookViews>
    <customWorkbookView name="Carlos" guid="{9AB61B3D-962A-450E-A7BF-6485216DD114}" maximized="1" windowWidth="0" windowHeight="0" activeSheetId="0"/>
    <customWorkbookView name="Filter 1" guid="{C4AA3038-7466-4B8E-9CCA-2C5214F86DE7}" maximized="1" windowWidth="0" windowHeight="0" activeSheetId="0"/>
  </customWorkbookViews>
  <extLst>
    <ext uri="GoogleSheetsCustomDataVersion1">
      <go:sheetsCustomData xmlns:go="http://customooxmlschemas.google.com/" r:id="rId32" roundtripDataSignature="AMtx7mi2gVLcVKej+1Ixib5GZyiyozYvMQ=="/>
    </ext>
  </extLst>
</workbook>
</file>

<file path=xl/calcChain.xml><?xml version="1.0" encoding="utf-8"?>
<calcChain xmlns="http://schemas.openxmlformats.org/spreadsheetml/2006/main">
  <c r="G8" i="29" l="1"/>
  <c r="G7" i="29" l="1"/>
  <c r="G9" i="29"/>
  <c r="G10" i="29"/>
  <c r="G11" i="29"/>
  <c r="G12" i="29"/>
  <c r="G13" i="29"/>
  <c r="G14" i="29"/>
  <c r="G15" i="29"/>
  <c r="G16" i="29"/>
  <c r="G17" i="29"/>
  <c r="G18" i="29"/>
  <c r="G19" i="29"/>
  <c r="G6" i="29"/>
  <c r="A13" i="29" l="1"/>
  <c r="A14" i="29" s="1"/>
  <c r="A15" i="29" s="1"/>
  <c r="A16" i="29" s="1"/>
  <c r="A17" i="29" s="1"/>
  <c r="A19" i="29" s="1"/>
  <c r="R2329" i="26" l="1"/>
  <c r="Q2329" i="26"/>
  <c r="M2329" i="26"/>
  <c r="R2328" i="26"/>
  <c r="Q2328" i="26"/>
  <c r="M2328" i="26"/>
  <c r="R2327" i="26"/>
  <c r="Q2327" i="26"/>
  <c r="L2327" i="26"/>
  <c r="M2327" i="26" s="1"/>
  <c r="P2326" i="26"/>
  <c r="O2326" i="26"/>
  <c r="M2326" i="26"/>
  <c r="R2325" i="26"/>
  <c r="Q2325" i="26"/>
  <c r="M2325" i="26"/>
  <c r="R2324" i="26"/>
  <c r="Q2324" i="26"/>
  <c r="M2324" i="26"/>
  <c r="L2324" i="26"/>
  <c r="R2323" i="26"/>
  <c r="Q2323" i="26"/>
  <c r="M2323" i="26"/>
  <c r="L2323" i="26"/>
  <c r="R2322" i="26"/>
  <c r="Q2322" i="26"/>
  <c r="M2322" i="26"/>
  <c r="L2322" i="26"/>
  <c r="R2321" i="26"/>
  <c r="Q2321" i="26"/>
  <c r="M2321" i="26"/>
  <c r="L2321" i="26"/>
  <c r="R2320" i="26"/>
  <c r="Q2320" i="26"/>
  <c r="M2320" i="26"/>
  <c r="L2320" i="26"/>
  <c r="P2319" i="26"/>
  <c r="O2319" i="26"/>
  <c r="M2319" i="26"/>
  <c r="R2318" i="26"/>
  <c r="Q2318" i="26"/>
  <c r="M2318" i="26"/>
  <c r="R2317" i="26"/>
  <c r="Q2317" i="26"/>
  <c r="M2317" i="26"/>
  <c r="L2317" i="26"/>
  <c r="R2316" i="26"/>
  <c r="Q2316" i="26"/>
  <c r="M2316" i="26"/>
  <c r="L2316" i="26"/>
  <c r="R2315" i="26"/>
  <c r="Q2315" i="26"/>
  <c r="L2315" i="26"/>
  <c r="M2315" i="26" s="1"/>
  <c r="R2314" i="26"/>
  <c r="Q2314" i="26"/>
  <c r="M2314" i="26"/>
  <c r="L2314" i="26"/>
  <c r="R2313" i="26"/>
  <c r="Q2313" i="26"/>
  <c r="M2313" i="26"/>
  <c r="L2313" i="26"/>
  <c r="R2312" i="26"/>
  <c r="Q2312" i="26"/>
  <c r="M2312" i="26"/>
  <c r="L2312" i="26"/>
  <c r="R2311" i="26"/>
  <c r="Q2311" i="26"/>
  <c r="M2311" i="26"/>
  <c r="L2311" i="26"/>
  <c r="P2310" i="26"/>
  <c r="O2310" i="26"/>
  <c r="M2310" i="26"/>
  <c r="R2309" i="26"/>
  <c r="Q2309" i="26"/>
  <c r="M2309" i="26"/>
  <c r="R2308" i="26"/>
  <c r="Q2308" i="26"/>
  <c r="M2308" i="26"/>
  <c r="L2308" i="26"/>
  <c r="R2307" i="26"/>
  <c r="Q2307" i="26"/>
  <c r="M2307" i="26"/>
  <c r="L2307" i="26"/>
  <c r="R2306" i="26"/>
  <c r="Q2306" i="26"/>
  <c r="M2306" i="26"/>
  <c r="L2306" i="26"/>
  <c r="R2305" i="26"/>
  <c r="Q2305" i="26"/>
  <c r="L2305" i="26"/>
  <c r="M2305" i="26" s="1"/>
  <c r="P2304" i="26"/>
  <c r="O2304" i="26"/>
  <c r="M2304" i="26"/>
  <c r="M2303" i="26"/>
  <c r="R2302" i="26"/>
  <c r="Q2302" i="26"/>
  <c r="M2302" i="26"/>
  <c r="R2301" i="26"/>
  <c r="Q2301" i="26"/>
  <c r="M2301" i="26"/>
  <c r="R2300" i="26"/>
  <c r="Q2300" i="26"/>
  <c r="M2300" i="26"/>
  <c r="L2300" i="26"/>
  <c r="R2299" i="26"/>
  <c r="Q2299" i="26"/>
  <c r="M2299" i="26"/>
  <c r="L2299" i="26"/>
  <c r="R2298" i="26"/>
  <c r="Q2298" i="26"/>
  <c r="L2298" i="26"/>
  <c r="M2298" i="26" s="1"/>
  <c r="R2297" i="26"/>
  <c r="Q2297" i="26"/>
  <c r="M2297" i="26"/>
  <c r="L2297" i="26"/>
  <c r="P2296" i="26"/>
  <c r="O2296" i="26"/>
  <c r="M2296" i="26"/>
  <c r="R2295" i="26"/>
  <c r="Q2295" i="26"/>
  <c r="M2295" i="26"/>
  <c r="R2294" i="26"/>
  <c r="Q2294" i="26"/>
  <c r="M2294" i="26"/>
  <c r="L2294" i="26"/>
  <c r="R2293" i="26"/>
  <c r="Q2293" i="26"/>
  <c r="M2293" i="26"/>
  <c r="L2293" i="26"/>
  <c r="R2292" i="26"/>
  <c r="Q2292" i="26"/>
  <c r="M2292" i="26"/>
  <c r="L2292" i="26"/>
  <c r="R2291" i="26"/>
  <c r="Q2291" i="26"/>
  <c r="M2291" i="26"/>
  <c r="L2291" i="26"/>
  <c r="R2290" i="26"/>
  <c r="Q2290" i="26"/>
  <c r="M2290" i="26"/>
  <c r="L2290" i="26"/>
  <c r="R2289" i="26"/>
  <c r="Q2289" i="26"/>
  <c r="L2289" i="26"/>
  <c r="M2289" i="26" s="1"/>
  <c r="P2288" i="26"/>
  <c r="O2288" i="26"/>
  <c r="M2288" i="26"/>
  <c r="R2287" i="26"/>
  <c r="Q2287" i="26"/>
  <c r="M2287" i="26"/>
  <c r="R2286" i="26"/>
  <c r="Q2286" i="26"/>
  <c r="M2286" i="26"/>
  <c r="L2286" i="26"/>
  <c r="R2285" i="26"/>
  <c r="Q2285" i="26"/>
  <c r="L2285" i="26"/>
  <c r="M2285" i="26" s="1"/>
  <c r="R2284" i="26"/>
  <c r="Q2284" i="26"/>
  <c r="M2284" i="26"/>
  <c r="L2284" i="26"/>
  <c r="P2283" i="26"/>
  <c r="O2283" i="26"/>
  <c r="M2283" i="26"/>
  <c r="M2282" i="26"/>
  <c r="R2281" i="26"/>
  <c r="Q2281" i="26"/>
  <c r="M2281" i="26"/>
  <c r="R2280" i="26"/>
  <c r="Q2280" i="26"/>
  <c r="M2280" i="26"/>
  <c r="R2279" i="26"/>
  <c r="Q2279" i="26"/>
  <c r="M2279" i="26"/>
  <c r="L2279" i="26"/>
  <c r="R2278" i="26"/>
  <c r="Q2278" i="26"/>
  <c r="L2278" i="26"/>
  <c r="M2278" i="26" s="1"/>
  <c r="R2277" i="26"/>
  <c r="Q2277" i="26"/>
  <c r="L2277" i="26"/>
  <c r="M2277" i="26" s="1"/>
  <c r="R2276" i="26"/>
  <c r="Q2276" i="26"/>
  <c r="L2276" i="26"/>
  <c r="M2276" i="26" s="1"/>
  <c r="R2275" i="26"/>
  <c r="Q2275" i="26"/>
  <c r="L2275" i="26"/>
  <c r="M2275" i="26" s="1"/>
  <c r="R2274" i="26"/>
  <c r="Q2274" i="26"/>
  <c r="L2274" i="26"/>
  <c r="M2274" i="26" s="1"/>
  <c r="R2273" i="26"/>
  <c r="Q2273" i="26"/>
  <c r="L2273" i="26"/>
  <c r="M2273" i="26" s="1"/>
  <c r="R2272" i="26"/>
  <c r="Q2272" i="26"/>
  <c r="L2272" i="26"/>
  <c r="M2272" i="26" s="1"/>
  <c r="P2271" i="26"/>
  <c r="O2271" i="26"/>
  <c r="M2271" i="26"/>
  <c r="R2270" i="26"/>
  <c r="Q2270" i="26"/>
  <c r="M2270" i="26"/>
  <c r="R2269" i="26"/>
  <c r="Q2269" i="26"/>
  <c r="M2269" i="26"/>
  <c r="L2269" i="26"/>
  <c r="R2268" i="26"/>
  <c r="Q2268" i="26"/>
  <c r="M2268" i="26"/>
  <c r="L2268" i="26"/>
  <c r="R2267" i="26"/>
  <c r="Q2267" i="26"/>
  <c r="L2267" i="26"/>
  <c r="M2267" i="26" s="1"/>
  <c r="R2266" i="26"/>
  <c r="Q2266" i="26"/>
  <c r="M2266" i="26"/>
  <c r="L2266" i="26"/>
  <c r="R2265" i="26"/>
  <c r="Q2265" i="26"/>
  <c r="L2265" i="26"/>
  <c r="M2265" i="26" s="1"/>
  <c r="R2264" i="26"/>
  <c r="Q2264" i="26"/>
  <c r="L2264" i="26"/>
  <c r="M2264" i="26" s="1"/>
  <c r="R2263" i="26"/>
  <c r="Q2263" i="26"/>
  <c r="L2263" i="26"/>
  <c r="M2263" i="26" s="1"/>
  <c r="R2262" i="26"/>
  <c r="Q2262" i="26"/>
  <c r="M2262" i="26"/>
  <c r="L2262" i="26"/>
  <c r="R2261" i="26"/>
  <c r="Q2261" i="26"/>
  <c r="L2261" i="26"/>
  <c r="M2261" i="26" s="1"/>
  <c r="R2260" i="26"/>
  <c r="Q2260" i="26"/>
  <c r="M2260" i="26"/>
  <c r="L2260" i="26"/>
  <c r="R2259" i="26"/>
  <c r="Q2259" i="26"/>
  <c r="L2259" i="26"/>
  <c r="M2259" i="26" s="1"/>
  <c r="P2258" i="26"/>
  <c r="O2258" i="26"/>
  <c r="M2258" i="26"/>
  <c r="R2257" i="26"/>
  <c r="Q2257" i="26"/>
  <c r="M2257" i="26"/>
  <c r="R2256" i="26"/>
  <c r="Q2256" i="26"/>
  <c r="L2256" i="26"/>
  <c r="M2256" i="26" s="1"/>
  <c r="R2255" i="26"/>
  <c r="Q2255" i="26"/>
  <c r="L2255" i="26"/>
  <c r="M2255" i="26" s="1"/>
  <c r="R2254" i="26"/>
  <c r="Q2254" i="26"/>
  <c r="L2254" i="26"/>
  <c r="M2254" i="26" s="1"/>
  <c r="P2253" i="26"/>
  <c r="O2253" i="26"/>
  <c r="M2253" i="26"/>
  <c r="R2252" i="26"/>
  <c r="Q2252" i="26"/>
  <c r="M2252" i="26"/>
  <c r="R2251" i="26"/>
  <c r="Q2251" i="26"/>
  <c r="L2251" i="26"/>
  <c r="M2251" i="26" s="1"/>
  <c r="R2250" i="26"/>
  <c r="Q2250" i="26"/>
  <c r="L2250" i="26"/>
  <c r="M2250" i="26" s="1"/>
  <c r="R2249" i="26"/>
  <c r="Q2249" i="26"/>
  <c r="L2249" i="26"/>
  <c r="M2249" i="26" s="1"/>
  <c r="R2248" i="26"/>
  <c r="Q2248" i="26"/>
  <c r="L2248" i="26"/>
  <c r="M2248" i="26" s="1"/>
  <c r="R2247" i="26"/>
  <c r="Q2247" i="26"/>
  <c r="L2247" i="26"/>
  <c r="M2247" i="26" s="1"/>
  <c r="R2246" i="26"/>
  <c r="Q2246" i="26"/>
  <c r="L2246" i="26"/>
  <c r="M2246" i="26" s="1"/>
  <c r="P2245" i="26"/>
  <c r="O2245" i="26"/>
  <c r="M2245" i="26"/>
  <c r="M2244" i="26"/>
  <c r="R2243" i="26"/>
  <c r="Q2243" i="26"/>
  <c r="M2243" i="26"/>
  <c r="R2242" i="26"/>
  <c r="Q2242" i="26"/>
  <c r="M2242" i="26"/>
  <c r="R2241" i="26"/>
  <c r="Q2241" i="26"/>
  <c r="M2241" i="26"/>
  <c r="L2241" i="26"/>
  <c r="R2240" i="26"/>
  <c r="Q2240" i="26"/>
  <c r="M2240" i="26"/>
  <c r="L2240" i="26"/>
  <c r="R2239" i="26"/>
  <c r="Q2239" i="26"/>
  <c r="L2239" i="26"/>
  <c r="M2239" i="26" s="1"/>
  <c r="R2238" i="26"/>
  <c r="Q2238" i="26"/>
  <c r="L2238" i="26"/>
  <c r="M2238" i="26" s="1"/>
  <c r="R2237" i="26"/>
  <c r="Q2237" i="26"/>
  <c r="M2237" i="26"/>
  <c r="L2237" i="26"/>
  <c r="P2236" i="26"/>
  <c r="O2236" i="26"/>
  <c r="M2236" i="26"/>
  <c r="R2235" i="26"/>
  <c r="Q2235" i="26"/>
  <c r="M2235" i="26"/>
  <c r="R2234" i="26"/>
  <c r="Q2234" i="26"/>
  <c r="M2234" i="26"/>
  <c r="L2234" i="26"/>
  <c r="R2233" i="26"/>
  <c r="Q2233" i="26"/>
  <c r="L2233" i="26"/>
  <c r="M2233" i="26" s="1"/>
  <c r="R2232" i="26"/>
  <c r="Q2232" i="26"/>
  <c r="M2232" i="26"/>
  <c r="L2232" i="26"/>
  <c r="R2231" i="26"/>
  <c r="Q2231" i="26"/>
  <c r="M2231" i="26"/>
  <c r="L2231" i="26"/>
  <c r="R2230" i="26"/>
  <c r="Q2230" i="26"/>
  <c r="L2230" i="26"/>
  <c r="M2230" i="26" s="1"/>
  <c r="R2229" i="26"/>
  <c r="Q2229" i="26"/>
  <c r="L2229" i="26"/>
  <c r="M2229" i="26" s="1"/>
  <c r="R2228" i="26"/>
  <c r="Q2228" i="26"/>
  <c r="L2228" i="26"/>
  <c r="M2228" i="26" s="1"/>
  <c r="R2227" i="26"/>
  <c r="Q2227" i="26"/>
  <c r="M2227" i="26"/>
  <c r="L2227" i="26"/>
  <c r="R2226" i="26"/>
  <c r="Q2226" i="26"/>
  <c r="M2226" i="26"/>
  <c r="L2226" i="26"/>
  <c r="R2225" i="26"/>
  <c r="Q2225" i="26"/>
  <c r="M2225" i="26"/>
  <c r="L2225" i="26"/>
  <c r="R2224" i="26"/>
  <c r="Q2224" i="26"/>
  <c r="L2224" i="26"/>
  <c r="M2224" i="26" s="1"/>
  <c r="R2223" i="26"/>
  <c r="Q2223" i="26"/>
  <c r="L2223" i="26"/>
  <c r="M2223" i="26" s="1"/>
  <c r="R2222" i="26"/>
  <c r="Q2222" i="26"/>
  <c r="M2222" i="26"/>
  <c r="L2222" i="26"/>
  <c r="R2221" i="26"/>
  <c r="Q2221" i="26"/>
  <c r="L2221" i="26"/>
  <c r="M2221" i="26" s="1"/>
  <c r="P2220" i="26"/>
  <c r="O2220" i="26"/>
  <c r="M2220" i="26"/>
  <c r="R2219" i="26"/>
  <c r="Q2219" i="26"/>
  <c r="M2219" i="26"/>
  <c r="R2218" i="26"/>
  <c r="Q2218" i="26"/>
  <c r="M2218" i="26"/>
  <c r="L2218" i="26"/>
  <c r="R2217" i="26"/>
  <c r="Q2217" i="26"/>
  <c r="L2217" i="26"/>
  <c r="M2217" i="26" s="1"/>
  <c r="R2216" i="26"/>
  <c r="Q2216" i="26"/>
  <c r="M2216" i="26"/>
  <c r="L2216" i="26"/>
  <c r="R2215" i="26"/>
  <c r="Q2215" i="26"/>
  <c r="M2215" i="26"/>
  <c r="L2215" i="26"/>
  <c r="R2214" i="26"/>
  <c r="Q2214" i="26"/>
  <c r="M2214" i="26"/>
  <c r="L2214" i="26"/>
  <c r="R2213" i="26"/>
  <c r="Q2213" i="26"/>
  <c r="L2213" i="26"/>
  <c r="M2213" i="26" s="1"/>
  <c r="R2212" i="26"/>
  <c r="Q2212" i="26"/>
  <c r="M2212" i="26"/>
  <c r="L2212" i="26"/>
  <c r="R2211" i="26"/>
  <c r="Q2211" i="26"/>
  <c r="L2211" i="26"/>
  <c r="M2211" i="26" s="1"/>
  <c r="R2210" i="26"/>
  <c r="Q2210" i="26"/>
  <c r="M2210" i="26"/>
  <c r="L2210" i="26"/>
  <c r="P2209" i="26"/>
  <c r="O2209" i="26"/>
  <c r="Q2209" i="26" s="1"/>
  <c r="M2209" i="26"/>
  <c r="R2208" i="26"/>
  <c r="Q2208" i="26"/>
  <c r="M2208" i="26"/>
  <c r="R2207" i="26"/>
  <c r="Q2207" i="26"/>
  <c r="M2207" i="26"/>
  <c r="L2207" i="26"/>
  <c r="R2206" i="26"/>
  <c r="Q2206" i="26"/>
  <c r="L2206" i="26"/>
  <c r="M2206" i="26" s="1"/>
  <c r="R2205" i="26"/>
  <c r="Q2205" i="26"/>
  <c r="L2205" i="26"/>
  <c r="M2205" i="26" s="1"/>
  <c r="R2204" i="26"/>
  <c r="Q2204" i="26"/>
  <c r="L2204" i="26"/>
  <c r="M2204" i="26" s="1"/>
  <c r="R2203" i="26"/>
  <c r="Q2203" i="26"/>
  <c r="L2203" i="26"/>
  <c r="M2203" i="26" s="1"/>
  <c r="R2202" i="26"/>
  <c r="Q2202" i="26"/>
  <c r="L2202" i="26"/>
  <c r="M2202" i="26" s="1"/>
  <c r="R2201" i="26"/>
  <c r="Q2201" i="26"/>
  <c r="M2201" i="26"/>
  <c r="L2201" i="26"/>
  <c r="R2200" i="26"/>
  <c r="Q2200" i="26"/>
  <c r="L2200" i="26"/>
  <c r="M2200" i="26" s="1"/>
  <c r="R2199" i="26"/>
  <c r="Q2199" i="26"/>
  <c r="L2199" i="26"/>
  <c r="M2199" i="26" s="1"/>
  <c r="R2198" i="26"/>
  <c r="Q2198" i="26"/>
  <c r="L2198" i="26"/>
  <c r="M2198" i="26" s="1"/>
  <c r="P2197" i="26"/>
  <c r="O2197" i="26"/>
  <c r="M2197" i="26"/>
  <c r="R2196" i="26"/>
  <c r="Q2196" i="26"/>
  <c r="M2196" i="26"/>
  <c r="R2195" i="26"/>
  <c r="Q2195" i="26"/>
  <c r="M2195" i="26"/>
  <c r="L2195" i="26"/>
  <c r="R2194" i="26"/>
  <c r="Q2194" i="26"/>
  <c r="M2194" i="26"/>
  <c r="L2194" i="26"/>
  <c r="R2193" i="26"/>
  <c r="Q2193" i="26"/>
  <c r="L2193" i="26"/>
  <c r="M2193" i="26" s="1"/>
  <c r="R2192" i="26"/>
  <c r="Q2192" i="26"/>
  <c r="M2192" i="26"/>
  <c r="L2192" i="26"/>
  <c r="R2191" i="26"/>
  <c r="Q2191" i="26"/>
  <c r="M2191" i="26"/>
  <c r="L2191" i="26"/>
  <c r="R2190" i="26"/>
  <c r="Q2190" i="26"/>
  <c r="L2190" i="26"/>
  <c r="M2190" i="26" s="1"/>
  <c r="P2189" i="26"/>
  <c r="O2189" i="26"/>
  <c r="M2189" i="26"/>
  <c r="R2188" i="26"/>
  <c r="Q2188" i="26"/>
  <c r="M2188" i="26"/>
  <c r="R2187" i="26"/>
  <c r="Q2187" i="26"/>
  <c r="M2187" i="26"/>
  <c r="L2187" i="26"/>
  <c r="R2186" i="26"/>
  <c r="Q2186" i="26"/>
  <c r="M2186" i="26"/>
  <c r="L2186" i="26"/>
  <c r="R2185" i="26"/>
  <c r="Q2185" i="26"/>
  <c r="M2185" i="26"/>
  <c r="L2185" i="26"/>
  <c r="R2184" i="26"/>
  <c r="Q2184" i="26"/>
  <c r="L2184" i="26"/>
  <c r="M2184" i="26" s="1"/>
  <c r="R2183" i="26"/>
  <c r="Q2183" i="26"/>
  <c r="L2183" i="26"/>
  <c r="M2183" i="26" s="1"/>
  <c r="P2182" i="26"/>
  <c r="O2182" i="26"/>
  <c r="M2182" i="26"/>
  <c r="R2181" i="26"/>
  <c r="Q2181" i="26"/>
  <c r="M2181" i="26"/>
  <c r="R2180" i="26"/>
  <c r="Q2180" i="26"/>
  <c r="M2180" i="26"/>
  <c r="L2180" i="26"/>
  <c r="R2179" i="26"/>
  <c r="Q2179" i="26"/>
  <c r="M2179" i="26"/>
  <c r="L2179" i="26"/>
  <c r="R2178" i="26"/>
  <c r="Q2178" i="26"/>
  <c r="M2178" i="26"/>
  <c r="L2178" i="26"/>
  <c r="R2177" i="26"/>
  <c r="Q2177" i="26"/>
  <c r="M2177" i="26"/>
  <c r="L2177" i="26"/>
  <c r="R2176" i="26"/>
  <c r="Q2176" i="26"/>
  <c r="L2176" i="26"/>
  <c r="M2176" i="26" s="1"/>
  <c r="R2175" i="26"/>
  <c r="Q2175" i="26"/>
  <c r="L2175" i="26"/>
  <c r="M2175" i="26" s="1"/>
  <c r="R2174" i="26"/>
  <c r="Q2174" i="26"/>
  <c r="L2174" i="26"/>
  <c r="M2174" i="26" s="1"/>
  <c r="R2173" i="26"/>
  <c r="Q2173" i="26"/>
  <c r="L2173" i="26"/>
  <c r="M2173" i="26" s="1"/>
  <c r="R2172" i="26"/>
  <c r="Q2172" i="26"/>
  <c r="L2172" i="26"/>
  <c r="M2172" i="26" s="1"/>
  <c r="R2171" i="26"/>
  <c r="Q2171" i="26"/>
  <c r="M2171" i="26"/>
  <c r="L2171" i="26"/>
  <c r="R2170" i="26"/>
  <c r="Q2170" i="26"/>
  <c r="L2170" i="26"/>
  <c r="M2170" i="26" s="1"/>
  <c r="P2169" i="26"/>
  <c r="O2169" i="26"/>
  <c r="M2169" i="26"/>
  <c r="R2168" i="26"/>
  <c r="Q2168" i="26"/>
  <c r="M2168" i="26"/>
  <c r="R2167" i="26"/>
  <c r="Q2167" i="26"/>
  <c r="M2167" i="26"/>
  <c r="L2167" i="26"/>
  <c r="R2166" i="26"/>
  <c r="Q2166" i="26"/>
  <c r="L2166" i="26"/>
  <c r="M2166" i="26" s="1"/>
  <c r="R2165" i="26"/>
  <c r="Q2165" i="26"/>
  <c r="L2165" i="26"/>
  <c r="M2165" i="26" s="1"/>
  <c r="R2164" i="26"/>
  <c r="Q2164" i="26"/>
  <c r="M2164" i="26"/>
  <c r="L2164" i="26"/>
  <c r="R2163" i="26"/>
  <c r="Q2163" i="26"/>
  <c r="L2163" i="26"/>
  <c r="M2163" i="26" s="1"/>
  <c r="R2162" i="26"/>
  <c r="Q2162" i="26"/>
  <c r="L2162" i="26"/>
  <c r="M2162" i="26" s="1"/>
  <c r="P2161" i="26"/>
  <c r="O2161" i="26"/>
  <c r="Q2161" i="26" s="1"/>
  <c r="M2161" i="26"/>
  <c r="R2160" i="26"/>
  <c r="Q2160" i="26"/>
  <c r="M2160" i="26"/>
  <c r="R2159" i="26"/>
  <c r="Q2159" i="26"/>
  <c r="M2159" i="26"/>
  <c r="L2159" i="26"/>
  <c r="R2158" i="26"/>
  <c r="Q2158" i="26"/>
  <c r="L2158" i="26"/>
  <c r="M2158" i="26" s="1"/>
  <c r="R2157" i="26"/>
  <c r="Q2157" i="26"/>
  <c r="M2157" i="26"/>
  <c r="L2157" i="26"/>
  <c r="R2156" i="26"/>
  <c r="Q2156" i="26"/>
  <c r="L2156" i="26"/>
  <c r="M2156" i="26" s="1"/>
  <c r="R2155" i="26"/>
  <c r="Q2155" i="26"/>
  <c r="L2155" i="26"/>
  <c r="M2155" i="26" s="1"/>
  <c r="P2154" i="26"/>
  <c r="O2154" i="26"/>
  <c r="M2154" i="26"/>
  <c r="R2153" i="26"/>
  <c r="Q2153" i="26"/>
  <c r="M2153" i="26"/>
  <c r="R2152" i="26"/>
  <c r="Q2152" i="26"/>
  <c r="M2152" i="26"/>
  <c r="L2152" i="26"/>
  <c r="R2151" i="26"/>
  <c r="Q2151" i="26"/>
  <c r="L2151" i="26"/>
  <c r="M2151" i="26" s="1"/>
  <c r="R2150" i="26"/>
  <c r="Q2150" i="26"/>
  <c r="L2150" i="26"/>
  <c r="M2150" i="26" s="1"/>
  <c r="R2149" i="26"/>
  <c r="Q2149" i="26"/>
  <c r="L2149" i="26"/>
  <c r="M2149" i="26" s="1"/>
  <c r="R2148" i="26"/>
  <c r="Q2148" i="26"/>
  <c r="M2148" i="26"/>
  <c r="L2148" i="26"/>
  <c r="R2147" i="26"/>
  <c r="Q2147" i="26"/>
  <c r="L2147" i="26"/>
  <c r="M2147" i="26" s="1"/>
  <c r="P2146" i="26"/>
  <c r="P2145" i="26" s="1"/>
  <c r="O2146" i="26"/>
  <c r="M2146" i="26"/>
  <c r="M2145" i="26"/>
  <c r="R2144" i="26"/>
  <c r="Q2144" i="26"/>
  <c r="M2144" i="26"/>
  <c r="R2143" i="26"/>
  <c r="Q2143" i="26"/>
  <c r="M2143" i="26"/>
  <c r="R2142" i="26"/>
  <c r="Q2142" i="26"/>
  <c r="M2142" i="26"/>
  <c r="L2142" i="26"/>
  <c r="R2141" i="26"/>
  <c r="Q2141" i="26"/>
  <c r="L2141" i="26"/>
  <c r="M2141" i="26" s="1"/>
  <c r="R2140" i="26"/>
  <c r="Q2140" i="26"/>
  <c r="L2140" i="26"/>
  <c r="M2140" i="26" s="1"/>
  <c r="R2139" i="26"/>
  <c r="Q2139" i="26"/>
  <c r="L2139" i="26"/>
  <c r="M2139" i="26" s="1"/>
  <c r="R2138" i="26"/>
  <c r="Q2138" i="26"/>
  <c r="L2138" i="26"/>
  <c r="M2138" i="26" s="1"/>
  <c r="R2137" i="26"/>
  <c r="Q2137" i="26"/>
  <c r="L2137" i="26"/>
  <c r="M2137" i="26" s="1"/>
  <c r="R2136" i="26"/>
  <c r="Q2136" i="26"/>
  <c r="L2136" i="26"/>
  <c r="M2136" i="26" s="1"/>
  <c r="P2135" i="26"/>
  <c r="O2135" i="26"/>
  <c r="M2135" i="26"/>
  <c r="R2134" i="26"/>
  <c r="Q2134" i="26"/>
  <c r="M2134" i="26"/>
  <c r="R2133" i="26"/>
  <c r="Q2133" i="26"/>
  <c r="M2133" i="26"/>
  <c r="L2133" i="26"/>
  <c r="R2132" i="26"/>
  <c r="Q2132" i="26"/>
  <c r="L2132" i="26"/>
  <c r="M2132" i="26" s="1"/>
  <c r="R2131" i="26"/>
  <c r="Q2131" i="26"/>
  <c r="L2131" i="26"/>
  <c r="M2131" i="26" s="1"/>
  <c r="R2130" i="26"/>
  <c r="Q2130" i="26"/>
  <c r="L2130" i="26"/>
  <c r="M2130" i="26" s="1"/>
  <c r="R2129" i="26"/>
  <c r="Q2129" i="26"/>
  <c r="L2129" i="26"/>
  <c r="M2129" i="26" s="1"/>
  <c r="R2128" i="26"/>
  <c r="Q2128" i="26"/>
  <c r="L2128" i="26"/>
  <c r="M2128" i="26" s="1"/>
  <c r="R2127" i="26"/>
  <c r="Q2127" i="26"/>
  <c r="L2127" i="26"/>
  <c r="M2127" i="26" s="1"/>
  <c r="R2126" i="26"/>
  <c r="Q2126" i="26"/>
  <c r="L2126" i="26"/>
  <c r="M2126" i="26" s="1"/>
  <c r="R2125" i="26"/>
  <c r="Q2125" i="26"/>
  <c r="L2125" i="26"/>
  <c r="M2125" i="26" s="1"/>
  <c r="R2124" i="26"/>
  <c r="Q2124" i="26"/>
  <c r="L2124" i="26"/>
  <c r="M2124" i="26" s="1"/>
  <c r="P2123" i="26"/>
  <c r="O2123" i="26"/>
  <c r="M2123" i="26"/>
  <c r="R2122" i="26"/>
  <c r="Q2122" i="26"/>
  <c r="M2122" i="26"/>
  <c r="R2121" i="26"/>
  <c r="Q2121" i="26"/>
  <c r="M2121" i="26"/>
  <c r="L2121" i="26"/>
  <c r="R2120" i="26"/>
  <c r="Q2120" i="26"/>
  <c r="L2120" i="26"/>
  <c r="M2120" i="26" s="1"/>
  <c r="R2119" i="26"/>
  <c r="Q2119" i="26"/>
  <c r="M2119" i="26"/>
  <c r="L2119" i="26"/>
  <c r="R2118" i="26"/>
  <c r="Q2118" i="26"/>
  <c r="L2118" i="26"/>
  <c r="M2118" i="26" s="1"/>
  <c r="R2117" i="26"/>
  <c r="Q2117" i="26"/>
  <c r="M2117" i="26"/>
  <c r="P2116" i="26"/>
  <c r="O2116" i="26"/>
  <c r="M2116" i="26"/>
  <c r="R2115" i="26"/>
  <c r="Q2115" i="26"/>
  <c r="M2115" i="26"/>
  <c r="R2114" i="26"/>
  <c r="Q2114" i="26"/>
  <c r="M2114" i="26"/>
  <c r="L2114" i="26"/>
  <c r="R2113" i="26"/>
  <c r="Q2113" i="26"/>
  <c r="M2113" i="26"/>
  <c r="L2113" i="26"/>
  <c r="R2112" i="26"/>
  <c r="Q2112" i="26"/>
  <c r="L2112" i="26"/>
  <c r="M2112" i="26" s="1"/>
  <c r="R2111" i="26"/>
  <c r="Q2111" i="26"/>
  <c r="M2111" i="26"/>
  <c r="L2111" i="26"/>
  <c r="R2110" i="26"/>
  <c r="Q2110" i="26"/>
  <c r="L2110" i="26"/>
  <c r="M2110" i="26" s="1"/>
  <c r="P2109" i="26"/>
  <c r="O2109" i="26"/>
  <c r="M2109" i="26"/>
  <c r="R2108" i="26"/>
  <c r="Q2108" i="26"/>
  <c r="M2108" i="26"/>
  <c r="R2107" i="26"/>
  <c r="Q2107" i="26"/>
  <c r="M2107" i="26"/>
  <c r="L2107" i="26"/>
  <c r="R2106" i="26"/>
  <c r="Q2106" i="26"/>
  <c r="M2106" i="26"/>
  <c r="L2106" i="26"/>
  <c r="R2105" i="26"/>
  <c r="Q2105" i="26"/>
  <c r="L2105" i="26"/>
  <c r="M2105" i="26" s="1"/>
  <c r="R2104" i="26"/>
  <c r="Q2104" i="26"/>
  <c r="L2104" i="26"/>
  <c r="M2104" i="26" s="1"/>
  <c r="R2103" i="26"/>
  <c r="Q2103" i="26"/>
  <c r="L2103" i="26"/>
  <c r="M2103" i="26" s="1"/>
  <c r="R2102" i="26"/>
  <c r="Q2102" i="26"/>
  <c r="L2102" i="26"/>
  <c r="M2102" i="26" s="1"/>
  <c r="R2101" i="26"/>
  <c r="Q2101" i="26"/>
  <c r="L2101" i="26"/>
  <c r="M2101" i="26" s="1"/>
  <c r="R2100" i="26"/>
  <c r="Q2100" i="26"/>
  <c r="L2100" i="26"/>
  <c r="M2100" i="26" s="1"/>
  <c r="R2099" i="26"/>
  <c r="Q2099" i="26"/>
  <c r="M2099" i="26"/>
  <c r="L2099" i="26"/>
  <c r="R2098" i="26"/>
  <c r="Q2098" i="26"/>
  <c r="L2098" i="26"/>
  <c r="M2098" i="26" s="1"/>
  <c r="R2097" i="26"/>
  <c r="Q2097" i="26"/>
  <c r="M2097" i="26"/>
  <c r="L2097" i="26"/>
  <c r="R2096" i="26"/>
  <c r="Q2096" i="26"/>
  <c r="L2096" i="26"/>
  <c r="M2096" i="26" s="1"/>
  <c r="R2095" i="26"/>
  <c r="Q2095" i="26"/>
  <c r="L2095" i="26"/>
  <c r="M2095" i="26" s="1"/>
  <c r="R2094" i="26"/>
  <c r="Q2094" i="26"/>
  <c r="L2094" i="26"/>
  <c r="M2094" i="26" s="1"/>
  <c r="R2093" i="26"/>
  <c r="Q2093" i="26"/>
  <c r="L2093" i="26"/>
  <c r="M2093" i="26" s="1"/>
  <c r="P2092" i="26"/>
  <c r="O2092" i="26"/>
  <c r="M2092" i="26"/>
  <c r="R2091" i="26"/>
  <c r="Q2091" i="26"/>
  <c r="M2091" i="26"/>
  <c r="R2090" i="26"/>
  <c r="Q2090" i="26"/>
  <c r="M2090" i="26"/>
  <c r="L2090" i="26"/>
  <c r="R2089" i="26"/>
  <c r="Q2089" i="26"/>
  <c r="L2089" i="26"/>
  <c r="M2089" i="26" s="1"/>
  <c r="R2088" i="26"/>
  <c r="Q2088" i="26"/>
  <c r="L2088" i="26"/>
  <c r="M2088" i="26" s="1"/>
  <c r="R2087" i="26"/>
  <c r="Q2087" i="26"/>
  <c r="L2087" i="26"/>
  <c r="M2087" i="26" s="1"/>
  <c r="P2086" i="26"/>
  <c r="O2086" i="26"/>
  <c r="M2086" i="26"/>
  <c r="R2085" i="26"/>
  <c r="Q2085" i="26"/>
  <c r="M2085" i="26"/>
  <c r="R2084" i="26"/>
  <c r="Q2084" i="26"/>
  <c r="M2084" i="26"/>
  <c r="L2084" i="26"/>
  <c r="R2083" i="26"/>
  <c r="Q2083" i="26"/>
  <c r="L2083" i="26"/>
  <c r="M2083" i="26" s="1"/>
  <c r="R2082" i="26"/>
  <c r="Q2082" i="26"/>
  <c r="L2082" i="26"/>
  <c r="M2082" i="26" s="1"/>
  <c r="R2081" i="26"/>
  <c r="Q2081" i="26"/>
  <c r="L2081" i="26"/>
  <c r="M2081" i="26" s="1"/>
  <c r="R2080" i="26"/>
  <c r="Q2080" i="26"/>
  <c r="L2080" i="26"/>
  <c r="M2080" i="26" s="1"/>
  <c r="R2079" i="26"/>
  <c r="Q2079" i="26"/>
  <c r="M2079" i="26"/>
  <c r="L2079" i="26"/>
  <c r="R2078" i="26"/>
  <c r="Q2078" i="26"/>
  <c r="L2078" i="26"/>
  <c r="M2078" i="26" s="1"/>
  <c r="R2077" i="26"/>
  <c r="Q2077" i="26"/>
  <c r="M2077" i="26"/>
  <c r="L2077" i="26"/>
  <c r="R2076" i="26"/>
  <c r="Q2076" i="26"/>
  <c r="L2076" i="26"/>
  <c r="M2076" i="26" s="1"/>
  <c r="P2075" i="26"/>
  <c r="O2075" i="26"/>
  <c r="M2075" i="26"/>
  <c r="R2074" i="26"/>
  <c r="Q2074" i="26"/>
  <c r="M2074" i="26"/>
  <c r="R2073" i="26"/>
  <c r="Q2073" i="26"/>
  <c r="M2073" i="26"/>
  <c r="L2073" i="26"/>
  <c r="R2072" i="26"/>
  <c r="Q2072" i="26"/>
  <c r="L2072" i="26"/>
  <c r="M2072" i="26" s="1"/>
  <c r="R2071" i="26"/>
  <c r="Q2071" i="26"/>
  <c r="L2071" i="26"/>
  <c r="M2071" i="26" s="1"/>
  <c r="R2070" i="26"/>
  <c r="Q2070" i="26"/>
  <c r="L2070" i="26"/>
  <c r="M2070" i="26" s="1"/>
  <c r="R2069" i="26"/>
  <c r="Q2069" i="26"/>
  <c r="L2069" i="26"/>
  <c r="M2069" i="26" s="1"/>
  <c r="R2068" i="26"/>
  <c r="Q2068" i="26"/>
  <c r="L2068" i="26"/>
  <c r="M2068" i="26" s="1"/>
  <c r="R2067" i="26"/>
  <c r="Q2067" i="26"/>
  <c r="L2067" i="26"/>
  <c r="M2067" i="26" s="1"/>
  <c r="R2066" i="26"/>
  <c r="Q2066" i="26"/>
  <c r="L2066" i="26"/>
  <c r="M2066" i="26" s="1"/>
  <c r="R2065" i="26"/>
  <c r="Q2065" i="26"/>
  <c r="M2065" i="26"/>
  <c r="L2065" i="26"/>
  <c r="R2064" i="26"/>
  <c r="Q2064" i="26"/>
  <c r="L2064" i="26"/>
  <c r="M2064" i="26" s="1"/>
  <c r="P2063" i="26"/>
  <c r="O2063" i="26"/>
  <c r="Q2063" i="26" s="1"/>
  <c r="M2063" i="26"/>
  <c r="R2062" i="26"/>
  <c r="Q2062" i="26"/>
  <c r="M2062" i="26"/>
  <c r="R2061" i="26"/>
  <c r="Q2061" i="26"/>
  <c r="M2061" i="26"/>
  <c r="L2061" i="26"/>
  <c r="R2060" i="26"/>
  <c r="Q2060" i="26"/>
  <c r="L2060" i="26"/>
  <c r="M2060" i="26" s="1"/>
  <c r="R2059" i="26"/>
  <c r="Q2059" i="26"/>
  <c r="L2059" i="26"/>
  <c r="M2059" i="26" s="1"/>
  <c r="R2058" i="26"/>
  <c r="Q2058" i="26"/>
  <c r="L2058" i="26"/>
  <c r="M2058" i="26" s="1"/>
  <c r="R2057" i="26"/>
  <c r="Q2057" i="26"/>
  <c r="L2057" i="26"/>
  <c r="M2057" i="26" s="1"/>
  <c r="R2056" i="26"/>
  <c r="Q2056" i="26"/>
  <c r="L2056" i="26"/>
  <c r="M2056" i="26" s="1"/>
  <c r="R2055" i="26"/>
  <c r="Q2055" i="26"/>
  <c r="L2055" i="26"/>
  <c r="M2055" i="26" s="1"/>
  <c r="R2054" i="26"/>
  <c r="Q2054" i="26"/>
  <c r="L2054" i="26"/>
  <c r="M2054" i="26" s="1"/>
  <c r="P2053" i="26"/>
  <c r="O2053" i="26"/>
  <c r="Q2053" i="26" s="1"/>
  <c r="M2053" i="26"/>
  <c r="R2052" i="26"/>
  <c r="Q2052" i="26"/>
  <c r="M2052" i="26"/>
  <c r="R2051" i="26"/>
  <c r="Q2051" i="26"/>
  <c r="M2051" i="26"/>
  <c r="L2051" i="26"/>
  <c r="R2050" i="26"/>
  <c r="Q2050" i="26"/>
  <c r="L2050" i="26"/>
  <c r="M2050" i="26" s="1"/>
  <c r="R2049" i="26"/>
  <c r="Q2049" i="26"/>
  <c r="L2049" i="26"/>
  <c r="M2049" i="26" s="1"/>
  <c r="R2048" i="26"/>
  <c r="Q2048" i="26"/>
  <c r="L2048" i="26"/>
  <c r="M2048" i="26" s="1"/>
  <c r="R2047" i="26"/>
  <c r="Q2047" i="26"/>
  <c r="L2047" i="26"/>
  <c r="M2047" i="26" s="1"/>
  <c r="P2046" i="26"/>
  <c r="O2046" i="26"/>
  <c r="M2046" i="26"/>
  <c r="R2045" i="26"/>
  <c r="Q2045" i="26"/>
  <c r="M2045" i="26"/>
  <c r="R2044" i="26"/>
  <c r="Q2044" i="26"/>
  <c r="M2044" i="26"/>
  <c r="L2044" i="26"/>
  <c r="R2043" i="26"/>
  <c r="Q2043" i="26"/>
  <c r="M2043" i="26"/>
  <c r="L2043" i="26"/>
  <c r="R2042" i="26"/>
  <c r="Q2042" i="26"/>
  <c r="M2042" i="26"/>
  <c r="L2042" i="26"/>
  <c r="R2041" i="26"/>
  <c r="Q2041" i="26"/>
  <c r="L2041" i="26"/>
  <c r="M2041" i="26" s="1"/>
  <c r="R2040" i="26"/>
  <c r="Q2040" i="26"/>
  <c r="L2040" i="26"/>
  <c r="M2040" i="26" s="1"/>
  <c r="R2039" i="26"/>
  <c r="Q2039" i="26"/>
  <c r="L2039" i="26"/>
  <c r="M2039" i="26" s="1"/>
  <c r="R2038" i="26"/>
  <c r="Q2038" i="26"/>
  <c r="L2038" i="26"/>
  <c r="M2038" i="26" s="1"/>
  <c r="P2037" i="26"/>
  <c r="O2037" i="26"/>
  <c r="M2037" i="26"/>
  <c r="R2036" i="26"/>
  <c r="Q2036" i="26"/>
  <c r="M2036" i="26"/>
  <c r="R2035" i="26"/>
  <c r="Q2035" i="26"/>
  <c r="M2035" i="26"/>
  <c r="L2035" i="26"/>
  <c r="R2034" i="26"/>
  <c r="Q2034" i="26"/>
  <c r="L2034" i="26"/>
  <c r="M2034" i="26" s="1"/>
  <c r="R2033" i="26"/>
  <c r="Q2033" i="26"/>
  <c r="M2033" i="26"/>
  <c r="L2033" i="26"/>
  <c r="R2032" i="26"/>
  <c r="Q2032" i="26"/>
  <c r="M2032" i="26"/>
  <c r="L2032" i="26"/>
  <c r="R2031" i="26"/>
  <c r="Q2031" i="26"/>
  <c r="L2031" i="26"/>
  <c r="M2031" i="26" s="1"/>
  <c r="R2030" i="26"/>
  <c r="Q2030" i="26"/>
  <c r="M2030" i="26"/>
  <c r="L2030" i="26"/>
  <c r="R2029" i="26"/>
  <c r="Q2029" i="26"/>
  <c r="L2029" i="26"/>
  <c r="M2029" i="26" s="1"/>
  <c r="R2028" i="26"/>
  <c r="Q2028" i="26"/>
  <c r="M2028" i="26"/>
  <c r="L2028" i="26"/>
  <c r="R2027" i="26"/>
  <c r="Q2027" i="26"/>
  <c r="L2027" i="26"/>
  <c r="M2027" i="26" s="1"/>
  <c r="R2026" i="26"/>
  <c r="Q2026" i="26"/>
  <c r="M2026" i="26"/>
  <c r="L2026" i="26"/>
  <c r="P2025" i="26"/>
  <c r="R2025" i="26" s="1"/>
  <c r="O2025" i="26"/>
  <c r="M2025" i="26"/>
  <c r="R2024" i="26"/>
  <c r="Q2024" i="26"/>
  <c r="M2024" i="26"/>
  <c r="R2023" i="26"/>
  <c r="Q2023" i="26"/>
  <c r="M2023" i="26"/>
  <c r="L2023" i="26"/>
  <c r="R2022" i="26"/>
  <c r="Q2022" i="26"/>
  <c r="L2022" i="26"/>
  <c r="M2022" i="26" s="1"/>
  <c r="R2021" i="26"/>
  <c r="Q2021" i="26"/>
  <c r="L2021" i="26"/>
  <c r="M2021" i="26" s="1"/>
  <c r="R2020" i="26"/>
  <c r="Q2020" i="26"/>
  <c r="M2020" i="26"/>
  <c r="L2020" i="26"/>
  <c r="R2019" i="26"/>
  <c r="Q2019" i="26"/>
  <c r="L2019" i="26"/>
  <c r="M2019" i="26" s="1"/>
  <c r="R2018" i="26"/>
  <c r="Q2018" i="26"/>
  <c r="L2018" i="26"/>
  <c r="M2018" i="26" s="1"/>
  <c r="R2017" i="26"/>
  <c r="Q2017" i="26"/>
  <c r="M2017" i="26"/>
  <c r="L2017" i="26"/>
  <c r="R2016" i="26"/>
  <c r="Q2016" i="26"/>
  <c r="L2016" i="26"/>
  <c r="M2016" i="26" s="1"/>
  <c r="R2015" i="26"/>
  <c r="Q2015" i="26"/>
  <c r="L2015" i="26"/>
  <c r="M2015" i="26" s="1"/>
  <c r="R2014" i="26"/>
  <c r="Q2014" i="26"/>
  <c r="L2014" i="26"/>
  <c r="M2014" i="26" s="1"/>
  <c r="R2013" i="26"/>
  <c r="Q2013" i="26"/>
  <c r="M2013" i="26"/>
  <c r="L2013" i="26"/>
  <c r="R2012" i="26"/>
  <c r="Q2012" i="26"/>
  <c r="L2012" i="26"/>
  <c r="M2012" i="26" s="1"/>
  <c r="R2011" i="26"/>
  <c r="Q2011" i="26"/>
  <c r="L2011" i="26"/>
  <c r="M2011" i="26" s="1"/>
  <c r="R2010" i="26"/>
  <c r="Q2010" i="26"/>
  <c r="L2010" i="26"/>
  <c r="M2010" i="26" s="1"/>
  <c r="R2009" i="26"/>
  <c r="Q2009" i="26"/>
  <c r="L2009" i="26"/>
  <c r="M2009" i="26" s="1"/>
  <c r="P2008" i="26"/>
  <c r="R2008" i="26" s="1"/>
  <c r="O2008" i="26"/>
  <c r="M2008" i="26"/>
  <c r="M2007" i="26"/>
  <c r="O2006" i="26"/>
  <c r="R2006" i="26" s="1"/>
  <c r="M2006" i="26"/>
  <c r="R2005" i="26"/>
  <c r="Q2005" i="26"/>
  <c r="M2005" i="26"/>
  <c r="R2004" i="26"/>
  <c r="Q2004" i="26"/>
  <c r="M2004" i="26"/>
  <c r="L2004" i="26"/>
  <c r="R2003" i="26"/>
  <c r="Q2003" i="26"/>
  <c r="M2003" i="26"/>
  <c r="L2003" i="26"/>
  <c r="R2002" i="26"/>
  <c r="Q2002" i="26"/>
  <c r="M2002" i="26"/>
  <c r="L2002" i="26"/>
  <c r="R2001" i="26"/>
  <c r="Q2001" i="26"/>
  <c r="L2001" i="26"/>
  <c r="M2001" i="26" s="1"/>
  <c r="R2000" i="26"/>
  <c r="Q2000" i="26"/>
  <c r="M2000" i="26"/>
  <c r="L2000" i="26"/>
  <c r="R1999" i="26"/>
  <c r="Q1999" i="26"/>
  <c r="M1999" i="26"/>
  <c r="L1999" i="26"/>
  <c r="P1998" i="26"/>
  <c r="O1998" i="26"/>
  <c r="M1998" i="26"/>
  <c r="R1997" i="26"/>
  <c r="Q1997" i="26"/>
  <c r="M1997" i="26"/>
  <c r="R1996" i="26"/>
  <c r="Q1996" i="26"/>
  <c r="M1996" i="26"/>
  <c r="L1996" i="26"/>
  <c r="R1995" i="26"/>
  <c r="Q1995" i="26"/>
  <c r="M1995" i="26"/>
  <c r="R1994" i="26"/>
  <c r="Q1994" i="26"/>
  <c r="M1994" i="26"/>
  <c r="L1994" i="26"/>
  <c r="R1993" i="26"/>
  <c r="Q1993" i="26"/>
  <c r="L1993" i="26"/>
  <c r="M1993" i="26" s="1"/>
  <c r="R1992" i="26"/>
  <c r="Q1992" i="26"/>
  <c r="M1992" i="26"/>
  <c r="L1992" i="26"/>
  <c r="R1991" i="26"/>
  <c r="Q1991" i="26"/>
  <c r="M1991" i="26"/>
  <c r="L1991" i="26"/>
  <c r="R1990" i="26"/>
  <c r="Q1990" i="26"/>
  <c r="M1990" i="26"/>
  <c r="L1990" i="26"/>
  <c r="R1989" i="26"/>
  <c r="Q1989" i="26"/>
  <c r="M1989" i="26"/>
  <c r="L1989" i="26"/>
  <c r="R1988" i="26"/>
  <c r="P1988" i="26"/>
  <c r="O1988" i="26"/>
  <c r="M1988" i="26"/>
  <c r="R1987" i="26"/>
  <c r="Q1987" i="26"/>
  <c r="M1987" i="26"/>
  <c r="R1986" i="26"/>
  <c r="Q1986" i="26"/>
  <c r="M1986" i="26"/>
  <c r="L1986" i="26"/>
  <c r="R1985" i="26"/>
  <c r="Q1985" i="26"/>
  <c r="M1985" i="26"/>
  <c r="L1985" i="26"/>
  <c r="R1984" i="26"/>
  <c r="Q1984" i="26"/>
  <c r="M1984" i="26"/>
  <c r="L1984" i="26"/>
  <c r="R1983" i="26"/>
  <c r="Q1983" i="26"/>
  <c r="L1983" i="26"/>
  <c r="M1983" i="26" s="1"/>
  <c r="R1982" i="26"/>
  <c r="Q1982" i="26"/>
  <c r="M1982" i="26"/>
  <c r="L1982" i="26"/>
  <c r="R1981" i="26"/>
  <c r="Q1981" i="26"/>
  <c r="M1981" i="26"/>
  <c r="L1981" i="26"/>
  <c r="P1980" i="26"/>
  <c r="O1980" i="26"/>
  <c r="Q1980" i="26" s="1"/>
  <c r="M1980" i="26"/>
  <c r="R1979" i="26"/>
  <c r="Q1979" i="26"/>
  <c r="M1979" i="26"/>
  <c r="R1978" i="26"/>
  <c r="Q1978" i="26"/>
  <c r="M1978" i="26"/>
  <c r="L1978" i="26"/>
  <c r="R1977" i="26"/>
  <c r="Q1977" i="26"/>
  <c r="M1977" i="26"/>
  <c r="L1977" i="26"/>
  <c r="R1976" i="26"/>
  <c r="Q1976" i="26"/>
  <c r="M1976" i="26"/>
  <c r="L1976" i="26"/>
  <c r="R1975" i="26"/>
  <c r="Q1975" i="26"/>
  <c r="M1975" i="26"/>
  <c r="L1975" i="26"/>
  <c r="R1974" i="26"/>
  <c r="Q1974" i="26"/>
  <c r="M1974" i="26"/>
  <c r="L1974" i="26"/>
  <c r="R1973" i="26"/>
  <c r="Q1973" i="26"/>
  <c r="M1973" i="26"/>
  <c r="L1973" i="26"/>
  <c r="R1972" i="26"/>
  <c r="Q1972" i="26"/>
  <c r="M1972" i="26"/>
  <c r="L1972" i="26"/>
  <c r="R1971" i="26"/>
  <c r="Q1971" i="26"/>
  <c r="M1971" i="26"/>
  <c r="L1971" i="26"/>
  <c r="R1970" i="26"/>
  <c r="Q1970" i="26"/>
  <c r="M1970" i="26"/>
  <c r="L1970" i="26"/>
  <c r="R1969" i="26"/>
  <c r="Q1969" i="26"/>
  <c r="M1969" i="26"/>
  <c r="L1969" i="26"/>
  <c r="P1968" i="26"/>
  <c r="O1968" i="26"/>
  <c r="M1968" i="26"/>
  <c r="R1967" i="26"/>
  <c r="Q1967" i="26"/>
  <c r="M1967" i="26"/>
  <c r="R1966" i="26"/>
  <c r="Q1966" i="26"/>
  <c r="M1966" i="26"/>
  <c r="L1966" i="26"/>
  <c r="R1965" i="26"/>
  <c r="Q1965" i="26"/>
  <c r="L1965" i="26"/>
  <c r="M1965" i="26" s="1"/>
  <c r="R1964" i="26"/>
  <c r="Q1964" i="26"/>
  <c r="L1964" i="26"/>
  <c r="M1964" i="26" s="1"/>
  <c r="R1963" i="26"/>
  <c r="Q1963" i="26"/>
  <c r="M1963" i="26"/>
  <c r="L1963" i="26"/>
  <c r="R1962" i="26"/>
  <c r="Q1962" i="26"/>
  <c r="M1962" i="26"/>
  <c r="L1962" i="26"/>
  <c r="R1961" i="26"/>
  <c r="Q1961" i="26"/>
  <c r="M1961" i="26"/>
  <c r="L1961" i="26"/>
  <c r="R1960" i="26"/>
  <c r="Q1960" i="26"/>
  <c r="M1960" i="26"/>
  <c r="L1960" i="26"/>
  <c r="P1959" i="26"/>
  <c r="O1959" i="26"/>
  <c r="M1959" i="26"/>
  <c r="R1958" i="26"/>
  <c r="Q1958" i="26"/>
  <c r="M1958" i="26"/>
  <c r="R1957" i="26"/>
  <c r="Q1957" i="26"/>
  <c r="M1957" i="26"/>
  <c r="L1957" i="26"/>
  <c r="R1956" i="26"/>
  <c r="Q1956" i="26"/>
  <c r="M1956" i="26"/>
  <c r="L1956" i="26"/>
  <c r="R1955" i="26"/>
  <c r="Q1955" i="26"/>
  <c r="L1955" i="26"/>
  <c r="M1955" i="26" s="1"/>
  <c r="R1954" i="26"/>
  <c r="Q1954" i="26"/>
  <c r="M1954" i="26"/>
  <c r="L1954" i="26"/>
  <c r="R1953" i="26"/>
  <c r="Q1953" i="26"/>
  <c r="M1953" i="26"/>
  <c r="L1953" i="26"/>
  <c r="R1952" i="26"/>
  <c r="Q1952" i="26"/>
  <c r="L1952" i="26"/>
  <c r="M1952" i="26" s="1"/>
  <c r="R1951" i="26"/>
  <c r="Q1951" i="26"/>
  <c r="M1951" i="26"/>
  <c r="L1951" i="26"/>
  <c r="R1950" i="26"/>
  <c r="Q1950" i="26"/>
  <c r="L1950" i="26"/>
  <c r="M1950" i="26" s="1"/>
  <c r="R1949" i="26"/>
  <c r="Q1949" i="26"/>
  <c r="L1949" i="26"/>
  <c r="M1949" i="26" s="1"/>
  <c r="R1948" i="26"/>
  <c r="Q1948" i="26"/>
  <c r="L1948" i="26"/>
  <c r="M1948" i="26" s="1"/>
  <c r="P1947" i="26"/>
  <c r="O1947" i="26"/>
  <c r="M1947" i="26"/>
  <c r="R1946" i="26"/>
  <c r="Q1946" i="26"/>
  <c r="M1946" i="26"/>
  <c r="R1945" i="26"/>
  <c r="Q1945" i="26"/>
  <c r="M1945" i="26"/>
  <c r="L1945" i="26"/>
  <c r="R1944" i="26"/>
  <c r="Q1944" i="26"/>
  <c r="L1944" i="26"/>
  <c r="M1944" i="26" s="1"/>
  <c r="R1943" i="26"/>
  <c r="Q1943" i="26"/>
  <c r="L1943" i="26"/>
  <c r="M1943" i="26" s="1"/>
  <c r="R1942" i="26"/>
  <c r="Q1942" i="26"/>
  <c r="M1942" i="26"/>
  <c r="L1942" i="26"/>
  <c r="R1941" i="26"/>
  <c r="Q1941" i="26"/>
  <c r="L1941" i="26"/>
  <c r="M1941" i="26" s="1"/>
  <c r="R1940" i="26"/>
  <c r="Q1940" i="26"/>
  <c r="L1940" i="26"/>
  <c r="M1940" i="26" s="1"/>
  <c r="R1939" i="26"/>
  <c r="Q1939" i="26"/>
  <c r="L1939" i="26"/>
  <c r="M1939" i="26" s="1"/>
  <c r="R1938" i="26"/>
  <c r="Q1938" i="26"/>
  <c r="L1938" i="26"/>
  <c r="M1938" i="26" s="1"/>
  <c r="P1937" i="26"/>
  <c r="O1937" i="26"/>
  <c r="M1937" i="26"/>
  <c r="R1936" i="26"/>
  <c r="Q1936" i="26"/>
  <c r="M1936" i="26"/>
  <c r="R1935" i="26"/>
  <c r="Q1935" i="26"/>
  <c r="M1935" i="26"/>
  <c r="L1935" i="26"/>
  <c r="R1934" i="26"/>
  <c r="Q1934" i="26"/>
  <c r="L1934" i="26"/>
  <c r="M1934" i="26" s="1"/>
  <c r="R1933" i="26"/>
  <c r="Q1933" i="26"/>
  <c r="L1933" i="26"/>
  <c r="M1933" i="26" s="1"/>
  <c r="R1932" i="26"/>
  <c r="Q1932" i="26"/>
  <c r="L1932" i="26"/>
  <c r="M1932" i="26" s="1"/>
  <c r="R1931" i="26"/>
  <c r="Q1931" i="26"/>
  <c r="L1931" i="26"/>
  <c r="M1931" i="26" s="1"/>
  <c r="R1930" i="26"/>
  <c r="Q1930" i="26"/>
  <c r="L1930" i="26"/>
  <c r="M1930" i="26" s="1"/>
  <c r="R1929" i="26"/>
  <c r="Q1929" i="26"/>
  <c r="M1929" i="26"/>
  <c r="L1929" i="26"/>
  <c r="R1928" i="26"/>
  <c r="Q1928" i="26"/>
  <c r="L1928" i="26"/>
  <c r="M1928" i="26" s="1"/>
  <c r="R1927" i="26"/>
  <c r="Q1927" i="26"/>
  <c r="L1927" i="26"/>
  <c r="M1927" i="26" s="1"/>
  <c r="R1926" i="26"/>
  <c r="Q1926" i="26"/>
  <c r="L1926" i="26"/>
  <c r="M1926" i="26" s="1"/>
  <c r="P1925" i="26"/>
  <c r="O1925" i="26"/>
  <c r="Q1925" i="26" s="1"/>
  <c r="M1925" i="26"/>
  <c r="M1924" i="26"/>
  <c r="M1923" i="26"/>
  <c r="O1923" i="26" s="1"/>
  <c r="R1922" i="26"/>
  <c r="Q1922" i="26"/>
  <c r="M1922" i="26"/>
  <c r="R1921" i="26"/>
  <c r="Q1921" i="26"/>
  <c r="M1921" i="26"/>
  <c r="L1921" i="26"/>
  <c r="R1920" i="26"/>
  <c r="Q1920" i="26"/>
  <c r="L1920" i="26"/>
  <c r="M1920" i="26" s="1"/>
  <c r="R1919" i="26"/>
  <c r="Q1919" i="26"/>
  <c r="M1919" i="26"/>
  <c r="L1919" i="26"/>
  <c r="R1918" i="26"/>
  <c r="Q1918" i="26"/>
  <c r="M1918" i="26"/>
  <c r="L1918" i="26"/>
  <c r="R1917" i="26"/>
  <c r="Q1917" i="26"/>
  <c r="M1917" i="26"/>
  <c r="L1917" i="26"/>
  <c r="R1916" i="26"/>
  <c r="Q1916" i="26"/>
  <c r="M1916" i="26"/>
  <c r="L1916" i="26"/>
  <c r="R1915" i="26"/>
  <c r="Q1915" i="26"/>
  <c r="M1915" i="26"/>
  <c r="L1915" i="26"/>
  <c r="R1914" i="26"/>
  <c r="Q1914" i="26"/>
  <c r="L1914" i="26"/>
  <c r="M1914" i="26" s="1"/>
  <c r="R1913" i="26"/>
  <c r="Q1913" i="26"/>
  <c r="M1913" i="26"/>
  <c r="L1913" i="26"/>
  <c r="R1912" i="26"/>
  <c r="Q1912" i="26"/>
  <c r="L1912" i="26"/>
  <c r="M1912" i="26" s="1"/>
  <c r="R1911" i="26"/>
  <c r="Q1911" i="26"/>
  <c r="M1911" i="26"/>
  <c r="L1911" i="26"/>
  <c r="R1910" i="26"/>
  <c r="Q1910" i="26"/>
  <c r="L1910" i="26"/>
  <c r="M1910" i="26" s="1"/>
  <c r="R1909" i="26"/>
  <c r="Q1909" i="26"/>
  <c r="M1909" i="26"/>
  <c r="L1909" i="26"/>
  <c r="P1908" i="26"/>
  <c r="O1908" i="26"/>
  <c r="M1908" i="26"/>
  <c r="R1907" i="26"/>
  <c r="Q1907" i="26"/>
  <c r="M1907" i="26"/>
  <c r="R1906" i="26"/>
  <c r="Q1906" i="26"/>
  <c r="M1906" i="26"/>
  <c r="L1906" i="26"/>
  <c r="R1905" i="26"/>
  <c r="Q1905" i="26"/>
  <c r="L1905" i="26"/>
  <c r="M1905" i="26" s="1"/>
  <c r="R1904" i="26"/>
  <c r="Q1904" i="26"/>
  <c r="L1904" i="26"/>
  <c r="M1904" i="26" s="1"/>
  <c r="R1903" i="26"/>
  <c r="Q1903" i="26"/>
  <c r="L1903" i="26"/>
  <c r="M1903" i="26" s="1"/>
  <c r="R1902" i="26"/>
  <c r="Q1902" i="26"/>
  <c r="L1902" i="26"/>
  <c r="M1902" i="26" s="1"/>
  <c r="R1901" i="26"/>
  <c r="Q1901" i="26"/>
  <c r="M1901" i="26"/>
  <c r="L1901" i="26"/>
  <c r="R1900" i="26"/>
  <c r="Q1900" i="26"/>
  <c r="M1900" i="26"/>
  <c r="L1900" i="26"/>
  <c r="R1899" i="26"/>
  <c r="Q1899" i="26"/>
  <c r="M1899" i="26"/>
  <c r="L1899" i="26"/>
  <c r="P1898" i="26"/>
  <c r="O1898" i="26"/>
  <c r="M1898" i="26"/>
  <c r="R1897" i="26"/>
  <c r="Q1897" i="26"/>
  <c r="M1897" i="26"/>
  <c r="R1896" i="26"/>
  <c r="Q1896" i="26"/>
  <c r="M1896" i="26"/>
  <c r="L1896" i="26"/>
  <c r="R1895" i="26"/>
  <c r="Q1895" i="26"/>
  <c r="L1895" i="26"/>
  <c r="M1895" i="26" s="1"/>
  <c r="R1894" i="26"/>
  <c r="Q1894" i="26"/>
  <c r="L1894" i="26"/>
  <c r="M1894" i="26" s="1"/>
  <c r="R1893" i="26"/>
  <c r="Q1893" i="26"/>
  <c r="L1893" i="26"/>
  <c r="M1893" i="26" s="1"/>
  <c r="R1892" i="26"/>
  <c r="Q1892" i="26"/>
  <c r="L1892" i="26"/>
  <c r="M1892" i="26" s="1"/>
  <c r="R1891" i="26"/>
  <c r="Q1891" i="26"/>
  <c r="M1891" i="26"/>
  <c r="L1891" i="26"/>
  <c r="R1890" i="26"/>
  <c r="Q1890" i="26"/>
  <c r="L1890" i="26"/>
  <c r="M1890" i="26" s="1"/>
  <c r="R1889" i="26"/>
  <c r="Q1889" i="26"/>
  <c r="L1889" i="26"/>
  <c r="M1889" i="26" s="1"/>
  <c r="P1888" i="26"/>
  <c r="R1888" i="26" s="1"/>
  <c r="O1888" i="26"/>
  <c r="M1888" i="26"/>
  <c r="M1887" i="26"/>
  <c r="M1886" i="26"/>
  <c r="O1886" i="26" s="1"/>
  <c r="R1885" i="26"/>
  <c r="Q1885" i="26"/>
  <c r="M1885" i="26"/>
  <c r="R1884" i="26"/>
  <c r="Q1884" i="26"/>
  <c r="M1884" i="26"/>
  <c r="L1884" i="26"/>
  <c r="R1883" i="26"/>
  <c r="Q1883" i="26"/>
  <c r="L1883" i="26"/>
  <c r="M1883" i="26" s="1"/>
  <c r="R1882" i="26"/>
  <c r="Q1882" i="26"/>
  <c r="L1882" i="26"/>
  <c r="M1882" i="26" s="1"/>
  <c r="R1881" i="26"/>
  <c r="Q1881" i="26"/>
  <c r="M1881" i="26"/>
  <c r="L1881" i="26"/>
  <c r="R1880" i="26"/>
  <c r="Q1880" i="26"/>
  <c r="L1880" i="26"/>
  <c r="M1880" i="26" s="1"/>
  <c r="R1879" i="26"/>
  <c r="Q1879" i="26"/>
  <c r="M1879" i="26"/>
  <c r="L1879" i="26"/>
  <c r="P1878" i="26"/>
  <c r="O1878" i="26"/>
  <c r="M1878" i="26"/>
  <c r="R1877" i="26"/>
  <c r="Q1877" i="26"/>
  <c r="M1877" i="26"/>
  <c r="R1876" i="26"/>
  <c r="Q1876" i="26"/>
  <c r="M1876" i="26"/>
  <c r="L1876" i="26"/>
  <c r="R1875" i="26"/>
  <c r="Q1875" i="26"/>
  <c r="M1875" i="26"/>
  <c r="L1875" i="26"/>
  <c r="R1874" i="26"/>
  <c r="Q1874" i="26"/>
  <c r="M1874" i="26"/>
  <c r="L1874" i="26"/>
  <c r="P1873" i="26"/>
  <c r="R1873" i="26" s="1"/>
  <c r="O1873" i="26"/>
  <c r="M1873" i="26"/>
  <c r="R1872" i="26"/>
  <c r="Q1872" i="26"/>
  <c r="M1872" i="26"/>
  <c r="R1871" i="26"/>
  <c r="Q1871" i="26"/>
  <c r="M1871" i="26"/>
  <c r="L1871" i="26"/>
  <c r="R1870" i="26"/>
  <c r="Q1870" i="26"/>
  <c r="L1870" i="26"/>
  <c r="M1870" i="26" s="1"/>
  <c r="R1869" i="26"/>
  <c r="Q1869" i="26"/>
  <c r="L1869" i="26"/>
  <c r="M1869" i="26" s="1"/>
  <c r="R1868" i="26"/>
  <c r="Q1868" i="26"/>
  <c r="L1868" i="26"/>
  <c r="M1868" i="26" s="1"/>
  <c r="R1867" i="26"/>
  <c r="Q1867" i="26"/>
  <c r="L1867" i="26"/>
  <c r="M1867" i="26" s="1"/>
  <c r="R1866" i="26"/>
  <c r="Q1866" i="26"/>
  <c r="L1866" i="26"/>
  <c r="M1866" i="26" s="1"/>
  <c r="R1865" i="26"/>
  <c r="Q1865" i="26"/>
  <c r="L1865" i="26"/>
  <c r="M1865" i="26" s="1"/>
  <c r="R1864" i="26"/>
  <c r="Q1864" i="26"/>
  <c r="L1864" i="26"/>
  <c r="M1864" i="26" s="1"/>
  <c r="R1863" i="26"/>
  <c r="Q1863" i="26"/>
  <c r="L1863" i="26"/>
  <c r="M1863" i="26" s="1"/>
  <c r="R1862" i="26"/>
  <c r="Q1862" i="26"/>
  <c r="L1862" i="26"/>
  <c r="M1862" i="26" s="1"/>
  <c r="R1861" i="26"/>
  <c r="Q1861" i="26"/>
  <c r="L1861" i="26"/>
  <c r="M1861" i="26" s="1"/>
  <c r="Q1860" i="26"/>
  <c r="P1860" i="26"/>
  <c r="O1860" i="26"/>
  <c r="M1860" i="26"/>
  <c r="M1859" i="26"/>
  <c r="M1858" i="26"/>
  <c r="O1858" i="26" s="1"/>
  <c r="R1857" i="26"/>
  <c r="Q1857" i="26"/>
  <c r="M1857" i="26"/>
  <c r="R1856" i="26"/>
  <c r="Q1856" i="26"/>
  <c r="M1856" i="26"/>
  <c r="L1856" i="26"/>
  <c r="R1855" i="26"/>
  <c r="Q1855" i="26"/>
  <c r="M1855" i="26"/>
  <c r="L1855" i="26"/>
  <c r="R1854" i="26"/>
  <c r="Q1854" i="26"/>
  <c r="M1854" i="26"/>
  <c r="L1854" i="26"/>
  <c r="R1853" i="26"/>
  <c r="Q1853" i="26"/>
  <c r="M1853" i="26"/>
  <c r="L1853" i="26"/>
  <c r="P1852" i="26"/>
  <c r="O1852" i="26"/>
  <c r="Q1852" i="26" s="1"/>
  <c r="M1852" i="26"/>
  <c r="R1851" i="26"/>
  <c r="Q1851" i="26"/>
  <c r="M1851" i="26"/>
  <c r="R1850" i="26"/>
  <c r="Q1850" i="26"/>
  <c r="L1850" i="26"/>
  <c r="M1850" i="26" s="1"/>
  <c r="R1849" i="26"/>
  <c r="Q1849" i="26"/>
  <c r="M1849" i="26"/>
  <c r="L1849" i="26"/>
  <c r="R1848" i="26"/>
  <c r="Q1848" i="26"/>
  <c r="L1848" i="26"/>
  <c r="M1848" i="26" s="1"/>
  <c r="P1847" i="26"/>
  <c r="O1847" i="26"/>
  <c r="Q1847" i="26" s="1"/>
  <c r="M1847" i="26"/>
  <c r="R1846" i="26"/>
  <c r="Q1846" i="26"/>
  <c r="M1846" i="26"/>
  <c r="R1845" i="26"/>
  <c r="Q1845" i="26"/>
  <c r="L1845" i="26"/>
  <c r="M1845" i="26" s="1"/>
  <c r="R1844" i="26"/>
  <c r="Q1844" i="26"/>
  <c r="L1844" i="26"/>
  <c r="M1844" i="26" s="1"/>
  <c r="R1843" i="26"/>
  <c r="Q1843" i="26"/>
  <c r="L1843" i="26"/>
  <c r="M1843" i="26" s="1"/>
  <c r="R1842" i="26"/>
  <c r="Q1842" i="26"/>
  <c r="M1842" i="26"/>
  <c r="L1842" i="26"/>
  <c r="R1841" i="26"/>
  <c r="P1841" i="26"/>
  <c r="P1840" i="26" s="1"/>
  <c r="O1841" i="26"/>
  <c r="Q1841" i="26" s="1"/>
  <c r="M1841" i="26"/>
  <c r="M1840" i="26"/>
  <c r="M1839" i="26"/>
  <c r="O1839" i="26" s="1"/>
  <c r="R1838" i="26"/>
  <c r="Q1838" i="26"/>
  <c r="M1838" i="26"/>
  <c r="R1837" i="26"/>
  <c r="Q1837" i="26"/>
  <c r="M1837" i="26"/>
  <c r="L1837" i="26"/>
  <c r="R1836" i="26"/>
  <c r="Q1836" i="26"/>
  <c r="L1836" i="26"/>
  <c r="M1836" i="26" s="1"/>
  <c r="R1835" i="26"/>
  <c r="Q1835" i="26"/>
  <c r="L1835" i="26"/>
  <c r="M1835" i="26" s="1"/>
  <c r="R1834" i="26"/>
  <c r="Q1834" i="26"/>
  <c r="L1834" i="26"/>
  <c r="M1834" i="26" s="1"/>
  <c r="R1833" i="26"/>
  <c r="Q1833" i="26"/>
  <c r="M1833" i="26"/>
  <c r="L1833" i="26"/>
  <c r="R1832" i="26"/>
  <c r="Q1832" i="26"/>
  <c r="M1832" i="26"/>
  <c r="L1832" i="26"/>
  <c r="P1831" i="26"/>
  <c r="O1831" i="26"/>
  <c r="Q1831" i="26" s="1"/>
  <c r="M1831" i="26"/>
  <c r="R1830" i="26"/>
  <c r="Q1830" i="26"/>
  <c r="M1830" i="26"/>
  <c r="R1829" i="26"/>
  <c r="Q1829" i="26"/>
  <c r="M1829" i="26"/>
  <c r="L1829" i="26"/>
  <c r="R1828" i="26"/>
  <c r="Q1828" i="26"/>
  <c r="L1828" i="26"/>
  <c r="M1828" i="26" s="1"/>
  <c r="R1827" i="26"/>
  <c r="Q1827" i="26"/>
  <c r="L1827" i="26"/>
  <c r="M1827" i="26" s="1"/>
  <c r="R1826" i="26"/>
  <c r="Q1826" i="26"/>
  <c r="L1826" i="26"/>
  <c r="M1826" i="26" s="1"/>
  <c r="R1825" i="26"/>
  <c r="Q1825" i="26"/>
  <c r="L1825" i="26"/>
  <c r="M1825" i="26" s="1"/>
  <c r="R1824" i="26"/>
  <c r="Q1824" i="26"/>
  <c r="L1824" i="26"/>
  <c r="M1824" i="26" s="1"/>
  <c r="R1823" i="26"/>
  <c r="Q1823" i="26"/>
  <c r="L1823" i="26"/>
  <c r="M1823" i="26" s="1"/>
  <c r="R1822" i="26"/>
  <c r="Q1822" i="26"/>
  <c r="L1822" i="26"/>
  <c r="M1822" i="26" s="1"/>
  <c r="R1821" i="26"/>
  <c r="Q1821" i="26"/>
  <c r="L1821" i="26"/>
  <c r="M1821" i="26" s="1"/>
  <c r="R1820" i="26"/>
  <c r="Q1820" i="26"/>
  <c r="M1820" i="26"/>
  <c r="L1820" i="26"/>
  <c r="R1819" i="26"/>
  <c r="Q1819" i="26"/>
  <c r="L1819" i="26"/>
  <c r="M1819" i="26" s="1"/>
  <c r="R1818" i="26"/>
  <c r="P1818" i="26"/>
  <c r="O1818" i="26"/>
  <c r="M1818" i="26"/>
  <c r="R1817" i="26"/>
  <c r="Q1817" i="26"/>
  <c r="M1817" i="26"/>
  <c r="R1816" i="26"/>
  <c r="Q1816" i="26"/>
  <c r="M1816" i="26"/>
  <c r="L1816" i="26"/>
  <c r="R1815" i="26"/>
  <c r="Q1815" i="26"/>
  <c r="L1815" i="26"/>
  <c r="M1815" i="26" s="1"/>
  <c r="R1814" i="26"/>
  <c r="Q1814" i="26"/>
  <c r="L1814" i="26"/>
  <c r="M1814" i="26" s="1"/>
  <c r="R1813" i="26"/>
  <c r="Q1813" i="26"/>
  <c r="L1813" i="26"/>
  <c r="M1813" i="26" s="1"/>
  <c r="P1812" i="26"/>
  <c r="R1812" i="26" s="1"/>
  <c r="O1812" i="26"/>
  <c r="M1812" i="26"/>
  <c r="R1811" i="26"/>
  <c r="Q1811" i="26"/>
  <c r="M1811" i="26"/>
  <c r="R1810" i="26"/>
  <c r="Q1810" i="26"/>
  <c r="M1810" i="26"/>
  <c r="L1810" i="26"/>
  <c r="R1809" i="26"/>
  <c r="Q1809" i="26"/>
  <c r="L1809" i="26"/>
  <c r="M1809" i="26" s="1"/>
  <c r="R1808" i="26"/>
  <c r="Q1808" i="26"/>
  <c r="M1808" i="26"/>
  <c r="L1808" i="26"/>
  <c r="R1807" i="26"/>
  <c r="Q1807" i="26"/>
  <c r="M1807" i="26"/>
  <c r="L1807" i="26"/>
  <c r="R1806" i="26"/>
  <c r="Q1806" i="26"/>
  <c r="L1806" i="26"/>
  <c r="M1806" i="26" s="1"/>
  <c r="R1805" i="26"/>
  <c r="Q1805" i="26"/>
  <c r="M1805" i="26"/>
  <c r="L1805" i="26"/>
  <c r="R1804" i="26"/>
  <c r="Q1804" i="26"/>
  <c r="M1804" i="26"/>
  <c r="L1804" i="26"/>
  <c r="R1803" i="26"/>
  <c r="Q1803" i="26"/>
  <c r="M1803" i="26"/>
  <c r="L1803" i="26"/>
  <c r="R1802" i="26"/>
  <c r="Q1802" i="26"/>
  <c r="L1802" i="26"/>
  <c r="M1802" i="26" s="1"/>
  <c r="R1801" i="26"/>
  <c r="Q1801" i="26"/>
  <c r="M1801" i="26"/>
  <c r="L1801" i="26"/>
  <c r="R1800" i="26"/>
  <c r="Q1800" i="26"/>
  <c r="M1800" i="26"/>
  <c r="L1800" i="26"/>
  <c r="P1799" i="26"/>
  <c r="O1799" i="26"/>
  <c r="Q1799" i="26" s="1"/>
  <c r="M1799" i="26"/>
  <c r="R1798" i="26"/>
  <c r="Q1798" i="26"/>
  <c r="M1798" i="26"/>
  <c r="R1797" i="26"/>
  <c r="Q1797" i="26"/>
  <c r="M1797" i="26"/>
  <c r="L1797" i="26"/>
  <c r="R1796" i="26"/>
  <c r="Q1796" i="26"/>
  <c r="M1796" i="26"/>
  <c r="L1796" i="26"/>
  <c r="R1795" i="26"/>
  <c r="Q1795" i="26"/>
  <c r="L1795" i="26"/>
  <c r="M1795" i="26" s="1"/>
  <c r="R1794" i="26"/>
  <c r="Q1794" i="26"/>
  <c r="M1794" i="26"/>
  <c r="L1794" i="26"/>
  <c r="P1793" i="26"/>
  <c r="O1793" i="26"/>
  <c r="M1793" i="26"/>
  <c r="R1792" i="26"/>
  <c r="Q1792" i="26"/>
  <c r="M1792" i="26"/>
  <c r="R1791" i="26"/>
  <c r="Q1791" i="26"/>
  <c r="M1791" i="26"/>
  <c r="L1791" i="26"/>
  <c r="R1790" i="26"/>
  <c r="Q1790" i="26"/>
  <c r="L1790" i="26"/>
  <c r="M1790" i="26" s="1"/>
  <c r="R1789" i="26"/>
  <c r="Q1789" i="26"/>
  <c r="L1789" i="26"/>
  <c r="M1789" i="26" s="1"/>
  <c r="R1788" i="26"/>
  <c r="Q1788" i="26"/>
  <c r="L1788" i="26"/>
  <c r="M1788" i="26" s="1"/>
  <c r="R1787" i="26"/>
  <c r="Q1787" i="26"/>
  <c r="L1787" i="26"/>
  <c r="M1787" i="26" s="1"/>
  <c r="P1786" i="26"/>
  <c r="O1786" i="26"/>
  <c r="M1786" i="26"/>
  <c r="R1785" i="26"/>
  <c r="Q1785" i="26"/>
  <c r="M1785" i="26"/>
  <c r="R1784" i="26"/>
  <c r="Q1784" i="26"/>
  <c r="M1784" i="26"/>
  <c r="L1784" i="26"/>
  <c r="R1783" i="26"/>
  <c r="Q1783" i="26"/>
  <c r="L1783" i="26"/>
  <c r="M1783" i="26" s="1"/>
  <c r="R1782" i="26"/>
  <c r="Q1782" i="26"/>
  <c r="M1782" i="26"/>
  <c r="L1782" i="26"/>
  <c r="R1781" i="26"/>
  <c r="Q1781" i="26"/>
  <c r="L1781" i="26"/>
  <c r="M1781" i="26" s="1"/>
  <c r="R1780" i="26"/>
  <c r="Q1780" i="26"/>
  <c r="L1780" i="26"/>
  <c r="M1780" i="26" s="1"/>
  <c r="R1779" i="26"/>
  <c r="Q1779" i="26"/>
  <c r="L1779" i="26"/>
  <c r="M1779" i="26" s="1"/>
  <c r="R1778" i="26"/>
  <c r="P1778" i="26"/>
  <c r="O1778" i="26"/>
  <c r="M1778" i="26"/>
  <c r="R1777" i="26"/>
  <c r="Q1777" i="26"/>
  <c r="M1777" i="26"/>
  <c r="R1776" i="26"/>
  <c r="Q1776" i="26"/>
  <c r="M1776" i="26"/>
  <c r="L1776" i="26"/>
  <c r="R1775" i="26"/>
  <c r="Q1775" i="26"/>
  <c r="L1775" i="26"/>
  <c r="M1775" i="26" s="1"/>
  <c r="R1774" i="26"/>
  <c r="Q1774" i="26"/>
  <c r="M1774" i="26"/>
  <c r="L1774" i="26"/>
  <c r="R1773" i="26"/>
  <c r="Q1773" i="26"/>
  <c r="M1773" i="26"/>
  <c r="L1773" i="26"/>
  <c r="R1772" i="26"/>
  <c r="Q1772" i="26"/>
  <c r="L1772" i="26"/>
  <c r="M1772" i="26" s="1"/>
  <c r="R1771" i="26"/>
  <c r="Q1771" i="26"/>
  <c r="L1771" i="26"/>
  <c r="M1771" i="26" s="1"/>
  <c r="P1770" i="26"/>
  <c r="O1770" i="26"/>
  <c r="M1770" i="26"/>
  <c r="M1769" i="26"/>
  <c r="M1768" i="26"/>
  <c r="O1768" i="26" s="1"/>
  <c r="R1767" i="26"/>
  <c r="Q1767" i="26"/>
  <c r="M1767" i="26"/>
  <c r="R1766" i="26"/>
  <c r="Q1766" i="26"/>
  <c r="L1766" i="26"/>
  <c r="M1766" i="26" s="1"/>
  <c r="R1765" i="26"/>
  <c r="Q1765" i="26"/>
  <c r="L1765" i="26"/>
  <c r="M1765" i="26" s="1"/>
  <c r="R1764" i="26"/>
  <c r="Q1764" i="26"/>
  <c r="L1764" i="26"/>
  <c r="M1764" i="26" s="1"/>
  <c r="R1763" i="26"/>
  <c r="Q1763" i="26"/>
  <c r="L1763" i="26"/>
  <c r="M1763" i="26" s="1"/>
  <c r="R1762" i="26"/>
  <c r="Q1762" i="26"/>
  <c r="L1762" i="26"/>
  <c r="M1762" i="26" s="1"/>
  <c r="R1761" i="26"/>
  <c r="Q1761" i="26"/>
  <c r="L1761" i="26"/>
  <c r="M1761" i="26" s="1"/>
  <c r="R1760" i="26"/>
  <c r="Q1760" i="26"/>
  <c r="L1760" i="26"/>
  <c r="M1760" i="26" s="1"/>
  <c r="R1759" i="26"/>
  <c r="Q1759" i="26"/>
  <c r="L1759" i="26"/>
  <c r="M1759" i="26" s="1"/>
  <c r="R1758" i="26"/>
  <c r="Q1758" i="26"/>
  <c r="L1758" i="26"/>
  <c r="M1758" i="26" s="1"/>
  <c r="R1757" i="26"/>
  <c r="Q1757" i="26"/>
  <c r="L1757" i="26"/>
  <c r="M1757" i="26" s="1"/>
  <c r="R1756" i="26"/>
  <c r="Q1756" i="26"/>
  <c r="L1756" i="26"/>
  <c r="M1756" i="26" s="1"/>
  <c r="R1755" i="26"/>
  <c r="Q1755" i="26"/>
  <c r="L1755" i="26"/>
  <c r="M1755" i="26" s="1"/>
  <c r="R1754" i="26"/>
  <c r="Q1754" i="26"/>
  <c r="L1754" i="26"/>
  <c r="M1754" i="26" s="1"/>
  <c r="R1753" i="26"/>
  <c r="Q1753" i="26"/>
  <c r="L1753" i="26"/>
  <c r="M1753" i="26" s="1"/>
  <c r="R1752" i="26"/>
  <c r="Q1752" i="26"/>
  <c r="L1752" i="26"/>
  <c r="M1752" i="26" s="1"/>
  <c r="R1751" i="26"/>
  <c r="Q1751" i="26"/>
  <c r="L1751" i="26"/>
  <c r="M1751" i="26" s="1"/>
  <c r="R1750" i="26"/>
  <c r="Q1750" i="26"/>
  <c r="L1750" i="26"/>
  <c r="M1750" i="26" s="1"/>
  <c r="R1749" i="26"/>
  <c r="Q1749" i="26"/>
  <c r="L1749" i="26"/>
  <c r="M1749" i="26" s="1"/>
  <c r="R1748" i="26"/>
  <c r="Q1748" i="26"/>
  <c r="L1748" i="26"/>
  <c r="M1748" i="26" s="1"/>
  <c r="R1747" i="26"/>
  <c r="Q1747" i="26"/>
  <c r="L1747" i="26"/>
  <c r="M1747" i="26" s="1"/>
  <c r="R1746" i="26"/>
  <c r="Q1746" i="26"/>
  <c r="M1746" i="26"/>
  <c r="L1746" i="26"/>
  <c r="R1745" i="26"/>
  <c r="Q1745" i="26"/>
  <c r="L1745" i="26"/>
  <c r="M1745" i="26" s="1"/>
  <c r="R1744" i="26"/>
  <c r="Q1744" i="26"/>
  <c r="L1744" i="26"/>
  <c r="M1744" i="26" s="1"/>
  <c r="R1743" i="26"/>
  <c r="Q1743" i="26"/>
  <c r="L1743" i="26"/>
  <c r="M1743" i="26" s="1"/>
  <c r="R1742" i="26"/>
  <c r="Q1742" i="26"/>
  <c r="L1742" i="26"/>
  <c r="M1742" i="26" s="1"/>
  <c r="R1741" i="26"/>
  <c r="Q1741" i="26"/>
  <c r="L1741" i="26"/>
  <c r="M1741" i="26" s="1"/>
  <c r="R1740" i="26"/>
  <c r="Q1740" i="26"/>
  <c r="L1740" i="26"/>
  <c r="M1740" i="26" s="1"/>
  <c r="R1739" i="26"/>
  <c r="Q1739" i="26"/>
  <c r="L1739" i="26"/>
  <c r="M1739" i="26" s="1"/>
  <c r="R1738" i="26"/>
  <c r="Q1738" i="26"/>
  <c r="M1738" i="26"/>
  <c r="L1738" i="26"/>
  <c r="R1737" i="26"/>
  <c r="Q1737" i="26"/>
  <c r="L1737" i="26"/>
  <c r="M1737" i="26" s="1"/>
  <c r="R1736" i="26"/>
  <c r="Q1736" i="26"/>
  <c r="L1736" i="26"/>
  <c r="M1736" i="26" s="1"/>
  <c r="R1735" i="26"/>
  <c r="Q1735" i="26"/>
  <c r="L1735" i="26"/>
  <c r="M1735" i="26" s="1"/>
  <c r="R1734" i="26"/>
  <c r="Q1734" i="26"/>
  <c r="L1734" i="26"/>
  <c r="M1734" i="26" s="1"/>
  <c r="P1733" i="26"/>
  <c r="O1733" i="26"/>
  <c r="M1733" i="26"/>
  <c r="R1732" i="26"/>
  <c r="Q1732" i="26"/>
  <c r="M1732" i="26"/>
  <c r="R1731" i="26"/>
  <c r="Q1731" i="26"/>
  <c r="M1731" i="26"/>
  <c r="L1731" i="26"/>
  <c r="R1730" i="26"/>
  <c r="Q1730" i="26"/>
  <c r="L1730" i="26"/>
  <c r="M1730" i="26" s="1"/>
  <c r="R1729" i="26"/>
  <c r="Q1729" i="26"/>
  <c r="L1729" i="26"/>
  <c r="M1729" i="26" s="1"/>
  <c r="R1728" i="26"/>
  <c r="Q1728" i="26"/>
  <c r="L1728" i="26"/>
  <c r="M1728" i="26" s="1"/>
  <c r="R1727" i="26"/>
  <c r="Q1727" i="26"/>
  <c r="L1727" i="26"/>
  <c r="M1727" i="26" s="1"/>
  <c r="R1726" i="26"/>
  <c r="Q1726" i="26"/>
  <c r="L1726" i="26"/>
  <c r="M1726" i="26" s="1"/>
  <c r="R1725" i="26"/>
  <c r="P1725" i="26"/>
  <c r="O1725" i="26"/>
  <c r="M1725" i="26"/>
  <c r="R1724" i="26"/>
  <c r="Q1724" i="26"/>
  <c r="M1724" i="26"/>
  <c r="R1723" i="26"/>
  <c r="Q1723" i="26"/>
  <c r="M1723" i="26"/>
  <c r="R1722" i="26"/>
  <c r="Q1722" i="26"/>
  <c r="M1722" i="26"/>
  <c r="R1721" i="26"/>
  <c r="Q1721" i="26"/>
  <c r="M1721" i="26"/>
  <c r="R1720" i="26"/>
  <c r="Q1720" i="26"/>
  <c r="M1720" i="26"/>
  <c r="R1719" i="26"/>
  <c r="Q1719" i="26"/>
  <c r="M1719" i="26"/>
  <c r="R1718" i="26"/>
  <c r="Q1718" i="26"/>
  <c r="M1718" i="26"/>
  <c r="L1718" i="26"/>
  <c r="R1717" i="26"/>
  <c r="Q1717" i="26"/>
  <c r="M1717" i="26"/>
  <c r="R1716" i="26"/>
  <c r="Q1716" i="26"/>
  <c r="M1716" i="26"/>
  <c r="R1715" i="26"/>
  <c r="Q1715" i="26"/>
  <c r="M1715" i="26"/>
  <c r="L1715" i="26"/>
  <c r="R1714" i="26"/>
  <c r="Q1714" i="26"/>
  <c r="M1714" i="26"/>
  <c r="R1713" i="26"/>
  <c r="Q1713" i="26"/>
  <c r="M1713" i="26"/>
  <c r="R1712" i="26"/>
  <c r="Q1712" i="26"/>
  <c r="M1712" i="26"/>
  <c r="R1711" i="26"/>
  <c r="Q1711" i="26"/>
  <c r="M1711" i="26"/>
  <c r="R1710" i="26"/>
  <c r="Q1710" i="26"/>
  <c r="M1710" i="26"/>
  <c r="R1709" i="26"/>
  <c r="Q1709" i="26"/>
  <c r="M1709" i="26"/>
  <c r="R1708" i="26"/>
  <c r="Q1708" i="26"/>
  <c r="M1708" i="26"/>
  <c r="R1707" i="26"/>
  <c r="Q1707" i="26"/>
  <c r="M1707" i="26"/>
  <c r="R1706" i="26"/>
  <c r="Q1706" i="26"/>
  <c r="M1706" i="26"/>
  <c r="R1705" i="26"/>
  <c r="Q1705" i="26"/>
  <c r="M1705" i="26"/>
  <c r="L1705" i="26"/>
  <c r="R1704" i="26"/>
  <c r="Q1704" i="26"/>
  <c r="M1704" i="26"/>
  <c r="R1703" i="26"/>
  <c r="Q1703" i="26"/>
  <c r="M1703" i="26"/>
  <c r="R1702" i="26"/>
  <c r="Q1702" i="26"/>
  <c r="M1702" i="26"/>
  <c r="R1701" i="26"/>
  <c r="Q1701" i="26"/>
  <c r="M1701" i="26"/>
  <c r="L1701" i="26"/>
  <c r="R1700" i="26"/>
  <c r="Q1700" i="26"/>
  <c r="M1700" i="26"/>
  <c r="R1699" i="26"/>
  <c r="Q1699" i="26"/>
  <c r="M1699" i="26"/>
  <c r="R1698" i="26"/>
  <c r="Q1698" i="26"/>
  <c r="M1698" i="26"/>
  <c r="L1698" i="26"/>
  <c r="R1697" i="26"/>
  <c r="Q1697" i="26"/>
  <c r="M1697" i="26"/>
  <c r="L1697" i="26"/>
  <c r="R1696" i="26"/>
  <c r="Q1696" i="26"/>
  <c r="M1696" i="26"/>
  <c r="R1695" i="26"/>
  <c r="Q1695" i="26"/>
  <c r="M1695" i="26"/>
  <c r="L1695" i="26"/>
  <c r="R1694" i="26"/>
  <c r="Q1694" i="26"/>
  <c r="M1694" i="26"/>
  <c r="R1693" i="26"/>
  <c r="Q1693" i="26"/>
  <c r="M1693" i="26"/>
  <c r="R1692" i="26"/>
  <c r="Q1692" i="26"/>
  <c r="M1692" i="26"/>
  <c r="R1691" i="26"/>
  <c r="Q1691" i="26"/>
  <c r="M1691" i="26"/>
  <c r="R1690" i="26"/>
  <c r="Q1690" i="26"/>
  <c r="M1690" i="26"/>
  <c r="R1689" i="26"/>
  <c r="Q1689" i="26"/>
  <c r="M1689" i="26"/>
  <c r="R1688" i="26"/>
  <c r="Q1688" i="26"/>
  <c r="M1688" i="26"/>
  <c r="R1687" i="26"/>
  <c r="Q1687" i="26"/>
  <c r="M1687" i="26"/>
  <c r="R1686" i="26"/>
  <c r="Q1686" i="26"/>
  <c r="L1686" i="26"/>
  <c r="M1686" i="26" s="1"/>
  <c r="R1685" i="26"/>
  <c r="Q1685" i="26"/>
  <c r="M1685" i="26"/>
  <c r="R1684" i="26"/>
  <c r="Q1684" i="26"/>
  <c r="M1684" i="26"/>
  <c r="R1683" i="26"/>
  <c r="Q1683" i="26"/>
  <c r="M1683" i="26"/>
  <c r="R1682" i="26"/>
  <c r="Q1682" i="26"/>
  <c r="M1682" i="26"/>
  <c r="R1681" i="26"/>
  <c r="Q1681" i="26"/>
  <c r="M1681" i="26"/>
  <c r="P1680" i="26"/>
  <c r="O1680" i="26"/>
  <c r="M1680" i="26"/>
  <c r="R1679" i="26"/>
  <c r="Q1679" i="26"/>
  <c r="M1679" i="26"/>
  <c r="R1678" i="26"/>
  <c r="Q1678" i="26"/>
  <c r="M1678" i="26"/>
  <c r="L1678" i="26"/>
  <c r="R1677" i="26"/>
  <c r="Q1677" i="26"/>
  <c r="L1677" i="26"/>
  <c r="M1677" i="26" s="1"/>
  <c r="R1676" i="26"/>
  <c r="Q1676" i="26"/>
  <c r="M1676" i="26"/>
  <c r="L1676" i="26"/>
  <c r="R1675" i="26"/>
  <c r="Q1675" i="26"/>
  <c r="L1675" i="26"/>
  <c r="M1675" i="26" s="1"/>
  <c r="R1674" i="26"/>
  <c r="Q1674" i="26"/>
  <c r="M1674" i="26"/>
  <c r="L1674" i="26"/>
  <c r="R1673" i="26"/>
  <c r="Q1673" i="26"/>
  <c r="M1673" i="26"/>
  <c r="L1673" i="26"/>
  <c r="R1672" i="26"/>
  <c r="Q1672" i="26"/>
  <c r="L1672" i="26"/>
  <c r="M1672" i="26" s="1"/>
  <c r="R1671" i="26"/>
  <c r="Q1671" i="26"/>
  <c r="L1671" i="26"/>
  <c r="M1671" i="26" s="1"/>
  <c r="R1670" i="26"/>
  <c r="Q1670" i="26"/>
  <c r="L1670" i="26"/>
  <c r="M1670" i="26" s="1"/>
  <c r="R1669" i="26"/>
  <c r="Q1669" i="26"/>
  <c r="M1669" i="26"/>
  <c r="L1669" i="26"/>
  <c r="R1668" i="26"/>
  <c r="Q1668" i="26"/>
  <c r="M1668" i="26"/>
  <c r="L1668" i="26"/>
  <c r="R1667" i="26"/>
  <c r="Q1667" i="26"/>
  <c r="M1667" i="26"/>
  <c r="L1667" i="26"/>
  <c r="P1666" i="26"/>
  <c r="O1666" i="26"/>
  <c r="M1666" i="26"/>
  <c r="R1665" i="26"/>
  <c r="Q1665" i="26"/>
  <c r="M1665" i="26"/>
  <c r="R1664" i="26"/>
  <c r="Q1664" i="26"/>
  <c r="M1664" i="26"/>
  <c r="L1664" i="26"/>
  <c r="R1663" i="26"/>
  <c r="Q1663" i="26"/>
  <c r="L1663" i="26"/>
  <c r="M1663" i="26" s="1"/>
  <c r="R1662" i="26"/>
  <c r="Q1662" i="26"/>
  <c r="L1662" i="26"/>
  <c r="M1662" i="26" s="1"/>
  <c r="R1661" i="26"/>
  <c r="Q1661" i="26"/>
  <c r="L1661" i="26"/>
  <c r="M1661" i="26" s="1"/>
  <c r="R1660" i="26"/>
  <c r="Q1660" i="26"/>
  <c r="L1660" i="26"/>
  <c r="M1660" i="26" s="1"/>
  <c r="R1659" i="26"/>
  <c r="Q1659" i="26"/>
  <c r="L1659" i="26"/>
  <c r="M1659" i="26" s="1"/>
  <c r="R1658" i="26"/>
  <c r="Q1658" i="26"/>
  <c r="L1658" i="26"/>
  <c r="M1658" i="26" s="1"/>
  <c r="R1657" i="26"/>
  <c r="Q1657" i="26"/>
  <c r="L1657" i="26"/>
  <c r="M1657" i="26" s="1"/>
  <c r="R1656" i="26"/>
  <c r="Q1656" i="26"/>
  <c r="L1656" i="26"/>
  <c r="M1656" i="26" s="1"/>
  <c r="R1655" i="26"/>
  <c r="Q1655" i="26"/>
  <c r="L1655" i="26"/>
  <c r="M1655" i="26" s="1"/>
  <c r="R1654" i="26"/>
  <c r="Q1654" i="26"/>
  <c r="L1654" i="26"/>
  <c r="M1654" i="26" s="1"/>
  <c r="R1653" i="26"/>
  <c r="Q1653" i="26"/>
  <c r="L1653" i="26"/>
  <c r="M1653" i="26" s="1"/>
  <c r="R1652" i="26"/>
  <c r="Q1652" i="26"/>
  <c r="L1652" i="26"/>
  <c r="M1652" i="26" s="1"/>
  <c r="R1651" i="26"/>
  <c r="Q1651" i="26"/>
  <c r="M1651" i="26"/>
  <c r="L1651" i="26"/>
  <c r="R1650" i="26"/>
  <c r="Q1650" i="26"/>
  <c r="L1650" i="26"/>
  <c r="M1650" i="26" s="1"/>
  <c r="R1649" i="26"/>
  <c r="Q1649" i="26"/>
  <c r="L1649" i="26"/>
  <c r="M1649" i="26" s="1"/>
  <c r="R1648" i="26"/>
  <c r="Q1648" i="26"/>
  <c r="L1648" i="26"/>
  <c r="M1648" i="26" s="1"/>
  <c r="R1647" i="26"/>
  <c r="Q1647" i="26"/>
  <c r="L1647" i="26"/>
  <c r="M1647" i="26" s="1"/>
  <c r="R1646" i="26"/>
  <c r="Q1646" i="26"/>
  <c r="L1646" i="26"/>
  <c r="M1646" i="26" s="1"/>
  <c r="R1645" i="26"/>
  <c r="Q1645" i="26"/>
  <c r="L1645" i="26"/>
  <c r="M1645" i="26" s="1"/>
  <c r="R1644" i="26"/>
  <c r="Q1644" i="26"/>
  <c r="L1644" i="26"/>
  <c r="M1644" i="26" s="1"/>
  <c r="R1643" i="26"/>
  <c r="Q1643" i="26"/>
  <c r="M1643" i="26"/>
  <c r="L1643" i="26"/>
  <c r="R1642" i="26"/>
  <c r="Q1642" i="26"/>
  <c r="L1642" i="26"/>
  <c r="M1642" i="26" s="1"/>
  <c r="R1641" i="26"/>
  <c r="Q1641" i="26"/>
  <c r="L1641" i="26"/>
  <c r="M1641" i="26" s="1"/>
  <c r="R1640" i="26"/>
  <c r="Q1640" i="26"/>
  <c r="L1640" i="26"/>
  <c r="M1640" i="26" s="1"/>
  <c r="R1639" i="26"/>
  <c r="Q1639" i="26"/>
  <c r="L1639" i="26"/>
  <c r="M1639" i="26" s="1"/>
  <c r="R1638" i="26"/>
  <c r="Q1638" i="26"/>
  <c r="L1638" i="26"/>
  <c r="M1638" i="26" s="1"/>
  <c r="R1637" i="26"/>
  <c r="Q1637" i="26"/>
  <c r="M1637" i="26"/>
  <c r="L1637" i="26"/>
  <c r="R1636" i="26"/>
  <c r="Q1636" i="26"/>
  <c r="L1636" i="26"/>
  <c r="M1636" i="26" s="1"/>
  <c r="R1635" i="26"/>
  <c r="Q1635" i="26"/>
  <c r="L1635" i="26"/>
  <c r="M1635" i="26" s="1"/>
  <c r="R1634" i="26"/>
  <c r="Q1634" i="26"/>
  <c r="L1634" i="26"/>
  <c r="M1634" i="26" s="1"/>
  <c r="R1633" i="26"/>
  <c r="Q1633" i="26"/>
  <c r="L1633" i="26"/>
  <c r="M1633" i="26" s="1"/>
  <c r="P1632" i="26"/>
  <c r="O1632" i="26"/>
  <c r="R1632" i="26" s="1"/>
  <c r="M1632" i="26"/>
  <c r="R1631" i="26"/>
  <c r="Q1631" i="26"/>
  <c r="M1631" i="26"/>
  <c r="R1630" i="26"/>
  <c r="Q1630" i="26"/>
  <c r="M1630" i="26"/>
  <c r="L1630" i="26"/>
  <c r="R1629" i="26"/>
  <c r="Q1629" i="26"/>
  <c r="L1629" i="26"/>
  <c r="M1629" i="26" s="1"/>
  <c r="R1628" i="26"/>
  <c r="Q1628" i="26"/>
  <c r="L1628" i="26"/>
  <c r="M1628" i="26" s="1"/>
  <c r="R1627" i="26"/>
  <c r="Q1627" i="26"/>
  <c r="M1627" i="26"/>
  <c r="L1627" i="26"/>
  <c r="R1626" i="26"/>
  <c r="Q1626" i="26"/>
  <c r="M1626" i="26"/>
  <c r="L1626" i="26"/>
  <c r="R1625" i="26"/>
  <c r="Q1625" i="26"/>
  <c r="L1625" i="26"/>
  <c r="M1625" i="26" s="1"/>
  <c r="R1624" i="26"/>
  <c r="Q1624" i="26"/>
  <c r="L1624" i="26"/>
  <c r="M1624" i="26" s="1"/>
  <c r="R1623" i="26"/>
  <c r="Q1623" i="26"/>
  <c r="L1623" i="26"/>
  <c r="M1623" i="26" s="1"/>
  <c r="R1622" i="26"/>
  <c r="Q1622" i="26"/>
  <c r="L1622" i="26"/>
  <c r="M1622" i="26" s="1"/>
  <c r="R1621" i="26"/>
  <c r="Q1621" i="26"/>
  <c r="L1621" i="26"/>
  <c r="M1621" i="26" s="1"/>
  <c r="R1620" i="26"/>
  <c r="Q1620" i="26"/>
  <c r="L1620" i="26"/>
  <c r="M1620" i="26" s="1"/>
  <c r="R1619" i="26"/>
  <c r="Q1619" i="26"/>
  <c r="L1619" i="26"/>
  <c r="M1619" i="26" s="1"/>
  <c r="P1618" i="26"/>
  <c r="O1618" i="26"/>
  <c r="M1618" i="26"/>
  <c r="R1617" i="26"/>
  <c r="Q1617" i="26"/>
  <c r="M1617" i="26"/>
  <c r="R1616" i="26"/>
  <c r="Q1616" i="26"/>
  <c r="M1616" i="26"/>
  <c r="L1616" i="26"/>
  <c r="R1615" i="26"/>
  <c r="Q1615" i="26"/>
  <c r="M1615" i="26"/>
  <c r="L1615" i="26"/>
  <c r="R1614" i="26"/>
  <c r="Q1614" i="26"/>
  <c r="L1614" i="26"/>
  <c r="M1614" i="26" s="1"/>
  <c r="R1613" i="26"/>
  <c r="Q1613" i="26"/>
  <c r="M1613" i="26"/>
  <c r="L1613" i="26"/>
  <c r="R1612" i="26"/>
  <c r="Q1612" i="26"/>
  <c r="M1612" i="26"/>
  <c r="L1612" i="26"/>
  <c r="R1611" i="26"/>
  <c r="Q1611" i="26"/>
  <c r="L1611" i="26"/>
  <c r="M1611" i="26" s="1"/>
  <c r="R1610" i="26"/>
  <c r="Q1610" i="26"/>
  <c r="M1610" i="26"/>
  <c r="L1610" i="26"/>
  <c r="R1609" i="26"/>
  <c r="Q1609" i="26"/>
  <c r="M1609" i="26"/>
  <c r="L1609" i="26"/>
  <c r="R1608" i="26"/>
  <c r="Q1608" i="26"/>
  <c r="M1608" i="26"/>
  <c r="L1608" i="26"/>
  <c r="R1607" i="26"/>
  <c r="Q1607" i="26"/>
  <c r="M1607" i="26"/>
  <c r="L1607" i="26"/>
  <c r="R1606" i="26"/>
  <c r="Q1606" i="26"/>
  <c r="L1606" i="26"/>
  <c r="M1606" i="26" s="1"/>
  <c r="R1605" i="26"/>
  <c r="Q1605" i="26"/>
  <c r="M1605" i="26"/>
  <c r="L1605" i="26"/>
  <c r="R1604" i="26"/>
  <c r="Q1604" i="26"/>
  <c r="M1604" i="26"/>
  <c r="L1604" i="26"/>
  <c r="R1603" i="26"/>
  <c r="Q1603" i="26"/>
  <c r="M1603" i="26"/>
  <c r="L1603" i="26"/>
  <c r="R1602" i="26"/>
  <c r="Q1602" i="26"/>
  <c r="L1602" i="26"/>
  <c r="M1602" i="26" s="1"/>
  <c r="R1601" i="26"/>
  <c r="Q1601" i="26"/>
  <c r="L1601" i="26"/>
  <c r="M1601" i="26" s="1"/>
  <c r="P1600" i="26"/>
  <c r="O1600" i="26"/>
  <c r="M1600" i="26"/>
  <c r="R1599" i="26"/>
  <c r="Q1599" i="26"/>
  <c r="M1599" i="26"/>
  <c r="R1598" i="26"/>
  <c r="Q1598" i="26"/>
  <c r="L1598" i="26"/>
  <c r="M1598" i="26" s="1"/>
  <c r="R1597" i="26"/>
  <c r="Q1597" i="26"/>
  <c r="L1597" i="26"/>
  <c r="M1597" i="26" s="1"/>
  <c r="R1596" i="26"/>
  <c r="Q1596" i="26"/>
  <c r="L1596" i="26"/>
  <c r="M1596" i="26" s="1"/>
  <c r="R1595" i="26"/>
  <c r="Q1595" i="26"/>
  <c r="L1595" i="26"/>
  <c r="M1595" i="26" s="1"/>
  <c r="R1594" i="26"/>
  <c r="Q1594" i="26"/>
  <c r="L1594" i="26"/>
  <c r="M1594" i="26" s="1"/>
  <c r="R1593" i="26"/>
  <c r="Q1593" i="26"/>
  <c r="L1593" i="26"/>
  <c r="M1593" i="26" s="1"/>
  <c r="R1592" i="26"/>
  <c r="Q1592" i="26"/>
  <c r="L1592" i="26"/>
  <c r="M1592" i="26" s="1"/>
  <c r="P1591" i="26"/>
  <c r="O1591" i="26"/>
  <c r="M1591" i="26"/>
  <c r="R1590" i="26"/>
  <c r="Q1590" i="26"/>
  <c r="M1590" i="26"/>
  <c r="R1589" i="26"/>
  <c r="Q1589" i="26"/>
  <c r="L1589" i="26"/>
  <c r="M1589" i="26" s="1"/>
  <c r="R1588" i="26"/>
  <c r="Q1588" i="26"/>
  <c r="L1588" i="26"/>
  <c r="M1588" i="26" s="1"/>
  <c r="R1587" i="26"/>
  <c r="Q1587" i="26"/>
  <c r="L1587" i="26"/>
  <c r="M1587" i="26" s="1"/>
  <c r="R1586" i="26"/>
  <c r="Q1586" i="26"/>
  <c r="L1586" i="26"/>
  <c r="M1586" i="26" s="1"/>
  <c r="R1585" i="26"/>
  <c r="Q1585" i="26"/>
  <c r="L1585" i="26"/>
  <c r="M1585" i="26" s="1"/>
  <c r="P1584" i="26"/>
  <c r="O1584" i="26"/>
  <c r="M1584" i="26"/>
  <c r="R1583" i="26"/>
  <c r="Q1583" i="26"/>
  <c r="M1583" i="26"/>
  <c r="R1582" i="26"/>
  <c r="Q1582" i="26"/>
  <c r="M1582" i="26"/>
  <c r="L1582" i="26"/>
  <c r="R1581" i="26"/>
  <c r="Q1581" i="26"/>
  <c r="M1581" i="26"/>
  <c r="L1581" i="26"/>
  <c r="R1580" i="26"/>
  <c r="Q1580" i="26"/>
  <c r="M1580" i="26"/>
  <c r="L1580" i="26"/>
  <c r="R1579" i="26"/>
  <c r="Q1579" i="26"/>
  <c r="M1579" i="26"/>
  <c r="L1579" i="26"/>
  <c r="R1578" i="26"/>
  <c r="Q1578" i="26"/>
  <c r="M1578" i="26"/>
  <c r="L1578" i="26"/>
  <c r="P1577" i="26"/>
  <c r="O1577" i="26"/>
  <c r="R1577" i="26" s="1"/>
  <c r="M1577" i="26"/>
  <c r="M1576" i="26"/>
  <c r="M1575" i="26"/>
  <c r="O1575" i="26" s="1"/>
  <c r="R1575" i="26" s="1"/>
  <c r="R1574" i="26"/>
  <c r="Q1574" i="26"/>
  <c r="M1574" i="26"/>
  <c r="R1573" i="26"/>
  <c r="Q1573" i="26"/>
  <c r="M1573" i="26"/>
  <c r="L1573" i="26"/>
  <c r="R1572" i="26"/>
  <c r="Q1572" i="26"/>
  <c r="L1572" i="26"/>
  <c r="M1572" i="26" s="1"/>
  <c r="R1571" i="26"/>
  <c r="Q1571" i="26"/>
  <c r="M1571" i="26"/>
  <c r="L1571" i="26"/>
  <c r="R1570" i="26"/>
  <c r="Q1570" i="26"/>
  <c r="M1570" i="26"/>
  <c r="L1570" i="26"/>
  <c r="R1569" i="26"/>
  <c r="Q1569" i="26"/>
  <c r="M1569" i="26"/>
  <c r="L1569" i="26"/>
  <c r="R1568" i="26"/>
  <c r="Q1568" i="26"/>
  <c r="M1568" i="26"/>
  <c r="L1568" i="26"/>
  <c r="R1567" i="26"/>
  <c r="Q1567" i="26"/>
  <c r="M1567" i="26"/>
  <c r="L1567" i="26"/>
  <c r="R1566" i="26"/>
  <c r="Q1566" i="26"/>
  <c r="M1566" i="26"/>
  <c r="L1566" i="26"/>
  <c r="R1565" i="26"/>
  <c r="Q1565" i="26"/>
  <c r="M1565" i="26"/>
  <c r="L1565" i="26"/>
  <c r="R1564" i="26"/>
  <c r="Q1564" i="26"/>
  <c r="M1564" i="26"/>
  <c r="L1564" i="26"/>
  <c r="R1563" i="26"/>
  <c r="Q1563" i="26"/>
  <c r="M1563" i="26"/>
  <c r="L1563" i="26"/>
  <c r="R1562" i="26"/>
  <c r="Q1562" i="26"/>
  <c r="M1562" i="26"/>
  <c r="L1562" i="26"/>
  <c r="P1561" i="26"/>
  <c r="O1561" i="26"/>
  <c r="M1561" i="26"/>
  <c r="R1560" i="26"/>
  <c r="Q1560" i="26"/>
  <c r="M1560" i="26"/>
  <c r="R1559" i="26"/>
  <c r="Q1559" i="26"/>
  <c r="M1559" i="26"/>
  <c r="L1559" i="26"/>
  <c r="R1558" i="26"/>
  <c r="Q1558" i="26"/>
  <c r="L1558" i="26"/>
  <c r="M1558" i="26" s="1"/>
  <c r="R1557" i="26"/>
  <c r="Q1557" i="26"/>
  <c r="L1557" i="26"/>
  <c r="M1557" i="26" s="1"/>
  <c r="R1556" i="26"/>
  <c r="Q1556" i="26"/>
  <c r="L1556" i="26"/>
  <c r="M1556" i="26" s="1"/>
  <c r="R1555" i="26"/>
  <c r="Q1555" i="26"/>
  <c r="M1555" i="26"/>
  <c r="L1555" i="26"/>
  <c r="R1554" i="26"/>
  <c r="Q1554" i="26"/>
  <c r="M1554" i="26"/>
  <c r="L1554" i="26"/>
  <c r="P1553" i="26"/>
  <c r="O1553" i="26"/>
  <c r="Q1553" i="26" s="1"/>
  <c r="M1553" i="26"/>
  <c r="R1552" i="26"/>
  <c r="Q1552" i="26"/>
  <c r="M1552" i="26"/>
  <c r="R1551" i="26"/>
  <c r="Q1551" i="26"/>
  <c r="M1551" i="26"/>
  <c r="L1551" i="26"/>
  <c r="R1550" i="26"/>
  <c r="Q1550" i="26"/>
  <c r="M1550" i="26"/>
  <c r="L1550" i="26"/>
  <c r="R1549" i="26"/>
  <c r="Q1549" i="26"/>
  <c r="M1549" i="26"/>
  <c r="L1549" i="26"/>
  <c r="R1548" i="26"/>
  <c r="Q1548" i="26"/>
  <c r="M1548" i="26"/>
  <c r="R1547" i="26"/>
  <c r="Q1547" i="26"/>
  <c r="M1547" i="26"/>
  <c r="R1546" i="26"/>
  <c r="Q1546" i="26"/>
  <c r="M1546" i="26"/>
  <c r="L1546" i="26"/>
  <c r="R1545" i="26"/>
  <c r="Q1545" i="26"/>
  <c r="M1545" i="26"/>
  <c r="L1545" i="26"/>
  <c r="R1544" i="26"/>
  <c r="Q1544" i="26"/>
  <c r="M1544" i="26"/>
  <c r="L1544" i="26"/>
  <c r="R1543" i="26"/>
  <c r="Q1543" i="26"/>
  <c r="L1543" i="26"/>
  <c r="M1543" i="26" s="1"/>
  <c r="R1542" i="26"/>
  <c r="Q1542" i="26"/>
  <c r="M1542" i="26"/>
  <c r="L1542" i="26"/>
  <c r="R1541" i="26"/>
  <c r="Q1541" i="26"/>
  <c r="M1541" i="26"/>
  <c r="L1541" i="26"/>
  <c r="R1540" i="26"/>
  <c r="Q1540" i="26"/>
  <c r="M1540" i="26"/>
  <c r="L1540" i="26"/>
  <c r="R1539" i="26"/>
  <c r="Q1539" i="26"/>
  <c r="M1539" i="26"/>
  <c r="L1539" i="26"/>
  <c r="R1538" i="26"/>
  <c r="Q1538" i="26"/>
  <c r="M1538" i="26"/>
  <c r="L1538" i="26"/>
  <c r="R1537" i="26"/>
  <c r="Q1537" i="26"/>
  <c r="M1537" i="26"/>
  <c r="L1537" i="26"/>
  <c r="R1536" i="26"/>
  <c r="Q1536" i="26"/>
  <c r="M1536" i="26"/>
  <c r="L1536" i="26"/>
  <c r="R1535" i="26"/>
  <c r="Q1535" i="26"/>
  <c r="M1535" i="26"/>
  <c r="L1535" i="26"/>
  <c r="R1534" i="26"/>
  <c r="Q1534" i="26"/>
  <c r="M1534" i="26"/>
  <c r="L1534" i="26"/>
  <c r="R1533" i="26"/>
  <c r="Q1533" i="26"/>
  <c r="M1533" i="26"/>
  <c r="L1533" i="26"/>
  <c r="R1532" i="26"/>
  <c r="Q1532" i="26"/>
  <c r="M1532" i="26"/>
  <c r="L1532" i="26"/>
  <c r="P1531" i="26"/>
  <c r="R1531" i="26" s="1"/>
  <c r="O1531" i="26"/>
  <c r="M1531" i="26"/>
  <c r="M1530" i="26"/>
  <c r="M1529" i="26"/>
  <c r="O1529" i="26" s="1"/>
  <c r="R1529" i="26" s="1"/>
  <c r="R1528" i="26"/>
  <c r="Q1528" i="26"/>
  <c r="M1528" i="26"/>
  <c r="R1527" i="26"/>
  <c r="Q1527" i="26"/>
  <c r="M1527" i="26"/>
  <c r="L1527" i="26"/>
  <c r="R1526" i="26"/>
  <c r="Q1526" i="26"/>
  <c r="M1526" i="26"/>
  <c r="L1526" i="26"/>
  <c r="R1525" i="26"/>
  <c r="Q1525" i="26"/>
  <c r="M1525" i="26"/>
  <c r="L1525" i="26"/>
  <c r="P1524" i="26"/>
  <c r="O1524" i="26"/>
  <c r="M1524" i="26"/>
  <c r="R1523" i="26"/>
  <c r="Q1523" i="26"/>
  <c r="M1523" i="26"/>
  <c r="R1522" i="26"/>
  <c r="Q1522" i="26"/>
  <c r="M1522" i="26"/>
  <c r="L1522" i="26"/>
  <c r="R1521" i="26"/>
  <c r="Q1521" i="26"/>
  <c r="M1521" i="26"/>
  <c r="R1520" i="26"/>
  <c r="Q1520" i="26"/>
  <c r="M1520" i="26"/>
  <c r="R1519" i="26"/>
  <c r="Q1519" i="26"/>
  <c r="M1519" i="26"/>
  <c r="L1519" i="26"/>
  <c r="R1518" i="26"/>
  <c r="Q1518" i="26"/>
  <c r="M1518" i="26"/>
  <c r="R1517" i="26"/>
  <c r="Q1517" i="26"/>
  <c r="M1517" i="26"/>
  <c r="L1517" i="26"/>
  <c r="R1516" i="26"/>
  <c r="Q1516" i="26"/>
  <c r="M1516" i="26"/>
  <c r="L1516" i="26"/>
  <c r="R1515" i="26"/>
  <c r="Q1515" i="26"/>
  <c r="L1515" i="26"/>
  <c r="M1515" i="26" s="1"/>
  <c r="R1514" i="26"/>
  <c r="Q1514" i="26"/>
  <c r="M1514" i="26"/>
  <c r="L1514" i="26"/>
  <c r="R1513" i="26"/>
  <c r="Q1513" i="26"/>
  <c r="L1513" i="26"/>
  <c r="M1513" i="26" s="1"/>
  <c r="R1512" i="26"/>
  <c r="Q1512" i="26"/>
  <c r="M1512" i="26"/>
  <c r="P1511" i="26"/>
  <c r="O1511" i="26"/>
  <c r="R1511" i="26" s="1"/>
  <c r="M1511" i="26"/>
  <c r="R1510" i="26"/>
  <c r="Q1510" i="26"/>
  <c r="M1510" i="26"/>
  <c r="R1509" i="26"/>
  <c r="Q1509" i="26"/>
  <c r="M1509" i="26"/>
  <c r="L1509" i="26"/>
  <c r="R1508" i="26"/>
  <c r="Q1508" i="26"/>
  <c r="L1508" i="26"/>
  <c r="M1508" i="26" s="1"/>
  <c r="R1507" i="26"/>
  <c r="Q1507" i="26"/>
  <c r="M1507" i="26"/>
  <c r="L1507" i="26"/>
  <c r="R1506" i="26"/>
  <c r="Q1506" i="26"/>
  <c r="L1506" i="26"/>
  <c r="M1506" i="26" s="1"/>
  <c r="R1505" i="26"/>
  <c r="Q1505" i="26"/>
  <c r="L1505" i="26"/>
  <c r="M1505" i="26" s="1"/>
  <c r="R1504" i="26"/>
  <c r="Q1504" i="26"/>
  <c r="M1504" i="26"/>
  <c r="L1504" i="26"/>
  <c r="R1503" i="26"/>
  <c r="Q1503" i="26"/>
  <c r="L1503" i="26"/>
  <c r="M1503" i="26" s="1"/>
  <c r="R1502" i="26"/>
  <c r="Q1502" i="26"/>
  <c r="L1502" i="26"/>
  <c r="M1502" i="26" s="1"/>
  <c r="P1501" i="26"/>
  <c r="O1501" i="26"/>
  <c r="M1501" i="26"/>
  <c r="R1500" i="26"/>
  <c r="Q1500" i="26"/>
  <c r="M1500" i="26"/>
  <c r="R1499" i="26"/>
  <c r="Q1499" i="26"/>
  <c r="M1499" i="26"/>
  <c r="L1499" i="26"/>
  <c r="R1498" i="26"/>
  <c r="Q1498" i="26"/>
  <c r="L1498" i="26"/>
  <c r="M1498" i="26" s="1"/>
  <c r="R1497" i="26"/>
  <c r="Q1497" i="26"/>
  <c r="L1497" i="26"/>
  <c r="M1497" i="26" s="1"/>
  <c r="R1496" i="26"/>
  <c r="Q1496" i="26"/>
  <c r="L1496" i="26"/>
  <c r="M1496" i="26" s="1"/>
  <c r="R1495" i="26"/>
  <c r="Q1495" i="26"/>
  <c r="L1495" i="26"/>
  <c r="M1495" i="26" s="1"/>
  <c r="R1494" i="26"/>
  <c r="Q1494" i="26"/>
  <c r="L1494" i="26"/>
  <c r="M1494" i="26" s="1"/>
  <c r="R1493" i="26"/>
  <c r="Q1493" i="26"/>
  <c r="L1493" i="26"/>
  <c r="M1493" i="26" s="1"/>
  <c r="R1492" i="26"/>
  <c r="Q1492" i="26"/>
  <c r="L1492" i="26"/>
  <c r="M1492" i="26" s="1"/>
  <c r="P1491" i="26"/>
  <c r="O1491" i="26"/>
  <c r="R1491" i="26" s="1"/>
  <c r="M1491" i="26"/>
  <c r="R1490" i="26"/>
  <c r="Q1490" i="26"/>
  <c r="M1490" i="26"/>
  <c r="R1489" i="26"/>
  <c r="Q1489" i="26"/>
  <c r="M1489" i="26"/>
  <c r="L1489" i="26"/>
  <c r="R1488" i="26"/>
  <c r="Q1488" i="26"/>
  <c r="L1488" i="26"/>
  <c r="M1488" i="26" s="1"/>
  <c r="R1487" i="26"/>
  <c r="Q1487" i="26"/>
  <c r="L1487" i="26"/>
  <c r="M1487" i="26" s="1"/>
  <c r="R1486" i="26"/>
  <c r="Q1486" i="26"/>
  <c r="L1486" i="26"/>
  <c r="M1486" i="26" s="1"/>
  <c r="R1485" i="26"/>
  <c r="Q1485" i="26"/>
  <c r="L1485" i="26"/>
  <c r="M1485" i="26" s="1"/>
  <c r="R1484" i="26"/>
  <c r="Q1484" i="26"/>
  <c r="L1484" i="26"/>
  <c r="M1484" i="26" s="1"/>
  <c r="R1483" i="26"/>
  <c r="Q1483" i="26"/>
  <c r="L1483" i="26"/>
  <c r="M1483" i="26" s="1"/>
  <c r="R1482" i="26"/>
  <c r="Q1482" i="26"/>
  <c r="M1482" i="26"/>
  <c r="L1482" i="26"/>
  <c r="R1481" i="26"/>
  <c r="Q1481" i="26"/>
  <c r="L1481" i="26"/>
  <c r="M1481" i="26" s="1"/>
  <c r="R1480" i="26"/>
  <c r="Q1480" i="26"/>
  <c r="L1480" i="26"/>
  <c r="M1480" i="26" s="1"/>
  <c r="R1479" i="26"/>
  <c r="Q1479" i="26"/>
  <c r="L1479" i="26"/>
  <c r="M1479" i="26" s="1"/>
  <c r="R1478" i="26"/>
  <c r="Q1478" i="26"/>
  <c r="L1478" i="26"/>
  <c r="M1478" i="26" s="1"/>
  <c r="R1477" i="26"/>
  <c r="Q1477" i="26"/>
  <c r="L1477" i="26"/>
  <c r="M1477" i="26" s="1"/>
  <c r="P1476" i="26"/>
  <c r="O1476" i="26"/>
  <c r="M1476" i="26"/>
  <c r="R1475" i="26"/>
  <c r="Q1475" i="26"/>
  <c r="M1475" i="26"/>
  <c r="R1474" i="26"/>
  <c r="Q1474" i="26"/>
  <c r="M1474" i="26"/>
  <c r="L1474" i="26"/>
  <c r="R1473" i="26"/>
  <c r="Q1473" i="26"/>
  <c r="M1473" i="26"/>
  <c r="L1473" i="26"/>
  <c r="R1472" i="26"/>
  <c r="Q1472" i="26"/>
  <c r="M1472" i="26"/>
  <c r="L1472" i="26"/>
  <c r="R1471" i="26"/>
  <c r="Q1471" i="26"/>
  <c r="M1471" i="26"/>
  <c r="L1471" i="26"/>
  <c r="R1470" i="26"/>
  <c r="Q1470" i="26"/>
  <c r="M1470" i="26"/>
  <c r="L1470" i="26"/>
  <c r="P1469" i="26"/>
  <c r="O1469" i="26"/>
  <c r="M1469" i="26"/>
  <c r="R1468" i="26"/>
  <c r="Q1468" i="26"/>
  <c r="M1468" i="26"/>
  <c r="R1467" i="26"/>
  <c r="Q1467" i="26"/>
  <c r="M1467" i="26"/>
  <c r="L1467" i="26"/>
  <c r="R1466" i="26"/>
  <c r="Q1466" i="26"/>
  <c r="L1466" i="26"/>
  <c r="M1466" i="26" s="1"/>
  <c r="R1465" i="26"/>
  <c r="Q1465" i="26"/>
  <c r="L1465" i="26"/>
  <c r="M1465" i="26" s="1"/>
  <c r="R1464" i="26"/>
  <c r="Q1464" i="26"/>
  <c r="L1464" i="26"/>
  <c r="M1464" i="26" s="1"/>
  <c r="R1463" i="26"/>
  <c r="Q1463" i="26"/>
  <c r="L1463" i="26"/>
  <c r="M1463" i="26" s="1"/>
  <c r="R1462" i="26"/>
  <c r="Q1462" i="26"/>
  <c r="L1462" i="26"/>
  <c r="M1462" i="26" s="1"/>
  <c r="R1461" i="26"/>
  <c r="Q1461" i="26"/>
  <c r="L1461" i="26"/>
  <c r="M1461" i="26" s="1"/>
  <c r="R1460" i="26"/>
  <c r="Q1460" i="26"/>
  <c r="L1460" i="26"/>
  <c r="M1460" i="26" s="1"/>
  <c r="R1459" i="26"/>
  <c r="Q1459" i="26"/>
  <c r="L1459" i="26"/>
  <c r="M1459" i="26" s="1"/>
  <c r="R1458" i="26"/>
  <c r="Q1458" i="26"/>
  <c r="L1458" i="26"/>
  <c r="M1458" i="26" s="1"/>
  <c r="P1457" i="26"/>
  <c r="O1457" i="26"/>
  <c r="M1457" i="26"/>
  <c r="R1456" i="26"/>
  <c r="Q1456" i="26"/>
  <c r="M1456" i="26"/>
  <c r="R1455" i="26"/>
  <c r="Q1455" i="26"/>
  <c r="M1455" i="26"/>
  <c r="L1455" i="26"/>
  <c r="R1454" i="26"/>
  <c r="Q1454" i="26"/>
  <c r="L1454" i="26"/>
  <c r="M1454" i="26" s="1"/>
  <c r="R1453" i="26"/>
  <c r="Q1453" i="26"/>
  <c r="L1453" i="26"/>
  <c r="M1453" i="26" s="1"/>
  <c r="R1452" i="26"/>
  <c r="Q1452" i="26"/>
  <c r="L1452" i="26"/>
  <c r="M1452" i="26" s="1"/>
  <c r="P1451" i="26"/>
  <c r="O1451" i="26"/>
  <c r="M1451" i="26"/>
  <c r="R1450" i="26"/>
  <c r="Q1450" i="26"/>
  <c r="M1450" i="26"/>
  <c r="R1449" i="26"/>
  <c r="Q1449" i="26"/>
  <c r="M1449" i="26"/>
  <c r="L1449" i="26"/>
  <c r="R1448" i="26"/>
  <c r="Q1448" i="26"/>
  <c r="L1448" i="26"/>
  <c r="M1448" i="26" s="1"/>
  <c r="R1447" i="26"/>
  <c r="Q1447" i="26"/>
  <c r="L1447" i="26"/>
  <c r="M1447" i="26" s="1"/>
  <c r="R1446" i="26"/>
  <c r="Q1446" i="26"/>
  <c r="L1446" i="26"/>
  <c r="M1446" i="26" s="1"/>
  <c r="P1445" i="26"/>
  <c r="O1445" i="26"/>
  <c r="M1445" i="26"/>
  <c r="R1444" i="26"/>
  <c r="Q1444" i="26"/>
  <c r="M1444" i="26"/>
  <c r="R1443" i="26"/>
  <c r="Q1443" i="26"/>
  <c r="M1443" i="26"/>
  <c r="L1443" i="26"/>
  <c r="R1442" i="26"/>
  <c r="Q1442" i="26"/>
  <c r="M1442" i="26"/>
  <c r="L1442" i="26"/>
  <c r="R1441" i="26"/>
  <c r="Q1441" i="26"/>
  <c r="M1441" i="26"/>
  <c r="L1441" i="26"/>
  <c r="P1440" i="26"/>
  <c r="O1440" i="26"/>
  <c r="M1440" i="26"/>
  <c r="R1439" i="26"/>
  <c r="Q1439" i="26"/>
  <c r="M1439" i="26"/>
  <c r="R1438" i="26"/>
  <c r="Q1438" i="26"/>
  <c r="L1438" i="26"/>
  <c r="M1438" i="26" s="1"/>
  <c r="R1437" i="26"/>
  <c r="Q1437" i="26"/>
  <c r="L1437" i="26"/>
  <c r="M1437" i="26" s="1"/>
  <c r="R1436" i="26"/>
  <c r="Q1436" i="26"/>
  <c r="L1436" i="26"/>
  <c r="M1436" i="26" s="1"/>
  <c r="R1435" i="26"/>
  <c r="Q1435" i="26"/>
  <c r="L1435" i="26"/>
  <c r="M1435" i="26" s="1"/>
  <c r="R1434" i="26"/>
  <c r="Q1434" i="26"/>
  <c r="L1434" i="26"/>
  <c r="M1434" i="26" s="1"/>
  <c r="R1433" i="26"/>
  <c r="Q1433" i="26"/>
  <c r="L1433" i="26"/>
  <c r="M1433" i="26" s="1"/>
  <c r="P1432" i="26"/>
  <c r="O1432" i="26"/>
  <c r="M1432" i="26"/>
  <c r="R1431" i="26"/>
  <c r="Q1431" i="26"/>
  <c r="M1431" i="26"/>
  <c r="R1430" i="26"/>
  <c r="Q1430" i="26"/>
  <c r="M1430" i="26"/>
  <c r="L1430" i="26"/>
  <c r="R1429" i="26"/>
  <c r="Q1429" i="26"/>
  <c r="M1429" i="26"/>
  <c r="L1429" i="26"/>
  <c r="R1428" i="26"/>
  <c r="Q1428" i="26"/>
  <c r="M1428" i="26"/>
  <c r="L1428" i="26"/>
  <c r="R1427" i="26"/>
  <c r="Q1427" i="26"/>
  <c r="L1427" i="26"/>
  <c r="M1427" i="26" s="1"/>
  <c r="R1426" i="26"/>
  <c r="Q1426" i="26"/>
  <c r="M1426" i="26"/>
  <c r="L1426" i="26"/>
  <c r="R1425" i="26"/>
  <c r="Q1425" i="26"/>
  <c r="M1425" i="26"/>
  <c r="L1425" i="26"/>
  <c r="R1424" i="26"/>
  <c r="Q1424" i="26"/>
  <c r="M1424" i="26"/>
  <c r="L1424" i="26"/>
  <c r="R1423" i="26"/>
  <c r="Q1423" i="26"/>
  <c r="M1423" i="26"/>
  <c r="L1423" i="26"/>
  <c r="P1422" i="26"/>
  <c r="O1422" i="26"/>
  <c r="M1422" i="26"/>
  <c r="M1421" i="26"/>
  <c r="M1420" i="26"/>
  <c r="O1420" i="26" s="1"/>
  <c r="R1419" i="26"/>
  <c r="Q1419" i="26"/>
  <c r="M1419" i="26"/>
  <c r="R1418" i="26"/>
  <c r="Q1418" i="26"/>
  <c r="M1418" i="26"/>
  <c r="L1418" i="26"/>
  <c r="R1417" i="26"/>
  <c r="Q1417" i="26"/>
  <c r="L1417" i="26"/>
  <c r="M1417" i="26" s="1"/>
  <c r="R1416" i="26"/>
  <c r="Q1416" i="26"/>
  <c r="L1416" i="26"/>
  <c r="M1416" i="26" s="1"/>
  <c r="R1415" i="26"/>
  <c r="Q1415" i="26"/>
  <c r="L1415" i="26"/>
  <c r="M1415" i="26" s="1"/>
  <c r="R1414" i="26"/>
  <c r="Q1414" i="26"/>
  <c r="M1414" i="26"/>
  <c r="L1414" i="26"/>
  <c r="R1413" i="26"/>
  <c r="Q1413" i="26"/>
  <c r="L1413" i="26"/>
  <c r="M1413" i="26" s="1"/>
  <c r="R1412" i="26"/>
  <c r="Q1412" i="26"/>
  <c r="L1412" i="26"/>
  <c r="M1412" i="26" s="1"/>
  <c r="R1411" i="26"/>
  <c r="Q1411" i="26"/>
  <c r="M1411" i="26"/>
  <c r="L1411" i="26"/>
  <c r="R1410" i="26"/>
  <c r="Q1410" i="26"/>
  <c r="L1410" i="26"/>
  <c r="M1410" i="26" s="1"/>
  <c r="R1409" i="26"/>
  <c r="Q1409" i="26"/>
  <c r="M1409" i="26"/>
  <c r="L1409" i="26"/>
  <c r="P1408" i="26"/>
  <c r="O1408" i="26"/>
  <c r="M1408" i="26"/>
  <c r="R1407" i="26"/>
  <c r="Q1407" i="26"/>
  <c r="M1407" i="26"/>
  <c r="R1406" i="26"/>
  <c r="Q1406" i="26"/>
  <c r="M1406" i="26"/>
  <c r="L1406" i="26"/>
  <c r="R1405" i="26"/>
  <c r="Q1405" i="26"/>
  <c r="M1405" i="26"/>
  <c r="L1405" i="26"/>
  <c r="R1404" i="26"/>
  <c r="Q1404" i="26"/>
  <c r="L1404" i="26"/>
  <c r="M1404" i="26" s="1"/>
  <c r="R1403" i="26"/>
  <c r="Q1403" i="26"/>
  <c r="M1403" i="26"/>
  <c r="L1403" i="26"/>
  <c r="R1402" i="26"/>
  <c r="Q1402" i="26"/>
  <c r="L1402" i="26"/>
  <c r="M1402" i="26" s="1"/>
  <c r="R1401" i="26"/>
  <c r="Q1401" i="26"/>
  <c r="M1401" i="26"/>
  <c r="L1401" i="26"/>
  <c r="R1400" i="26"/>
  <c r="Q1400" i="26"/>
  <c r="L1400" i="26"/>
  <c r="M1400" i="26" s="1"/>
  <c r="R1399" i="26"/>
  <c r="Q1399" i="26"/>
  <c r="M1399" i="26"/>
  <c r="L1399" i="26"/>
  <c r="R1398" i="26"/>
  <c r="Q1398" i="26"/>
  <c r="L1398" i="26"/>
  <c r="M1398" i="26" s="1"/>
  <c r="P1397" i="26"/>
  <c r="O1397" i="26"/>
  <c r="Q1397" i="26" s="1"/>
  <c r="M1397" i="26"/>
  <c r="R1396" i="26"/>
  <c r="Q1396" i="26"/>
  <c r="M1396" i="26"/>
  <c r="R1395" i="26"/>
  <c r="Q1395" i="26"/>
  <c r="M1395" i="26"/>
  <c r="L1395" i="26"/>
  <c r="R1394" i="26"/>
  <c r="Q1394" i="26"/>
  <c r="L1394" i="26"/>
  <c r="M1394" i="26" s="1"/>
  <c r="R1393" i="26"/>
  <c r="Q1393" i="26"/>
  <c r="L1393" i="26"/>
  <c r="M1393" i="26" s="1"/>
  <c r="R1392" i="26"/>
  <c r="Q1392" i="26"/>
  <c r="M1392" i="26"/>
  <c r="L1392" i="26"/>
  <c r="R1391" i="26"/>
  <c r="Q1391" i="26"/>
  <c r="L1391" i="26"/>
  <c r="M1391" i="26" s="1"/>
  <c r="R1390" i="26"/>
  <c r="Q1390" i="26"/>
  <c r="M1390" i="26"/>
  <c r="L1390" i="26"/>
  <c r="R1389" i="26"/>
  <c r="Q1389" i="26"/>
  <c r="M1389" i="26"/>
  <c r="L1389" i="26"/>
  <c r="R1388" i="26"/>
  <c r="Q1388" i="26"/>
  <c r="L1388" i="26"/>
  <c r="M1388" i="26" s="1"/>
  <c r="R1387" i="26"/>
  <c r="Q1387" i="26"/>
  <c r="L1387" i="26"/>
  <c r="M1387" i="26" s="1"/>
  <c r="P1386" i="26"/>
  <c r="O1386" i="26"/>
  <c r="M1386" i="26"/>
  <c r="R1385" i="26"/>
  <c r="Q1385" i="26"/>
  <c r="M1385" i="26"/>
  <c r="R1384" i="26"/>
  <c r="Q1384" i="26"/>
  <c r="M1384" i="26"/>
  <c r="L1384" i="26"/>
  <c r="R1383" i="26"/>
  <c r="Q1383" i="26"/>
  <c r="M1383" i="26"/>
  <c r="L1383" i="26"/>
  <c r="R1382" i="26"/>
  <c r="Q1382" i="26"/>
  <c r="L1382" i="26"/>
  <c r="M1382" i="26" s="1"/>
  <c r="R1381" i="26"/>
  <c r="Q1381" i="26"/>
  <c r="L1381" i="26"/>
  <c r="M1381" i="26" s="1"/>
  <c r="P1380" i="26"/>
  <c r="O1380" i="26"/>
  <c r="M1380" i="26"/>
  <c r="R1379" i="26"/>
  <c r="Q1379" i="26"/>
  <c r="M1379" i="26"/>
  <c r="R1378" i="26"/>
  <c r="Q1378" i="26"/>
  <c r="M1378" i="26"/>
  <c r="L1378" i="26"/>
  <c r="R1377" i="26"/>
  <c r="Q1377" i="26"/>
  <c r="M1377" i="26"/>
  <c r="L1377" i="26"/>
  <c r="R1376" i="26"/>
  <c r="Q1376" i="26"/>
  <c r="L1376" i="26"/>
  <c r="M1376" i="26" s="1"/>
  <c r="R1375" i="26"/>
  <c r="Q1375" i="26"/>
  <c r="L1375" i="26"/>
  <c r="M1375" i="26" s="1"/>
  <c r="R1374" i="26"/>
  <c r="Q1374" i="26"/>
  <c r="L1374" i="26"/>
  <c r="M1374" i="26" s="1"/>
  <c r="R1373" i="26"/>
  <c r="Q1373" i="26"/>
  <c r="L1373" i="26"/>
  <c r="M1373" i="26" s="1"/>
  <c r="R1372" i="26"/>
  <c r="Q1372" i="26"/>
  <c r="M1372" i="26"/>
  <c r="L1372" i="26"/>
  <c r="R1371" i="26"/>
  <c r="Q1371" i="26"/>
  <c r="L1371" i="26"/>
  <c r="M1371" i="26" s="1"/>
  <c r="R1370" i="26"/>
  <c r="Q1370" i="26"/>
  <c r="L1370" i="26"/>
  <c r="M1370" i="26" s="1"/>
  <c r="R1369" i="26"/>
  <c r="Q1369" i="26"/>
  <c r="L1369" i="26"/>
  <c r="M1369" i="26" s="1"/>
  <c r="R1368" i="26"/>
  <c r="Q1368" i="26"/>
  <c r="L1368" i="26"/>
  <c r="M1368" i="26" s="1"/>
  <c r="R1367" i="26"/>
  <c r="Q1367" i="26"/>
  <c r="L1367" i="26"/>
  <c r="M1367" i="26" s="1"/>
  <c r="R1366" i="26"/>
  <c r="Q1366" i="26"/>
  <c r="L1366" i="26"/>
  <c r="M1366" i="26" s="1"/>
  <c r="R1365" i="26"/>
  <c r="Q1365" i="26"/>
  <c r="M1365" i="26"/>
  <c r="L1365" i="26"/>
  <c r="R1364" i="26"/>
  <c r="Q1364" i="26"/>
  <c r="L1364" i="26"/>
  <c r="M1364" i="26" s="1"/>
  <c r="R1363" i="26"/>
  <c r="Q1363" i="26"/>
  <c r="L1363" i="26"/>
  <c r="M1363" i="26" s="1"/>
  <c r="R1362" i="26"/>
  <c r="Q1362" i="26"/>
  <c r="L1362" i="26"/>
  <c r="M1362" i="26" s="1"/>
  <c r="R1361" i="26"/>
  <c r="Q1361" i="26"/>
  <c r="M1361" i="26"/>
  <c r="L1361" i="26"/>
  <c r="R1360" i="26"/>
  <c r="Q1360" i="26"/>
  <c r="L1360" i="26"/>
  <c r="M1360" i="26" s="1"/>
  <c r="R1359" i="26"/>
  <c r="Q1359" i="26"/>
  <c r="L1359" i="26"/>
  <c r="M1359" i="26" s="1"/>
  <c r="R1358" i="26"/>
  <c r="Q1358" i="26"/>
  <c r="M1358" i="26"/>
  <c r="L1358" i="26"/>
  <c r="R1357" i="26"/>
  <c r="Q1357" i="26"/>
  <c r="L1357" i="26"/>
  <c r="M1357" i="26" s="1"/>
  <c r="R1356" i="26"/>
  <c r="Q1356" i="26"/>
  <c r="L1356" i="26"/>
  <c r="M1356" i="26" s="1"/>
  <c r="R1355" i="26"/>
  <c r="Q1355" i="26"/>
  <c r="M1355" i="26"/>
  <c r="L1355" i="26"/>
  <c r="R1354" i="26"/>
  <c r="Q1354" i="26"/>
  <c r="L1354" i="26"/>
  <c r="M1354" i="26" s="1"/>
  <c r="R1353" i="26"/>
  <c r="Q1353" i="26"/>
  <c r="L1353" i="26"/>
  <c r="M1353" i="26" s="1"/>
  <c r="R1352" i="26"/>
  <c r="Q1352" i="26"/>
  <c r="L1352" i="26"/>
  <c r="M1352" i="26" s="1"/>
  <c r="R1351" i="26"/>
  <c r="Q1351" i="26"/>
  <c r="M1351" i="26"/>
  <c r="L1351" i="26"/>
  <c r="R1350" i="26"/>
  <c r="Q1350" i="26"/>
  <c r="L1350" i="26"/>
  <c r="M1350" i="26" s="1"/>
  <c r="R1349" i="26"/>
  <c r="Q1349" i="26"/>
  <c r="M1349" i="26"/>
  <c r="R1348" i="26"/>
  <c r="Q1348" i="26"/>
  <c r="L1348" i="26"/>
  <c r="M1348" i="26" s="1"/>
  <c r="R1347" i="26"/>
  <c r="Q1347" i="26"/>
  <c r="L1347" i="26"/>
  <c r="M1347" i="26" s="1"/>
  <c r="R1346" i="26"/>
  <c r="Q1346" i="26"/>
  <c r="L1346" i="26"/>
  <c r="M1346" i="26" s="1"/>
  <c r="R1345" i="26"/>
  <c r="Q1345" i="26"/>
  <c r="M1345" i="26"/>
  <c r="L1345" i="26"/>
  <c r="P1344" i="26"/>
  <c r="O1344" i="26"/>
  <c r="M1344" i="26"/>
  <c r="R1343" i="26"/>
  <c r="Q1343" i="26"/>
  <c r="M1343" i="26"/>
  <c r="R1342" i="26"/>
  <c r="Q1342" i="26"/>
  <c r="M1342" i="26"/>
  <c r="L1342" i="26"/>
  <c r="R1341" i="26"/>
  <c r="Q1341" i="26"/>
  <c r="L1341" i="26"/>
  <c r="M1341" i="26" s="1"/>
  <c r="R1340" i="26"/>
  <c r="Q1340" i="26"/>
  <c r="L1340" i="26"/>
  <c r="M1340" i="26" s="1"/>
  <c r="R1339" i="26"/>
  <c r="Q1339" i="26"/>
  <c r="L1339" i="26"/>
  <c r="M1339" i="26" s="1"/>
  <c r="R1338" i="26"/>
  <c r="Q1338" i="26"/>
  <c r="M1338" i="26"/>
  <c r="L1338" i="26"/>
  <c r="R1337" i="26"/>
  <c r="Q1337" i="26"/>
  <c r="L1337" i="26"/>
  <c r="M1337" i="26" s="1"/>
  <c r="R1336" i="26"/>
  <c r="Q1336" i="26"/>
  <c r="L1336" i="26"/>
  <c r="M1336" i="26" s="1"/>
  <c r="R1335" i="26"/>
  <c r="Q1335" i="26"/>
  <c r="L1335" i="26"/>
  <c r="M1335" i="26" s="1"/>
  <c r="R1334" i="26"/>
  <c r="Q1334" i="26"/>
  <c r="L1334" i="26"/>
  <c r="M1334" i="26" s="1"/>
  <c r="R1333" i="26"/>
  <c r="Q1333" i="26"/>
  <c r="M1333" i="26"/>
  <c r="L1333" i="26"/>
  <c r="R1332" i="26"/>
  <c r="Q1332" i="26"/>
  <c r="L1332" i="26"/>
  <c r="M1332" i="26" s="1"/>
  <c r="R1331" i="26"/>
  <c r="Q1331" i="26"/>
  <c r="M1331" i="26"/>
  <c r="R1330" i="26"/>
  <c r="Q1330" i="26"/>
  <c r="M1330" i="26"/>
  <c r="L1330" i="26"/>
  <c r="R1329" i="26"/>
  <c r="Q1329" i="26"/>
  <c r="L1329" i="26"/>
  <c r="M1329" i="26" s="1"/>
  <c r="R1328" i="26"/>
  <c r="Q1328" i="26"/>
  <c r="M1328" i="26"/>
  <c r="L1328" i="26"/>
  <c r="R1327" i="26"/>
  <c r="Q1327" i="26"/>
  <c r="L1327" i="26"/>
  <c r="M1327" i="26" s="1"/>
  <c r="R1326" i="26"/>
  <c r="Q1326" i="26"/>
  <c r="L1326" i="26"/>
  <c r="M1326" i="26" s="1"/>
  <c r="R1325" i="26"/>
  <c r="Q1325" i="26"/>
  <c r="M1325" i="26"/>
  <c r="R1324" i="26"/>
  <c r="Q1324" i="26"/>
  <c r="M1324" i="26"/>
  <c r="L1324" i="26"/>
  <c r="R1323" i="26"/>
  <c r="Q1323" i="26"/>
  <c r="L1323" i="26"/>
  <c r="M1323" i="26" s="1"/>
  <c r="R1322" i="26"/>
  <c r="Q1322" i="26"/>
  <c r="M1322" i="26"/>
  <c r="L1322" i="26"/>
  <c r="R1321" i="26"/>
  <c r="Q1321" i="26"/>
  <c r="M1321" i="26"/>
  <c r="L1321" i="26"/>
  <c r="R1320" i="26"/>
  <c r="Q1320" i="26"/>
  <c r="M1320" i="26"/>
  <c r="R1319" i="26"/>
  <c r="Q1319" i="26"/>
  <c r="M1319" i="26"/>
  <c r="L1319" i="26"/>
  <c r="R1318" i="26"/>
  <c r="Q1318" i="26"/>
  <c r="M1318" i="26"/>
  <c r="L1318" i="26"/>
  <c r="R1317" i="26"/>
  <c r="Q1317" i="26"/>
  <c r="M1317" i="26"/>
  <c r="L1317" i="26"/>
  <c r="R1316" i="26"/>
  <c r="Q1316" i="26"/>
  <c r="L1316" i="26"/>
  <c r="M1316" i="26" s="1"/>
  <c r="R1315" i="26"/>
  <c r="Q1315" i="26"/>
  <c r="M1315" i="26"/>
  <c r="L1315" i="26"/>
  <c r="P1314" i="26"/>
  <c r="O1314" i="26"/>
  <c r="M1314" i="26"/>
  <c r="R1313" i="26"/>
  <c r="Q1313" i="26"/>
  <c r="M1313" i="26"/>
  <c r="R1312" i="26"/>
  <c r="Q1312" i="26"/>
  <c r="M1312" i="26"/>
  <c r="L1312" i="26"/>
  <c r="R1311" i="26"/>
  <c r="Q1311" i="26"/>
  <c r="L1311" i="26"/>
  <c r="M1311" i="26" s="1"/>
  <c r="R1310" i="26"/>
  <c r="Q1310" i="26"/>
  <c r="L1310" i="26"/>
  <c r="M1310" i="26" s="1"/>
  <c r="R1309" i="26"/>
  <c r="Q1309" i="26"/>
  <c r="L1309" i="26"/>
  <c r="M1309" i="26" s="1"/>
  <c r="R1308" i="26"/>
  <c r="Q1308" i="26"/>
  <c r="L1308" i="26"/>
  <c r="M1308" i="26" s="1"/>
  <c r="R1307" i="26"/>
  <c r="Q1307" i="26"/>
  <c r="L1307" i="26"/>
  <c r="M1307" i="26" s="1"/>
  <c r="R1306" i="26"/>
  <c r="Q1306" i="26"/>
  <c r="L1306" i="26"/>
  <c r="M1306" i="26" s="1"/>
  <c r="R1305" i="26"/>
  <c r="Q1305" i="26"/>
  <c r="L1305" i="26"/>
  <c r="M1305" i="26" s="1"/>
  <c r="R1304" i="26"/>
  <c r="Q1304" i="26"/>
  <c r="L1304" i="26"/>
  <c r="M1304" i="26" s="1"/>
  <c r="R1303" i="26"/>
  <c r="Q1303" i="26"/>
  <c r="M1303" i="26"/>
  <c r="L1303" i="26"/>
  <c r="R1302" i="26"/>
  <c r="Q1302" i="26"/>
  <c r="L1302" i="26"/>
  <c r="M1302" i="26" s="1"/>
  <c r="R1301" i="26"/>
  <c r="Q1301" i="26"/>
  <c r="M1301" i="26"/>
  <c r="L1301" i="26"/>
  <c r="R1300" i="26"/>
  <c r="Q1300" i="26"/>
  <c r="M1300" i="26"/>
  <c r="L1300" i="26"/>
  <c r="R1299" i="26"/>
  <c r="Q1299" i="26"/>
  <c r="L1299" i="26"/>
  <c r="M1299" i="26" s="1"/>
  <c r="R1298" i="26"/>
  <c r="Q1298" i="26"/>
  <c r="L1298" i="26"/>
  <c r="M1298" i="26" s="1"/>
  <c r="P1297" i="26"/>
  <c r="O1297" i="26"/>
  <c r="M1297" i="26"/>
  <c r="R1296" i="26"/>
  <c r="Q1296" i="26"/>
  <c r="M1296" i="26"/>
  <c r="R1295" i="26"/>
  <c r="Q1295" i="26"/>
  <c r="M1295" i="26"/>
  <c r="L1295" i="26"/>
  <c r="R1294" i="26"/>
  <c r="Q1294" i="26"/>
  <c r="M1294" i="26"/>
  <c r="L1294" i="26"/>
  <c r="R1293" i="26"/>
  <c r="Q1293" i="26"/>
  <c r="M1293" i="26"/>
  <c r="L1293" i="26"/>
  <c r="R1292" i="26"/>
  <c r="Q1292" i="26"/>
  <c r="L1292" i="26"/>
  <c r="M1292" i="26" s="1"/>
  <c r="R1291" i="26"/>
  <c r="Q1291" i="26"/>
  <c r="M1291" i="26"/>
  <c r="L1291" i="26"/>
  <c r="R1290" i="26"/>
  <c r="Q1290" i="26"/>
  <c r="L1290" i="26"/>
  <c r="M1290" i="26" s="1"/>
  <c r="R1289" i="26"/>
  <c r="Q1289" i="26"/>
  <c r="L1289" i="26"/>
  <c r="M1289" i="26" s="1"/>
  <c r="R1288" i="26"/>
  <c r="Q1288" i="26"/>
  <c r="M1288" i="26"/>
  <c r="R1287" i="26"/>
  <c r="Q1287" i="26"/>
  <c r="L1287" i="26"/>
  <c r="M1287" i="26" s="1"/>
  <c r="P1286" i="26"/>
  <c r="R1286" i="26" s="1"/>
  <c r="O1286" i="26"/>
  <c r="M1286" i="26"/>
  <c r="R1285" i="26"/>
  <c r="Q1285" i="26"/>
  <c r="M1285" i="26"/>
  <c r="R1284" i="26"/>
  <c r="Q1284" i="26"/>
  <c r="M1284" i="26"/>
  <c r="L1284" i="26"/>
  <c r="R1283" i="26"/>
  <c r="Q1283" i="26"/>
  <c r="M1283" i="26"/>
  <c r="L1283" i="26"/>
  <c r="R1282" i="26"/>
  <c r="Q1282" i="26"/>
  <c r="M1282" i="26"/>
  <c r="L1282" i="26"/>
  <c r="R1281" i="26"/>
  <c r="Q1281" i="26"/>
  <c r="L1281" i="26"/>
  <c r="M1281" i="26" s="1"/>
  <c r="R1280" i="26"/>
  <c r="Q1280" i="26"/>
  <c r="M1280" i="26"/>
  <c r="L1280" i="26"/>
  <c r="R1279" i="26"/>
  <c r="Q1279" i="26"/>
  <c r="L1279" i="26"/>
  <c r="M1279" i="26" s="1"/>
  <c r="P1278" i="26"/>
  <c r="O1278" i="26"/>
  <c r="M1278" i="26"/>
  <c r="M1277" i="26"/>
  <c r="M1276" i="26"/>
  <c r="O1276" i="26" s="1"/>
  <c r="O1222" i="26" s="1"/>
  <c r="R1275" i="26"/>
  <c r="Q1275" i="26"/>
  <c r="M1275" i="26"/>
  <c r="R1274" i="26"/>
  <c r="Q1274" i="26"/>
  <c r="M1274" i="26"/>
  <c r="L1274" i="26"/>
  <c r="R1273" i="26"/>
  <c r="Q1273" i="26"/>
  <c r="L1273" i="26"/>
  <c r="M1273" i="26" s="1"/>
  <c r="R1272" i="26"/>
  <c r="Q1272" i="26"/>
  <c r="M1272" i="26"/>
  <c r="L1272" i="26"/>
  <c r="R1271" i="26"/>
  <c r="Q1271" i="26"/>
  <c r="M1271" i="26"/>
  <c r="L1271" i="26"/>
  <c r="R1270" i="26"/>
  <c r="Q1270" i="26"/>
  <c r="M1270" i="26"/>
  <c r="L1270" i="26"/>
  <c r="R1269" i="26"/>
  <c r="Q1269" i="26"/>
  <c r="M1269" i="26"/>
  <c r="L1269" i="26"/>
  <c r="R1268" i="26"/>
  <c r="Q1268" i="26"/>
  <c r="M1268" i="26"/>
  <c r="L1268" i="26"/>
  <c r="R1267" i="26"/>
  <c r="Q1267" i="26"/>
  <c r="M1267" i="26"/>
  <c r="L1267" i="26"/>
  <c r="P1266" i="26"/>
  <c r="O1266" i="26"/>
  <c r="M1266" i="26"/>
  <c r="R1265" i="26"/>
  <c r="Q1265" i="26"/>
  <c r="M1265" i="26"/>
  <c r="R1264" i="26"/>
  <c r="Q1264" i="26"/>
  <c r="M1264" i="26"/>
  <c r="L1264" i="26"/>
  <c r="R1263" i="26"/>
  <c r="Q1263" i="26"/>
  <c r="L1263" i="26"/>
  <c r="M1263" i="26" s="1"/>
  <c r="R1262" i="26"/>
  <c r="Q1262" i="26"/>
  <c r="L1262" i="26"/>
  <c r="M1262" i="26" s="1"/>
  <c r="R1261" i="26"/>
  <c r="Q1261" i="26"/>
  <c r="L1261" i="26"/>
  <c r="M1261" i="26" s="1"/>
  <c r="R1260" i="26"/>
  <c r="Q1260" i="26"/>
  <c r="L1260" i="26"/>
  <c r="M1260" i="26" s="1"/>
  <c r="P1259" i="26"/>
  <c r="O1259" i="26"/>
  <c r="M1259" i="26"/>
  <c r="R1258" i="26"/>
  <c r="Q1258" i="26"/>
  <c r="M1258" i="26"/>
  <c r="R1257" i="26"/>
  <c r="Q1257" i="26"/>
  <c r="M1257" i="26"/>
  <c r="L1257" i="26"/>
  <c r="R1256" i="26"/>
  <c r="Q1256" i="26"/>
  <c r="L1256" i="26"/>
  <c r="M1256" i="26" s="1"/>
  <c r="R1255" i="26"/>
  <c r="Q1255" i="26"/>
  <c r="L1255" i="26"/>
  <c r="M1255" i="26" s="1"/>
  <c r="R1254" i="26"/>
  <c r="Q1254" i="26"/>
  <c r="M1254" i="26"/>
  <c r="L1254" i="26"/>
  <c r="R1253" i="26"/>
  <c r="Q1253" i="26"/>
  <c r="M1253" i="26"/>
  <c r="L1253" i="26"/>
  <c r="P1252" i="26"/>
  <c r="O1252" i="26"/>
  <c r="M1252" i="26"/>
  <c r="R1251" i="26"/>
  <c r="Q1251" i="26"/>
  <c r="M1251" i="26"/>
  <c r="R1250" i="26"/>
  <c r="Q1250" i="26"/>
  <c r="M1250" i="26"/>
  <c r="L1250" i="26"/>
  <c r="R1249" i="26"/>
  <c r="Q1249" i="26"/>
  <c r="M1249" i="26"/>
  <c r="L1249" i="26"/>
  <c r="R1248" i="26"/>
  <c r="Q1248" i="26"/>
  <c r="M1248" i="26"/>
  <c r="L1248" i="26"/>
  <c r="R1247" i="26"/>
  <c r="Q1247" i="26"/>
  <c r="M1247" i="26"/>
  <c r="L1247" i="26"/>
  <c r="R1246" i="26"/>
  <c r="Q1246" i="26"/>
  <c r="M1246" i="26"/>
  <c r="L1246" i="26"/>
  <c r="R1245" i="26"/>
  <c r="Q1245" i="26"/>
  <c r="M1245" i="26"/>
  <c r="L1245" i="26"/>
  <c r="R1244" i="26"/>
  <c r="Q1244" i="26"/>
  <c r="L1244" i="26"/>
  <c r="M1244" i="26" s="1"/>
  <c r="R1243" i="26"/>
  <c r="Q1243" i="26"/>
  <c r="M1243" i="26"/>
  <c r="L1243" i="26"/>
  <c r="R1242" i="26"/>
  <c r="Q1242" i="26"/>
  <c r="M1242" i="26"/>
  <c r="L1242" i="26"/>
  <c r="R1241" i="26"/>
  <c r="Q1241" i="26"/>
  <c r="M1241" i="26"/>
  <c r="L1241" i="26"/>
  <c r="R1240" i="26"/>
  <c r="Q1240" i="26"/>
  <c r="M1240" i="26"/>
  <c r="L1240" i="26"/>
  <c r="R1239" i="26"/>
  <c r="Q1239" i="26"/>
  <c r="M1239" i="26"/>
  <c r="L1239" i="26"/>
  <c r="R1238" i="26"/>
  <c r="Q1238" i="26"/>
  <c r="M1238" i="26"/>
  <c r="L1238" i="26"/>
  <c r="R1237" i="26"/>
  <c r="Q1237" i="26"/>
  <c r="L1237" i="26"/>
  <c r="M1237" i="26" s="1"/>
  <c r="P1236" i="26"/>
  <c r="O1236" i="26"/>
  <c r="M1236" i="26"/>
  <c r="R1235" i="26"/>
  <c r="Q1235" i="26"/>
  <c r="M1235" i="26"/>
  <c r="R1234" i="26"/>
  <c r="Q1234" i="26"/>
  <c r="M1234" i="26"/>
  <c r="R1233" i="26"/>
  <c r="Q1233" i="26"/>
  <c r="M1233" i="26"/>
  <c r="L1233" i="26"/>
  <c r="R1232" i="26"/>
  <c r="Q1232" i="26"/>
  <c r="L1232" i="26"/>
  <c r="M1232" i="26" s="1"/>
  <c r="R1231" i="26"/>
  <c r="Q1231" i="26"/>
  <c r="M1231" i="26"/>
  <c r="L1231" i="26"/>
  <c r="R1230" i="26"/>
  <c r="Q1230" i="26"/>
  <c r="M1230" i="26"/>
  <c r="L1230" i="26"/>
  <c r="R1229" i="26"/>
  <c r="Q1229" i="26"/>
  <c r="M1229" i="26"/>
  <c r="L1229" i="26"/>
  <c r="R1228" i="26"/>
  <c r="Q1228" i="26"/>
  <c r="M1228" i="26"/>
  <c r="R1227" i="26"/>
  <c r="Q1227" i="26"/>
  <c r="L1227" i="26"/>
  <c r="M1227" i="26" s="1"/>
  <c r="R1226" i="26"/>
  <c r="Q1226" i="26"/>
  <c r="L1226" i="26"/>
  <c r="M1226" i="26" s="1"/>
  <c r="R1225" i="26"/>
  <c r="Q1225" i="26"/>
  <c r="M1225" i="26"/>
  <c r="L1225" i="26"/>
  <c r="R1224" i="26"/>
  <c r="Q1224" i="26"/>
  <c r="M1224" i="26"/>
  <c r="L1224" i="26"/>
  <c r="P1223" i="26"/>
  <c r="O1223" i="26"/>
  <c r="M1223" i="26"/>
  <c r="M1222" i="26"/>
  <c r="M1221" i="26"/>
  <c r="O1221" i="26" s="1"/>
  <c r="R1220" i="26"/>
  <c r="Q1220" i="26"/>
  <c r="M1220" i="26"/>
  <c r="R1219" i="26"/>
  <c r="Q1219" i="26"/>
  <c r="L1219" i="26"/>
  <c r="M1219" i="26" s="1"/>
  <c r="R1218" i="26"/>
  <c r="Q1218" i="26"/>
  <c r="L1218" i="26"/>
  <c r="M1218" i="26" s="1"/>
  <c r="R1217" i="26"/>
  <c r="Q1217" i="26"/>
  <c r="L1217" i="26"/>
  <c r="M1217" i="26" s="1"/>
  <c r="R1216" i="26"/>
  <c r="Q1216" i="26"/>
  <c r="L1216" i="26"/>
  <c r="M1216" i="26" s="1"/>
  <c r="R1215" i="26"/>
  <c r="Q1215" i="26"/>
  <c r="L1215" i="26"/>
  <c r="M1215" i="26" s="1"/>
  <c r="R1214" i="26"/>
  <c r="Q1214" i="26"/>
  <c r="L1214" i="26"/>
  <c r="M1214" i="26" s="1"/>
  <c r="R1213" i="26"/>
  <c r="Q1213" i="26"/>
  <c r="L1213" i="26"/>
  <c r="M1213" i="26" s="1"/>
  <c r="R1212" i="26"/>
  <c r="Q1212" i="26"/>
  <c r="L1212" i="26"/>
  <c r="M1212" i="26" s="1"/>
  <c r="P1211" i="26"/>
  <c r="O1211" i="26"/>
  <c r="Q1211" i="26" s="1"/>
  <c r="M1211" i="26"/>
  <c r="R1210" i="26"/>
  <c r="Q1210" i="26"/>
  <c r="M1210" i="26"/>
  <c r="R1209" i="26"/>
  <c r="Q1209" i="26"/>
  <c r="M1209" i="26"/>
  <c r="L1209" i="26"/>
  <c r="R1208" i="26"/>
  <c r="Q1208" i="26"/>
  <c r="L1208" i="26"/>
  <c r="M1208" i="26" s="1"/>
  <c r="R1207" i="26"/>
  <c r="Q1207" i="26"/>
  <c r="L1207" i="26"/>
  <c r="M1207" i="26" s="1"/>
  <c r="R1206" i="26"/>
  <c r="Q1206" i="26"/>
  <c r="L1206" i="26"/>
  <c r="M1206" i="26" s="1"/>
  <c r="R1205" i="26"/>
  <c r="Q1205" i="26"/>
  <c r="L1205" i="26"/>
  <c r="M1205" i="26" s="1"/>
  <c r="P1204" i="26"/>
  <c r="O1204" i="26"/>
  <c r="M1204" i="26"/>
  <c r="R1203" i="26"/>
  <c r="Q1203" i="26"/>
  <c r="M1203" i="26"/>
  <c r="R1202" i="26"/>
  <c r="Q1202" i="26"/>
  <c r="M1202" i="26"/>
  <c r="L1202" i="26"/>
  <c r="R1201" i="26"/>
  <c r="Q1201" i="26"/>
  <c r="M1201" i="26"/>
  <c r="L1201" i="26"/>
  <c r="R1200" i="26"/>
  <c r="Q1200" i="26"/>
  <c r="M1200" i="26"/>
  <c r="L1200" i="26"/>
  <c r="R1199" i="26"/>
  <c r="Q1199" i="26"/>
  <c r="L1199" i="26"/>
  <c r="M1199" i="26" s="1"/>
  <c r="P1198" i="26"/>
  <c r="O1198" i="26"/>
  <c r="M1198" i="26"/>
  <c r="R1197" i="26"/>
  <c r="Q1197" i="26"/>
  <c r="M1197" i="26"/>
  <c r="R1196" i="26"/>
  <c r="Q1196" i="26"/>
  <c r="M1196" i="26"/>
  <c r="L1196" i="26"/>
  <c r="R1195" i="26"/>
  <c r="Q1195" i="26"/>
  <c r="L1195" i="26"/>
  <c r="M1195" i="26" s="1"/>
  <c r="R1194" i="26"/>
  <c r="Q1194" i="26"/>
  <c r="L1194" i="26"/>
  <c r="M1194" i="26" s="1"/>
  <c r="R1193" i="26"/>
  <c r="Q1193" i="26"/>
  <c r="L1193" i="26"/>
  <c r="M1193" i="26" s="1"/>
  <c r="R1192" i="26"/>
  <c r="Q1192" i="26"/>
  <c r="L1192" i="26"/>
  <c r="M1192" i="26" s="1"/>
  <c r="P1191" i="26"/>
  <c r="O1191" i="26"/>
  <c r="M1191" i="26"/>
  <c r="R1190" i="26"/>
  <c r="Q1190" i="26"/>
  <c r="M1190" i="26"/>
  <c r="R1189" i="26"/>
  <c r="Q1189" i="26"/>
  <c r="M1189" i="26"/>
  <c r="L1189" i="26"/>
  <c r="R1188" i="26"/>
  <c r="Q1188" i="26"/>
  <c r="L1188" i="26"/>
  <c r="M1188" i="26" s="1"/>
  <c r="R1187" i="26"/>
  <c r="Q1187" i="26"/>
  <c r="L1187" i="26"/>
  <c r="M1187" i="26" s="1"/>
  <c r="R1186" i="26"/>
  <c r="Q1186" i="26"/>
  <c r="M1186" i="26"/>
  <c r="L1186" i="26"/>
  <c r="R1185" i="26"/>
  <c r="Q1185" i="26"/>
  <c r="M1185" i="26"/>
  <c r="L1185" i="26"/>
  <c r="R1184" i="26"/>
  <c r="Q1184" i="26"/>
  <c r="L1184" i="26"/>
  <c r="M1184" i="26" s="1"/>
  <c r="R1183" i="26"/>
  <c r="Q1183" i="26"/>
  <c r="L1183" i="26"/>
  <c r="M1183" i="26" s="1"/>
  <c r="R1182" i="26"/>
  <c r="Q1182" i="26"/>
  <c r="M1182" i="26"/>
  <c r="L1182" i="26"/>
  <c r="R1181" i="26"/>
  <c r="Q1181" i="26"/>
  <c r="M1181" i="26"/>
  <c r="R1180" i="26"/>
  <c r="Q1180" i="26"/>
  <c r="L1180" i="26"/>
  <c r="M1180" i="26" s="1"/>
  <c r="P1179" i="26"/>
  <c r="O1179" i="26"/>
  <c r="M1179" i="26"/>
  <c r="R1178" i="26"/>
  <c r="Q1178" i="26"/>
  <c r="M1178" i="26"/>
  <c r="R1177" i="26"/>
  <c r="Q1177" i="26"/>
  <c r="L1177" i="26"/>
  <c r="M1177" i="26" s="1"/>
  <c r="R1176" i="26"/>
  <c r="Q1176" i="26"/>
  <c r="L1176" i="26"/>
  <c r="M1176" i="26" s="1"/>
  <c r="R1175" i="26"/>
  <c r="Q1175" i="26"/>
  <c r="L1175" i="26"/>
  <c r="M1175" i="26" s="1"/>
  <c r="R1174" i="26"/>
  <c r="Q1174" i="26"/>
  <c r="L1174" i="26"/>
  <c r="M1174" i="26" s="1"/>
  <c r="R1173" i="26"/>
  <c r="Q1173" i="26"/>
  <c r="L1173" i="26"/>
  <c r="M1173" i="26" s="1"/>
  <c r="R1172" i="26"/>
  <c r="Q1172" i="26"/>
  <c r="L1172" i="26"/>
  <c r="M1172" i="26" s="1"/>
  <c r="R1171" i="26"/>
  <c r="Q1171" i="26"/>
  <c r="L1171" i="26"/>
  <c r="M1171" i="26" s="1"/>
  <c r="P1170" i="26"/>
  <c r="O1170" i="26"/>
  <c r="M1170" i="26"/>
  <c r="R1169" i="26"/>
  <c r="Q1169" i="26"/>
  <c r="M1169" i="26"/>
  <c r="R1168" i="26"/>
  <c r="Q1168" i="26"/>
  <c r="M1168" i="26"/>
  <c r="L1168" i="26"/>
  <c r="R1167" i="26"/>
  <c r="Q1167" i="26"/>
  <c r="M1167" i="26"/>
  <c r="L1167" i="26"/>
  <c r="R1166" i="26"/>
  <c r="Q1166" i="26"/>
  <c r="L1166" i="26"/>
  <c r="M1166" i="26" s="1"/>
  <c r="R1165" i="26"/>
  <c r="Q1165" i="26"/>
  <c r="L1165" i="26"/>
  <c r="M1165" i="26" s="1"/>
  <c r="R1164" i="26"/>
  <c r="Q1164" i="26"/>
  <c r="L1164" i="26"/>
  <c r="M1164" i="26" s="1"/>
  <c r="R1163" i="26"/>
  <c r="Q1163" i="26"/>
  <c r="L1163" i="26"/>
  <c r="M1163" i="26" s="1"/>
  <c r="R1162" i="26"/>
  <c r="Q1162" i="26"/>
  <c r="L1162" i="26"/>
  <c r="M1162" i="26" s="1"/>
  <c r="R1161" i="26"/>
  <c r="Q1161" i="26"/>
  <c r="L1161" i="26"/>
  <c r="M1161" i="26" s="1"/>
  <c r="R1160" i="26"/>
  <c r="Q1160" i="26"/>
  <c r="L1160" i="26"/>
  <c r="M1160" i="26" s="1"/>
  <c r="R1159" i="26"/>
  <c r="Q1159" i="26"/>
  <c r="L1159" i="26"/>
  <c r="M1159" i="26" s="1"/>
  <c r="R1158" i="26"/>
  <c r="Q1158" i="26"/>
  <c r="M1158" i="26"/>
  <c r="L1158" i="26"/>
  <c r="R1157" i="26"/>
  <c r="Q1157" i="26"/>
  <c r="M1157" i="26"/>
  <c r="L1157" i="26"/>
  <c r="R1156" i="26"/>
  <c r="Q1156" i="26"/>
  <c r="L1156" i="26"/>
  <c r="M1156" i="26" s="1"/>
  <c r="P1155" i="26"/>
  <c r="O1155" i="26"/>
  <c r="M1155" i="26"/>
  <c r="R1154" i="26"/>
  <c r="Q1154" i="26"/>
  <c r="M1154" i="26"/>
  <c r="R1153" i="26"/>
  <c r="Q1153" i="26"/>
  <c r="M1153" i="26"/>
  <c r="L1153" i="26"/>
  <c r="R1152" i="26"/>
  <c r="Q1152" i="26"/>
  <c r="L1152" i="26"/>
  <c r="M1152" i="26" s="1"/>
  <c r="R1151" i="26"/>
  <c r="Q1151" i="26"/>
  <c r="L1151" i="26"/>
  <c r="M1151" i="26" s="1"/>
  <c r="R1150" i="26"/>
  <c r="Q1150" i="26"/>
  <c r="L1150" i="26"/>
  <c r="M1150" i="26" s="1"/>
  <c r="R1149" i="26"/>
  <c r="Q1149" i="26"/>
  <c r="L1149" i="26"/>
  <c r="M1149" i="26" s="1"/>
  <c r="R1148" i="26"/>
  <c r="Q1148" i="26"/>
  <c r="L1148" i="26"/>
  <c r="M1148" i="26" s="1"/>
  <c r="R1147" i="26"/>
  <c r="Q1147" i="26"/>
  <c r="M1147" i="26"/>
  <c r="L1147" i="26"/>
  <c r="R1146" i="26"/>
  <c r="Q1146" i="26"/>
  <c r="L1146" i="26"/>
  <c r="M1146" i="26" s="1"/>
  <c r="R1145" i="26"/>
  <c r="Q1145" i="26"/>
  <c r="L1145" i="26"/>
  <c r="M1145" i="26" s="1"/>
  <c r="R1144" i="26"/>
  <c r="Q1144" i="26"/>
  <c r="L1144" i="26"/>
  <c r="M1144" i="26" s="1"/>
  <c r="R1143" i="26"/>
  <c r="Q1143" i="26"/>
  <c r="L1143" i="26"/>
  <c r="M1143" i="26" s="1"/>
  <c r="P1142" i="26"/>
  <c r="R1142" i="26" s="1"/>
  <c r="O1142" i="26"/>
  <c r="M1142" i="26"/>
  <c r="R1141" i="26"/>
  <c r="Q1141" i="26"/>
  <c r="M1141" i="26"/>
  <c r="R1140" i="26"/>
  <c r="Q1140" i="26"/>
  <c r="L1140" i="26"/>
  <c r="M1140" i="26" s="1"/>
  <c r="R1139" i="26"/>
  <c r="Q1139" i="26"/>
  <c r="L1139" i="26"/>
  <c r="M1139" i="26" s="1"/>
  <c r="R1138" i="26"/>
  <c r="Q1138" i="26"/>
  <c r="L1138" i="26"/>
  <c r="M1138" i="26" s="1"/>
  <c r="R1137" i="26"/>
  <c r="Q1137" i="26"/>
  <c r="L1137" i="26"/>
  <c r="M1137" i="26" s="1"/>
  <c r="P1136" i="26"/>
  <c r="O1136" i="26"/>
  <c r="M1136" i="26"/>
  <c r="R1135" i="26"/>
  <c r="Q1135" i="26"/>
  <c r="M1135" i="26"/>
  <c r="R1134" i="26"/>
  <c r="Q1134" i="26"/>
  <c r="M1134" i="26"/>
  <c r="L1134" i="26"/>
  <c r="R1133" i="26"/>
  <c r="Q1133" i="26"/>
  <c r="L1133" i="26"/>
  <c r="M1133" i="26" s="1"/>
  <c r="R1132" i="26"/>
  <c r="Q1132" i="26"/>
  <c r="L1132" i="26"/>
  <c r="M1132" i="26" s="1"/>
  <c r="R1131" i="26"/>
  <c r="Q1131" i="26"/>
  <c r="L1131" i="26"/>
  <c r="M1131" i="26" s="1"/>
  <c r="R1130" i="26"/>
  <c r="Q1130" i="26"/>
  <c r="L1130" i="26"/>
  <c r="M1130" i="26" s="1"/>
  <c r="R1129" i="26"/>
  <c r="Q1129" i="26"/>
  <c r="M1129" i="26"/>
  <c r="L1129" i="26"/>
  <c r="R1128" i="26"/>
  <c r="Q1128" i="26"/>
  <c r="L1128" i="26"/>
  <c r="M1128" i="26" s="1"/>
  <c r="R1127" i="26"/>
  <c r="Q1127" i="26"/>
  <c r="L1127" i="26"/>
  <c r="M1127" i="26" s="1"/>
  <c r="R1126" i="26"/>
  <c r="Q1126" i="26"/>
  <c r="L1126" i="26"/>
  <c r="M1126" i="26" s="1"/>
  <c r="P1125" i="26"/>
  <c r="O1125" i="26"/>
  <c r="Q1125" i="26" s="1"/>
  <c r="M1125" i="26"/>
  <c r="R1124" i="26"/>
  <c r="Q1124" i="26"/>
  <c r="M1124" i="26"/>
  <c r="R1123" i="26"/>
  <c r="Q1123" i="26"/>
  <c r="M1123" i="26"/>
  <c r="L1123" i="26"/>
  <c r="R1122" i="26"/>
  <c r="Q1122" i="26"/>
  <c r="L1122" i="26"/>
  <c r="M1122" i="26" s="1"/>
  <c r="R1121" i="26"/>
  <c r="Q1121" i="26"/>
  <c r="L1121" i="26"/>
  <c r="M1121" i="26" s="1"/>
  <c r="R1120" i="26"/>
  <c r="Q1120" i="26"/>
  <c r="L1120" i="26"/>
  <c r="M1120" i="26" s="1"/>
  <c r="R1119" i="26"/>
  <c r="Q1119" i="26"/>
  <c r="L1119" i="26"/>
  <c r="M1119" i="26" s="1"/>
  <c r="R1118" i="26"/>
  <c r="Q1118" i="26"/>
  <c r="L1118" i="26"/>
  <c r="M1118" i="26" s="1"/>
  <c r="R1117" i="26"/>
  <c r="Q1117" i="26"/>
  <c r="M1117" i="26"/>
  <c r="L1117" i="26"/>
  <c r="R1116" i="26"/>
  <c r="Q1116" i="26"/>
  <c r="L1116" i="26"/>
  <c r="M1116" i="26" s="1"/>
  <c r="P1115" i="26"/>
  <c r="O1115" i="26"/>
  <c r="Q1115" i="26" s="1"/>
  <c r="M1115" i="26"/>
  <c r="M1114" i="26"/>
  <c r="M1113" i="26"/>
  <c r="O1113" i="26" s="1"/>
  <c r="R1113" i="26" s="1"/>
  <c r="R1112" i="26"/>
  <c r="Q1112" i="26"/>
  <c r="M1112" i="26"/>
  <c r="R1111" i="26"/>
  <c r="Q1111" i="26"/>
  <c r="M1111" i="26"/>
  <c r="L1111" i="26"/>
  <c r="R1110" i="26"/>
  <c r="Q1110" i="26"/>
  <c r="L1110" i="26"/>
  <c r="M1110" i="26" s="1"/>
  <c r="R1109" i="26"/>
  <c r="Q1109" i="26"/>
  <c r="L1109" i="26"/>
  <c r="M1109" i="26" s="1"/>
  <c r="R1108" i="26"/>
  <c r="Q1108" i="26"/>
  <c r="L1108" i="26"/>
  <c r="M1108" i="26" s="1"/>
  <c r="R1107" i="26"/>
  <c r="Q1107" i="26"/>
  <c r="M1107" i="26"/>
  <c r="L1107" i="26"/>
  <c r="R1106" i="26"/>
  <c r="Q1106" i="26"/>
  <c r="M1106" i="26"/>
  <c r="L1106" i="26"/>
  <c r="R1105" i="26"/>
  <c r="Q1105" i="26"/>
  <c r="L1105" i="26"/>
  <c r="M1105" i="26" s="1"/>
  <c r="R1104" i="26"/>
  <c r="Q1104" i="26"/>
  <c r="L1104" i="26"/>
  <c r="M1104" i="26" s="1"/>
  <c r="R1103" i="26"/>
  <c r="Q1103" i="26"/>
  <c r="L1103" i="26"/>
  <c r="M1103" i="26" s="1"/>
  <c r="R1102" i="26"/>
  <c r="Q1102" i="26"/>
  <c r="L1102" i="26"/>
  <c r="M1102" i="26" s="1"/>
  <c r="R1101" i="26"/>
  <c r="Q1101" i="26"/>
  <c r="L1101" i="26"/>
  <c r="M1101" i="26" s="1"/>
  <c r="R1100" i="26"/>
  <c r="Q1100" i="26"/>
  <c r="L1100" i="26"/>
  <c r="M1100" i="26" s="1"/>
  <c r="R1099" i="26"/>
  <c r="Q1099" i="26"/>
  <c r="L1099" i="26"/>
  <c r="M1099" i="26" s="1"/>
  <c r="R1098" i="26"/>
  <c r="Q1098" i="26"/>
  <c r="L1098" i="26"/>
  <c r="M1098" i="26" s="1"/>
  <c r="R1097" i="26"/>
  <c r="Q1097" i="26"/>
  <c r="L1097" i="26"/>
  <c r="M1097" i="26" s="1"/>
  <c r="R1096" i="26"/>
  <c r="Q1096" i="26"/>
  <c r="L1096" i="26"/>
  <c r="M1096" i="26" s="1"/>
  <c r="R1095" i="26"/>
  <c r="Q1095" i="26"/>
  <c r="L1095" i="26"/>
  <c r="M1095" i="26" s="1"/>
  <c r="R1094" i="26"/>
  <c r="Q1094" i="26"/>
  <c r="L1094" i="26"/>
  <c r="M1094" i="26" s="1"/>
  <c r="R1093" i="26"/>
  <c r="Q1093" i="26"/>
  <c r="L1093" i="26"/>
  <c r="M1093" i="26" s="1"/>
  <c r="R1092" i="26"/>
  <c r="Q1092" i="26"/>
  <c r="L1092" i="26"/>
  <c r="M1092" i="26" s="1"/>
  <c r="R1091" i="26"/>
  <c r="Q1091" i="26"/>
  <c r="L1091" i="26"/>
  <c r="M1091" i="26" s="1"/>
  <c r="P1090" i="26"/>
  <c r="O1090" i="26"/>
  <c r="M1090" i="26"/>
  <c r="R1089" i="26"/>
  <c r="Q1089" i="26"/>
  <c r="M1089" i="26"/>
  <c r="R1088" i="26"/>
  <c r="Q1088" i="26"/>
  <c r="L1088" i="26"/>
  <c r="M1088" i="26" s="1"/>
  <c r="R1087" i="26"/>
  <c r="Q1087" i="26"/>
  <c r="L1087" i="26"/>
  <c r="M1087" i="26" s="1"/>
  <c r="R1086" i="26"/>
  <c r="Q1086" i="26"/>
  <c r="L1086" i="26"/>
  <c r="M1086" i="26" s="1"/>
  <c r="R1085" i="26"/>
  <c r="Q1085" i="26"/>
  <c r="L1085" i="26"/>
  <c r="M1085" i="26" s="1"/>
  <c r="R1084" i="26"/>
  <c r="Q1084" i="26"/>
  <c r="L1084" i="26"/>
  <c r="M1084" i="26" s="1"/>
  <c r="R1083" i="26"/>
  <c r="Q1083" i="26"/>
  <c r="L1083" i="26"/>
  <c r="M1083" i="26" s="1"/>
  <c r="R1082" i="26"/>
  <c r="Q1082" i="26"/>
  <c r="L1082" i="26"/>
  <c r="M1082" i="26" s="1"/>
  <c r="R1081" i="26"/>
  <c r="Q1081" i="26"/>
  <c r="L1081" i="26"/>
  <c r="M1081" i="26" s="1"/>
  <c r="R1080" i="26"/>
  <c r="Q1080" i="26"/>
  <c r="L1080" i="26"/>
  <c r="M1080" i="26" s="1"/>
  <c r="R1079" i="26"/>
  <c r="Q1079" i="26"/>
  <c r="L1079" i="26"/>
  <c r="M1079" i="26" s="1"/>
  <c r="R1078" i="26"/>
  <c r="Q1078" i="26"/>
  <c r="L1078" i="26"/>
  <c r="M1078" i="26" s="1"/>
  <c r="R1077" i="26"/>
  <c r="Q1077" i="26"/>
  <c r="L1077" i="26"/>
  <c r="M1077" i="26" s="1"/>
  <c r="R1076" i="26"/>
  <c r="Q1076" i="26"/>
  <c r="L1076" i="26"/>
  <c r="M1076" i="26" s="1"/>
  <c r="R1075" i="26"/>
  <c r="Q1075" i="26"/>
  <c r="L1075" i="26"/>
  <c r="M1075" i="26" s="1"/>
  <c r="R1074" i="26"/>
  <c r="Q1074" i="26"/>
  <c r="L1074" i="26"/>
  <c r="M1074" i="26" s="1"/>
  <c r="R1073" i="26"/>
  <c r="Q1073" i="26"/>
  <c r="L1073" i="26"/>
  <c r="M1073" i="26" s="1"/>
  <c r="P1072" i="26"/>
  <c r="O1072" i="26"/>
  <c r="M1072" i="26"/>
  <c r="R1071" i="26"/>
  <c r="Q1071" i="26"/>
  <c r="M1071" i="26"/>
  <c r="R1070" i="26"/>
  <c r="Q1070" i="26"/>
  <c r="M1070" i="26"/>
  <c r="L1070" i="26"/>
  <c r="R1069" i="26"/>
  <c r="Q1069" i="26"/>
  <c r="L1069" i="26"/>
  <c r="M1069" i="26" s="1"/>
  <c r="R1068" i="26"/>
  <c r="Q1068" i="26"/>
  <c r="L1068" i="26"/>
  <c r="M1068" i="26" s="1"/>
  <c r="R1067" i="26"/>
  <c r="Q1067" i="26"/>
  <c r="M1067" i="26"/>
  <c r="L1067" i="26"/>
  <c r="R1066" i="26"/>
  <c r="Q1066" i="26"/>
  <c r="L1066" i="26"/>
  <c r="M1066" i="26" s="1"/>
  <c r="R1065" i="26"/>
  <c r="Q1065" i="26"/>
  <c r="L1065" i="26"/>
  <c r="M1065" i="26" s="1"/>
  <c r="R1064" i="26"/>
  <c r="Q1064" i="26"/>
  <c r="L1064" i="26"/>
  <c r="M1064" i="26" s="1"/>
  <c r="R1063" i="26"/>
  <c r="Q1063" i="26"/>
  <c r="L1063" i="26"/>
  <c r="M1063" i="26" s="1"/>
  <c r="R1062" i="26"/>
  <c r="Q1062" i="26"/>
  <c r="L1062" i="26"/>
  <c r="M1062" i="26" s="1"/>
  <c r="R1061" i="26"/>
  <c r="Q1061" i="26"/>
  <c r="L1061" i="26"/>
  <c r="M1061" i="26" s="1"/>
  <c r="R1060" i="26"/>
  <c r="Q1060" i="26"/>
  <c r="L1060" i="26"/>
  <c r="M1060" i="26" s="1"/>
  <c r="R1059" i="26"/>
  <c r="Q1059" i="26"/>
  <c r="L1059" i="26"/>
  <c r="M1059" i="26" s="1"/>
  <c r="R1058" i="26"/>
  <c r="Q1058" i="26"/>
  <c r="L1058" i="26"/>
  <c r="M1058" i="26" s="1"/>
  <c r="R1057" i="26"/>
  <c r="Q1057" i="26"/>
  <c r="L1057" i="26"/>
  <c r="M1057" i="26" s="1"/>
  <c r="R1056" i="26"/>
  <c r="Q1056" i="26"/>
  <c r="L1056" i="26"/>
  <c r="M1056" i="26" s="1"/>
  <c r="R1055" i="26"/>
  <c r="Q1055" i="26"/>
  <c r="L1055" i="26"/>
  <c r="M1055" i="26" s="1"/>
  <c r="R1054" i="26"/>
  <c r="Q1054" i="26"/>
  <c r="M1054" i="26"/>
  <c r="L1054" i="26"/>
  <c r="R1053" i="26"/>
  <c r="Q1053" i="26"/>
  <c r="M1053" i="26"/>
  <c r="L1053" i="26"/>
  <c r="R1052" i="26"/>
  <c r="Q1052" i="26"/>
  <c r="L1052" i="26"/>
  <c r="M1052" i="26" s="1"/>
  <c r="P1051" i="26"/>
  <c r="O1051" i="26"/>
  <c r="M1051" i="26"/>
  <c r="R1050" i="26"/>
  <c r="Q1050" i="26"/>
  <c r="M1050" i="26"/>
  <c r="R1049" i="26"/>
  <c r="Q1049" i="26"/>
  <c r="M1049" i="26"/>
  <c r="L1049" i="26"/>
  <c r="R1048" i="26"/>
  <c r="Q1048" i="26"/>
  <c r="L1048" i="26"/>
  <c r="M1048" i="26" s="1"/>
  <c r="R1047" i="26"/>
  <c r="Q1047" i="26"/>
  <c r="L1047" i="26"/>
  <c r="M1047" i="26" s="1"/>
  <c r="R1046" i="26"/>
  <c r="Q1046" i="26"/>
  <c r="L1046" i="26"/>
  <c r="M1046" i="26" s="1"/>
  <c r="R1045" i="26"/>
  <c r="Q1045" i="26"/>
  <c r="L1045" i="26"/>
  <c r="M1045" i="26" s="1"/>
  <c r="R1044" i="26"/>
  <c r="Q1044" i="26"/>
  <c r="L1044" i="26"/>
  <c r="M1044" i="26" s="1"/>
  <c r="R1043" i="26"/>
  <c r="Q1043" i="26"/>
  <c r="L1043" i="26"/>
  <c r="M1043" i="26" s="1"/>
  <c r="R1042" i="26"/>
  <c r="Q1042" i="26"/>
  <c r="L1042" i="26"/>
  <c r="M1042" i="26" s="1"/>
  <c r="R1041" i="26"/>
  <c r="Q1041" i="26"/>
  <c r="L1041" i="26"/>
  <c r="M1041" i="26" s="1"/>
  <c r="R1040" i="26"/>
  <c r="Q1040" i="26"/>
  <c r="L1040" i="26"/>
  <c r="M1040" i="26" s="1"/>
  <c r="R1039" i="26"/>
  <c r="Q1039" i="26"/>
  <c r="L1039" i="26"/>
  <c r="M1039" i="26" s="1"/>
  <c r="P1038" i="26"/>
  <c r="O1038" i="26"/>
  <c r="M1038" i="26"/>
  <c r="R1037" i="26"/>
  <c r="Q1037" i="26"/>
  <c r="M1037" i="26"/>
  <c r="R1036" i="26"/>
  <c r="Q1036" i="26"/>
  <c r="L1036" i="26"/>
  <c r="M1036" i="26" s="1"/>
  <c r="R1035" i="26"/>
  <c r="Q1035" i="26"/>
  <c r="L1035" i="26"/>
  <c r="M1035" i="26" s="1"/>
  <c r="R1034" i="26"/>
  <c r="Q1034" i="26"/>
  <c r="L1034" i="26"/>
  <c r="M1034" i="26" s="1"/>
  <c r="R1033" i="26"/>
  <c r="Q1033" i="26"/>
  <c r="L1033" i="26"/>
  <c r="M1033" i="26" s="1"/>
  <c r="R1032" i="26"/>
  <c r="Q1032" i="26"/>
  <c r="L1032" i="26"/>
  <c r="M1032" i="26" s="1"/>
  <c r="R1031" i="26"/>
  <c r="Q1031" i="26"/>
  <c r="L1031" i="26"/>
  <c r="M1031" i="26" s="1"/>
  <c r="R1030" i="26"/>
  <c r="Q1030" i="26"/>
  <c r="L1030" i="26"/>
  <c r="M1030" i="26" s="1"/>
  <c r="R1029" i="26"/>
  <c r="Q1029" i="26"/>
  <c r="L1029" i="26"/>
  <c r="M1029" i="26" s="1"/>
  <c r="R1028" i="26"/>
  <c r="Q1028" i="26"/>
  <c r="L1028" i="26"/>
  <c r="M1028" i="26" s="1"/>
  <c r="R1027" i="26"/>
  <c r="Q1027" i="26"/>
  <c r="L1027" i="26"/>
  <c r="M1027" i="26" s="1"/>
  <c r="R1026" i="26"/>
  <c r="Q1026" i="26"/>
  <c r="L1026" i="26"/>
  <c r="M1026" i="26" s="1"/>
  <c r="R1025" i="26"/>
  <c r="Q1025" i="26"/>
  <c r="L1025" i="26"/>
  <c r="M1025" i="26" s="1"/>
  <c r="R1024" i="26"/>
  <c r="Q1024" i="26"/>
  <c r="L1024" i="26"/>
  <c r="M1024" i="26" s="1"/>
  <c r="P1023" i="26"/>
  <c r="O1023" i="26"/>
  <c r="M1023" i="26"/>
  <c r="R1022" i="26"/>
  <c r="Q1022" i="26"/>
  <c r="M1022" i="26"/>
  <c r="R1021" i="26"/>
  <c r="Q1021" i="26"/>
  <c r="M1021" i="26"/>
  <c r="L1021" i="26"/>
  <c r="R1020" i="26"/>
  <c r="Q1020" i="26"/>
  <c r="L1020" i="26"/>
  <c r="M1020" i="26" s="1"/>
  <c r="R1019" i="26"/>
  <c r="Q1019" i="26"/>
  <c r="L1019" i="26"/>
  <c r="M1019" i="26" s="1"/>
  <c r="R1018" i="26"/>
  <c r="Q1018" i="26"/>
  <c r="L1018" i="26"/>
  <c r="M1018" i="26" s="1"/>
  <c r="R1017" i="26"/>
  <c r="Q1017" i="26"/>
  <c r="L1017" i="26"/>
  <c r="M1017" i="26" s="1"/>
  <c r="R1016" i="26"/>
  <c r="Q1016" i="26"/>
  <c r="L1016" i="26"/>
  <c r="M1016" i="26" s="1"/>
  <c r="R1015" i="26"/>
  <c r="Q1015" i="26"/>
  <c r="L1015" i="26"/>
  <c r="M1015" i="26" s="1"/>
  <c r="R1014" i="26"/>
  <c r="Q1014" i="26"/>
  <c r="L1014" i="26"/>
  <c r="M1014" i="26" s="1"/>
  <c r="R1013" i="26"/>
  <c r="Q1013" i="26"/>
  <c r="L1013" i="26"/>
  <c r="M1013" i="26" s="1"/>
  <c r="R1012" i="26"/>
  <c r="Q1012" i="26"/>
  <c r="L1012" i="26"/>
  <c r="M1012" i="26" s="1"/>
  <c r="R1011" i="26"/>
  <c r="Q1011" i="26"/>
  <c r="M1011" i="26"/>
  <c r="L1011" i="26"/>
  <c r="R1010" i="26"/>
  <c r="Q1010" i="26"/>
  <c r="L1010" i="26"/>
  <c r="M1010" i="26" s="1"/>
  <c r="P1009" i="26"/>
  <c r="O1009" i="26"/>
  <c r="M1009" i="26"/>
  <c r="R1008" i="26"/>
  <c r="Q1008" i="26"/>
  <c r="M1008" i="26"/>
  <c r="R1007" i="26"/>
  <c r="Q1007" i="26"/>
  <c r="M1007" i="26"/>
  <c r="L1007" i="26"/>
  <c r="R1006" i="26"/>
  <c r="Q1006" i="26"/>
  <c r="L1006" i="26"/>
  <c r="M1006" i="26" s="1"/>
  <c r="R1005" i="26"/>
  <c r="Q1005" i="26"/>
  <c r="L1005" i="26"/>
  <c r="M1005" i="26" s="1"/>
  <c r="R1004" i="26"/>
  <c r="Q1004" i="26"/>
  <c r="L1004" i="26"/>
  <c r="M1004" i="26" s="1"/>
  <c r="R1003" i="26"/>
  <c r="Q1003" i="26"/>
  <c r="L1003" i="26"/>
  <c r="M1003" i="26" s="1"/>
  <c r="R1002" i="26"/>
  <c r="Q1002" i="26"/>
  <c r="M1002" i="26"/>
  <c r="L1002" i="26"/>
  <c r="R1001" i="26"/>
  <c r="Q1001" i="26"/>
  <c r="L1001" i="26"/>
  <c r="M1001" i="26" s="1"/>
  <c r="R1000" i="26"/>
  <c r="Q1000" i="26"/>
  <c r="L1000" i="26"/>
  <c r="M1000" i="26" s="1"/>
  <c r="P999" i="26"/>
  <c r="R999" i="26" s="1"/>
  <c r="O999" i="26"/>
  <c r="M999" i="26"/>
  <c r="M998" i="26"/>
  <c r="O997" i="26"/>
  <c r="R997" i="26" s="1"/>
  <c r="M997" i="26"/>
  <c r="R996" i="26"/>
  <c r="Q996" i="26"/>
  <c r="M996" i="26"/>
  <c r="R995" i="26"/>
  <c r="Q995" i="26"/>
  <c r="M995" i="26"/>
  <c r="L995" i="26"/>
  <c r="R994" i="26"/>
  <c r="Q994" i="26"/>
  <c r="M994" i="26"/>
  <c r="L994" i="26"/>
  <c r="R993" i="26"/>
  <c r="Q993" i="26"/>
  <c r="L993" i="26"/>
  <c r="M993" i="26" s="1"/>
  <c r="R992" i="26"/>
  <c r="Q992" i="26"/>
  <c r="M992" i="26"/>
  <c r="L992" i="26"/>
  <c r="R991" i="26"/>
  <c r="Q991" i="26"/>
  <c r="L991" i="26"/>
  <c r="M991" i="26" s="1"/>
  <c r="R990" i="26"/>
  <c r="Q990" i="26"/>
  <c r="M990" i="26"/>
  <c r="L990" i="26"/>
  <c r="R989" i="26"/>
  <c r="Q989" i="26"/>
  <c r="M989" i="26"/>
  <c r="L989" i="26"/>
  <c r="P988" i="26"/>
  <c r="O988" i="26"/>
  <c r="M988" i="26"/>
  <c r="R987" i="26"/>
  <c r="Q987" i="26"/>
  <c r="M987" i="26"/>
  <c r="R986" i="26"/>
  <c r="Q986" i="26"/>
  <c r="M986" i="26"/>
  <c r="L986" i="26"/>
  <c r="R985" i="26"/>
  <c r="Q985" i="26"/>
  <c r="M985" i="26"/>
  <c r="L985" i="26"/>
  <c r="R984" i="26"/>
  <c r="Q984" i="26"/>
  <c r="L984" i="26"/>
  <c r="M984" i="26" s="1"/>
  <c r="R983" i="26"/>
  <c r="Q983" i="26"/>
  <c r="L983" i="26"/>
  <c r="M983" i="26" s="1"/>
  <c r="R982" i="26"/>
  <c r="Q982" i="26"/>
  <c r="L982" i="26"/>
  <c r="M982" i="26" s="1"/>
  <c r="R981" i="26"/>
  <c r="Q981" i="26"/>
  <c r="L981" i="26"/>
  <c r="M981" i="26" s="1"/>
  <c r="R980" i="26"/>
  <c r="Q980" i="26"/>
  <c r="L980" i="26"/>
  <c r="M980" i="26" s="1"/>
  <c r="R979" i="26"/>
  <c r="Q979" i="26"/>
  <c r="M979" i="26"/>
  <c r="L979" i="26"/>
  <c r="R978" i="26"/>
  <c r="Q978" i="26"/>
  <c r="L978" i="26"/>
  <c r="M978" i="26" s="1"/>
  <c r="R977" i="26"/>
  <c r="Q977" i="26"/>
  <c r="M977" i="26"/>
  <c r="L977" i="26"/>
  <c r="R976" i="26"/>
  <c r="Q976" i="26"/>
  <c r="M976" i="26"/>
  <c r="L976" i="26"/>
  <c r="R975" i="26"/>
  <c r="Q975" i="26"/>
  <c r="M975" i="26"/>
  <c r="L975" i="26"/>
  <c r="P974" i="26"/>
  <c r="R974" i="26" s="1"/>
  <c r="O974" i="26"/>
  <c r="M974" i="26"/>
  <c r="R973" i="26"/>
  <c r="Q973" i="26"/>
  <c r="M973" i="26"/>
  <c r="R972" i="26"/>
  <c r="Q972" i="26"/>
  <c r="M972" i="26"/>
  <c r="L972" i="26"/>
  <c r="R971" i="26"/>
  <c r="Q971" i="26"/>
  <c r="L971" i="26"/>
  <c r="M971" i="26" s="1"/>
  <c r="R970" i="26"/>
  <c r="Q970" i="26"/>
  <c r="L970" i="26"/>
  <c r="M970" i="26" s="1"/>
  <c r="R969" i="26"/>
  <c r="Q969" i="26"/>
  <c r="L969" i="26"/>
  <c r="M969" i="26" s="1"/>
  <c r="R968" i="26"/>
  <c r="Q968" i="26"/>
  <c r="L968" i="26"/>
  <c r="M968" i="26" s="1"/>
  <c r="R967" i="26"/>
  <c r="Q967" i="26"/>
  <c r="L967" i="26"/>
  <c r="M967" i="26" s="1"/>
  <c r="P966" i="26"/>
  <c r="R966" i="26" s="1"/>
  <c r="O966" i="26"/>
  <c r="M966" i="26"/>
  <c r="R965" i="26"/>
  <c r="Q965" i="26"/>
  <c r="M965" i="26"/>
  <c r="R964" i="26"/>
  <c r="Q964" i="26"/>
  <c r="L964" i="26"/>
  <c r="M964" i="26" s="1"/>
  <c r="R963" i="26"/>
  <c r="Q963" i="26"/>
  <c r="L963" i="26"/>
  <c r="M963" i="26" s="1"/>
  <c r="R962" i="26"/>
  <c r="Q962" i="26"/>
  <c r="L962" i="26"/>
  <c r="M962" i="26" s="1"/>
  <c r="R961" i="26"/>
  <c r="Q961" i="26"/>
  <c r="L961" i="26"/>
  <c r="M961" i="26" s="1"/>
  <c r="R960" i="26"/>
  <c r="Q960" i="26"/>
  <c r="L960" i="26"/>
  <c r="M960" i="26" s="1"/>
  <c r="R959" i="26"/>
  <c r="Q959" i="26"/>
  <c r="L959" i="26"/>
  <c r="M959" i="26" s="1"/>
  <c r="R958" i="26"/>
  <c r="Q958" i="26"/>
  <c r="L958" i="26"/>
  <c r="M958" i="26" s="1"/>
  <c r="R957" i="26"/>
  <c r="Q957" i="26"/>
  <c r="L957" i="26"/>
  <c r="M957" i="26" s="1"/>
  <c r="R956" i="26"/>
  <c r="Q956" i="26"/>
  <c r="L956" i="26"/>
  <c r="M956" i="26" s="1"/>
  <c r="P955" i="26"/>
  <c r="O955" i="26"/>
  <c r="M955" i="26"/>
  <c r="R954" i="26"/>
  <c r="Q954" i="26"/>
  <c r="M954" i="26"/>
  <c r="R953" i="26"/>
  <c r="Q953" i="26"/>
  <c r="M953" i="26"/>
  <c r="L953" i="26"/>
  <c r="R952" i="26"/>
  <c r="Q952" i="26"/>
  <c r="L952" i="26"/>
  <c r="M952" i="26" s="1"/>
  <c r="R951" i="26"/>
  <c r="Q951" i="26"/>
  <c r="L951" i="26"/>
  <c r="M951" i="26" s="1"/>
  <c r="R950" i="26"/>
  <c r="Q950" i="26"/>
  <c r="L950" i="26"/>
  <c r="M950" i="26" s="1"/>
  <c r="R949" i="26"/>
  <c r="Q949" i="26"/>
  <c r="L949" i="26"/>
  <c r="M949" i="26" s="1"/>
  <c r="R948" i="26"/>
  <c r="Q948" i="26"/>
  <c r="L948" i="26"/>
  <c r="M948" i="26" s="1"/>
  <c r="R947" i="26"/>
  <c r="Q947" i="26"/>
  <c r="M947" i="26"/>
  <c r="L947" i="26"/>
  <c r="R946" i="26"/>
  <c r="Q946" i="26"/>
  <c r="L946" i="26"/>
  <c r="M946" i="26" s="1"/>
  <c r="R945" i="26"/>
  <c r="Q945" i="26"/>
  <c r="L945" i="26"/>
  <c r="M945" i="26" s="1"/>
  <c r="R944" i="26"/>
  <c r="Q944" i="26"/>
  <c r="M944" i="26"/>
  <c r="L944" i="26"/>
  <c r="R943" i="26"/>
  <c r="Q943" i="26"/>
  <c r="L943" i="26"/>
  <c r="M943" i="26" s="1"/>
  <c r="R942" i="26"/>
  <c r="Q942" i="26"/>
  <c r="L942" i="26"/>
  <c r="M942" i="26" s="1"/>
  <c r="R941" i="26"/>
  <c r="Q941" i="26"/>
  <c r="L941" i="26"/>
  <c r="M941" i="26" s="1"/>
  <c r="R940" i="26"/>
  <c r="Q940" i="26"/>
  <c r="L940" i="26"/>
  <c r="M940" i="26" s="1"/>
  <c r="P939" i="26"/>
  <c r="O939" i="26"/>
  <c r="M939" i="26"/>
  <c r="R938" i="26"/>
  <c r="Q938" i="26"/>
  <c r="M938" i="26"/>
  <c r="R937" i="26"/>
  <c r="Q937" i="26"/>
  <c r="M937" i="26"/>
  <c r="L937" i="26"/>
  <c r="R936" i="26"/>
  <c r="Q936" i="26"/>
  <c r="L936" i="26"/>
  <c r="M936" i="26" s="1"/>
  <c r="R935" i="26"/>
  <c r="Q935" i="26"/>
  <c r="L935" i="26"/>
  <c r="M935" i="26" s="1"/>
  <c r="R934" i="26"/>
  <c r="Q934" i="26"/>
  <c r="L934" i="26"/>
  <c r="M934" i="26" s="1"/>
  <c r="R933" i="26"/>
  <c r="Q933" i="26"/>
  <c r="M933" i="26"/>
  <c r="L933" i="26"/>
  <c r="R932" i="26"/>
  <c r="Q932" i="26"/>
  <c r="L932" i="26"/>
  <c r="M932" i="26" s="1"/>
  <c r="R931" i="26"/>
  <c r="Q931" i="26"/>
  <c r="L931" i="26"/>
  <c r="M931" i="26" s="1"/>
  <c r="R930" i="26"/>
  <c r="Q930" i="26"/>
  <c r="L930" i="26"/>
  <c r="M930" i="26" s="1"/>
  <c r="P929" i="26"/>
  <c r="R929" i="26" s="1"/>
  <c r="O929" i="26"/>
  <c r="M929" i="26"/>
  <c r="R928" i="26"/>
  <c r="Q928" i="26"/>
  <c r="M928" i="26"/>
  <c r="R927" i="26"/>
  <c r="Q927" i="26"/>
  <c r="M927" i="26"/>
  <c r="L927" i="26"/>
  <c r="R926" i="26"/>
  <c r="Q926" i="26"/>
  <c r="L926" i="26"/>
  <c r="M926" i="26" s="1"/>
  <c r="R925" i="26"/>
  <c r="Q925" i="26"/>
  <c r="L925" i="26"/>
  <c r="M925" i="26" s="1"/>
  <c r="R924" i="26"/>
  <c r="Q924" i="26"/>
  <c r="M924" i="26"/>
  <c r="L924" i="26"/>
  <c r="R923" i="26"/>
  <c r="Q923" i="26"/>
  <c r="M923" i="26"/>
  <c r="L923" i="26"/>
  <c r="R922" i="26"/>
  <c r="Q922" i="26"/>
  <c r="M922" i="26"/>
  <c r="L922" i="26"/>
  <c r="R921" i="26"/>
  <c r="Q921" i="26"/>
  <c r="M921" i="26"/>
  <c r="L921" i="26"/>
  <c r="R920" i="26"/>
  <c r="Q920" i="26"/>
  <c r="M920" i="26"/>
  <c r="P919" i="26"/>
  <c r="O919" i="26"/>
  <c r="M919" i="26"/>
  <c r="R918" i="26"/>
  <c r="Q918" i="26"/>
  <c r="M918" i="26"/>
  <c r="R917" i="26"/>
  <c r="Q917" i="26"/>
  <c r="M917" i="26"/>
  <c r="L917" i="26"/>
  <c r="R916" i="26"/>
  <c r="Q916" i="26"/>
  <c r="L916" i="26"/>
  <c r="M916" i="26" s="1"/>
  <c r="R915" i="26"/>
  <c r="Q915" i="26"/>
  <c r="L915" i="26"/>
  <c r="M915" i="26" s="1"/>
  <c r="R914" i="26"/>
  <c r="Q914" i="26"/>
  <c r="L914" i="26"/>
  <c r="M914" i="26" s="1"/>
  <c r="R913" i="26"/>
  <c r="Q913" i="26"/>
  <c r="L913" i="26"/>
  <c r="M913" i="26" s="1"/>
  <c r="R912" i="26"/>
  <c r="Q912" i="26"/>
  <c r="L912" i="26"/>
  <c r="M912" i="26" s="1"/>
  <c r="R911" i="26"/>
  <c r="Q911" i="26"/>
  <c r="L911" i="26"/>
  <c r="M911" i="26" s="1"/>
  <c r="R910" i="26"/>
  <c r="Q910" i="26"/>
  <c r="M910" i="26"/>
  <c r="L910" i="26"/>
  <c r="P909" i="26"/>
  <c r="O909" i="26"/>
  <c r="M909" i="26"/>
  <c r="R908" i="26"/>
  <c r="Q908" i="26"/>
  <c r="M908" i="26"/>
  <c r="R907" i="26"/>
  <c r="Q907" i="26"/>
  <c r="M907" i="26"/>
  <c r="L907" i="26"/>
  <c r="R906" i="26"/>
  <c r="Q906" i="26"/>
  <c r="L906" i="26"/>
  <c r="M906" i="26" s="1"/>
  <c r="R905" i="26"/>
  <c r="Q905" i="26"/>
  <c r="L905" i="26"/>
  <c r="M905" i="26" s="1"/>
  <c r="R904" i="26"/>
  <c r="Q904" i="26"/>
  <c r="M904" i="26"/>
  <c r="L904" i="26"/>
  <c r="R903" i="26"/>
  <c r="Q903" i="26"/>
  <c r="M903" i="26"/>
  <c r="L903" i="26"/>
  <c r="R902" i="26"/>
  <c r="Q902" i="26"/>
  <c r="L902" i="26"/>
  <c r="M902" i="26" s="1"/>
  <c r="R901" i="26"/>
  <c r="Q901" i="26"/>
  <c r="L901" i="26"/>
  <c r="M901" i="26" s="1"/>
  <c r="R900" i="26"/>
  <c r="Q900" i="26"/>
  <c r="M900" i="26"/>
  <c r="L900" i="26"/>
  <c r="P899" i="26"/>
  <c r="O899" i="26"/>
  <c r="Q899" i="26" s="1"/>
  <c r="M899" i="26"/>
  <c r="R898" i="26"/>
  <c r="Q898" i="26"/>
  <c r="M898" i="26"/>
  <c r="R897" i="26"/>
  <c r="Q897" i="26"/>
  <c r="M897" i="26"/>
  <c r="L897" i="26"/>
  <c r="R896" i="26"/>
  <c r="Q896" i="26"/>
  <c r="L896" i="26"/>
  <c r="M896" i="26" s="1"/>
  <c r="R895" i="26"/>
  <c r="Q895" i="26"/>
  <c r="L895" i="26"/>
  <c r="M895" i="26" s="1"/>
  <c r="R894" i="26"/>
  <c r="Q894" i="26"/>
  <c r="L894" i="26"/>
  <c r="M894" i="26" s="1"/>
  <c r="R893" i="26"/>
  <c r="Q893" i="26"/>
  <c r="L893" i="26"/>
  <c r="M893" i="26" s="1"/>
  <c r="R892" i="26"/>
  <c r="Q892" i="26"/>
  <c r="L892" i="26"/>
  <c r="M892" i="26" s="1"/>
  <c r="R891" i="26"/>
  <c r="Q891" i="26"/>
  <c r="L891" i="26"/>
  <c r="M891" i="26" s="1"/>
  <c r="R890" i="26"/>
  <c r="Q890" i="26"/>
  <c r="L890" i="26"/>
  <c r="M890" i="26" s="1"/>
  <c r="P889" i="26"/>
  <c r="O889" i="26"/>
  <c r="M889" i="26"/>
  <c r="R888" i="26"/>
  <c r="Q888" i="26"/>
  <c r="M888" i="26"/>
  <c r="R887" i="26"/>
  <c r="Q887" i="26"/>
  <c r="M887" i="26"/>
  <c r="L887" i="26"/>
  <c r="R886" i="26"/>
  <c r="Q886" i="26"/>
  <c r="L886" i="26"/>
  <c r="M886" i="26" s="1"/>
  <c r="R885" i="26"/>
  <c r="Q885" i="26"/>
  <c r="M885" i="26"/>
  <c r="L885" i="26"/>
  <c r="R884" i="26"/>
  <c r="Q884" i="26"/>
  <c r="L884" i="26"/>
  <c r="M884" i="26" s="1"/>
  <c r="R883" i="26"/>
  <c r="Q883" i="26"/>
  <c r="M883" i="26"/>
  <c r="L883" i="26"/>
  <c r="R882" i="26"/>
  <c r="Q882" i="26"/>
  <c r="L882" i="26"/>
  <c r="M882" i="26" s="1"/>
  <c r="R881" i="26"/>
  <c r="Q881" i="26"/>
  <c r="L881" i="26"/>
  <c r="M881" i="26" s="1"/>
  <c r="R880" i="26"/>
  <c r="Q880" i="26"/>
  <c r="M880" i="26"/>
  <c r="L880" i="26"/>
  <c r="P879" i="26"/>
  <c r="O879" i="26"/>
  <c r="M879" i="26"/>
  <c r="R878" i="26"/>
  <c r="Q878" i="26"/>
  <c r="M878" i="26"/>
  <c r="R877" i="26"/>
  <c r="Q877" i="26"/>
  <c r="M877" i="26"/>
  <c r="L877" i="26"/>
  <c r="R876" i="26"/>
  <c r="Q876" i="26"/>
  <c r="L876" i="26"/>
  <c r="M876" i="26" s="1"/>
  <c r="R875" i="26"/>
  <c r="Q875" i="26"/>
  <c r="L875" i="26"/>
  <c r="M875" i="26" s="1"/>
  <c r="R874" i="26"/>
  <c r="Q874" i="26"/>
  <c r="L874" i="26"/>
  <c r="M874" i="26" s="1"/>
  <c r="R873" i="26"/>
  <c r="Q873" i="26"/>
  <c r="M873" i="26"/>
  <c r="L873" i="26"/>
  <c r="R872" i="26"/>
  <c r="Q872" i="26"/>
  <c r="L872" i="26"/>
  <c r="M872" i="26" s="1"/>
  <c r="R871" i="26"/>
  <c r="Q871" i="26"/>
  <c r="L871" i="26"/>
  <c r="M871" i="26" s="1"/>
  <c r="R870" i="26"/>
  <c r="Q870" i="26"/>
  <c r="L870" i="26"/>
  <c r="M870" i="26" s="1"/>
  <c r="R869" i="26"/>
  <c r="Q869" i="26"/>
  <c r="L869" i="26"/>
  <c r="M869" i="26" s="1"/>
  <c r="P868" i="26"/>
  <c r="O868" i="26"/>
  <c r="Q868" i="26" s="1"/>
  <c r="M868" i="26"/>
  <c r="R867" i="26"/>
  <c r="Q867" i="26"/>
  <c r="M867" i="26"/>
  <c r="R866" i="26"/>
  <c r="Q866" i="26"/>
  <c r="M866" i="26"/>
  <c r="L866" i="26"/>
  <c r="R865" i="26"/>
  <c r="Q865" i="26"/>
  <c r="L865" i="26"/>
  <c r="M865" i="26" s="1"/>
  <c r="R864" i="26"/>
  <c r="Q864" i="26"/>
  <c r="L864" i="26"/>
  <c r="M864" i="26" s="1"/>
  <c r="R863" i="26"/>
  <c r="Q863" i="26"/>
  <c r="L863" i="26"/>
  <c r="M863" i="26" s="1"/>
  <c r="R862" i="26"/>
  <c r="Q862" i="26"/>
  <c r="M862" i="26"/>
  <c r="L862" i="26"/>
  <c r="R861" i="26"/>
  <c r="Q861" i="26"/>
  <c r="L861" i="26"/>
  <c r="M861" i="26" s="1"/>
  <c r="R860" i="26"/>
  <c r="Q860" i="26"/>
  <c r="L860" i="26"/>
  <c r="M860" i="26" s="1"/>
  <c r="P859" i="26"/>
  <c r="R859" i="26" s="1"/>
  <c r="O859" i="26"/>
  <c r="M859" i="26"/>
  <c r="M858" i="26"/>
  <c r="M857" i="26"/>
  <c r="O857" i="26" s="1"/>
  <c r="R857" i="26" s="1"/>
  <c r="R856" i="26"/>
  <c r="Q856" i="26"/>
  <c r="M856" i="26"/>
  <c r="R855" i="26"/>
  <c r="Q855" i="26"/>
  <c r="M855" i="26"/>
  <c r="R854" i="26"/>
  <c r="Q854" i="26"/>
  <c r="M854" i="26"/>
  <c r="R853" i="26"/>
  <c r="Q853" i="26"/>
  <c r="M853" i="26"/>
  <c r="R852" i="26"/>
  <c r="Q852" i="26"/>
  <c r="M852" i="26"/>
  <c r="R851" i="26"/>
  <c r="Q851" i="26"/>
  <c r="M851" i="26"/>
  <c r="R850" i="26"/>
  <c r="Q850" i="26"/>
  <c r="M850" i="26"/>
  <c r="R849" i="26"/>
  <c r="Q849" i="26"/>
  <c r="M849" i="26"/>
  <c r="P848" i="26"/>
  <c r="P847" i="26" s="1"/>
  <c r="O848" i="26"/>
  <c r="M848" i="26"/>
  <c r="M847" i="26"/>
  <c r="M846" i="26"/>
  <c r="O846" i="26" s="1"/>
  <c r="R845" i="26"/>
  <c r="Q845" i="26"/>
  <c r="M845" i="26"/>
  <c r="R844" i="26"/>
  <c r="Q844" i="26"/>
  <c r="M844" i="26"/>
  <c r="L844" i="26"/>
  <c r="R843" i="26"/>
  <c r="Q843" i="26"/>
  <c r="L843" i="26"/>
  <c r="M843" i="26" s="1"/>
  <c r="R842" i="26"/>
  <c r="Q842" i="26"/>
  <c r="L842" i="26"/>
  <c r="M842" i="26" s="1"/>
  <c r="R841" i="26"/>
  <c r="Q841" i="26"/>
  <c r="L841" i="26"/>
  <c r="M841" i="26" s="1"/>
  <c r="R840" i="26"/>
  <c r="Q840" i="26"/>
  <c r="L840" i="26"/>
  <c r="M840" i="26" s="1"/>
  <c r="R839" i="26"/>
  <c r="Q839" i="26"/>
  <c r="L839" i="26"/>
  <c r="M839" i="26" s="1"/>
  <c r="R838" i="26"/>
  <c r="Q838" i="26"/>
  <c r="L838" i="26"/>
  <c r="M838" i="26" s="1"/>
  <c r="R837" i="26"/>
  <c r="Q837" i="26"/>
  <c r="L837" i="26"/>
  <c r="M837" i="26" s="1"/>
  <c r="R836" i="26"/>
  <c r="Q836" i="26"/>
  <c r="L836" i="26"/>
  <c r="M836" i="26" s="1"/>
  <c r="R835" i="26"/>
  <c r="Q835" i="26"/>
  <c r="L835" i="26"/>
  <c r="M835" i="26" s="1"/>
  <c r="R834" i="26"/>
  <c r="Q834" i="26"/>
  <c r="L834" i="26"/>
  <c r="M834" i="26" s="1"/>
  <c r="P833" i="26"/>
  <c r="O833" i="26"/>
  <c r="R833" i="26" s="1"/>
  <c r="M833" i="26"/>
  <c r="R832" i="26"/>
  <c r="Q832" i="26"/>
  <c r="M832" i="26"/>
  <c r="R831" i="26"/>
  <c r="Q831" i="26"/>
  <c r="M831" i="26"/>
  <c r="L831" i="26"/>
  <c r="R830" i="26"/>
  <c r="Q830" i="26"/>
  <c r="L830" i="26"/>
  <c r="M830" i="26" s="1"/>
  <c r="R829" i="26"/>
  <c r="Q829" i="26"/>
  <c r="L829" i="26"/>
  <c r="M829" i="26" s="1"/>
  <c r="R828" i="26"/>
  <c r="Q828" i="26"/>
  <c r="L828" i="26"/>
  <c r="M828" i="26" s="1"/>
  <c r="P827" i="26"/>
  <c r="O827" i="26"/>
  <c r="Q827" i="26" s="1"/>
  <c r="M827" i="26"/>
  <c r="R826" i="26"/>
  <c r="Q826" i="26"/>
  <c r="M826" i="26"/>
  <c r="R825" i="26"/>
  <c r="Q825" i="26"/>
  <c r="M825" i="26"/>
  <c r="L825" i="26"/>
  <c r="R824" i="26"/>
  <c r="Q824" i="26"/>
  <c r="L824" i="26"/>
  <c r="M824" i="26" s="1"/>
  <c r="R823" i="26"/>
  <c r="Q823" i="26"/>
  <c r="L823" i="26"/>
  <c r="M823" i="26" s="1"/>
  <c r="R822" i="26"/>
  <c r="Q822" i="26"/>
  <c r="L822" i="26"/>
  <c r="M822" i="26" s="1"/>
  <c r="R821" i="26"/>
  <c r="Q821" i="26"/>
  <c r="L821" i="26"/>
  <c r="M821" i="26" s="1"/>
  <c r="R820" i="26"/>
  <c r="Q820" i="26"/>
  <c r="L820" i="26"/>
  <c r="M820" i="26" s="1"/>
  <c r="R819" i="26"/>
  <c r="Q819" i="26"/>
  <c r="L819" i="26"/>
  <c r="M819" i="26" s="1"/>
  <c r="R818" i="26"/>
  <c r="Q818" i="26"/>
  <c r="L818" i="26"/>
  <c r="M818" i="26" s="1"/>
  <c r="R817" i="26"/>
  <c r="Q817" i="26"/>
  <c r="L817" i="26"/>
  <c r="M817" i="26" s="1"/>
  <c r="R816" i="26"/>
  <c r="Q816" i="26"/>
  <c r="L816" i="26"/>
  <c r="M816" i="26" s="1"/>
  <c r="R815" i="26"/>
  <c r="Q815" i="26"/>
  <c r="L815" i="26"/>
  <c r="M815" i="26" s="1"/>
  <c r="R814" i="26"/>
  <c r="Q814" i="26"/>
  <c r="L814" i="26"/>
  <c r="M814" i="26" s="1"/>
  <c r="R813" i="26"/>
  <c r="Q813" i="26"/>
  <c r="L813" i="26"/>
  <c r="M813" i="26" s="1"/>
  <c r="P812" i="26"/>
  <c r="O812" i="26"/>
  <c r="M812" i="26"/>
  <c r="R811" i="26"/>
  <c r="Q811" i="26"/>
  <c r="M811" i="26"/>
  <c r="R810" i="26"/>
  <c r="Q810" i="26"/>
  <c r="M810" i="26"/>
  <c r="L810" i="26"/>
  <c r="R809" i="26"/>
  <c r="Q809" i="26"/>
  <c r="L809" i="26"/>
  <c r="M809" i="26" s="1"/>
  <c r="R808" i="26"/>
  <c r="Q808" i="26"/>
  <c r="L808" i="26"/>
  <c r="M808" i="26" s="1"/>
  <c r="R807" i="26"/>
  <c r="Q807" i="26"/>
  <c r="L807" i="26"/>
  <c r="M807" i="26" s="1"/>
  <c r="R806" i="26"/>
  <c r="Q806" i="26"/>
  <c r="L806" i="26"/>
  <c r="M806" i="26" s="1"/>
  <c r="R805" i="26"/>
  <c r="Q805" i="26"/>
  <c r="L805" i="26"/>
  <c r="M805" i="26" s="1"/>
  <c r="R804" i="26"/>
  <c r="Q804" i="26"/>
  <c r="L804" i="26"/>
  <c r="M804" i="26" s="1"/>
  <c r="P803" i="26"/>
  <c r="O803" i="26"/>
  <c r="M803" i="26"/>
  <c r="R802" i="26"/>
  <c r="Q802" i="26"/>
  <c r="M802" i="26"/>
  <c r="R801" i="26"/>
  <c r="Q801" i="26"/>
  <c r="M801" i="26"/>
  <c r="L801" i="26"/>
  <c r="R800" i="26"/>
  <c r="Q800" i="26"/>
  <c r="L800" i="26"/>
  <c r="M800" i="26" s="1"/>
  <c r="R799" i="26"/>
  <c r="Q799" i="26"/>
  <c r="L799" i="26"/>
  <c r="M799" i="26" s="1"/>
  <c r="R798" i="26"/>
  <c r="Q798" i="26"/>
  <c r="L798" i="26"/>
  <c r="M798" i="26" s="1"/>
  <c r="R797" i="26"/>
  <c r="Q797" i="26"/>
  <c r="L797" i="26"/>
  <c r="M797" i="26" s="1"/>
  <c r="R796" i="26"/>
  <c r="Q796" i="26"/>
  <c r="L796" i="26"/>
  <c r="M796" i="26" s="1"/>
  <c r="R795" i="26"/>
  <c r="Q795" i="26"/>
  <c r="L795" i="26"/>
  <c r="M795" i="26" s="1"/>
  <c r="P794" i="26"/>
  <c r="R794" i="26" s="1"/>
  <c r="O794" i="26"/>
  <c r="M794" i="26"/>
  <c r="R793" i="26"/>
  <c r="Q793" i="26"/>
  <c r="M793" i="26"/>
  <c r="R792" i="26"/>
  <c r="Q792" i="26"/>
  <c r="M792" i="26"/>
  <c r="L792" i="26"/>
  <c r="R791" i="26"/>
  <c r="Q791" i="26"/>
  <c r="M791" i="26"/>
  <c r="L791" i="26"/>
  <c r="R790" i="26"/>
  <c r="Q790" i="26"/>
  <c r="M790" i="26"/>
  <c r="L790" i="26"/>
  <c r="R789" i="26"/>
  <c r="Q789" i="26"/>
  <c r="L789" i="26"/>
  <c r="M789" i="26" s="1"/>
  <c r="R788" i="26"/>
  <c r="Q788" i="26"/>
  <c r="L788" i="26"/>
  <c r="M788" i="26" s="1"/>
  <c r="R787" i="26"/>
  <c r="Q787" i="26"/>
  <c r="L787" i="26"/>
  <c r="M787" i="26" s="1"/>
  <c r="R786" i="26"/>
  <c r="Q786" i="26"/>
  <c r="L786" i="26"/>
  <c r="M786" i="26" s="1"/>
  <c r="R785" i="26"/>
  <c r="Q785" i="26"/>
  <c r="M785" i="26"/>
  <c r="L785" i="26"/>
  <c r="R784" i="26"/>
  <c r="Q784" i="26"/>
  <c r="L784" i="26"/>
  <c r="M784" i="26" s="1"/>
  <c r="R783" i="26"/>
  <c r="Q783" i="26"/>
  <c r="L783" i="26"/>
  <c r="M783" i="26" s="1"/>
  <c r="R782" i="26"/>
  <c r="Q782" i="26"/>
  <c r="L782" i="26"/>
  <c r="M782" i="26" s="1"/>
  <c r="R781" i="26"/>
  <c r="Q781" i="26"/>
  <c r="L781" i="26"/>
  <c r="M781" i="26" s="1"/>
  <c r="P780" i="26"/>
  <c r="O780" i="26"/>
  <c r="Q780" i="26" s="1"/>
  <c r="M780" i="26"/>
  <c r="R779" i="26"/>
  <c r="Q779" i="26"/>
  <c r="M779" i="26"/>
  <c r="R778" i="26"/>
  <c r="Q778" i="26"/>
  <c r="M778" i="26"/>
  <c r="L778" i="26"/>
  <c r="R777" i="26"/>
  <c r="Q777" i="26"/>
  <c r="L777" i="26"/>
  <c r="M777" i="26" s="1"/>
  <c r="R776" i="26"/>
  <c r="Q776" i="26"/>
  <c r="L776" i="26"/>
  <c r="M776" i="26" s="1"/>
  <c r="P775" i="26"/>
  <c r="O775" i="26"/>
  <c r="M775" i="26"/>
  <c r="R774" i="26"/>
  <c r="Q774" i="26"/>
  <c r="M774" i="26"/>
  <c r="R773" i="26"/>
  <c r="Q773" i="26"/>
  <c r="M773" i="26"/>
  <c r="L773" i="26"/>
  <c r="R772" i="26"/>
  <c r="Q772" i="26"/>
  <c r="L772" i="26"/>
  <c r="M772" i="26" s="1"/>
  <c r="R771" i="26"/>
  <c r="Q771" i="26"/>
  <c r="L771" i="26"/>
  <c r="M771" i="26" s="1"/>
  <c r="R770" i="26"/>
  <c r="Q770" i="26"/>
  <c r="L770" i="26"/>
  <c r="M770" i="26" s="1"/>
  <c r="R769" i="26"/>
  <c r="Q769" i="26"/>
  <c r="L769" i="26"/>
  <c r="M769" i="26" s="1"/>
  <c r="R768" i="26"/>
  <c r="Q768" i="26"/>
  <c r="L768" i="26"/>
  <c r="M768" i="26" s="1"/>
  <c r="R767" i="26"/>
  <c r="Q767" i="26"/>
  <c r="L767" i="26"/>
  <c r="M767" i="26" s="1"/>
  <c r="R766" i="26"/>
  <c r="Q766" i="26"/>
  <c r="L766" i="26"/>
  <c r="M766" i="26" s="1"/>
  <c r="R765" i="26"/>
  <c r="Q765" i="26"/>
  <c r="L765" i="26"/>
  <c r="M765" i="26" s="1"/>
  <c r="R764" i="26"/>
  <c r="Q764" i="26"/>
  <c r="L764" i="26"/>
  <c r="M764" i="26" s="1"/>
  <c r="R763" i="26"/>
  <c r="Q763" i="26"/>
  <c r="L763" i="26"/>
  <c r="M763" i="26" s="1"/>
  <c r="R762" i="26"/>
  <c r="Q762" i="26"/>
  <c r="L762" i="26"/>
  <c r="M762" i="26" s="1"/>
  <c r="R761" i="26"/>
  <c r="Q761" i="26"/>
  <c r="L761" i="26"/>
  <c r="M761" i="26" s="1"/>
  <c r="R760" i="26"/>
  <c r="Q760" i="26"/>
  <c r="M760" i="26"/>
  <c r="L760" i="26"/>
  <c r="R759" i="26"/>
  <c r="Q759" i="26"/>
  <c r="L759" i="26"/>
  <c r="M759" i="26" s="1"/>
  <c r="P758" i="26"/>
  <c r="R758" i="26" s="1"/>
  <c r="O758" i="26"/>
  <c r="M758" i="26"/>
  <c r="R757" i="26"/>
  <c r="Q757" i="26"/>
  <c r="M757" i="26"/>
  <c r="R756" i="26"/>
  <c r="Q756" i="26"/>
  <c r="M756" i="26"/>
  <c r="L756" i="26"/>
  <c r="R755" i="26"/>
  <c r="Q755" i="26"/>
  <c r="L755" i="26"/>
  <c r="M755" i="26" s="1"/>
  <c r="R754" i="26"/>
  <c r="Q754" i="26"/>
  <c r="L754" i="26"/>
  <c r="M754" i="26" s="1"/>
  <c r="R753" i="26"/>
  <c r="Q753" i="26"/>
  <c r="L753" i="26"/>
  <c r="M753" i="26" s="1"/>
  <c r="R752" i="26"/>
  <c r="Q752" i="26"/>
  <c r="L752" i="26"/>
  <c r="M752" i="26" s="1"/>
  <c r="R751" i="26"/>
  <c r="Q751" i="26"/>
  <c r="L751" i="26"/>
  <c r="M751" i="26" s="1"/>
  <c r="R750" i="26"/>
  <c r="Q750" i="26"/>
  <c r="L750" i="26"/>
  <c r="M750" i="26" s="1"/>
  <c r="R749" i="26"/>
  <c r="Q749" i="26"/>
  <c r="M749" i="26"/>
  <c r="L749" i="26"/>
  <c r="P748" i="26"/>
  <c r="O748" i="26"/>
  <c r="M748" i="26"/>
  <c r="R747" i="26"/>
  <c r="Q747" i="26"/>
  <c r="M747" i="26"/>
  <c r="R746" i="26"/>
  <c r="Q746" i="26"/>
  <c r="M746" i="26"/>
  <c r="L746" i="26"/>
  <c r="R745" i="26"/>
  <c r="Q745" i="26"/>
  <c r="L745" i="26"/>
  <c r="M745" i="26" s="1"/>
  <c r="R744" i="26"/>
  <c r="Q744" i="26"/>
  <c r="L744" i="26"/>
  <c r="M744" i="26" s="1"/>
  <c r="R743" i="26"/>
  <c r="Q743" i="26"/>
  <c r="L743" i="26"/>
  <c r="M743" i="26" s="1"/>
  <c r="R742" i="26"/>
  <c r="Q742" i="26"/>
  <c r="L742" i="26"/>
  <c r="M742" i="26" s="1"/>
  <c r="R741" i="26"/>
  <c r="Q741" i="26"/>
  <c r="L741" i="26"/>
  <c r="M741" i="26" s="1"/>
  <c r="R740" i="26"/>
  <c r="Q740" i="26"/>
  <c r="L740" i="26"/>
  <c r="M740" i="26" s="1"/>
  <c r="R739" i="26"/>
  <c r="Q739" i="26"/>
  <c r="L739" i="26"/>
  <c r="M739" i="26" s="1"/>
  <c r="R738" i="26"/>
  <c r="Q738" i="26"/>
  <c r="L738" i="26"/>
  <c r="M738" i="26" s="1"/>
  <c r="R737" i="26"/>
  <c r="Q737" i="26"/>
  <c r="M737" i="26"/>
  <c r="L737" i="26"/>
  <c r="R736" i="26"/>
  <c r="Q736" i="26"/>
  <c r="L736" i="26"/>
  <c r="M736" i="26" s="1"/>
  <c r="R735" i="26"/>
  <c r="Q735" i="26"/>
  <c r="L735" i="26"/>
  <c r="M735" i="26" s="1"/>
  <c r="R734" i="26"/>
  <c r="Q734" i="26"/>
  <c r="L734" i="26"/>
  <c r="M734" i="26" s="1"/>
  <c r="R733" i="26"/>
  <c r="Q733" i="26"/>
  <c r="L733" i="26"/>
  <c r="M733" i="26" s="1"/>
  <c r="R732" i="26"/>
  <c r="Q732" i="26"/>
  <c r="L732" i="26"/>
  <c r="M732" i="26" s="1"/>
  <c r="R731" i="26"/>
  <c r="Q731" i="26"/>
  <c r="L731" i="26"/>
  <c r="M731" i="26" s="1"/>
  <c r="R730" i="26"/>
  <c r="Q730" i="26"/>
  <c r="M730" i="26"/>
  <c r="L730" i="26"/>
  <c r="R729" i="26"/>
  <c r="Q729" i="26"/>
  <c r="L729" i="26"/>
  <c r="M729" i="26" s="1"/>
  <c r="R728" i="26"/>
  <c r="Q728" i="26"/>
  <c r="L728" i="26"/>
  <c r="M728" i="26" s="1"/>
  <c r="P727" i="26"/>
  <c r="O727" i="26"/>
  <c r="Q727" i="26" s="1"/>
  <c r="M727" i="26"/>
  <c r="R726" i="26"/>
  <c r="Q726" i="26"/>
  <c r="M726" i="26"/>
  <c r="R725" i="26"/>
  <c r="Q725" i="26"/>
  <c r="M725" i="26"/>
  <c r="L725" i="26"/>
  <c r="R724" i="26"/>
  <c r="Q724" i="26"/>
  <c r="L724" i="26"/>
  <c r="M724" i="26" s="1"/>
  <c r="R723" i="26"/>
  <c r="Q723" i="26"/>
  <c r="L723" i="26"/>
  <c r="M723" i="26" s="1"/>
  <c r="R722" i="26"/>
  <c r="Q722" i="26"/>
  <c r="L722" i="26"/>
  <c r="M722" i="26" s="1"/>
  <c r="R721" i="26"/>
  <c r="Q721" i="26"/>
  <c r="L721" i="26"/>
  <c r="M721" i="26" s="1"/>
  <c r="R720" i="26"/>
  <c r="Q720" i="26"/>
  <c r="L720" i="26"/>
  <c r="M720" i="26" s="1"/>
  <c r="R719" i="26"/>
  <c r="Q719" i="26"/>
  <c r="L719" i="26"/>
  <c r="M719" i="26" s="1"/>
  <c r="R718" i="26"/>
  <c r="Q718" i="26"/>
  <c r="L718" i="26"/>
  <c r="M718" i="26" s="1"/>
  <c r="R717" i="26"/>
  <c r="Q717" i="26"/>
  <c r="L717" i="26"/>
  <c r="M717" i="26" s="1"/>
  <c r="R716" i="26"/>
  <c r="Q716" i="26"/>
  <c r="L716" i="26"/>
  <c r="M716" i="26" s="1"/>
  <c r="R715" i="26"/>
  <c r="Q715" i="26"/>
  <c r="L715" i="26"/>
  <c r="M715" i="26" s="1"/>
  <c r="R714" i="26"/>
  <c r="Q714" i="26"/>
  <c r="L714" i="26"/>
  <c r="M714" i="26" s="1"/>
  <c r="R713" i="26"/>
  <c r="P713" i="26"/>
  <c r="O713" i="26"/>
  <c r="Q713" i="26" s="1"/>
  <c r="M713" i="26"/>
  <c r="R712" i="26"/>
  <c r="Q712" i="26"/>
  <c r="M712" i="26"/>
  <c r="R711" i="26"/>
  <c r="Q711" i="26"/>
  <c r="M711" i="26"/>
  <c r="L711" i="26"/>
  <c r="R710" i="26"/>
  <c r="Q710" i="26"/>
  <c r="L710" i="26"/>
  <c r="M710" i="26" s="1"/>
  <c r="R709" i="26"/>
  <c r="Q709" i="26"/>
  <c r="L709" i="26"/>
  <c r="M709" i="26" s="1"/>
  <c r="R708" i="26"/>
  <c r="Q708" i="26"/>
  <c r="L708" i="26"/>
  <c r="M708" i="26" s="1"/>
  <c r="R707" i="26"/>
  <c r="Q707" i="26"/>
  <c r="L707" i="26"/>
  <c r="M707" i="26" s="1"/>
  <c r="R706" i="26"/>
  <c r="Q706" i="26"/>
  <c r="M706" i="26"/>
  <c r="L706" i="26"/>
  <c r="R705" i="26"/>
  <c r="Q705" i="26"/>
  <c r="L705" i="26"/>
  <c r="M705" i="26" s="1"/>
  <c r="R704" i="26"/>
  <c r="Q704" i="26"/>
  <c r="M704" i="26"/>
  <c r="L704" i="26"/>
  <c r="R703" i="26"/>
  <c r="Q703" i="26"/>
  <c r="L703" i="26"/>
  <c r="M703" i="26" s="1"/>
  <c r="R702" i="26"/>
  <c r="Q702" i="26"/>
  <c r="L702" i="26"/>
  <c r="M702" i="26" s="1"/>
  <c r="R701" i="26"/>
  <c r="Q701" i="26"/>
  <c r="L701" i="26"/>
  <c r="M701" i="26" s="1"/>
  <c r="R700" i="26"/>
  <c r="Q700" i="26"/>
  <c r="L700" i="26"/>
  <c r="M700" i="26" s="1"/>
  <c r="P699" i="26"/>
  <c r="O699" i="26"/>
  <c r="M699" i="26"/>
  <c r="R698" i="26"/>
  <c r="Q698" i="26"/>
  <c r="M698" i="26"/>
  <c r="R697" i="26"/>
  <c r="Q697" i="26"/>
  <c r="M697" i="26"/>
  <c r="L697" i="26"/>
  <c r="R696" i="26"/>
  <c r="Q696" i="26"/>
  <c r="L696" i="26"/>
  <c r="M696" i="26" s="1"/>
  <c r="R695" i="26"/>
  <c r="Q695" i="26"/>
  <c r="L695" i="26"/>
  <c r="M695" i="26" s="1"/>
  <c r="R694" i="26"/>
  <c r="Q694" i="26"/>
  <c r="L694" i="26"/>
  <c r="M694" i="26" s="1"/>
  <c r="P693" i="26"/>
  <c r="O693" i="26"/>
  <c r="M693" i="26"/>
  <c r="M692" i="26"/>
  <c r="M691" i="26"/>
  <c r="O691" i="26" s="1"/>
  <c r="R691" i="26" s="1"/>
  <c r="R690" i="26"/>
  <c r="Q690" i="26"/>
  <c r="M690" i="26"/>
  <c r="R689" i="26"/>
  <c r="Q689" i="26"/>
  <c r="M689" i="26"/>
  <c r="L689" i="26"/>
  <c r="R688" i="26"/>
  <c r="Q688" i="26"/>
  <c r="L688" i="26"/>
  <c r="M688" i="26" s="1"/>
  <c r="R687" i="26"/>
  <c r="Q687" i="26"/>
  <c r="L687" i="26"/>
  <c r="M687" i="26" s="1"/>
  <c r="R686" i="26"/>
  <c r="Q686" i="26"/>
  <c r="L686" i="26"/>
  <c r="M686" i="26" s="1"/>
  <c r="R685" i="26"/>
  <c r="Q685" i="26"/>
  <c r="L685" i="26"/>
  <c r="M685" i="26" s="1"/>
  <c r="R684" i="26"/>
  <c r="Q684" i="26"/>
  <c r="L684" i="26"/>
  <c r="M684" i="26" s="1"/>
  <c r="R683" i="26"/>
  <c r="Q683" i="26"/>
  <c r="L683" i="26"/>
  <c r="M683" i="26" s="1"/>
  <c r="R682" i="26"/>
  <c r="Q682" i="26"/>
  <c r="L682" i="26"/>
  <c r="M682" i="26" s="1"/>
  <c r="P681" i="26"/>
  <c r="O681" i="26"/>
  <c r="Q681" i="26" s="1"/>
  <c r="M681" i="26"/>
  <c r="R680" i="26"/>
  <c r="Q680" i="26"/>
  <c r="M680" i="26"/>
  <c r="R679" i="26"/>
  <c r="Q679" i="26"/>
  <c r="L679" i="26"/>
  <c r="M679" i="26" s="1"/>
  <c r="R678" i="26"/>
  <c r="Q678" i="26"/>
  <c r="L678" i="26"/>
  <c r="M678" i="26" s="1"/>
  <c r="R677" i="26"/>
  <c r="Q677" i="26"/>
  <c r="L677" i="26"/>
  <c r="M677" i="26" s="1"/>
  <c r="R676" i="26"/>
  <c r="Q676" i="26"/>
  <c r="L676" i="26"/>
  <c r="M676" i="26" s="1"/>
  <c r="R675" i="26"/>
  <c r="Q675" i="26"/>
  <c r="L675" i="26"/>
  <c r="M675" i="26" s="1"/>
  <c r="R674" i="26"/>
  <c r="Q674" i="26"/>
  <c r="L674" i="26"/>
  <c r="M674" i="26" s="1"/>
  <c r="R673" i="26"/>
  <c r="Q673" i="26"/>
  <c r="L673" i="26"/>
  <c r="M673" i="26" s="1"/>
  <c r="R672" i="26"/>
  <c r="Q672" i="26"/>
  <c r="L672" i="26"/>
  <c r="M672" i="26" s="1"/>
  <c r="R671" i="26"/>
  <c r="Q671" i="26"/>
  <c r="L671" i="26"/>
  <c r="M671" i="26" s="1"/>
  <c r="R670" i="26"/>
  <c r="Q670" i="26"/>
  <c r="L670" i="26"/>
  <c r="M670" i="26" s="1"/>
  <c r="R669" i="26"/>
  <c r="Q669" i="26"/>
  <c r="L669" i="26"/>
  <c r="M669" i="26" s="1"/>
  <c r="R668" i="26"/>
  <c r="Q668" i="26"/>
  <c r="L668" i="26"/>
  <c r="M668" i="26" s="1"/>
  <c r="P667" i="26"/>
  <c r="O667" i="26"/>
  <c r="M667" i="26"/>
  <c r="R666" i="26"/>
  <c r="Q666" i="26"/>
  <c r="M666" i="26"/>
  <c r="R665" i="26"/>
  <c r="Q665" i="26"/>
  <c r="L665" i="26"/>
  <c r="M665" i="26" s="1"/>
  <c r="R664" i="26"/>
  <c r="Q664" i="26"/>
  <c r="L664" i="26"/>
  <c r="M664" i="26" s="1"/>
  <c r="R663" i="26"/>
  <c r="Q663" i="26"/>
  <c r="L663" i="26"/>
  <c r="M663" i="26" s="1"/>
  <c r="R662" i="26"/>
  <c r="Q662" i="26"/>
  <c r="L662" i="26"/>
  <c r="M662" i="26" s="1"/>
  <c r="R661" i="26"/>
  <c r="Q661" i="26"/>
  <c r="L661" i="26"/>
  <c r="M661" i="26" s="1"/>
  <c r="R660" i="26"/>
  <c r="Q660" i="26"/>
  <c r="L660" i="26"/>
  <c r="M660" i="26" s="1"/>
  <c r="R659" i="26"/>
  <c r="Q659" i="26"/>
  <c r="L659" i="26"/>
  <c r="M659" i="26" s="1"/>
  <c r="R658" i="26"/>
  <c r="Q658" i="26"/>
  <c r="L658" i="26"/>
  <c r="M658" i="26" s="1"/>
  <c r="R657" i="26"/>
  <c r="Q657" i="26"/>
  <c r="L657" i="26"/>
  <c r="M657" i="26" s="1"/>
  <c r="R656" i="26"/>
  <c r="Q656" i="26"/>
  <c r="L656" i="26"/>
  <c r="M656" i="26" s="1"/>
  <c r="R655" i="26"/>
  <c r="Q655" i="26"/>
  <c r="L655" i="26"/>
  <c r="M655" i="26" s="1"/>
  <c r="P654" i="26"/>
  <c r="O654" i="26"/>
  <c r="M654" i="26"/>
  <c r="R653" i="26"/>
  <c r="Q653" i="26"/>
  <c r="M653" i="26"/>
  <c r="R652" i="26"/>
  <c r="Q652" i="26"/>
  <c r="M652" i="26"/>
  <c r="L652" i="26"/>
  <c r="R651" i="26"/>
  <c r="Q651" i="26"/>
  <c r="L651" i="26"/>
  <c r="M651" i="26" s="1"/>
  <c r="R650" i="26"/>
  <c r="Q650" i="26"/>
  <c r="L650" i="26"/>
  <c r="M650" i="26" s="1"/>
  <c r="R649" i="26"/>
  <c r="Q649" i="26"/>
  <c r="L649" i="26"/>
  <c r="M649" i="26" s="1"/>
  <c r="R648" i="26"/>
  <c r="Q648" i="26"/>
  <c r="L648" i="26"/>
  <c r="M648" i="26" s="1"/>
  <c r="R647" i="26"/>
  <c r="Q647" i="26"/>
  <c r="L647" i="26"/>
  <c r="M647" i="26" s="1"/>
  <c r="R646" i="26"/>
  <c r="Q646" i="26"/>
  <c r="L646" i="26"/>
  <c r="M646" i="26" s="1"/>
  <c r="R645" i="26"/>
  <c r="Q645" i="26"/>
  <c r="L645" i="26"/>
  <c r="M645" i="26" s="1"/>
  <c r="R644" i="26"/>
  <c r="Q644" i="26"/>
  <c r="L644" i="26"/>
  <c r="M644" i="26" s="1"/>
  <c r="R643" i="26"/>
  <c r="Q643" i="26"/>
  <c r="L643" i="26"/>
  <c r="M643" i="26" s="1"/>
  <c r="P642" i="26"/>
  <c r="O642" i="26"/>
  <c r="M642" i="26"/>
  <c r="R641" i="26"/>
  <c r="Q641" i="26"/>
  <c r="M641" i="26"/>
  <c r="R640" i="26"/>
  <c r="Q640" i="26"/>
  <c r="M640" i="26"/>
  <c r="L640" i="26"/>
  <c r="R639" i="26"/>
  <c r="Q639" i="26"/>
  <c r="L639" i="26"/>
  <c r="M639" i="26" s="1"/>
  <c r="R638" i="26"/>
  <c r="Q638" i="26"/>
  <c r="L638" i="26"/>
  <c r="M638" i="26" s="1"/>
  <c r="R637" i="26"/>
  <c r="Q637" i="26"/>
  <c r="L637" i="26"/>
  <c r="M637" i="26" s="1"/>
  <c r="R636" i="26"/>
  <c r="Q636" i="26"/>
  <c r="M636" i="26"/>
  <c r="L636" i="26"/>
  <c r="R635" i="26"/>
  <c r="Q635" i="26"/>
  <c r="L635" i="26"/>
  <c r="M635" i="26" s="1"/>
  <c r="R634" i="26"/>
  <c r="Q634" i="26"/>
  <c r="L634" i="26"/>
  <c r="M634" i="26" s="1"/>
  <c r="R633" i="26"/>
  <c r="Q633" i="26"/>
  <c r="L633" i="26"/>
  <c r="M633" i="26" s="1"/>
  <c r="P632" i="26"/>
  <c r="O632" i="26"/>
  <c r="M632" i="26"/>
  <c r="R631" i="26"/>
  <c r="Q631" i="26"/>
  <c r="M631" i="26"/>
  <c r="R630" i="26"/>
  <c r="Q630" i="26"/>
  <c r="M630" i="26"/>
  <c r="L630" i="26"/>
  <c r="R629" i="26"/>
  <c r="Q629" i="26"/>
  <c r="L629" i="26"/>
  <c r="M629" i="26" s="1"/>
  <c r="R628" i="26"/>
  <c r="Q628" i="26"/>
  <c r="L628" i="26"/>
  <c r="M628" i="26" s="1"/>
  <c r="R627" i="26"/>
  <c r="Q627" i="26"/>
  <c r="L627" i="26"/>
  <c r="M627" i="26" s="1"/>
  <c r="R626" i="26"/>
  <c r="Q626" i="26"/>
  <c r="L626" i="26"/>
  <c r="M626" i="26" s="1"/>
  <c r="R625" i="26"/>
  <c r="Q625" i="26"/>
  <c r="L625" i="26"/>
  <c r="M625" i="26" s="1"/>
  <c r="R624" i="26"/>
  <c r="Q624" i="26"/>
  <c r="L624" i="26"/>
  <c r="M624" i="26" s="1"/>
  <c r="R623" i="26"/>
  <c r="Q623" i="26"/>
  <c r="L623" i="26"/>
  <c r="M623" i="26" s="1"/>
  <c r="R622" i="26"/>
  <c r="Q622" i="26"/>
  <c r="L622" i="26"/>
  <c r="M622" i="26" s="1"/>
  <c r="R621" i="26"/>
  <c r="Q621" i="26"/>
  <c r="L621" i="26"/>
  <c r="M621" i="26" s="1"/>
  <c r="R620" i="26"/>
  <c r="Q620" i="26"/>
  <c r="L620" i="26"/>
  <c r="M620" i="26" s="1"/>
  <c r="R619" i="26"/>
  <c r="Q619" i="26"/>
  <c r="L619" i="26"/>
  <c r="M619" i="26" s="1"/>
  <c r="R618" i="26"/>
  <c r="Q618" i="26"/>
  <c r="L618" i="26"/>
  <c r="M618" i="26" s="1"/>
  <c r="R617" i="26"/>
  <c r="Q617" i="26"/>
  <c r="L617" i="26"/>
  <c r="M617" i="26" s="1"/>
  <c r="R616" i="26"/>
  <c r="Q616" i="26"/>
  <c r="L616" i="26"/>
  <c r="M616" i="26" s="1"/>
  <c r="R615" i="26"/>
  <c r="Q615" i="26"/>
  <c r="L615" i="26"/>
  <c r="M615" i="26" s="1"/>
  <c r="R614" i="26"/>
  <c r="Q614" i="26"/>
  <c r="L614" i="26"/>
  <c r="M614" i="26" s="1"/>
  <c r="R613" i="26"/>
  <c r="Q613" i="26"/>
  <c r="L613" i="26"/>
  <c r="M613" i="26" s="1"/>
  <c r="R612" i="26"/>
  <c r="Q612" i="26"/>
  <c r="L612" i="26"/>
  <c r="M612" i="26" s="1"/>
  <c r="R611" i="26"/>
  <c r="Q611" i="26"/>
  <c r="L611" i="26"/>
  <c r="M611" i="26" s="1"/>
  <c r="R610" i="26"/>
  <c r="Q610" i="26"/>
  <c r="L610" i="26"/>
  <c r="M610" i="26" s="1"/>
  <c r="P609" i="26"/>
  <c r="O609" i="26"/>
  <c r="M609" i="26"/>
  <c r="R608" i="26"/>
  <c r="Q608" i="26"/>
  <c r="M608" i="26"/>
  <c r="R607" i="26"/>
  <c r="Q607" i="26"/>
  <c r="M607" i="26"/>
  <c r="L607" i="26"/>
  <c r="R606" i="26"/>
  <c r="Q606" i="26"/>
  <c r="L606" i="26"/>
  <c r="M606" i="26" s="1"/>
  <c r="R605" i="26"/>
  <c r="Q605" i="26"/>
  <c r="M605" i="26"/>
  <c r="L605" i="26"/>
  <c r="R604" i="26"/>
  <c r="Q604" i="26"/>
  <c r="L604" i="26"/>
  <c r="M604" i="26" s="1"/>
  <c r="R603" i="26"/>
  <c r="Q603" i="26"/>
  <c r="L603" i="26"/>
  <c r="M603" i="26" s="1"/>
  <c r="R602" i="26"/>
  <c r="Q602" i="26"/>
  <c r="L602" i="26"/>
  <c r="M602" i="26" s="1"/>
  <c r="R601" i="26"/>
  <c r="Q601" i="26"/>
  <c r="M601" i="26"/>
  <c r="L601" i="26"/>
  <c r="R600" i="26"/>
  <c r="Q600" i="26"/>
  <c r="M600" i="26"/>
  <c r="L600" i="26"/>
  <c r="R599" i="26"/>
  <c r="Q599" i="26"/>
  <c r="M599" i="26"/>
  <c r="L599" i="26"/>
  <c r="R598" i="26"/>
  <c r="Q598" i="26"/>
  <c r="L598" i="26"/>
  <c r="M598" i="26" s="1"/>
  <c r="R597" i="26"/>
  <c r="Q597" i="26"/>
  <c r="L597" i="26"/>
  <c r="M597" i="26" s="1"/>
  <c r="P596" i="26"/>
  <c r="O596" i="26"/>
  <c r="M596" i="26"/>
  <c r="R595" i="26"/>
  <c r="Q595" i="26"/>
  <c r="M595" i="26"/>
  <c r="R594" i="26"/>
  <c r="Q594" i="26"/>
  <c r="M594" i="26"/>
  <c r="L594" i="26"/>
  <c r="R593" i="26"/>
  <c r="Q593" i="26"/>
  <c r="L593" i="26"/>
  <c r="M593" i="26" s="1"/>
  <c r="R592" i="26"/>
  <c r="Q592" i="26"/>
  <c r="L592" i="26"/>
  <c r="M592" i="26" s="1"/>
  <c r="R591" i="26"/>
  <c r="Q591" i="26"/>
  <c r="L591" i="26"/>
  <c r="M591" i="26" s="1"/>
  <c r="R590" i="26"/>
  <c r="Q590" i="26"/>
  <c r="L590" i="26"/>
  <c r="M590" i="26" s="1"/>
  <c r="R589" i="26"/>
  <c r="Q589" i="26"/>
  <c r="L589" i="26"/>
  <c r="M589" i="26" s="1"/>
  <c r="R588" i="26"/>
  <c r="Q588" i="26"/>
  <c r="M588" i="26"/>
  <c r="L588" i="26"/>
  <c r="R587" i="26"/>
  <c r="Q587" i="26"/>
  <c r="M587" i="26"/>
  <c r="L587" i="26"/>
  <c r="R586" i="26"/>
  <c r="Q586" i="26"/>
  <c r="L586" i="26"/>
  <c r="M586" i="26" s="1"/>
  <c r="R585" i="26"/>
  <c r="Q585" i="26"/>
  <c r="L585" i="26"/>
  <c r="M585" i="26" s="1"/>
  <c r="R584" i="26"/>
  <c r="Q584" i="26"/>
  <c r="L584" i="26"/>
  <c r="M584" i="26" s="1"/>
  <c r="R583" i="26"/>
  <c r="Q583" i="26"/>
  <c r="L583" i="26"/>
  <c r="M583" i="26" s="1"/>
  <c r="P582" i="26"/>
  <c r="O582" i="26"/>
  <c r="M582" i="26"/>
  <c r="R581" i="26"/>
  <c r="Q581" i="26"/>
  <c r="M581" i="26"/>
  <c r="R580" i="26"/>
  <c r="Q580" i="26"/>
  <c r="M580" i="26"/>
  <c r="L580" i="26"/>
  <c r="R579" i="26"/>
  <c r="Q579" i="26"/>
  <c r="L579" i="26"/>
  <c r="M579" i="26" s="1"/>
  <c r="R578" i="26"/>
  <c r="Q578" i="26"/>
  <c r="L578" i="26"/>
  <c r="M578" i="26" s="1"/>
  <c r="R577" i="26"/>
  <c r="Q577" i="26"/>
  <c r="L577" i="26"/>
  <c r="M577" i="26" s="1"/>
  <c r="P576" i="26"/>
  <c r="O576" i="26"/>
  <c r="M576" i="26"/>
  <c r="R575" i="26"/>
  <c r="Q575" i="26"/>
  <c r="M575" i="26"/>
  <c r="R574" i="26"/>
  <c r="Q574" i="26"/>
  <c r="M574" i="26"/>
  <c r="L574" i="26"/>
  <c r="R573" i="26"/>
  <c r="Q573" i="26"/>
  <c r="L573" i="26"/>
  <c r="M573" i="26" s="1"/>
  <c r="R572" i="26"/>
  <c r="Q572" i="26"/>
  <c r="L572" i="26"/>
  <c r="M572" i="26" s="1"/>
  <c r="R571" i="26"/>
  <c r="Q571" i="26"/>
  <c r="M571" i="26"/>
  <c r="L571" i="26"/>
  <c r="R570" i="26"/>
  <c r="Q570" i="26"/>
  <c r="L570" i="26"/>
  <c r="M570" i="26" s="1"/>
  <c r="R569" i="26"/>
  <c r="Q569" i="26"/>
  <c r="L569" i="26"/>
  <c r="M569" i="26" s="1"/>
  <c r="R568" i="26"/>
  <c r="Q568" i="26"/>
  <c r="L568" i="26"/>
  <c r="M568" i="26" s="1"/>
  <c r="R567" i="26"/>
  <c r="Q567" i="26"/>
  <c r="M567" i="26"/>
  <c r="L567" i="26"/>
  <c r="R566" i="26"/>
  <c r="Q566" i="26"/>
  <c r="L566" i="26"/>
  <c r="M566" i="26" s="1"/>
  <c r="R565" i="26"/>
  <c r="Q565" i="26"/>
  <c r="M565" i="26"/>
  <c r="L565" i="26"/>
  <c r="R564" i="26"/>
  <c r="Q564" i="26"/>
  <c r="L564" i="26"/>
  <c r="M564" i="26" s="1"/>
  <c r="R563" i="26"/>
  <c r="Q563" i="26"/>
  <c r="L563" i="26"/>
  <c r="M563" i="26" s="1"/>
  <c r="R562" i="26"/>
  <c r="Q562" i="26"/>
  <c r="L562" i="26"/>
  <c r="M562" i="26" s="1"/>
  <c r="R561" i="26"/>
  <c r="Q561" i="26"/>
  <c r="L561" i="26"/>
  <c r="M561" i="26" s="1"/>
  <c r="R560" i="26"/>
  <c r="Q560" i="26"/>
  <c r="M560" i="26"/>
  <c r="L560" i="26"/>
  <c r="R559" i="26"/>
  <c r="Q559" i="26"/>
  <c r="M559" i="26"/>
  <c r="L559" i="26"/>
  <c r="P558" i="26"/>
  <c r="O558" i="26"/>
  <c r="M558" i="26"/>
  <c r="R557" i="26"/>
  <c r="Q557" i="26"/>
  <c r="M557" i="26"/>
  <c r="R556" i="26"/>
  <c r="Q556" i="26"/>
  <c r="L556" i="26"/>
  <c r="M556" i="26" s="1"/>
  <c r="R555" i="26"/>
  <c r="Q555" i="26"/>
  <c r="M555" i="26"/>
  <c r="L555" i="26"/>
  <c r="R554" i="26"/>
  <c r="Q554" i="26"/>
  <c r="M554" i="26"/>
  <c r="L554" i="26"/>
  <c r="R553" i="26"/>
  <c r="Q553" i="26"/>
  <c r="L553" i="26"/>
  <c r="M553" i="26" s="1"/>
  <c r="R552" i="26"/>
  <c r="Q552" i="26"/>
  <c r="L552" i="26"/>
  <c r="M552" i="26" s="1"/>
  <c r="R551" i="26"/>
  <c r="Q551" i="26"/>
  <c r="L551" i="26"/>
  <c r="M551" i="26" s="1"/>
  <c r="P550" i="26"/>
  <c r="O550" i="26"/>
  <c r="M550" i="26"/>
  <c r="M549" i="26"/>
  <c r="M548" i="26"/>
  <c r="O548" i="26" s="1"/>
  <c r="R548" i="26" s="1"/>
  <c r="R547" i="26"/>
  <c r="Q547" i="26"/>
  <c r="M547" i="26"/>
  <c r="R546" i="26"/>
  <c r="Q546" i="26"/>
  <c r="M546" i="26"/>
  <c r="L546" i="26"/>
  <c r="R545" i="26"/>
  <c r="Q545" i="26"/>
  <c r="L545" i="26"/>
  <c r="M545" i="26" s="1"/>
  <c r="R544" i="26"/>
  <c r="Q544" i="26"/>
  <c r="L544" i="26"/>
  <c r="M544" i="26" s="1"/>
  <c r="R543" i="26"/>
  <c r="Q543" i="26"/>
  <c r="L543" i="26"/>
  <c r="M543" i="26" s="1"/>
  <c r="R542" i="26"/>
  <c r="Q542" i="26"/>
  <c r="L542" i="26"/>
  <c r="M542" i="26" s="1"/>
  <c r="R541" i="26"/>
  <c r="Q541" i="26"/>
  <c r="L541" i="26"/>
  <c r="M541" i="26" s="1"/>
  <c r="R540" i="26"/>
  <c r="Q540" i="26"/>
  <c r="L540" i="26"/>
  <c r="M540" i="26" s="1"/>
  <c r="R539" i="26"/>
  <c r="Q539" i="26"/>
  <c r="L539" i="26"/>
  <c r="M539" i="26" s="1"/>
  <c r="R538" i="26"/>
  <c r="Q538" i="26"/>
  <c r="L538" i="26"/>
  <c r="M538" i="26" s="1"/>
  <c r="R537" i="26"/>
  <c r="Q537" i="26"/>
  <c r="L537" i="26"/>
  <c r="M537" i="26" s="1"/>
  <c r="R536" i="26"/>
  <c r="Q536" i="26"/>
  <c r="L536" i="26"/>
  <c r="M536" i="26" s="1"/>
  <c r="P535" i="26"/>
  <c r="O535" i="26"/>
  <c r="M535" i="26"/>
  <c r="R534" i="26"/>
  <c r="Q534" i="26"/>
  <c r="M534" i="26"/>
  <c r="R533" i="26"/>
  <c r="Q533" i="26"/>
  <c r="M533" i="26"/>
  <c r="L533" i="26"/>
  <c r="R532" i="26"/>
  <c r="Q532" i="26"/>
  <c r="M532" i="26"/>
  <c r="L532" i="26"/>
  <c r="R531" i="26"/>
  <c r="Q531" i="26"/>
  <c r="M531" i="26"/>
  <c r="L531" i="26"/>
  <c r="R530" i="26"/>
  <c r="Q530" i="26"/>
  <c r="M530" i="26"/>
  <c r="R529" i="26"/>
  <c r="Q529" i="26"/>
  <c r="L529" i="26"/>
  <c r="M529" i="26" s="1"/>
  <c r="R528" i="26"/>
  <c r="Q528" i="26"/>
  <c r="M528" i="26"/>
  <c r="L528" i="26"/>
  <c r="P527" i="26"/>
  <c r="O527" i="26"/>
  <c r="M527" i="26"/>
  <c r="R526" i="26"/>
  <c r="Q526" i="26"/>
  <c r="M526" i="26"/>
  <c r="R525" i="26"/>
  <c r="Q525" i="26"/>
  <c r="M525" i="26"/>
  <c r="L525" i="26"/>
  <c r="R524" i="26"/>
  <c r="Q524" i="26"/>
  <c r="L524" i="26"/>
  <c r="M524" i="26" s="1"/>
  <c r="R523" i="26"/>
  <c r="Q523" i="26"/>
  <c r="L523" i="26"/>
  <c r="M523" i="26" s="1"/>
  <c r="R522" i="26"/>
  <c r="Q522" i="26"/>
  <c r="L522" i="26"/>
  <c r="M522" i="26" s="1"/>
  <c r="R521" i="26"/>
  <c r="Q521" i="26"/>
  <c r="L521" i="26"/>
  <c r="M521" i="26" s="1"/>
  <c r="R520" i="26"/>
  <c r="Q520" i="26"/>
  <c r="L520" i="26"/>
  <c r="M520" i="26" s="1"/>
  <c r="R519" i="26"/>
  <c r="Q519" i="26"/>
  <c r="L519" i="26"/>
  <c r="M519" i="26" s="1"/>
  <c r="R518" i="26"/>
  <c r="Q518" i="26"/>
  <c r="M518" i="26"/>
  <c r="L518" i="26"/>
  <c r="P517" i="26"/>
  <c r="O517" i="26"/>
  <c r="Q517" i="26" s="1"/>
  <c r="M517" i="26"/>
  <c r="R516" i="26"/>
  <c r="Q516" i="26"/>
  <c r="M516" i="26"/>
  <c r="R515" i="26"/>
  <c r="Q515" i="26"/>
  <c r="M515" i="26"/>
  <c r="L515" i="26"/>
  <c r="R514" i="26"/>
  <c r="Q514" i="26"/>
  <c r="L514" i="26"/>
  <c r="M514" i="26" s="1"/>
  <c r="R513" i="26"/>
  <c r="Q513" i="26"/>
  <c r="L513" i="26"/>
  <c r="M513" i="26" s="1"/>
  <c r="R512" i="26"/>
  <c r="Q512" i="26"/>
  <c r="L512" i="26"/>
  <c r="M512" i="26" s="1"/>
  <c r="R511" i="26"/>
  <c r="Q511" i="26"/>
  <c r="L511" i="26"/>
  <c r="M511" i="26" s="1"/>
  <c r="R510" i="26"/>
  <c r="Q510" i="26"/>
  <c r="L510" i="26"/>
  <c r="M510" i="26" s="1"/>
  <c r="R509" i="26"/>
  <c r="Q509" i="26"/>
  <c r="L509" i="26"/>
  <c r="M509" i="26" s="1"/>
  <c r="R508" i="26"/>
  <c r="Q508" i="26"/>
  <c r="L508" i="26"/>
  <c r="M508" i="26" s="1"/>
  <c r="R507" i="26"/>
  <c r="Q507" i="26"/>
  <c r="L507" i="26"/>
  <c r="M507" i="26" s="1"/>
  <c r="R506" i="26"/>
  <c r="Q506" i="26"/>
  <c r="L506" i="26"/>
  <c r="M506" i="26" s="1"/>
  <c r="R505" i="26"/>
  <c r="Q505" i="26"/>
  <c r="L505" i="26"/>
  <c r="M505" i="26" s="1"/>
  <c r="R504" i="26"/>
  <c r="Q504" i="26"/>
  <c r="L504" i="26"/>
  <c r="M504" i="26" s="1"/>
  <c r="R503" i="26"/>
  <c r="Q503" i="26"/>
  <c r="L503" i="26"/>
  <c r="M503" i="26" s="1"/>
  <c r="R502" i="26"/>
  <c r="Q502" i="26"/>
  <c r="L502" i="26"/>
  <c r="M502" i="26" s="1"/>
  <c r="R501" i="26"/>
  <c r="Q501" i="26"/>
  <c r="L501" i="26"/>
  <c r="M501" i="26" s="1"/>
  <c r="R500" i="26"/>
  <c r="Q500" i="26"/>
  <c r="L500" i="26"/>
  <c r="M500" i="26" s="1"/>
  <c r="R499" i="26"/>
  <c r="Q499" i="26"/>
  <c r="L499" i="26"/>
  <c r="M499" i="26" s="1"/>
  <c r="R498" i="26"/>
  <c r="Q498" i="26"/>
  <c r="L498" i="26"/>
  <c r="M498" i="26" s="1"/>
  <c r="R497" i="26"/>
  <c r="Q497" i="26"/>
  <c r="L497" i="26"/>
  <c r="M497" i="26" s="1"/>
  <c r="R496" i="26"/>
  <c r="Q496" i="26"/>
  <c r="M496" i="26"/>
  <c r="L496" i="26"/>
  <c r="Q495" i="26"/>
  <c r="P495" i="26"/>
  <c r="O495" i="26"/>
  <c r="M495" i="26"/>
  <c r="R494" i="26"/>
  <c r="Q494" i="26"/>
  <c r="M494" i="26"/>
  <c r="R493" i="26"/>
  <c r="Q493" i="26"/>
  <c r="M493" i="26"/>
  <c r="L493" i="26"/>
  <c r="R492" i="26"/>
  <c r="Q492" i="26"/>
  <c r="L492" i="26"/>
  <c r="M492" i="26" s="1"/>
  <c r="R491" i="26"/>
  <c r="Q491" i="26"/>
  <c r="L491" i="26"/>
  <c r="M491" i="26" s="1"/>
  <c r="R490" i="26"/>
  <c r="Q490" i="26"/>
  <c r="L490" i="26"/>
  <c r="M490" i="26" s="1"/>
  <c r="R489" i="26"/>
  <c r="Q489" i="26"/>
  <c r="L489" i="26"/>
  <c r="M489" i="26" s="1"/>
  <c r="R488" i="26"/>
  <c r="Q488" i="26"/>
  <c r="L488" i="26"/>
  <c r="M488" i="26" s="1"/>
  <c r="R487" i="26"/>
  <c r="Q487" i="26"/>
  <c r="L487" i="26"/>
  <c r="M487" i="26" s="1"/>
  <c r="R486" i="26"/>
  <c r="Q486" i="26"/>
  <c r="L486" i="26"/>
  <c r="M486" i="26" s="1"/>
  <c r="R485" i="26"/>
  <c r="Q485" i="26"/>
  <c r="M485" i="26"/>
  <c r="L485" i="26"/>
  <c r="R484" i="26"/>
  <c r="Q484" i="26"/>
  <c r="L484" i="26"/>
  <c r="M484" i="26" s="1"/>
  <c r="R483" i="26"/>
  <c r="Q483" i="26"/>
  <c r="L483" i="26"/>
  <c r="M483" i="26" s="1"/>
  <c r="R482" i="26"/>
  <c r="Q482" i="26"/>
  <c r="L482" i="26"/>
  <c r="M482" i="26" s="1"/>
  <c r="R481" i="26"/>
  <c r="Q481" i="26"/>
  <c r="M481" i="26"/>
  <c r="L481" i="26"/>
  <c r="R480" i="26"/>
  <c r="Q480" i="26"/>
  <c r="L480" i="26"/>
  <c r="M480" i="26" s="1"/>
  <c r="P479" i="26"/>
  <c r="R479" i="26" s="1"/>
  <c r="O479" i="26"/>
  <c r="M479" i="26"/>
  <c r="R478" i="26"/>
  <c r="Q478" i="26"/>
  <c r="M478" i="26"/>
  <c r="R477" i="26"/>
  <c r="Q477" i="26"/>
  <c r="M477" i="26"/>
  <c r="L477" i="26"/>
  <c r="R476" i="26"/>
  <c r="Q476" i="26"/>
  <c r="M476" i="26"/>
  <c r="L476" i="26"/>
  <c r="R475" i="26"/>
  <c r="Q475" i="26"/>
  <c r="M475" i="26"/>
  <c r="L475" i="26"/>
  <c r="R474" i="26"/>
  <c r="Q474" i="26"/>
  <c r="M474" i="26"/>
  <c r="L474" i="26"/>
  <c r="R473" i="26"/>
  <c r="Q473" i="26"/>
  <c r="M473" i="26"/>
  <c r="L473" i="26"/>
  <c r="R472" i="26"/>
  <c r="Q472" i="26"/>
  <c r="M472" i="26"/>
  <c r="L472" i="26"/>
  <c r="R471" i="26"/>
  <c r="Q471" i="26"/>
  <c r="M471" i="26"/>
  <c r="L471" i="26"/>
  <c r="R470" i="26"/>
  <c r="Q470" i="26"/>
  <c r="M470" i="26"/>
  <c r="L470" i="26"/>
  <c r="R469" i="26"/>
  <c r="Q469" i="26"/>
  <c r="L469" i="26"/>
  <c r="M469" i="26" s="1"/>
  <c r="R468" i="26"/>
  <c r="Q468" i="26"/>
  <c r="L468" i="26"/>
  <c r="M468" i="26" s="1"/>
  <c r="R467" i="26"/>
  <c r="Q467" i="26"/>
  <c r="L467" i="26"/>
  <c r="M467" i="26" s="1"/>
  <c r="R466" i="26"/>
  <c r="Q466" i="26"/>
  <c r="L466" i="26"/>
  <c r="M466" i="26" s="1"/>
  <c r="R465" i="26"/>
  <c r="Q465" i="26"/>
  <c r="L465" i="26"/>
  <c r="M465" i="26" s="1"/>
  <c r="P464" i="26"/>
  <c r="O464" i="26"/>
  <c r="M464" i="26"/>
  <c r="R463" i="26"/>
  <c r="Q463" i="26"/>
  <c r="M463" i="26"/>
  <c r="R462" i="26"/>
  <c r="Q462" i="26"/>
  <c r="M462" i="26"/>
  <c r="L462" i="26"/>
  <c r="R461" i="26"/>
  <c r="Q461" i="26"/>
  <c r="M461" i="26"/>
  <c r="L461" i="26"/>
  <c r="R460" i="26"/>
  <c r="Q460" i="26"/>
  <c r="M460" i="26"/>
  <c r="L460" i="26"/>
  <c r="R459" i="26"/>
  <c r="Q459" i="26"/>
  <c r="M459" i="26"/>
  <c r="L459" i="26"/>
  <c r="R458" i="26"/>
  <c r="Q458" i="26"/>
  <c r="M458" i="26"/>
  <c r="L458" i="26"/>
  <c r="R457" i="26"/>
  <c r="Q457" i="26"/>
  <c r="L457" i="26"/>
  <c r="M457" i="26" s="1"/>
  <c r="R456" i="26"/>
  <c r="Q456" i="26"/>
  <c r="L456" i="26"/>
  <c r="M456" i="26" s="1"/>
  <c r="R455" i="26"/>
  <c r="Q455" i="26"/>
  <c r="M455" i="26"/>
  <c r="L455" i="26"/>
  <c r="P454" i="26"/>
  <c r="O454" i="26"/>
  <c r="Q454" i="26" s="1"/>
  <c r="M454" i="26"/>
  <c r="R453" i="26"/>
  <c r="Q453" i="26"/>
  <c r="M453" i="26"/>
  <c r="R452" i="26"/>
  <c r="Q452" i="26"/>
  <c r="M452" i="26"/>
  <c r="R451" i="26"/>
  <c r="Q451" i="26"/>
  <c r="M451" i="26"/>
  <c r="R450" i="26"/>
  <c r="Q450" i="26"/>
  <c r="M450" i="26"/>
  <c r="L450" i="26"/>
  <c r="R449" i="26"/>
  <c r="Q449" i="26"/>
  <c r="M449" i="26"/>
  <c r="L449" i="26"/>
  <c r="R448" i="26"/>
  <c r="Q448" i="26"/>
  <c r="M448" i="26"/>
  <c r="L448" i="26"/>
  <c r="R447" i="26"/>
  <c r="Q447" i="26"/>
  <c r="L447" i="26"/>
  <c r="M447" i="26" s="1"/>
  <c r="R446" i="26"/>
  <c r="Q446" i="26"/>
  <c r="M446" i="26"/>
  <c r="L446" i="26"/>
  <c r="R445" i="26"/>
  <c r="Q445" i="26"/>
  <c r="M445" i="26"/>
  <c r="L445" i="26"/>
  <c r="R444" i="26"/>
  <c r="Q444" i="26"/>
  <c r="M444" i="26"/>
  <c r="R443" i="26"/>
  <c r="Q443" i="26"/>
  <c r="M443" i="26"/>
  <c r="R442" i="26"/>
  <c r="Q442" i="26"/>
  <c r="L442" i="26"/>
  <c r="M442" i="26" s="1"/>
  <c r="R441" i="26"/>
  <c r="Q441" i="26"/>
  <c r="M441" i="26"/>
  <c r="R440" i="26"/>
  <c r="Q440" i="26"/>
  <c r="L440" i="26"/>
  <c r="M440" i="26" s="1"/>
  <c r="R439" i="26"/>
  <c r="Q439" i="26"/>
  <c r="L439" i="26"/>
  <c r="M439" i="26" s="1"/>
  <c r="R438" i="26"/>
  <c r="Q438" i="26"/>
  <c r="M438" i="26"/>
  <c r="L438" i="26"/>
  <c r="R437" i="26"/>
  <c r="Q437" i="26"/>
  <c r="M437" i="26"/>
  <c r="L437" i="26"/>
  <c r="R436" i="26"/>
  <c r="Q436" i="26"/>
  <c r="M436" i="26"/>
  <c r="L436" i="26"/>
  <c r="R435" i="26"/>
  <c r="Q435" i="26"/>
  <c r="L435" i="26"/>
  <c r="M435" i="26" s="1"/>
  <c r="R434" i="26"/>
  <c r="Q434" i="26"/>
  <c r="L434" i="26"/>
  <c r="M434" i="26" s="1"/>
  <c r="R433" i="26"/>
  <c r="Q433" i="26"/>
  <c r="L433" i="26"/>
  <c r="M433" i="26" s="1"/>
  <c r="R432" i="26"/>
  <c r="Q432" i="26"/>
  <c r="M432" i="26"/>
  <c r="L432" i="26"/>
  <c r="R431" i="26"/>
  <c r="Q431" i="26"/>
  <c r="M431" i="26"/>
  <c r="L431" i="26"/>
  <c r="R430" i="26"/>
  <c r="Q430" i="26"/>
  <c r="M430" i="26"/>
  <c r="L430" i="26"/>
  <c r="R429" i="26"/>
  <c r="Q429" i="26"/>
  <c r="M429" i="26"/>
  <c r="L429" i="26"/>
  <c r="R428" i="26"/>
  <c r="Q428" i="26"/>
  <c r="L428" i="26"/>
  <c r="M428" i="26" s="1"/>
  <c r="R427" i="26"/>
  <c r="Q427" i="26"/>
  <c r="M427" i="26"/>
  <c r="R426" i="26"/>
  <c r="Q426" i="26"/>
  <c r="L426" i="26"/>
  <c r="M426" i="26" s="1"/>
  <c r="R425" i="26"/>
  <c r="Q425" i="26"/>
  <c r="M425" i="26"/>
  <c r="L425" i="26"/>
  <c r="R424" i="26"/>
  <c r="Q424" i="26"/>
  <c r="M424" i="26"/>
  <c r="P423" i="26"/>
  <c r="O423" i="26"/>
  <c r="M423" i="26"/>
  <c r="M422" i="26"/>
  <c r="M421" i="26"/>
  <c r="O421" i="26" s="1"/>
  <c r="R420" i="26"/>
  <c r="Q420" i="26"/>
  <c r="M420" i="26"/>
  <c r="R419" i="26"/>
  <c r="Q419" i="26"/>
  <c r="M419" i="26"/>
  <c r="L419" i="26"/>
  <c r="R418" i="26"/>
  <c r="Q418" i="26"/>
  <c r="L418" i="26"/>
  <c r="M418" i="26" s="1"/>
  <c r="R417" i="26"/>
  <c r="Q417" i="26"/>
  <c r="L417" i="26"/>
  <c r="M417" i="26" s="1"/>
  <c r="R416" i="26"/>
  <c r="Q416" i="26"/>
  <c r="L416" i="26"/>
  <c r="M416" i="26" s="1"/>
  <c r="R415" i="26"/>
  <c r="Q415" i="26"/>
  <c r="L415" i="26"/>
  <c r="M415" i="26" s="1"/>
  <c r="R414" i="26"/>
  <c r="Q414" i="26"/>
  <c r="L414" i="26"/>
  <c r="M414" i="26" s="1"/>
  <c r="R413" i="26"/>
  <c r="Q413" i="26"/>
  <c r="L413" i="26"/>
  <c r="M413" i="26" s="1"/>
  <c r="R412" i="26"/>
  <c r="Q412" i="26"/>
  <c r="L412" i="26"/>
  <c r="M412" i="26" s="1"/>
  <c r="R411" i="26"/>
  <c r="Q411" i="26"/>
  <c r="L411" i="26"/>
  <c r="M411" i="26" s="1"/>
  <c r="R410" i="26"/>
  <c r="Q410" i="26"/>
  <c r="L410" i="26"/>
  <c r="M410" i="26" s="1"/>
  <c r="R409" i="26"/>
  <c r="Q409" i="26"/>
  <c r="L409" i="26"/>
  <c r="M409" i="26" s="1"/>
  <c r="R408" i="26"/>
  <c r="Q408" i="26"/>
  <c r="L408" i="26"/>
  <c r="M408" i="26" s="1"/>
  <c r="R407" i="26"/>
  <c r="Q407" i="26"/>
  <c r="L407" i="26"/>
  <c r="M407" i="26" s="1"/>
  <c r="R406" i="26"/>
  <c r="Q406" i="26"/>
  <c r="L406" i="26"/>
  <c r="M406" i="26" s="1"/>
  <c r="P405" i="26"/>
  <c r="O405" i="26"/>
  <c r="M405" i="26"/>
  <c r="R404" i="26"/>
  <c r="Q404" i="26"/>
  <c r="M404" i="26"/>
  <c r="R403" i="26"/>
  <c r="Q403" i="26"/>
  <c r="M403" i="26"/>
  <c r="L403" i="26"/>
  <c r="R402" i="26"/>
  <c r="Q402" i="26"/>
  <c r="L402" i="26"/>
  <c r="M402" i="26" s="1"/>
  <c r="R401" i="26"/>
  <c r="Q401" i="26"/>
  <c r="L401" i="26"/>
  <c r="M401" i="26" s="1"/>
  <c r="R400" i="26"/>
  <c r="Q400" i="26"/>
  <c r="M400" i="26"/>
  <c r="L400" i="26"/>
  <c r="R399" i="26"/>
  <c r="Q399" i="26"/>
  <c r="L399" i="26"/>
  <c r="M399" i="26" s="1"/>
  <c r="R398" i="26"/>
  <c r="Q398" i="26"/>
  <c r="M398" i="26"/>
  <c r="L398" i="26"/>
  <c r="P397" i="26"/>
  <c r="O397" i="26"/>
  <c r="M397" i="26"/>
  <c r="R396" i="26"/>
  <c r="Q396" i="26"/>
  <c r="M396" i="26"/>
  <c r="R395" i="26"/>
  <c r="Q395" i="26"/>
  <c r="L395" i="26"/>
  <c r="M395" i="26" s="1"/>
  <c r="R394" i="26"/>
  <c r="Q394" i="26"/>
  <c r="M394" i="26"/>
  <c r="L394" i="26"/>
  <c r="R393" i="26"/>
  <c r="Q393" i="26"/>
  <c r="L393" i="26"/>
  <c r="M393" i="26" s="1"/>
  <c r="R392" i="26"/>
  <c r="Q392" i="26"/>
  <c r="L392" i="26"/>
  <c r="M392" i="26" s="1"/>
  <c r="R391" i="26"/>
  <c r="Q391" i="26"/>
  <c r="L391" i="26"/>
  <c r="M391" i="26" s="1"/>
  <c r="R390" i="26"/>
  <c r="Q390" i="26"/>
  <c r="L390" i="26"/>
  <c r="M390" i="26" s="1"/>
  <c r="R389" i="26"/>
  <c r="Q389" i="26"/>
  <c r="L389" i="26"/>
  <c r="M389" i="26" s="1"/>
  <c r="R388" i="26"/>
  <c r="Q388" i="26"/>
  <c r="L388" i="26"/>
  <c r="M388" i="26" s="1"/>
  <c r="R387" i="26"/>
  <c r="Q387" i="26"/>
  <c r="L387" i="26"/>
  <c r="M387" i="26" s="1"/>
  <c r="R386" i="26"/>
  <c r="Q386" i="26"/>
  <c r="L386" i="26"/>
  <c r="M386" i="26" s="1"/>
  <c r="R385" i="26"/>
  <c r="Q385" i="26"/>
  <c r="L385" i="26"/>
  <c r="M385" i="26" s="1"/>
  <c r="P384" i="26"/>
  <c r="O384" i="26"/>
  <c r="Q384" i="26" s="1"/>
  <c r="M384" i="26"/>
  <c r="R383" i="26"/>
  <c r="Q383" i="26"/>
  <c r="M383" i="26"/>
  <c r="R382" i="26"/>
  <c r="Q382" i="26"/>
  <c r="M382" i="26"/>
  <c r="L382" i="26"/>
  <c r="R381" i="26"/>
  <c r="Q381" i="26"/>
  <c r="L381" i="26"/>
  <c r="M381" i="26" s="1"/>
  <c r="R380" i="26"/>
  <c r="Q380" i="26"/>
  <c r="L380" i="26"/>
  <c r="M380" i="26" s="1"/>
  <c r="R379" i="26"/>
  <c r="Q379" i="26"/>
  <c r="L379" i="26"/>
  <c r="M379" i="26" s="1"/>
  <c r="R378" i="26"/>
  <c r="Q378" i="26"/>
  <c r="L378" i="26"/>
  <c r="M378" i="26" s="1"/>
  <c r="R377" i="26"/>
  <c r="Q377" i="26"/>
  <c r="L377" i="26"/>
  <c r="M377" i="26" s="1"/>
  <c r="R376" i="26"/>
  <c r="Q376" i="26"/>
  <c r="L376" i="26"/>
  <c r="M376" i="26" s="1"/>
  <c r="R375" i="26"/>
  <c r="Q375" i="26"/>
  <c r="L375" i="26"/>
  <c r="M375" i="26" s="1"/>
  <c r="R374" i="26"/>
  <c r="Q374" i="26"/>
  <c r="L374" i="26"/>
  <c r="M374" i="26" s="1"/>
  <c r="R373" i="26"/>
  <c r="Q373" i="26"/>
  <c r="L373" i="26"/>
  <c r="M373" i="26" s="1"/>
  <c r="R372" i="26"/>
  <c r="Q372" i="26"/>
  <c r="L372" i="26"/>
  <c r="M372" i="26" s="1"/>
  <c r="R371" i="26"/>
  <c r="Q371" i="26"/>
  <c r="L371" i="26"/>
  <c r="M371" i="26" s="1"/>
  <c r="R370" i="26"/>
  <c r="Q370" i="26"/>
  <c r="L370" i="26"/>
  <c r="M370" i="26" s="1"/>
  <c r="R369" i="26"/>
  <c r="Q369" i="26"/>
  <c r="L369" i="26"/>
  <c r="M369" i="26" s="1"/>
  <c r="R368" i="26"/>
  <c r="Q368" i="26"/>
  <c r="L368" i="26"/>
  <c r="M368" i="26" s="1"/>
  <c r="R367" i="26"/>
  <c r="Q367" i="26"/>
  <c r="L367" i="26"/>
  <c r="M367" i="26" s="1"/>
  <c r="R366" i="26"/>
  <c r="Q366" i="26"/>
  <c r="L366" i="26"/>
  <c r="M366" i="26" s="1"/>
  <c r="P365" i="26"/>
  <c r="O365" i="26"/>
  <c r="M365" i="26"/>
  <c r="R364" i="26"/>
  <c r="Q364" i="26"/>
  <c r="M364" i="26"/>
  <c r="R363" i="26"/>
  <c r="Q363" i="26"/>
  <c r="L363" i="26"/>
  <c r="M363" i="26" s="1"/>
  <c r="R362" i="26"/>
  <c r="Q362" i="26"/>
  <c r="L362" i="26"/>
  <c r="M362" i="26" s="1"/>
  <c r="R361" i="26"/>
  <c r="Q361" i="26"/>
  <c r="L361" i="26"/>
  <c r="M361" i="26" s="1"/>
  <c r="R360" i="26"/>
  <c r="Q360" i="26"/>
  <c r="L360" i="26"/>
  <c r="M360" i="26" s="1"/>
  <c r="R359" i="26"/>
  <c r="Q359" i="26"/>
  <c r="L359" i="26"/>
  <c r="M359" i="26" s="1"/>
  <c r="R358" i="26"/>
  <c r="Q358" i="26"/>
  <c r="L358" i="26"/>
  <c r="M358" i="26" s="1"/>
  <c r="R357" i="26"/>
  <c r="Q357" i="26"/>
  <c r="L357" i="26"/>
  <c r="M357" i="26" s="1"/>
  <c r="P356" i="26"/>
  <c r="R356" i="26" s="1"/>
  <c r="O356" i="26"/>
  <c r="M356" i="26"/>
  <c r="R355" i="26"/>
  <c r="Q355" i="26"/>
  <c r="M355" i="26"/>
  <c r="R354" i="26"/>
  <c r="Q354" i="26"/>
  <c r="M354" i="26"/>
  <c r="L354" i="26"/>
  <c r="R353" i="26"/>
  <c r="Q353" i="26"/>
  <c r="L353" i="26"/>
  <c r="M353" i="26" s="1"/>
  <c r="R352" i="26"/>
  <c r="Q352" i="26"/>
  <c r="L352" i="26"/>
  <c r="M352" i="26" s="1"/>
  <c r="R351" i="26"/>
  <c r="Q351" i="26"/>
  <c r="L351" i="26"/>
  <c r="M351" i="26" s="1"/>
  <c r="R350" i="26"/>
  <c r="Q350" i="26"/>
  <c r="L350" i="26"/>
  <c r="M350" i="26" s="1"/>
  <c r="R349" i="26"/>
  <c r="Q349" i="26"/>
  <c r="L349" i="26"/>
  <c r="M349" i="26" s="1"/>
  <c r="R348" i="26"/>
  <c r="Q348" i="26"/>
  <c r="L348" i="26"/>
  <c r="M348" i="26" s="1"/>
  <c r="R347" i="26"/>
  <c r="Q347" i="26"/>
  <c r="L347" i="26"/>
  <c r="M347" i="26" s="1"/>
  <c r="R346" i="26"/>
  <c r="Q346" i="26"/>
  <c r="L346" i="26"/>
  <c r="M346" i="26" s="1"/>
  <c r="R345" i="26"/>
  <c r="Q345" i="26"/>
  <c r="L345" i="26"/>
  <c r="M345" i="26" s="1"/>
  <c r="R344" i="26"/>
  <c r="Q344" i="26"/>
  <c r="L344" i="26"/>
  <c r="M344" i="26" s="1"/>
  <c r="R343" i="26"/>
  <c r="Q343" i="26"/>
  <c r="L343" i="26"/>
  <c r="M343" i="26" s="1"/>
  <c r="R342" i="26"/>
  <c r="Q342" i="26"/>
  <c r="M342" i="26"/>
  <c r="L342" i="26"/>
  <c r="R341" i="26"/>
  <c r="Q341" i="26"/>
  <c r="L341" i="26"/>
  <c r="M341" i="26" s="1"/>
  <c r="R340" i="26"/>
  <c r="Q340" i="26"/>
  <c r="L340" i="26"/>
  <c r="M340" i="26" s="1"/>
  <c r="R339" i="26"/>
  <c r="Q339" i="26"/>
  <c r="M339" i="26"/>
  <c r="L339" i="26"/>
  <c r="R338" i="26"/>
  <c r="Q338" i="26"/>
  <c r="L338" i="26"/>
  <c r="M338" i="26" s="1"/>
  <c r="R337" i="26"/>
  <c r="Q337" i="26"/>
  <c r="L337" i="26"/>
  <c r="M337" i="26" s="1"/>
  <c r="R336" i="26"/>
  <c r="Q336" i="26"/>
  <c r="L336" i="26"/>
  <c r="M336" i="26" s="1"/>
  <c r="R335" i="26"/>
  <c r="Q335" i="26"/>
  <c r="M335" i="26"/>
  <c r="L335" i="26"/>
  <c r="P334" i="26"/>
  <c r="O334" i="26"/>
  <c r="R334" i="26" s="1"/>
  <c r="M334" i="26"/>
  <c r="R333" i="26"/>
  <c r="Q333" i="26"/>
  <c r="M333" i="26"/>
  <c r="R332" i="26"/>
  <c r="Q332" i="26"/>
  <c r="M332" i="26"/>
  <c r="L332" i="26"/>
  <c r="R331" i="26"/>
  <c r="Q331" i="26"/>
  <c r="L331" i="26"/>
  <c r="M331" i="26" s="1"/>
  <c r="R330" i="26"/>
  <c r="Q330" i="26"/>
  <c r="L330" i="26"/>
  <c r="M330" i="26" s="1"/>
  <c r="R329" i="26"/>
  <c r="Q329" i="26"/>
  <c r="M329" i="26"/>
  <c r="L329" i="26"/>
  <c r="R328" i="26"/>
  <c r="Q328" i="26"/>
  <c r="L328" i="26"/>
  <c r="M328" i="26" s="1"/>
  <c r="R327" i="26"/>
  <c r="Q327" i="26"/>
  <c r="L327" i="26"/>
  <c r="M327" i="26" s="1"/>
  <c r="R326" i="26"/>
  <c r="Q326" i="26"/>
  <c r="L326" i="26"/>
  <c r="M326" i="26" s="1"/>
  <c r="R325" i="26"/>
  <c r="Q325" i="26"/>
  <c r="L325" i="26"/>
  <c r="M325" i="26" s="1"/>
  <c r="R324" i="26"/>
  <c r="Q324" i="26"/>
  <c r="M324" i="26"/>
  <c r="L324" i="26"/>
  <c r="P323" i="26"/>
  <c r="O323" i="26"/>
  <c r="M323" i="26"/>
  <c r="M322" i="26"/>
  <c r="M321" i="26"/>
  <c r="O321" i="26" s="1"/>
  <c r="Q321" i="26" s="1"/>
  <c r="R320" i="26"/>
  <c r="Q320" i="26"/>
  <c r="M320" i="26"/>
  <c r="R319" i="26"/>
  <c r="Q319" i="26"/>
  <c r="M319" i="26"/>
  <c r="L319" i="26"/>
  <c r="R318" i="26"/>
  <c r="Q318" i="26"/>
  <c r="L318" i="26"/>
  <c r="M318" i="26" s="1"/>
  <c r="R317" i="26"/>
  <c r="Q317" i="26"/>
  <c r="L317" i="26"/>
  <c r="M317" i="26" s="1"/>
  <c r="R316" i="26"/>
  <c r="Q316" i="26"/>
  <c r="L316" i="26"/>
  <c r="M316" i="26" s="1"/>
  <c r="R315" i="26"/>
  <c r="Q315" i="26"/>
  <c r="L315" i="26"/>
  <c r="M315" i="26" s="1"/>
  <c r="R314" i="26"/>
  <c r="Q314" i="26"/>
  <c r="L314" i="26"/>
  <c r="M314" i="26" s="1"/>
  <c r="R313" i="26"/>
  <c r="Q313" i="26"/>
  <c r="L313" i="26"/>
  <c r="M313" i="26" s="1"/>
  <c r="R312" i="26"/>
  <c r="Q312" i="26"/>
  <c r="L312" i="26"/>
  <c r="M312" i="26" s="1"/>
  <c r="P311" i="26"/>
  <c r="O311" i="26"/>
  <c r="M311" i="26"/>
  <c r="R310" i="26"/>
  <c r="Q310" i="26"/>
  <c r="M310" i="26"/>
  <c r="R309" i="26"/>
  <c r="Q309" i="26"/>
  <c r="M309" i="26"/>
  <c r="L309" i="26"/>
  <c r="R308" i="26"/>
  <c r="Q308" i="26"/>
  <c r="L308" i="26"/>
  <c r="M308" i="26" s="1"/>
  <c r="R307" i="26"/>
  <c r="Q307" i="26"/>
  <c r="L307" i="26"/>
  <c r="M307" i="26" s="1"/>
  <c r="R306" i="26"/>
  <c r="Q306" i="26"/>
  <c r="L306" i="26"/>
  <c r="M306" i="26" s="1"/>
  <c r="R305" i="26"/>
  <c r="Q305" i="26"/>
  <c r="L305" i="26"/>
  <c r="M305" i="26" s="1"/>
  <c r="R304" i="26"/>
  <c r="Q304" i="26"/>
  <c r="L304" i="26"/>
  <c r="M304" i="26" s="1"/>
  <c r="R303" i="26"/>
  <c r="Q303" i="26"/>
  <c r="L303" i="26"/>
  <c r="M303" i="26" s="1"/>
  <c r="R302" i="26"/>
  <c r="Q302" i="26"/>
  <c r="L302" i="26"/>
  <c r="M302" i="26" s="1"/>
  <c r="R301" i="26"/>
  <c r="Q301" i="26"/>
  <c r="L301" i="26"/>
  <c r="M301" i="26" s="1"/>
  <c r="R300" i="26"/>
  <c r="Q300" i="26"/>
  <c r="L300" i="26"/>
  <c r="M300" i="26" s="1"/>
  <c r="P299" i="26"/>
  <c r="O299" i="26"/>
  <c r="M299" i="26"/>
  <c r="R298" i="26"/>
  <c r="Q298" i="26"/>
  <c r="M298" i="26"/>
  <c r="R297" i="26"/>
  <c r="Q297" i="26"/>
  <c r="M297" i="26"/>
  <c r="L297" i="26"/>
  <c r="R296" i="26"/>
  <c r="Q296" i="26"/>
  <c r="L296" i="26"/>
  <c r="M296" i="26" s="1"/>
  <c r="R295" i="26"/>
  <c r="Q295" i="26"/>
  <c r="M295" i="26"/>
  <c r="R294" i="26"/>
  <c r="Q294" i="26"/>
  <c r="L294" i="26"/>
  <c r="M294" i="26" s="1"/>
  <c r="R293" i="26"/>
  <c r="Q293" i="26"/>
  <c r="M293" i="26"/>
  <c r="L293" i="26"/>
  <c r="R292" i="26"/>
  <c r="Q292" i="26"/>
  <c r="M292" i="26"/>
  <c r="L292" i="26"/>
  <c r="R291" i="26"/>
  <c r="Q291" i="26"/>
  <c r="M291" i="26"/>
  <c r="L291" i="26"/>
  <c r="R290" i="26"/>
  <c r="Q290" i="26"/>
  <c r="M290" i="26"/>
  <c r="L290" i="26"/>
  <c r="R289" i="26"/>
  <c r="Q289" i="26"/>
  <c r="M289" i="26"/>
  <c r="L289" i="26"/>
  <c r="P288" i="26"/>
  <c r="O288" i="26"/>
  <c r="Q288" i="26" s="1"/>
  <c r="M288" i="26"/>
  <c r="R287" i="26"/>
  <c r="Q287" i="26"/>
  <c r="M287" i="26"/>
  <c r="R286" i="26"/>
  <c r="Q286" i="26"/>
  <c r="M286" i="26"/>
  <c r="L286" i="26"/>
  <c r="R285" i="26"/>
  <c r="Q285" i="26"/>
  <c r="M285" i="26"/>
  <c r="L285" i="26"/>
  <c r="R284" i="26"/>
  <c r="Q284" i="26"/>
  <c r="L284" i="26"/>
  <c r="M284" i="26" s="1"/>
  <c r="R283" i="26"/>
  <c r="Q283" i="26"/>
  <c r="L283" i="26"/>
  <c r="M283" i="26" s="1"/>
  <c r="R282" i="26"/>
  <c r="Q282" i="26"/>
  <c r="L282" i="26"/>
  <c r="M282" i="26" s="1"/>
  <c r="R281" i="26"/>
  <c r="Q281" i="26"/>
  <c r="L281" i="26"/>
  <c r="M281" i="26" s="1"/>
  <c r="R280" i="26"/>
  <c r="Q280" i="26"/>
  <c r="L280" i="26"/>
  <c r="M280" i="26" s="1"/>
  <c r="R279" i="26"/>
  <c r="Q279" i="26"/>
  <c r="L279" i="26"/>
  <c r="M279" i="26" s="1"/>
  <c r="R278" i="26"/>
  <c r="Q278" i="26"/>
  <c r="L278" i="26"/>
  <c r="M278" i="26" s="1"/>
  <c r="R277" i="26"/>
  <c r="Q277" i="26"/>
  <c r="L277" i="26"/>
  <c r="M277" i="26" s="1"/>
  <c r="P276" i="26"/>
  <c r="O276" i="26"/>
  <c r="M276" i="26"/>
  <c r="R275" i="26"/>
  <c r="Q275" i="26"/>
  <c r="M275" i="26"/>
  <c r="R274" i="26"/>
  <c r="Q274" i="26"/>
  <c r="M274" i="26"/>
  <c r="L274" i="26"/>
  <c r="R273" i="26"/>
  <c r="Q273" i="26"/>
  <c r="L273" i="26"/>
  <c r="M273" i="26" s="1"/>
  <c r="R272" i="26"/>
  <c r="Q272" i="26"/>
  <c r="L272" i="26"/>
  <c r="M272" i="26" s="1"/>
  <c r="R271" i="26"/>
  <c r="Q271" i="26"/>
  <c r="L271" i="26"/>
  <c r="M271" i="26" s="1"/>
  <c r="P270" i="26"/>
  <c r="O270" i="26"/>
  <c r="M270" i="26"/>
  <c r="R269" i="26"/>
  <c r="Q269" i="26"/>
  <c r="M269" i="26"/>
  <c r="R268" i="26"/>
  <c r="Q268" i="26"/>
  <c r="L268" i="26"/>
  <c r="M268" i="26" s="1"/>
  <c r="R267" i="26"/>
  <c r="Q267" i="26"/>
  <c r="L267" i="26"/>
  <c r="M267" i="26" s="1"/>
  <c r="R266" i="26"/>
  <c r="Q266" i="26"/>
  <c r="M266" i="26"/>
  <c r="L266" i="26"/>
  <c r="R265" i="26"/>
  <c r="Q265" i="26"/>
  <c r="L265" i="26"/>
  <c r="M265" i="26" s="1"/>
  <c r="R264" i="26"/>
  <c r="Q264" i="26"/>
  <c r="L264" i="26"/>
  <c r="M264" i="26" s="1"/>
  <c r="R263" i="26"/>
  <c r="Q263" i="26"/>
  <c r="L263" i="26"/>
  <c r="M263" i="26" s="1"/>
  <c r="R262" i="26"/>
  <c r="Q262" i="26"/>
  <c r="L262" i="26"/>
  <c r="M262" i="26" s="1"/>
  <c r="R261" i="26"/>
  <c r="Q261" i="26"/>
  <c r="L261" i="26"/>
  <c r="M261" i="26" s="1"/>
  <c r="R260" i="26"/>
  <c r="Q260" i="26"/>
  <c r="L260" i="26"/>
  <c r="M260" i="26" s="1"/>
  <c r="R259" i="26"/>
  <c r="Q259" i="26"/>
  <c r="L259" i="26"/>
  <c r="M259" i="26" s="1"/>
  <c r="R258" i="26"/>
  <c r="Q258" i="26"/>
  <c r="L258" i="26"/>
  <c r="M258" i="26" s="1"/>
  <c r="P257" i="26"/>
  <c r="O257" i="26"/>
  <c r="M257" i="26"/>
  <c r="R256" i="26"/>
  <c r="Q256" i="26"/>
  <c r="M256" i="26"/>
  <c r="R255" i="26"/>
  <c r="Q255" i="26"/>
  <c r="L255" i="26"/>
  <c r="M255" i="26" s="1"/>
  <c r="R254" i="26"/>
  <c r="Q254" i="26"/>
  <c r="L254" i="26"/>
  <c r="M254" i="26" s="1"/>
  <c r="R253" i="26"/>
  <c r="Q253" i="26"/>
  <c r="L253" i="26"/>
  <c r="M253" i="26" s="1"/>
  <c r="R252" i="26"/>
  <c r="Q252" i="26"/>
  <c r="L252" i="26"/>
  <c r="M252" i="26" s="1"/>
  <c r="R251" i="26"/>
  <c r="Q251" i="26"/>
  <c r="L251" i="26"/>
  <c r="M251" i="26" s="1"/>
  <c r="R250" i="26"/>
  <c r="Q250" i="26"/>
  <c r="L250" i="26"/>
  <c r="M250" i="26" s="1"/>
  <c r="R249" i="26"/>
  <c r="Q249" i="26"/>
  <c r="L249" i="26"/>
  <c r="M249" i="26" s="1"/>
  <c r="R248" i="26"/>
  <c r="Q248" i="26"/>
  <c r="L248" i="26"/>
  <c r="M248" i="26" s="1"/>
  <c r="R247" i="26"/>
  <c r="Q247" i="26"/>
  <c r="L247" i="26"/>
  <c r="M247" i="26" s="1"/>
  <c r="R246" i="26"/>
  <c r="Q246" i="26"/>
  <c r="L246" i="26"/>
  <c r="M246" i="26" s="1"/>
  <c r="P245" i="26"/>
  <c r="O245" i="26"/>
  <c r="M245" i="26"/>
  <c r="R244" i="26"/>
  <c r="Q244" i="26"/>
  <c r="M244" i="26"/>
  <c r="R243" i="26"/>
  <c r="Q243" i="26"/>
  <c r="L243" i="26"/>
  <c r="M243" i="26" s="1"/>
  <c r="R242" i="26"/>
  <c r="Q242" i="26"/>
  <c r="L242" i="26"/>
  <c r="M242" i="26" s="1"/>
  <c r="R241" i="26"/>
  <c r="Q241" i="26"/>
  <c r="L241" i="26"/>
  <c r="M241" i="26" s="1"/>
  <c r="R240" i="26"/>
  <c r="Q240" i="26"/>
  <c r="L240" i="26"/>
  <c r="M240" i="26" s="1"/>
  <c r="R239" i="26"/>
  <c r="Q239" i="26"/>
  <c r="L239" i="26"/>
  <c r="M239" i="26" s="1"/>
  <c r="R238" i="26"/>
  <c r="Q238" i="26"/>
  <c r="L238" i="26"/>
  <c r="M238" i="26" s="1"/>
  <c r="R237" i="26"/>
  <c r="Q237" i="26"/>
  <c r="L237" i="26"/>
  <c r="M237" i="26" s="1"/>
  <c r="R236" i="26"/>
  <c r="Q236" i="26"/>
  <c r="L236" i="26"/>
  <c r="M236" i="26" s="1"/>
  <c r="P235" i="26"/>
  <c r="O235" i="26"/>
  <c r="M235" i="26"/>
  <c r="R234" i="26"/>
  <c r="Q234" i="26"/>
  <c r="M234" i="26"/>
  <c r="R233" i="26"/>
  <c r="Q233" i="26"/>
  <c r="M233" i="26"/>
  <c r="L233" i="26"/>
  <c r="R232" i="26"/>
  <c r="Q232" i="26"/>
  <c r="L232" i="26"/>
  <c r="M232" i="26" s="1"/>
  <c r="R231" i="26"/>
  <c r="Q231" i="26"/>
  <c r="L231" i="26"/>
  <c r="M231" i="26" s="1"/>
  <c r="R230" i="26"/>
  <c r="Q230" i="26"/>
  <c r="L230" i="26"/>
  <c r="M230" i="26" s="1"/>
  <c r="R229" i="26"/>
  <c r="Q229" i="26"/>
  <c r="L229" i="26"/>
  <c r="M229" i="26" s="1"/>
  <c r="R228" i="26"/>
  <c r="Q228" i="26"/>
  <c r="L228" i="26"/>
  <c r="M228" i="26" s="1"/>
  <c r="R227" i="26"/>
  <c r="Q227" i="26"/>
  <c r="L227" i="26"/>
  <c r="M227" i="26" s="1"/>
  <c r="R226" i="26"/>
  <c r="Q226" i="26"/>
  <c r="L226" i="26"/>
  <c r="M226" i="26" s="1"/>
  <c r="R225" i="26"/>
  <c r="Q225" i="26"/>
  <c r="L225" i="26"/>
  <c r="M225" i="26" s="1"/>
  <c r="R224" i="26"/>
  <c r="Q224" i="26"/>
  <c r="L224" i="26"/>
  <c r="M224" i="26" s="1"/>
  <c r="P223" i="26"/>
  <c r="O223" i="26"/>
  <c r="M223" i="26"/>
  <c r="R222" i="26"/>
  <c r="Q222" i="26"/>
  <c r="M222" i="26"/>
  <c r="R221" i="26"/>
  <c r="Q221" i="26"/>
  <c r="M221" i="26"/>
  <c r="L221" i="26"/>
  <c r="R220" i="26"/>
  <c r="Q220" i="26"/>
  <c r="L220" i="26"/>
  <c r="M220" i="26" s="1"/>
  <c r="R219" i="26"/>
  <c r="Q219" i="26"/>
  <c r="L219" i="26"/>
  <c r="M219" i="26" s="1"/>
  <c r="R218" i="26"/>
  <c r="Q218" i="26"/>
  <c r="L218" i="26"/>
  <c r="M218" i="26" s="1"/>
  <c r="R217" i="26"/>
  <c r="Q217" i="26"/>
  <c r="L217" i="26"/>
  <c r="M217" i="26" s="1"/>
  <c r="P216" i="26"/>
  <c r="O216" i="26"/>
  <c r="M216" i="26"/>
  <c r="R215" i="26"/>
  <c r="Q215" i="26"/>
  <c r="M215" i="26"/>
  <c r="R214" i="26"/>
  <c r="Q214" i="26"/>
  <c r="M214" i="26"/>
  <c r="L214" i="26"/>
  <c r="R213" i="26"/>
  <c r="Q213" i="26"/>
  <c r="L213" i="26"/>
  <c r="M213" i="26" s="1"/>
  <c r="R212" i="26"/>
  <c r="Q212" i="26"/>
  <c r="L212" i="26"/>
  <c r="M212" i="26" s="1"/>
  <c r="R211" i="26"/>
  <c r="Q211" i="26"/>
  <c r="M211" i="26"/>
  <c r="L211" i="26"/>
  <c r="R210" i="26"/>
  <c r="Q210" i="26"/>
  <c r="L210" i="26"/>
  <c r="M210" i="26" s="1"/>
  <c r="R209" i="26"/>
  <c r="Q209" i="26"/>
  <c r="L209" i="26"/>
  <c r="M209" i="26" s="1"/>
  <c r="R208" i="26"/>
  <c r="Q208" i="26"/>
  <c r="L208" i="26"/>
  <c r="M208" i="26" s="1"/>
  <c r="R207" i="26"/>
  <c r="Q207" i="26"/>
  <c r="L207" i="26"/>
  <c r="M207" i="26" s="1"/>
  <c r="R206" i="26"/>
  <c r="Q206" i="26"/>
  <c r="L206" i="26"/>
  <c r="M206" i="26" s="1"/>
  <c r="R205" i="26"/>
  <c r="Q205" i="26"/>
  <c r="L205" i="26"/>
  <c r="M205" i="26" s="1"/>
  <c r="R204" i="26"/>
  <c r="Q204" i="26"/>
  <c r="L204" i="26"/>
  <c r="M204" i="26" s="1"/>
  <c r="R203" i="26"/>
  <c r="Q203" i="26"/>
  <c r="L203" i="26"/>
  <c r="M203" i="26" s="1"/>
  <c r="R202" i="26"/>
  <c r="Q202" i="26"/>
  <c r="L202" i="26"/>
  <c r="M202" i="26" s="1"/>
  <c r="R201" i="26"/>
  <c r="Q201" i="26"/>
  <c r="M201" i="26"/>
  <c r="L201" i="26"/>
  <c r="R200" i="26"/>
  <c r="Q200" i="26"/>
  <c r="L200" i="26"/>
  <c r="M200" i="26" s="1"/>
  <c r="R199" i="26"/>
  <c r="Q199" i="26"/>
  <c r="L199" i="26"/>
  <c r="M199" i="26" s="1"/>
  <c r="P198" i="26"/>
  <c r="O198" i="26"/>
  <c r="M198" i="26"/>
  <c r="R197" i="26"/>
  <c r="Q197" i="26"/>
  <c r="M197" i="26"/>
  <c r="R196" i="26"/>
  <c r="Q196" i="26"/>
  <c r="M196" i="26"/>
  <c r="L196" i="26"/>
  <c r="R195" i="26"/>
  <c r="Q195" i="26"/>
  <c r="L195" i="26"/>
  <c r="M195" i="26" s="1"/>
  <c r="R194" i="26"/>
  <c r="Q194" i="26"/>
  <c r="L194" i="26"/>
  <c r="M194" i="26" s="1"/>
  <c r="R193" i="26"/>
  <c r="Q193" i="26"/>
  <c r="L193" i="26"/>
  <c r="M193" i="26" s="1"/>
  <c r="R192" i="26"/>
  <c r="Q192" i="26"/>
  <c r="M192" i="26"/>
  <c r="L192" i="26"/>
  <c r="R191" i="26"/>
  <c r="Q191" i="26"/>
  <c r="L191" i="26"/>
  <c r="M191" i="26" s="1"/>
  <c r="R190" i="26"/>
  <c r="Q190" i="26"/>
  <c r="L190" i="26"/>
  <c r="M190" i="26" s="1"/>
  <c r="R189" i="26"/>
  <c r="Q189" i="26"/>
  <c r="L189" i="26"/>
  <c r="M189" i="26" s="1"/>
  <c r="R188" i="26"/>
  <c r="Q188" i="26"/>
  <c r="L188" i="26"/>
  <c r="M188" i="26" s="1"/>
  <c r="R187" i="26"/>
  <c r="Q187" i="26"/>
  <c r="L187" i="26"/>
  <c r="M187" i="26" s="1"/>
  <c r="R186" i="26"/>
  <c r="Q186" i="26"/>
  <c r="L186" i="26"/>
  <c r="M186" i="26" s="1"/>
  <c r="R185" i="26"/>
  <c r="Q185" i="26"/>
  <c r="L185" i="26"/>
  <c r="M185" i="26" s="1"/>
  <c r="P184" i="26"/>
  <c r="O184" i="26"/>
  <c r="Q184" i="26" s="1"/>
  <c r="M184" i="26"/>
  <c r="R183" i="26"/>
  <c r="Q183" i="26"/>
  <c r="M183" i="26"/>
  <c r="R182" i="26"/>
  <c r="Q182" i="26"/>
  <c r="L182" i="26"/>
  <c r="M182" i="26" s="1"/>
  <c r="R181" i="26"/>
  <c r="Q181" i="26"/>
  <c r="L181" i="26"/>
  <c r="M181" i="26" s="1"/>
  <c r="R180" i="26"/>
  <c r="Q180" i="26"/>
  <c r="L180" i="26"/>
  <c r="M180" i="26" s="1"/>
  <c r="R179" i="26"/>
  <c r="Q179" i="26"/>
  <c r="L179" i="26"/>
  <c r="M179" i="26" s="1"/>
  <c r="R178" i="26"/>
  <c r="Q178" i="26"/>
  <c r="L178" i="26"/>
  <c r="M178" i="26" s="1"/>
  <c r="R177" i="26"/>
  <c r="Q177" i="26"/>
  <c r="L177" i="26"/>
  <c r="M177" i="26" s="1"/>
  <c r="R176" i="26"/>
  <c r="Q176" i="26"/>
  <c r="L176" i="26"/>
  <c r="M176" i="26" s="1"/>
  <c r="P175" i="26"/>
  <c r="O175" i="26"/>
  <c r="M175" i="26"/>
  <c r="R174" i="26"/>
  <c r="Q174" i="26"/>
  <c r="M174" i="26"/>
  <c r="R173" i="26"/>
  <c r="Q173" i="26"/>
  <c r="M173" i="26"/>
  <c r="L173" i="26"/>
  <c r="R172" i="26"/>
  <c r="Q172" i="26"/>
  <c r="L172" i="26"/>
  <c r="M172" i="26" s="1"/>
  <c r="R171" i="26"/>
  <c r="Q171" i="26"/>
  <c r="L171" i="26"/>
  <c r="M171" i="26" s="1"/>
  <c r="R170" i="26"/>
  <c r="Q170" i="26"/>
  <c r="M170" i="26"/>
  <c r="L170" i="26"/>
  <c r="P169" i="26"/>
  <c r="O169" i="26"/>
  <c r="M169" i="26"/>
  <c r="R168" i="26"/>
  <c r="Q168" i="26"/>
  <c r="M168" i="26"/>
  <c r="R167" i="26"/>
  <c r="Q167" i="26"/>
  <c r="M167" i="26"/>
  <c r="L167" i="26"/>
  <c r="R166" i="26"/>
  <c r="Q166" i="26"/>
  <c r="L166" i="26"/>
  <c r="M166" i="26" s="1"/>
  <c r="R165" i="26"/>
  <c r="Q165" i="26"/>
  <c r="L165" i="26"/>
  <c r="M165" i="26" s="1"/>
  <c r="P164" i="26"/>
  <c r="R164" i="26" s="1"/>
  <c r="O164" i="26"/>
  <c r="M164" i="26"/>
  <c r="R163" i="26"/>
  <c r="Q163" i="26"/>
  <c r="M163" i="26"/>
  <c r="R162" i="26"/>
  <c r="Q162" i="26"/>
  <c r="M162" i="26"/>
  <c r="L162" i="26"/>
  <c r="R161" i="26"/>
  <c r="Q161" i="26"/>
  <c r="L161" i="26"/>
  <c r="M161" i="26" s="1"/>
  <c r="R160" i="26"/>
  <c r="Q160" i="26"/>
  <c r="L160" i="26"/>
  <c r="M160" i="26" s="1"/>
  <c r="R159" i="26"/>
  <c r="Q159" i="26"/>
  <c r="L159" i="26"/>
  <c r="M159" i="26" s="1"/>
  <c r="R158" i="26"/>
  <c r="Q158" i="26"/>
  <c r="L158" i="26"/>
  <c r="M158" i="26" s="1"/>
  <c r="R157" i="26"/>
  <c r="Q157" i="26"/>
  <c r="L157" i="26"/>
  <c r="M157" i="26" s="1"/>
  <c r="R156" i="26"/>
  <c r="Q156" i="26"/>
  <c r="L156" i="26"/>
  <c r="M156" i="26" s="1"/>
  <c r="R155" i="26"/>
  <c r="Q155" i="26"/>
  <c r="L155" i="26"/>
  <c r="M155" i="26" s="1"/>
  <c r="R154" i="26"/>
  <c r="Q154" i="26"/>
  <c r="L154" i="26"/>
  <c r="M154" i="26" s="1"/>
  <c r="R153" i="26"/>
  <c r="Q153" i="26"/>
  <c r="L153" i="26"/>
  <c r="M153" i="26" s="1"/>
  <c r="R152" i="26"/>
  <c r="Q152" i="26"/>
  <c r="L152" i="26"/>
  <c r="M152" i="26" s="1"/>
  <c r="P151" i="26"/>
  <c r="O151" i="26"/>
  <c r="M151" i="26"/>
  <c r="R150" i="26"/>
  <c r="Q150" i="26"/>
  <c r="M150" i="26"/>
  <c r="R149" i="26"/>
  <c r="Q149" i="26"/>
  <c r="M149" i="26"/>
  <c r="L149" i="26"/>
  <c r="R148" i="26"/>
  <c r="Q148" i="26"/>
  <c r="L148" i="26"/>
  <c r="M148" i="26" s="1"/>
  <c r="R147" i="26"/>
  <c r="Q147" i="26"/>
  <c r="L147" i="26"/>
  <c r="M147" i="26" s="1"/>
  <c r="R146" i="26"/>
  <c r="Q146" i="26"/>
  <c r="L146" i="26"/>
  <c r="M146" i="26" s="1"/>
  <c r="R145" i="26"/>
  <c r="Q145" i="26"/>
  <c r="L145" i="26"/>
  <c r="M145" i="26" s="1"/>
  <c r="R144" i="26"/>
  <c r="Q144" i="26"/>
  <c r="L144" i="26"/>
  <c r="M144" i="26" s="1"/>
  <c r="R143" i="26"/>
  <c r="Q143" i="26"/>
  <c r="L143" i="26"/>
  <c r="M143" i="26" s="1"/>
  <c r="R142" i="26"/>
  <c r="Q142" i="26"/>
  <c r="M142" i="26"/>
  <c r="L142" i="26"/>
  <c r="R141" i="26"/>
  <c r="Q141" i="26"/>
  <c r="L141" i="26"/>
  <c r="M141" i="26" s="1"/>
  <c r="R140" i="26"/>
  <c r="Q140" i="26"/>
  <c r="L140" i="26"/>
  <c r="M140" i="26" s="1"/>
  <c r="R139" i="26"/>
  <c r="Q139" i="26"/>
  <c r="L139" i="26"/>
  <c r="M139" i="26" s="1"/>
  <c r="R138" i="26"/>
  <c r="Q138" i="26"/>
  <c r="L138" i="26"/>
  <c r="M138" i="26" s="1"/>
  <c r="R137" i="26"/>
  <c r="Q137" i="26"/>
  <c r="L137" i="26"/>
  <c r="M137" i="26" s="1"/>
  <c r="R136" i="26"/>
  <c r="Q136" i="26"/>
  <c r="L136" i="26"/>
  <c r="M136" i="26" s="1"/>
  <c r="R135" i="26"/>
  <c r="Q135" i="26"/>
  <c r="L135" i="26"/>
  <c r="M135" i="26" s="1"/>
  <c r="P134" i="26"/>
  <c r="O134" i="26"/>
  <c r="M134" i="26"/>
  <c r="R133" i="26"/>
  <c r="Q133" i="26"/>
  <c r="M133" i="26"/>
  <c r="R132" i="26"/>
  <c r="Q132" i="26"/>
  <c r="L132" i="26"/>
  <c r="M132" i="26" s="1"/>
  <c r="R131" i="26"/>
  <c r="Q131" i="26"/>
  <c r="L131" i="26"/>
  <c r="M131" i="26" s="1"/>
  <c r="P130" i="26"/>
  <c r="O130" i="26"/>
  <c r="M130" i="26"/>
  <c r="R129" i="26"/>
  <c r="Q129" i="26"/>
  <c r="M129" i="26"/>
  <c r="R128" i="26"/>
  <c r="Q128" i="26"/>
  <c r="L128" i="26"/>
  <c r="M128" i="26" s="1"/>
  <c r="R127" i="26"/>
  <c r="Q127" i="26"/>
  <c r="L127" i="26"/>
  <c r="M127" i="26" s="1"/>
  <c r="R126" i="26"/>
  <c r="Q126" i="26"/>
  <c r="L126" i="26"/>
  <c r="M126" i="26" s="1"/>
  <c r="R125" i="26"/>
  <c r="Q125" i="26"/>
  <c r="L125" i="26"/>
  <c r="M125" i="26" s="1"/>
  <c r="R124" i="26"/>
  <c r="Q124" i="26"/>
  <c r="L124" i="26"/>
  <c r="M124" i="26" s="1"/>
  <c r="R123" i="26"/>
  <c r="Q123" i="26"/>
  <c r="L123" i="26"/>
  <c r="M123" i="26" s="1"/>
  <c r="P122" i="26"/>
  <c r="O122" i="26"/>
  <c r="R122" i="26" s="1"/>
  <c r="M122" i="26"/>
  <c r="R121" i="26"/>
  <c r="Q121" i="26"/>
  <c r="M121" i="26"/>
  <c r="R120" i="26"/>
  <c r="Q120" i="26"/>
  <c r="L120" i="26"/>
  <c r="M120" i="26" s="1"/>
  <c r="R119" i="26"/>
  <c r="Q119" i="26"/>
  <c r="L119" i="26"/>
  <c r="M119" i="26" s="1"/>
  <c r="R118" i="26"/>
  <c r="Q118" i="26"/>
  <c r="L118" i="26"/>
  <c r="M118" i="26" s="1"/>
  <c r="R117" i="26"/>
  <c r="Q117" i="26"/>
  <c r="L117" i="26"/>
  <c r="M117" i="26" s="1"/>
  <c r="R116" i="26"/>
  <c r="Q116" i="26"/>
  <c r="L116" i="26"/>
  <c r="M116" i="26" s="1"/>
  <c r="P115" i="26"/>
  <c r="R115" i="26" s="1"/>
  <c r="O115" i="26"/>
  <c r="M115" i="26"/>
  <c r="W114" i="26"/>
  <c r="V114" i="26"/>
  <c r="U114" i="26"/>
  <c r="T114" i="26"/>
  <c r="S114" i="26"/>
  <c r="M114" i="26"/>
  <c r="Q113" i="26"/>
  <c r="M113" i="26"/>
  <c r="R112" i="26"/>
  <c r="Q112" i="26"/>
  <c r="M112" i="26"/>
  <c r="R111" i="26"/>
  <c r="Q111" i="26"/>
  <c r="M111" i="26"/>
  <c r="L111" i="26"/>
  <c r="R110" i="26"/>
  <c r="Q110" i="26"/>
  <c r="L110" i="26"/>
  <c r="M110" i="26" s="1"/>
  <c r="R109" i="26"/>
  <c r="Q109" i="26"/>
  <c r="L109" i="26"/>
  <c r="M109" i="26" s="1"/>
  <c r="R108" i="26"/>
  <c r="Q108" i="26"/>
  <c r="L108" i="26"/>
  <c r="M108" i="26" s="1"/>
  <c r="R107" i="26"/>
  <c r="Q107" i="26"/>
  <c r="L107" i="26"/>
  <c r="M107" i="26" s="1"/>
  <c r="R106" i="26"/>
  <c r="Q106" i="26"/>
  <c r="M106" i="26"/>
  <c r="L106" i="26"/>
  <c r="R105" i="26"/>
  <c r="Q105" i="26"/>
  <c r="L105" i="26"/>
  <c r="M105" i="26" s="1"/>
  <c r="W104" i="26"/>
  <c r="V104" i="26"/>
  <c r="U104" i="26"/>
  <c r="T104" i="26"/>
  <c r="S104" i="26"/>
  <c r="P104" i="26"/>
  <c r="O104" i="26"/>
  <c r="Q104" i="26" s="1"/>
  <c r="M104" i="26"/>
  <c r="R103" i="26"/>
  <c r="Q103" i="26"/>
  <c r="M103" i="26"/>
  <c r="R102" i="26"/>
  <c r="Q102" i="26"/>
  <c r="M102" i="26"/>
  <c r="L102" i="26"/>
  <c r="R101" i="26"/>
  <c r="Q101" i="26"/>
  <c r="L101" i="26"/>
  <c r="M101" i="26" s="1"/>
  <c r="R100" i="26"/>
  <c r="Q100" i="26"/>
  <c r="L100" i="26"/>
  <c r="M100" i="26" s="1"/>
  <c r="R99" i="26"/>
  <c r="Q99" i="26"/>
  <c r="M99" i="26"/>
  <c r="L99" i="26"/>
  <c r="R98" i="26"/>
  <c r="Q98" i="26"/>
  <c r="L98" i="26"/>
  <c r="M98" i="26" s="1"/>
  <c r="R97" i="26"/>
  <c r="Q97" i="26"/>
  <c r="L97" i="26"/>
  <c r="M97" i="26" s="1"/>
  <c r="R96" i="26"/>
  <c r="Q96" i="26"/>
  <c r="L96" i="26"/>
  <c r="M96" i="26" s="1"/>
  <c r="R95" i="26"/>
  <c r="Q95" i="26"/>
  <c r="L95" i="26"/>
  <c r="M95" i="26" s="1"/>
  <c r="R94" i="26"/>
  <c r="Q94" i="26"/>
  <c r="L94" i="26"/>
  <c r="M94" i="26" s="1"/>
  <c r="R93" i="26"/>
  <c r="Q93" i="26"/>
  <c r="L93" i="26"/>
  <c r="M93" i="26" s="1"/>
  <c r="R92" i="26"/>
  <c r="Q92" i="26"/>
  <c r="L92" i="26"/>
  <c r="M92" i="26" s="1"/>
  <c r="R91" i="26"/>
  <c r="Q91" i="26"/>
  <c r="L91" i="26"/>
  <c r="M91" i="26" s="1"/>
  <c r="W90" i="26"/>
  <c r="V90" i="26"/>
  <c r="U90" i="26"/>
  <c r="T90" i="26"/>
  <c r="S90" i="26"/>
  <c r="P90" i="26"/>
  <c r="O90" i="26"/>
  <c r="M90" i="26"/>
  <c r="R89" i="26"/>
  <c r="Q89" i="26"/>
  <c r="M89" i="26"/>
  <c r="R88" i="26"/>
  <c r="Q88" i="26"/>
  <c r="L88" i="26"/>
  <c r="M88" i="26" s="1"/>
  <c r="R87" i="26"/>
  <c r="Q87" i="26"/>
  <c r="M87" i="26"/>
  <c r="L87" i="26"/>
  <c r="R86" i="26"/>
  <c r="Q86" i="26"/>
  <c r="L86" i="26"/>
  <c r="M86" i="26" s="1"/>
  <c r="R85" i="26"/>
  <c r="Q85" i="26"/>
  <c r="L85" i="26"/>
  <c r="M85" i="26" s="1"/>
  <c r="R84" i="26"/>
  <c r="Q84" i="26"/>
  <c r="L84" i="26"/>
  <c r="M84" i="26" s="1"/>
  <c r="R83" i="26"/>
  <c r="Q83" i="26"/>
  <c r="L83" i="26"/>
  <c r="M83" i="26" s="1"/>
  <c r="R82" i="26"/>
  <c r="Q82" i="26"/>
  <c r="L82" i="26"/>
  <c r="M82" i="26" s="1"/>
  <c r="R81" i="26"/>
  <c r="Q81" i="26"/>
  <c r="L81" i="26"/>
  <c r="M81" i="26" s="1"/>
  <c r="R80" i="26"/>
  <c r="Q80" i="26"/>
  <c r="M80" i="26"/>
  <c r="L80" i="26"/>
  <c r="R79" i="26"/>
  <c r="Q79" i="26"/>
  <c r="L79" i="26"/>
  <c r="M79" i="26" s="1"/>
  <c r="R78" i="26"/>
  <c r="Q78" i="26"/>
  <c r="L78" i="26"/>
  <c r="M78" i="26" s="1"/>
  <c r="R77" i="26"/>
  <c r="Q77" i="26"/>
  <c r="L77" i="26"/>
  <c r="M77" i="26" s="1"/>
  <c r="R76" i="26"/>
  <c r="Q76" i="26"/>
  <c r="L76" i="26"/>
  <c r="M76" i="26" s="1"/>
  <c r="R75" i="26"/>
  <c r="Q75" i="26"/>
  <c r="L75" i="26"/>
  <c r="M75" i="26" s="1"/>
  <c r="R74" i="26"/>
  <c r="Q74" i="26"/>
  <c r="L74" i="26"/>
  <c r="M74" i="26" s="1"/>
  <c r="R73" i="26"/>
  <c r="Q73" i="26"/>
  <c r="L73" i="26"/>
  <c r="M73" i="26" s="1"/>
  <c r="R72" i="26"/>
  <c r="Q72" i="26"/>
  <c r="L72" i="26"/>
  <c r="M72" i="26" s="1"/>
  <c r="R71" i="26"/>
  <c r="Q71" i="26"/>
  <c r="L71" i="26"/>
  <c r="M71" i="26" s="1"/>
  <c r="R70" i="26"/>
  <c r="Q70" i="26"/>
  <c r="L70" i="26"/>
  <c r="M70" i="26" s="1"/>
  <c r="R69" i="26"/>
  <c r="Q69" i="26"/>
  <c r="L69" i="26"/>
  <c r="M69" i="26" s="1"/>
  <c r="R68" i="26"/>
  <c r="Q68" i="26"/>
  <c r="L68" i="26"/>
  <c r="M68" i="26" s="1"/>
  <c r="R67" i="26"/>
  <c r="Q67" i="26"/>
  <c r="L67" i="26"/>
  <c r="M67" i="26" s="1"/>
  <c r="R66" i="26"/>
  <c r="Q66" i="26"/>
  <c r="L66" i="26"/>
  <c r="M66" i="26" s="1"/>
  <c r="W65" i="26"/>
  <c r="V65" i="26"/>
  <c r="U65" i="26"/>
  <c r="T65" i="26"/>
  <c r="S65" i="26"/>
  <c r="R65" i="26"/>
  <c r="P65" i="26"/>
  <c r="O65" i="26"/>
  <c r="M65" i="26"/>
  <c r="R64" i="26"/>
  <c r="Q64" i="26"/>
  <c r="M64" i="26"/>
  <c r="R63" i="26"/>
  <c r="Q63" i="26"/>
  <c r="M63" i="26"/>
  <c r="L63" i="26"/>
  <c r="R62" i="26"/>
  <c r="Q62" i="26"/>
  <c r="L62" i="26"/>
  <c r="M62" i="26" s="1"/>
  <c r="R61" i="26"/>
  <c r="Q61" i="26"/>
  <c r="L61" i="26"/>
  <c r="M61" i="26" s="1"/>
  <c r="W60" i="26"/>
  <c r="V60" i="26"/>
  <c r="U60" i="26"/>
  <c r="T60" i="26"/>
  <c r="S60" i="26"/>
  <c r="P60" i="26"/>
  <c r="O60" i="26"/>
  <c r="Q60" i="26" s="1"/>
  <c r="M60" i="26"/>
  <c r="R59" i="26"/>
  <c r="Q59" i="26"/>
  <c r="M59" i="26"/>
  <c r="R58" i="26"/>
  <c r="Q58" i="26"/>
  <c r="M58" i="26"/>
  <c r="L58" i="26"/>
  <c r="R57" i="26"/>
  <c r="Q57" i="26"/>
  <c r="L57" i="26"/>
  <c r="M57" i="26" s="1"/>
  <c r="R56" i="26"/>
  <c r="Q56" i="26"/>
  <c r="L56" i="26"/>
  <c r="M56" i="26" s="1"/>
  <c r="R55" i="26"/>
  <c r="Q55" i="26"/>
  <c r="L55" i="26"/>
  <c r="M55" i="26" s="1"/>
  <c r="R54" i="26"/>
  <c r="Q54" i="26"/>
  <c r="L54" i="26"/>
  <c r="M54" i="26" s="1"/>
  <c r="R53" i="26"/>
  <c r="Q53" i="26"/>
  <c r="L53" i="26"/>
  <c r="M53" i="26" s="1"/>
  <c r="R52" i="26"/>
  <c r="Q52" i="26"/>
  <c r="L52" i="26"/>
  <c r="M52" i="26" s="1"/>
  <c r="R51" i="26"/>
  <c r="Q51" i="26"/>
  <c r="L51" i="26"/>
  <c r="M51" i="26" s="1"/>
  <c r="R50" i="26"/>
  <c r="Q50" i="26"/>
  <c r="M50" i="26"/>
  <c r="L50" i="26"/>
  <c r="R49" i="26"/>
  <c r="Q49" i="26"/>
  <c r="L49" i="26"/>
  <c r="M49" i="26" s="1"/>
  <c r="R48" i="26"/>
  <c r="Q48" i="26"/>
  <c r="L48" i="26"/>
  <c r="M48" i="26" s="1"/>
  <c r="R47" i="26"/>
  <c r="Q47" i="26"/>
  <c r="L47" i="26"/>
  <c r="M47" i="26" s="1"/>
  <c r="R46" i="26"/>
  <c r="Q46" i="26"/>
  <c r="L46" i="26"/>
  <c r="M46" i="26" s="1"/>
  <c r="R45" i="26"/>
  <c r="Q45" i="26"/>
  <c r="L45" i="26"/>
  <c r="M45" i="26" s="1"/>
  <c r="R44" i="26"/>
  <c r="Q44" i="26"/>
  <c r="L44" i="26"/>
  <c r="M44" i="26" s="1"/>
  <c r="R43" i="26"/>
  <c r="Q43" i="26"/>
  <c r="L43" i="26"/>
  <c r="M43" i="26" s="1"/>
  <c r="R42" i="26"/>
  <c r="Q42" i="26"/>
  <c r="L42" i="26"/>
  <c r="M42" i="26" s="1"/>
  <c r="R41" i="26"/>
  <c r="Q41" i="26"/>
  <c r="L41" i="26"/>
  <c r="M41" i="26" s="1"/>
  <c r="R40" i="26"/>
  <c r="Q40" i="26"/>
  <c r="L40" i="26"/>
  <c r="M40" i="26" s="1"/>
  <c r="R39" i="26"/>
  <c r="Q39" i="26"/>
  <c r="L39" i="26"/>
  <c r="M39" i="26" s="1"/>
  <c r="R38" i="26"/>
  <c r="Q38" i="26"/>
  <c r="L38" i="26"/>
  <c r="M38" i="26" s="1"/>
  <c r="P37" i="26"/>
  <c r="O37" i="26"/>
  <c r="Q37" i="26" s="1"/>
  <c r="M37" i="26"/>
  <c r="R36" i="26"/>
  <c r="Q36" i="26"/>
  <c r="M36" i="26"/>
  <c r="R35" i="26"/>
  <c r="Q35" i="26"/>
  <c r="L35" i="26"/>
  <c r="M35" i="26" s="1"/>
  <c r="R34" i="26"/>
  <c r="Q34" i="26"/>
  <c r="L34" i="26"/>
  <c r="M34" i="26" s="1"/>
  <c r="R33" i="26"/>
  <c r="Q33" i="26"/>
  <c r="L33" i="26"/>
  <c r="M33" i="26" s="1"/>
  <c r="R32" i="26"/>
  <c r="Q32" i="26"/>
  <c r="L32" i="26"/>
  <c r="M32" i="26" s="1"/>
  <c r="R31" i="26"/>
  <c r="Q31" i="26"/>
  <c r="L31" i="26"/>
  <c r="M31" i="26" s="1"/>
  <c r="R30" i="26"/>
  <c r="Q30" i="26"/>
  <c r="M30" i="26"/>
  <c r="L30" i="26"/>
  <c r="R29" i="26"/>
  <c r="Q29" i="26"/>
  <c r="M29" i="26"/>
  <c r="L29" i="26"/>
  <c r="R28" i="26"/>
  <c r="Q28" i="26"/>
  <c r="L28" i="26"/>
  <c r="M28" i="26" s="1"/>
  <c r="R27" i="26"/>
  <c r="Q27" i="26"/>
  <c r="L27" i="26"/>
  <c r="M27" i="26" s="1"/>
  <c r="R26" i="26"/>
  <c r="Q26" i="26"/>
  <c r="L26" i="26"/>
  <c r="M26" i="26" s="1"/>
  <c r="R25" i="26"/>
  <c r="Q25" i="26"/>
  <c r="L25" i="26"/>
  <c r="M25" i="26" s="1"/>
  <c r="R24" i="26"/>
  <c r="Q24" i="26"/>
  <c r="L24" i="26"/>
  <c r="M24" i="26" s="1"/>
  <c r="W23" i="26"/>
  <c r="V23" i="26"/>
  <c r="U23" i="26"/>
  <c r="T23" i="26"/>
  <c r="S23" i="26"/>
  <c r="P23" i="26"/>
  <c r="O23" i="26"/>
  <c r="M23" i="26"/>
  <c r="R22" i="26"/>
  <c r="Q22" i="26"/>
  <c r="M22" i="26"/>
  <c r="R21" i="26"/>
  <c r="Q21" i="26"/>
  <c r="M21" i="26"/>
  <c r="L21" i="26"/>
  <c r="R20" i="26"/>
  <c r="Q20" i="26"/>
  <c r="L20" i="26"/>
  <c r="M20" i="26" s="1"/>
  <c r="R19" i="26"/>
  <c r="Q19" i="26"/>
  <c r="L19" i="26"/>
  <c r="M19" i="26" s="1"/>
  <c r="R18" i="26"/>
  <c r="Q18" i="26"/>
  <c r="L18" i="26"/>
  <c r="M18" i="26" s="1"/>
  <c r="R17" i="26"/>
  <c r="Q17" i="26"/>
  <c r="M17" i="26"/>
  <c r="L17" i="26"/>
  <c r="R16" i="26"/>
  <c r="Q16" i="26"/>
  <c r="M16" i="26"/>
  <c r="L16" i="26"/>
  <c r="W15" i="26"/>
  <c r="V15" i="26"/>
  <c r="U15" i="26"/>
  <c r="T15" i="26"/>
  <c r="S15" i="26"/>
  <c r="P15" i="26"/>
  <c r="P14" i="26" s="1"/>
  <c r="O15" i="26"/>
  <c r="N13" i="26"/>
  <c r="K13" i="26"/>
  <c r="J13" i="26"/>
  <c r="I13" i="26"/>
  <c r="H13" i="26"/>
  <c r="G13" i="26"/>
  <c r="E83" i="25"/>
  <c r="AA82" i="25"/>
  <c r="I82" i="25"/>
  <c r="M82" i="25" s="1"/>
  <c r="F82" i="25"/>
  <c r="AA80" i="25"/>
  <c r="I80" i="25"/>
  <c r="F80" i="25"/>
  <c r="E79" i="25"/>
  <c r="AA78" i="25"/>
  <c r="I78" i="25"/>
  <c r="M78" i="25" s="1"/>
  <c r="F78" i="25"/>
  <c r="AA74" i="25"/>
  <c r="J74" i="25"/>
  <c r="J77" i="25" s="1"/>
  <c r="K77" i="25" s="1"/>
  <c r="G74" i="25"/>
  <c r="G77" i="25" s="1"/>
  <c r="H77" i="25" s="1"/>
  <c r="C74" i="25"/>
  <c r="E69" i="25"/>
  <c r="AA68" i="25"/>
  <c r="J68" i="25"/>
  <c r="J73" i="25" s="1"/>
  <c r="K73" i="25" s="1"/>
  <c r="G68" i="25"/>
  <c r="C68" i="25"/>
  <c r="E67" i="25"/>
  <c r="AA66" i="25"/>
  <c r="I66" i="25"/>
  <c r="F66" i="25"/>
  <c r="E65" i="25"/>
  <c r="I64" i="25"/>
  <c r="F64" i="25"/>
  <c r="J63" i="25"/>
  <c r="K63" i="25" s="1"/>
  <c r="J61" i="25"/>
  <c r="J62" i="25" s="1"/>
  <c r="K62" i="25" s="1"/>
  <c r="G61" i="25"/>
  <c r="G62" i="25" s="1"/>
  <c r="H62" i="25" s="1"/>
  <c r="C61" i="25"/>
  <c r="E60" i="25"/>
  <c r="I59" i="25"/>
  <c r="U59" i="25" s="1"/>
  <c r="V59" i="25" s="1"/>
  <c r="F59" i="25"/>
  <c r="E58" i="25"/>
  <c r="AA57" i="25"/>
  <c r="I57" i="25"/>
  <c r="F57" i="25"/>
  <c r="G56" i="25"/>
  <c r="H56" i="25" s="1"/>
  <c r="AA52" i="25"/>
  <c r="J52" i="25"/>
  <c r="J56" i="25" s="1"/>
  <c r="K56" i="25" s="1"/>
  <c r="G52" i="25"/>
  <c r="C52" i="25"/>
  <c r="E51" i="25"/>
  <c r="I50" i="25"/>
  <c r="F50" i="25"/>
  <c r="E49" i="25"/>
  <c r="AA48" i="25"/>
  <c r="W48" i="25"/>
  <c r="I48" i="25"/>
  <c r="M48" i="25" s="1"/>
  <c r="N48" i="25" s="1"/>
  <c r="F48" i="25"/>
  <c r="E47" i="25"/>
  <c r="AA46" i="25"/>
  <c r="I46" i="25"/>
  <c r="F46" i="25"/>
  <c r="AA40" i="25"/>
  <c r="J40" i="25"/>
  <c r="J42" i="25" s="1"/>
  <c r="K42" i="25" s="1"/>
  <c r="G40" i="25"/>
  <c r="G45" i="25" s="1"/>
  <c r="H45" i="25" s="1"/>
  <c r="C40" i="25"/>
  <c r="G38" i="25"/>
  <c r="H38" i="25" s="1"/>
  <c r="AA35" i="25"/>
  <c r="J35" i="25"/>
  <c r="G35" i="25"/>
  <c r="G36" i="25" s="1"/>
  <c r="H36" i="25" s="1"/>
  <c r="C35" i="25"/>
  <c r="E34" i="25"/>
  <c r="L33" i="25"/>
  <c r="I33" i="25"/>
  <c r="F33" i="25"/>
  <c r="E32" i="25"/>
  <c r="AA31" i="25"/>
  <c r="L31" i="25"/>
  <c r="W31" i="25" s="1"/>
  <c r="I31" i="25"/>
  <c r="F31" i="25"/>
  <c r="L27" i="25"/>
  <c r="AA26" i="25"/>
  <c r="J26" i="25"/>
  <c r="J27" i="25" s="1"/>
  <c r="K27" i="25" s="1"/>
  <c r="G26" i="25"/>
  <c r="G29" i="25" s="1"/>
  <c r="H29" i="25" s="1"/>
  <c r="C26" i="25"/>
  <c r="L25" i="25"/>
  <c r="J23" i="25"/>
  <c r="J24" i="25" s="1"/>
  <c r="K24" i="25" s="1"/>
  <c r="G23" i="25"/>
  <c r="G25" i="25" s="1"/>
  <c r="H25" i="25" s="1"/>
  <c r="C23" i="25"/>
  <c r="E22" i="25"/>
  <c r="AA21" i="25"/>
  <c r="W21" i="25"/>
  <c r="N21" i="25"/>
  <c r="O21" i="25" s="1"/>
  <c r="Y21" i="25" s="1"/>
  <c r="I21" i="25"/>
  <c r="U21" i="25" s="1"/>
  <c r="V21" i="25" s="1"/>
  <c r="F21" i="25"/>
  <c r="E20" i="25"/>
  <c r="W19" i="25"/>
  <c r="I19" i="25"/>
  <c r="M19" i="25" s="1"/>
  <c r="N19" i="25" s="1"/>
  <c r="F19" i="25"/>
  <c r="AA16" i="25"/>
  <c r="J16" i="25"/>
  <c r="J18" i="25" s="1"/>
  <c r="K18" i="25" s="1"/>
  <c r="G16" i="25"/>
  <c r="C16" i="25"/>
  <c r="L14" i="25"/>
  <c r="J13" i="25"/>
  <c r="J15" i="25" s="1"/>
  <c r="K15" i="25" s="1"/>
  <c r="G13" i="25"/>
  <c r="G14" i="25" s="1"/>
  <c r="H14" i="25" s="1"/>
  <c r="C13" i="25"/>
  <c r="AA9" i="25"/>
  <c r="J9" i="25"/>
  <c r="J12" i="25" s="1"/>
  <c r="K12" i="25" s="1"/>
  <c r="G9" i="25"/>
  <c r="G12" i="25" s="1"/>
  <c r="H12" i="25" s="1"/>
  <c r="C9" i="25"/>
  <c r="AA8" i="25"/>
  <c r="Z8" i="25"/>
  <c r="Y8" i="25"/>
  <c r="X8" i="25"/>
  <c r="W8" i="25"/>
  <c r="U8" i="25"/>
  <c r="V8" i="25" s="1"/>
  <c r="Q8" i="25"/>
  <c r="M1884" i="10"/>
  <c r="N1884" i="10" s="1"/>
  <c r="O1884" i="10" s="1"/>
  <c r="I1884" i="10"/>
  <c r="G1884" i="10"/>
  <c r="M1883" i="10"/>
  <c r="N1883" i="10" s="1"/>
  <c r="O1883" i="10" s="1"/>
  <c r="I1883" i="10"/>
  <c r="G1883" i="10"/>
  <c r="M1882" i="10"/>
  <c r="N1882" i="10" s="1"/>
  <c r="O1882" i="10" s="1"/>
  <c r="I1882" i="10"/>
  <c r="G1882" i="10"/>
  <c r="M1881" i="10"/>
  <c r="N1881" i="10" s="1"/>
  <c r="O1881" i="10" s="1"/>
  <c r="I1881" i="10"/>
  <c r="G1881" i="10"/>
  <c r="M1880" i="10"/>
  <c r="N1880" i="10" s="1"/>
  <c r="O1880" i="10" s="1"/>
  <c r="I1880" i="10"/>
  <c r="G1880" i="10"/>
  <c r="M1879" i="10"/>
  <c r="N1879" i="10" s="1"/>
  <c r="O1879" i="10" s="1"/>
  <c r="I1879" i="10"/>
  <c r="G1879" i="10"/>
  <c r="M1878" i="10"/>
  <c r="N1878" i="10" s="1"/>
  <c r="O1878" i="10" s="1"/>
  <c r="I1878" i="10"/>
  <c r="G1878" i="10"/>
  <c r="M1877" i="10"/>
  <c r="N1877" i="10" s="1"/>
  <c r="O1877" i="10" s="1"/>
  <c r="I1877" i="10"/>
  <c r="G1877" i="10"/>
  <c r="M1876" i="10"/>
  <c r="N1876" i="10" s="1"/>
  <c r="O1876" i="10" s="1"/>
  <c r="I1876" i="10"/>
  <c r="G1876" i="10"/>
  <c r="M1875" i="10"/>
  <c r="N1875" i="10" s="1"/>
  <c r="O1875" i="10" s="1"/>
  <c r="I1875" i="10"/>
  <c r="G1875" i="10"/>
  <c r="M1874" i="10"/>
  <c r="N1874" i="10" s="1"/>
  <c r="O1874" i="10" s="1"/>
  <c r="I1874" i="10"/>
  <c r="G1874" i="10"/>
  <c r="M1873" i="10"/>
  <c r="N1873" i="10" s="1"/>
  <c r="O1873" i="10" s="1"/>
  <c r="I1873" i="10"/>
  <c r="G1873" i="10"/>
  <c r="M1872" i="10"/>
  <c r="N1872" i="10" s="1"/>
  <c r="O1872" i="10" s="1"/>
  <c r="I1872" i="10"/>
  <c r="G1872" i="10"/>
  <c r="M1871" i="10"/>
  <c r="N1871" i="10" s="1"/>
  <c r="O1871" i="10" s="1"/>
  <c r="I1871" i="10"/>
  <c r="G1871" i="10"/>
  <c r="M1870" i="10"/>
  <c r="N1870" i="10" s="1"/>
  <c r="O1870" i="10" s="1"/>
  <c r="I1870" i="10"/>
  <c r="G1870" i="10"/>
  <c r="M1869" i="10"/>
  <c r="N1869" i="10" s="1"/>
  <c r="O1869" i="10" s="1"/>
  <c r="I1869" i="10"/>
  <c r="G1869" i="10"/>
  <c r="M1868" i="10"/>
  <c r="N1868" i="10" s="1"/>
  <c r="O1868" i="10" s="1"/>
  <c r="I1868" i="10"/>
  <c r="G1868" i="10"/>
  <c r="N1867" i="10"/>
  <c r="O1867" i="10" s="1"/>
  <c r="M1867" i="10"/>
  <c r="I1867" i="10"/>
  <c r="G1867" i="10"/>
  <c r="M1866" i="10"/>
  <c r="N1866" i="10" s="1"/>
  <c r="O1866" i="10" s="1"/>
  <c r="I1866" i="10"/>
  <c r="G1866" i="10"/>
  <c r="M1865" i="10"/>
  <c r="N1865" i="10" s="1"/>
  <c r="O1865" i="10" s="1"/>
  <c r="I1865" i="10"/>
  <c r="G1865" i="10"/>
  <c r="M1864" i="10"/>
  <c r="N1864" i="10" s="1"/>
  <c r="O1864" i="10" s="1"/>
  <c r="I1864" i="10"/>
  <c r="G1864" i="10"/>
  <c r="M1863" i="10"/>
  <c r="N1863" i="10" s="1"/>
  <c r="O1863" i="10" s="1"/>
  <c r="I1863" i="10"/>
  <c r="G1863" i="10"/>
  <c r="M1862" i="10"/>
  <c r="N1862" i="10" s="1"/>
  <c r="O1862" i="10" s="1"/>
  <c r="I1862" i="10"/>
  <c r="G1862" i="10"/>
  <c r="M1861" i="10"/>
  <c r="N1861" i="10" s="1"/>
  <c r="O1861" i="10" s="1"/>
  <c r="I1861" i="10"/>
  <c r="G1861" i="10"/>
  <c r="M1860" i="10"/>
  <c r="N1860" i="10" s="1"/>
  <c r="O1860" i="10" s="1"/>
  <c r="I1860" i="10"/>
  <c r="G1860" i="10"/>
  <c r="M1859" i="10"/>
  <c r="N1859" i="10" s="1"/>
  <c r="O1859" i="10" s="1"/>
  <c r="I1859" i="10"/>
  <c r="G1859" i="10"/>
  <c r="M1858" i="10"/>
  <c r="N1858" i="10" s="1"/>
  <c r="O1858" i="10" s="1"/>
  <c r="I1858" i="10"/>
  <c r="G1858" i="10"/>
  <c r="M1857" i="10"/>
  <c r="N1857" i="10" s="1"/>
  <c r="O1857" i="10" s="1"/>
  <c r="I1857" i="10"/>
  <c r="G1857" i="10"/>
  <c r="M1856" i="10"/>
  <c r="N1856" i="10" s="1"/>
  <c r="O1856" i="10" s="1"/>
  <c r="I1856" i="10"/>
  <c r="G1856" i="10"/>
  <c r="M1855" i="10"/>
  <c r="N1855" i="10" s="1"/>
  <c r="O1855" i="10" s="1"/>
  <c r="I1855" i="10"/>
  <c r="G1855" i="10"/>
  <c r="M1854" i="10"/>
  <c r="N1854" i="10" s="1"/>
  <c r="O1854" i="10" s="1"/>
  <c r="I1854" i="10"/>
  <c r="G1854" i="10"/>
  <c r="M1853" i="10"/>
  <c r="N1853" i="10" s="1"/>
  <c r="O1853" i="10" s="1"/>
  <c r="I1853" i="10"/>
  <c r="G1853" i="10"/>
  <c r="M1852" i="10"/>
  <c r="N1852" i="10" s="1"/>
  <c r="O1852" i="10" s="1"/>
  <c r="I1852" i="10"/>
  <c r="G1852" i="10"/>
  <c r="M1851" i="10"/>
  <c r="N1851" i="10" s="1"/>
  <c r="O1851" i="10" s="1"/>
  <c r="I1851" i="10"/>
  <c r="G1851" i="10"/>
  <c r="M1850" i="10"/>
  <c r="N1850" i="10" s="1"/>
  <c r="O1850" i="10" s="1"/>
  <c r="I1850" i="10"/>
  <c r="G1850" i="10"/>
  <c r="M1849" i="10"/>
  <c r="N1849" i="10" s="1"/>
  <c r="O1849" i="10" s="1"/>
  <c r="I1849" i="10"/>
  <c r="G1849" i="10"/>
  <c r="M1848" i="10"/>
  <c r="N1848" i="10" s="1"/>
  <c r="O1848" i="10" s="1"/>
  <c r="I1848" i="10"/>
  <c r="G1848" i="10"/>
  <c r="M1847" i="10"/>
  <c r="N1847" i="10" s="1"/>
  <c r="O1847" i="10" s="1"/>
  <c r="I1847" i="10"/>
  <c r="G1847" i="10"/>
  <c r="M1846" i="10"/>
  <c r="N1846" i="10" s="1"/>
  <c r="O1846" i="10" s="1"/>
  <c r="I1846" i="10"/>
  <c r="G1846" i="10"/>
  <c r="M1845" i="10"/>
  <c r="N1845" i="10" s="1"/>
  <c r="O1845" i="10" s="1"/>
  <c r="I1845" i="10"/>
  <c r="G1845" i="10"/>
  <c r="M1844" i="10"/>
  <c r="N1844" i="10" s="1"/>
  <c r="O1844" i="10" s="1"/>
  <c r="I1844" i="10"/>
  <c r="G1844" i="10"/>
  <c r="M1843" i="10"/>
  <c r="N1843" i="10" s="1"/>
  <c r="O1843" i="10" s="1"/>
  <c r="I1843" i="10"/>
  <c r="G1843" i="10"/>
  <c r="M1842" i="10"/>
  <c r="N1842" i="10" s="1"/>
  <c r="O1842" i="10" s="1"/>
  <c r="I1842" i="10"/>
  <c r="G1842" i="10"/>
  <c r="M1841" i="10"/>
  <c r="N1841" i="10" s="1"/>
  <c r="O1841" i="10" s="1"/>
  <c r="I1841" i="10"/>
  <c r="G1841" i="10"/>
  <c r="M1840" i="10"/>
  <c r="N1840" i="10" s="1"/>
  <c r="O1840" i="10" s="1"/>
  <c r="I1840" i="10"/>
  <c r="G1840" i="10"/>
  <c r="M1839" i="10"/>
  <c r="N1839" i="10" s="1"/>
  <c r="O1839" i="10" s="1"/>
  <c r="I1839" i="10"/>
  <c r="G1839" i="10"/>
  <c r="M1838" i="10"/>
  <c r="N1838" i="10" s="1"/>
  <c r="O1838" i="10" s="1"/>
  <c r="I1838" i="10"/>
  <c r="G1838" i="10"/>
  <c r="M1837" i="10"/>
  <c r="N1837" i="10" s="1"/>
  <c r="O1837" i="10" s="1"/>
  <c r="I1837" i="10"/>
  <c r="G1837" i="10"/>
  <c r="M1836" i="10"/>
  <c r="N1836" i="10" s="1"/>
  <c r="O1836" i="10" s="1"/>
  <c r="I1836" i="10"/>
  <c r="G1836" i="10"/>
  <c r="M1835" i="10"/>
  <c r="N1835" i="10" s="1"/>
  <c r="O1835" i="10" s="1"/>
  <c r="I1835" i="10"/>
  <c r="G1835" i="10"/>
  <c r="M1834" i="10"/>
  <c r="N1834" i="10" s="1"/>
  <c r="O1834" i="10" s="1"/>
  <c r="I1834" i="10"/>
  <c r="G1834" i="10"/>
  <c r="M1833" i="10"/>
  <c r="N1833" i="10" s="1"/>
  <c r="O1833" i="10" s="1"/>
  <c r="I1833" i="10"/>
  <c r="G1833" i="10"/>
  <c r="M1832" i="10"/>
  <c r="N1832" i="10" s="1"/>
  <c r="O1832" i="10" s="1"/>
  <c r="I1832" i="10"/>
  <c r="G1832" i="10"/>
  <c r="M1831" i="10"/>
  <c r="N1831" i="10" s="1"/>
  <c r="O1831" i="10" s="1"/>
  <c r="I1831" i="10"/>
  <c r="G1831" i="10"/>
  <c r="M1830" i="10"/>
  <c r="N1830" i="10" s="1"/>
  <c r="O1830" i="10" s="1"/>
  <c r="I1830" i="10"/>
  <c r="G1830" i="10"/>
  <c r="M1829" i="10"/>
  <c r="N1829" i="10" s="1"/>
  <c r="O1829" i="10" s="1"/>
  <c r="I1829" i="10"/>
  <c r="G1829" i="10"/>
  <c r="M1828" i="10"/>
  <c r="N1828" i="10" s="1"/>
  <c r="O1828" i="10" s="1"/>
  <c r="I1828" i="10"/>
  <c r="G1828" i="10"/>
  <c r="M1827" i="10"/>
  <c r="N1827" i="10" s="1"/>
  <c r="O1827" i="10" s="1"/>
  <c r="I1827" i="10"/>
  <c r="G1827" i="10"/>
  <c r="N1826" i="10"/>
  <c r="O1826" i="10" s="1"/>
  <c r="M1826" i="10"/>
  <c r="I1826" i="10"/>
  <c r="G1826" i="10"/>
  <c r="M1825" i="10"/>
  <c r="N1825" i="10" s="1"/>
  <c r="O1825" i="10" s="1"/>
  <c r="I1825" i="10"/>
  <c r="G1825" i="10"/>
  <c r="M1824" i="10"/>
  <c r="N1824" i="10" s="1"/>
  <c r="O1824" i="10" s="1"/>
  <c r="I1824" i="10"/>
  <c r="G1824" i="10"/>
  <c r="M1823" i="10"/>
  <c r="N1823" i="10" s="1"/>
  <c r="O1823" i="10" s="1"/>
  <c r="I1823" i="10"/>
  <c r="G1823" i="10"/>
  <c r="M1822" i="10"/>
  <c r="N1822" i="10" s="1"/>
  <c r="O1822" i="10" s="1"/>
  <c r="I1822" i="10"/>
  <c r="G1822" i="10"/>
  <c r="O1821" i="10"/>
  <c r="M1821" i="10"/>
  <c r="N1821" i="10" s="1"/>
  <c r="I1821" i="10"/>
  <c r="G1821" i="10"/>
  <c r="M1820" i="10"/>
  <c r="N1820" i="10" s="1"/>
  <c r="O1820" i="10" s="1"/>
  <c r="I1820" i="10"/>
  <c r="G1820" i="10"/>
  <c r="M1819" i="10"/>
  <c r="N1819" i="10" s="1"/>
  <c r="O1819" i="10" s="1"/>
  <c r="I1819" i="10"/>
  <c r="G1819" i="10"/>
  <c r="M1818" i="10"/>
  <c r="N1818" i="10" s="1"/>
  <c r="O1818" i="10" s="1"/>
  <c r="I1818" i="10"/>
  <c r="G1818" i="10"/>
  <c r="M1817" i="10"/>
  <c r="N1817" i="10" s="1"/>
  <c r="O1817" i="10" s="1"/>
  <c r="I1817" i="10"/>
  <c r="G1817" i="10"/>
  <c r="M1816" i="10"/>
  <c r="N1816" i="10" s="1"/>
  <c r="O1816" i="10" s="1"/>
  <c r="I1816" i="10"/>
  <c r="G1816" i="10"/>
  <c r="M1815" i="10"/>
  <c r="N1815" i="10" s="1"/>
  <c r="O1815" i="10" s="1"/>
  <c r="I1815" i="10"/>
  <c r="G1815" i="10"/>
  <c r="M1814" i="10"/>
  <c r="N1814" i="10" s="1"/>
  <c r="O1814" i="10" s="1"/>
  <c r="I1814" i="10"/>
  <c r="G1814" i="10"/>
  <c r="M1813" i="10"/>
  <c r="N1813" i="10" s="1"/>
  <c r="O1813" i="10" s="1"/>
  <c r="I1813" i="10"/>
  <c r="G1813" i="10"/>
  <c r="M1812" i="10"/>
  <c r="N1812" i="10" s="1"/>
  <c r="O1812" i="10" s="1"/>
  <c r="I1812" i="10"/>
  <c r="G1812" i="10"/>
  <c r="M1811" i="10"/>
  <c r="N1811" i="10" s="1"/>
  <c r="O1811" i="10" s="1"/>
  <c r="I1811" i="10"/>
  <c r="G1811" i="10"/>
  <c r="M1810" i="10"/>
  <c r="N1810" i="10" s="1"/>
  <c r="O1810" i="10" s="1"/>
  <c r="I1810" i="10"/>
  <c r="G1810" i="10"/>
  <c r="M1809" i="10"/>
  <c r="N1809" i="10" s="1"/>
  <c r="O1809" i="10" s="1"/>
  <c r="I1809" i="10"/>
  <c r="G1809" i="10"/>
  <c r="M1808" i="10"/>
  <c r="N1808" i="10" s="1"/>
  <c r="O1808" i="10" s="1"/>
  <c r="I1808" i="10"/>
  <c r="G1808" i="10"/>
  <c r="M1807" i="10"/>
  <c r="N1807" i="10" s="1"/>
  <c r="O1807" i="10" s="1"/>
  <c r="I1807" i="10"/>
  <c r="G1807" i="10"/>
  <c r="M1806" i="10"/>
  <c r="N1806" i="10" s="1"/>
  <c r="O1806" i="10" s="1"/>
  <c r="I1806" i="10"/>
  <c r="G1806" i="10"/>
  <c r="M1805" i="10"/>
  <c r="N1805" i="10" s="1"/>
  <c r="O1805" i="10" s="1"/>
  <c r="I1805" i="10"/>
  <c r="G1805" i="10"/>
  <c r="N1804" i="10"/>
  <c r="O1804" i="10" s="1"/>
  <c r="M1804" i="10"/>
  <c r="I1804" i="10"/>
  <c r="G1804" i="10"/>
  <c r="M1803" i="10"/>
  <c r="N1803" i="10" s="1"/>
  <c r="O1803" i="10" s="1"/>
  <c r="I1803" i="10"/>
  <c r="G1803" i="10"/>
  <c r="M1802" i="10"/>
  <c r="N1802" i="10" s="1"/>
  <c r="O1802" i="10" s="1"/>
  <c r="I1802" i="10"/>
  <c r="G1802" i="10"/>
  <c r="M1801" i="10"/>
  <c r="N1801" i="10" s="1"/>
  <c r="O1801" i="10" s="1"/>
  <c r="I1801" i="10"/>
  <c r="G1801" i="10"/>
  <c r="M1800" i="10"/>
  <c r="N1800" i="10" s="1"/>
  <c r="O1800" i="10" s="1"/>
  <c r="I1800" i="10"/>
  <c r="G1800" i="10"/>
  <c r="O1799" i="10"/>
  <c r="M1799" i="10"/>
  <c r="N1799" i="10" s="1"/>
  <c r="I1799" i="10"/>
  <c r="G1799" i="10"/>
  <c r="N1798" i="10"/>
  <c r="O1798" i="10" s="1"/>
  <c r="M1798" i="10"/>
  <c r="I1798" i="10"/>
  <c r="G1798" i="10"/>
  <c r="M1797" i="10"/>
  <c r="N1797" i="10" s="1"/>
  <c r="O1797" i="10" s="1"/>
  <c r="I1797" i="10"/>
  <c r="G1797" i="10"/>
  <c r="M1796" i="10"/>
  <c r="N1796" i="10" s="1"/>
  <c r="O1796" i="10" s="1"/>
  <c r="I1796" i="10"/>
  <c r="G1796" i="10"/>
  <c r="M1795" i="10"/>
  <c r="N1795" i="10" s="1"/>
  <c r="O1795" i="10" s="1"/>
  <c r="I1795" i="10"/>
  <c r="G1795" i="10"/>
  <c r="M1794" i="10"/>
  <c r="N1794" i="10" s="1"/>
  <c r="O1794" i="10" s="1"/>
  <c r="I1794" i="10"/>
  <c r="G1794" i="10"/>
  <c r="M1793" i="10"/>
  <c r="N1793" i="10" s="1"/>
  <c r="O1793" i="10" s="1"/>
  <c r="I1793" i="10"/>
  <c r="G1793" i="10"/>
  <c r="M1792" i="10"/>
  <c r="N1792" i="10" s="1"/>
  <c r="O1792" i="10" s="1"/>
  <c r="I1792" i="10"/>
  <c r="G1792" i="10"/>
  <c r="M1791" i="10"/>
  <c r="N1791" i="10" s="1"/>
  <c r="O1791" i="10" s="1"/>
  <c r="I1791" i="10"/>
  <c r="G1791" i="10"/>
  <c r="M1790" i="10"/>
  <c r="N1790" i="10" s="1"/>
  <c r="O1790" i="10" s="1"/>
  <c r="I1790" i="10"/>
  <c r="G1790" i="10"/>
  <c r="M1789" i="10"/>
  <c r="N1789" i="10" s="1"/>
  <c r="O1789" i="10" s="1"/>
  <c r="I1789" i="10"/>
  <c r="G1789" i="10"/>
  <c r="M1788" i="10"/>
  <c r="N1788" i="10" s="1"/>
  <c r="O1788" i="10" s="1"/>
  <c r="I1788" i="10"/>
  <c r="G1788" i="10"/>
  <c r="M1787" i="10"/>
  <c r="N1787" i="10" s="1"/>
  <c r="O1787" i="10" s="1"/>
  <c r="I1787" i="10"/>
  <c r="G1787" i="10"/>
  <c r="M1786" i="10"/>
  <c r="N1786" i="10" s="1"/>
  <c r="O1786" i="10" s="1"/>
  <c r="I1786" i="10"/>
  <c r="G1786" i="10"/>
  <c r="M1785" i="10"/>
  <c r="N1785" i="10" s="1"/>
  <c r="O1785" i="10" s="1"/>
  <c r="I1785" i="10"/>
  <c r="G1785" i="10"/>
  <c r="M1784" i="10"/>
  <c r="N1784" i="10" s="1"/>
  <c r="O1784" i="10" s="1"/>
  <c r="I1784" i="10"/>
  <c r="G1784" i="10"/>
  <c r="M1783" i="10"/>
  <c r="N1783" i="10" s="1"/>
  <c r="O1783" i="10" s="1"/>
  <c r="I1783" i="10"/>
  <c r="G1783" i="10"/>
  <c r="M1782" i="10"/>
  <c r="N1782" i="10" s="1"/>
  <c r="O1782" i="10" s="1"/>
  <c r="I1782" i="10"/>
  <c r="G1782" i="10"/>
  <c r="M1781" i="10"/>
  <c r="N1781" i="10" s="1"/>
  <c r="O1781" i="10" s="1"/>
  <c r="I1781" i="10"/>
  <c r="G1781" i="10"/>
  <c r="M1780" i="10"/>
  <c r="N1780" i="10" s="1"/>
  <c r="O1780" i="10" s="1"/>
  <c r="I1780" i="10"/>
  <c r="G1780" i="10"/>
  <c r="M1779" i="10"/>
  <c r="N1779" i="10" s="1"/>
  <c r="O1779" i="10" s="1"/>
  <c r="I1779" i="10"/>
  <c r="G1779" i="10"/>
  <c r="M1778" i="10"/>
  <c r="N1778" i="10" s="1"/>
  <c r="O1778" i="10" s="1"/>
  <c r="I1778" i="10"/>
  <c r="G1778" i="10"/>
  <c r="M1777" i="10"/>
  <c r="N1777" i="10" s="1"/>
  <c r="O1777" i="10" s="1"/>
  <c r="I1777" i="10"/>
  <c r="G1777" i="10"/>
  <c r="M1776" i="10"/>
  <c r="N1776" i="10" s="1"/>
  <c r="O1776" i="10" s="1"/>
  <c r="I1776" i="10"/>
  <c r="G1776" i="10"/>
  <c r="M1775" i="10"/>
  <c r="N1775" i="10" s="1"/>
  <c r="O1775" i="10" s="1"/>
  <c r="I1775" i="10"/>
  <c r="G1775" i="10"/>
  <c r="M1774" i="10"/>
  <c r="N1774" i="10" s="1"/>
  <c r="O1774" i="10" s="1"/>
  <c r="I1774" i="10"/>
  <c r="G1774" i="10"/>
  <c r="M1773" i="10"/>
  <c r="N1773" i="10" s="1"/>
  <c r="O1773" i="10" s="1"/>
  <c r="I1773" i="10"/>
  <c r="G1773" i="10"/>
  <c r="M1772" i="10"/>
  <c r="N1772" i="10" s="1"/>
  <c r="O1772" i="10" s="1"/>
  <c r="I1772" i="10"/>
  <c r="G1772" i="10"/>
  <c r="M1771" i="10"/>
  <c r="N1771" i="10" s="1"/>
  <c r="O1771" i="10" s="1"/>
  <c r="I1771" i="10"/>
  <c r="G1771" i="10"/>
  <c r="M1770" i="10"/>
  <c r="N1770" i="10" s="1"/>
  <c r="O1770" i="10" s="1"/>
  <c r="I1770" i="10"/>
  <c r="G1770" i="10"/>
  <c r="M1769" i="10"/>
  <c r="N1769" i="10" s="1"/>
  <c r="O1769" i="10" s="1"/>
  <c r="I1769" i="10"/>
  <c r="G1769" i="10"/>
  <c r="M1768" i="10"/>
  <c r="N1768" i="10" s="1"/>
  <c r="O1768" i="10" s="1"/>
  <c r="I1768" i="10"/>
  <c r="G1768" i="10"/>
  <c r="M1767" i="10"/>
  <c r="N1767" i="10" s="1"/>
  <c r="O1767" i="10" s="1"/>
  <c r="I1767" i="10"/>
  <c r="G1767" i="10"/>
  <c r="M1766" i="10"/>
  <c r="N1766" i="10" s="1"/>
  <c r="O1766" i="10" s="1"/>
  <c r="I1766" i="10"/>
  <c r="G1766" i="10"/>
  <c r="M1765" i="10"/>
  <c r="N1765" i="10" s="1"/>
  <c r="O1765" i="10" s="1"/>
  <c r="I1765" i="10"/>
  <c r="G1765" i="10"/>
  <c r="M1764" i="10"/>
  <c r="N1764" i="10" s="1"/>
  <c r="O1764" i="10" s="1"/>
  <c r="I1764" i="10"/>
  <c r="G1764" i="10"/>
  <c r="M1763" i="10"/>
  <c r="N1763" i="10" s="1"/>
  <c r="O1763" i="10" s="1"/>
  <c r="I1763" i="10"/>
  <c r="G1763" i="10"/>
  <c r="M1762" i="10"/>
  <c r="N1762" i="10" s="1"/>
  <c r="O1762" i="10" s="1"/>
  <c r="I1762" i="10"/>
  <c r="G1762" i="10"/>
  <c r="M1761" i="10"/>
  <c r="N1761" i="10" s="1"/>
  <c r="O1761" i="10" s="1"/>
  <c r="I1761" i="10"/>
  <c r="G1761" i="10"/>
  <c r="M1760" i="10"/>
  <c r="N1760" i="10" s="1"/>
  <c r="O1760" i="10" s="1"/>
  <c r="I1760" i="10"/>
  <c r="G1760" i="10"/>
  <c r="M1759" i="10"/>
  <c r="N1759" i="10" s="1"/>
  <c r="O1759" i="10" s="1"/>
  <c r="I1759" i="10"/>
  <c r="G1759" i="10"/>
  <c r="M1758" i="10"/>
  <c r="N1758" i="10" s="1"/>
  <c r="O1758" i="10" s="1"/>
  <c r="I1758" i="10"/>
  <c r="G1758" i="10"/>
  <c r="M1757" i="10"/>
  <c r="N1757" i="10" s="1"/>
  <c r="O1757" i="10" s="1"/>
  <c r="I1757" i="10"/>
  <c r="G1757" i="10"/>
  <c r="M1756" i="10"/>
  <c r="N1756" i="10" s="1"/>
  <c r="O1756" i="10" s="1"/>
  <c r="I1756" i="10"/>
  <c r="G1756" i="10"/>
  <c r="M1755" i="10"/>
  <c r="N1755" i="10" s="1"/>
  <c r="O1755" i="10" s="1"/>
  <c r="I1755" i="10"/>
  <c r="G1755" i="10"/>
  <c r="M1754" i="10"/>
  <c r="N1754" i="10" s="1"/>
  <c r="O1754" i="10" s="1"/>
  <c r="I1754" i="10"/>
  <c r="G1754" i="10"/>
  <c r="M1753" i="10"/>
  <c r="N1753" i="10" s="1"/>
  <c r="O1753" i="10" s="1"/>
  <c r="I1753" i="10"/>
  <c r="G1753" i="10"/>
  <c r="M1752" i="10"/>
  <c r="N1752" i="10" s="1"/>
  <c r="O1752" i="10" s="1"/>
  <c r="I1752" i="10"/>
  <c r="G1752" i="10"/>
  <c r="M1751" i="10"/>
  <c r="N1751" i="10" s="1"/>
  <c r="O1751" i="10" s="1"/>
  <c r="I1751" i="10"/>
  <c r="G1751" i="10"/>
  <c r="M1750" i="10"/>
  <c r="N1750" i="10" s="1"/>
  <c r="O1750" i="10" s="1"/>
  <c r="I1750" i="10"/>
  <c r="G1750" i="10"/>
  <c r="M1749" i="10"/>
  <c r="N1749" i="10" s="1"/>
  <c r="O1749" i="10" s="1"/>
  <c r="I1749" i="10"/>
  <c r="G1749" i="10"/>
  <c r="M1748" i="10"/>
  <c r="N1748" i="10" s="1"/>
  <c r="O1748" i="10" s="1"/>
  <c r="I1748" i="10"/>
  <c r="G1748" i="10"/>
  <c r="M1747" i="10"/>
  <c r="N1747" i="10" s="1"/>
  <c r="O1747" i="10" s="1"/>
  <c r="I1747" i="10"/>
  <c r="G1747" i="10"/>
  <c r="M1746" i="10"/>
  <c r="N1746" i="10" s="1"/>
  <c r="O1746" i="10" s="1"/>
  <c r="I1746" i="10"/>
  <c r="G1746" i="10"/>
  <c r="M1745" i="10"/>
  <c r="N1745" i="10" s="1"/>
  <c r="O1745" i="10" s="1"/>
  <c r="I1745" i="10"/>
  <c r="G1745" i="10"/>
  <c r="M1744" i="10"/>
  <c r="N1744" i="10" s="1"/>
  <c r="O1744" i="10" s="1"/>
  <c r="I1744" i="10"/>
  <c r="G1744" i="10"/>
  <c r="M1743" i="10"/>
  <c r="N1743" i="10" s="1"/>
  <c r="O1743" i="10" s="1"/>
  <c r="I1743" i="10"/>
  <c r="G1743" i="10"/>
  <c r="M1742" i="10"/>
  <c r="N1742" i="10" s="1"/>
  <c r="O1742" i="10" s="1"/>
  <c r="I1742" i="10"/>
  <c r="G1742" i="10"/>
  <c r="M1741" i="10"/>
  <c r="N1741" i="10" s="1"/>
  <c r="O1741" i="10" s="1"/>
  <c r="I1741" i="10"/>
  <c r="G1741" i="10"/>
  <c r="M1740" i="10"/>
  <c r="N1740" i="10" s="1"/>
  <c r="O1740" i="10" s="1"/>
  <c r="I1740" i="10"/>
  <c r="G1740" i="10"/>
  <c r="M1739" i="10"/>
  <c r="N1739" i="10" s="1"/>
  <c r="O1739" i="10" s="1"/>
  <c r="I1739" i="10"/>
  <c r="G1739" i="10"/>
  <c r="N1738" i="10"/>
  <c r="O1738" i="10" s="1"/>
  <c r="M1738" i="10"/>
  <c r="I1738" i="10"/>
  <c r="G1738" i="10"/>
  <c r="M1737" i="10"/>
  <c r="N1737" i="10" s="1"/>
  <c r="O1737" i="10" s="1"/>
  <c r="I1737" i="10"/>
  <c r="G1737" i="10"/>
  <c r="M1736" i="10"/>
  <c r="N1736" i="10" s="1"/>
  <c r="O1736" i="10" s="1"/>
  <c r="I1736" i="10"/>
  <c r="G1736" i="10"/>
  <c r="M1735" i="10"/>
  <c r="N1735" i="10" s="1"/>
  <c r="O1735" i="10" s="1"/>
  <c r="I1735" i="10"/>
  <c r="G1735" i="10"/>
  <c r="M1734" i="10"/>
  <c r="N1734" i="10" s="1"/>
  <c r="O1734" i="10" s="1"/>
  <c r="I1734" i="10"/>
  <c r="G1734" i="10"/>
  <c r="N1733" i="10"/>
  <c r="O1733" i="10" s="1"/>
  <c r="M1733" i="10"/>
  <c r="I1733" i="10"/>
  <c r="G1733" i="10"/>
  <c r="N1732" i="10"/>
  <c r="O1732" i="10" s="1"/>
  <c r="M1732" i="10"/>
  <c r="I1732" i="10"/>
  <c r="G1732" i="10"/>
  <c r="N1731" i="10"/>
  <c r="O1731" i="10" s="1"/>
  <c r="M1731" i="10"/>
  <c r="I1731" i="10"/>
  <c r="G1731" i="10"/>
  <c r="N1730" i="10"/>
  <c r="O1730" i="10" s="1"/>
  <c r="M1730" i="10"/>
  <c r="I1730" i="10"/>
  <c r="G1730" i="10"/>
  <c r="M1729" i="10"/>
  <c r="N1729" i="10" s="1"/>
  <c r="O1729" i="10" s="1"/>
  <c r="I1729" i="10"/>
  <c r="G1729" i="10"/>
  <c r="M1728" i="10"/>
  <c r="N1728" i="10" s="1"/>
  <c r="O1728" i="10" s="1"/>
  <c r="I1728" i="10"/>
  <c r="G1728" i="10"/>
  <c r="M1727" i="10"/>
  <c r="N1727" i="10" s="1"/>
  <c r="O1727" i="10" s="1"/>
  <c r="I1727" i="10"/>
  <c r="G1727" i="10"/>
  <c r="M1726" i="10"/>
  <c r="N1726" i="10" s="1"/>
  <c r="O1726" i="10" s="1"/>
  <c r="I1726" i="10"/>
  <c r="G1726" i="10"/>
  <c r="M1725" i="10"/>
  <c r="N1725" i="10" s="1"/>
  <c r="O1725" i="10" s="1"/>
  <c r="I1725" i="10"/>
  <c r="G1725" i="10"/>
  <c r="M1724" i="10"/>
  <c r="N1724" i="10" s="1"/>
  <c r="O1724" i="10" s="1"/>
  <c r="I1724" i="10"/>
  <c r="G1724" i="10"/>
  <c r="M1723" i="10"/>
  <c r="N1723" i="10" s="1"/>
  <c r="O1723" i="10" s="1"/>
  <c r="I1723" i="10"/>
  <c r="G1723" i="10"/>
  <c r="M1722" i="10"/>
  <c r="N1722" i="10" s="1"/>
  <c r="O1722" i="10" s="1"/>
  <c r="I1722" i="10"/>
  <c r="G1722" i="10"/>
  <c r="M1721" i="10"/>
  <c r="N1721" i="10" s="1"/>
  <c r="O1721" i="10" s="1"/>
  <c r="I1721" i="10"/>
  <c r="G1721" i="10"/>
  <c r="M1720" i="10"/>
  <c r="N1720" i="10" s="1"/>
  <c r="O1720" i="10" s="1"/>
  <c r="I1720" i="10"/>
  <c r="G1720" i="10"/>
  <c r="M1719" i="10"/>
  <c r="N1719" i="10" s="1"/>
  <c r="O1719" i="10" s="1"/>
  <c r="I1719" i="10"/>
  <c r="G1719" i="10"/>
  <c r="M1718" i="10"/>
  <c r="N1718" i="10" s="1"/>
  <c r="O1718" i="10" s="1"/>
  <c r="I1718" i="10"/>
  <c r="G1718" i="10"/>
  <c r="M1717" i="10"/>
  <c r="N1717" i="10" s="1"/>
  <c r="O1717" i="10" s="1"/>
  <c r="I1717" i="10"/>
  <c r="G1717" i="10"/>
  <c r="M1716" i="10"/>
  <c r="N1716" i="10" s="1"/>
  <c r="O1716" i="10" s="1"/>
  <c r="I1716" i="10"/>
  <c r="G1716" i="10"/>
  <c r="M1715" i="10"/>
  <c r="N1715" i="10" s="1"/>
  <c r="O1715" i="10" s="1"/>
  <c r="I1715" i="10"/>
  <c r="G1715" i="10"/>
  <c r="M1714" i="10"/>
  <c r="N1714" i="10" s="1"/>
  <c r="O1714" i="10" s="1"/>
  <c r="I1714" i="10"/>
  <c r="G1714" i="10"/>
  <c r="M1713" i="10"/>
  <c r="N1713" i="10" s="1"/>
  <c r="O1713" i="10" s="1"/>
  <c r="I1713" i="10"/>
  <c r="G1713" i="10"/>
  <c r="M1712" i="10"/>
  <c r="N1712" i="10" s="1"/>
  <c r="O1712" i="10" s="1"/>
  <c r="I1712" i="10"/>
  <c r="G1712" i="10"/>
  <c r="M1711" i="10"/>
  <c r="N1711" i="10" s="1"/>
  <c r="O1711" i="10" s="1"/>
  <c r="I1711" i="10"/>
  <c r="G1711" i="10"/>
  <c r="M1710" i="10"/>
  <c r="N1710" i="10" s="1"/>
  <c r="O1710" i="10" s="1"/>
  <c r="I1710" i="10"/>
  <c r="G1710" i="10"/>
  <c r="M1709" i="10"/>
  <c r="N1709" i="10" s="1"/>
  <c r="O1709" i="10" s="1"/>
  <c r="I1709" i="10"/>
  <c r="G1709" i="10"/>
  <c r="M1708" i="10"/>
  <c r="N1708" i="10" s="1"/>
  <c r="O1708" i="10" s="1"/>
  <c r="I1708" i="10"/>
  <c r="G1708" i="10"/>
  <c r="M1707" i="10"/>
  <c r="N1707" i="10" s="1"/>
  <c r="O1707" i="10" s="1"/>
  <c r="I1707" i="10"/>
  <c r="G1707" i="10"/>
  <c r="M1706" i="10"/>
  <c r="N1706" i="10" s="1"/>
  <c r="O1706" i="10" s="1"/>
  <c r="I1706" i="10"/>
  <c r="G1706" i="10"/>
  <c r="M1705" i="10"/>
  <c r="N1705" i="10" s="1"/>
  <c r="O1705" i="10" s="1"/>
  <c r="I1705" i="10"/>
  <c r="G1705" i="10"/>
  <c r="M1704" i="10"/>
  <c r="N1704" i="10" s="1"/>
  <c r="O1704" i="10" s="1"/>
  <c r="I1704" i="10"/>
  <c r="G1704" i="10"/>
  <c r="M1703" i="10"/>
  <c r="N1703" i="10" s="1"/>
  <c r="O1703" i="10" s="1"/>
  <c r="I1703" i="10"/>
  <c r="G1703" i="10"/>
  <c r="M1702" i="10"/>
  <c r="N1702" i="10" s="1"/>
  <c r="O1702" i="10" s="1"/>
  <c r="I1702" i="10"/>
  <c r="G1702" i="10"/>
  <c r="M1701" i="10"/>
  <c r="N1701" i="10" s="1"/>
  <c r="O1701" i="10" s="1"/>
  <c r="I1701" i="10"/>
  <c r="G1701" i="10"/>
  <c r="M1700" i="10"/>
  <c r="N1700" i="10" s="1"/>
  <c r="O1700" i="10" s="1"/>
  <c r="I1700" i="10"/>
  <c r="G1700" i="10"/>
  <c r="M1699" i="10"/>
  <c r="N1699" i="10" s="1"/>
  <c r="O1699" i="10" s="1"/>
  <c r="I1699" i="10"/>
  <c r="G1699" i="10"/>
  <c r="M1698" i="10"/>
  <c r="N1698" i="10" s="1"/>
  <c r="O1698" i="10" s="1"/>
  <c r="I1698" i="10"/>
  <c r="G1698" i="10"/>
  <c r="M1697" i="10"/>
  <c r="N1697" i="10" s="1"/>
  <c r="O1697" i="10" s="1"/>
  <c r="I1697" i="10"/>
  <c r="G1697" i="10"/>
  <c r="M1696" i="10"/>
  <c r="N1696" i="10" s="1"/>
  <c r="O1696" i="10" s="1"/>
  <c r="I1696" i="10"/>
  <c r="G1696" i="10"/>
  <c r="M1695" i="10"/>
  <c r="N1695" i="10" s="1"/>
  <c r="O1695" i="10" s="1"/>
  <c r="I1695" i="10"/>
  <c r="G1695" i="10"/>
  <c r="M1694" i="10"/>
  <c r="N1694" i="10" s="1"/>
  <c r="O1694" i="10" s="1"/>
  <c r="I1694" i="10"/>
  <c r="G1694" i="10"/>
  <c r="M1693" i="10"/>
  <c r="N1693" i="10" s="1"/>
  <c r="O1693" i="10" s="1"/>
  <c r="I1693" i="10"/>
  <c r="G1693" i="10"/>
  <c r="M1692" i="10"/>
  <c r="N1692" i="10" s="1"/>
  <c r="O1692" i="10" s="1"/>
  <c r="I1692" i="10"/>
  <c r="G1692" i="10"/>
  <c r="M1691" i="10"/>
  <c r="N1691" i="10" s="1"/>
  <c r="O1691" i="10" s="1"/>
  <c r="I1691" i="10"/>
  <c r="G1691" i="10"/>
  <c r="M1690" i="10"/>
  <c r="N1690" i="10" s="1"/>
  <c r="O1690" i="10" s="1"/>
  <c r="I1690" i="10"/>
  <c r="G1690" i="10"/>
  <c r="M1689" i="10"/>
  <c r="N1689" i="10" s="1"/>
  <c r="O1689" i="10" s="1"/>
  <c r="I1689" i="10"/>
  <c r="G1689" i="10"/>
  <c r="M1688" i="10"/>
  <c r="N1688" i="10" s="1"/>
  <c r="O1688" i="10" s="1"/>
  <c r="I1688" i="10"/>
  <c r="G1688" i="10"/>
  <c r="M1687" i="10"/>
  <c r="N1687" i="10" s="1"/>
  <c r="O1687" i="10" s="1"/>
  <c r="I1687" i="10"/>
  <c r="G1687" i="10"/>
  <c r="M1686" i="10"/>
  <c r="N1686" i="10" s="1"/>
  <c r="O1686" i="10" s="1"/>
  <c r="I1686" i="10"/>
  <c r="G1686" i="10"/>
  <c r="M1685" i="10"/>
  <c r="N1685" i="10" s="1"/>
  <c r="O1685" i="10" s="1"/>
  <c r="I1685" i="10"/>
  <c r="G1685" i="10"/>
  <c r="M1684" i="10"/>
  <c r="N1684" i="10" s="1"/>
  <c r="O1684" i="10" s="1"/>
  <c r="I1684" i="10"/>
  <c r="G1684" i="10"/>
  <c r="M1683" i="10"/>
  <c r="N1683" i="10" s="1"/>
  <c r="O1683" i="10" s="1"/>
  <c r="I1683" i="10"/>
  <c r="G1683" i="10"/>
  <c r="M1682" i="10"/>
  <c r="N1682" i="10" s="1"/>
  <c r="O1682" i="10" s="1"/>
  <c r="I1682" i="10"/>
  <c r="G1682" i="10"/>
  <c r="M1681" i="10"/>
  <c r="N1681" i="10" s="1"/>
  <c r="O1681" i="10" s="1"/>
  <c r="I1681" i="10"/>
  <c r="G1681" i="10"/>
  <c r="M1680" i="10"/>
  <c r="N1680" i="10" s="1"/>
  <c r="O1680" i="10" s="1"/>
  <c r="I1680" i="10"/>
  <c r="G1680" i="10"/>
  <c r="M1679" i="10"/>
  <c r="N1679" i="10" s="1"/>
  <c r="O1679" i="10" s="1"/>
  <c r="I1679" i="10"/>
  <c r="G1679" i="10"/>
  <c r="M1678" i="10"/>
  <c r="N1678" i="10" s="1"/>
  <c r="O1678" i="10" s="1"/>
  <c r="I1678" i="10"/>
  <c r="G1678" i="10"/>
  <c r="M1677" i="10"/>
  <c r="N1677" i="10" s="1"/>
  <c r="O1677" i="10" s="1"/>
  <c r="I1677" i="10"/>
  <c r="G1677" i="10"/>
  <c r="M1676" i="10"/>
  <c r="N1676" i="10" s="1"/>
  <c r="O1676" i="10" s="1"/>
  <c r="I1676" i="10"/>
  <c r="G1676" i="10"/>
  <c r="M1675" i="10"/>
  <c r="N1675" i="10" s="1"/>
  <c r="O1675" i="10" s="1"/>
  <c r="I1675" i="10"/>
  <c r="G1675" i="10"/>
  <c r="M1674" i="10"/>
  <c r="N1674" i="10" s="1"/>
  <c r="O1674" i="10" s="1"/>
  <c r="I1674" i="10"/>
  <c r="G1674" i="10"/>
  <c r="M1673" i="10"/>
  <c r="N1673" i="10" s="1"/>
  <c r="O1673" i="10" s="1"/>
  <c r="I1673" i="10"/>
  <c r="G1673" i="10"/>
  <c r="M1672" i="10"/>
  <c r="N1672" i="10" s="1"/>
  <c r="O1672" i="10" s="1"/>
  <c r="I1672" i="10"/>
  <c r="G1672" i="10"/>
  <c r="M1671" i="10"/>
  <c r="N1671" i="10" s="1"/>
  <c r="O1671" i="10" s="1"/>
  <c r="I1671" i="10"/>
  <c r="G1671" i="10"/>
  <c r="M1670" i="10"/>
  <c r="N1670" i="10" s="1"/>
  <c r="O1670" i="10" s="1"/>
  <c r="I1670" i="10"/>
  <c r="G1670" i="10"/>
  <c r="M1669" i="10"/>
  <c r="N1669" i="10" s="1"/>
  <c r="O1669" i="10" s="1"/>
  <c r="I1669" i="10"/>
  <c r="G1669" i="10"/>
  <c r="M1668" i="10"/>
  <c r="N1668" i="10" s="1"/>
  <c r="O1668" i="10" s="1"/>
  <c r="I1668" i="10"/>
  <c r="G1668" i="10"/>
  <c r="M1667" i="10"/>
  <c r="N1667" i="10" s="1"/>
  <c r="O1667" i="10" s="1"/>
  <c r="I1667" i="10"/>
  <c r="G1667" i="10"/>
  <c r="M1666" i="10"/>
  <c r="N1666" i="10" s="1"/>
  <c r="O1666" i="10" s="1"/>
  <c r="I1666" i="10"/>
  <c r="G1666" i="10"/>
  <c r="M1665" i="10"/>
  <c r="N1665" i="10" s="1"/>
  <c r="O1665" i="10" s="1"/>
  <c r="I1665" i="10"/>
  <c r="G1665" i="10"/>
  <c r="M1664" i="10"/>
  <c r="N1664" i="10" s="1"/>
  <c r="O1664" i="10" s="1"/>
  <c r="I1664" i="10"/>
  <c r="G1664" i="10"/>
  <c r="M1663" i="10"/>
  <c r="N1663" i="10" s="1"/>
  <c r="O1663" i="10" s="1"/>
  <c r="I1663" i="10"/>
  <c r="G1663" i="10"/>
  <c r="M1662" i="10"/>
  <c r="N1662" i="10" s="1"/>
  <c r="O1662" i="10" s="1"/>
  <c r="I1662" i="10"/>
  <c r="G1662" i="10"/>
  <c r="M1661" i="10"/>
  <c r="N1661" i="10" s="1"/>
  <c r="O1661" i="10" s="1"/>
  <c r="I1661" i="10"/>
  <c r="G1661" i="10"/>
  <c r="M1660" i="10"/>
  <c r="N1660" i="10" s="1"/>
  <c r="O1660" i="10" s="1"/>
  <c r="I1660" i="10"/>
  <c r="G1660" i="10"/>
  <c r="M1659" i="10"/>
  <c r="N1659" i="10" s="1"/>
  <c r="O1659" i="10" s="1"/>
  <c r="I1659" i="10"/>
  <c r="G1659" i="10"/>
  <c r="M1658" i="10"/>
  <c r="N1658" i="10" s="1"/>
  <c r="O1658" i="10" s="1"/>
  <c r="I1658" i="10"/>
  <c r="G1658" i="10"/>
  <c r="M1657" i="10"/>
  <c r="N1657" i="10" s="1"/>
  <c r="O1657" i="10" s="1"/>
  <c r="I1657" i="10"/>
  <c r="G1657" i="10"/>
  <c r="M1656" i="10"/>
  <c r="N1656" i="10" s="1"/>
  <c r="O1656" i="10" s="1"/>
  <c r="I1656" i="10"/>
  <c r="G1656" i="10"/>
  <c r="O1655" i="10"/>
  <c r="M1655" i="10"/>
  <c r="N1655" i="10" s="1"/>
  <c r="I1655" i="10"/>
  <c r="G1655" i="10"/>
  <c r="M1654" i="10"/>
  <c r="N1654" i="10" s="1"/>
  <c r="O1654" i="10" s="1"/>
  <c r="I1654" i="10"/>
  <c r="G1654" i="10"/>
  <c r="M1653" i="10"/>
  <c r="N1653" i="10" s="1"/>
  <c r="O1653" i="10" s="1"/>
  <c r="I1653" i="10"/>
  <c r="G1653" i="10"/>
  <c r="M1652" i="10"/>
  <c r="N1652" i="10" s="1"/>
  <c r="O1652" i="10" s="1"/>
  <c r="I1652" i="10"/>
  <c r="G1652" i="10"/>
  <c r="M1651" i="10"/>
  <c r="N1651" i="10" s="1"/>
  <c r="O1651" i="10" s="1"/>
  <c r="I1651" i="10"/>
  <c r="G1651" i="10"/>
  <c r="M1650" i="10"/>
  <c r="N1650" i="10" s="1"/>
  <c r="O1650" i="10" s="1"/>
  <c r="I1650" i="10"/>
  <c r="G1650" i="10"/>
  <c r="M1649" i="10"/>
  <c r="N1649" i="10" s="1"/>
  <c r="O1649" i="10" s="1"/>
  <c r="I1649" i="10"/>
  <c r="G1649" i="10"/>
  <c r="M1648" i="10"/>
  <c r="N1648" i="10" s="1"/>
  <c r="O1648" i="10" s="1"/>
  <c r="I1648" i="10"/>
  <c r="G1648" i="10"/>
  <c r="M1647" i="10"/>
  <c r="N1647" i="10" s="1"/>
  <c r="O1647" i="10" s="1"/>
  <c r="I1647" i="10"/>
  <c r="G1647" i="10"/>
  <c r="M1646" i="10"/>
  <c r="N1646" i="10" s="1"/>
  <c r="O1646" i="10" s="1"/>
  <c r="I1646" i="10"/>
  <c r="G1646" i="10"/>
  <c r="M1645" i="10"/>
  <c r="N1645" i="10" s="1"/>
  <c r="O1645" i="10" s="1"/>
  <c r="I1645" i="10"/>
  <c r="G1645" i="10"/>
  <c r="M1644" i="10"/>
  <c r="N1644" i="10" s="1"/>
  <c r="O1644" i="10" s="1"/>
  <c r="I1644" i="10"/>
  <c r="G1644" i="10"/>
  <c r="M1643" i="10"/>
  <c r="N1643" i="10" s="1"/>
  <c r="O1643" i="10" s="1"/>
  <c r="I1643" i="10"/>
  <c r="G1643" i="10"/>
  <c r="M1642" i="10"/>
  <c r="N1642" i="10" s="1"/>
  <c r="O1642" i="10" s="1"/>
  <c r="I1642" i="10"/>
  <c r="G1642" i="10"/>
  <c r="M1641" i="10"/>
  <c r="N1641" i="10" s="1"/>
  <c r="O1641" i="10" s="1"/>
  <c r="I1641" i="10"/>
  <c r="G1641" i="10"/>
  <c r="M1640" i="10"/>
  <c r="N1640" i="10" s="1"/>
  <c r="O1640" i="10" s="1"/>
  <c r="I1640" i="10"/>
  <c r="G1640" i="10"/>
  <c r="M1639" i="10"/>
  <c r="N1639" i="10" s="1"/>
  <c r="O1639" i="10" s="1"/>
  <c r="I1639" i="10"/>
  <c r="G1639" i="10"/>
  <c r="M1638" i="10"/>
  <c r="N1638" i="10" s="1"/>
  <c r="O1638" i="10" s="1"/>
  <c r="I1638" i="10"/>
  <c r="G1638" i="10"/>
  <c r="M1637" i="10"/>
  <c r="N1637" i="10" s="1"/>
  <c r="O1637" i="10" s="1"/>
  <c r="I1637" i="10"/>
  <c r="G1637" i="10"/>
  <c r="N1636" i="10"/>
  <c r="O1636" i="10" s="1"/>
  <c r="M1636" i="10"/>
  <c r="I1636" i="10"/>
  <c r="G1636" i="10"/>
  <c r="M1635" i="10"/>
  <c r="N1635" i="10" s="1"/>
  <c r="O1635" i="10" s="1"/>
  <c r="I1635" i="10"/>
  <c r="G1635" i="10"/>
  <c r="M1634" i="10"/>
  <c r="N1634" i="10" s="1"/>
  <c r="O1634" i="10" s="1"/>
  <c r="I1634" i="10"/>
  <c r="G1634" i="10"/>
  <c r="M1633" i="10"/>
  <c r="N1633" i="10" s="1"/>
  <c r="O1633" i="10" s="1"/>
  <c r="I1633" i="10"/>
  <c r="G1633" i="10"/>
  <c r="M1632" i="10"/>
  <c r="N1632" i="10" s="1"/>
  <c r="O1632" i="10" s="1"/>
  <c r="I1632" i="10"/>
  <c r="G1632" i="10"/>
  <c r="O1631" i="10"/>
  <c r="M1631" i="10"/>
  <c r="N1631" i="10" s="1"/>
  <c r="I1631" i="10"/>
  <c r="G1631" i="10"/>
  <c r="M1630" i="10"/>
  <c r="N1630" i="10" s="1"/>
  <c r="O1630" i="10" s="1"/>
  <c r="I1630" i="10"/>
  <c r="G1630" i="10"/>
  <c r="M1629" i="10"/>
  <c r="N1629" i="10" s="1"/>
  <c r="O1629" i="10" s="1"/>
  <c r="I1629" i="10"/>
  <c r="G1629" i="10"/>
  <c r="M1628" i="10"/>
  <c r="N1628" i="10" s="1"/>
  <c r="O1628" i="10" s="1"/>
  <c r="I1628" i="10"/>
  <c r="G1628" i="10"/>
  <c r="M1627" i="10"/>
  <c r="N1627" i="10" s="1"/>
  <c r="O1627" i="10" s="1"/>
  <c r="I1627" i="10"/>
  <c r="G1627" i="10"/>
  <c r="M1626" i="10"/>
  <c r="N1626" i="10" s="1"/>
  <c r="O1626" i="10" s="1"/>
  <c r="I1626" i="10"/>
  <c r="G1626" i="10"/>
  <c r="M1625" i="10"/>
  <c r="N1625" i="10" s="1"/>
  <c r="O1625" i="10" s="1"/>
  <c r="I1625" i="10"/>
  <c r="G1625" i="10"/>
  <c r="M1624" i="10"/>
  <c r="N1624" i="10" s="1"/>
  <c r="O1624" i="10" s="1"/>
  <c r="I1624" i="10"/>
  <c r="G1624" i="10"/>
  <c r="M1623" i="10"/>
  <c r="N1623" i="10" s="1"/>
  <c r="O1623" i="10" s="1"/>
  <c r="I1623" i="10"/>
  <c r="G1623" i="10"/>
  <c r="M1622" i="10"/>
  <c r="N1622" i="10" s="1"/>
  <c r="O1622" i="10" s="1"/>
  <c r="I1622" i="10"/>
  <c r="G1622" i="10"/>
  <c r="M1621" i="10"/>
  <c r="N1621" i="10" s="1"/>
  <c r="O1621" i="10" s="1"/>
  <c r="I1621" i="10"/>
  <c r="G1621" i="10"/>
  <c r="M1620" i="10"/>
  <c r="N1620" i="10" s="1"/>
  <c r="O1620" i="10" s="1"/>
  <c r="I1620" i="10"/>
  <c r="G1620" i="10"/>
  <c r="M1619" i="10"/>
  <c r="N1619" i="10" s="1"/>
  <c r="O1619" i="10" s="1"/>
  <c r="I1619" i="10"/>
  <c r="G1619" i="10"/>
  <c r="M1618" i="10"/>
  <c r="N1618" i="10" s="1"/>
  <c r="O1618" i="10" s="1"/>
  <c r="I1618" i="10"/>
  <c r="G1618" i="10"/>
  <c r="M1617" i="10"/>
  <c r="N1617" i="10" s="1"/>
  <c r="O1617" i="10" s="1"/>
  <c r="I1617" i="10"/>
  <c r="G1617" i="10"/>
  <c r="M1616" i="10"/>
  <c r="N1616" i="10" s="1"/>
  <c r="O1616" i="10" s="1"/>
  <c r="I1616" i="10"/>
  <c r="G1616" i="10"/>
  <c r="M1615" i="10"/>
  <c r="N1615" i="10" s="1"/>
  <c r="O1615" i="10" s="1"/>
  <c r="I1615" i="10"/>
  <c r="G1615" i="10"/>
  <c r="M1614" i="10"/>
  <c r="N1614" i="10" s="1"/>
  <c r="O1614" i="10" s="1"/>
  <c r="I1614" i="10"/>
  <c r="G1614" i="10"/>
  <c r="M1613" i="10"/>
  <c r="N1613" i="10" s="1"/>
  <c r="O1613" i="10" s="1"/>
  <c r="I1613" i="10"/>
  <c r="G1613" i="10"/>
  <c r="M1612" i="10"/>
  <c r="N1612" i="10" s="1"/>
  <c r="O1612" i="10" s="1"/>
  <c r="I1612" i="10"/>
  <c r="G1612" i="10"/>
  <c r="M1611" i="10"/>
  <c r="N1611" i="10" s="1"/>
  <c r="O1611" i="10" s="1"/>
  <c r="I1611" i="10"/>
  <c r="G1611" i="10"/>
  <c r="M1610" i="10"/>
  <c r="N1610" i="10" s="1"/>
  <c r="O1610" i="10" s="1"/>
  <c r="I1610" i="10"/>
  <c r="G1610" i="10"/>
  <c r="M1609" i="10"/>
  <c r="N1609" i="10" s="1"/>
  <c r="O1609" i="10" s="1"/>
  <c r="I1609" i="10"/>
  <c r="G1609" i="10"/>
  <c r="M1608" i="10"/>
  <c r="N1608" i="10" s="1"/>
  <c r="O1608" i="10" s="1"/>
  <c r="I1608" i="10"/>
  <c r="G1608" i="10"/>
  <c r="M1607" i="10"/>
  <c r="N1607" i="10" s="1"/>
  <c r="O1607" i="10" s="1"/>
  <c r="I1607" i="10"/>
  <c r="G1607" i="10"/>
  <c r="M1606" i="10"/>
  <c r="N1606" i="10" s="1"/>
  <c r="O1606" i="10" s="1"/>
  <c r="I1606" i="10"/>
  <c r="G1606" i="10"/>
  <c r="M1605" i="10"/>
  <c r="N1605" i="10" s="1"/>
  <c r="O1605" i="10" s="1"/>
  <c r="I1605" i="10"/>
  <c r="G1605" i="10"/>
  <c r="M1604" i="10"/>
  <c r="N1604" i="10" s="1"/>
  <c r="O1604" i="10" s="1"/>
  <c r="I1604" i="10"/>
  <c r="G1604" i="10"/>
  <c r="M1603" i="10"/>
  <c r="N1603" i="10" s="1"/>
  <c r="O1603" i="10" s="1"/>
  <c r="I1603" i="10"/>
  <c r="G1603" i="10"/>
  <c r="N1602" i="10"/>
  <c r="O1602" i="10" s="1"/>
  <c r="M1602" i="10"/>
  <c r="I1602" i="10"/>
  <c r="G1602" i="10"/>
  <c r="M1601" i="10"/>
  <c r="N1601" i="10" s="1"/>
  <c r="O1601" i="10" s="1"/>
  <c r="I1601" i="10"/>
  <c r="G1601" i="10"/>
  <c r="M1600" i="10"/>
  <c r="N1600" i="10" s="1"/>
  <c r="O1600" i="10" s="1"/>
  <c r="I1600" i="10"/>
  <c r="G1600" i="10"/>
  <c r="M1599" i="10"/>
  <c r="N1599" i="10" s="1"/>
  <c r="O1599" i="10" s="1"/>
  <c r="I1599" i="10"/>
  <c r="G1599" i="10"/>
  <c r="M1598" i="10"/>
  <c r="N1598" i="10" s="1"/>
  <c r="O1598" i="10" s="1"/>
  <c r="I1598" i="10"/>
  <c r="G1598" i="10"/>
  <c r="M1597" i="10"/>
  <c r="N1597" i="10" s="1"/>
  <c r="O1597" i="10" s="1"/>
  <c r="I1597" i="10"/>
  <c r="G1597" i="10"/>
  <c r="M1596" i="10"/>
  <c r="N1596" i="10" s="1"/>
  <c r="O1596" i="10" s="1"/>
  <c r="I1596" i="10"/>
  <c r="G1596" i="10"/>
  <c r="M1595" i="10"/>
  <c r="N1595" i="10" s="1"/>
  <c r="O1595" i="10" s="1"/>
  <c r="I1595" i="10"/>
  <c r="G1595" i="10"/>
  <c r="M1594" i="10"/>
  <c r="N1594" i="10" s="1"/>
  <c r="O1594" i="10" s="1"/>
  <c r="I1594" i="10"/>
  <c r="G1594" i="10"/>
  <c r="M1593" i="10"/>
  <c r="N1593" i="10" s="1"/>
  <c r="O1593" i="10" s="1"/>
  <c r="I1593" i="10"/>
  <c r="G1593" i="10"/>
  <c r="M1592" i="10"/>
  <c r="N1592" i="10" s="1"/>
  <c r="O1592" i="10" s="1"/>
  <c r="I1592" i="10"/>
  <c r="G1592" i="10"/>
  <c r="M1591" i="10"/>
  <c r="N1591" i="10" s="1"/>
  <c r="O1591" i="10" s="1"/>
  <c r="I1591" i="10"/>
  <c r="G1591" i="10"/>
  <c r="M1590" i="10"/>
  <c r="N1590" i="10" s="1"/>
  <c r="O1590" i="10" s="1"/>
  <c r="I1590" i="10"/>
  <c r="G1590" i="10"/>
  <c r="M1589" i="10"/>
  <c r="N1589" i="10" s="1"/>
  <c r="O1589" i="10" s="1"/>
  <c r="I1589" i="10"/>
  <c r="G1589" i="10"/>
  <c r="M1588" i="10"/>
  <c r="N1588" i="10" s="1"/>
  <c r="O1588" i="10" s="1"/>
  <c r="I1588" i="10"/>
  <c r="G1588" i="10"/>
  <c r="M1587" i="10"/>
  <c r="N1587" i="10" s="1"/>
  <c r="O1587" i="10" s="1"/>
  <c r="I1587" i="10"/>
  <c r="G1587" i="10"/>
  <c r="M1586" i="10"/>
  <c r="N1586" i="10" s="1"/>
  <c r="O1586" i="10" s="1"/>
  <c r="I1586" i="10"/>
  <c r="G1586" i="10"/>
  <c r="M1585" i="10"/>
  <c r="N1585" i="10" s="1"/>
  <c r="O1585" i="10" s="1"/>
  <c r="I1585" i="10"/>
  <c r="G1585" i="10"/>
  <c r="M1584" i="10"/>
  <c r="N1584" i="10" s="1"/>
  <c r="O1584" i="10" s="1"/>
  <c r="I1584" i="10"/>
  <c r="G1584" i="10"/>
  <c r="M1583" i="10"/>
  <c r="N1583" i="10" s="1"/>
  <c r="O1583" i="10" s="1"/>
  <c r="I1583" i="10"/>
  <c r="G1583" i="10"/>
  <c r="M1582" i="10"/>
  <c r="N1582" i="10" s="1"/>
  <c r="O1582" i="10" s="1"/>
  <c r="I1582" i="10"/>
  <c r="G1582" i="10"/>
  <c r="M1581" i="10"/>
  <c r="N1581" i="10" s="1"/>
  <c r="O1581" i="10" s="1"/>
  <c r="I1581" i="10"/>
  <c r="G1581" i="10"/>
  <c r="M1580" i="10"/>
  <c r="N1580" i="10" s="1"/>
  <c r="O1580" i="10" s="1"/>
  <c r="I1580" i="10"/>
  <c r="G1580" i="10"/>
  <c r="M1579" i="10"/>
  <c r="N1579" i="10" s="1"/>
  <c r="O1579" i="10" s="1"/>
  <c r="I1579" i="10"/>
  <c r="G1579" i="10"/>
  <c r="M1578" i="10"/>
  <c r="N1578" i="10" s="1"/>
  <c r="O1578" i="10" s="1"/>
  <c r="I1578" i="10"/>
  <c r="G1578" i="10"/>
  <c r="M1577" i="10"/>
  <c r="N1577" i="10" s="1"/>
  <c r="O1577" i="10" s="1"/>
  <c r="I1577" i="10"/>
  <c r="G1577" i="10"/>
  <c r="M1576" i="10"/>
  <c r="N1576" i="10" s="1"/>
  <c r="O1576" i="10" s="1"/>
  <c r="I1576" i="10"/>
  <c r="G1576" i="10"/>
  <c r="M1575" i="10"/>
  <c r="N1575" i="10" s="1"/>
  <c r="O1575" i="10" s="1"/>
  <c r="I1575" i="10"/>
  <c r="G1575" i="10"/>
  <c r="M1574" i="10"/>
  <c r="N1574" i="10" s="1"/>
  <c r="O1574" i="10" s="1"/>
  <c r="I1574" i="10"/>
  <c r="G1574" i="10"/>
  <c r="M1573" i="10"/>
  <c r="N1573" i="10" s="1"/>
  <c r="O1573" i="10" s="1"/>
  <c r="I1573" i="10"/>
  <c r="G1573" i="10"/>
  <c r="M1572" i="10"/>
  <c r="N1572" i="10" s="1"/>
  <c r="O1572" i="10" s="1"/>
  <c r="I1572" i="10"/>
  <c r="G1572" i="10"/>
  <c r="M1571" i="10"/>
  <c r="N1571" i="10" s="1"/>
  <c r="O1571" i="10" s="1"/>
  <c r="I1571" i="10"/>
  <c r="G1571" i="10"/>
  <c r="M1570" i="10"/>
  <c r="N1570" i="10" s="1"/>
  <c r="O1570" i="10" s="1"/>
  <c r="I1570" i="10"/>
  <c r="G1570" i="10"/>
  <c r="M1569" i="10"/>
  <c r="N1569" i="10" s="1"/>
  <c r="O1569" i="10" s="1"/>
  <c r="I1569" i="10"/>
  <c r="G1569" i="10"/>
  <c r="M1568" i="10"/>
  <c r="N1568" i="10" s="1"/>
  <c r="O1568" i="10" s="1"/>
  <c r="I1568" i="10"/>
  <c r="G1568" i="10"/>
  <c r="M1567" i="10"/>
  <c r="N1567" i="10" s="1"/>
  <c r="O1567" i="10" s="1"/>
  <c r="I1567" i="10"/>
  <c r="G1567" i="10"/>
  <c r="M1566" i="10"/>
  <c r="N1566" i="10" s="1"/>
  <c r="O1566" i="10" s="1"/>
  <c r="I1566" i="10"/>
  <c r="G1566" i="10"/>
  <c r="M1565" i="10"/>
  <c r="N1565" i="10" s="1"/>
  <c r="O1565" i="10" s="1"/>
  <c r="I1565" i="10"/>
  <c r="G1565" i="10"/>
  <c r="M1564" i="10"/>
  <c r="N1564" i="10" s="1"/>
  <c r="O1564" i="10" s="1"/>
  <c r="I1564" i="10"/>
  <c r="G1564" i="10"/>
  <c r="M1563" i="10"/>
  <c r="N1563" i="10" s="1"/>
  <c r="O1563" i="10" s="1"/>
  <c r="I1563" i="10"/>
  <c r="G1563" i="10"/>
  <c r="M1562" i="10"/>
  <c r="N1562" i="10" s="1"/>
  <c r="O1562" i="10" s="1"/>
  <c r="I1562" i="10"/>
  <c r="G1562" i="10"/>
  <c r="M1561" i="10"/>
  <c r="N1561" i="10" s="1"/>
  <c r="O1561" i="10" s="1"/>
  <c r="I1561" i="10"/>
  <c r="G1561" i="10"/>
  <c r="M1560" i="10"/>
  <c r="N1560" i="10" s="1"/>
  <c r="O1560" i="10" s="1"/>
  <c r="I1560" i="10"/>
  <c r="G1560" i="10"/>
  <c r="N1559" i="10"/>
  <c r="O1559" i="10" s="1"/>
  <c r="M1559" i="10"/>
  <c r="I1559" i="10"/>
  <c r="G1559" i="10"/>
  <c r="O1558" i="10"/>
  <c r="M1558" i="10"/>
  <c r="N1558" i="10" s="1"/>
  <c r="I1558" i="10"/>
  <c r="G1558" i="10"/>
  <c r="N1557" i="10"/>
  <c r="O1557" i="10" s="1"/>
  <c r="M1557" i="10"/>
  <c r="I1557" i="10"/>
  <c r="G1557" i="10"/>
  <c r="M1556" i="10"/>
  <c r="N1556" i="10" s="1"/>
  <c r="O1556" i="10" s="1"/>
  <c r="I1556" i="10"/>
  <c r="G1556" i="10"/>
  <c r="M1555" i="10"/>
  <c r="N1555" i="10" s="1"/>
  <c r="O1555" i="10" s="1"/>
  <c r="I1555" i="10"/>
  <c r="G1555" i="10"/>
  <c r="M1554" i="10"/>
  <c r="N1554" i="10" s="1"/>
  <c r="O1554" i="10" s="1"/>
  <c r="I1554" i="10"/>
  <c r="G1554" i="10"/>
  <c r="M1553" i="10"/>
  <c r="N1553" i="10" s="1"/>
  <c r="O1553" i="10" s="1"/>
  <c r="I1553" i="10"/>
  <c r="G1553" i="10"/>
  <c r="M1552" i="10"/>
  <c r="N1552" i="10" s="1"/>
  <c r="O1552" i="10" s="1"/>
  <c r="I1552" i="10"/>
  <c r="G1552" i="10"/>
  <c r="M1551" i="10"/>
  <c r="N1551" i="10" s="1"/>
  <c r="O1551" i="10" s="1"/>
  <c r="I1551" i="10"/>
  <c r="G1551" i="10"/>
  <c r="M1550" i="10"/>
  <c r="N1550" i="10" s="1"/>
  <c r="O1550" i="10" s="1"/>
  <c r="I1550" i="10"/>
  <c r="G1550" i="10"/>
  <c r="M1549" i="10"/>
  <c r="N1549" i="10" s="1"/>
  <c r="O1549" i="10" s="1"/>
  <c r="I1549" i="10"/>
  <c r="G1549" i="10"/>
  <c r="M1548" i="10"/>
  <c r="N1548" i="10" s="1"/>
  <c r="O1548" i="10" s="1"/>
  <c r="I1548" i="10"/>
  <c r="G1548" i="10"/>
  <c r="M1547" i="10"/>
  <c r="N1547" i="10" s="1"/>
  <c r="O1547" i="10" s="1"/>
  <c r="I1547" i="10"/>
  <c r="G1547" i="10"/>
  <c r="M1546" i="10"/>
  <c r="N1546" i="10" s="1"/>
  <c r="O1546" i="10" s="1"/>
  <c r="I1546" i="10"/>
  <c r="G1546" i="10"/>
  <c r="M1545" i="10"/>
  <c r="N1545" i="10" s="1"/>
  <c r="O1545" i="10" s="1"/>
  <c r="I1545" i="10"/>
  <c r="G1545" i="10"/>
  <c r="M1544" i="10"/>
  <c r="N1544" i="10" s="1"/>
  <c r="O1544" i="10" s="1"/>
  <c r="I1544" i="10"/>
  <c r="G1544" i="10"/>
  <c r="M1543" i="10"/>
  <c r="N1543" i="10" s="1"/>
  <c r="O1543" i="10" s="1"/>
  <c r="I1543" i="10"/>
  <c r="G1543" i="10"/>
  <c r="N1542" i="10"/>
  <c r="O1542" i="10" s="1"/>
  <c r="M1542" i="10"/>
  <c r="I1542" i="10"/>
  <c r="G1542" i="10"/>
  <c r="N1541" i="10"/>
  <c r="O1541" i="10" s="1"/>
  <c r="M1541" i="10"/>
  <c r="I1541" i="10"/>
  <c r="G1541" i="10"/>
  <c r="N1540" i="10"/>
  <c r="O1540" i="10" s="1"/>
  <c r="M1540" i="10"/>
  <c r="I1540" i="10"/>
  <c r="G1540" i="10"/>
  <c r="N1539" i="10"/>
  <c r="O1539" i="10" s="1"/>
  <c r="M1539" i="10"/>
  <c r="I1539" i="10"/>
  <c r="G1539" i="10"/>
  <c r="M1538" i="10"/>
  <c r="N1538" i="10" s="1"/>
  <c r="O1538" i="10" s="1"/>
  <c r="I1538" i="10"/>
  <c r="G1538" i="10"/>
  <c r="M1537" i="10"/>
  <c r="N1537" i="10" s="1"/>
  <c r="O1537" i="10" s="1"/>
  <c r="I1537" i="10"/>
  <c r="G1537" i="10"/>
  <c r="M1536" i="10"/>
  <c r="N1536" i="10" s="1"/>
  <c r="O1536" i="10" s="1"/>
  <c r="I1536" i="10"/>
  <c r="G1536" i="10"/>
  <c r="M1535" i="10"/>
  <c r="N1535" i="10" s="1"/>
  <c r="O1535" i="10" s="1"/>
  <c r="I1535" i="10"/>
  <c r="G1535" i="10"/>
  <c r="M1534" i="10"/>
  <c r="N1534" i="10" s="1"/>
  <c r="O1534" i="10" s="1"/>
  <c r="I1534" i="10"/>
  <c r="G1534" i="10"/>
  <c r="M1533" i="10"/>
  <c r="N1533" i="10" s="1"/>
  <c r="O1533" i="10" s="1"/>
  <c r="I1533" i="10"/>
  <c r="G1533" i="10"/>
  <c r="M1532" i="10"/>
  <c r="N1532" i="10" s="1"/>
  <c r="O1532" i="10" s="1"/>
  <c r="I1532" i="10"/>
  <c r="G1532" i="10"/>
  <c r="M1531" i="10"/>
  <c r="N1531" i="10" s="1"/>
  <c r="O1531" i="10" s="1"/>
  <c r="I1531" i="10"/>
  <c r="G1531" i="10"/>
  <c r="M1530" i="10"/>
  <c r="N1530" i="10" s="1"/>
  <c r="O1530" i="10" s="1"/>
  <c r="I1530" i="10"/>
  <c r="G1530" i="10"/>
  <c r="M1529" i="10"/>
  <c r="N1529" i="10" s="1"/>
  <c r="O1529" i="10" s="1"/>
  <c r="I1529" i="10"/>
  <c r="G1529" i="10"/>
  <c r="M1528" i="10"/>
  <c r="N1528" i="10" s="1"/>
  <c r="O1528" i="10" s="1"/>
  <c r="I1528" i="10"/>
  <c r="G1528" i="10"/>
  <c r="M1527" i="10"/>
  <c r="N1527" i="10" s="1"/>
  <c r="O1527" i="10" s="1"/>
  <c r="I1527" i="10"/>
  <c r="G1527" i="10"/>
  <c r="M1526" i="10"/>
  <c r="N1526" i="10" s="1"/>
  <c r="O1526" i="10" s="1"/>
  <c r="I1526" i="10"/>
  <c r="G1526" i="10"/>
  <c r="M1525" i="10"/>
  <c r="N1525" i="10" s="1"/>
  <c r="O1525" i="10" s="1"/>
  <c r="I1525" i="10"/>
  <c r="G1525" i="10"/>
  <c r="M1524" i="10"/>
  <c r="N1524" i="10" s="1"/>
  <c r="O1524" i="10" s="1"/>
  <c r="I1524" i="10"/>
  <c r="G1524" i="10"/>
  <c r="M1523" i="10"/>
  <c r="N1523" i="10" s="1"/>
  <c r="O1523" i="10" s="1"/>
  <c r="I1523" i="10"/>
  <c r="G1523" i="10"/>
  <c r="M1522" i="10"/>
  <c r="N1522" i="10" s="1"/>
  <c r="O1522" i="10" s="1"/>
  <c r="I1522" i="10"/>
  <c r="G1522" i="10"/>
  <c r="M1521" i="10"/>
  <c r="N1521" i="10" s="1"/>
  <c r="O1521" i="10" s="1"/>
  <c r="I1521" i="10"/>
  <c r="G1521" i="10"/>
  <c r="M1520" i="10"/>
  <c r="N1520" i="10" s="1"/>
  <c r="O1520" i="10" s="1"/>
  <c r="I1520" i="10"/>
  <c r="G1520" i="10"/>
  <c r="M1519" i="10"/>
  <c r="N1519" i="10" s="1"/>
  <c r="O1519" i="10" s="1"/>
  <c r="I1519" i="10"/>
  <c r="G1519" i="10"/>
  <c r="M1518" i="10"/>
  <c r="N1518" i="10" s="1"/>
  <c r="O1518" i="10" s="1"/>
  <c r="I1518" i="10"/>
  <c r="G1518" i="10"/>
  <c r="N1517" i="10"/>
  <c r="O1517" i="10" s="1"/>
  <c r="M1517" i="10"/>
  <c r="I1517" i="10"/>
  <c r="G1517" i="10"/>
  <c r="M1516" i="10"/>
  <c r="N1516" i="10" s="1"/>
  <c r="O1516" i="10" s="1"/>
  <c r="I1516" i="10"/>
  <c r="G1516" i="10"/>
  <c r="M1515" i="10"/>
  <c r="N1515" i="10" s="1"/>
  <c r="O1515" i="10" s="1"/>
  <c r="I1515" i="10"/>
  <c r="G1515" i="10"/>
  <c r="M1514" i="10"/>
  <c r="N1514" i="10" s="1"/>
  <c r="O1514" i="10" s="1"/>
  <c r="I1514" i="10"/>
  <c r="G1514" i="10"/>
  <c r="M1513" i="10"/>
  <c r="N1513" i="10" s="1"/>
  <c r="O1513" i="10" s="1"/>
  <c r="I1513" i="10"/>
  <c r="G1513" i="10"/>
  <c r="M1512" i="10"/>
  <c r="N1512" i="10" s="1"/>
  <c r="O1512" i="10" s="1"/>
  <c r="I1512" i="10"/>
  <c r="G1512" i="10"/>
  <c r="M1511" i="10"/>
  <c r="N1511" i="10" s="1"/>
  <c r="O1511" i="10" s="1"/>
  <c r="I1511" i="10"/>
  <c r="G1511" i="10"/>
  <c r="M1510" i="10"/>
  <c r="N1510" i="10" s="1"/>
  <c r="O1510" i="10" s="1"/>
  <c r="I1510" i="10"/>
  <c r="G1510" i="10"/>
  <c r="M1509" i="10"/>
  <c r="N1509" i="10" s="1"/>
  <c r="O1509" i="10" s="1"/>
  <c r="I1509" i="10"/>
  <c r="G1509" i="10"/>
  <c r="M1508" i="10"/>
  <c r="N1508" i="10" s="1"/>
  <c r="O1508" i="10" s="1"/>
  <c r="I1508" i="10"/>
  <c r="G1508" i="10"/>
  <c r="M1507" i="10"/>
  <c r="N1507" i="10" s="1"/>
  <c r="O1507" i="10" s="1"/>
  <c r="I1507" i="10"/>
  <c r="G1507" i="10"/>
  <c r="M1506" i="10"/>
  <c r="N1506" i="10" s="1"/>
  <c r="O1506" i="10" s="1"/>
  <c r="I1506" i="10"/>
  <c r="G1506" i="10"/>
  <c r="M1505" i="10"/>
  <c r="N1505" i="10" s="1"/>
  <c r="O1505" i="10" s="1"/>
  <c r="I1505" i="10"/>
  <c r="G1505" i="10"/>
  <c r="M1504" i="10"/>
  <c r="N1504" i="10" s="1"/>
  <c r="O1504" i="10" s="1"/>
  <c r="I1504" i="10"/>
  <c r="G1504" i="10"/>
  <c r="M1503" i="10"/>
  <c r="N1503" i="10" s="1"/>
  <c r="O1503" i="10" s="1"/>
  <c r="I1503" i="10"/>
  <c r="G1503" i="10"/>
  <c r="M1502" i="10"/>
  <c r="N1502" i="10" s="1"/>
  <c r="O1502" i="10" s="1"/>
  <c r="I1502" i="10"/>
  <c r="G1502" i="10"/>
  <c r="M1501" i="10"/>
  <c r="N1501" i="10" s="1"/>
  <c r="O1501" i="10" s="1"/>
  <c r="I1501" i="10"/>
  <c r="G1501" i="10"/>
  <c r="M1500" i="10"/>
  <c r="N1500" i="10" s="1"/>
  <c r="O1500" i="10" s="1"/>
  <c r="I1500" i="10"/>
  <c r="G1500" i="10"/>
  <c r="M1499" i="10"/>
  <c r="N1499" i="10" s="1"/>
  <c r="O1499" i="10" s="1"/>
  <c r="I1499" i="10"/>
  <c r="G1499" i="10"/>
  <c r="M1498" i="10"/>
  <c r="N1498" i="10" s="1"/>
  <c r="O1498" i="10" s="1"/>
  <c r="I1498" i="10"/>
  <c r="G1498" i="10"/>
  <c r="M1497" i="10"/>
  <c r="N1497" i="10" s="1"/>
  <c r="O1497" i="10" s="1"/>
  <c r="I1497" i="10"/>
  <c r="G1497" i="10"/>
  <c r="M1496" i="10"/>
  <c r="N1496" i="10" s="1"/>
  <c r="O1496" i="10" s="1"/>
  <c r="I1496" i="10"/>
  <c r="G1496" i="10"/>
  <c r="M1495" i="10"/>
  <c r="N1495" i="10" s="1"/>
  <c r="O1495" i="10" s="1"/>
  <c r="I1495" i="10"/>
  <c r="G1495" i="10"/>
  <c r="M1494" i="10"/>
  <c r="N1494" i="10" s="1"/>
  <c r="O1494" i="10" s="1"/>
  <c r="I1494" i="10"/>
  <c r="G1494" i="10"/>
  <c r="M1493" i="10"/>
  <c r="N1493" i="10" s="1"/>
  <c r="O1493" i="10" s="1"/>
  <c r="I1493" i="10"/>
  <c r="G1493" i="10"/>
  <c r="M1492" i="10"/>
  <c r="N1492" i="10" s="1"/>
  <c r="O1492" i="10" s="1"/>
  <c r="I1492" i="10"/>
  <c r="G1492" i="10"/>
  <c r="M1491" i="10"/>
  <c r="N1491" i="10" s="1"/>
  <c r="O1491" i="10" s="1"/>
  <c r="I1491" i="10"/>
  <c r="G1491" i="10"/>
  <c r="M1490" i="10"/>
  <c r="N1490" i="10" s="1"/>
  <c r="O1490" i="10" s="1"/>
  <c r="I1490" i="10"/>
  <c r="G1490" i="10"/>
  <c r="M1489" i="10"/>
  <c r="N1489" i="10" s="1"/>
  <c r="O1489" i="10" s="1"/>
  <c r="I1489" i="10"/>
  <c r="G1489" i="10"/>
  <c r="M1488" i="10"/>
  <c r="N1488" i="10" s="1"/>
  <c r="O1488" i="10" s="1"/>
  <c r="I1488" i="10"/>
  <c r="G1488" i="10"/>
  <c r="M1487" i="10"/>
  <c r="N1487" i="10" s="1"/>
  <c r="O1487" i="10" s="1"/>
  <c r="I1487" i="10"/>
  <c r="G1487" i="10"/>
  <c r="M1486" i="10"/>
  <c r="N1486" i="10" s="1"/>
  <c r="O1486" i="10" s="1"/>
  <c r="I1486" i="10"/>
  <c r="G1486" i="10"/>
  <c r="M1485" i="10"/>
  <c r="N1485" i="10" s="1"/>
  <c r="O1485" i="10" s="1"/>
  <c r="I1485" i="10"/>
  <c r="G1485" i="10"/>
  <c r="M1484" i="10"/>
  <c r="N1484" i="10" s="1"/>
  <c r="O1484" i="10" s="1"/>
  <c r="I1484" i="10"/>
  <c r="G1484" i="10"/>
  <c r="M1483" i="10"/>
  <c r="N1483" i="10" s="1"/>
  <c r="O1483" i="10" s="1"/>
  <c r="I1483" i="10"/>
  <c r="G1483" i="10"/>
  <c r="M1482" i="10"/>
  <c r="N1482" i="10" s="1"/>
  <c r="O1482" i="10" s="1"/>
  <c r="I1482" i="10"/>
  <c r="G1482" i="10"/>
  <c r="M1481" i="10"/>
  <c r="N1481" i="10" s="1"/>
  <c r="O1481" i="10" s="1"/>
  <c r="I1481" i="10"/>
  <c r="G1481" i="10"/>
  <c r="M1480" i="10"/>
  <c r="N1480" i="10" s="1"/>
  <c r="O1480" i="10" s="1"/>
  <c r="I1480" i="10"/>
  <c r="G1480" i="10"/>
  <c r="M1479" i="10"/>
  <c r="N1479" i="10" s="1"/>
  <c r="O1479" i="10" s="1"/>
  <c r="I1479" i="10"/>
  <c r="G1479" i="10"/>
  <c r="M1478" i="10"/>
  <c r="N1478" i="10" s="1"/>
  <c r="O1478" i="10" s="1"/>
  <c r="I1478" i="10"/>
  <c r="G1478" i="10"/>
  <c r="M1477" i="10"/>
  <c r="N1477" i="10" s="1"/>
  <c r="O1477" i="10" s="1"/>
  <c r="I1477" i="10"/>
  <c r="G1477" i="10"/>
  <c r="M1476" i="10"/>
  <c r="N1476" i="10" s="1"/>
  <c r="O1476" i="10" s="1"/>
  <c r="I1476" i="10"/>
  <c r="G1476" i="10"/>
  <c r="M1475" i="10"/>
  <c r="N1475" i="10" s="1"/>
  <c r="O1475" i="10" s="1"/>
  <c r="I1475" i="10"/>
  <c r="G1475" i="10"/>
  <c r="M1474" i="10"/>
  <c r="N1474" i="10" s="1"/>
  <c r="O1474" i="10" s="1"/>
  <c r="I1474" i="10"/>
  <c r="G1474" i="10"/>
  <c r="M1473" i="10"/>
  <c r="N1473" i="10" s="1"/>
  <c r="O1473" i="10" s="1"/>
  <c r="I1473" i="10"/>
  <c r="G1473" i="10"/>
  <c r="M1472" i="10"/>
  <c r="N1472" i="10" s="1"/>
  <c r="O1472" i="10" s="1"/>
  <c r="I1472" i="10"/>
  <c r="G1472" i="10"/>
  <c r="M1471" i="10"/>
  <c r="N1471" i="10" s="1"/>
  <c r="O1471" i="10" s="1"/>
  <c r="I1471" i="10"/>
  <c r="G1471" i="10"/>
  <c r="M1470" i="10"/>
  <c r="N1470" i="10" s="1"/>
  <c r="O1470" i="10" s="1"/>
  <c r="I1470" i="10"/>
  <c r="G1470" i="10"/>
  <c r="M1469" i="10"/>
  <c r="N1469" i="10" s="1"/>
  <c r="O1469" i="10" s="1"/>
  <c r="I1469" i="10"/>
  <c r="G1469" i="10"/>
  <c r="M1468" i="10"/>
  <c r="N1468" i="10" s="1"/>
  <c r="O1468" i="10" s="1"/>
  <c r="I1468" i="10"/>
  <c r="G1468" i="10"/>
  <c r="M1467" i="10"/>
  <c r="N1467" i="10" s="1"/>
  <c r="O1467" i="10" s="1"/>
  <c r="I1467" i="10"/>
  <c r="G1467" i="10"/>
  <c r="M1466" i="10"/>
  <c r="N1466" i="10" s="1"/>
  <c r="O1466" i="10" s="1"/>
  <c r="I1466" i="10"/>
  <c r="G1466" i="10"/>
  <c r="M1465" i="10"/>
  <c r="N1465" i="10" s="1"/>
  <c r="O1465" i="10" s="1"/>
  <c r="I1465" i="10"/>
  <c r="G1465" i="10"/>
  <c r="M1464" i="10"/>
  <c r="N1464" i="10" s="1"/>
  <c r="O1464" i="10" s="1"/>
  <c r="I1464" i="10"/>
  <c r="G1464" i="10"/>
  <c r="M1463" i="10"/>
  <c r="N1463" i="10" s="1"/>
  <c r="O1463" i="10" s="1"/>
  <c r="I1463" i="10"/>
  <c r="G1463" i="10"/>
  <c r="M1462" i="10"/>
  <c r="N1462" i="10" s="1"/>
  <c r="O1462" i="10" s="1"/>
  <c r="I1462" i="10"/>
  <c r="G1462" i="10"/>
  <c r="N1461" i="10"/>
  <c r="O1461" i="10" s="1"/>
  <c r="M1461" i="10"/>
  <c r="I1461" i="10"/>
  <c r="G1461" i="10"/>
  <c r="M1460" i="10"/>
  <c r="N1460" i="10" s="1"/>
  <c r="O1460" i="10" s="1"/>
  <c r="I1460" i="10"/>
  <c r="G1460" i="10"/>
  <c r="M1459" i="10"/>
  <c r="N1459" i="10" s="1"/>
  <c r="O1459" i="10" s="1"/>
  <c r="I1459" i="10"/>
  <c r="G1459" i="10"/>
  <c r="M1458" i="10"/>
  <c r="N1458" i="10" s="1"/>
  <c r="O1458" i="10" s="1"/>
  <c r="I1458" i="10"/>
  <c r="G1458" i="10"/>
  <c r="M1457" i="10"/>
  <c r="N1457" i="10" s="1"/>
  <c r="O1457" i="10" s="1"/>
  <c r="I1457" i="10"/>
  <c r="G1457" i="10"/>
  <c r="M1456" i="10"/>
  <c r="N1456" i="10" s="1"/>
  <c r="O1456" i="10" s="1"/>
  <c r="I1456" i="10"/>
  <c r="G1456" i="10"/>
  <c r="M1455" i="10"/>
  <c r="N1455" i="10" s="1"/>
  <c r="O1455" i="10" s="1"/>
  <c r="I1455" i="10"/>
  <c r="G1455" i="10"/>
  <c r="M1454" i="10"/>
  <c r="N1454" i="10" s="1"/>
  <c r="O1454" i="10" s="1"/>
  <c r="I1454" i="10"/>
  <c r="G1454" i="10"/>
  <c r="M1453" i="10"/>
  <c r="N1453" i="10" s="1"/>
  <c r="O1453" i="10" s="1"/>
  <c r="I1453" i="10"/>
  <c r="G1453" i="10"/>
  <c r="M1452" i="10"/>
  <c r="N1452" i="10" s="1"/>
  <c r="O1452" i="10" s="1"/>
  <c r="I1452" i="10"/>
  <c r="G1452" i="10"/>
  <c r="M1451" i="10"/>
  <c r="N1451" i="10" s="1"/>
  <c r="O1451" i="10" s="1"/>
  <c r="I1451" i="10"/>
  <c r="G1451" i="10"/>
  <c r="M1450" i="10"/>
  <c r="N1450" i="10" s="1"/>
  <c r="O1450" i="10" s="1"/>
  <c r="I1450" i="10"/>
  <c r="G1450" i="10"/>
  <c r="M1449" i="10"/>
  <c r="N1449" i="10" s="1"/>
  <c r="O1449" i="10" s="1"/>
  <c r="I1449" i="10"/>
  <c r="G1449" i="10"/>
  <c r="M1448" i="10"/>
  <c r="N1448" i="10" s="1"/>
  <c r="O1448" i="10" s="1"/>
  <c r="I1448" i="10"/>
  <c r="G1448" i="10"/>
  <c r="M1447" i="10"/>
  <c r="N1447" i="10" s="1"/>
  <c r="O1447" i="10" s="1"/>
  <c r="I1447" i="10"/>
  <c r="G1447" i="10"/>
  <c r="M1446" i="10"/>
  <c r="N1446" i="10" s="1"/>
  <c r="O1446" i="10" s="1"/>
  <c r="I1446" i="10"/>
  <c r="G1446" i="10"/>
  <c r="M1445" i="10"/>
  <c r="N1445" i="10" s="1"/>
  <c r="O1445" i="10" s="1"/>
  <c r="I1445" i="10"/>
  <c r="G1445" i="10"/>
  <c r="M1444" i="10"/>
  <c r="N1444" i="10" s="1"/>
  <c r="O1444" i="10" s="1"/>
  <c r="I1444" i="10"/>
  <c r="G1444" i="10"/>
  <c r="M1443" i="10"/>
  <c r="N1443" i="10" s="1"/>
  <c r="O1443" i="10" s="1"/>
  <c r="I1443" i="10"/>
  <c r="G1443" i="10"/>
  <c r="M1442" i="10"/>
  <c r="N1442" i="10" s="1"/>
  <c r="O1442" i="10" s="1"/>
  <c r="I1442" i="10"/>
  <c r="G1442" i="10"/>
  <c r="M1441" i="10"/>
  <c r="N1441" i="10" s="1"/>
  <c r="O1441" i="10" s="1"/>
  <c r="I1441" i="10"/>
  <c r="G1441" i="10"/>
  <c r="M1440" i="10"/>
  <c r="N1440" i="10" s="1"/>
  <c r="O1440" i="10" s="1"/>
  <c r="I1440" i="10"/>
  <c r="G1440" i="10"/>
  <c r="M1439" i="10"/>
  <c r="N1439" i="10" s="1"/>
  <c r="O1439" i="10" s="1"/>
  <c r="I1439" i="10"/>
  <c r="G1439" i="10"/>
  <c r="M1438" i="10"/>
  <c r="N1438" i="10" s="1"/>
  <c r="O1438" i="10" s="1"/>
  <c r="I1438" i="10"/>
  <c r="G1438" i="10"/>
  <c r="M1437" i="10"/>
  <c r="N1437" i="10" s="1"/>
  <c r="O1437" i="10" s="1"/>
  <c r="I1437" i="10"/>
  <c r="G1437" i="10"/>
  <c r="M1436" i="10"/>
  <c r="N1436" i="10" s="1"/>
  <c r="O1436" i="10" s="1"/>
  <c r="I1436" i="10"/>
  <c r="G1436" i="10"/>
  <c r="M1435" i="10"/>
  <c r="N1435" i="10" s="1"/>
  <c r="O1435" i="10" s="1"/>
  <c r="I1435" i="10"/>
  <c r="G1435" i="10"/>
  <c r="M1434" i="10"/>
  <c r="N1434" i="10" s="1"/>
  <c r="O1434" i="10" s="1"/>
  <c r="I1434" i="10"/>
  <c r="G1434" i="10"/>
  <c r="M1433" i="10"/>
  <c r="N1433" i="10" s="1"/>
  <c r="O1433" i="10" s="1"/>
  <c r="I1433" i="10"/>
  <c r="G1433" i="10"/>
  <c r="M1432" i="10"/>
  <c r="N1432" i="10" s="1"/>
  <c r="O1432" i="10" s="1"/>
  <c r="I1432" i="10"/>
  <c r="G1432" i="10"/>
  <c r="M1431" i="10"/>
  <c r="N1431" i="10" s="1"/>
  <c r="O1431" i="10" s="1"/>
  <c r="I1431" i="10"/>
  <c r="G1431" i="10"/>
  <c r="M1430" i="10"/>
  <c r="N1430" i="10" s="1"/>
  <c r="O1430" i="10" s="1"/>
  <c r="I1430" i="10"/>
  <c r="G1430" i="10"/>
  <c r="M1429" i="10"/>
  <c r="N1429" i="10" s="1"/>
  <c r="O1429" i="10" s="1"/>
  <c r="I1429" i="10"/>
  <c r="G1429" i="10"/>
  <c r="M1428" i="10"/>
  <c r="N1428" i="10" s="1"/>
  <c r="O1428" i="10" s="1"/>
  <c r="I1428" i="10"/>
  <c r="G1428" i="10"/>
  <c r="M1427" i="10"/>
  <c r="N1427" i="10" s="1"/>
  <c r="O1427" i="10" s="1"/>
  <c r="I1427" i="10"/>
  <c r="G1427" i="10"/>
  <c r="M1426" i="10"/>
  <c r="N1426" i="10" s="1"/>
  <c r="O1426" i="10" s="1"/>
  <c r="I1426" i="10"/>
  <c r="G1426" i="10"/>
  <c r="M1425" i="10"/>
  <c r="N1425" i="10" s="1"/>
  <c r="O1425" i="10" s="1"/>
  <c r="I1425" i="10"/>
  <c r="G1425" i="10"/>
  <c r="M1424" i="10"/>
  <c r="N1424" i="10" s="1"/>
  <c r="O1424" i="10" s="1"/>
  <c r="I1424" i="10"/>
  <c r="G1424" i="10"/>
  <c r="M1423" i="10"/>
  <c r="N1423" i="10" s="1"/>
  <c r="O1423" i="10" s="1"/>
  <c r="I1423" i="10"/>
  <c r="G1423" i="10"/>
  <c r="M1422" i="10"/>
  <c r="N1422" i="10" s="1"/>
  <c r="O1422" i="10" s="1"/>
  <c r="I1422" i="10"/>
  <c r="G1422" i="10"/>
  <c r="M1421" i="10"/>
  <c r="N1421" i="10" s="1"/>
  <c r="O1421" i="10" s="1"/>
  <c r="I1421" i="10"/>
  <c r="G1421" i="10"/>
  <c r="M1420" i="10"/>
  <c r="N1420" i="10" s="1"/>
  <c r="O1420" i="10" s="1"/>
  <c r="I1420" i="10"/>
  <c r="G1420" i="10"/>
  <c r="M1419" i="10"/>
  <c r="N1419" i="10" s="1"/>
  <c r="O1419" i="10" s="1"/>
  <c r="I1419" i="10"/>
  <c r="G1419" i="10"/>
  <c r="M1418" i="10"/>
  <c r="N1418" i="10" s="1"/>
  <c r="O1418" i="10" s="1"/>
  <c r="I1418" i="10"/>
  <c r="G1418" i="10"/>
  <c r="M1417" i="10"/>
  <c r="N1417" i="10" s="1"/>
  <c r="O1417" i="10" s="1"/>
  <c r="I1417" i="10"/>
  <c r="G1417" i="10"/>
  <c r="M1416" i="10"/>
  <c r="N1416" i="10" s="1"/>
  <c r="O1416" i="10" s="1"/>
  <c r="I1416" i="10"/>
  <c r="G1416" i="10"/>
  <c r="M1415" i="10"/>
  <c r="N1415" i="10" s="1"/>
  <c r="O1415" i="10" s="1"/>
  <c r="I1415" i="10"/>
  <c r="G1415" i="10"/>
  <c r="M1414" i="10"/>
  <c r="N1414" i="10" s="1"/>
  <c r="O1414" i="10" s="1"/>
  <c r="I1414" i="10"/>
  <c r="G1414" i="10"/>
  <c r="M1413" i="10"/>
  <c r="N1413" i="10" s="1"/>
  <c r="O1413" i="10" s="1"/>
  <c r="I1413" i="10"/>
  <c r="G1413" i="10"/>
  <c r="M1412" i="10"/>
  <c r="N1412" i="10" s="1"/>
  <c r="O1412" i="10" s="1"/>
  <c r="I1412" i="10"/>
  <c r="G1412" i="10"/>
  <c r="M1411" i="10"/>
  <c r="N1411" i="10" s="1"/>
  <c r="O1411" i="10" s="1"/>
  <c r="I1411" i="10"/>
  <c r="G1411" i="10"/>
  <c r="M1410" i="10"/>
  <c r="N1410" i="10" s="1"/>
  <c r="O1410" i="10" s="1"/>
  <c r="I1410" i="10"/>
  <c r="G1410" i="10"/>
  <c r="M1409" i="10"/>
  <c r="N1409" i="10" s="1"/>
  <c r="O1409" i="10" s="1"/>
  <c r="I1409" i="10"/>
  <c r="G1409" i="10"/>
  <c r="M1408" i="10"/>
  <c r="N1408" i="10" s="1"/>
  <c r="O1408" i="10" s="1"/>
  <c r="I1408" i="10"/>
  <c r="G1408" i="10"/>
  <c r="M1407" i="10"/>
  <c r="N1407" i="10" s="1"/>
  <c r="O1407" i="10" s="1"/>
  <c r="I1407" i="10"/>
  <c r="G1407" i="10"/>
  <c r="M1406" i="10"/>
  <c r="N1406" i="10" s="1"/>
  <c r="O1406" i="10" s="1"/>
  <c r="I1406" i="10"/>
  <c r="G1406" i="10"/>
  <c r="M1405" i="10"/>
  <c r="N1405" i="10" s="1"/>
  <c r="O1405" i="10" s="1"/>
  <c r="I1405" i="10"/>
  <c r="G1405" i="10"/>
  <c r="M1404" i="10"/>
  <c r="N1404" i="10" s="1"/>
  <c r="O1404" i="10" s="1"/>
  <c r="I1404" i="10"/>
  <c r="G1404" i="10"/>
  <c r="M1403" i="10"/>
  <c r="N1403" i="10" s="1"/>
  <c r="O1403" i="10" s="1"/>
  <c r="I1403" i="10"/>
  <c r="G1403" i="10"/>
  <c r="M1402" i="10"/>
  <c r="N1402" i="10" s="1"/>
  <c r="O1402" i="10" s="1"/>
  <c r="I1402" i="10"/>
  <c r="G1402" i="10"/>
  <c r="M1401" i="10"/>
  <c r="N1401" i="10" s="1"/>
  <c r="O1401" i="10" s="1"/>
  <c r="I1401" i="10"/>
  <c r="G1401" i="10"/>
  <c r="M1400" i="10"/>
  <c r="N1400" i="10" s="1"/>
  <c r="O1400" i="10" s="1"/>
  <c r="I1400" i="10"/>
  <c r="G1400" i="10"/>
  <c r="M1399" i="10"/>
  <c r="N1399" i="10" s="1"/>
  <c r="O1399" i="10" s="1"/>
  <c r="I1399" i="10"/>
  <c r="G1399" i="10"/>
  <c r="M1398" i="10"/>
  <c r="N1398" i="10" s="1"/>
  <c r="O1398" i="10" s="1"/>
  <c r="I1398" i="10"/>
  <c r="G1398" i="10"/>
  <c r="M1397" i="10"/>
  <c r="N1397" i="10" s="1"/>
  <c r="O1397" i="10" s="1"/>
  <c r="I1397" i="10"/>
  <c r="G1397" i="10"/>
  <c r="M1396" i="10"/>
  <c r="N1396" i="10" s="1"/>
  <c r="O1396" i="10" s="1"/>
  <c r="I1396" i="10"/>
  <c r="G1396" i="10"/>
  <c r="M1395" i="10"/>
  <c r="N1395" i="10" s="1"/>
  <c r="O1395" i="10" s="1"/>
  <c r="I1395" i="10"/>
  <c r="G1395" i="10"/>
  <c r="M1394" i="10"/>
  <c r="N1394" i="10" s="1"/>
  <c r="O1394" i="10" s="1"/>
  <c r="I1394" i="10"/>
  <c r="G1394" i="10"/>
  <c r="M1393" i="10"/>
  <c r="N1393" i="10" s="1"/>
  <c r="O1393" i="10" s="1"/>
  <c r="I1393" i="10"/>
  <c r="G1393" i="10"/>
  <c r="M1392" i="10"/>
  <c r="N1392" i="10" s="1"/>
  <c r="O1392" i="10" s="1"/>
  <c r="I1392" i="10"/>
  <c r="G1392" i="10"/>
  <c r="N1391" i="10"/>
  <c r="O1391" i="10" s="1"/>
  <c r="M1391" i="10"/>
  <c r="I1391" i="10"/>
  <c r="G1391" i="10"/>
  <c r="M1390" i="10"/>
  <c r="N1390" i="10" s="1"/>
  <c r="O1390" i="10" s="1"/>
  <c r="I1390" i="10"/>
  <c r="G1390" i="10"/>
  <c r="M1389" i="10"/>
  <c r="N1389" i="10" s="1"/>
  <c r="O1389" i="10" s="1"/>
  <c r="I1389" i="10"/>
  <c r="G1389" i="10"/>
  <c r="M1388" i="10"/>
  <c r="N1388" i="10" s="1"/>
  <c r="O1388" i="10" s="1"/>
  <c r="I1388" i="10"/>
  <c r="G1388" i="10"/>
  <c r="M1387" i="10"/>
  <c r="N1387" i="10" s="1"/>
  <c r="O1387" i="10" s="1"/>
  <c r="I1387" i="10"/>
  <c r="G1387" i="10"/>
  <c r="M1386" i="10"/>
  <c r="N1386" i="10" s="1"/>
  <c r="O1386" i="10" s="1"/>
  <c r="I1386" i="10"/>
  <c r="G1386" i="10"/>
  <c r="M1385" i="10"/>
  <c r="N1385" i="10" s="1"/>
  <c r="O1385" i="10" s="1"/>
  <c r="I1385" i="10"/>
  <c r="G1385" i="10"/>
  <c r="M1384" i="10"/>
  <c r="N1384" i="10" s="1"/>
  <c r="O1384" i="10" s="1"/>
  <c r="I1384" i="10"/>
  <c r="G1384" i="10"/>
  <c r="M1383" i="10"/>
  <c r="N1383" i="10" s="1"/>
  <c r="O1383" i="10" s="1"/>
  <c r="I1383" i="10"/>
  <c r="G1383" i="10"/>
  <c r="M1382" i="10"/>
  <c r="N1382" i="10" s="1"/>
  <c r="O1382" i="10" s="1"/>
  <c r="I1382" i="10"/>
  <c r="G1382" i="10"/>
  <c r="M1381" i="10"/>
  <c r="N1381" i="10" s="1"/>
  <c r="O1381" i="10" s="1"/>
  <c r="I1381" i="10"/>
  <c r="G1381" i="10"/>
  <c r="M1380" i="10"/>
  <c r="N1380" i="10" s="1"/>
  <c r="O1380" i="10" s="1"/>
  <c r="I1380" i="10"/>
  <c r="G1380" i="10"/>
  <c r="M1379" i="10"/>
  <c r="N1379" i="10" s="1"/>
  <c r="O1379" i="10" s="1"/>
  <c r="I1379" i="10"/>
  <c r="G1379" i="10"/>
  <c r="M1378" i="10"/>
  <c r="N1378" i="10" s="1"/>
  <c r="O1378" i="10" s="1"/>
  <c r="I1378" i="10"/>
  <c r="G1378" i="10"/>
  <c r="M1377" i="10"/>
  <c r="N1377" i="10" s="1"/>
  <c r="O1377" i="10" s="1"/>
  <c r="I1377" i="10"/>
  <c r="G1377" i="10"/>
  <c r="M1376" i="10"/>
  <c r="N1376" i="10" s="1"/>
  <c r="O1376" i="10" s="1"/>
  <c r="I1376" i="10"/>
  <c r="G1376" i="10"/>
  <c r="M1375" i="10"/>
  <c r="N1375" i="10" s="1"/>
  <c r="O1375" i="10" s="1"/>
  <c r="I1375" i="10"/>
  <c r="G1375" i="10"/>
  <c r="M1374" i="10"/>
  <c r="N1374" i="10" s="1"/>
  <c r="O1374" i="10" s="1"/>
  <c r="I1374" i="10"/>
  <c r="G1374" i="10"/>
  <c r="M1373" i="10"/>
  <c r="N1373" i="10" s="1"/>
  <c r="O1373" i="10" s="1"/>
  <c r="I1373" i="10"/>
  <c r="G1373" i="10"/>
  <c r="M1372" i="10"/>
  <c r="N1372" i="10" s="1"/>
  <c r="O1372" i="10" s="1"/>
  <c r="I1372" i="10"/>
  <c r="G1372" i="10"/>
  <c r="M1371" i="10"/>
  <c r="N1371" i="10" s="1"/>
  <c r="O1371" i="10" s="1"/>
  <c r="I1371" i="10"/>
  <c r="G1371" i="10"/>
  <c r="M1370" i="10"/>
  <c r="N1370" i="10" s="1"/>
  <c r="O1370" i="10" s="1"/>
  <c r="I1370" i="10"/>
  <c r="G1370" i="10"/>
  <c r="M1369" i="10"/>
  <c r="N1369" i="10" s="1"/>
  <c r="O1369" i="10" s="1"/>
  <c r="I1369" i="10"/>
  <c r="G1369" i="10"/>
  <c r="M1368" i="10"/>
  <c r="N1368" i="10" s="1"/>
  <c r="O1368" i="10" s="1"/>
  <c r="I1368" i="10"/>
  <c r="G1368" i="10"/>
  <c r="M1367" i="10"/>
  <c r="N1367" i="10" s="1"/>
  <c r="O1367" i="10" s="1"/>
  <c r="I1367" i="10"/>
  <c r="G1367" i="10"/>
  <c r="M1366" i="10"/>
  <c r="N1366" i="10" s="1"/>
  <c r="O1366" i="10" s="1"/>
  <c r="I1366" i="10"/>
  <c r="G1366" i="10"/>
  <c r="M1365" i="10"/>
  <c r="N1365" i="10" s="1"/>
  <c r="O1365" i="10" s="1"/>
  <c r="I1365" i="10"/>
  <c r="G1365" i="10"/>
  <c r="M1364" i="10"/>
  <c r="N1364" i="10" s="1"/>
  <c r="O1364" i="10" s="1"/>
  <c r="I1364" i="10"/>
  <c r="G1364" i="10"/>
  <c r="M1363" i="10"/>
  <c r="N1363" i="10" s="1"/>
  <c r="O1363" i="10" s="1"/>
  <c r="I1363" i="10"/>
  <c r="G1363" i="10"/>
  <c r="M1362" i="10"/>
  <c r="N1362" i="10" s="1"/>
  <c r="O1362" i="10" s="1"/>
  <c r="I1362" i="10"/>
  <c r="G1362" i="10"/>
  <c r="M1361" i="10"/>
  <c r="N1361" i="10" s="1"/>
  <c r="O1361" i="10" s="1"/>
  <c r="I1361" i="10"/>
  <c r="G1361" i="10"/>
  <c r="M1360" i="10"/>
  <c r="N1360" i="10" s="1"/>
  <c r="O1360" i="10" s="1"/>
  <c r="I1360" i="10"/>
  <c r="G1360" i="10"/>
  <c r="M1359" i="10"/>
  <c r="N1359" i="10" s="1"/>
  <c r="O1359" i="10" s="1"/>
  <c r="I1359" i="10"/>
  <c r="G1359" i="10"/>
  <c r="M1358" i="10"/>
  <c r="N1358" i="10" s="1"/>
  <c r="O1358" i="10" s="1"/>
  <c r="I1358" i="10"/>
  <c r="G1358" i="10"/>
  <c r="N1357" i="10"/>
  <c r="O1357" i="10" s="1"/>
  <c r="M1357" i="10"/>
  <c r="I1357" i="10"/>
  <c r="G1357" i="10"/>
  <c r="N1356" i="10"/>
  <c r="O1356" i="10" s="1"/>
  <c r="M1356" i="10"/>
  <c r="I1356" i="10"/>
  <c r="G1356" i="10"/>
  <c r="M1355" i="10"/>
  <c r="N1355" i="10" s="1"/>
  <c r="O1355" i="10" s="1"/>
  <c r="I1355" i="10"/>
  <c r="G1355" i="10"/>
  <c r="M1354" i="10"/>
  <c r="N1354" i="10" s="1"/>
  <c r="O1354" i="10" s="1"/>
  <c r="I1354" i="10"/>
  <c r="G1354" i="10"/>
  <c r="M1353" i="10"/>
  <c r="N1353" i="10" s="1"/>
  <c r="O1353" i="10" s="1"/>
  <c r="I1353" i="10"/>
  <c r="G1353" i="10"/>
  <c r="M1352" i="10"/>
  <c r="N1352" i="10" s="1"/>
  <c r="O1352" i="10" s="1"/>
  <c r="I1352" i="10"/>
  <c r="G1352" i="10"/>
  <c r="O1351" i="10"/>
  <c r="M1351" i="10"/>
  <c r="N1351" i="10" s="1"/>
  <c r="I1351" i="10"/>
  <c r="G1351" i="10"/>
  <c r="M1350" i="10"/>
  <c r="N1350" i="10" s="1"/>
  <c r="O1350" i="10" s="1"/>
  <c r="I1350" i="10"/>
  <c r="G1350" i="10"/>
  <c r="N1349" i="10"/>
  <c r="O1349" i="10" s="1"/>
  <c r="M1349" i="10"/>
  <c r="I1349" i="10"/>
  <c r="G1349" i="10"/>
  <c r="M1348" i="10"/>
  <c r="N1348" i="10" s="1"/>
  <c r="O1348" i="10" s="1"/>
  <c r="I1348" i="10"/>
  <c r="G1348" i="10"/>
  <c r="M1347" i="10"/>
  <c r="N1347" i="10" s="1"/>
  <c r="O1347" i="10" s="1"/>
  <c r="I1347" i="10"/>
  <c r="G1347" i="10"/>
  <c r="M1346" i="10"/>
  <c r="N1346" i="10" s="1"/>
  <c r="O1346" i="10" s="1"/>
  <c r="I1346" i="10"/>
  <c r="G1346" i="10"/>
  <c r="M1345" i="10"/>
  <c r="N1345" i="10" s="1"/>
  <c r="O1345" i="10" s="1"/>
  <c r="I1345" i="10"/>
  <c r="G1345" i="10"/>
  <c r="M1344" i="10"/>
  <c r="N1344" i="10" s="1"/>
  <c r="O1344" i="10" s="1"/>
  <c r="I1344" i="10"/>
  <c r="G1344" i="10"/>
  <c r="M1343" i="10"/>
  <c r="N1343" i="10" s="1"/>
  <c r="O1343" i="10" s="1"/>
  <c r="I1343" i="10"/>
  <c r="G1343" i="10"/>
  <c r="M1342" i="10"/>
  <c r="N1342" i="10" s="1"/>
  <c r="O1342" i="10" s="1"/>
  <c r="I1342" i="10"/>
  <c r="G1342" i="10"/>
  <c r="N1341" i="10"/>
  <c r="O1341" i="10" s="1"/>
  <c r="M1341" i="10"/>
  <c r="I1341" i="10"/>
  <c r="G1341" i="10"/>
  <c r="N1340" i="10"/>
  <c r="O1340" i="10" s="1"/>
  <c r="M1340" i="10"/>
  <c r="I1340" i="10"/>
  <c r="G1340" i="10"/>
  <c r="M1339" i="10"/>
  <c r="N1339" i="10" s="1"/>
  <c r="O1339" i="10" s="1"/>
  <c r="I1339" i="10"/>
  <c r="G1339" i="10"/>
  <c r="M1338" i="10"/>
  <c r="N1338" i="10" s="1"/>
  <c r="O1338" i="10" s="1"/>
  <c r="I1338" i="10"/>
  <c r="G1338" i="10"/>
  <c r="M1337" i="10"/>
  <c r="N1337" i="10" s="1"/>
  <c r="O1337" i="10" s="1"/>
  <c r="I1337" i="10"/>
  <c r="G1337" i="10"/>
  <c r="M1336" i="10"/>
  <c r="N1336" i="10" s="1"/>
  <c r="O1336" i="10" s="1"/>
  <c r="I1336" i="10"/>
  <c r="G1336" i="10"/>
  <c r="M1335" i="10"/>
  <c r="N1335" i="10" s="1"/>
  <c r="O1335" i="10" s="1"/>
  <c r="I1335" i="10"/>
  <c r="G1335" i="10"/>
  <c r="M1334" i="10"/>
  <c r="N1334" i="10" s="1"/>
  <c r="O1334" i="10" s="1"/>
  <c r="I1334" i="10"/>
  <c r="G1334" i="10"/>
  <c r="M1333" i="10"/>
  <c r="N1333" i="10" s="1"/>
  <c r="O1333" i="10" s="1"/>
  <c r="I1333" i="10"/>
  <c r="G1333" i="10"/>
  <c r="M1332" i="10"/>
  <c r="N1332" i="10" s="1"/>
  <c r="O1332" i="10" s="1"/>
  <c r="I1332" i="10"/>
  <c r="G1332" i="10"/>
  <c r="M1331" i="10"/>
  <c r="N1331" i="10" s="1"/>
  <c r="O1331" i="10" s="1"/>
  <c r="I1331" i="10"/>
  <c r="G1331" i="10"/>
  <c r="M1330" i="10"/>
  <c r="N1330" i="10" s="1"/>
  <c r="O1330" i="10" s="1"/>
  <c r="I1330" i="10"/>
  <c r="G1330" i="10"/>
  <c r="M1329" i="10"/>
  <c r="N1329" i="10" s="1"/>
  <c r="O1329" i="10" s="1"/>
  <c r="I1329" i="10"/>
  <c r="G1329" i="10"/>
  <c r="M1328" i="10"/>
  <c r="N1328" i="10" s="1"/>
  <c r="O1328" i="10" s="1"/>
  <c r="I1328" i="10"/>
  <c r="G1328" i="10"/>
  <c r="M1327" i="10"/>
  <c r="N1327" i="10" s="1"/>
  <c r="O1327" i="10" s="1"/>
  <c r="I1327" i="10"/>
  <c r="G1327" i="10"/>
  <c r="M1326" i="10"/>
  <c r="N1326" i="10" s="1"/>
  <c r="O1326" i="10" s="1"/>
  <c r="I1326" i="10"/>
  <c r="G1326" i="10"/>
  <c r="M1325" i="10"/>
  <c r="N1325" i="10" s="1"/>
  <c r="O1325" i="10" s="1"/>
  <c r="I1325" i="10"/>
  <c r="G1325" i="10"/>
  <c r="M1324" i="10"/>
  <c r="N1324" i="10" s="1"/>
  <c r="O1324" i="10" s="1"/>
  <c r="I1324" i="10"/>
  <c r="G1324" i="10"/>
  <c r="M1323" i="10"/>
  <c r="N1323" i="10" s="1"/>
  <c r="O1323" i="10" s="1"/>
  <c r="I1323" i="10"/>
  <c r="G1323" i="10"/>
  <c r="M1322" i="10"/>
  <c r="N1322" i="10" s="1"/>
  <c r="O1322" i="10" s="1"/>
  <c r="I1322" i="10"/>
  <c r="G1322" i="10"/>
  <c r="M1321" i="10"/>
  <c r="N1321" i="10" s="1"/>
  <c r="O1321" i="10" s="1"/>
  <c r="I1321" i="10"/>
  <c r="G1321" i="10"/>
  <c r="M1320" i="10"/>
  <c r="N1320" i="10" s="1"/>
  <c r="O1320" i="10" s="1"/>
  <c r="I1320" i="10"/>
  <c r="G1320" i="10"/>
  <c r="M1319" i="10"/>
  <c r="N1319" i="10" s="1"/>
  <c r="O1319" i="10" s="1"/>
  <c r="I1319" i="10"/>
  <c r="G1319" i="10"/>
  <c r="M1318" i="10"/>
  <c r="N1318" i="10" s="1"/>
  <c r="O1318" i="10" s="1"/>
  <c r="I1318" i="10"/>
  <c r="G1318" i="10"/>
  <c r="M1317" i="10"/>
  <c r="N1317" i="10" s="1"/>
  <c r="O1317" i="10" s="1"/>
  <c r="I1317" i="10"/>
  <c r="G1317" i="10"/>
  <c r="M1316" i="10"/>
  <c r="N1316" i="10" s="1"/>
  <c r="O1316" i="10" s="1"/>
  <c r="I1316" i="10"/>
  <c r="G1316" i="10"/>
  <c r="M1315" i="10"/>
  <c r="N1315" i="10" s="1"/>
  <c r="O1315" i="10" s="1"/>
  <c r="I1315" i="10"/>
  <c r="G1315" i="10"/>
  <c r="M1314" i="10"/>
  <c r="N1314" i="10" s="1"/>
  <c r="O1314" i="10" s="1"/>
  <c r="I1314" i="10"/>
  <c r="G1314" i="10"/>
  <c r="M1313" i="10"/>
  <c r="N1313" i="10" s="1"/>
  <c r="O1313" i="10" s="1"/>
  <c r="I1313" i="10"/>
  <c r="G1313" i="10"/>
  <c r="M1312" i="10"/>
  <c r="N1312" i="10" s="1"/>
  <c r="O1312" i="10" s="1"/>
  <c r="I1312" i="10"/>
  <c r="G1312" i="10"/>
  <c r="M1311" i="10"/>
  <c r="N1311" i="10" s="1"/>
  <c r="O1311" i="10" s="1"/>
  <c r="I1311" i="10"/>
  <c r="G1311" i="10"/>
  <c r="M1310" i="10"/>
  <c r="N1310" i="10" s="1"/>
  <c r="O1310" i="10" s="1"/>
  <c r="I1310" i="10"/>
  <c r="G1310" i="10"/>
  <c r="M1309" i="10"/>
  <c r="N1309" i="10" s="1"/>
  <c r="O1309" i="10" s="1"/>
  <c r="I1309" i="10"/>
  <c r="G1309" i="10"/>
  <c r="M1308" i="10"/>
  <c r="N1308" i="10" s="1"/>
  <c r="O1308" i="10" s="1"/>
  <c r="I1308" i="10"/>
  <c r="G1308" i="10"/>
  <c r="M1307" i="10"/>
  <c r="N1307" i="10" s="1"/>
  <c r="O1307" i="10" s="1"/>
  <c r="I1307" i="10"/>
  <c r="G1307" i="10"/>
  <c r="M1306" i="10"/>
  <c r="N1306" i="10" s="1"/>
  <c r="O1306" i="10" s="1"/>
  <c r="I1306" i="10"/>
  <c r="G1306" i="10"/>
  <c r="M1305" i="10"/>
  <c r="N1305" i="10" s="1"/>
  <c r="O1305" i="10" s="1"/>
  <c r="I1305" i="10"/>
  <c r="G1305" i="10"/>
  <c r="M1304" i="10"/>
  <c r="N1304" i="10" s="1"/>
  <c r="O1304" i="10" s="1"/>
  <c r="I1304" i="10"/>
  <c r="G1304" i="10"/>
  <c r="M1303" i="10"/>
  <c r="N1303" i="10" s="1"/>
  <c r="O1303" i="10" s="1"/>
  <c r="I1303" i="10"/>
  <c r="G1303" i="10"/>
  <c r="M1302" i="10"/>
  <c r="N1302" i="10" s="1"/>
  <c r="O1302" i="10" s="1"/>
  <c r="I1302" i="10"/>
  <c r="G1302" i="10"/>
  <c r="N1301" i="10"/>
  <c r="O1301" i="10" s="1"/>
  <c r="M1301" i="10"/>
  <c r="I1301" i="10"/>
  <c r="G1301" i="10"/>
  <c r="M1300" i="10"/>
  <c r="N1300" i="10" s="1"/>
  <c r="O1300" i="10" s="1"/>
  <c r="I1300" i="10"/>
  <c r="G1300" i="10"/>
  <c r="M1299" i="10"/>
  <c r="N1299" i="10" s="1"/>
  <c r="O1299" i="10" s="1"/>
  <c r="I1299" i="10"/>
  <c r="G1299" i="10"/>
  <c r="M1298" i="10"/>
  <c r="N1298" i="10" s="1"/>
  <c r="O1298" i="10" s="1"/>
  <c r="I1298" i="10"/>
  <c r="G1298" i="10"/>
  <c r="M1297" i="10"/>
  <c r="N1297" i="10" s="1"/>
  <c r="O1297" i="10" s="1"/>
  <c r="I1297" i="10"/>
  <c r="G1297" i="10"/>
  <c r="N1296" i="10"/>
  <c r="O1296" i="10" s="1"/>
  <c r="M1296" i="10"/>
  <c r="I1296" i="10"/>
  <c r="G1296" i="10"/>
  <c r="M1295" i="10"/>
  <c r="N1295" i="10" s="1"/>
  <c r="O1295" i="10" s="1"/>
  <c r="I1295" i="10"/>
  <c r="G1295" i="10"/>
  <c r="M1294" i="10"/>
  <c r="N1294" i="10" s="1"/>
  <c r="O1294" i="10" s="1"/>
  <c r="I1294" i="10"/>
  <c r="G1294" i="10"/>
  <c r="M1293" i="10"/>
  <c r="N1293" i="10" s="1"/>
  <c r="O1293" i="10" s="1"/>
  <c r="I1293" i="10"/>
  <c r="G1293" i="10"/>
  <c r="M1292" i="10"/>
  <c r="N1292" i="10" s="1"/>
  <c r="O1292" i="10" s="1"/>
  <c r="I1292" i="10"/>
  <c r="G1292" i="10"/>
  <c r="M1291" i="10"/>
  <c r="N1291" i="10" s="1"/>
  <c r="O1291" i="10" s="1"/>
  <c r="I1291" i="10"/>
  <c r="G1291" i="10"/>
  <c r="M1290" i="10"/>
  <c r="N1290" i="10" s="1"/>
  <c r="O1290" i="10" s="1"/>
  <c r="I1290" i="10"/>
  <c r="G1290" i="10"/>
  <c r="M1289" i="10"/>
  <c r="N1289" i="10" s="1"/>
  <c r="O1289" i="10" s="1"/>
  <c r="I1289" i="10"/>
  <c r="G1289" i="10"/>
  <c r="M1288" i="10"/>
  <c r="N1288" i="10" s="1"/>
  <c r="O1288" i="10" s="1"/>
  <c r="I1288" i="10"/>
  <c r="G1288" i="10"/>
  <c r="N1287" i="10"/>
  <c r="O1287" i="10" s="1"/>
  <c r="M1287" i="10"/>
  <c r="I1287" i="10"/>
  <c r="G1287" i="10"/>
  <c r="M1286" i="10"/>
  <c r="N1286" i="10" s="1"/>
  <c r="O1286" i="10" s="1"/>
  <c r="I1286" i="10"/>
  <c r="G1286" i="10"/>
  <c r="M1285" i="10"/>
  <c r="N1285" i="10" s="1"/>
  <c r="O1285" i="10" s="1"/>
  <c r="I1285" i="10"/>
  <c r="G1285" i="10"/>
  <c r="M1284" i="10"/>
  <c r="N1284" i="10" s="1"/>
  <c r="O1284" i="10" s="1"/>
  <c r="I1284" i="10"/>
  <c r="G1284" i="10"/>
  <c r="M1283" i="10"/>
  <c r="N1283" i="10" s="1"/>
  <c r="O1283" i="10" s="1"/>
  <c r="I1283" i="10"/>
  <c r="G1283" i="10"/>
  <c r="M1282" i="10"/>
  <c r="N1282" i="10" s="1"/>
  <c r="O1282" i="10" s="1"/>
  <c r="I1282" i="10"/>
  <c r="G1282" i="10"/>
  <c r="M1281" i="10"/>
  <c r="N1281" i="10" s="1"/>
  <c r="O1281" i="10" s="1"/>
  <c r="I1281" i="10"/>
  <c r="G1281" i="10"/>
  <c r="M1280" i="10"/>
  <c r="N1280" i="10" s="1"/>
  <c r="O1280" i="10" s="1"/>
  <c r="I1280" i="10"/>
  <c r="G1280" i="10"/>
  <c r="M1279" i="10"/>
  <c r="N1279" i="10" s="1"/>
  <c r="O1279" i="10" s="1"/>
  <c r="I1279" i="10"/>
  <c r="G1279" i="10"/>
  <c r="M1278" i="10"/>
  <c r="N1278" i="10" s="1"/>
  <c r="O1278" i="10" s="1"/>
  <c r="I1278" i="10"/>
  <c r="G1278" i="10"/>
  <c r="M1277" i="10"/>
  <c r="N1277" i="10" s="1"/>
  <c r="O1277" i="10" s="1"/>
  <c r="I1277" i="10"/>
  <c r="G1277" i="10"/>
  <c r="M1276" i="10"/>
  <c r="N1276" i="10" s="1"/>
  <c r="O1276" i="10" s="1"/>
  <c r="I1276" i="10"/>
  <c r="G1276" i="10"/>
  <c r="M1275" i="10"/>
  <c r="N1275" i="10" s="1"/>
  <c r="O1275" i="10" s="1"/>
  <c r="I1275" i="10"/>
  <c r="G1275" i="10"/>
  <c r="O1274" i="10"/>
  <c r="M1274" i="10"/>
  <c r="N1274" i="10" s="1"/>
  <c r="I1274" i="10"/>
  <c r="G1274" i="10"/>
  <c r="M1273" i="10"/>
  <c r="N1273" i="10" s="1"/>
  <c r="O1273" i="10" s="1"/>
  <c r="I1273" i="10"/>
  <c r="G1273" i="10"/>
  <c r="M1272" i="10"/>
  <c r="N1272" i="10" s="1"/>
  <c r="O1272" i="10" s="1"/>
  <c r="I1272" i="10"/>
  <c r="G1272" i="10"/>
  <c r="M1271" i="10"/>
  <c r="N1271" i="10" s="1"/>
  <c r="O1271" i="10" s="1"/>
  <c r="I1271" i="10"/>
  <c r="G1271" i="10"/>
  <c r="M1270" i="10"/>
  <c r="N1270" i="10" s="1"/>
  <c r="O1270" i="10" s="1"/>
  <c r="I1270" i="10"/>
  <c r="G1270" i="10"/>
  <c r="M1269" i="10"/>
  <c r="N1269" i="10" s="1"/>
  <c r="O1269" i="10" s="1"/>
  <c r="I1269" i="10"/>
  <c r="G1269" i="10"/>
  <c r="M1268" i="10"/>
  <c r="N1268" i="10" s="1"/>
  <c r="O1268" i="10" s="1"/>
  <c r="I1268" i="10"/>
  <c r="G1268" i="10"/>
  <c r="M1267" i="10"/>
  <c r="N1267" i="10" s="1"/>
  <c r="O1267" i="10" s="1"/>
  <c r="I1267" i="10"/>
  <c r="G1267" i="10"/>
  <c r="M1266" i="10"/>
  <c r="N1266" i="10" s="1"/>
  <c r="O1266" i="10" s="1"/>
  <c r="I1266" i="10"/>
  <c r="G1266" i="10"/>
  <c r="M1265" i="10"/>
  <c r="N1265" i="10" s="1"/>
  <c r="O1265" i="10" s="1"/>
  <c r="I1265" i="10"/>
  <c r="G1265" i="10"/>
  <c r="M1264" i="10"/>
  <c r="N1264" i="10" s="1"/>
  <c r="O1264" i="10" s="1"/>
  <c r="I1264" i="10"/>
  <c r="G1264" i="10"/>
  <c r="M1263" i="10"/>
  <c r="N1263" i="10" s="1"/>
  <c r="O1263" i="10" s="1"/>
  <c r="I1263" i="10"/>
  <c r="G1263" i="10"/>
  <c r="M1262" i="10"/>
  <c r="N1262" i="10" s="1"/>
  <c r="O1262" i="10" s="1"/>
  <c r="I1262" i="10"/>
  <c r="G1262" i="10"/>
  <c r="M1261" i="10"/>
  <c r="N1261" i="10" s="1"/>
  <c r="O1261" i="10" s="1"/>
  <c r="I1261" i="10"/>
  <c r="G1261" i="10"/>
  <c r="M1260" i="10"/>
  <c r="N1260" i="10" s="1"/>
  <c r="O1260" i="10" s="1"/>
  <c r="I1260" i="10"/>
  <c r="G1260" i="10"/>
  <c r="M1259" i="10"/>
  <c r="N1259" i="10" s="1"/>
  <c r="O1259" i="10" s="1"/>
  <c r="I1259" i="10"/>
  <c r="G1259" i="10"/>
  <c r="M1258" i="10"/>
  <c r="N1258" i="10" s="1"/>
  <c r="O1258" i="10" s="1"/>
  <c r="I1258" i="10"/>
  <c r="G1258" i="10"/>
  <c r="M1257" i="10"/>
  <c r="N1257" i="10" s="1"/>
  <c r="O1257" i="10" s="1"/>
  <c r="I1257" i="10"/>
  <c r="G1257" i="10"/>
  <c r="M1256" i="10"/>
  <c r="N1256" i="10" s="1"/>
  <c r="O1256" i="10" s="1"/>
  <c r="I1256" i="10"/>
  <c r="G1256" i="10"/>
  <c r="M1255" i="10"/>
  <c r="N1255" i="10" s="1"/>
  <c r="O1255" i="10" s="1"/>
  <c r="I1255" i="10"/>
  <c r="G1255" i="10"/>
  <c r="M1254" i="10"/>
  <c r="N1254" i="10" s="1"/>
  <c r="O1254" i="10" s="1"/>
  <c r="I1254" i="10"/>
  <c r="G1254" i="10"/>
  <c r="N1253" i="10"/>
  <c r="O1253" i="10" s="1"/>
  <c r="M1253" i="10"/>
  <c r="I1253" i="10"/>
  <c r="G1253" i="10"/>
  <c r="M1252" i="10"/>
  <c r="N1252" i="10" s="1"/>
  <c r="O1252" i="10" s="1"/>
  <c r="I1252" i="10"/>
  <c r="G1252" i="10"/>
  <c r="M1251" i="10"/>
  <c r="N1251" i="10" s="1"/>
  <c r="O1251" i="10" s="1"/>
  <c r="I1251" i="10"/>
  <c r="G1251" i="10"/>
  <c r="M1250" i="10"/>
  <c r="N1250" i="10" s="1"/>
  <c r="O1250" i="10" s="1"/>
  <c r="I1250" i="10"/>
  <c r="G1250" i="10"/>
  <c r="M1249" i="10"/>
  <c r="N1249" i="10" s="1"/>
  <c r="O1249" i="10" s="1"/>
  <c r="I1249" i="10"/>
  <c r="G1249" i="10"/>
  <c r="M1248" i="10"/>
  <c r="N1248" i="10" s="1"/>
  <c r="O1248" i="10" s="1"/>
  <c r="I1248" i="10"/>
  <c r="G1248" i="10"/>
  <c r="M1247" i="10"/>
  <c r="N1247" i="10" s="1"/>
  <c r="O1247" i="10" s="1"/>
  <c r="I1247" i="10"/>
  <c r="G1247" i="10"/>
  <c r="M1246" i="10"/>
  <c r="N1246" i="10" s="1"/>
  <c r="O1246" i="10" s="1"/>
  <c r="I1246" i="10"/>
  <c r="G1246" i="10"/>
  <c r="M1245" i="10"/>
  <c r="N1245" i="10" s="1"/>
  <c r="O1245" i="10" s="1"/>
  <c r="I1245" i="10"/>
  <c r="G1245" i="10"/>
  <c r="M1244" i="10"/>
  <c r="N1244" i="10" s="1"/>
  <c r="O1244" i="10" s="1"/>
  <c r="I1244" i="10"/>
  <c r="G1244" i="10"/>
  <c r="M1243" i="10"/>
  <c r="N1243" i="10" s="1"/>
  <c r="O1243" i="10" s="1"/>
  <c r="I1243" i="10"/>
  <c r="G1243" i="10"/>
  <c r="M1242" i="10"/>
  <c r="N1242" i="10" s="1"/>
  <c r="O1242" i="10" s="1"/>
  <c r="I1242" i="10"/>
  <c r="G1242" i="10"/>
  <c r="M1241" i="10"/>
  <c r="N1241" i="10" s="1"/>
  <c r="O1241" i="10" s="1"/>
  <c r="I1241" i="10"/>
  <c r="G1241" i="10"/>
  <c r="M1240" i="10"/>
  <c r="N1240" i="10" s="1"/>
  <c r="O1240" i="10" s="1"/>
  <c r="I1240" i="10"/>
  <c r="G1240" i="10"/>
  <c r="M1239" i="10"/>
  <c r="N1239" i="10" s="1"/>
  <c r="O1239" i="10" s="1"/>
  <c r="I1239" i="10"/>
  <c r="G1239" i="10"/>
  <c r="M1238" i="10"/>
  <c r="N1238" i="10" s="1"/>
  <c r="O1238" i="10" s="1"/>
  <c r="I1238" i="10"/>
  <c r="G1238" i="10"/>
  <c r="M1237" i="10"/>
  <c r="N1237" i="10" s="1"/>
  <c r="O1237" i="10" s="1"/>
  <c r="I1237" i="10"/>
  <c r="G1237" i="10"/>
  <c r="M1236" i="10"/>
  <c r="N1236" i="10" s="1"/>
  <c r="O1236" i="10" s="1"/>
  <c r="I1236" i="10"/>
  <c r="G1236" i="10"/>
  <c r="M1235" i="10"/>
  <c r="N1235" i="10" s="1"/>
  <c r="O1235" i="10" s="1"/>
  <c r="I1235" i="10"/>
  <c r="G1235" i="10"/>
  <c r="M1234" i="10"/>
  <c r="N1234" i="10" s="1"/>
  <c r="O1234" i="10" s="1"/>
  <c r="I1234" i="10"/>
  <c r="G1234" i="10"/>
  <c r="M1233" i="10"/>
  <c r="N1233" i="10" s="1"/>
  <c r="O1233" i="10" s="1"/>
  <c r="I1233" i="10"/>
  <c r="G1233" i="10"/>
  <c r="M1232" i="10"/>
  <c r="N1232" i="10" s="1"/>
  <c r="O1232" i="10" s="1"/>
  <c r="I1232" i="10"/>
  <c r="G1232" i="10"/>
  <c r="N1231" i="10"/>
  <c r="O1231" i="10" s="1"/>
  <c r="M1231" i="10"/>
  <c r="I1231" i="10"/>
  <c r="G1231" i="10"/>
  <c r="M1230" i="10"/>
  <c r="N1230" i="10" s="1"/>
  <c r="O1230" i="10" s="1"/>
  <c r="I1230" i="10"/>
  <c r="G1230" i="10"/>
  <c r="M1229" i="10"/>
  <c r="N1229" i="10" s="1"/>
  <c r="O1229" i="10" s="1"/>
  <c r="I1229" i="10"/>
  <c r="G1229" i="10"/>
  <c r="M1228" i="10"/>
  <c r="N1228" i="10" s="1"/>
  <c r="O1228" i="10" s="1"/>
  <c r="I1228" i="10"/>
  <c r="G1228" i="10"/>
  <c r="M1227" i="10"/>
  <c r="N1227" i="10" s="1"/>
  <c r="O1227" i="10" s="1"/>
  <c r="I1227" i="10"/>
  <c r="G1227" i="10"/>
  <c r="O1226" i="10"/>
  <c r="M1226" i="10"/>
  <c r="N1226" i="10" s="1"/>
  <c r="I1226" i="10"/>
  <c r="G1226" i="10"/>
  <c r="M1225" i="10"/>
  <c r="N1225" i="10" s="1"/>
  <c r="O1225" i="10" s="1"/>
  <c r="I1225" i="10"/>
  <c r="G1225" i="10"/>
  <c r="M1224" i="10"/>
  <c r="N1224" i="10" s="1"/>
  <c r="O1224" i="10" s="1"/>
  <c r="I1224" i="10"/>
  <c r="G1224" i="10"/>
  <c r="M1223" i="10"/>
  <c r="N1223" i="10" s="1"/>
  <c r="O1223" i="10" s="1"/>
  <c r="I1223" i="10"/>
  <c r="G1223" i="10"/>
  <c r="M1222" i="10"/>
  <c r="N1222" i="10" s="1"/>
  <c r="O1222" i="10" s="1"/>
  <c r="I1222" i="10"/>
  <c r="G1222" i="10"/>
  <c r="M1221" i="10"/>
  <c r="N1221" i="10" s="1"/>
  <c r="O1221" i="10" s="1"/>
  <c r="I1221" i="10"/>
  <c r="G1221" i="10"/>
  <c r="M1220" i="10"/>
  <c r="N1220" i="10" s="1"/>
  <c r="O1220" i="10" s="1"/>
  <c r="I1220" i="10"/>
  <c r="G1220" i="10"/>
  <c r="M1219" i="10"/>
  <c r="N1219" i="10" s="1"/>
  <c r="O1219" i="10" s="1"/>
  <c r="I1219" i="10"/>
  <c r="G1219" i="10"/>
  <c r="M1218" i="10"/>
  <c r="N1218" i="10" s="1"/>
  <c r="O1218" i="10" s="1"/>
  <c r="I1218" i="10"/>
  <c r="G1218" i="10"/>
  <c r="M1217" i="10"/>
  <c r="N1217" i="10" s="1"/>
  <c r="O1217" i="10" s="1"/>
  <c r="I1217" i="10"/>
  <c r="G1217" i="10"/>
  <c r="M1216" i="10"/>
  <c r="N1216" i="10" s="1"/>
  <c r="O1216" i="10" s="1"/>
  <c r="I1216" i="10"/>
  <c r="G1216" i="10"/>
  <c r="M1215" i="10"/>
  <c r="N1215" i="10" s="1"/>
  <c r="O1215" i="10" s="1"/>
  <c r="I1215" i="10"/>
  <c r="G1215" i="10"/>
  <c r="M1214" i="10"/>
  <c r="N1214" i="10" s="1"/>
  <c r="O1214" i="10" s="1"/>
  <c r="I1214" i="10"/>
  <c r="G1214" i="10"/>
  <c r="M1213" i="10"/>
  <c r="N1213" i="10" s="1"/>
  <c r="O1213" i="10" s="1"/>
  <c r="I1213" i="10"/>
  <c r="G1213" i="10"/>
  <c r="M1212" i="10"/>
  <c r="N1212" i="10" s="1"/>
  <c r="O1212" i="10" s="1"/>
  <c r="I1212" i="10"/>
  <c r="G1212" i="10"/>
  <c r="M1211" i="10"/>
  <c r="N1211" i="10" s="1"/>
  <c r="O1211" i="10" s="1"/>
  <c r="I1211" i="10"/>
  <c r="G1211" i="10"/>
  <c r="M1210" i="10"/>
  <c r="N1210" i="10" s="1"/>
  <c r="O1210" i="10" s="1"/>
  <c r="I1210" i="10"/>
  <c r="G1210" i="10"/>
  <c r="M1209" i="10"/>
  <c r="N1209" i="10" s="1"/>
  <c r="O1209" i="10" s="1"/>
  <c r="I1209" i="10"/>
  <c r="G1209" i="10"/>
  <c r="M1208" i="10"/>
  <c r="N1208" i="10" s="1"/>
  <c r="O1208" i="10" s="1"/>
  <c r="I1208" i="10"/>
  <c r="G1208" i="10"/>
  <c r="M1207" i="10"/>
  <c r="N1207" i="10" s="1"/>
  <c r="O1207" i="10" s="1"/>
  <c r="I1207" i="10"/>
  <c r="G1207" i="10"/>
  <c r="M1206" i="10"/>
  <c r="N1206" i="10" s="1"/>
  <c r="O1206" i="10" s="1"/>
  <c r="I1206" i="10"/>
  <c r="G1206" i="10"/>
  <c r="M1205" i="10"/>
  <c r="N1205" i="10" s="1"/>
  <c r="O1205" i="10" s="1"/>
  <c r="I1205" i="10"/>
  <c r="G1205" i="10"/>
  <c r="M1204" i="10"/>
  <c r="N1204" i="10" s="1"/>
  <c r="O1204" i="10" s="1"/>
  <c r="I1204" i="10"/>
  <c r="G1204" i="10"/>
  <c r="M1203" i="10"/>
  <c r="N1203" i="10" s="1"/>
  <c r="O1203" i="10" s="1"/>
  <c r="I1203" i="10"/>
  <c r="G1203" i="10"/>
  <c r="M1202" i="10"/>
  <c r="N1202" i="10" s="1"/>
  <c r="O1202" i="10" s="1"/>
  <c r="I1202" i="10"/>
  <c r="G1202" i="10"/>
  <c r="M1201" i="10"/>
  <c r="N1201" i="10" s="1"/>
  <c r="O1201" i="10" s="1"/>
  <c r="I1201" i="10"/>
  <c r="G1201" i="10"/>
  <c r="M1200" i="10"/>
  <c r="N1200" i="10" s="1"/>
  <c r="O1200" i="10" s="1"/>
  <c r="I1200" i="10"/>
  <c r="G1200" i="10"/>
  <c r="M1199" i="10"/>
  <c r="N1199" i="10" s="1"/>
  <c r="O1199" i="10" s="1"/>
  <c r="I1199" i="10"/>
  <c r="G1199" i="10"/>
  <c r="M1198" i="10"/>
  <c r="N1198" i="10" s="1"/>
  <c r="O1198" i="10" s="1"/>
  <c r="I1198" i="10"/>
  <c r="G1198" i="10"/>
  <c r="M1197" i="10"/>
  <c r="N1197" i="10" s="1"/>
  <c r="O1197" i="10" s="1"/>
  <c r="I1197" i="10"/>
  <c r="G1197" i="10"/>
  <c r="M1196" i="10"/>
  <c r="N1196" i="10" s="1"/>
  <c r="O1196" i="10" s="1"/>
  <c r="I1196" i="10"/>
  <c r="G1196" i="10"/>
  <c r="M1195" i="10"/>
  <c r="N1195" i="10" s="1"/>
  <c r="O1195" i="10" s="1"/>
  <c r="I1195" i="10"/>
  <c r="G1195" i="10"/>
  <c r="M1194" i="10"/>
  <c r="N1194" i="10" s="1"/>
  <c r="O1194" i="10" s="1"/>
  <c r="I1194" i="10"/>
  <c r="G1194" i="10"/>
  <c r="M1193" i="10"/>
  <c r="N1193" i="10" s="1"/>
  <c r="O1193" i="10" s="1"/>
  <c r="I1193" i="10"/>
  <c r="G1193" i="10"/>
  <c r="N1192" i="10"/>
  <c r="O1192" i="10" s="1"/>
  <c r="M1192" i="10"/>
  <c r="I1192" i="10"/>
  <c r="G1192" i="10"/>
  <c r="N1191" i="10"/>
  <c r="O1191" i="10" s="1"/>
  <c r="M1191" i="10"/>
  <c r="I1191" i="10"/>
  <c r="G1191" i="10"/>
  <c r="M1190" i="10"/>
  <c r="N1190" i="10" s="1"/>
  <c r="O1190" i="10" s="1"/>
  <c r="I1190" i="10"/>
  <c r="G1190" i="10"/>
  <c r="M1189" i="10"/>
  <c r="N1189" i="10" s="1"/>
  <c r="O1189" i="10" s="1"/>
  <c r="I1189" i="10"/>
  <c r="G1189" i="10"/>
  <c r="M1188" i="10"/>
  <c r="N1188" i="10" s="1"/>
  <c r="O1188" i="10" s="1"/>
  <c r="I1188" i="10"/>
  <c r="G1188" i="10"/>
  <c r="M1187" i="10"/>
  <c r="N1187" i="10" s="1"/>
  <c r="O1187" i="10" s="1"/>
  <c r="I1187" i="10"/>
  <c r="G1187" i="10"/>
  <c r="O1186" i="10"/>
  <c r="M1186" i="10"/>
  <c r="N1186" i="10" s="1"/>
  <c r="I1186" i="10"/>
  <c r="G1186" i="10"/>
  <c r="M1185" i="10"/>
  <c r="N1185" i="10" s="1"/>
  <c r="O1185" i="10" s="1"/>
  <c r="I1185" i="10"/>
  <c r="G1185" i="10"/>
  <c r="M1184" i="10"/>
  <c r="N1184" i="10" s="1"/>
  <c r="O1184" i="10" s="1"/>
  <c r="I1184" i="10"/>
  <c r="G1184" i="10"/>
  <c r="M1183" i="10"/>
  <c r="N1183" i="10" s="1"/>
  <c r="O1183" i="10" s="1"/>
  <c r="I1183" i="10"/>
  <c r="G1183" i="10"/>
  <c r="M1182" i="10"/>
  <c r="N1182" i="10" s="1"/>
  <c r="O1182" i="10" s="1"/>
  <c r="I1182" i="10"/>
  <c r="G1182" i="10"/>
  <c r="M1181" i="10"/>
  <c r="N1181" i="10" s="1"/>
  <c r="O1181" i="10" s="1"/>
  <c r="I1181" i="10"/>
  <c r="G1181" i="10"/>
  <c r="M1180" i="10"/>
  <c r="N1180" i="10" s="1"/>
  <c r="O1180" i="10" s="1"/>
  <c r="I1180" i="10"/>
  <c r="G1180" i="10"/>
  <c r="M1179" i="10"/>
  <c r="N1179" i="10" s="1"/>
  <c r="O1179" i="10" s="1"/>
  <c r="I1179" i="10"/>
  <c r="G1179" i="10"/>
  <c r="M1178" i="10"/>
  <c r="N1178" i="10" s="1"/>
  <c r="O1178" i="10" s="1"/>
  <c r="I1178" i="10"/>
  <c r="G1178" i="10"/>
  <c r="M1177" i="10"/>
  <c r="N1177" i="10" s="1"/>
  <c r="O1177" i="10" s="1"/>
  <c r="I1177" i="10"/>
  <c r="G1177" i="10"/>
  <c r="M1176" i="10"/>
  <c r="N1176" i="10" s="1"/>
  <c r="O1176" i="10" s="1"/>
  <c r="I1176" i="10"/>
  <c r="G1176" i="10"/>
  <c r="M1175" i="10"/>
  <c r="N1175" i="10" s="1"/>
  <c r="O1175" i="10" s="1"/>
  <c r="I1175" i="10"/>
  <c r="G1175" i="10"/>
  <c r="M1174" i="10"/>
  <c r="N1174" i="10" s="1"/>
  <c r="O1174" i="10" s="1"/>
  <c r="I1174" i="10"/>
  <c r="G1174" i="10"/>
  <c r="M1173" i="10"/>
  <c r="N1173" i="10" s="1"/>
  <c r="O1173" i="10" s="1"/>
  <c r="I1173" i="10"/>
  <c r="G1173" i="10"/>
  <c r="M1172" i="10"/>
  <c r="N1172" i="10" s="1"/>
  <c r="O1172" i="10" s="1"/>
  <c r="I1172" i="10"/>
  <c r="G1172" i="10"/>
  <c r="M1171" i="10"/>
  <c r="N1171" i="10" s="1"/>
  <c r="O1171" i="10" s="1"/>
  <c r="I1171" i="10"/>
  <c r="G1171" i="10"/>
  <c r="M1170" i="10"/>
  <c r="N1170" i="10" s="1"/>
  <c r="O1170" i="10" s="1"/>
  <c r="I1170" i="10"/>
  <c r="G1170" i="10"/>
  <c r="M1169" i="10"/>
  <c r="N1169" i="10" s="1"/>
  <c r="O1169" i="10" s="1"/>
  <c r="I1169" i="10"/>
  <c r="G1169" i="10"/>
  <c r="M1168" i="10"/>
  <c r="N1168" i="10" s="1"/>
  <c r="O1168" i="10" s="1"/>
  <c r="I1168" i="10"/>
  <c r="G1168" i="10"/>
  <c r="M1167" i="10"/>
  <c r="N1167" i="10" s="1"/>
  <c r="O1167" i="10" s="1"/>
  <c r="I1167" i="10"/>
  <c r="G1167" i="10"/>
  <c r="M1166" i="10"/>
  <c r="N1166" i="10" s="1"/>
  <c r="O1166" i="10" s="1"/>
  <c r="I1166" i="10"/>
  <c r="G1166" i="10"/>
  <c r="M1165" i="10"/>
  <c r="N1165" i="10" s="1"/>
  <c r="O1165" i="10" s="1"/>
  <c r="I1165" i="10"/>
  <c r="G1165" i="10"/>
  <c r="N1164" i="10"/>
  <c r="O1164" i="10" s="1"/>
  <c r="M1164" i="10"/>
  <c r="I1164" i="10"/>
  <c r="G1164" i="10"/>
  <c r="M1163" i="10"/>
  <c r="N1163" i="10" s="1"/>
  <c r="O1163" i="10" s="1"/>
  <c r="I1163" i="10"/>
  <c r="G1163" i="10"/>
  <c r="M1162" i="10"/>
  <c r="N1162" i="10" s="1"/>
  <c r="O1162" i="10" s="1"/>
  <c r="I1162" i="10"/>
  <c r="G1162" i="10"/>
  <c r="M1161" i="10"/>
  <c r="N1161" i="10" s="1"/>
  <c r="O1161" i="10" s="1"/>
  <c r="I1161" i="10"/>
  <c r="G1161" i="10"/>
  <c r="N1160" i="10"/>
  <c r="O1160" i="10" s="1"/>
  <c r="M1160" i="10"/>
  <c r="I1160" i="10"/>
  <c r="G1160" i="10"/>
  <c r="M1159" i="10"/>
  <c r="N1159" i="10" s="1"/>
  <c r="O1159" i="10" s="1"/>
  <c r="I1159" i="10"/>
  <c r="G1159" i="10"/>
  <c r="N1158" i="10"/>
  <c r="O1158" i="10" s="1"/>
  <c r="M1158" i="10"/>
  <c r="I1158" i="10"/>
  <c r="G1158" i="10"/>
  <c r="M1157" i="10"/>
  <c r="N1157" i="10" s="1"/>
  <c r="O1157" i="10" s="1"/>
  <c r="I1157" i="10"/>
  <c r="G1157" i="10"/>
  <c r="M1156" i="10"/>
  <c r="N1156" i="10" s="1"/>
  <c r="O1156" i="10" s="1"/>
  <c r="I1156" i="10"/>
  <c r="G1156" i="10"/>
  <c r="M1155" i="10"/>
  <c r="N1155" i="10" s="1"/>
  <c r="O1155" i="10" s="1"/>
  <c r="I1155" i="10"/>
  <c r="G1155" i="10"/>
  <c r="M1154" i="10"/>
  <c r="N1154" i="10" s="1"/>
  <c r="O1154" i="10" s="1"/>
  <c r="I1154" i="10"/>
  <c r="G1154" i="10"/>
  <c r="M1153" i="10"/>
  <c r="N1153" i="10" s="1"/>
  <c r="O1153" i="10" s="1"/>
  <c r="I1153" i="10"/>
  <c r="G1153" i="10"/>
  <c r="M1152" i="10"/>
  <c r="N1152" i="10" s="1"/>
  <c r="O1152" i="10" s="1"/>
  <c r="I1152" i="10"/>
  <c r="G1152" i="10"/>
  <c r="M1151" i="10"/>
  <c r="N1151" i="10" s="1"/>
  <c r="O1151" i="10" s="1"/>
  <c r="I1151" i="10"/>
  <c r="G1151" i="10"/>
  <c r="M1150" i="10"/>
  <c r="N1150" i="10" s="1"/>
  <c r="O1150" i="10" s="1"/>
  <c r="I1150" i="10"/>
  <c r="G1150" i="10"/>
  <c r="M1149" i="10"/>
  <c r="N1149" i="10" s="1"/>
  <c r="O1149" i="10" s="1"/>
  <c r="I1149" i="10"/>
  <c r="G1149" i="10"/>
  <c r="M1148" i="10"/>
  <c r="N1148" i="10" s="1"/>
  <c r="O1148" i="10" s="1"/>
  <c r="I1148" i="10"/>
  <c r="G1148" i="10"/>
  <c r="M1147" i="10"/>
  <c r="N1147" i="10" s="1"/>
  <c r="O1147" i="10" s="1"/>
  <c r="I1147" i="10"/>
  <c r="G1147" i="10"/>
  <c r="M1146" i="10"/>
  <c r="N1146" i="10" s="1"/>
  <c r="O1146" i="10" s="1"/>
  <c r="I1146" i="10"/>
  <c r="G1146" i="10"/>
  <c r="M1145" i="10"/>
  <c r="N1145" i="10" s="1"/>
  <c r="O1145" i="10" s="1"/>
  <c r="I1145" i="10"/>
  <c r="G1145" i="10"/>
  <c r="M1144" i="10"/>
  <c r="N1144" i="10" s="1"/>
  <c r="O1144" i="10" s="1"/>
  <c r="I1144" i="10"/>
  <c r="G1144" i="10"/>
  <c r="M1143" i="10"/>
  <c r="N1143" i="10" s="1"/>
  <c r="O1143" i="10" s="1"/>
  <c r="I1143" i="10"/>
  <c r="G1143" i="10"/>
  <c r="M1142" i="10"/>
  <c r="N1142" i="10" s="1"/>
  <c r="O1142" i="10" s="1"/>
  <c r="I1142" i="10"/>
  <c r="G1142" i="10"/>
  <c r="M1141" i="10"/>
  <c r="N1141" i="10" s="1"/>
  <c r="O1141" i="10" s="1"/>
  <c r="I1141" i="10"/>
  <c r="G1141" i="10"/>
  <c r="M1140" i="10"/>
  <c r="N1140" i="10" s="1"/>
  <c r="O1140" i="10" s="1"/>
  <c r="I1140" i="10"/>
  <c r="G1140" i="10"/>
  <c r="M1139" i="10"/>
  <c r="N1139" i="10" s="1"/>
  <c r="O1139" i="10" s="1"/>
  <c r="I1139" i="10"/>
  <c r="G1139" i="10"/>
  <c r="M1138" i="10"/>
  <c r="N1138" i="10" s="1"/>
  <c r="O1138" i="10" s="1"/>
  <c r="I1138" i="10"/>
  <c r="G1138" i="10"/>
  <c r="M1137" i="10"/>
  <c r="N1137" i="10" s="1"/>
  <c r="O1137" i="10" s="1"/>
  <c r="I1137" i="10"/>
  <c r="G1137" i="10"/>
  <c r="O1136" i="10"/>
  <c r="M1136" i="10"/>
  <c r="N1136" i="10" s="1"/>
  <c r="I1136" i="10"/>
  <c r="G1136" i="10"/>
  <c r="N1135" i="10"/>
  <c r="O1135" i="10" s="1"/>
  <c r="M1135" i="10"/>
  <c r="I1135" i="10"/>
  <c r="G1135" i="10"/>
  <c r="M1134" i="10"/>
  <c r="N1134" i="10" s="1"/>
  <c r="O1134" i="10" s="1"/>
  <c r="I1134" i="10"/>
  <c r="G1134" i="10"/>
  <c r="M1133" i="10"/>
  <c r="N1133" i="10" s="1"/>
  <c r="O1133" i="10" s="1"/>
  <c r="I1133" i="10"/>
  <c r="G1133" i="10"/>
  <c r="M1132" i="10"/>
  <c r="N1132" i="10" s="1"/>
  <c r="O1132" i="10" s="1"/>
  <c r="I1132" i="10"/>
  <c r="G1132" i="10"/>
  <c r="M1131" i="10"/>
  <c r="N1131" i="10" s="1"/>
  <c r="O1131" i="10" s="1"/>
  <c r="I1131" i="10"/>
  <c r="G1131" i="10"/>
  <c r="M1130" i="10"/>
  <c r="N1130" i="10" s="1"/>
  <c r="O1130" i="10" s="1"/>
  <c r="I1130" i="10"/>
  <c r="G1130" i="10"/>
  <c r="M1129" i="10"/>
  <c r="N1129" i="10" s="1"/>
  <c r="O1129" i="10" s="1"/>
  <c r="I1129" i="10"/>
  <c r="G1129" i="10"/>
  <c r="M1128" i="10"/>
  <c r="N1128" i="10" s="1"/>
  <c r="O1128" i="10" s="1"/>
  <c r="I1128" i="10"/>
  <c r="G1128" i="10"/>
  <c r="M1127" i="10"/>
  <c r="N1127" i="10" s="1"/>
  <c r="O1127" i="10" s="1"/>
  <c r="I1127" i="10"/>
  <c r="G1127" i="10"/>
  <c r="M1126" i="10"/>
  <c r="N1126" i="10" s="1"/>
  <c r="O1126" i="10" s="1"/>
  <c r="I1126" i="10"/>
  <c r="G1126" i="10"/>
  <c r="M1125" i="10"/>
  <c r="N1125" i="10" s="1"/>
  <c r="O1125" i="10" s="1"/>
  <c r="I1125" i="10"/>
  <c r="G1125" i="10"/>
  <c r="M1124" i="10"/>
  <c r="N1124" i="10" s="1"/>
  <c r="O1124" i="10" s="1"/>
  <c r="I1124" i="10"/>
  <c r="G1124" i="10"/>
  <c r="M1123" i="10"/>
  <c r="N1123" i="10" s="1"/>
  <c r="O1123" i="10" s="1"/>
  <c r="I1123" i="10"/>
  <c r="G1123" i="10"/>
  <c r="M1122" i="10"/>
  <c r="N1122" i="10" s="1"/>
  <c r="O1122" i="10" s="1"/>
  <c r="I1122" i="10"/>
  <c r="G1122" i="10"/>
  <c r="M1121" i="10"/>
  <c r="N1121" i="10" s="1"/>
  <c r="O1121" i="10" s="1"/>
  <c r="I1121" i="10"/>
  <c r="G1121" i="10"/>
  <c r="M1120" i="10"/>
  <c r="N1120" i="10" s="1"/>
  <c r="O1120" i="10" s="1"/>
  <c r="I1120" i="10"/>
  <c r="G1120" i="10"/>
  <c r="M1119" i="10"/>
  <c r="N1119" i="10" s="1"/>
  <c r="O1119" i="10" s="1"/>
  <c r="I1119" i="10"/>
  <c r="G1119" i="10"/>
  <c r="M1118" i="10"/>
  <c r="N1118" i="10" s="1"/>
  <c r="O1118" i="10" s="1"/>
  <c r="I1118" i="10"/>
  <c r="G1118" i="10"/>
  <c r="M1117" i="10"/>
  <c r="N1117" i="10" s="1"/>
  <c r="O1117" i="10" s="1"/>
  <c r="I1117" i="10"/>
  <c r="G1117" i="10"/>
  <c r="M1116" i="10"/>
  <c r="N1116" i="10" s="1"/>
  <c r="O1116" i="10" s="1"/>
  <c r="I1116" i="10"/>
  <c r="G1116" i="10"/>
  <c r="M1115" i="10"/>
  <c r="N1115" i="10" s="1"/>
  <c r="O1115" i="10" s="1"/>
  <c r="I1115" i="10"/>
  <c r="G1115" i="10"/>
  <c r="M1114" i="10"/>
  <c r="N1114" i="10" s="1"/>
  <c r="O1114" i="10" s="1"/>
  <c r="I1114" i="10"/>
  <c r="G1114" i="10"/>
  <c r="M1113" i="10"/>
  <c r="N1113" i="10" s="1"/>
  <c r="O1113" i="10" s="1"/>
  <c r="I1113" i="10"/>
  <c r="G1113" i="10"/>
  <c r="M1112" i="10"/>
  <c r="N1112" i="10" s="1"/>
  <c r="O1112" i="10" s="1"/>
  <c r="I1112" i="10"/>
  <c r="G1112" i="10"/>
  <c r="M1111" i="10"/>
  <c r="N1111" i="10" s="1"/>
  <c r="O1111" i="10" s="1"/>
  <c r="I1111" i="10"/>
  <c r="G1111" i="10"/>
  <c r="M1110" i="10"/>
  <c r="N1110" i="10" s="1"/>
  <c r="O1110" i="10" s="1"/>
  <c r="I1110" i="10"/>
  <c r="G1110" i="10"/>
  <c r="M1109" i="10"/>
  <c r="N1109" i="10" s="1"/>
  <c r="O1109" i="10" s="1"/>
  <c r="I1109" i="10"/>
  <c r="G1109" i="10"/>
  <c r="M1108" i="10"/>
  <c r="N1108" i="10" s="1"/>
  <c r="O1108" i="10" s="1"/>
  <c r="I1108" i="10"/>
  <c r="G1108" i="10"/>
  <c r="M1107" i="10"/>
  <c r="N1107" i="10" s="1"/>
  <c r="O1107" i="10" s="1"/>
  <c r="I1107" i="10"/>
  <c r="G1107" i="10"/>
  <c r="M1106" i="10"/>
  <c r="N1106" i="10" s="1"/>
  <c r="O1106" i="10" s="1"/>
  <c r="I1106" i="10"/>
  <c r="G1106" i="10"/>
  <c r="M1105" i="10"/>
  <c r="N1105" i="10" s="1"/>
  <c r="O1105" i="10" s="1"/>
  <c r="I1105" i="10"/>
  <c r="G1105" i="10"/>
  <c r="M1104" i="10"/>
  <c r="N1104" i="10" s="1"/>
  <c r="O1104" i="10" s="1"/>
  <c r="I1104" i="10"/>
  <c r="G1104" i="10"/>
  <c r="M1103" i="10"/>
  <c r="N1103" i="10" s="1"/>
  <c r="O1103" i="10" s="1"/>
  <c r="I1103" i="10"/>
  <c r="G1103" i="10"/>
  <c r="M1102" i="10"/>
  <c r="N1102" i="10" s="1"/>
  <c r="O1102" i="10" s="1"/>
  <c r="I1102" i="10"/>
  <c r="G1102" i="10"/>
  <c r="M1101" i="10"/>
  <c r="N1101" i="10" s="1"/>
  <c r="O1101" i="10" s="1"/>
  <c r="I1101" i="10"/>
  <c r="G1101" i="10"/>
  <c r="M1100" i="10"/>
  <c r="N1100" i="10" s="1"/>
  <c r="O1100" i="10" s="1"/>
  <c r="I1100" i="10"/>
  <c r="G1100" i="10"/>
  <c r="M1099" i="10"/>
  <c r="N1099" i="10" s="1"/>
  <c r="O1099" i="10" s="1"/>
  <c r="I1099" i="10"/>
  <c r="G1099" i="10"/>
  <c r="M1098" i="10"/>
  <c r="N1098" i="10" s="1"/>
  <c r="O1098" i="10" s="1"/>
  <c r="I1098" i="10"/>
  <c r="G1098" i="10"/>
  <c r="M1097" i="10"/>
  <c r="N1097" i="10" s="1"/>
  <c r="O1097" i="10" s="1"/>
  <c r="I1097" i="10"/>
  <c r="G1097" i="10"/>
  <c r="M1096" i="10"/>
  <c r="N1096" i="10" s="1"/>
  <c r="O1096" i="10" s="1"/>
  <c r="I1096" i="10"/>
  <c r="G1096" i="10"/>
  <c r="M1095" i="10"/>
  <c r="N1095" i="10" s="1"/>
  <c r="O1095" i="10" s="1"/>
  <c r="I1095" i="10"/>
  <c r="G1095" i="10"/>
  <c r="M1094" i="10"/>
  <c r="N1094" i="10" s="1"/>
  <c r="O1094" i="10" s="1"/>
  <c r="I1094" i="10"/>
  <c r="G1094" i="10"/>
  <c r="M1093" i="10"/>
  <c r="N1093" i="10" s="1"/>
  <c r="O1093" i="10" s="1"/>
  <c r="I1093" i="10"/>
  <c r="G1093" i="10"/>
  <c r="M1092" i="10"/>
  <c r="N1092" i="10" s="1"/>
  <c r="O1092" i="10" s="1"/>
  <c r="I1092" i="10"/>
  <c r="G1092" i="10"/>
  <c r="M1091" i="10"/>
  <c r="N1091" i="10" s="1"/>
  <c r="O1091" i="10" s="1"/>
  <c r="I1091" i="10"/>
  <c r="G1091" i="10"/>
  <c r="M1090" i="10"/>
  <c r="N1090" i="10" s="1"/>
  <c r="O1090" i="10" s="1"/>
  <c r="I1090" i="10"/>
  <c r="G1090" i="10"/>
  <c r="M1089" i="10"/>
  <c r="N1089" i="10" s="1"/>
  <c r="O1089" i="10" s="1"/>
  <c r="I1089" i="10"/>
  <c r="G1089" i="10"/>
  <c r="M1088" i="10"/>
  <c r="N1088" i="10" s="1"/>
  <c r="O1088" i="10" s="1"/>
  <c r="I1088" i="10"/>
  <c r="G1088" i="10"/>
  <c r="M1087" i="10"/>
  <c r="N1087" i="10" s="1"/>
  <c r="O1087" i="10" s="1"/>
  <c r="I1087" i="10"/>
  <c r="G1087" i="10"/>
  <c r="M1086" i="10"/>
  <c r="N1086" i="10" s="1"/>
  <c r="O1086" i="10" s="1"/>
  <c r="I1086" i="10"/>
  <c r="G1086" i="10"/>
  <c r="M1085" i="10"/>
  <c r="N1085" i="10" s="1"/>
  <c r="O1085" i="10" s="1"/>
  <c r="I1085" i="10"/>
  <c r="G1085" i="10"/>
  <c r="M1084" i="10"/>
  <c r="N1084" i="10" s="1"/>
  <c r="O1084" i="10" s="1"/>
  <c r="I1084" i="10"/>
  <c r="G1084" i="10"/>
  <c r="M1083" i="10"/>
  <c r="N1083" i="10" s="1"/>
  <c r="O1083" i="10" s="1"/>
  <c r="I1083" i="10"/>
  <c r="G1083" i="10"/>
  <c r="M1082" i="10"/>
  <c r="N1082" i="10" s="1"/>
  <c r="O1082" i="10" s="1"/>
  <c r="I1082" i="10"/>
  <c r="G1082" i="10"/>
  <c r="M1081" i="10"/>
  <c r="N1081" i="10" s="1"/>
  <c r="O1081" i="10" s="1"/>
  <c r="I1081" i="10"/>
  <c r="G1081" i="10"/>
  <c r="M1080" i="10"/>
  <c r="N1080" i="10" s="1"/>
  <c r="O1080" i="10" s="1"/>
  <c r="I1080" i="10"/>
  <c r="G1080" i="10"/>
  <c r="M1079" i="10"/>
  <c r="N1079" i="10" s="1"/>
  <c r="O1079" i="10" s="1"/>
  <c r="I1079" i="10"/>
  <c r="G1079" i="10"/>
  <c r="M1078" i="10"/>
  <c r="N1078" i="10" s="1"/>
  <c r="O1078" i="10" s="1"/>
  <c r="I1078" i="10"/>
  <c r="G1078" i="10"/>
  <c r="M1077" i="10"/>
  <c r="N1077" i="10" s="1"/>
  <c r="O1077" i="10" s="1"/>
  <c r="I1077" i="10"/>
  <c r="G1077" i="10"/>
  <c r="M1076" i="10"/>
  <c r="N1076" i="10" s="1"/>
  <c r="O1076" i="10" s="1"/>
  <c r="I1076" i="10"/>
  <c r="G1076" i="10"/>
  <c r="M1075" i="10"/>
  <c r="N1075" i="10" s="1"/>
  <c r="O1075" i="10" s="1"/>
  <c r="I1075" i="10"/>
  <c r="G1075" i="10"/>
  <c r="M1074" i="10"/>
  <c r="N1074" i="10" s="1"/>
  <c r="O1074" i="10" s="1"/>
  <c r="I1074" i="10"/>
  <c r="G1074" i="10"/>
  <c r="M1073" i="10"/>
  <c r="N1073" i="10" s="1"/>
  <c r="O1073" i="10" s="1"/>
  <c r="I1073" i="10"/>
  <c r="G1073" i="10"/>
  <c r="M1072" i="10"/>
  <c r="N1072" i="10" s="1"/>
  <c r="O1072" i="10" s="1"/>
  <c r="I1072" i="10"/>
  <c r="G1072" i="10"/>
  <c r="M1071" i="10"/>
  <c r="N1071" i="10" s="1"/>
  <c r="O1071" i="10" s="1"/>
  <c r="I1071" i="10"/>
  <c r="G1071" i="10"/>
  <c r="M1070" i="10"/>
  <c r="N1070" i="10" s="1"/>
  <c r="O1070" i="10" s="1"/>
  <c r="I1070" i="10"/>
  <c r="G1070" i="10"/>
  <c r="M1069" i="10"/>
  <c r="N1069" i="10" s="1"/>
  <c r="O1069" i="10" s="1"/>
  <c r="I1069" i="10"/>
  <c r="G1069" i="10"/>
  <c r="M1068" i="10"/>
  <c r="N1068" i="10" s="1"/>
  <c r="O1068" i="10" s="1"/>
  <c r="I1068" i="10"/>
  <c r="G1068" i="10"/>
  <c r="M1067" i="10"/>
  <c r="N1067" i="10" s="1"/>
  <c r="O1067" i="10" s="1"/>
  <c r="I1067" i="10"/>
  <c r="G1067" i="10"/>
  <c r="M1066" i="10"/>
  <c r="N1066" i="10" s="1"/>
  <c r="O1066" i="10" s="1"/>
  <c r="I1066" i="10"/>
  <c r="G1066" i="10"/>
  <c r="M1065" i="10"/>
  <c r="N1065" i="10" s="1"/>
  <c r="O1065" i="10" s="1"/>
  <c r="I1065" i="10"/>
  <c r="G1065" i="10"/>
  <c r="M1064" i="10"/>
  <c r="N1064" i="10" s="1"/>
  <c r="O1064" i="10" s="1"/>
  <c r="I1064" i="10"/>
  <c r="G1064" i="10"/>
  <c r="M1063" i="10"/>
  <c r="N1063" i="10" s="1"/>
  <c r="O1063" i="10" s="1"/>
  <c r="I1063" i="10"/>
  <c r="G1063" i="10"/>
  <c r="M1062" i="10"/>
  <c r="N1062" i="10" s="1"/>
  <c r="O1062" i="10" s="1"/>
  <c r="I1062" i="10"/>
  <c r="G1062" i="10"/>
  <c r="M1061" i="10"/>
  <c r="N1061" i="10" s="1"/>
  <c r="O1061" i="10" s="1"/>
  <c r="I1061" i="10"/>
  <c r="G1061" i="10"/>
  <c r="M1060" i="10"/>
  <c r="N1060" i="10" s="1"/>
  <c r="O1060" i="10" s="1"/>
  <c r="I1060" i="10"/>
  <c r="G1060" i="10"/>
  <c r="M1059" i="10"/>
  <c r="N1059" i="10" s="1"/>
  <c r="O1059" i="10" s="1"/>
  <c r="I1059" i="10"/>
  <c r="G1059" i="10"/>
  <c r="M1058" i="10"/>
  <c r="N1058" i="10" s="1"/>
  <c r="O1058" i="10" s="1"/>
  <c r="I1058" i="10"/>
  <c r="G1058" i="10"/>
  <c r="M1057" i="10"/>
  <c r="N1057" i="10" s="1"/>
  <c r="O1057" i="10" s="1"/>
  <c r="I1057" i="10"/>
  <c r="G1057" i="10"/>
  <c r="M1056" i="10"/>
  <c r="N1056" i="10" s="1"/>
  <c r="O1056" i="10" s="1"/>
  <c r="I1056" i="10"/>
  <c r="G1056" i="10"/>
  <c r="M1055" i="10"/>
  <c r="N1055" i="10" s="1"/>
  <c r="O1055" i="10" s="1"/>
  <c r="I1055" i="10"/>
  <c r="G1055" i="10"/>
  <c r="M1054" i="10"/>
  <c r="N1054" i="10" s="1"/>
  <c r="O1054" i="10" s="1"/>
  <c r="I1054" i="10"/>
  <c r="G1054" i="10"/>
  <c r="M1053" i="10"/>
  <c r="N1053" i="10" s="1"/>
  <c r="O1053" i="10" s="1"/>
  <c r="I1053" i="10"/>
  <c r="G1053" i="10"/>
  <c r="M1052" i="10"/>
  <c r="N1052" i="10" s="1"/>
  <c r="O1052" i="10" s="1"/>
  <c r="I1052" i="10"/>
  <c r="G1052" i="10"/>
  <c r="M1051" i="10"/>
  <c r="N1051" i="10" s="1"/>
  <c r="O1051" i="10" s="1"/>
  <c r="I1051" i="10"/>
  <c r="G1051" i="10"/>
  <c r="M1050" i="10"/>
  <c r="N1050" i="10" s="1"/>
  <c r="O1050" i="10" s="1"/>
  <c r="I1050" i="10"/>
  <c r="G1050" i="10"/>
  <c r="M1049" i="10"/>
  <c r="N1049" i="10" s="1"/>
  <c r="O1049" i="10" s="1"/>
  <c r="I1049" i="10"/>
  <c r="G1049" i="10"/>
  <c r="M1048" i="10"/>
  <c r="N1048" i="10" s="1"/>
  <c r="O1048" i="10" s="1"/>
  <c r="I1048" i="10"/>
  <c r="G1048" i="10"/>
  <c r="N1047" i="10"/>
  <c r="O1047" i="10" s="1"/>
  <c r="M1047" i="10"/>
  <c r="I1047" i="10"/>
  <c r="G1047" i="10"/>
  <c r="N1046" i="10"/>
  <c r="O1046" i="10" s="1"/>
  <c r="M1046" i="10"/>
  <c r="I1046" i="10"/>
  <c r="G1046" i="10"/>
  <c r="M1045" i="10"/>
  <c r="N1045" i="10" s="1"/>
  <c r="O1045" i="10" s="1"/>
  <c r="I1045" i="10"/>
  <c r="G1045" i="10"/>
  <c r="M1044" i="10"/>
  <c r="N1044" i="10" s="1"/>
  <c r="O1044" i="10" s="1"/>
  <c r="I1044" i="10"/>
  <c r="G1044" i="10"/>
  <c r="M1043" i="10"/>
  <c r="N1043" i="10" s="1"/>
  <c r="O1043" i="10" s="1"/>
  <c r="I1043" i="10"/>
  <c r="G1043" i="10"/>
  <c r="M1042" i="10"/>
  <c r="N1042" i="10" s="1"/>
  <c r="O1042" i="10" s="1"/>
  <c r="I1042" i="10"/>
  <c r="G1042" i="10"/>
  <c r="M1041" i="10"/>
  <c r="N1041" i="10" s="1"/>
  <c r="O1041" i="10" s="1"/>
  <c r="I1041" i="10"/>
  <c r="G1041" i="10"/>
  <c r="M1040" i="10"/>
  <c r="N1040" i="10" s="1"/>
  <c r="O1040" i="10" s="1"/>
  <c r="I1040" i="10"/>
  <c r="G1040" i="10"/>
  <c r="M1039" i="10"/>
  <c r="N1039" i="10" s="1"/>
  <c r="O1039" i="10" s="1"/>
  <c r="I1039" i="10"/>
  <c r="G1039" i="10"/>
  <c r="M1038" i="10"/>
  <c r="N1038" i="10" s="1"/>
  <c r="O1038" i="10" s="1"/>
  <c r="I1038" i="10"/>
  <c r="G1038" i="10"/>
  <c r="M1037" i="10"/>
  <c r="N1037" i="10" s="1"/>
  <c r="O1037" i="10" s="1"/>
  <c r="I1037" i="10"/>
  <c r="G1037" i="10"/>
  <c r="M1036" i="10"/>
  <c r="N1036" i="10" s="1"/>
  <c r="O1036" i="10" s="1"/>
  <c r="I1036" i="10"/>
  <c r="G1036" i="10"/>
  <c r="M1035" i="10"/>
  <c r="N1035" i="10" s="1"/>
  <c r="O1035" i="10" s="1"/>
  <c r="I1035" i="10"/>
  <c r="G1035" i="10"/>
  <c r="M1034" i="10"/>
  <c r="N1034" i="10" s="1"/>
  <c r="O1034" i="10" s="1"/>
  <c r="I1034" i="10"/>
  <c r="G1034" i="10"/>
  <c r="M1033" i="10"/>
  <c r="N1033" i="10" s="1"/>
  <c r="O1033" i="10" s="1"/>
  <c r="I1033" i="10"/>
  <c r="G1033" i="10"/>
  <c r="M1032" i="10"/>
  <c r="N1032" i="10" s="1"/>
  <c r="O1032" i="10" s="1"/>
  <c r="I1032" i="10"/>
  <c r="G1032" i="10"/>
  <c r="M1031" i="10"/>
  <c r="N1031" i="10" s="1"/>
  <c r="O1031" i="10" s="1"/>
  <c r="I1031" i="10"/>
  <c r="G1031" i="10"/>
  <c r="M1030" i="10"/>
  <c r="N1030" i="10" s="1"/>
  <c r="O1030" i="10" s="1"/>
  <c r="I1030" i="10"/>
  <c r="G1030" i="10"/>
  <c r="M1029" i="10"/>
  <c r="N1029" i="10" s="1"/>
  <c r="O1029" i="10" s="1"/>
  <c r="I1029" i="10"/>
  <c r="G1029" i="10"/>
  <c r="M1028" i="10"/>
  <c r="N1028" i="10" s="1"/>
  <c r="O1028" i="10" s="1"/>
  <c r="I1028" i="10"/>
  <c r="G1028" i="10"/>
  <c r="M1027" i="10"/>
  <c r="N1027" i="10" s="1"/>
  <c r="O1027" i="10" s="1"/>
  <c r="I1027" i="10"/>
  <c r="G1027" i="10"/>
  <c r="M1026" i="10"/>
  <c r="N1026" i="10" s="1"/>
  <c r="O1026" i="10" s="1"/>
  <c r="I1026" i="10"/>
  <c r="G1026" i="10"/>
  <c r="M1025" i="10"/>
  <c r="N1025" i="10" s="1"/>
  <c r="O1025" i="10" s="1"/>
  <c r="I1025" i="10"/>
  <c r="G1025" i="10"/>
  <c r="M1024" i="10"/>
  <c r="N1024" i="10" s="1"/>
  <c r="O1024" i="10" s="1"/>
  <c r="I1024" i="10"/>
  <c r="G1024" i="10"/>
  <c r="N1023" i="10"/>
  <c r="O1023" i="10" s="1"/>
  <c r="M1023" i="10"/>
  <c r="I1023" i="10"/>
  <c r="G1023" i="10"/>
  <c r="N1022" i="10"/>
  <c r="O1022" i="10" s="1"/>
  <c r="M1022" i="10"/>
  <c r="I1022" i="10"/>
  <c r="G1022" i="10"/>
  <c r="M1021" i="10"/>
  <c r="N1021" i="10" s="1"/>
  <c r="O1021" i="10" s="1"/>
  <c r="I1021" i="10"/>
  <c r="G1021" i="10"/>
  <c r="M1020" i="10"/>
  <c r="N1020" i="10" s="1"/>
  <c r="O1020" i="10" s="1"/>
  <c r="I1020" i="10"/>
  <c r="G1020" i="10"/>
  <c r="M1019" i="10"/>
  <c r="N1019" i="10" s="1"/>
  <c r="O1019" i="10" s="1"/>
  <c r="I1019" i="10"/>
  <c r="G1019" i="10"/>
  <c r="M1018" i="10"/>
  <c r="N1018" i="10" s="1"/>
  <c r="O1018" i="10" s="1"/>
  <c r="I1018" i="10"/>
  <c r="G1018" i="10"/>
  <c r="M1017" i="10"/>
  <c r="N1017" i="10" s="1"/>
  <c r="O1017" i="10" s="1"/>
  <c r="I1017" i="10"/>
  <c r="G1017" i="10"/>
  <c r="M1016" i="10"/>
  <c r="N1016" i="10" s="1"/>
  <c r="O1016" i="10" s="1"/>
  <c r="I1016" i="10"/>
  <c r="G1016" i="10"/>
  <c r="M1015" i="10"/>
  <c r="N1015" i="10" s="1"/>
  <c r="O1015" i="10" s="1"/>
  <c r="I1015" i="10"/>
  <c r="G1015" i="10"/>
  <c r="M1014" i="10"/>
  <c r="N1014" i="10" s="1"/>
  <c r="O1014" i="10" s="1"/>
  <c r="I1014" i="10"/>
  <c r="G1014" i="10"/>
  <c r="M1013" i="10"/>
  <c r="N1013" i="10" s="1"/>
  <c r="O1013" i="10" s="1"/>
  <c r="I1013" i="10"/>
  <c r="G1013" i="10"/>
  <c r="M1012" i="10"/>
  <c r="N1012" i="10" s="1"/>
  <c r="O1012" i="10" s="1"/>
  <c r="I1012" i="10"/>
  <c r="G1012" i="10"/>
  <c r="M1011" i="10"/>
  <c r="N1011" i="10" s="1"/>
  <c r="O1011" i="10" s="1"/>
  <c r="I1011" i="10"/>
  <c r="G1011" i="10"/>
  <c r="M1010" i="10"/>
  <c r="N1010" i="10" s="1"/>
  <c r="O1010" i="10" s="1"/>
  <c r="I1010" i="10"/>
  <c r="G1010" i="10"/>
  <c r="M1009" i="10"/>
  <c r="N1009" i="10" s="1"/>
  <c r="O1009" i="10" s="1"/>
  <c r="I1009" i="10"/>
  <c r="G1009" i="10"/>
  <c r="M1008" i="10"/>
  <c r="N1008" i="10" s="1"/>
  <c r="O1008" i="10" s="1"/>
  <c r="I1008" i="10"/>
  <c r="G1008" i="10"/>
  <c r="M1007" i="10"/>
  <c r="N1007" i="10" s="1"/>
  <c r="O1007" i="10" s="1"/>
  <c r="I1007" i="10"/>
  <c r="G1007" i="10"/>
  <c r="M1006" i="10"/>
  <c r="N1006" i="10" s="1"/>
  <c r="O1006" i="10" s="1"/>
  <c r="I1006" i="10"/>
  <c r="G1006" i="10"/>
  <c r="M1005" i="10"/>
  <c r="N1005" i="10" s="1"/>
  <c r="O1005" i="10" s="1"/>
  <c r="I1005" i="10"/>
  <c r="G1005" i="10"/>
  <c r="M1004" i="10"/>
  <c r="N1004" i="10" s="1"/>
  <c r="O1004" i="10" s="1"/>
  <c r="I1004" i="10"/>
  <c r="G1004" i="10"/>
  <c r="M1003" i="10"/>
  <c r="N1003" i="10" s="1"/>
  <c r="O1003" i="10" s="1"/>
  <c r="I1003" i="10"/>
  <c r="G1003" i="10"/>
  <c r="M1002" i="10"/>
  <c r="N1002" i="10" s="1"/>
  <c r="O1002" i="10" s="1"/>
  <c r="I1002" i="10"/>
  <c r="G1002" i="10"/>
  <c r="M1001" i="10"/>
  <c r="N1001" i="10" s="1"/>
  <c r="O1001" i="10" s="1"/>
  <c r="I1001" i="10"/>
  <c r="G1001" i="10"/>
  <c r="M1000" i="10"/>
  <c r="N1000" i="10" s="1"/>
  <c r="O1000" i="10" s="1"/>
  <c r="I1000" i="10"/>
  <c r="G1000" i="10"/>
  <c r="N999" i="10"/>
  <c r="O999" i="10" s="1"/>
  <c r="M999" i="10"/>
  <c r="I999" i="10"/>
  <c r="G999" i="10"/>
  <c r="M998" i="10"/>
  <c r="N998" i="10" s="1"/>
  <c r="O998" i="10" s="1"/>
  <c r="I998" i="10"/>
  <c r="G998" i="10"/>
  <c r="M997" i="10"/>
  <c r="N997" i="10" s="1"/>
  <c r="O997" i="10" s="1"/>
  <c r="I997" i="10"/>
  <c r="G997" i="10"/>
  <c r="N996" i="10"/>
  <c r="O996" i="10" s="1"/>
  <c r="M996" i="10"/>
  <c r="I996" i="10"/>
  <c r="G996" i="10"/>
  <c r="M995" i="10"/>
  <c r="N995" i="10" s="1"/>
  <c r="O995" i="10" s="1"/>
  <c r="I995" i="10"/>
  <c r="G995" i="10"/>
  <c r="M994" i="10"/>
  <c r="N994" i="10" s="1"/>
  <c r="O994" i="10" s="1"/>
  <c r="I994" i="10"/>
  <c r="G994" i="10"/>
  <c r="M993" i="10"/>
  <c r="N993" i="10" s="1"/>
  <c r="O993" i="10" s="1"/>
  <c r="I993" i="10"/>
  <c r="G993" i="10"/>
  <c r="M992" i="10"/>
  <c r="N992" i="10" s="1"/>
  <c r="O992" i="10" s="1"/>
  <c r="I992" i="10"/>
  <c r="G992" i="10"/>
  <c r="O991" i="10"/>
  <c r="M991" i="10"/>
  <c r="N991" i="10" s="1"/>
  <c r="I991" i="10"/>
  <c r="G991" i="10"/>
  <c r="M990" i="10"/>
  <c r="N990" i="10" s="1"/>
  <c r="O990" i="10" s="1"/>
  <c r="I990" i="10"/>
  <c r="G990" i="10"/>
  <c r="M989" i="10"/>
  <c r="N989" i="10" s="1"/>
  <c r="O989" i="10" s="1"/>
  <c r="I989" i="10"/>
  <c r="G989" i="10"/>
  <c r="M988" i="10"/>
  <c r="N988" i="10" s="1"/>
  <c r="O988" i="10" s="1"/>
  <c r="I988" i="10"/>
  <c r="G988" i="10"/>
  <c r="M987" i="10"/>
  <c r="N987" i="10" s="1"/>
  <c r="O987" i="10" s="1"/>
  <c r="I987" i="10"/>
  <c r="G987" i="10"/>
  <c r="M986" i="10"/>
  <c r="N986" i="10" s="1"/>
  <c r="O986" i="10" s="1"/>
  <c r="I986" i="10"/>
  <c r="G986" i="10"/>
  <c r="M985" i="10"/>
  <c r="N985" i="10" s="1"/>
  <c r="O985" i="10" s="1"/>
  <c r="I985" i="10"/>
  <c r="G985" i="10"/>
  <c r="N984" i="10"/>
  <c r="O984" i="10" s="1"/>
  <c r="M984" i="10"/>
  <c r="I984" i="10"/>
  <c r="G984" i="10"/>
  <c r="M983" i="10"/>
  <c r="N983" i="10" s="1"/>
  <c r="O983" i="10" s="1"/>
  <c r="I983" i="10"/>
  <c r="G983" i="10"/>
  <c r="M982" i="10"/>
  <c r="N982" i="10" s="1"/>
  <c r="O982" i="10" s="1"/>
  <c r="I982" i="10"/>
  <c r="G982" i="10"/>
  <c r="M981" i="10"/>
  <c r="N981" i="10" s="1"/>
  <c r="O981" i="10" s="1"/>
  <c r="I981" i="10"/>
  <c r="G981" i="10"/>
  <c r="M980" i="10"/>
  <c r="N980" i="10" s="1"/>
  <c r="O980" i="10" s="1"/>
  <c r="I980" i="10"/>
  <c r="G980" i="10"/>
  <c r="M979" i="10"/>
  <c r="N979" i="10" s="1"/>
  <c r="O979" i="10" s="1"/>
  <c r="I979" i="10"/>
  <c r="G979" i="10"/>
  <c r="M978" i="10"/>
  <c r="N978" i="10" s="1"/>
  <c r="O978" i="10" s="1"/>
  <c r="I978" i="10"/>
  <c r="G978" i="10"/>
  <c r="M977" i="10"/>
  <c r="N977" i="10" s="1"/>
  <c r="O977" i="10" s="1"/>
  <c r="I977" i="10"/>
  <c r="G977" i="10"/>
  <c r="M976" i="10"/>
  <c r="N976" i="10" s="1"/>
  <c r="O976" i="10" s="1"/>
  <c r="I976" i="10"/>
  <c r="G976" i="10"/>
  <c r="M975" i="10"/>
  <c r="N975" i="10" s="1"/>
  <c r="O975" i="10" s="1"/>
  <c r="I975" i="10"/>
  <c r="G975" i="10"/>
  <c r="M974" i="10"/>
  <c r="N974" i="10" s="1"/>
  <c r="O974" i="10" s="1"/>
  <c r="I974" i="10"/>
  <c r="G974" i="10"/>
  <c r="M973" i="10"/>
  <c r="N973" i="10" s="1"/>
  <c r="O973" i="10" s="1"/>
  <c r="I973" i="10"/>
  <c r="G973" i="10"/>
  <c r="M972" i="10"/>
  <c r="N972" i="10" s="1"/>
  <c r="O972" i="10" s="1"/>
  <c r="I972" i="10"/>
  <c r="G972" i="10"/>
  <c r="M971" i="10"/>
  <c r="N971" i="10" s="1"/>
  <c r="O971" i="10" s="1"/>
  <c r="I971" i="10"/>
  <c r="G971" i="10"/>
  <c r="O970" i="10"/>
  <c r="M970" i="10"/>
  <c r="N970" i="10" s="1"/>
  <c r="I970" i="10"/>
  <c r="G970" i="10"/>
  <c r="M969" i="10"/>
  <c r="N969" i="10" s="1"/>
  <c r="O969" i="10" s="1"/>
  <c r="I969" i="10"/>
  <c r="G969" i="10"/>
  <c r="M968" i="10"/>
  <c r="N968" i="10" s="1"/>
  <c r="O968" i="10" s="1"/>
  <c r="I968" i="10"/>
  <c r="G968" i="10"/>
  <c r="M967" i="10"/>
  <c r="N967" i="10" s="1"/>
  <c r="O967" i="10" s="1"/>
  <c r="I967" i="10"/>
  <c r="G967" i="10"/>
  <c r="M966" i="10"/>
  <c r="N966" i="10" s="1"/>
  <c r="O966" i="10" s="1"/>
  <c r="I966" i="10"/>
  <c r="G966" i="10"/>
  <c r="N965" i="10"/>
  <c r="O965" i="10" s="1"/>
  <c r="M965" i="10"/>
  <c r="I965" i="10"/>
  <c r="G965" i="10"/>
  <c r="N964" i="10"/>
  <c r="O964" i="10" s="1"/>
  <c r="M964" i="10"/>
  <c r="I964" i="10"/>
  <c r="G964" i="10"/>
  <c r="M963" i="10"/>
  <c r="N963" i="10" s="1"/>
  <c r="O963" i="10" s="1"/>
  <c r="I963" i="10"/>
  <c r="G963" i="10"/>
  <c r="M962" i="10"/>
  <c r="N962" i="10" s="1"/>
  <c r="O962" i="10" s="1"/>
  <c r="I962" i="10"/>
  <c r="G962" i="10"/>
  <c r="M961" i="10"/>
  <c r="N961" i="10" s="1"/>
  <c r="O961" i="10" s="1"/>
  <c r="I961" i="10"/>
  <c r="G961" i="10"/>
  <c r="M960" i="10"/>
  <c r="N960" i="10" s="1"/>
  <c r="O960" i="10" s="1"/>
  <c r="I960" i="10"/>
  <c r="G960" i="10"/>
  <c r="M959" i="10"/>
  <c r="N959" i="10" s="1"/>
  <c r="O959" i="10" s="1"/>
  <c r="I959" i="10"/>
  <c r="G959" i="10"/>
  <c r="M958" i="10"/>
  <c r="N958" i="10" s="1"/>
  <c r="O958" i="10" s="1"/>
  <c r="I958" i="10"/>
  <c r="G958" i="10"/>
  <c r="M957" i="10"/>
  <c r="N957" i="10" s="1"/>
  <c r="O957" i="10" s="1"/>
  <c r="I957" i="10"/>
  <c r="G957" i="10"/>
  <c r="M956" i="10"/>
  <c r="N956" i="10" s="1"/>
  <c r="O956" i="10" s="1"/>
  <c r="I956" i="10"/>
  <c r="G956" i="10"/>
  <c r="M955" i="10"/>
  <c r="N955" i="10" s="1"/>
  <c r="O955" i="10" s="1"/>
  <c r="I955" i="10"/>
  <c r="G955" i="10"/>
  <c r="M954" i="10"/>
  <c r="N954" i="10" s="1"/>
  <c r="O954" i="10" s="1"/>
  <c r="I954" i="10"/>
  <c r="G954" i="10"/>
  <c r="M953" i="10"/>
  <c r="N953" i="10" s="1"/>
  <c r="O953" i="10" s="1"/>
  <c r="I953" i="10"/>
  <c r="G953" i="10"/>
  <c r="M952" i="10"/>
  <c r="N952" i="10" s="1"/>
  <c r="O952" i="10" s="1"/>
  <c r="I952" i="10"/>
  <c r="G952" i="10"/>
  <c r="M951" i="10"/>
  <c r="N951" i="10" s="1"/>
  <c r="O951" i="10" s="1"/>
  <c r="I951" i="10"/>
  <c r="G951" i="10"/>
  <c r="M950" i="10"/>
  <c r="N950" i="10" s="1"/>
  <c r="O950" i="10" s="1"/>
  <c r="I950" i="10"/>
  <c r="G950" i="10"/>
  <c r="M949" i="10"/>
  <c r="N949" i="10" s="1"/>
  <c r="O949" i="10" s="1"/>
  <c r="I949" i="10"/>
  <c r="G949" i="10"/>
  <c r="M948" i="10"/>
  <c r="N948" i="10" s="1"/>
  <c r="O948" i="10" s="1"/>
  <c r="I948" i="10"/>
  <c r="G948" i="10"/>
  <c r="M947" i="10"/>
  <c r="N947" i="10" s="1"/>
  <c r="O947" i="10" s="1"/>
  <c r="I947" i="10"/>
  <c r="G947" i="10"/>
  <c r="M946" i="10"/>
  <c r="N946" i="10" s="1"/>
  <c r="O946" i="10" s="1"/>
  <c r="I946" i="10"/>
  <c r="G946" i="10"/>
  <c r="M945" i="10"/>
  <c r="N945" i="10" s="1"/>
  <c r="O945" i="10" s="1"/>
  <c r="I945" i="10"/>
  <c r="G945" i="10"/>
  <c r="M944" i="10"/>
  <c r="N944" i="10" s="1"/>
  <c r="O944" i="10" s="1"/>
  <c r="I944" i="10"/>
  <c r="G944" i="10"/>
  <c r="M943" i="10"/>
  <c r="N943" i="10" s="1"/>
  <c r="O943" i="10" s="1"/>
  <c r="I943" i="10"/>
  <c r="G943" i="10"/>
  <c r="M942" i="10"/>
  <c r="N942" i="10" s="1"/>
  <c r="O942" i="10" s="1"/>
  <c r="I942" i="10"/>
  <c r="G942" i="10"/>
  <c r="M941" i="10"/>
  <c r="N941" i="10" s="1"/>
  <c r="O941" i="10" s="1"/>
  <c r="I941" i="10"/>
  <c r="G941" i="10"/>
  <c r="M940" i="10"/>
  <c r="N940" i="10" s="1"/>
  <c r="O940" i="10" s="1"/>
  <c r="I940" i="10"/>
  <c r="G940" i="10"/>
  <c r="M939" i="10"/>
  <c r="N939" i="10" s="1"/>
  <c r="O939" i="10" s="1"/>
  <c r="I939" i="10"/>
  <c r="G939" i="10"/>
  <c r="M938" i="10"/>
  <c r="N938" i="10" s="1"/>
  <c r="O938" i="10" s="1"/>
  <c r="I938" i="10"/>
  <c r="G938" i="10"/>
  <c r="M937" i="10"/>
  <c r="N937" i="10" s="1"/>
  <c r="O937" i="10" s="1"/>
  <c r="I937" i="10"/>
  <c r="G937" i="10"/>
  <c r="M936" i="10"/>
  <c r="N936" i="10" s="1"/>
  <c r="O936" i="10" s="1"/>
  <c r="I936" i="10"/>
  <c r="G936" i="10"/>
  <c r="M935" i="10"/>
  <c r="N935" i="10" s="1"/>
  <c r="O935" i="10" s="1"/>
  <c r="I935" i="10"/>
  <c r="G935" i="10"/>
  <c r="M934" i="10"/>
  <c r="N934" i="10" s="1"/>
  <c r="O934" i="10" s="1"/>
  <c r="I934" i="10"/>
  <c r="G934" i="10"/>
  <c r="M933" i="10"/>
  <c r="N933" i="10" s="1"/>
  <c r="O933" i="10" s="1"/>
  <c r="I933" i="10"/>
  <c r="G933" i="10"/>
  <c r="M932" i="10"/>
  <c r="N932" i="10" s="1"/>
  <c r="O932" i="10" s="1"/>
  <c r="I932" i="10"/>
  <c r="G932" i="10"/>
  <c r="M931" i="10"/>
  <c r="N931" i="10" s="1"/>
  <c r="O931" i="10" s="1"/>
  <c r="I931" i="10"/>
  <c r="G931" i="10"/>
  <c r="M930" i="10"/>
  <c r="N930" i="10" s="1"/>
  <c r="O930" i="10" s="1"/>
  <c r="I930" i="10"/>
  <c r="G930" i="10"/>
  <c r="M929" i="10"/>
  <c r="N929" i="10" s="1"/>
  <c r="O929" i="10" s="1"/>
  <c r="I929" i="10"/>
  <c r="G929" i="10"/>
  <c r="M928" i="10"/>
  <c r="N928" i="10" s="1"/>
  <c r="O928" i="10" s="1"/>
  <c r="I928" i="10"/>
  <c r="G928" i="10"/>
  <c r="M927" i="10"/>
  <c r="N927" i="10" s="1"/>
  <c r="O927" i="10" s="1"/>
  <c r="I927" i="10"/>
  <c r="G927" i="10"/>
  <c r="M926" i="10"/>
  <c r="N926" i="10" s="1"/>
  <c r="O926" i="10" s="1"/>
  <c r="I926" i="10"/>
  <c r="G926" i="10"/>
  <c r="M925" i="10"/>
  <c r="N925" i="10" s="1"/>
  <c r="O925" i="10" s="1"/>
  <c r="I925" i="10"/>
  <c r="G925" i="10"/>
  <c r="M924" i="10"/>
  <c r="N924" i="10" s="1"/>
  <c r="O924" i="10" s="1"/>
  <c r="I924" i="10"/>
  <c r="G924" i="10"/>
  <c r="M923" i="10"/>
  <c r="N923" i="10" s="1"/>
  <c r="O923" i="10" s="1"/>
  <c r="I923" i="10"/>
  <c r="G923" i="10"/>
  <c r="M922" i="10"/>
  <c r="N922" i="10" s="1"/>
  <c r="O922" i="10" s="1"/>
  <c r="I922" i="10"/>
  <c r="G922" i="10"/>
  <c r="M921" i="10"/>
  <c r="N921" i="10" s="1"/>
  <c r="O921" i="10" s="1"/>
  <c r="I921" i="10"/>
  <c r="G921" i="10"/>
  <c r="M920" i="10"/>
  <c r="N920" i="10" s="1"/>
  <c r="O920" i="10" s="1"/>
  <c r="I920" i="10"/>
  <c r="G920" i="10"/>
  <c r="M919" i="10"/>
  <c r="N919" i="10" s="1"/>
  <c r="O919" i="10" s="1"/>
  <c r="I919" i="10"/>
  <c r="G919" i="10"/>
  <c r="M918" i="10"/>
  <c r="N918" i="10" s="1"/>
  <c r="O918" i="10" s="1"/>
  <c r="I918" i="10"/>
  <c r="G918" i="10"/>
  <c r="M917" i="10"/>
  <c r="N917" i="10" s="1"/>
  <c r="O917" i="10" s="1"/>
  <c r="I917" i="10"/>
  <c r="G917" i="10"/>
  <c r="M916" i="10"/>
  <c r="N916" i="10" s="1"/>
  <c r="O916" i="10" s="1"/>
  <c r="I916" i="10"/>
  <c r="G916" i="10"/>
  <c r="M915" i="10"/>
  <c r="N915" i="10" s="1"/>
  <c r="O915" i="10" s="1"/>
  <c r="I915" i="10"/>
  <c r="G915" i="10"/>
  <c r="M914" i="10"/>
  <c r="N914" i="10" s="1"/>
  <c r="O914" i="10" s="1"/>
  <c r="I914" i="10"/>
  <c r="G914" i="10"/>
  <c r="M913" i="10"/>
  <c r="N913" i="10" s="1"/>
  <c r="O913" i="10" s="1"/>
  <c r="I913" i="10"/>
  <c r="G913" i="10"/>
  <c r="M912" i="10"/>
  <c r="N912" i="10" s="1"/>
  <c r="O912" i="10" s="1"/>
  <c r="I912" i="10"/>
  <c r="G912" i="10"/>
  <c r="M911" i="10"/>
  <c r="N911" i="10" s="1"/>
  <c r="O911" i="10" s="1"/>
  <c r="I911" i="10"/>
  <c r="G911" i="10"/>
  <c r="M910" i="10"/>
  <c r="N910" i="10" s="1"/>
  <c r="O910" i="10" s="1"/>
  <c r="I910" i="10"/>
  <c r="G910" i="10"/>
  <c r="M909" i="10"/>
  <c r="N909" i="10" s="1"/>
  <c r="O909" i="10" s="1"/>
  <c r="I909" i="10"/>
  <c r="G909" i="10"/>
  <c r="M908" i="10"/>
  <c r="N908" i="10" s="1"/>
  <c r="O908" i="10" s="1"/>
  <c r="I908" i="10"/>
  <c r="G908" i="10"/>
  <c r="M907" i="10"/>
  <c r="N907" i="10" s="1"/>
  <c r="O907" i="10" s="1"/>
  <c r="I907" i="10"/>
  <c r="G907" i="10"/>
  <c r="M906" i="10"/>
  <c r="N906" i="10" s="1"/>
  <c r="O906" i="10" s="1"/>
  <c r="I906" i="10"/>
  <c r="G906" i="10"/>
  <c r="N905" i="10"/>
  <c r="O905" i="10" s="1"/>
  <c r="M905" i="10"/>
  <c r="I905" i="10"/>
  <c r="G905" i="10"/>
  <c r="M904" i="10"/>
  <c r="N904" i="10" s="1"/>
  <c r="O904" i="10" s="1"/>
  <c r="I904" i="10"/>
  <c r="G904" i="10"/>
  <c r="M903" i="10"/>
  <c r="N903" i="10" s="1"/>
  <c r="O903" i="10" s="1"/>
  <c r="I903" i="10"/>
  <c r="G903" i="10"/>
  <c r="M902" i="10"/>
  <c r="N902" i="10" s="1"/>
  <c r="O902" i="10" s="1"/>
  <c r="I902" i="10"/>
  <c r="G902" i="10"/>
  <c r="M901" i="10"/>
  <c r="N901" i="10" s="1"/>
  <c r="O901" i="10" s="1"/>
  <c r="I901" i="10"/>
  <c r="G901" i="10"/>
  <c r="M900" i="10"/>
  <c r="N900" i="10" s="1"/>
  <c r="O900" i="10" s="1"/>
  <c r="I900" i="10"/>
  <c r="G900" i="10"/>
  <c r="M899" i="10"/>
  <c r="N899" i="10" s="1"/>
  <c r="O899" i="10" s="1"/>
  <c r="I899" i="10"/>
  <c r="G899" i="10"/>
  <c r="M898" i="10"/>
  <c r="N898" i="10" s="1"/>
  <c r="O898" i="10" s="1"/>
  <c r="I898" i="10"/>
  <c r="G898" i="10"/>
  <c r="M897" i="10"/>
  <c r="N897" i="10" s="1"/>
  <c r="O897" i="10" s="1"/>
  <c r="I897" i="10"/>
  <c r="G897" i="10"/>
  <c r="M896" i="10"/>
  <c r="N896" i="10" s="1"/>
  <c r="O896" i="10" s="1"/>
  <c r="I896" i="10"/>
  <c r="G896" i="10"/>
  <c r="M895" i="10"/>
  <c r="N895" i="10" s="1"/>
  <c r="O895" i="10" s="1"/>
  <c r="I895" i="10"/>
  <c r="G895" i="10"/>
  <c r="M894" i="10"/>
  <c r="N894" i="10" s="1"/>
  <c r="O894" i="10" s="1"/>
  <c r="I894" i="10"/>
  <c r="G894" i="10"/>
  <c r="M893" i="10"/>
  <c r="N893" i="10" s="1"/>
  <c r="O893" i="10" s="1"/>
  <c r="I893" i="10"/>
  <c r="G893" i="10"/>
  <c r="M892" i="10"/>
  <c r="N892" i="10" s="1"/>
  <c r="O892" i="10" s="1"/>
  <c r="I892" i="10"/>
  <c r="G892" i="10"/>
  <c r="M891" i="10"/>
  <c r="N891" i="10" s="1"/>
  <c r="O891" i="10" s="1"/>
  <c r="I891" i="10"/>
  <c r="G891" i="10"/>
  <c r="M890" i="10"/>
  <c r="N890" i="10" s="1"/>
  <c r="O890" i="10" s="1"/>
  <c r="I890" i="10"/>
  <c r="G890" i="10"/>
  <c r="M889" i="10"/>
  <c r="N889" i="10" s="1"/>
  <c r="O889" i="10" s="1"/>
  <c r="I889" i="10"/>
  <c r="G889" i="10"/>
  <c r="M888" i="10"/>
  <c r="N888" i="10" s="1"/>
  <c r="O888" i="10" s="1"/>
  <c r="I888" i="10"/>
  <c r="G888" i="10"/>
  <c r="M887" i="10"/>
  <c r="N887" i="10" s="1"/>
  <c r="O887" i="10" s="1"/>
  <c r="I887" i="10"/>
  <c r="G887" i="10"/>
  <c r="M886" i="10"/>
  <c r="N886" i="10" s="1"/>
  <c r="O886" i="10" s="1"/>
  <c r="I886" i="10"/>
  <c r="G886" i="10"/>
  <c r="M885" i="10"/>
  <c r="N885" i="10" s="1"/>
  <c r="O885" i="10" s="1"/>
  <c r="I885" i="10"/>
  <c r="G885" i="10"/>
  <c r="M884" i="10"/>
  <c r="N884" i="10" s="1"/>
  <c r="O884" i="10" s="1"/>
  <c r="I884" i="10"/>
  <c r="G884" i="10"/>
  <c r="M883" i="10"/>
  <c r="N883" i="10" s="1"/>
  <c r="O883" i="10" s="1"/>
  <c r="I883" i="10"/>
  <c r="G883" i="10"/>
  <c r="N882" i="10"/>
  <c r="O882" i="10" s="1"/>
  <c r="M882" i="10"/>
  <c r="I882" i="10"/>
  <c r="G882" i="10"/>
  <c r="N881" i="10"/>
  <c r="O881" i="10" s="1"/>
  <c r="M881" i="10"/>
  <c r="I881" i="10"/>
  <c r="G881" i="10"/>
  <c r="M880" i="10"/>
  <c r="N880" i="10" s="1"/>
  <c r="O880" i="10" s="1"/>
  <c r="I880" i="10"/>
  <c r="G880" i="10"/>
  <c r="M879" i="10"/>
  <c r="N879" i="10" s="1"/>
  <c r="O879" i="10" s="1"/>
  <c r="I879" i="10"/>
  <c r="G879" i="10"/>
  <c r="M878" i="10"/>
  <c r="N878" i="10" s="1"/>
  <c r="O878" i="10" s="1"/>
  <c r="I878" i="10"/>
  <c r="G878" i="10"/>
  <c r="M877" i="10"/>
  <c r="N877" i="10" s="1"/>
  <c r="O877" i="10" s="1"/>
  <c r="I877" i="10"/>
  <c r="G877" i="10"/>
  <c r="M876" i="10"/>
  <c r="N876" i="10" s="1"/>
  <c r="O876" i="10" s="1"/>
  <c r="I876" i="10"/>
  <c r="G876" i="10"/>
  <c r="M875" i="10"/>
  <c r="N875" i="10" s="1"/>
  <c r="O875" i="10" s="1"/>
  <c r="I875" i="10"/>
  <c r="G875" i="10"/>
  <c r="M874" i="10"/>
  <c r="N874" i="10" s="1"/>
  <c r="O874" i="10" s="1"/>
  <c r="I874" i="10"/>
  <c r="G874" i="10"/>
  <c r="M873" i="10"/>
  <c r="N873" i="10" s="1"/>
  <c r="O873" i="10" s="1"/>
  <c r="I873" i="10"/>
  <c r="G873" i="10"/>
  <c r="M872" i="10"/>
  <c r="N872" i="10" s="1"/>
  <c r="O872" i="10" s="1"/>
  <c r="I872" i="10"/>
  <c r="G872" i="10"/>
  <c r="M871" i="10"/>
  <c r="N871" i="10" s="1"/>
  <c r="O871" i="10" s="1"/>
  <c r="I871" i="10"/>
  <c r="G871" i="10"/>
  <c r="M870" i="10"/>
  <c r="N870" i="10" s="1"/>
  <c r="O870" i="10" s="1"/>
  <c r="I870" i="10"/>
  <c r="G870" i="10"/>
  <c r="M869" i="10"/>
  <c r="N869" i="10" s="1"/>
  <c r="O869" i="10" s="1"/>
  <c r="I869" i="10"/>
  <c r="G869" i="10"/>
  <c r="M868" i="10"/>
  <c r="N868" i="10" s="1"/>
  <c r="O868" i="10" s="1"/>
  <c r="I868" i="10"/>
  <c r="G868" i="10"/>
  <c r="M867" i="10"/>
  <c r="N867" i="10" s="1"/>
  <c r="O867" i="10" s="1"/>
  <c r="I867" i="10"/>
  <c r="G867" i="10"/>
  <c r="M866" i="10"/>
  <c r="N866" i="10" s="1"/>
  <c r="O866" i="10" s="1"/>
  <c r="I866" i="10"/>
  <c r="G866" i="10"/>
  <c r="M865" i="10"/>
  <c r="N865" i="10" s="1"/>
  <c r="O865" i="10" s="1"/>
  <c r="I865" i="10"/>
  <c r="G865" i="10"/>
  <c r="M864" i="10"/>
  <c r="N864" i="10" s="1"/>
  <c r="O864" i="10" s="1"/>
  <c r="I864" i="10"/>
  <c r="G864" i="10"/>
  <c r="M863" i="10"/>
  <c r="N863" i="10" s="1"/>
  <c r="O863" i="10" s="1"/>
  <c r="I863" i="10"/>
  <c r="G863" i="10"/>
  <c r="M862" i="10"/>
  <c r="N862" i="10" s="1"/>
  <c r="O862" i="10" s="1"/>
  <c r="I862" i="10"/>
  <c r="G862" i="10"/>
  <c r="M861" i="10"/>
  <c r="N861" i="10" s="1"/>
  <c r="O861" i="10" s="1"/>
  <c r="I861" i="10"/>
  <c r="G861" i="10"/>
  <c r="M860" i="10"/>
  <c r="N860" i="10" s="1"/>
  <c r="O860" i="10" s="1"/>
  <c r="I860" i="10"/>
  <c r="G860" i="10"/>
  <c r="M859" i="10"/>
  <c r="N859" i="10" s="1"/>
  <c r="O859" i="10" s="1"/>
  <c r="I859" i="10"/>
  <c r="G859" i="10"/>
  <c r="N858" i="10"/>
  <c r="O858" i="10" s="1"/>
  <c r="M858" i="10"/>
  <c r="I858" i="10"/>
  <c r="G858" i="10"/>
  <c r="M857" i="10"/>
  <c r="N857" i="10" s="1"/>
  <c r="O857" i="10" s="1"/>
  <c r="I857" i="10"/>
  <c r="G857" i="10"/>
  <c r="M856" i="10"/>
  <c r="N856" i="10" s="1"/>
  <c r="O856" i="10" s="1"/>
  <c r="I856" i="10"/>
  <c r="G856" i="10"/>
  <c r="M855" i="10"/>
  <c r="N855" i="10" s="1"/>
  <c r="O855" i="10" s="1"/>
  <c r="I855" i="10"/>
  <c r="G855" i="10"/>
  <c r="M854" i="10"/>
  <c r="N854" i="10" s="1"/>
  <c r="O854" i="10" s="1"/>
  <c r="I854" i="10"/>
  <c r="G854" i="10"/>
  <c r="N853" i="10"/>
  <c r="O853" i="10" s="1"/>
  <c r="M853" i="10"/>
  <c r="I853" i="10"/>
  <c r="G853" i="10"/>
  <c r="M852" i="10"/>
  <c r="N852" i="10" s="1"/>
  <c r="O852" i="10" s="1"/>
  <c r="I852" i="10"/>
  <c r="G852" i="10"/>
  <c r="M851" i="10"/>
  <c r="N851" i="10" s="1"/>
  <c r="O851" i="10" s="1"/>
  <c r="I851" i="10"/>
  <c r="G851" i="10"/>
  <c r="M850" i="10"/>
  <c r="N850" i="10" s="1"/>
  <c r="O850" i="10" s="1"/>
  <c r="I850" i="10"/>
  <c r="G850" i="10"/>
  <c r="M849" i="10"/>
  <c r="N849" i="10" s="1"/>
  <c r="O849" i="10" s="1"/>
  <c r="I849" i="10"/>
  <c r="G849" i="10"/>
  <c r="M848" i="10"/>
  <c r="N848" i="10" s="1"/>
  <c r="O848" i="10" s="1"/>
  <c r="I848" i="10"/>
  <c r="G848" i="10"/>
  <c r="M847" i="10"/>
  <c r="N847" i="10" s="1"/>
  <c r="O847" i="10" s="1"/>
  <c r="I847" i="10"/>
  <c r="G847" i="10"/>
  <c r="M846" i="10"/>
  <c r="N846" i="10" s="1"/>
  <c r="O846" i="10" s="1"/>
  <c r="I846" i="10"/>
  <c r="G846" i="10"/>
  <c r="M845" i="10"/>
  <c r="N845" i="10" s="1"/>
  <c r="O845" i="10" s="1"/>
  <c r="I845" i="10"/>
  <c r="G845" i="10"/>
  <c r="M844" i="10"/>
  <c r="N844" i="10" s="1"/>
  <c r="O844" i="10" s="1"/>
  <c r="I844" i="10"/>
  <c r="G844" i="10"/>
  <c r="M843" i="10"/>
  <c r="N843" i="10" s="1"/>
  <c r="O843" i="10" s="1"/>
  <c r="I843" i="10"/>
  <c r="G843" i="10"/>
  <c r="M842" i="10"/>
  <c r="N842" i="10" s="1"/>
  <c r="O842" i="10" s="1"/>
  <c r="I842" i="10"/>
  <c r="G842" i="10"/>
  <c r="N841" i="10"/>
  <c r="O841" i="10" s="1"/>
  <c r="M841" i="10"/>
  <c r="I841" i="10"/>
  <c r="G841" i="10"/>
  <c r="M840" i="10"/>
  <c r="N840" i="10" s="1"/>
  <c r="O840" i="10" s="1"/>
  <c r="I840" i="10"/>
  <c r="G840" i="10"/>
  <c r="M839" i="10"/>
  <c r="N839" i="10" s="1"/>
  <c r="O839" i="10" s="1"/>
  <c r="I839" i="10"/>
  <c r="G839" i="10"/>
  <c r="M838" i="10"/>
  <c r="N838" i="10" s="1"/>
  <c r="O838" i="10" s="1"/>
  <c r="I838" i="10"/>
  <c r="G838" i="10"/>
  <c r="M837" i="10"/>
  <c r="N837" i="10" s="1"/>
  <c r="O837" i="10" s="1"/>
  <c r="I837" i="10"/>
  <c r="G837" i="10"/>
  <c r="M836" i="10"/>
  <c r="N836" i="10" s="1"/>
  <c r="O836" i="10" s="1"/>
  <c r="I836" i="10"/>
  <c r="G836" i="10"/>
  <c r="M835" i="10"/>
  <c r="N835" i="10" s="1"/>
  <c r="O835" i="10" s="1"/>
  <c r="I835" i="10"/>
  <c r="G835" i="10"/>
  <c r="N834" i="10"/>
  <c r="O834" i="10" s="1"/>
  <c r="M834" i="10"/>
  <c r="I834" i="10"/>
  <c r="G834" i="10"/>
  <c r="N833" i="10"/>
  <c r="O833" i="10" s="1"/>
  <c r="M833" i="10"/>
  <c r="I833" i="10"/>
  <c r="G833" i="10"/>
  <c r="M832" i="10"/>
  <c r="N832" i="10" s="1"/>
  <c r="O832" i="10" s="1"/>
  <c r="I832" i="10"/>
  <c r="G832" i="10"/>
  <c r="M831" i="10"/>
  <c r="N831" i="10" s="1"/>
  <c r="O831" i="10" s="1"/>
  <c r="I831" i="10"/>
  <c r="G831" i="10"/>
  <c r="M830" i="10"/>
  <c r="N830" i="10" s="1"/>
  <c r="O830" i="10" s="1"/>
  <c r="I830" i="10"/>
  <c r="G830" i="10"/>
  <c r="M829" i="10"/>
  <c r="N829" i="10" s="1"/>
  <c r="O829" i="10" s="1"/>
  <c r="I829" i="10"/>
  <c r="G829" i="10"/>
  <c r="M828" i="10"/>
  <c r="N828" i="10" s="1"/>
  <c r="O828" i="10" s="1"/>
  <c r="I828" i="10"/>
  <c r="G828" i="10"/>
  <c r="M827" i="10"/>
  <c r="N827" i="10" s="1"/>
  <c r="O827" i="10" s="1"/>
  <c r="I827" i="10"/>
  <c r="G827" i="10"/>
  <c r="M826" i="10"/>
  <c r="N826" i="10" s="1"/>
  <c r="O826" i="10" s="1"/>
  <c r="I826" i="10"/>
  <c r="G826" i="10"/>
  <c r="M825" i="10"/>
  <c r="N825" i="10" s="1"/>
  <c r="O825" i="10" s="1"/>
  <c r="I825" i="10"/>
  <c r="G825" i="10"/>
  <c r="M824" i="10"/>
  <c r="N824" i="10" s="1"/>
  <c r="O824" i="10" s="1"/>
  <c r="I824" i="10"/>
  <c r="G824" i="10"/>
  <c r="M823" i="10"/>
  <c r="N823" i="10" s="1"/>
  <c r="O823" i="10" s="1"/>
  <c r="I823" i="10"/>
  <c r="G823" i="10"/>
  <c r="M822" i="10"/>
  <c r="N822" i="10" s="1"/>
  <c r="O822" i="10" s="1"/>
  <c r="I822" i="10"/>
  <c r="G822" i="10"/>
  <c r="M821" i="10"/>
  <c r="N821" i="10" s="1"/>
  <c r="O821" i="10" s="1"/>
  <c r="I821" i="10"/>
  <c r="G821" i="10"/>
  <c r="M820" i="10"/>
  <c r="N820" i="10" s="1"/>
  <c r="O820" i="10" s="1"/>
  <c r="I820" i="10"/>
  <c r="G820" i="10"/>
  <c r="M819" i="10"/>
  <c r="N819" i="10" s="1"/>
  <c r="O819" i="10" s="1"/>
  <c r="I819" i="10"/>
  <c r="G819" i="10"/>
  <c r="M818" i="10"/>
  <c r="N818" i="10" s="1"/>
  <c r="O818" i="10" s="1"/>
  <c r="I818" i="10"/>
  <c r="G818" i="10"/>
  <c r="M817" i="10"/>
  <c r="N817" i="10" s="1"/>
  <c r="O817" i="10" s="1"/>
  <c r="I817" i="10"/>
  <c r="G817" i="10"/>
  <c r="M816" i="10"/>
  <c r="N816" i="10" s="1"/>
  <c r="O816" i="10" s="1"/>
  <c r="I816" i="10"/>
  <c r="G816" i="10"/>
  <c r="M815" i="10"/>
  <c r="N815" i="10" s="1"/>
  <c r="O815" i="10" s="1"/>
  <c r="I815" i="10"/>
  <c r="G815" i="10"/>
  <c r="M814" i="10"/>
  <c r="N814" i="10" s="1"/>
  <c r="O814" i="10" s="1"/>
  <c r="I814" i="10"/>
  <c r="G814" i="10"/>
  <c r="M813" i="10"/>
  <c r="N813" i="10" s="1"/>
  <c r="O813" i="10" s="1"/>
  <c r="I813" i="10"/>
  <c r="G813" i="10"/>
  <c r="M812" i="10"/>
  <c r="N812" i="10" s="1"/>
  <c r="O812" i="10" s="1"/>
  <c r="I812" i="10"/>
  <c r="G812" i="10"/>
  <c r="M811" i="10"/>
  <c r="N811" i="10" s="1"/>
  <c r="O811" i="10" s="1"/>
  <c r="I811" i="10"/>
  <c r="G811" i="10"/>
  <c r="M810" i="10"/>
  <c r="N810" i="10" s="1"/>
  <c r="O810" i="10" s="1"/>
  <c r="I810" i="10"/>
  <c r="G810" i="10"/>
  <c r="M809" i="10"/>
  <c r="N809" i="10" s="1"/>
  <c r="O809" i="10" s="1"/>
  <c r="I809" i="10"/>
  <c r="G809" i="10"/>
  <c r="M808" i="10"/>
  <c r="N808" i="10" s="1"/>
  <c r="O808" i="10" s="1"/>
  <c r="I808" i="10"/>
  <c r="G808" i="10"/>
  <c r="M807" i="10"/>
  <c r="N807" i="10" s="1"/>
  <c r="O807" i="10" s="1"/>
  <c r="I807" i="10"/>
  <c r="G807" i="10"/>
  <c r="M806" i="10"/>
  <c r="N806" i="10" s="1"/>
  <c r="O806" i="10" s="1"/>
  <c r="I806" i="10"/>
  <c r="G806" i="10"/>
  <c r="N805" i="10"/>
  <c r="O805" i="10" s="1"/>
  <c r="M805" i="10"/>
  <c r="I805" i="10"/>
  <c r="G805" i="10"/>
  <c r="O804" i="10"/>
  <c r="M804" i="10"/>
  <c r="N804" i="10" s="1"/>
  <c r="I804" i="10"/>
  <c r="G804" i="10"/>
  <c r="M803" i="10"/>
  <c r="N803" i="10" s="1"/>
  <c r="O803" i="10" s="1"/>
  <c r="I803" i="10"/>
  <c r="G803" i="10"/>
  <c r="M802" i="10"/>
  <c r="N802" i="10" s="1"/>
  <c r="O802" i="10" s="1"/>
  <c r="I802" i="10"/>
  <c r="G802" i="10"/>
  <c r="M801" i="10"/>
  <c r="N801" i="10" s="1"/>
  <c r="O801" i="10" s="1"/>
  <c r="I801" i="10"/>
  <c r="G801" i="10"/>
  <c r="M800" i="10"/>
  <c r="N800" i="10" s="1"/>
  <c r="O800" i="10" s="1"/>
  <c r="I800" i="10"/>
  <c r="G800" i="10"/>
  <c r="M799" i="10"/>
  <c r="N799" i="10" s="1"/>
  <c r="O799" i="10" s="1"/>
  <c r="I799" i="10"/>
  <c r="G799" i="10"/>
  <c r="M798" i="10"/>
  <c r="N798" i="10" s="1"/>
  <c r="O798" i="10" s="1"/>
  <c r="I798" i="10"/>
  <c r="G798" i="10"/>
  <c r="M797" i="10"/>
  <c r="N797" i="10" s="1"/>
  <c r="O797" i="10" s="1"/>
  <c r="I797" i="10"/>
  <c r="G797" i="10"/>
  <c r="M796" i="10"/>
  <c r="N796" i="10" s="1"/>
  <c r="O796" i="10" s="1"/>
  <c r="I796" i="10"/>
  <c r="G796" i="10"/>
  <c r="M795" i="10"/>
  <c r="N795" i="10" s="1"/>
  <c r="O795" i="10" s="1"/>
  <c r="I795" i="10"/>
  <c r="G795" i="10"/>
  <c r="M794" i="10"/>
  <c r="N794" i="10" s="1"/>
  <c r="O794" i="10" s="1"/>
  <c r="I794" i="10"/>
  <c r="G794" i="10"/>
  <c r="M793" i="10"/>
  <c r="N793" i="10" s="1"/>
  <c r="O793" i="10" s="1"/>
  <c r="I793" i="10"/>
  <c r="G793" i="10"/>
  <c r="M792" i="10"/>
  <c r="N792" i="10" s="1"/>
  <c r="O792" i="10" s="1"/>
  <c r="I792" i="10"/>
  <c r="G792" i="10"/>
  <c r="M791" i="10"/>
  <c r="N791" i="10" s="1"/>
  <c r="O791" i="10" s="1"/>
  <c r="I791" i="10"/>
  <c r="G791" i="10"/>
  <c r="M790" i="10"/>
  <c r="N790" i="10" s="1"/>
  <c r="O790" i="10" s="1"/>
  <c r="I790" i="10"/>
  <c r="G790" i="10"/>
  <c r="M789" i="10"/>
  <c r="N789" i="10" s="1"/>
  <c r="O789" i="10" s="1"/>
  <c r="I789" i="10"/>
  <c r="G789" i="10"/>
  <c r="M788" i="10"/>
  <c r="N788" i="10" s="1"/>
  <c r="O788" i="10" s="1"/>
  <c r="I788" i="10"/>
  <c r="G788" i="10"/>
  <c r="M787" i="10"/>
  <c r="N787" i="10" s="1"/>
  <c r="O787" i="10" s="1"/>
  <c r="I787" i="10"/>
  <c r="G787" i="10"/>
  <c r="M786" i="10"/>
  <c r="N786" i="10" s="1"/>
  <c r="O786" i="10" s="1"/>
  <c r="I786" i="10"/>
  <c r="G786" i="10"/>
  <c r="M785" i="10"/>
  <c r="N785" i="10" s="1"/>
  <c r="O785" i="10" s="1"/>
  <c r="I785" i="10"/>
  <c r="G785" i="10"/>
  <c r="M784" i="10"/>
  <c r="N784" i="10" s="1"/>
  <c r="O784" i="10" s="1"/>
  <c r="I784" i="10"/>
  <c r="G784" i="10"/>
  <c r="M783" i="10"/>
  <c r="N783" i="10" s="1"/>
  <c r="O783" i="10" s="1"/>
  <c r="I783" i="10"/>
  <c r="G783" i="10"/>
  <c r="M782" i="10"/>
  <c r="N782" i="10" s="1"/>
  <c r="O782" i="10" s="1"/>
  <c r="I782" i="10"/>
  <c r="G782" i="10"/>
  <c r="N781" i="10"/>
  <c r="O781" i="10" s="1"/>
  <c r="M781" i="10"/>
  <c r="I781" i="10"/>
  <c r="G781" i="10"/>
  <c r="M780" i="10"/>
  <c r="N780" i="10" s="1"/>
  <c r="O780" i="10" s="1"/>
  <c r="I780" i="10"/>
  <c r="G780" i="10"/>
  <c r="M779" i="10"/>
  <c r="N779" i="10" s="1"/>
  <c r="O779" i="10" s="1"/>
  <c r="I779" i="10"/>
  <c r="G779" i="10"/>
  <c r="M778" i="10"/>
  <c r="N778" i="10" s="1"/>
  <c r="O778" i="10" s="1"/>
  <c r="I778" i="10"/>
  <c r="G778" i="10"/>
  <c r="M777" i="10"/>
  <c r="N777" i="10" s="1"/>
  <c r="O777" i="10" s="1"/>
  <c r="I777" i="10"/>
  <c r="G777" i="10"/>
  <c r="M776" i="10"/>
  <c r="N776" i="10" s="1"/>
  <c r="O776" i="10" s="1"/>
  <c r="I776" i="10"/>
  <c r="G776" i="10"/>
  <c r="M775" i="10"/>
  <c r="N775" i="10" s="1"/>
  <c r="O775" i="10" s="1"/>
  <c r="I775" i="10"/>
  <c r="G775" i="10"/>
  <c r="M774" i="10"/>
  <c r="N774" i="10" s="1"/>
  <c r="O774" i="10" s="1"/>
  <c r="I774" i="10"/>
  <c r="G774" i="10"/>
  <c r="N773" i="10"/>
  <c r="O773" i="10" s="1"/>
  <c r="M773" i="10"/>
  <c r="I773" i="10"/>
  <c r="G773" i="10"/>
  <c r="O772" i="10"/>
  <c r="M772" i="10"/>
  <c r="N772" i="10" s="1"/>
  <c r="I772" i="10"/>
  <c r="G772" i="10"/>
  <c r="M771" i="10"/>
  <c r="N771" i="10" s="1"/>
  <c r="O771" i="10" s="1"/>
  <c r="I771" i="10"/>
  <c r="G771" i="10"/>
  <c r="M770" i="10"/>
  <c r="N770" i="10" s="1"/>
  <c r="O770" i="10" s="1"/>
  <c r="I770" i="10"/>
  <c r="G770" i="10"/>
  <c r="M769" i="10"/>
  <c r="N769" i="10" s="1"/>
  <c r="O769" i="10" s="1"/>
  <c r="I769" i="10"/>
  <c r="G769" i="10"/>
  <c r="M768" i="10"/>
  <c r="N768" i="10" s="1"/>
  <c r="O768" i="10" s="1"/>
  <c r="I768" i="10"/>
  <c r="G768" i="10"/>
  <c r="M767" i="10"/>
  <c r="N767" i="10" s="1"/>
  <c r="O767" i="10" s="1"/>
  <c r="I767" i="10"/>
  <c r="G767" i="10"/>
  <c r="M766" i="10"/>
  <c r="N766" i="10" s="1"/>
  <c r="O766" i="10" s="1"/>
  <c r="I766" i="10"/>
  <c r="G766" i="10"/>
  <c r="M765" i="10"/>
  <c r="N765" i="10" s="1"/>
  <c r="O765" i="10" s="1"/>
  <c r="I765" i="10"/>
  <c r="G765" i="10"/>
  <c r="M764" i="10"/>
  <c r="N764" i="10" s="1"/>
  <c r="O764" i="10" s="1"/>
  <c r="I764" i="10"/>
  <c r="G764" i="10"/>
  <c r="M763" i="10"/>
  <c r="N763" i="10" s="1"/>
  <c r="O763" i="10" s="1"/>
  <c r="I763" i="10"/>
  <c r="G763" i="10"/>
  <c r="M762" i="10"/>
  <c r="N762" i="10" s="1"/>
  <c r="O762" i="10" s="1"/>
  <c r="I762" i="10"/>
  <c r="G762" i="10"/>
  <c r="M761" i="10"/>
  <c r="N761" i="10" s="1"/>
  <c r="O761" i="10" s="1"/>
  <c r="I761" i="10"/>
  <c r="G761" i="10"/>
  <c r="M760" i="10"/>
  <c r="N760" i="10" s="1"/>
  <c r="O760" i="10" s="1"/>
  <c r="I760" i="10"/>
  <c r="G760" i="10"/>
  <c r="M759" i="10"/>
  <c r="N759" i="10" s="1"/>
  <c r="O759" i="10" s="1"/>
  <c r="I759" i="10"/>
  <c r="G759" i="10"/>
  <c r="M758" i="10"/>
  <c r="N758" i="10" s="1"/>
  <c r="O758" i="10" s="1"/>
  <c r="I758" i="10"/>
  <c r="G758" i="10"/>
  <c r="M757" i="10"/>
  <c r="N757" i="10" s="1"/>
  <c r="O757" i="10" s="1"/>
  <c r="I757" i="10"/>
  <c r="G757" i="10"/>
  <c r="M756" i="10"/>
  <c r="N756" i="10" s="1"/>
  <c r="O756" i="10" s="1"/>
  <c r="I756" i="10"/>
  <c r="G756" i="10"/>
  <c r="M755" i="10"/>
  <c r="N755" i="10" s="1"/>
  <c r="O755" i="10" s="1"/>
  <c r="I755" i="10"/>
  <c r="G755" i="10"/>
  <c r="N754" i="10"/>
  <c r="O754" i="10" s="1"/>
  <c r="M754" i="10"/>
  <c r="I754" i="10"/>
  <c r="G754" i="10"/>
  <c r="N753" i="10"/>
  <c r="O753" i="10" s="1"/>
  <c r="M753" i="10"/>
  <c r="I753" i="10"/>
  <c r="G753" i="10"/>
  <c r="M752" i="10"/>
  <c r="N752" i="10" s="1"/>
  <c r="O752" i="10" s="1"/>
  <c r="I752" i="10"/>
  <c r="G752" i="10"/>
  <c r="M751" i="10"/>
  <c r="N751" i="10" s="1"/>
  <c r="O751" i="10" s="1"/>
  <c r="I751" i="10"/>
  <c r="G751" i="10"/>
  <c r="M750" i="10"/>
  <c r="N750" i="10" s="1"/>
  <c r="O750" i="10" s="1"/>
  <c r="I750" i="10"/>
  <c r="G750" i="10"/>
  <c r="M749" i="10"/>
  <c r="N749" i="10" s="1"/>
  <c r="O749" i="10" s="1"/>
  <c r="I749" i="10"/>
  <c r="G749" i="10"/>
  <c r="M748" i="10"/>
  <c r="N748" i="10" s="1"/>
  <c r="O748" i="10" s="1"/>
  <c r="I748" i="10"/>
  <c r="G748" i="10"/>
  <c r="M747" i="10"/>
  <c r="N747" i="10" s="1"/>
  <c r="O747" i="10" s="1"/>
  <c r="I747" i="10"/>
  <c r="G747" i="10"/>
  <c r="M746" i="10"/>
  <c r="N746" i="10" s="1"/>
  <c r="O746" i="10" s="1"/>
  <c r="I746" i="10"/>
  <c r="G746" i="10"/>
  <c r="M745" i="10"/>
  <c r="N745" i="10" s="1"/>
  <c r="O745" i="10" s="1"/>
  <c r="I745" i="10"/>
  <c r="G745" i="10"/>
  <c r="M744" i="10"/>
  <c r="N744" i="10" s="1"/>
  <c r="O744" i="10" s="1"/>
  <c r="I744" i="10"/>
  <c r="G744" i="10"/>
  <c r="M743" i="10"/>
  <c r="N743" i="10" s="1"/>
  <c r="O743" i="10" s="1"/>
  <c r="I743" i="10"/>
  <c r="G743" i="10"/>
  <c r="M742" i="10"/>
  <c r="N742" i="10" s="1"/>
  <c r="O742" i="10" s="1"/>
  <c r="I742" i="10"/>
  <c r="G742" i="10"/>
  <c r="N741" i="10"/>
  <c r="O741" i="10" s="1"/>
  <c r="M741" i="10"/>
  <c r="I741" i="10"/>
  <c r="G741" i="10"/>
  <c r="O740" i="10"/>
  <c r="M740" i="10"/>
  <c r="N740" i="10" s="1"/>
  <c r="I740" i="10"/>
  <c r="G740" i="10"/>
  <c r="M739" i="10"/>
  <c r="N739" i="10" s="1"/>
  <c r="O739" i="10" s="1"/>
  <c r="I739" i="10"/>
  <c r="G739" i="10"/>
  <c r="M738" i="10"/>
  <c r="N738" i="10" s="1"/>
  <c r="O738" i="10" s="1"/>
  <c r="I738" i="10"/>
  <c r="G738" i="10"/>
  <c r="M737" i="10"/>
  <c r="N737" i="10" s="1"/>
  <c r="O737" i="10" s="1"/>
  <c r="I737" i="10"/>
  <c r="G737" i="10"/>
  <c r="M736" i="10"/>
  <c r="N736" i="10" s="1"/>
  <c r="O736" i="10" s="1"/>
  <c r="I736" i="10"/>
  <c r="G736" i="10"/>
  <c r="M735" i="10"/>
  <c r="N735" i="10" s="1"/>
  <c r="O735" i="10" s="1"/>
  <c r="I735" i="10"/>
  <c r="G735" i="10"/>
  <c r="M734" i="10"/>
  <c r="N734" i="10" s="1"/>
  <c r="O734" i="10" s="1"/>
  <c r="I734" i="10"/>
  <c r="G734" i="10"/>
  <c r="M733" i="10"/>
  <c r="N733" i="10" s="1"/>
  <c r="O733" i="10" s="1"/>
  <c r="I733" i="10"/>
  <c r="G733" i="10"/>
  <c r="M732" i="10"/>
  <c r="N732" i="10" s="1"/>
  <c r="O732" i="10" s="1"/>
  <c r="I732" i="10"/>
  <c r="G732" i="10"/>
  <c r="M731" i="10"/>
  <c r="N731" i="10" s="1"/>
  <c r="O731" i="10" s="1"/>
  <c r="I731" i="10"/>
  <c r="G731" i="10"/>
  <c r="M730" i="10"/>
  <c r="N730" i="10" s="1"/>
  <c r="O730" i="10" s="1"/>
  <c r="I730" i="10"/>
  <c r="G730" i="10"/>
  <c r="M729" i="10"/>
  <c r="N729" i="10" s="1"/>
  <c r="O729" i="10" s="1"/>
  <c r="I729" i="10"/>
  <c r="G729" i="10"/>
  <c r="M728" i="10"/>
  <c r="N728" i="10" s="1"/>
  <c r="O728" i="10" s="1"/>
  <c r="I728" i="10"/>
  <c r="G728" i="10"/>
  <c r="M727" i="10"/>
  <c r="N727" i="10" s="1"/>
  <c r="O727" i="10" s="1"/>
  <c r="I727" i="10"/>
  <c r="G727" i="10"/>
  <c r="M726" i="10"/>
  <c r="N726" i="10" s="1"/>
  <c r="O726" i="10" s="1"/>
  <c r="I726" i="10"/>
  <c r="G726" i="10"/>
  <c r="M725" i="10"/>
  <c r="N725" i="10" s="1"/>
  <c r="O725" i="10" s="1"/>
  <c r="I725" i="10"/>
  <c r="G725" i="10"/>
  <c r="M724" i="10"/>
  <c r="N724" i="10" s="1"/>
  <c r="O724" i="10" s="1"/>
  <c r="I724" i="10"/>
  <c r="G724" i="10"/>
  <c r="M723" i="10"/>
  <c r="N723" i="10" s="1"/>
  <c r="O723" i="10" s="1"/>
  <c r="I723" i="10"/>
  <c r="G723" i="10"/>
  <c r="M722" i="10"/>
  <c r="N722" i="10" s="1"/>
  <c r="O722" i="10" s="1"/>
  <c r="I722" i="10"/>
  <c r="G722" i="10"/>
  <c r="M721" i="10"/>
  <c r="N721" i="10" s="1"/>
  <c r="O721" i="10" s="1"/>
  <c r="I721" i="10"/>
  <c r="G721" i="10"/>
  <c r="M720" i="10"/>
  <c r="N720" i="10" s="1"/>
  <c r="O720" i="10" s="1"/>
  <c r="I720" i="10"/>
  <c r="G720" i="10"/>
  <c r="M719" i="10"/>
  <c r="N719" i="10" s="1"/>
  <c r="O719" i="10" s="1"/>
  <c r="I719" i="10"/>
  <c r="G719" i="10"/>
  <c r="M718" i="10"/>
  <c r="N718" i="10" s="1"/>
  <c r="O718" i="10" s="1"/>
  <c r="I718" i="10"/>
  <c r="G718" i="10"/>
  <c r="N717" i="10"/>
  <c r="O717" i="10" s="1"/>
  <c r="M717" i="10"/>
  <c r="I717" i="10"/>
  <c r="G717" i="10"/>
  <c r="M716" i="10"/>
  <c r="N716" i="10" s="1"/>
  <c r="O716" i="10" s="1"/>
  <c r="I716" i="10"/>
  <c r="G716" i="10"/>
  <c r="M715" i="10"/>
  <c r="N715" i="10" s="1"/>
  <c r="O715" i="10" s="1"/>
  <c r="I715" i="10"/>
  <c r="G715" i="10"/>
  <c r="M714" i="10"/>
  <c r="N714" i="10" s="1"/>
  <c r="O714" i="10" s="1"/>
  <c r="I714" i="10"/>
  <c r="G714" i="10"/>
  <c r="M713" i="10"/>
  <c r="N713" i="10" s="1"/>
  <c r="O713" i="10" s="1"/>
  <c r="I713" i="10"/>
  <c r="G713" i="10"/>
  <c r="M712" i="10"/>
  <c r="N712" i="10" s="1"/>
  <c r="O712" i="10" s="1"/>
  <c r="I712" i="10"/>
  <c r="G712" i="10"/>
  <c r="M711" i="10"/>
  <c r="N711" i="10" s="1"/>
  <c r="O711" i="10" s="1"/>
  <c r="I711" i="10"/>
  <c r="G711" i="10"/>
  <c r="M710" i="10"/>
  <c r="N710" i="10" s="1"/>
  <c r="O710" i="10" s="1"/>
  <c r="I710" i="10"/>
  <c r="G710" i="10"/>
  <c r="N709" i="10"/>
  <c r="O709" i="10" s="1"/>
  <c r="M709" i="10"/>
  <c r="I709" i="10"/>
  <c r="G709" i="10"/>
  <c r="M708" i="10"/>
  <c r="N708" i="10" s="1"/>
  <c r="O708" i="10" s="1"/>
  <c r="I708" i="10"/>
  <c r="G708" i="10"/>
  <c r="M707" i="10"/>
  <c r="N707" i="10" s="1"/>
  <c r="O707" i="10" s="1"/>
  <c r="I707" i="10"/>
  <c r="G707" i="10"/>
  <c r="N706" i="10"/>
  <c r="O706" i="10" s="1"/>
  <c r="M706" i="10"/>
  <c r="I706" i="10"/>
  <c r="G706" i="10"/>
  <c r="N705" i="10"/>
  <c r="O705" i="10" s="1"/>
  <c r="M705" i="10"/>
  <c r="I705" i="10"/>
  <c r="G705" i="10"/>
  <c r="M704" i="10"/>
  <c r="N704" i="10" s="1"/>
  <c r="O704" i="10" s="1"/>
  <c r="I704" i="10"/>
  <c r="G704" i="10"/>
  <c r="M703" i="10"/>
  <c r="N703" i="10" s="1"/>
  <c r="O703" i="10" s="1"/>
  <c r="I703" i="10"/>
  <c r="G703" i="10"/>
  <c r="M702" i="10"/>
  <c r="N702" i="10" s="1"/>
  <c r="O702" i="10" s="1"/>
  <c r="I702" i="10"/>
  <c r="G702" i="10"/>
  <c r="M701" i="10"/>
  <c r="N701" i="10" s="1"/>
  <c r="O701" i="10" s="1"/>
  <c r="I701" i="10"/>
  <c r="G701" i="10"/>
  <c r="M700" i="10"/>
  <c r="N700" i="10" s="1"/>
  <c r="O700" i="10" s="1"/>
  <c r="I700" i="10"/>
  <c r="G700" i="10"/>
  <c r="M699" i="10"/>
  <c r="N699" i="10" s="1"/>
  <c r="O699" i="10" s="1"/>
  <c r="I699" i="10"/>
  <c r="G699" i="10"/>
  <c r="N698" i="10"/>
  <c r="O698" i="10" s="1"/>
  <c r="M698" i="10"/>
  <c r="I698" i="10"/>
  <c r="G698" i="10"/>
  <c r="M697" i="10"/>
  <c r="N697" i="10" s="1"/>
  <c r="O697" i="10" s="1"/>
  <c r="I697" i="10"/>
  <c r="G697" i="10"/>
  <c r="M696" i="10"/>
  <c r="N696" i="10" s="1"/>
  <c r="O696" i="10" s="1"/>
  <c r="I696" i="10"/>
  <c r="G696" i="10"/>
  <c r="M695" i="10"/>
  <c r="N695" i="10" s="1"/>
  <c r="O695" i="10" s="1"/>
  <c r="I695" i="10"/>
  <c r="G695" i="10"/>
  <c r="M694" i="10"/>
  <c r="N694" i="10" s="1"/>
  <c r="O694" i="10" s="1"/>
  <c r="I694" i="10"/>
  <c r="G694" i="10"/>
  <c r="N693" i="10"/>
  <c r="O693" i="10" s="1"/>
  <c r="M693" i="10"/>
  <c r="I693" i="10"/>
  <c r="G693" i="10"/>
  <c r="M692" i="10"/>
  <c r="N692" i="10" s="1"/>
  <c r="O692" i="10" s="1"/>
  <c r="I692" i="10"/>
  <c r="G692" i="10"/>
  <c r="M691" i="10"/>
  <c r="N691" i="10" s="1"/>
  <c r="O691" i="10" s="1"/>
  <c r="I691" i="10"/>
  <c r="G691" i="10"/>
  <c r="N690" i="10"/>
  <c r="O690" i="10" s="1"/>
  <c r="M690" i="10"/>
  <c r="I690" i="10"/>
  <c r="G690" i="10"/>
  <c r="N689" i="10"/>
  <c r="O689" i="10" s="1"/>
  <c r="M689" i="10"/>
  <c r="I689" i="10"/>
  <c r="G689" i="10"/>
  <c r="M688" i="10"/>
  <c r="N688" i="10" s="1"/>
  <c r="O688" i="10" s="1"/>
  <c r="I688" i="10"/>
  <c r="G688" i="10"/>
  <c r="M687" i="10"/>
  <c r="N687" i="10" s="1"/>
  <c r="O687" i="10" s="1"/>
  <c r="I687" i="10"/>
  <c r="G687" i="10"/>
  <c r="M686" i="10"/>
  <c r="N686" i="10" s="1"/>
  <c r="O686" i="10" s="1"/>
  <c r="I686" i="10"/>
  <c r="G686" i="10"/>
  <c r="M685" i="10"/>
  <c r="N685" i="10" s="1"/>
  <c r="O685" i="10" s="1"/>
  <c r="I685" i="10"/>
  <c r="G685" i="10"/>
  <c r="M684" i="10"/>
  <c r="N684" i="10" s="1"/>
  <c r="O684" i="10" s="1"/>
  <c r="I684" i="10"/>
  <c r="G684" i="10"/>
  <c r="M683" i="10"/>
  <c r="N683" i="10" s="1"/>
  <c r="O683" i="10" s="1"/>
  <c r="I683" i="10"/>
  <c r="G683" i="10"/>
  <c r="M682" i="10"/>
  <c r="N682" i="10" s="1"/>
  <c r="O682" i="10" s="1"/>
  <c r="I682" i="10"/>
  <c r="G682" i="10"/>
  <c r="M681" i="10"/>
  <c r="N681" i="10" s="1"/>
  <c r="O681" i="10" s="1"/>
  <c r="I681" i="10"/>
  <c r="G681" i="10"/>
  <c r="M680" i="10"/>
  <c r="N680" i="10" s="1"/>
  <c r="O680" i="10" s="1"/>
  <c r="I680" i="10"/>
  <c r="G680" i="10"/>
  <c r="M679" i="10"/>
  <c r="N679" i="10" s="1"/>
  <c r="O679" i="10" s="1"/>
  <c r="I679" i="10"/>
  <c r="G679" i="10"/>
  <c r="M678" i="10"/>
  <c r="N678" i="10" s="1"/>
  <c r="O678" i="10" s="1"/>
  <c r="I678" i="10"/>
  <c r="G678" i="10"/>
  <c r="N677" i="10"/>
  <c r="O677" i="10" s="1"/>
  <c r="M677" i="10"/>
  <c r="I677" i="10"/>
  <c r="G677" i="10"/>
  <c r="M676" i="10"/>
  <c r="N676" i="10" s="1"/>
  <c r="O676" i="10" s="1"/>
  <c r="I676" i="10"/>
  <c r="G676" i="10"/>
  <c r="M675" i="10"/>
  <c r="N675" i="10" s="1"/>
  <c r="O675" i="10" s="1"/>
  <c r="I675" i="10"/>
  <c r="G675" i="10"/>
  <c r="N674" i="10"/>
  <c r="O674" i="10" s="1"/>
  <c r="M674" i="10"/>
  <c r="I674" i="10"/>
  <c r="G674" i="10"/>
  <c r="N673" i="10"/>
  <c r="O673" i="10" s="1"/>
  <c r="M673" i="10"/>
  <c r="I673" i="10"/>
  <c r="G673" i="10"/>
  <c r="M672" i="10"/>
  <c r="N672" i="10" s="1"/>
  <c r="O672" i="10" s="1"/>
  <c r="I672" i="10"/>
  <c r="G672" i="10"/>
  <c r="M671" i="10"/>
  <c r="N671" i="10" s="1"/>
  <c r="O671" i="10" s="1"/>
  <c r="I671" i="10"/>
  <c r="G671" i="10"/>
  <c r="M670" i="10"/>
  <c r="N670" i="10" s="1"/>
  <c r="O670" i="10" s="1"/>
  <c r="I670" i="10"/>
  <c r="G670" i="10"/>
  <c r="M669" i="10"/>
  <c r="N669" i="10" s="1"/>
  <c r="O669" i="10" s="1"/>
  <c r="I669" i="10"/>
  <c r="G669" i="10"/>
  <c r="M668" i="10"/>
  <c r="N668" i="10" s="1"/>
  <c r="O668" i="10" s="1"/>
  <c r="I668" i="10"/>
  <c r="G668" i="10"/>
  <c r="M667" i="10"/>
  <c r="N667" i="10" s="1"/>
  <c r="O667" i="10" s="1"/>
  <c r="I667" i="10"/>
  <c r="G667" i="10"/>
  <c r="N666" i="10"/>
  <c r="O666" i="10" s="1"/>
  <c r="M666" i="10"/>
  <c r="I666" i="10"/>
  <c r="G666" i="10"/>
  <c r="M665" i="10"/>
  <c r="N665" i="10" s="1"/>
  <c r="O665" i="10" s="1"/>
  <c r="I665" i="10"/>
  <c r="G665" i="10"/>
  <c r="M664" i="10"/>
  <c r="N664" i="10" s="1"/>
  <c r="O664" i="10" s="1"/>
  <c r="I664" i="10"/>
  <c r="G664" i="10"/>
  <c r="M663" i="10"/>
  <c r="N663" i="10" s="1"/>
  <c r="O663" i="10" s="1"/>
  <c r="I663" i="10"/>
  <c r="G663" i="10"/>
  <c r="M662" i="10"/>
  <c r="N662" i="10" s="1"/>
  <c r="O662" i="10" s="1"/>
  <c r="I662" i="10"/>
  <c r="G662" i="10"/>
  <c r="N661" i="10"/>
  <c r="O661" i="10" s="1"/>
  <c r="M661" i="10"/>
  <c r="I661" i="10"/>
  <c r="G661" i="10"/>
  <c r="M660" i="10"/>
  <c r="N660" i="10" s="1"/>
  <c r="O660" i="10" s="1"/>
  <c r="I660" i="10"/>
  <c r="G660" i="10"/>
  <c r="M659" i="10"/>
  <c r="N659" i="10" s="1"/>
  <c r="O659" i="10" s="1"/>
  <c r="I659" i="10"/>
  <c r="G659" i="10"/>
  <c r="N658" i="10"/>
  <c r="O658" i="10" s="1"/>
  <c r="M658" i="10"/>
  <c r="I658" i="10"/>
  <c r="G658" i="10"/>
  <c r="N657" i="10"/>
  <c r="O657" i="10" s="1"/>
  <c r="M657" i="10"/>
  <c r="I657" i="10"/>
  <c r="G657" i="10"/>
  <c r="M656" i="10"/>
  <c r="N656" i="10" s="1"/>
  <c r="O656" i="10" s="1"/>
  <c r="I656" i="10"/>
  <c r="G656" i="10"/>
  <c r="M655" i="10"/>
  <c r="N655" i="10" s="1"/>
  <c r="O655" i="10" s="1"/>
  <c r="I655" i="10"/>
  <c r="G655" i="10"/>
  <c r="M654" i="10"/>
  <c r="N654" i="10" s="1"/>
  <c r="O654" i="10" s="1"/>
  <c r="I654" i="10"/>
  <c r="G654" i="10"/>
  <c r="M653" i="10"/>
  <c r="N653" i="10" s="1"/>
  <c r="O653" i="10" s="1"/>
  <c r="I653" i="10"/>
  <c r="G653" i="10"/>
  <c r="M652" i="10"/>
  <c r="N652" i="10" s="1"/>
  <c r="O652" i="10" s="1"/>
  <c r="I652" i="10"/>
  <c r="G652" i="10"/>
  <c r="M651" i="10"/>
  <c r="N651" i="10" s="1"/>
  <c r="O651" i="10" s="1"/>
  <c r="I651" i="10"/>
  <c r="G651" i="10"/>
  <c r="M650" i="10"/>
  <c r="N650" i="10" s="1"/>
  <c r="O650" i="10" s="1"/>
  <c r="I650" i="10"/>
  <c r="G650" i="10"/>
  <c r="N649" i="10"/>
  <c r="O649" i="10" s="1"/>
  <c r="M649" i="10"/>
  <c r="I649" i="10"/>
  <c r="G649" i="10"/>
  <c r="M648" i="10"/>
  <c r="N648" i="10" s="1"/>
  <c r="O648" i="10" s="1"/>
  <c r="I648" i="10"/>
  <c r="G648" i="10"/>
  <c r="M647" i="10"/>
  <c r="N647" i="10" s="1"/>
  <c r="O647" i="10" s="1"/>
  <c r="I647" i="10"/>
  <c r="G647" i="10"/>
  <c r="M646" i="10"/>
  <c r="N646" i="10" s="1"/>
  <c r="O646" i="10" s="1"/>
  <c r="I646" i="10"/>
  <c r="G646" i="10"/>
  <c r="M645" i="10"/>
  <c r="N645" i="10" s="1"/>
  <c r="O645" i="10" s="1"/>
  <c r="I645" i="10"/>
  <c r="G645" i="10"/>
  <c r="M644" i="10"/>
  <c r="N644" i="10" s="1"/>
  <c r="O644" i="10" s="1"/>
  <c r="I644" i="10"/>
  <c r="G644" i="10"/>
  <c r="M643" i="10"/>
  <c r="N643" i="10" s="1"/>
  <c r="O643" i="10" s="1"/>
  <c r="I643" i="10"/>
  <c r="G643" i="10"/>
  <c r="N642" i="10"/>
  <c r="O642" i="10" s="1"/>
  <c r="M642" i="10"/>
  <c r="I642" i="10"/>
  <c r="G642" i="10"/>
  <c r="N641" i="10"/>
  <c r="O641" i="10" s="1"/>
  <c r="M641" i="10"/>
  <c r="I641" i="10"/>
  <c r="G641" i="10"/>
  <c r="M640" i="10"/>
  <c r="N640" i="10" s="1"/>
  <c r="O640" i="10" s="1"/>
  <c r="I640" i="10"/>
  <c r="G640" i="10"/>
  <c r="M639" i="10"/>
  <c r="N639" i="10" s="1"/>
  <c r="O639" i="10" s="1"/>
  <c r="I639" i="10"/>
  <c r="G639" i="10"/>
  <c r="M638" i="10"/>
  <c r="N638" i="10" s="1"/>
  <c r="O638" i="10" s="1"/>
  <c r="I638" i="10"/>
  <c r="G638" i="10"/>
  <c r="M637" i="10"/>
  <c r="N637" i="10" s="1"/>
  <c r="O637" i="10" s="1"/>
  <c r="I637" i="10"/>
  <c r="G637" i="10"/>
  <c r="M636" i="10"/>
  <c r="N636" i="10" s="1"/>
  <c r="O636" i="10" s="1"/>
  <c r="I636" i="10"/>
  <c r="G636" i="10"/>
  <c r="M635" i="10"/>
  <c r="N635" i="10" s="1"/>
  <c r="O635" i="10" s="1"/>
  <c r="I635" i="10"/>
  <c r="G635" i="10"/>
  <c r="M634" i="10"/>
  <c r="N634" i="10" s="1"/>
  <c r="O634" i="10" s="1"/>
  <c r="I634" i="10"/>
  <c r="G634" i="10"/>
  <c r="M633" i="10"/>
  <c r="N633" i="10" s="1"/>
  <c r="O633" i="10" s="1"/>
  <c r="I633" i="10"/>
  <c r="G633" i="10"/>
  <c r="M632" i="10"/>
  <c r="N632" i="10" s="1"/>
  <c r="O632" i="10" s="1"/>
  <c r="I632" i="10"/>
  <c r="G632" i="10"/>
  <c r="M631" i="10"/>
  <c r="N631" i="10" s="1"/>
  <c r="O631" i="10" s="1"/>
  <c r="I631" i="10"/>
  <c r="G631" i="10"/>
  <c r="M630" i="10"/>
  <c r="N630" i="10" s="1"/>
  <c r="O630" i="10" s="1"/>
  <c r="I630" i="10"/>
  <c r="G630" i="10"/>
  <c r="M629" i="10"/>
  <c r="N629" i="10" s="1"/>
  <c r="O629" i="10" s="1"/>
  <c r="I629" i="10"/>
  <c r="G629" i="10"/>
  <c r="M628" i="10"/>
  <c r="N628" i="10" s="1"/>
  <c r="O628" i="10" s="1"/>
  <c r="I628" i="10"/>
  <c r="G628" i="10"/>
  <c r="M627" i="10"/>
  <c r="N627" i="10" s="1"/>
  <c r="O627" i="10" s="1"/>
  <c r="I627" i="10"/>
  <c r="G627" i="10"/>
  <c r="N626" i="10"/>
  <c r="O626" i="10" s="1"/>
  <c r="M626" i="10"/>
  <c r="I626" i="10"/>
  <c r="G626" i="10"/>
  <c r="N625" i="10"/>
  <c r="O625" i="10" s="1"/>
  <c r="M625" i="10"/>
  <c r="I625" i="10"/>
  <c r="G625" i="10"/>
  <c r="M624" i="10"/>
  <c r="N624" i="10" s="1"/>
  <c r="O624" i="10" s="1"/>
  <c r="I624" i="10"/>
  <c r="G624" i="10"/>
  <c r="M623" i="10"/>
  <c r="N623" i="10" s="1"/>
  <c r="O623" i="10" s="1"/>
  <c r="I623" i="10"/>
  <c r="G623" i="10"/>
  <c r="M622" i="10"/>
  <c r="N622" i="10" s="1"/>
  <c r="O622" i="10" s="1"/>
  <c r="I622" i="10"/>
  <c r="G622" i="10"/>
  <c r="M621" i="10"/>
  <c r="N621" i="10" s="1"/>
  <c r="O621" i="10" s="1"/>
  <c r="I621" i="10"/>
  <c r="G621" i="10"/>
  <c r="M620" i="10"/>
  <c r="N620" i="10" s="1"/>
  <c r="O620" i="10" s="1"/>
  <c r="I620" i="10"/>
  <c r="G620" i="10"/>
  <c r="M619" i="10"/>
  <c r="N619" i="10" s="1"/>
  <c r="O619" i="10" s="1"/>
  <c r="I619" i="10"/>
  <c r="G619" i="10"/>
  <c r="M618" i="10"/>
  <c r="N618" i="10" s="1"/>
  <c r="O618" i="10" s="1"/>
  <c r="I618" i="10"/>
  <c r="G618" i="10"/>
  <c r="M617" i="10"/>
  <c r="N617" i="10" s="1"/>
  <c r="O617" i="10" s="1"/>
  <c r="I617" i="10"/>
  <c r="G617" i="10"/>
  <c r="M616" i="10"/>
  <c r="N616" i="10" s="1"/>
  <c r="O616" i="10" s="1"/>
  <c r="I616" i="10"/>
  <c r="G616" i="10"/>
  <c r="M615" i="10"/>
  <c r="N615" i="10" s="1"/>
  <c r="O615" i="10" s="1"/>
  <c r="I615" i="10"/>
  <c r="G615" i="10"/>
  <c r="M614" i="10"/>
  <c r="N614" i="10" s="1"/>
  <c r="O614" i="10" s="1"/>
  <c r="I614" i="10"/>
  <c r="G614" i="10"/>
  <c r="M613" i="10"/>
  <c r="N613" i="10" s="1"/>
  <c r="O613" i="10" s="1"/>
  <c r="I613" i="10"/>
  <c r="G613" i="10"/>
  <c r="M612" i="10"/>
  <c r="N612" i="10" s="1"/>
  <c r="O612" i="10" s="1"/>
  <c r="I612" i="10"/>
  <c r="G612" i="10"/>
  <c r="M611" i="10"/>
  <c r="N611" i="10" s="1"/>
  <c r="O611" i="10" s="1"/>
  <c r="I611" i="10"/>
  <c r="G611" i="10"/>
  <c r="M610" i="10"/>
  <c r="N610" i="10" s="1"/>
  <c r="O610" i="10" s="1"/>
  <c r="I610" i="10"/>
  <c r="G610" i="10"/>
  <c r="M609" i="10"/>
  <c r="N609" i="10" s="1"/>
  <c r="O609" i="10" s="1"/>
  <c r="I609" i="10"/>
  <c r="G609" i="10"/>
  <c r="M608" i="10"/>
  <c r="N608" i="10" s="1"/>
  <c r="O608" i="10" s="1"/>
  <c r="I608" i="10"/>
  <c r="G608" i="10"/>
  <c r="M607" i="10"/>
  <c r="N607" i="10" s="1"/>
  <c r="O607" i="10" s="1"/>
  <c r="I607" i="10"/>
  <c r="G607" i="10"/>
  <c r="M606" i="10"/>
  <c r="N606" i="10" s="1"/>
  <c r="O606" i="10" s="1"/>
  <c r="I606" i="10"/>
  <c r="G606" i="10"/>
  <c r="M605" i="10"/>
  <c r="N605" i="10" s="1"/>
  <c r="O605" i="10" s="1"/>
  <c r="I605" i="10"/>
  <c r="G605" i="10"/>
  <c r="M604" i="10"/>
  <c r="N604" i="10" s="1"/>
  <c r="O604" i="10" s="1"/>
  <c r="I604" i="10"/>
  <c r="G604" i="10"/>
  <c r="M603" i="10"/>
  <c r="N603" i="10" s="1"/>
  <c r="O603" i="10" s="1"/>
  <c r="I603" i="10"/>
  <c r="G603" i="10"/>
  <c r="M602" i="10"/>
  <c r="N602" i="10" s="1"/>
  <c r="O602" i="10" s="1"/>
  <c r="I602" i="10"/>
  <c r="G602" i="10"/>
  <c r="M601" i="10"/>
  <c r="N601" i="10" s="1"/>
  <c r="O601" i="10" s="1"/>
  <c r="I601" i="10"/>
  <c r="G601" i="10"/>
  <c r="M600" i="10"/>
  <c r="N600" i="10" s="1"/>
  <c r="O600" i="10" s="1"/>
  <c r="I600" i="10"/>
  <c r="G600" i="10"/>
  <c r="M599" i="10"/>
  <c r="N599" i="10" s="1"/>
  <c r="O599" i="10" s="1"/>
  <c r="I599" i="10"/>
  <c r="G599" i="10"/>
  <c r="M598" i="10"/>
  <c r="N598" i="10" s="1"/>
  <c r="O598" i="10" s="1"/>
  <c r="I598" i="10"/>
  <c r="G598" i="10"/>
  <c r="M597" i="10"/>
  <c r="N597" i="10" s="1"/>
  <c r="O597" i="10" s="1"/>
  <c r="I597" i="10"/>
  <c r="G597" i="10"/>
  <c r="M596" i="10"/>
  <c r="N596" i="10" s="1"/>
  <c r="O596" i="10" s="1"/>
  <c r="I596" i="10"/>
  <c r="G596" i="10"/>
  <c r="M595" i="10"/>
  <c r="N595" i="10" s="1"/>
  <c r="O595" i="10" s="1"/>
  <c r="I595" i="10"/>
  <c r="G595" i="10"/>
  <c r="M594" i="10"/>
  <c r="N594" i="10" s="1"/>
  <c r="O594" i="10" s="1"/>
  <c r="I594" i="10"/>
  <c r="G594" i="10"/>
  <c r="M593" i="10"/>
  <c r="N593" i="10" s="1"/>
  <c r="O593" i="10" s="1"/>
  <c r="I593" i="10"/>
  <c r="G593" i="10"/>
  <c r="M592" i="10"/>
  <c r="N592" i="10" s="1"/>
  <c r="O592" i="10" s="1"/>
  <c r="I592" i="10"/>
  <c r="G592" i="10"/>
  <c r="M591" i="10"/>
  <c r="N591" i="10" s="1"/>
  <c r="O591" i="10" s="1"/>
  <c r="I591" i="10"/>
  <c r="G591" i="10"/>
  <c r="M590" i="10"/>
  <c r="N590" i="10" s="1"/>
  <c r="O590" i="10" s="1"/>
  <c r="I590" i="10"/>
  <c r="G590" i="10"/>
  <c r="N589" i="10"/>
  <c r="O589" i="10" s="1"/>
  <c r="M589" i="10"/>
  <c r="I589" i="10"/>
  <c r="G589" i="10"/>
  <c r="M588" i="10"/>
  <c r="N588" i="10" s="1"/>
  <c r="O588" i="10" s="1"/>
  <c r="I588" i="10"/>
  <c r="G588" i="10"/>
  <c r="M587" i="10"/>
  <c r="N587" i="10" s="1"/>
  <c r="O587" i="10" s="1"/>
  <c r="I587" i="10"/>
  <c r="G587" i="10"/>
  <c r="M586" i="10"/>
  <c r="N586" i="10" s="1"/>
  <c r="O586" i="10" s="1"/>
  <c r="I586" i="10"/>
  <c r="G586" i="10"/>
  <c r="M585" i="10"/>
  <c r="N585" i="10" s="1"/>
  <c r="O585" i="10" s="1"/>
  <c r="I585" i="10"/>
  <c r="G585" i="10"/>
  <c r="M584" i="10"/>
  <c r="N584" i="10" s="1"/>
  <c r="O584" i="10" s="1"/>
  <c r="I584" i="10"/>
  <c r="G584" i="10"/>
  <c r="M583" i="10"/>
  <c r="N583" i="10" s="1"/>
  <c r="O583" i="10" s="1"/>
  <c r="I583" i="10"/>
  <c r="G583" i="10"/>
  <c r="M582" i="10"/>
  <c r="N582" i="10" s="1"/>
  <c r="O582" i="10" s="1"/>
  <c r="I582" i="10"/>
  <c r="G582" i="10"/>
  <c r="N581" i="10"/>
  <c r="O581" i="10" s="1"/>
  <c r="M581" i="10"/>
  <c r="I581" i="10"/>
  <c r="G581" i="10"/>
  <c r="O580" i="10"/>
  <c r="M580" i="10"/>
  <c r="N580" i="10" s="1"/>
  <c r="I580" i="10"/>
  <c r="G580" i="10"/>
  <c r="M579" i="10"/>
  <c r="N579" i="10" s="1"/>
  <c r="O579" i="10" s="1"/>
  <c r="I579" i="10"/>
  <c r="G579" i="10"/>
  <c r="M578" i="10"/>
  <c r="N578" i="10" s="1"/>
  <c r="O578" i="10" s="1"/>
  <c r="I578" i="10"/>
  <c r="G578" i="10"/>
  <c r="M577" i="10"/>
  <c r="N577" i="10" s="1"/>
  <c r="O577" i="10" s="1"/>
  <c r="I577" i="10"/>
  <c r="G577" i="10"/>
  <c r="M576" i="10"/>
  <c r="N576" i="10" s="1"/>
  <c r="O576" i="10" s="1"/>
  <c r="I576" i="10"/>
  <c r="G576" i="10"/>
  <c r="M575" i="10"/>
  <c r="N575" i="10" s="1"/>
  <c r="O575" i="10" s="1"/>
  <c r="I575" i="10"/>
  <c r="G575" i="10"/>
  <c r="M574" i="10"/>
  <c r="N574" i="10" s="1"/>
  <c r="O574" i="10" s="1"/>
  <c r="I574" i="10"/>
  <c r="G574" i="10"/>
  <c r="M573" i="10"/>
  <c r="N573" i="10" s="1"/>
  <c r="O573" i="10" s="1"/>
  <c r="I573" i="10"/>
  <c r="G573" i="10"/>
  <c r="M572" i="10"/>
  <c r="N572" i="10" s="1"/>
  <c r="O572" i="10" s="1"/>
  <c r="I572" i="10"/>
  <c r="G572" i="10"/>
  <c r="M571" i="10"/>
  <c r="N571" i="10" s="1"/>
  <c r="O571" i="10" s="1"/>
  <c r="I571" i="10"/>
  <c r="G571" i="10"/>
  <c r="M570" i="10"/>
  <c r="N570" i="10" s="1"/>
  <c r="O570" i="10" s="1"/>
  <c r="I570" i="10"/>
  <c r="G570" i="10"/>
  <c r="M569" i="10"/>
  <c r="N569" i="10" s="1"/>
  <c r="O569" i="10" s="1"/>
  <c r="I569" i="10"/>
  <c r="G569" i="10"/>
  <c r="M568" i="10"/>
  <c r="N568" i="10" s="1"/>
  <c r="O568" i="10" s="1"/>
  <c r="I568" i="10"/>
  <c r="G568" i="10"/>
  <c r="M567" i="10"/>
  <c r="N567" i="10" s="1"/>
  <c r="O567" i="10" s="1"/>
  <c r="I567" i="10"/>
  <c r="G567" i="10"/>
  <c r="M566" i="10"/>
  <c r="N566" i="10" s="1"/>
  <c r="O566" i="10" s="1"/>
  <c r="I566" i="10"/>
  <c r="G566" i="10"/>
  <c r="M565" i="10"/>
  <c r="N565" i="10" s="1"/>
  <c r="O565" i="10" s="1"/>
  <c r="I565" i="10"/>
  <c r="G565" i="10"/>
  <c r="M564" i="10"/>
  <c r="N564" i="10" s="1"/>
  <c r="O564" i="10" s="1"/>
  <c r="I564" i="10"/>
  <c r="G564" i="10"/>
  <c r="M563" i="10"/>
  <c r="N563" i="10" s="1"/>
  <c r="O563" i="10" s="1"/>
  <c r="I563" i="10"/>
  <c r="G563" i="10"/>
  <c r="M562" i="10"/>
  <c r="N562" i="10" s="1"/>
  <c r="O562" i="10" s="1"/>
  <c r="I562" i="10"/>
  <c r="G562" i="10"/>
  <c r="M561" i="10"/>
  <c r="N561" i="10" s="1"/>
  <c r="O561" i="10" s="1"/>
  <c r="I561" i="10"/>
  <c r="G561" i="10"/>
  <c r="M560" i="10"/>
  <c r="N560" i="10" s="1"/>
  <c r="O560" i="10" s="1"/>
  <c r="I560" i="10"/>
  <c r="G560" i="10"/>
  <c r="M559" i="10"/>
  <c r="N559" i="10" s="1"/>
  <c r="O559" i="10" s="1"/>
  <c r="I559" i="10"/>
  <c r="G559" i="10"/>
  <c r="M558" i="10"/>
  <c r="N558" i="10" s="1"/>
  <c r="O558" i="10" s="1"/>
  <c r="I558" i="10"/>
  <c r="G558" i="10"/>
  <c r="N557" i="10"/>
  <c r="O557" i="10" s="1"/>
  <c r="M557" i="10"/>
  <c r="I557" i="10"/>
  <c r="G557" i="10"/>
  <c r="M556" i="10"/>
  <c r="N556" i="10" s="1"/>
  <c r="O556" i="10" s="1"/>
  <c r="I556" i="10"/>
  <c r="G556" i="10"/>
  <c r="M555" i="10"/>
  <c r="N555" i="10" s="1"/>
  <c r="O555" i="10" s="1"/>
  <c r="I555" i="10"/>
  <c r="G555" i="10"/>
  <c r="M554" i="10"/>
  <c r="N554" i="10" s="1"/>
  <c r="O554" i="10" s="1"/>
  <c r="I554" i="10"/>
  <c r="G554" i="10"/>
  <c r="M553" i="10"/>
  <c r="N553" i="10" s="1"/>
  <c r="O553" i="10" s="1"/>
  <c r="I553" i="10"/>
  <c r="G553" i="10"/>
  <c r="M552" i="10"/>
  <c r="N552" i="10" s="1"/>
  <c r="O552" i="10" s="1"/>
  <c r="I552" i="10"/>
  <c r="G552" i="10"/>
  <c r="M551" i="10"/>
  <c r="N551" i="10" s="1"/>
  <c r="O551" i="10" s="1"/>
  <c r="I551" i="10"/>
  <c r="G551" i="10"/>
  <c r="M550" i="10"/>
  <c r="N550" i="10" s="1"/>
  <c r="O550" i="10" s="1"/>
  <c r="I550" i="10"/>
  <c r="G550" i="10"/>
  <c r="N549" i="10"/>
  <c r="O549" i="10" s="1"/>
  <c r="M549" i="10"/>
  <c r="I549" i="10"/>
  <c r="G549" i="10"/>
  <c r="M548" i="10"/>
  <c r="N548" i="10" s="1"/>
  <c r="O548" i="10" s="1"/>
  <c r="I548" i="10"/>
  <c r="G548" i="10"/>
  <c r="M547" i="10"/>
  <c r="N547" i="10" s="1"/>
  <c r="O547" i="10" s="1"/>
  <c r="I547" i="10"/>
  <c r="G547" i="10"/>
  <c r="N546" i="10"/>
  <c r="O546" i="10" s="1"/>
  <c r="M546" i="10"/>
  <c r="I546" i="10"/>
  <c r="G546" i="10"/>
  <c r="N545" i="10"/>
  <c r="O545" i="10" s="1"/>
  <c r="M545" i="10"/>
  <c r="I545" i="10"/>
  <c r="G545" i="10"/>
  <c r="M544" i="10"/>
  <c r="N544" i="10" s="1"/>
  <c r="O544" i="10" s="1"/>
  <c r="I544" i="10"/>
  <c r="G544" i="10"/>
  <c r="M543" i="10"/>
  <c r="N543" i="10" s="1"/>
  <c r="O543" i="10" s="1"/>
  <c r="I543" i="10"/>
  <c r="G543" i="10"/>
  <c r="M542" i="10"/>
  <c r="N542" i="10" s="1"/>
  <c r="O542" i="10" s="1"/>
  <c r="I542" i="10"/>
  <c r="G542" i="10"/>
  <c r="M541" i="10"/>
  <c r="N541" i="10" s="1"/>
  <c r="O541" i="10" s="1"/>
  <c r="I541" i="10"/>
  <c r="G541" i="10"/>
  <c r="O540" i="10"/>
  <c r="M540" i="10"/>
  <c r="N540" i="10" s="1"/>
  <c r="I540" i="10"/>
  <c r="G540" i="10"/>
  <c r="M539" i="10"/>
  <c r="N539" i="10" s="1"/>
  <c r="O539" i="10" s="1"/>
  <c r="I539" i="10"/>
  <c r="G539" i="10"/>
  <c r="M538" i="10"/>
  <c r="N538" i="10" s="1"/>
  <c r="O538" i="10" s="1"/>
  <c r="I538" i="10"/>
  <c r="G538" i="10"/>
  <c r="M537" i="10"/>
  <c r="N537" i="10" s="1"/>
  <c r="O537" i="10" s="1"/>
  <c r="I537" i="10"/>
  <c r="G537" i="10"/>
  <c r="M536" i="10"/>
  <c r="N536" i="10" s="1"/>
  <c r="O536" i="10" s="1"/>
  <c r="I536" i="10"/>
  <c r="G536" i="10"/>
  <c r="M535" i="10"/>
  <c r="N535" i="10" s="1"/>
  <c r="O535" i="10" s="1"/>
  <c r="I535" i="10"/>
  <c r="G535" i="10"/>
  <c r="M534" i="10"/>
  <c r="N534" i="10" s="1"/>
  <c r="O534" i="10" s="1"/>
  <c r="I534" i="10"/>
  <c r="G534" i="10"/>
  <c r="M533" i="10"/>
  <c r="N533" i="10" s="1"/>
  <c r="O533" i="10" s="1"/>
  <c r="I533" i="10"/>
  <c r="G533" i="10"/>
  <c r="M532" i="10"/>
  <c r="N532" i="10" s="1"/>
  <c r="O532" i="10" s="1"/>
  <c r="I532" i="10"/>
  <c r="G532" i="10"/>
  <c r="M531" i="10"/>
  <c r="N531" i="10" s="1"/>
  <c r="O531" i="10" s="1"/>
  <c r="I531" i="10"/>
  <c r="G531" i="10"/>
  <c r="N530" i="10"/>
  <c r="O530" i="10" s="1"/>
  <c r="M530" i="10"/>
  <c r="I530" i="10"/>
  <c r="G530" i="10"/>
  <c r="M529" i="10"/>
  <c r="N529" i="10" s="1"/>
  <c r="O529" i="10" s="1"/>
  <c r="I529" i="10"/>
  <c r="G529" i="10"/>
  <c r="M528" i="10"/>
  <c r="N528" i="10" s="1"/>
  <c r="O528" i="10" s="1"/>
  <c r="I528" i="10"/>
  <c r="G528" i="10"/>
  <c r="M527" i="10"/>
  <c r="N527" i="10" s="1"/>
  <c r="O527" i="10" s="1"/>
  <c r="I527" i="10"/>
  <c r="G527" i="10"/>
  <c r="M526" i="10"/>
  <c r="N526" i="10" s="1"/>
  <c r="O526" i="10" s="1"/>
  <c r="I526" i="10"/>
  <c r="G526" i="10"/>
  <c r="M525" i="10"/>
  <c r="N525" i="10" s="1"/>
  <c r="O525" i="10" s="1"/>
  <c r="I525" i="10"/>
  <c r="G525" i="10"/>
  <c r="M524" i="10"/>
  <c r="N524" i="10" s="1"/>
  <c r="O524" i="10" s="1"/>
  <c r="I524" i="10"/>
  <c r="G524" i="10"/>
  <c r="M523" i="10"/>
  <c r="N523" i="10" s="1"/>
  <c r="O523" i="10" s="1"/>
  <c r="I523" i="10"/>
  <c r="G523" i="10"/>
  <c r="M522" i="10"/>
  <c r="N522" i="10" s="1"/>
  <c r="O522" i="10" s="1"/>
  <c r="I522" i="10"/>
  <c r="G522" i="10"/>
  <c r="M521" i="10"/>
  <c r="N521" i="10" s="1"/>
  <c r="O521" i="10" s="1"/>
  <c r="I521" i="10"/>
  <c r="G521" i="10"/>
  <c r="M520" i="10"/>
  <c r="N520" i="10" s="1"/>
  <c r="O520" i="10" s="1"/>
  <c r="I520" i="10"/>
  <c r="G520" i="10"/>
  <c r="M519" i="10"/>
  <c r="N519" i="10" s="1"/>
  <c r="O519" i="10" s="1"/>
  <c r="I519" i="10"/>
  <c r="G519" i="10"/>
  <c r="M518" i="10"/>
  <c r="N518" i="10" s="1"/>
  <c r="O518" i="10" s="1"/>
  <c r="I518" i="10"/>
  <c r="G518" i="10"/>
  <c r="M517" i="10"/>
  <c r="N517" i="10" s="1"/>
  <c r="O517" i="10" s="1"/>
  <c r="I517" i="10"/>
  <c r="G517" i="10"/>
  <c r="M516" i="10"/>
  <c r="N516" i="10" s="1"/>
  <c r="O516" i="10" s="1"/>
  <c r="I516" i="10"/>
  <c r="G516" i="10"/>
  <c r="M515" i="10"/>
  <c r="N515" i="10" s="1"/>
  <c r="O515" i="10" s="1"/>
  <c r="I515" i="10"/>
  <c r="G515" i="10"/>
  <c r="M514" i="10"/>
  <c r="N514" i="10" s="1"/>
  <c r="O514" i="10" s="1"/>
  <c r="I514" i="10"/>
  <c r="G514" i="10"/>
  <c r="M513" i="10"/>
  <c r="N513" i="10" s="1"/>
  <c r="O513" i="10" s="1"/>
  <c r="I513" i="10"/>
  <c r="G513" i="10"/>
  <c r="M512" i="10"/>
  <c r="N512" i="10" s="1"/>
  <c r="O512" i="10" s="1"/>
  <c r="I512" i="10"/>
  <c r="G512" i="10"/>
  <c r="M511" i="10"/>
  <c r="N511" i="10" s="1"/>
  <c r="O511" i="10" s="1"/>
  <c r="I511" i="10"/>
  <c r="G511" i="10"/>
  <c r="M510" i="10"/>
  <c r="N510" i="10" s="1"/>
  <c r="O510" i="10" s="1"/>
  <c r="I510" i="10"/>
  <c r="G510" i="10"/>
  <c r="M509" i="10"/>
  <c r="N509" i="10" s="1"/>
  <c r="O509" i="10" s="1"/>
  <c r="I509" i="10"/>
  <c r="G509" i="10"/>
  <c r="M508" i="10"/>
  <c r="N508" i="10" s="1"/>
  <c r="O508" i="10" s="1"/>
  <c r="I508" i="10"/>
  <c r="G508" i="10"/>
  <c r="M507" i="10"/>
  <c r="N507" i="10" s="1"/>
  <c r="O507" i="10" s="1"/>
  <c r="I507" i="10"/>
  <c r="G507" i="10"/>
  <c r="M506" i="10"/>
  <c r="N506" i="10" s="1"/>
  <c r="O506" i="10" s="1"/>
  <c r="I506" i="10"/>
  <c r="G506" i="10"/>
  <c r="M505" i="10"/>
  <c r="N505" i="10" s="1"/>
  <c r="O505" i="10" s="1"/>
  <c r="I505" i="10"/>
  <c r="G505" i="10"/>
  <c r="M504" i="10"/>
  <c r="N504" i="10" s="1"/>
  <c r="O504" i="10" s="1"/>
  <c r="I504" i="10"/>
  <c r="G504" i="10"/>
  <c r="M503" i="10"/>
  <c r="N503" i="10" s="1"/>
  <c r="O503" i="10" s="1"/>
  <c r="I503" i="10"/>
  <c r="G503" i="10"/>
  <c r="M502" i="10"/>
  <c r="N502" i="10" s="1"/>
  <c r="O502" i="10" s="1"/>
  <c r="I502" i="10"/>
  <c r="G502" i="10"/>
  <c r="M501" i="10"/>
  <c r="N501" i="10" s="1"/>
  <c r="O501" i="10" s="1"/>
  <c r="I501" i="10"/>
  <c r="G501" i="10"/>
  <c r="M500" i="10"/>
  <c r="N500" i="10" s="1"/>
  <c r="O500" i="10" s="1"/>
  <c r="I500" i="10"/>
  <c r="G500" i="10"/>
  <c r="M499" i="10"/>
  <c r="N499" i="10" s="1"/>
  <c r="O499" i="10" s="1"/>
  <c r="I499" i="10"/>
  <c r="G499" i="10"/>
  <c r="M498" i="10"/>
  <c r="N498" i="10" s="1"/>
  <c r="O498" i="10" s="1"/>
  <c r="I498" i="10"/>
  <c r="G498" i="10"/>
  <c r="M497" i="10"/>
  <c r="N497" i="10" s="1"/>
  <c r="O497" i="10" s="1"/>
  <c r="I497" i="10"/>
  <c r="G497" i="10"/>
  <c r="M496" i="10"/>
  <c r="N496" i="10" s="1"/>
  <c r="O496" i="10" s="1"/>
  <c r="I496" i="10"/>
  <c r="G496" i="10"/>
  <c r="M495" i="10"/>
  <c r="N495" i="10" s="1"/>
  <c r="O495" i="10" s="1"/>
  <c r="I495" i="10"/>
  <c r="G495" i="10"/>
  <c r="M494" i="10"/>
  <c r="N494" i="10" s="1"/>
  <c r="O494" i="10" s="1"/>
  <c r="I494" i="10"/>
  <c r="G494" i="10"/>
  <c r="M493" i="10"/>
  <c r="N493" i="10" s="1"/>
  <c r="O493" i="10" s="1"/>
  <c r="I493" i="10"/>
  <c r="G493" i="10"/>
  <c r="M492" i="10"/>
  <c r="N492" i="10" s="1"/>
  <c r="O492" i="10" s="1"/>
  <c r="I492" i="10"/>
  <c r="G492" i="10"/>
  <c r="M491" i="10"/>
  <c r="N491" i="10" s="1"/>
  <c r="O491" i="10" s="1"/>
  <c r="I491" i="10"/>
  <c r="G491" i="10"/>
  <c r="M490" i="10"/>
  <c r="N490" i="10" s="1"/>
  <c r="O490" i="10" s="1"/>
  <c r="I490" i="10"/>
  <c r="G490" i="10"/>
  <c r="M489" i="10"/>
  <c r="N489" i="10" s="1"/>
  <c r="O489" i="10" s="1"/>
  <c r="I489" i="10"/>
  <c r="G489" i="10"/>
  <c r="M488" i="10"/>
  <c r="N488" i="10" s="1"/>
  <c r="O488" i="10" s="1"/>
  <c r="I488" i="10"/>
  <c r="G488" i="10"/>
  <c r="M487" i="10"/>
  <c r="N487" i="10" s="1"/>
  <c r="O487" i="10" s="1"/>
  <c r="I487" i="10"/>
  <c r="G487" i="10"/>
  <c r="M486" i="10"/>
  <c r="N486" i="10" s="1"/>
  <c r="O486" i="10" s="1"/>
  <c r="I486" i="10"/>
  <c r="G486" i="10"/>
  <c r="M485" i="10"/>
  <c r="N485" i="10" s="1"/>
  <c r="O485" i="10" s="1"/>
  <c r="I485" i="10"/>
  <c r="G485" i="10"/>
  <c r="N484" i="10"/>
  <c r="O484" i="10" s="1"/>
  <c r="M484" i="10"/>
  <c r="I484" i="10"/>
  <c r="G484" i="10"/>
  <c r="M483" i="10"/>
  <c r="N483" i="10" s="1"/>
  <c r="O483" i="10" s="1"/>
  <c r="I483" i="10"/>
  <c r="G483" i="10"/>
  <c r="M482" i="10"/>
  <c r="N482" i="10" s="1"/>
  <c r="O482" i="10" s="1"/>
  <c r="I482" i="10"/>
  <c r="G482" i="10"/>
  <c r="M481" i="10"/>
  <c r="N481" i="10" s="1"/>
  <c r="O481" i="10" s="1"/>
  <c r="I481" i="10"/>
  <c r="G481" i="10"/>
  <c r="M480" i="10"/>
  <c r="N480" i="10" s="1"/>
  <c r="O480" i="10" s="1"/>
  <c r="I480" i="10"/>
  <c r="G480" i="10"/>
  <c r="M479" i="10"/>
  <c r="N479" i="10" s="1"/>
  <c r="O479" i="10" s="1"/>
  <c r="I479" i="10"/>
  <c r="G479" i="10"/>
  <c r="M478" i="10"/>
  <c r="N478" i="10" s="1"/>
  <c r="O478" i="10" s="1"/>
  <c r="I478" i="10"/>
  <c r="G478" i="10"/>
  <c r="M477" i="10"/>
  <c r="N477" i="10" s="1"/>
  <c r="O477" i="10" s="1"/>
  <c r="I477" i="10"/>
  <c r="G477" i="10"/>
  <c r="M476" i="10"/>
  <c r="N476" i="10" s="1"/>
  <c r="O476" i="10" s="1"/>
  <c r="I476" i="10"/>
  <c r="G476" i="10"/>
  <c r="M475" i="10"/>
  <c r="N475" i="10" s="1"/>
  <c r="O475" i="10" s="1"/>
  <c r="I475" i="10"/>
  <c r="G475" i="10"/>
  <c r="M474" i="10"/>
  <c r="N474" i="10" s="1"/>
  <c r="O474" i="10" s="1"/>
  <c r="I474" i="10"/>
  <c r="G474" i="10"/>
  <c r="M473" i="10"/>
  <c r="N473" i="10" s="1"/>
  <c r="O473" i="10" s="1"/>
  <c r="I473" i="10"/>
  <c r="G473" i="10"/>
  <c r="M472" i="10"/>
  <c r="N472" i="10" s="1"/>
  <c r="O472" i="10" s="1"/>
  <c r="I472" i="10"/>
  <c r="G472" i="10"/>
  <c r="M471" i="10"/>
  <c r="N471" i="10" s="1"/>
  <c r="O471" i="10" s="1"/>
  <c r="I471" i="10"/>
  <c r="G471" i="10"/>
  <c r="M470" i="10"/>
  <c r="N470" i="10" s="1"/>
  <c r="O470" i="10" s="1"/>
  <c r="I470" i="10"/>
  <c r="G470" i="10"/>
  <c r="M469" i="10"/>
  <c r="N469" i="10" s="1"/>
  <c r="O469" i="10" s="1"/>
  <c r="I469" i="10"/>
  <c r="G469" i="10"/>
  <c r="M468" i="10"/>
  <c r="N468" i="10" s="1"/>
  <c r="O468" i="10" s="1"/>
  <c r="I468" i="10"/>
  <c r="G468" i="10"/>
  <c r="M467" i="10"/>
  <c r="N467" i="10" s="1"/>
  <c r="O467" i="10" s="1"/>
  <c r="I467" i="10"/>
  <c r="G467" i="10"/>
  <c r="M466" i="10"/>
  <c r="N466" i="10" s="1"/>
  <c r="O466" i="10" s="1"/>
  <c r="I466" i="10"/>
  <c r="G466" i="10"/>
  <c r="M465" i="10"/>
  <c r="N465" i="10" s="1"/>
  <c r="O465" i="10" s="1"/>
  <c r="I465" i="10"/>
  <c r="G465" i="10"/>
  <c r="M464" i="10"/>
  <c r="N464" i="10" s="1"/>
  <c r="O464" i="10" s="1"/>
  <c r="I464" i="10"/>
  <c r="G464" i="10"/>
  <c r="M463" i="10"/>
  <c r="N463" i="10" s="1"/>
  <c r="O463" i="10" s="1"/>
  <c r="I463" i="10"/>
  <c r="G463" i="10"/>
  <c r="M462" i="10"/>
  <c r="N462" i="10" s="1"/>
  <c r="O462" i="10" s="1"/>
  <c r="I462" i="10"/>
  <c r="G462" i="10"/>
  <c r="M461" i="10"/>
  <c r="N461" i="10" s="1"/>
  <c r="O461" i="10" s="1"/>
  <c r="I461" i="10"/>
  <c r="G461" i="10"/>
  <c r="M460" i="10"/>
  <c r="N460" i="10" s="1"/>
  <c r="O460" i="10" s="1"/>
  <c r="I460" i="10"/>
  <c r="G460" i="10"/>
  <c r="M459" i="10"/>
  <c r="N459" i="10" s="1"/>
  <c r="O459" i="10" s="1"/>
  <c r="I459" i="10"/>
  <c r="G459" i="10"/>
  <c r="N458" i="10"/>
  <c r="O458" i="10" s="1"/>
  <c r="M458" i="10"/>
  <c r="I458" i="10"/>
  <c r="G458" i="10"/>
  <c r="M457" i="10"/>
  <c r="N457" i="10" s="1"/>
  <c r="O457" i="10" s="1"/>
  <c r="I457" i="10"/>
  <c r="G457" i="10"/>
  <c r="M456" i="10"/>
  <c r="N456" i="10" s="1"/>
  <c r="O456" i="10" s="1"/>
  <c r="I456" i="10"/>
  <c r="G456" i="10"/>
  <c r="O455" i="10"/>
  <c r="M455" i="10"/>
  <c r="N455" i="10" s="1"/>
  <c r="I455" i="10"/>
  <c r="G455" i="10"/>
  <c r="M454" i="10"/>
  <c r="N454" i="10" s="1"/>
  <c r="O454" i="10" s="1"/>
  <c r="I454" i="10"/>
  <c r="G454" i="10"/>
  <c r="M453" i="10"/>
  <c r="N453" i="10" s="1"/>
  <c r="O453" i="10" s="1"/>
  <c r="I453" i="10"/>
  <c r="G453" i="10"/>
  <c r="M452" i="10"/>
  <c r="N452" i="10" s="1"/>
  <c r="O452" i="10" s="1"/>
  <c r="I452" i="10"/>
  <c r="G452" i="10"/>
  <c r="M451" i="10"/>
  <c r="N451" i="10" s="1"/>
  <c r="O451" i="10" s="1"/>
  <c r="I451" i="10"/>
  <c r="G451" i="10"/>
  <c r="M450" i="10"/>
  <c r="N450" i="10" s="1"/>
  <c r="O450" i="10" s="1"/>
  <c r="I450" i="10"/>
  <c r="G450" i="10"/>
  <c r="M449" i="10"/>
  <c r="N449" i="10" s="1"/>
  <c r="O449" i="10" s="1"/>
  <c r="I449" i="10"/>
  <c r="G449" i="10"/>
  <c r="M448" i="10"/>
  <c r="N448" i="10" s="1"/>
  <c r="O448" i="10" s="1"/>
  <c r="I448" i="10"/>
  <c r="G448" i="10"/>
  <c r="M447" i="10"/>
  <c r="N447" i="10" s="1"/>
  <c r="O447" i="10" s="1"/>
  <c r="I447" i="10"/>
  <c r="G447" i="10"/>
  <c r="M446" i="10"/>
  <c r="N446" i="10" s="1"/>
  <c r="O446" i="10" s="1"/>
  <c r="I446" i="10"/>
  <c r="G446" i="10"/>
  <c r="M445" i="10"/>
  <c r="N445" i="10" s="1"/>
  <c r="O445" i="10" s="1"/>
  <c r="I445" i="10"/>
  <c r="G445" i="10"/>
  <c r="M444" i="10"/>
  <c r="N444" i="10" s="1"/>
  <c r="O444" i="10" s="1"/>
  <c r="I444" i="10"/>
  <c r="G444" i="10"/>
  <c r="M443" i="10"/>
  <c r="N443" i="10" s="1"/>
  <c r="O443" i="10" s="1"/>
  <c r="I443" i="10"/>
  <c r="G443" i="10"/>
  <c r="M442" i="10"/>
  <c r="N442" i="10" s="1"/>
  <c r="O442" i="10" s="1"/>
  <c r="I442" i="10"/>
  <c r="G442" i="10"/>
  <c r="M441" i="10"/>
  <c r="N441" i="10" s="1"/>
  <c r="O441" i="10" s="1"/>
  <c r="I441" i="10"/>
  <c r="G441" i="10"/>
  <c r="M440" i="10"/>
  <c r="N440" i="10" s="1"/>
  <c r="O440" i="10" s="1"/>
  <c r="I440" i="10"/>
  <c r="G440" i="10"/>
  <c r="M439" i="10"/>
  <c r="N439" i="10" s="1"/>
  <c r="O439" i="10" s="1"/>
  <c r="I439" i="10"/>
  <c r="G439" i="10"/>
  <c r="M438" i="10"/>
  <c r="N438" i="10" s="1"/>
  <c r="O438" i="10" s="1"/>
  <c r="I438" i="10"/>
  <c r="G438" i="10"/>
  <c r="M437" i="10"/>
  <c r="N437" i="10" s="1"/>
  <c r="O437" i="10" s="1"/>
  <c r="I437" i="10"/>
  <c r="G437" i="10"/>
  <c r="M436" i="10"/>
  <c r="N436" i="10" s="1"/>
  <c r="O436" i="10" s="1"/>
  <c r="I436" i="10"/>
  <c r="G436" i="10"/>
  <c r="M435" i="10"/>
  <c r="N435" i="10" s="1"/>
  <c r="O435" i="10" s="1"/>
  <c r="I435" i="10"/>
  <c r="G435" i="10"/>
  <c r="M434" i="10"/>
  <c r="N434" i="10" s="1"/>
  <c r="O434" i="10" s="1"/>
  <c r="I434" i="10"/>
  <c r="G434" i="10"/>
  <c r="M433" i="10"/>
  <c r="N433" i="10" s="1"/>
  <c r="O433" i="10" s="1"/>
  <c r="I433" i="10"/>
  <c r="G433" i="10"/>
  <c r="M432" i="10"/>
  <c r="N432" i="10" s="1"/>
  <c r="O432" i="10" s="1"/>
  <c r="I432" i="10"/>
  <c r="G432" i="10"/>
  <c r="M431" i="10"/>
  <c r="N431" i="10" s="1"/>
  <c r="O431" i="10" s="1"/>
  <c r="I431" i="10"/>
  <c r="G431" i="10"/>
  <c r="M430" i="10"/>
  <c r="N430" i="10" s="1"/>
  <c r="O430" i="10" s="1"/>
  <c r="I430" i="10"/>
  <c r="G430" i="10"/>
  <c r="M429" i="10"/>
  <c r="N429" i="10" s="1"/>
  <c r="O429" i="10" s="1"/>
  <c r="I429" i="10"/>
  <c r="G429" i="10"/>
  <c r="M428" i="10"/>
  <c r="N428" i="10" s="1"/>
  <c r="O428" i="10" s="1"/>
  <c r="I428" i="10"/>
  <c r="G428" i="10"/>
  <c r="M427" i="10"/>
  <c r="N427" i="10" s="1"/>
  <c r="O427" i="10" s="1"/>
  <c r="I427" i="10"/>
  <c r="G427" i="10"/>
  <c r="M426" i="10"/>
  <c r="N426" i="10" s="1"/>
  <c r="O426" i="10" s="1"/>
  <c r="I426" i="10"/>
  <c r="G426" i="10"/>
  <c r="M425" i="10"/>
  <c r="N425" i="10" s="1"/>
  <c r="O425" i="10" s="1"/>
  <c r="I425" i="10"/>
  <c r="G425" i="10"/>
  <c r="M424" i="10"/>
  <c r="N424" i="10" s="1"/>
  <c r="O424" i="10" s="1"/>
  <c r="I424" i="10"/>
  <c r="G424" i="10"/>
  <c r="M423" i="10"/>
  <c r="N423" i="10" s="1"/>
  <c r="O423" i="10" s="1"/>
  <c r="I423" i="10"/>
  <c r="G423" i="10"/>
  <c r="M422" i="10"/>
  <c r="N422" i="10" s="1"/>
  <c r="O422" i="10" s="1"/>
  <c r="I422" i="10"/>
  <c r="G422" i="10"/>
  <c r="M421" i="10"/>
  <c r="N421" i="10" s="1"/>
  <c r="O421" i="10" s="1"/>
  <c r="I421" i="10"/>
  <c r="G421" i="10"/>
  <c r="O420" i="10"/>
  <c r="M420" i="10"/>
  <c r="N420" i="10" s="1"/>
  <c r="I420" i="10"/>
  <c r="G420" i="10"/>
  <c r="M419" i="10"/>
  <c r="N419" i="10" s="1"/>
  <c r="O419" i="10" s="1"/>
  <c r="I419" i="10"/>
  <c r="G419" i="10"/>
  <c r="M418" i="10"/>
  <c r="N418" i="10" s="1"/>
  <c r="O418" i="10" s="1"/>
  <c r="I418" i="10"/>
  <c r="G418" i="10"/>
  <c r="M417" i="10"/>
  <c r="N417" i="10" s="1"/>
  <c r="O417" i="10" s="1"/>
  <c r="I417" i="10"/>
  <c r="G417" i="10"/>
  <c r="M416" i="10"/>
  <c r="N416" i="10" s="1"/>
  <c r="O416" i="10" s="1"/>
  <c r="I416" i="10"/>
  <c r="G416" i="10"/>
  <c r="M415" i="10"/>
  <c r="N415" i="10" s="1"/>
  <c r="O415" i="10" s="1"/>
  <c r="I415" i="10"/>
  <c r="G415" i="10"/>
  <c r="M414" i="10"/>
  <c r="N414" i="10" s="1"/>
  <c r="O414" i="10" s="1"/>
  <c r="I414" i="10"/>
  <c r="G414" i="10"/>
  <c r="M413" i="10"/>
  <c r="N413" i="10" s="1"/>
  <c r="O413" i="10" s="1"/>
  <c r="I413" i="10"/>
  <c r="G413" i="10"/>
  <c r="M412" i="10"/>
  <c r="N412" i="10" s="1"/>
  <c r="O412" i="10" s="1"/>
  <c r="I412" i="10"/>
  <c r="G412" i="10"/>
  <c r="M411" i="10"/>
  <c r="N411" i="10" s="1"/>
  <c r="O411" i="10" s="1"/>
  <c r="I411" i="10"/>
  <c r="G411" i="10"/>
  <c r="M410" i="10"/>
  <c r="N410" i="10" s="1"/>
  <c r="O410" i="10" s="1"/>
  <c r="I410" i="10"/>
  <c r="G410" i="10"/>
  <c r="M409" i="10"/>
  <c r="N409" i="10" s="1"/>
  <c r="O409" i="10" s="1"/>
  <c r="I409" i="10"/>
  <c r="G409" i="10"/>
  <c r="M408" i="10"/>
  <c r="N408" i="10" s="1"/>
  <c r="O408" i="10" s="1"/>
  <c r="I408" i="10"/>
  <c r="G408" i="10"/>
  <c r="M407" i="10"/>
  <c r="N407" i="10" s="1"/>
  <c r="O407" i="10" s="1"/>
  <c r="I407" i="10"/>
  <c r="G407" i="10"/>
  <c r="M406" i="10"/>
  <c r="N406" i="10" s="1"/>
  <c r="O406" i="10" s="1"/>
  <c r="I406" i="10"/>
  <c r="G406" i="10"/>
  <c r="M405" i="10"/>
  <c r="N405" i="10" s="1"/>
  <c r="O405" i="10" s="1"/>
  <c r="I405" i="10"/>
  <c r="G405" i="10"/>
  <c r="M404" i="10"/>
  <c r="N404" i="10" s="1"/>
  <c r="O404" i="10" s="1"/>
  <c r="I404" i="10"/>
  <c r="G404" i="10"/>
  <c r="M403" i="10"/>
  <c r="N403" i="10" s="1"/>
  <c r="O403" i="10" s="1"/>
  <c r="I403" i="10"/>
  <c r="G403" i="10"/>
  <c r="M402" i="10"/>
  <c r="N402" i="10" s="1"/>
  <c r="O402" i="10" s="1"/>
  <c r="I402" i="10"/>
  <c r="G402" i="10"/>
  <c r="M401" i="10"/>
  <c r="N401" i="10" s="1"/>
  <c r="O401" i="10" s="1"/>
  <c r="I401" i="10"/>
  <c r="G401" i="10"/>
  <c r="M400" i="10"/>
  <c r="N400" i="10" s="1"/>
  <c r="O400" i="10" s="1"/>
  <c r="I400" i="10"/>
  <c r="G400" i="10"/>
  <c r="M399" i="10"/>
  <c r="N399" i="10" s="1"/>
  <c r="O399" i="10" s="1"/>
  <c r="I399" i="10"/>
  <c r="G399" i="10"/>
  <c r="M398" i="10"/>
  <c r="N398" i="10" s="1"/>
  <c r="O398" i="10" s="1"/>
  <c r="I398" i="10"/>
  <c r="G398" i="10"/>
  <c r="M397" i="10"/>
  <c r="N397" i="10" s="1"/>
  <c r="O397" i="10" s="1"/>
  <c r="I397" i="10"/>
  <c r="G397" i="10"/>
  <c r="M396" i="10"/>
  <c r="N396" i="10" s="1"/>
  <c r="O396" i="10" s="1"/>
  <c r="I396" i="10"/>
  <c r="G396" i="10"/>
  <c r="M395" i="10"/>
  <c r="N395" i="10" s="1"/>
  <c r="O395" i="10" s="1"/>
  <c r="I395" i="10"/>
  <c r="G395" i="10"/>
  <c r="M394" i="10"/>
  <c r="N394" i="10" s="1"/>
  <c r="O394" i="10" s="1"/>
  <c r="I394" i="10"/>
  <c r="G394" i="10"/>
  <c r="M393" i="10"/>
  <c r="N393" i="10" s="1"/>
  <c r="O393" i="10" s="1"/>
  <c r="I393" i="10"/>
  <c r="G393" i="10"/>
  <c r="M392" i="10"/>
  <c r="N392" i="10" s="1"/>
  <c r="O392" i="10" s="1"/>
  <c r="I392" i="10"/>
  <c r="G392" i="10"/>
  <c r="M391" i="10"/>
  <c r="N391" i="10" s="1"/>
  <c r="O391" i="10" s="1"/>
  <c r="I391" i="10"/>
  <c r="G391" i="10"/>
  <c r="M390" i="10"/>
  <c r="N390" i="10" s="1"/>
  <c r="O390" i="10" s="1"/>
  <c r="I390" i="10"/>
  <c r="G390" i="10"/>
  <c r="M389" i="10"/>
  <c r="N389" i="10" s="1"/>
  <c r="O389" i="10" s="1"/>
  <c r="I389" i="10"/>
  <c r="G389" i="10"/>
  <c r="M388" i="10"/>
  <c r="N388" i="10" s="1"/>
  <c r="O388" i="10" s="1"/>
  <c r="I388" i="10"/>
  <c r="G388" i="10"/>
  <c r="M387" i="10"/>
  <c r="N387" i="10" s="1"/>
  <c r="O387" i="10" s="1"/>
  <c r="I387" i="10"/>
  <c r="G387" i="10"/>
  <c r="M386" i="10"/>
  <c r="N386" i="10" s="1"/>
  <c r="O386" i="10" s="1"/>
  <c r="I386" i="10"/>
  <c r="G386" i="10"/>
  <c r="M385" i="10"/>
  <c r="N385" i="10" s="1"/>
  <c r="O385" i="10" s="1"/>
  <c r="I385" i="10"/>
  <c r="G385" i="10"/>
  <c r="M384" i="10"/>
  <c r="N384" i="10" s="1"/>
  <c r="O384" i="10" s="1"/>
  <c r="I384" i="10"/>
  <c r="G384" i="10"/>
  <c r="M383" i="10"/>
  <c r="N383" i="10" s="1"/>
  <c r="O383" i="10" s="1"/>
  <c r="I383" i="10"/>
  <c r="G383" i="10"/>
  <c r="M382" i="10"/>
  <c r="N382" i="10" s="1"/>
  <c r="O382" i="10" s="1"/>
  <c r="I382" i="10"/>
  <c r="G382" i="10"/>
  <c r="M381" i="10"/>
  <c r="N381" i="10" s="1"/>
  <c r="O381" i="10" s="1"/>
  <c r="I381" i="10"/>
  <c r="G381" i="10"/>
  <c r="M380" i="10"/>
  <c r="N380" i="10" s="1"/>
  <c r="O380" i="10" s="1"/>
  <c r="I380" i="10"/>
  <c r="G380" i="10"/>
  <c r="M379" i="10"/>
  <c r="N379" i="10" s="1"/>
  <c r="O379" i="10" s="1"/>
  <c r="I379" i="10"/>
  <c r="G379" i="10"/>
  <c r="N378" i="10"/>
  <c r="O378" i="10" s="1"/>
  <c r="M378" i="10"/>
  <c r="I378" i="10"/>
  <c r="G378" i="10"/>
  <c r="M377" i="10"/>
  <c r="N377" i="10" s="1"/>
  <c r="O377" i="10" s="1"/>
  <c r="I377" i="10"/>
  <c r="G377" i="10"/>
  <c r="M376" i="10"/>
  <c r="N376" i="10" s="1"/>
  <c r="O376" i="10" s="1"/>
  <c r="I376" i="10"/>
  <c r="G376" i="10"/>
  <c r="M375" i="10"/>
  <c r="N375" i="10" s="1"/>
  <c r="O375" i="10" s="1"/>
  <c r="I375" i="10"/>
  <c r="G375" i="10"/>
  <c r="M374" i="10"/>
  <c r="N374" i="10" s="1"/>
  <c r="O374" i="10" s="1"/>
  <c r="I374" i="10"/>
  <c r="G374" i="10"/>
  <c r="M373" i="10"/>
  <c r="N373" i="10" s="1"/>
  <c r="O373" i="10" s="1"/>
  <c r="I373" i="10"/>
  <c r="G373" i="10"/>
  <c r="M372" i="10"/>
  <c r="N372" i="10" s="1"/>
  <c r="O372" i="10" s="1"/>
  <c r="I372" i="10"/>
  <c r="G372" i="10"/>
  <c r="M371" i="10"/>
  <c r="N371" i="10" s="1"/>
  <c r="O371" i="10" s="1"/>
  <c r="I371" i="10"/>
  <c r="G371" i="10"/>
  <c r="M370" i="10"/>
  <c r="N370" i="10" s="1"/>
  <c r="O370" i="10" s="1"/>
  <c r="I370" i="10"/>
  <c r="G370" i="10"/>
  <c r="M369" i="10"/>
  <c r="N369" i="10" s="1"/>
  <c r="O369" i="10" s="1"/>
  <c r="I369" i="10"/>
  <c r="G369" i="10"/>
  <c r="M368" i="10"/>
  <c r="N368" i="10" s="1"/>
  <c r="O368" i="10" s="1"/>
  <c r="I368" i="10"/>
  <c r="G368" i="10"/>
  <c r="M367" i="10"/>
  <c r="N367" i="10" s="1"/>
  <c r="O367" i="10" s="1"/>
  <c r="I367" i="10"/>
  <c r="G367" i="10"/>
  <c r="M366" i="10"/>
  <c r="N366" i="10" s="1"/>
  <c r="O366" i="10" s="1"/>
  <c r="I366" i="10"/>
  <c r="G366" i="10"/>
  <c r="M365" i="10"/>
  <c r="N365" i="10" s="1"/>
  <c r="O365" i="10" s="1"/>
  <c r="I365" i="10"/>
  <c r="G365" i="10"/>
  <c r="M364" i="10"/>
  <c r="N364" i="10" s="1"/>
  <c r="O364" i="10" s="1"/>
  <c r="I364" i="10"/>
  <c r="G364" i="10"/>
  <c r="M363" i="10"/>
  <c r="N363" i="10" s="1"/>
  <c r="O363" i="10" s="1"/>
  <c r="I363" i="10"/>
  <c r="G363" i="10"/>
  <c r="M362" i="10"/>
  <c r="N362" i="10" s="1"/>
  <c r="O362" i="10" s="1"/>
  <c r="I362" i="10"/>
  <c r="G362" i="10"/>
  <c r="M361" i="10"/>
  <c r="N361" i="10" s="1"/>
  <c r="O361" i="10" s="1"/>
  <c r="I361" i="10"/>
  <c r="G361" i="10"/>
  <c r="M360" i="10"/>
  <c r="N360" i="10" s="1"/>
  <c r="O360" i="10" s="1"/>
  <c r="I360" i="10"/>
  <c r="G360" i="10"/>
  <c r="M359" i="10"/>
  <c r="N359" i="10" s="1"/>
  <c r="O359" i="10" s="1"/>
  <c r="I359" i="10"/>
  <c r="G359" i="10"/>
  <c r="M358" i="10"/>
  <c r="N358" i="10" s="1"/>
  <c r="O358" i="10" s="1"/>
  <c r="I358" i="10"/>
  <c r="G358" i="10"/>
  <c r="M357" i="10"/>
  <c r="N357" i="10" s="1"/>
  <c r="O357" i="10" s="1"/>
  <c r="I357" i="10"/>
  <c r="G357" i="10"/>
  <c r="M356" i="10"/>
  <c r="N356" i="10" s="1"/>
  <c r="O356" i="10" s="1"/>
  <c r="I356" i="10"/>
  <c r="G356" i="10"/>
  <c r="M355" i="10"/>
  <c r="N355" i="10" s="1"/>
  <c r="O355" i="10" s="1"/>
  <c r="I355" i="10"/>
  <c r="G355" i="10"/>
  <c r="M354" i="10"/>
  <c r="N354" i="10" s="1"/>
  <c r="O354" i="10" s="1"/>
  <c r="I354" i="10"/>
  <c r="G354" i="10"/>
  <c r="M353" i="10"/>
  <c r="N353" i="10" s="1"/>
  <c r="O353" i="10" s="1"/>
  <c r="I353" i="10"/>
  <c r="G353" i="10"/>
  <c r="M352" i="10"/>
  <c r="N352" i="10" s="1"/>
  <c r="O352" i="10" s="1"/>
  <c r="I352" i="10"/>
  <c r="G352" i="10"/>
  <c r="M351" i="10"/>
  <c r="N351" i="10" s="1"/>
  <c r="O351" i="10" s="1"/>
  <c r="I351" i="10"/>
  <c r="G351" i="10"/>
  <c r="M350" i="10"/>
  <c r="N350" i="10" s="1"/>
  <c r="O350" i="10" s="1"/>
  <c r="I350" i="10"/>
  <c r="G350" i="10"/>
  <c r="M349" i="10"/>
  <c r="N349" i="10" s="1"/>
  <c r="O349" i="10" s="1"/>
  <c r="I349" i="10"/>
  <c r="G349" i="10"/>
  <c r="N348" i="10"/>
  <c r="O348" i="10" s="1"/>
  <c r="M348" i="10"/>
  <c r="I348" i="10"/>
  <c r="G348" i="10"/>
  <c r="M347" i="10"/>
  <c r="N347" i="10" s="1"/>
  <c r="O347" i="10" s="1"/>
  <c r="I347" i="10"/>
  <c r="G347" i="10"/>
  <c r="M346" i="10"/>
  <c r="N346" i="10" s="1"/>
  <c r="O346" i="10" s="1"/>
  <c r="I346" i="10"/>
  <c r="G346" i="10"/>
  <c r="M345" i="10"/>
  <c r="N345" i="10" s="1"/>
  <c r="O345" i="10" s="1"/>
  <c r="I345" i="10"/>
  <c r="G345" i="10"/>
  <c r="M344" i="10"/>
  <c r="N344" i="10" s="1"/>
  <c r="O344" i="10" s="1"/>
  <c r="I344" i="10"/>
  <c r="G344" i="10"/>
  <c r="M343" i="10"/>
  <c r="N343" i="10" s="1"/>
  <c r="O343" i="10" s="1"/>
  <c r="I343" i="10"/>
  <c r="G343" i="10"/>
  <c r="M342" i="10"/>
  <c r="N342" i="10" s="1"/>
  <c r="O342" i="10" s="1"/>
  <c r="I342" i="10"/>
  <c r="G342" i="10"/>
  <c r="M341" i="10"/>
  <c r="N341" i="10" s="1"/>
  <c r="O341" i="10" s="1"/>
  <c r="I341" i="10"/>
  <c r="G341" i="10"/>
  <c r="M340" i="10"/>
  <c r="N340" i="10" s="1"/>
  <c r="O340" i="10" s="1"/>
  <c r="I340" i="10"/>
  <c r="G340" i="10"/>
  <c r="M339" i="10"/>
  <c r="N339" i="10" s="1"/>
  <c r="O339" i="10" s="1"/>
  <c r="I339" i="10"/>
  <c r="G339" i="10"/>
  <c r="M338" i="10"/>
  <c r="N338" i="10" s="1"/>
  <c r="O338" i="10" s="1"/>
  <c r="I338" i="10"/>
  <c r="G338" i="10"/>
  <c r="M337" i="10"/>
  <c r="N337" i="10" s="1"/>
  <c r="O337" i="10" s="1"/>
  <c r="I337" i="10"/>
  <c r="G337" i="10"/>
  <c r="M336" i="10"/>
  <c r="N336" i="10" s="1"/>
  <c r="O336" i="10" s="1"/>
  <c r="I336" i="10"/>
  <c r="G336" i="10"/>
  <c r="O335" i="10"/>
  <c r="M335" i="10"/>
  <c r="N335" i="10" s="1"/>
  <c r="I335" i="10"/>
  <c r="G335" i="10"/>
  <c r="M334" i="10"/>
  <c r="N334" i="10" s="1"/>
  <c r="O334" i="10" s="1"/>
  <c r="I334" i="10"/>
  <c r="G334" i="10"/>
  <c r="M333" i="10"/>
  <c r="N333" i="10" s="1"/>
  <c r="O333" i="10" s="1"/>
  <c r="I333" i="10"/>
  <c r="G333" i="10"/>
  <c r="M332" i="10"/>
  <c r="N332" i="10" s="1"/>
  <c r="O332" i="10" s="1"/>
  <c r="I332" i="10"/>
  <c r="G332" i="10"/>
  <c r="M331" i="10"/>
  <c r="N331" i="10" s="1"/>
  <c r="O331" i="10" s="1"/>
  <c r="I331" i="10"/>
  <c r="G331" i="10"/>
  <c r="M330" i="10"/>
  <c r="N330" i="10" s="1"/>
  <c r="O330" i="10" s="1"/>
  <c r="I330" i="10"/>
  <c r="G330" i="10"/>
  <c r="M329" i="10"/>
  <c r="N329" i="10" s="1"/>
  <c r="O329" i="10" s="1"/>
  <c r="I329" i="10"/>
  <c r="G329" i="10"/>
  <c r="M328" i="10"/>
  <c r="N328" i="10" s="1"/>
  <c r="O328" i="10" s="1"/>
  <c r="I328" i="10"/>
  <c r="G328" i="10"/>
  <c r="M327" i="10"/>
  <c r="N327" i="10" s="1"/>
  <c r="O327" i="10" s="1"/>
  <c r="I327" i="10"/>
  <c r="G327" i="10"/>
  <c r="M326" i="10"/>
  <c r="N326" i="10" s="1"/>
  <c r="O326" i="10" s="1"/>
  <c r="I326" i="10"/>
  <c r="G326" i="10"/>
  <c r="M325" i="10"/>
  <c r="N325" i="10" s="1"/>
  <c r="O325" i="10" s="1"/>
  <c r="I325" i="10"/>
  <c r="G325" i="10"/>
  <c r="M324" i="10"/>
  <c r="N324" i="10" s="1"/>
  <c r="O324" i="10" s="1"/>
  <c r="I324" i="10"/>
  <c r="G324" i="10"/>
  <c r="M323" i="10"/>
  <c r="N323" i="10" s="1"/>
  <c r="O323" i="10" s="1"/>
  <c r="I323" i="10"/>
  <c r="G323" i="10"/>
  <c r="M322" i="10"/>
  <c r="N322" i="10" s="1"/>
  <c r="O322" i="10" s="1"/>
  <c r="I322" i="10"/>
  <c r="G322" i="10"/>
  <c r="M321" i="10"/>
  <c r="N321" i="10" s="1"/>
  <c r="O321" i="10" s="1"/>
  <c r="I321" i="10"/>
  <c r="G321" i="10"/>
  <c r="M320" i="10"/>
  <c r="N320" i="10" s="1"/>
  <c r="O320" i="10" s="1"/>
  <c r="I320" i="10"/>
  <c r="G320" i="10"/>
  <c r="M319" i="10"/>
  <c r="N319" i="10" s="1"/>
  <c r="O319" i="10" s="1"/>
  <c r="I319" i="10"/>
  <c r="G319" i="10"/>
  <c r="M318" i="10"/>
  <c r="N318" i="10" s="1"/>
  <c r="O318" i="10" s="1"/>
  <c r="I318" i="10"/>
  <c r="G318" i="10"/>
  <c r="M317" i="10"/>
  <c r="N317" i="10" s="1"/>
  <c r="O317" i="10" s="1"/>
  <c r="I317" i="10"/>
  <c r="G317" i="10"/>
  <c r="N316" i="10"/>
  <c r="O316" i="10" s="1"/>
  <c r="M316" i="10"/>
  <c r="I316" i="10"/>
  <c r="G316" i="10"/>
  <c r="M315" i="10"/>
  <c r="N315" i="10" s="1"/>
  <c r="O315" i="10" s="1"/>
  <c r="I315" i="10"/>
  <c r="G315" i="10"/>
  <c r="M314" i="10"/>
  <c r="N314" i="10" s="1"/>
  <c r="O314" i="10" s="1"/>
  <c r="I314" i="10"/>
  <c r="G314" i="10"/>
  <c r="N313" i="10"/>
  <c r="O313" i="10" s="1"/>
  <c r="M313" i="10"/>
  <c r="I313" i="10"/>
  <c r="G313" i="10"/>
  <c r="N312" i="10"/>
  <c r="O312" i="10" s="1"/>
  <c r="M312" i="10"/>
  <c r="I312" i="10"/>
  <c r="G312" i="10"/>
  <c r="M311" i="10"/>
  <c r="N311" i="10" s="1"/>
  <c r="O311" i="10" s="1"/>
  <c r="I311" i="10"/>
  <c r="G311" i="10"/>
  <c r="M310" i="10"/>
  <c r="N310" i="10" s="1"/>
  <c r="O310" i="10" s="1"/>
  <c r="I310" i="10"/>
  <c r="G310" i="10"/>
  <c r="M309" i="10"/>
  <c r="N309" i="10" s="1"/>
  <c r="O309" i="10" s="1"/>
  <c r="I309" i="10"/>
  <c r="G309" i="10"/>
  <c r="M308" i="10"/>
  <c r="N308" i="10" s="1"/>
  <c r="O308" i="10" s="1"/>
  <c r="I308" i="10"/>
  <c r="G308" i="10"/>
  <c r="M307" i="10"/>
  <c r="N307" i="10" s="1"/>
  <c r="O307" i="10" s="1"/>
  <c r="I307" i="10"/>
  <c r="G307" i="10"/>
  <c r="M306" i="10"/>
  <c r="N306" i="10" s="1"/>
  <c r="O306" i="10" s="1"/>
  <c r="I306" i="10"/>
  <c r="G306" i="10"/>
  <c r="M305" i="10"/>
  <c r="N305" i="10" s="1"/>
  <c r="O305" i="10" s="1"/>
  <c r="I305" i="10"/>
  <c r="G305" i="10"/>
  <c r="M304" i="10"/>
  <c r="N304" i="10" s="1"/>
  <c r="O304" i="10" s="1"/>
  <c r="I304" i="10"/>
  <c r="G304" i="10"/>
  <c r="M303" i="10"/>
  <c r="N303" i="10" s="1"/>
  <c r="O303" i="10" s="1"/>
  <c r="I303" i="10"/>
  <c r="G303" i="10"/>
  <c r="M302" i="10"/>
  <c r="N302" i="10" s="1"/>
  <c r="O302" i="10" s="1"/>
  <c r="I302" i="10"/>
  <c r="G302" i="10"/>
  <c r="M301" i="10"/>
  <c r="N301" i="10" s="1"/>
  <c r="O301" i="10" s="1"/>
  <c r="I301" i="10"/>
  <c r="G301" i="10"/>
  <c r="M300" i="10"/>
  <c r="N300" i="10" s="1"/>
  <c r="O300" i="10" s="1"/>
  <c r="I300" i="10"/>
  <c r="G300" i="10"/>
  <c r="M299" i="10"/>
  <c r="N299" i="10" s="1"/>
  <c r="O299" i="10" s="1"/>
  <c r="I299" i="10"/>
  <c r="G299" i="10"/>
  <c r="M298" i="10"/>
  <c r="N298" i="10" s="1"/>
  <c r="O298" i="10" s="1"/>
  <c r="I298" i="10"/>
  <c r="G298" i="10"/>
  <c r="M297" i="10"/>
  <c r="N297" i="10" s="1"/>
  <c r="O297" i="10" s="1"/>
  <c r="I297" i="10"/>
  <c r="G297" i="10"/>
  <c r="M296" i="10"/>
  <c r="N296" i="10" s="1"/>
  <c r="O296" i="10" s="1"/>
  <c r="I296" i="10"/>
  <c r="G296" i="10"/>
  <c r="M295" i="10"/>
  <c r="N295" i="10" s="1"/>
  <c r="O295" i="10" s="1"/>
  <c r="I295" i="10"/>
  <c r="G295" i="10"/>
  <c r="M294" i="10"/>
  <c r="N294" i="10" s="1"/>
  <c r="O294" i="10" s="1"/>
  <c r="I294" i="10"/>
  <c r="G294" i="10"/>
  <c r="M293" i="10"/>
  <c r="N293" i="10" s="1"/>
  <c r="O293" i="10" s="1"/>
  <c r="I293" i="10"/>
  <c r="G293" i="10"/>
  <c r="M292" i="10"/>
  <c r="N292" i="10" s="1"/>
  <c r="O292" i="10" s="1"/>
  <c r="I292" i="10"/>
  <c r="G292" i="10"/>
  <c r="M291" i="10"/>
  <c r="N291" i="10" s="1"/>
  <c r="O291" i="10" s="1"/>
  <c r="I291" i="10"/>
  <c r="G291" i="10"/>
  <c r="M290" i="10"/>
  <c r="N290" i="10" s="1"/>
  <c r="O290" i="10" s="1"/>
  <c r="I290" i="10"/>
  <c r="G290" i="10"/>
  <c r="M289" i="10"/>
  <c r="N289" i="10" s="1"/>
  <c r="O289" i="10" s="1"/>
  <c r="I289" i="10"/>
  <c r="G289" i="10"/>
  <c r="M288" i="10"/>
  <c r="N288" i="10" s="1"/>
  <c r="O288" i="10" s="1"/>
  <c r="I288" i="10"/>
  <c r="G288" i="10"/>
  <c r="M287" i="10"/>
  <c r="N287" i="10" s="1"/>
  <c r="O287" i="10" s="1"/>
  <c r="I287" i="10"/>
  <c r="G287" i="10"/>
  <c r="M286" i="10"/>
  <c r="N286" i="10" s="1"/>
  <c r="O286" i="10" s="1"/>
  <c r="I286" i="10"/>
  <c r="G286" i="10"/>
  <c r="M285" i="10"/>
  <c r="N285" i="10" s="1"/>
  <c r="O285" i="10" s="1"/>
  <c r="I285" i="10"/>
  <c r="G285" i="10"/>
  <c r="M284" i="10"/>
  <c r="N284" i="10" s="1"/>
  <c r="O284" i="10" s="1"/>
  <c r="I284" i="10"/>
  <c r="G284" i="10"/>
  <c r="M283" i="10"/>
  <c r="N283" i="10" s="1"/>
  <c r="O283" i="10" s="1"/>
  <c r="I283" i="10"/>
  <c r="G283" i="10"/>
  <c r="M282" i="10"/>
  <c r="N282" i="10" s="1"/>
  <c r="O282" i="10" s="1"/>
  <c r="I282" i="10"/>
  <c r="G282" i="10"/>
  <c r="M281" i="10"/>
  <c r="N281" i="10" s="1"/>
  <c r="O281" i="10" s="1"/>
  <c r="I281" i="10"/>
  <c r="G281" i="10"/>
  <c r="M280" i="10"/>
  <c r="N280" i="10" s="1"/>
  <c r="O280" i="10" s="1"/>
  <c r="I280" i="10"/>
  <c r="G280" i="10"/>
  <c r="M279" i="10"/>
  <c r="N279" i="10" s="1"/>
  <c r="O279" i="10" s="1"/>
  <c r="I279" i="10"/>
  <c r="G279" i="10"/>
  <c r="M278" i="10"/>
  <c r="N278" i="10" s="1"/>
  <c r="O278" i="10" s="1"/>
  <c r="I278" i="10"/>
  <c r="G278" i="10"/>
  <c r="M277" i="10"/>
  <c r="N277" i="10" s="1"/>
  <c r="O277" i="10" s="1"/>
  <c r="I277" i="10"/>
  <c r="G277" i="10"/>
  <c r="M276" i="10"/>
  <c r="N276" i="10" s="1"/>
  <c r="O276" i="10" s="1"/>
  <c r="I276" i="10"/>
  <c r="G276" i="10"/>
  <c r="M275" i="10"/>
  <c r="N275" i="10" s="1"/>
  <c r="O275" i="10" s="1"/>
  <c r="I275" i="10"/>
  <c r="G275" i="10"/>
  <c r="M274" i="10"/>
  <c r="N274" i="10" s="1"/>
  <c r="O274" i="10" s="1"/>
  <c r="I274" i="10"/>
  <c r="G274" i="10"/>
  <c r="M273" i="10"/>
  <c r="N273" i="10" s="1"/>
  <c r="O273" i="10" s="1"/>
  <c r="I273" i="10"/>
  <c r="G273" i="10"/>
  <c r="M272" i="10"/>
  <c r="N272" i="10" s="1"/>
  <c r="O272" i="10" s="1"/>
  <c r="I272" i="10"/>
  <c r="G272" i="10"/>
  <c r="M271" i="10"/>
  <c r="N271" i="10" s="1"/>
  <c r="O271" i="10" s="1"/>
  <c r="I271" i="10"/>
  <c r="G271" i="10"/>
  <c r="M270" i="10"/>
  <c r="N270" i="10" s="1"/>
  <c r="O270" i="10" s="1"/>
  <c r="I270" i="10"/>
  <c r="G270" i="10"/>
  <c r="M269" i="10"/>
  <c r="N269" i="10" s="1"/>
  <c r="O269" i="10" s="1"/>
  <c r="I269" i="10"/>
  <c r="G269" i="10"/>
  <c r="M268" i="10"/>
  <c r="N268" i="10" s="1"/>
  <c r="O268" i="10" s="1"/>
  <c r="I268" i="10"/>
  <c r="G268" i="10"/>
  <c r="M267" i="10"/>
  <c r="N267" i="10" s="1"/>
  <c r="O267" i="10" s="1"/>
  <c r="I267" i="10"/>
  <c r="G267" i="10"/>
  <c r="M266" i="10"/>
  <c r="N266" i="10" s="1"/>
  <c r="O266" i="10" s="1"/>
  <c r="I266" i="10"/>
  <c r="G266" i="10"/>
  <c r="M265" i="10"/>
  <c r="N265" i="10" s="1"/>
  <c r="O265" i="10" s="1"/>
  <c r="I265" i="10"/>
  <c r="G265" i="10"/>
  <c r="M264" i="10"/>
  <c r="N264" i="10" s="1"/>
  <c r="O264" i="10" s="1"/>
  <c r="I264" i="10"/>
  <c r="G264" i="10"/>
  <c r="M263" i="10"/>
  <c r="N263" i="10" s="1"/>
  <c r="O263" i="10" s="1"/>
  <c r="I263" i="10"/>
  <c r="G263" i="10"/>
  <c r="M262" i="10"/>
  <c r="N262" i="10" s="1"/>
  <c r="O262" i="10" s="1"/>
  <c r="I262" i="10"/>
  <c r="G262" i="10"/>
  <c r="M261" i="10"/>
  <c r="N261" i="10" s="1"/>
  <c r="O261" i="10" s="1"/>
  <c r="I261" i="10"/>
  <c r="G261" i="10"/>
  <c r="N260" i="10"/>
  <c r="O260" i="10" s="1"/>
  <c r="M260" i="10"/>
  <c r="I260" i="10"/>
  <c r="G260" i="10"/>
  <c r="N259" i="10"/>
  <c r="O259" i="10" s="1"/>
  <c r="M259" i="10"/>
  <c r="I259" i="10"/>
  <c r="G259" i="10"/>
  <c r="M258" i="10"/>
  <c r="N258" i="10" s="1"/>
  <c r="O258" i="10" s="1"/>
  <c r="I258" i="10"/>
  <c r="G258" i="10"/>
  <c r="M257" i="10"/>
  <c r="N257" i="10" s="1"/>
  <c r="O257" i="10" s="1"/>
  <c r="I257" i="10"/>
  <c r="G257" i="10"/>
  <c r="M256" i="10"/>
  <c r="N256" i="10" s="1"/>
  <c r="O256" i="10" s="1"/>
  <c r="I256" i="10"/>
  <c r="G256" i="10"/>
  <c r="M255" i="10"/>
  <c r="N255" i="10" s="1"/>
  <c r="O255" i="10" s="1"/>
  <c r="I255" i="10"/>
  <c r="G255" i="10"/>
  <c r="M254" i="10"/>
  <c r="N254" i="10" s="1"/>
  <c r="O254" i="10" s="1"/>
  <c r="I254" i="10"/>
  <c r="G254" i="10"/>
  <c r="M253" i="10"/>
  <c r="N253" i="10" s="1"/>
  <c r="O253" i="10" s="1"/>
  <c r="I253" i="10"/>
  <c r="G253" i="10"/>
  <c r="M252" i="10"/>
  <c r="N252" i="10" s="1"/>
  <c r="O252" i="10" s="1"/>
  <c r="I252" i="10"/>
  <c r="G252" i="10"/>
  <c r="M251" i="10"/>
  <c r="N251" i="10" s="1"/>
  <c r="O251" i="10" s="1"/>
  <c r="I251" i="10"/>
  <c r="G251" i="10"/>
  <c r="M250" i="10"/>
  <c r="N250" i="10" s="1"/>
  <c r="O250" i="10" s="1"/>
  <c r="I250" i="10"/>
  <c r="G250" i="10"/>
  <c r="M249" i="10"/>
  <c r="N249" i="10" s="1"/>
  <c r="O249" i="10" s="1"/>
  <c r="I249" i="10"/>
  <c r="G249" i="10"/>
  <c r="M248" i="10"/>
  <c r="N248" i="10" s="1"/>
  <c r="O248" i="10" s="1"/>
  <c r="I248" i="10"/>
  <c r="G248" i="10"/>
  <c r="M247" i="10"/>
  <c r="N247" i="10" s="1"/>
  <c r="O247" i="10" s="1"/>
  <c r="I247" i="10"/>
  <c r="G247" i="10"/>
  <c r="M246" i="10"/>
  <c r="N246" i="10" s="1"/>
  <c r="O246" i="10" s="1"/>
  <c r="I246" i="10"/>
  <c r="G246" i="10"/>
  <c r="M245" i="10"/>
  <c r="N245" i="10" s="1"/>
  <c r="O245" i="10" s="1"/>
  <c r="I245" i="10"/>
  <c r="G245" i="10"/>
  <c r="M244" i="10"/>
  <c r="N244" i="10" s="1"/>
  <c r="O244" i="10" s="1"/>
  <c r="I244" i="10"/>
  <c r="G244" i="10"/>
  <c r="M243" i="10"/>
  <c r="N243" i="10" s="1"/>
  <c r="O243" i="10" s="1"/>
  <c r="I243" i="10"/>
  <c r="G243" i="10"/>
  <c r="M242" i="10"/>
  <c r="N242" i="10" s="1"/>
  <c r="O242" i="10" s="1"/>
  <c r="I242" i="10"/>
  <c r="G242" i="10"/>
  <c r="M241" i="10"/>
  <c r="N241" i="10" s="1"/>
  <c r="O241" i="10" s="1"/>
  <c r="I241" i="10"/>
  <c r="G241" i="10"/>
  <c r="N240" i="10"/>
  <c r="O240" i="10" s="1"/>
  <c r="M240" i="10"/>
  <c r="I240" i="10"/>
  <c r="G240" i="10"/>
  <c r="M239" i="10"/>
  <c r="N239" i="10" s="1"/>
  <c r="O239" i="10" s="1"/>
  <c r="I239" i="10"/>
  <c r="G239" i="10"/>
  <c r="M238" i="10"/>
  <c r="N238" i="10" s="1"/>
  <c r="O238" i="10" s="1"/>
  <c r="I238" i="10"/>
  <c r="G238" i="10"/>
  <c r="M237" i="10"/>
  <c r="N237" i="10" s="1"/>
  <c r="O237" i="10" s="1"/>
  <c r="I237" i="10"/>
  <c r="G237" i="10"/>
  <c r="M236" i="10"/>
  <c r="N236" i="10" s="1"/>
  <c r="O236" i="10" s="1"/>
  <c r="I236" i="10"/>
  <c r="G236" i="10"/>
  <c r="M235" i="10"/>
  <c r="N235" i="10" s="1"/>
  <c r="O235" i="10" s="1"/>
  <c r="I235" i="10"/>
  <c r="G235" i="10"/>
  <c r="M234" i="10"/>
  <c r="N234" i="10" s="1"/>
  <c r="O234" i="10" s="1"/>
  <c r="I234" i="10"/>
  <c r="G234" i="10"/>
  <c r="M233" i="10"/>
  <c r="N233" i="10" s="1"/>
  <c r="O233" i="10" s="1"/>
  <c r="I233" i="10"/>
  <c r="G233" i="10"/>
  <c r="M232" i="10"/>
  <c r="N232" i="10" s="1"/>
  <c r="O232" i="10" s="1"/>
  <c r="I232" i="10"/>
  <c r="G232" i="10"/>
  <c r="M231" i="10"/>
  <c r="N231" i="10" s="1"/>
  <c r="O231" i="10" s="1"/>
  <c r="I231" i="10"/>
  <c r="G231" i="10"/>
  <c r="M230" i="10"/>
  <c r="N230" i="10" s="1"/>
  <c r="O230" i="10" s="1"/>
  <c r="I230" i="10"/>
  <c r="G230" i="10"/>
  <c r="M229" i="10"/>
  <c r="N229" i="10" s="1"/>
  <c r="O229" i="10" s="1"/>
  <c r="I229" i="10"/>
  <c r="G229" i="10"/>
  <c r="M228" i="10"/>
  <c r="N228" i="10" s="1"/>
  <c r="O228" i="10" s="1"/>
  <c r="I228" i="10"/>
  <c r="G228" i="10"/>
  <c r="M227" i="10"/>
  <c r="N227" i="10" s="1"/>
  <c r="O227" i="10" s="1"/>
  <c r="I227" i="10"/>
  <c r="G227" i="10"/>
  <c r="M226" i="10"/>
  <c r="N226" i="10" s="1"/>
  <c r="O226" i="10" s="1"/>
  <c r="I226" i="10"/>
  <c r="G226" i="10"/>
  <c r="N225" i="10"/>
  <c r="O225" i="10" s="1"/>
  <c r="M225" i="10"/>
  <c r="I225" i="10"/>
  <c r="G225" i="10"/>
  <c r="M224" i="10"/>
  <c r="N224" i="10" s="1"/>
  <c r="O224" i="10" s="1"/>
  <c r="I224" i="10"/>
  <c r="G224" i="10"/>
  <c r="M223" i="10"/>
  <c r="N223" i="10" s="1"/>
  <c r="O223" i="10" s="1"/>
  <c r="I223" i="10"/>
  <c r="G223" i="10"/>
  <c r="M222" i="10"/>
  <c r="N222" i="10" s="1"/>
  <c r="O222" i="10" s="1"/>
  <c r="I222" i="10"/>
  <c r="G222" i="10"/>
  <c r="M221" i="10"/>
  <c r="N221" i="10" s="1"/>
  <c r="O221" i="10" s="1"/>
  <c r="I221" i="10"/>
  <c r="G221" i="10"/>
  <c r="N220" i="10"/>
  <c r="O220" i="10" s="1"/>
  <c r="M220" i="10"/>
  <c r="I220" i="10"/>
  <c r="G220" i="10"/>
  <c r="M219" i="10"/>
  <c r="N219" i="10" s="1"/>
  <c r="O219" i="10" s="1"/>
  <c r="I219" i="10"/>
  <c r="G219" i="10"/>
  <c r="M218" i="10"/>
  <c r="N218" i="10" s="1"/>
  <c r="O218" i="10" s="1"/>
  <c r="I218" i="10"/>
  <c r="G218" i="10"/>
  <c r="M217" i="10"/>
  <c r="N217" i="10" s="1"/>
  <c r="O217" i="10" s="1"/>
  <c r="I217" i="10"/>
  <c r="G217" i="10"/>
  <c r="M216" i="10"/>
  <c r="N216" i="10" s="1"/>
  <c r="O216" i="10" s="1"/>
  <c r="I216" i="10"/>
  <c r="G216" i="10"/>
  <c r="M215" i="10"/>
  <c r="N215" i="10" s="1"/>
  <c r="O215" i="10" s="1"/>
  <c r="I215" i="10"/>
  <c r="G215" i="10"/>
  <c r="M214" i="10"/>
  <c r="N214" i="10" s="1"/>
  <c r="O214" i="10" s="1"/>
  <c r="I214" i="10"/>
  <c r="G214" i="10"/>
  <c r="M213" i="10"/>
  <c r="N213" i="10" s="1"/>
  <c r="O213" i="10" s="1"/>
  <c r="I213" i="10"/>
  <c r="G213" i="10"/>
  <c r="M212" i="10"/>
  <c r="N212" i="10" s="1"/>
  <c r="O212" i="10" s="1"/>
  <c r="I212" i="10"/>
  <c r="G212" i="10"/>
  <c r="M211" i="10"/>
  <c r="N211" i="10" s="1"/>
  <c r="O211" i="10" s="1"/>
  <c r="I211" i="10"/>
  <c r="G211" i="10"/>
  <c r="M210" i="10"/>
  <c r="N210" i="10" s="1"/>
  <c r="O210" i="10" s="1"/>
  <c r="I210" i="10"/>
  <c r="G210" i="10"/>
  <c r="M209" i="10"/>
  <c r="N209" i="10" s="1"/>
  <c r="O209" i="10" s="1"/>
  <c r="I209" i="10"/>
  <c r="G209" i="10"/>
  <c r="M208" i="10"/>
  <c r="N208" i="10" s="1"/>
  <c r="O208" i="10" s="1"/>
  <c r="I208" i="10"/>
  <c r="G208" i="10"/>
  <c r="M207" i="10"/>
  <c r="N207" i="10" s="1"/>
  <c r="O207" i="10" s="1"/>
  <c r="I207" i="10"/>
  <c r="G207" i="10"/>
  <c r="M206" i="10"/>
  <c r="N206" i="10" s="1"/>
  <c r="O206" i="10" s="1"/>
  <c r="I206" i="10"/>
  <c r="G206" i="10"/>
  <c r="M205" i="10"/>
  <c r="N205" i="10" s="1"/>
  <c r="O205" i="10" s="1"/>
  <c r="I205" i="10"/>
  <c r="G205" i="10"/>
  <c r="M204" i="10"/>
  <c r="N204" i="10" s="1"/>
  <c r="O204" i="10" s="1"/>
  <c r="I204" i="10"/>
  <c r="G204" i="10"/>
  <c r="M203" i="10"/>
  <c r="N203" i="10" s="1"/>
  <c r="O203" i="10" s="1"/>
  <c r="I203" i="10"/>
  <c r="G203" i="10"/>
  <c r="M202" i="10"/>
  <c r="N202" i="10" s="1"/>
  <c r="O202" i="10" s="1"/>
  <c r="I202" i="10"/>
  <c r="G202" i="10"/>
  <c r="M201" i="10"/>
  <c r="N201" i="10" s="1"/>
  <c r="O201" i="10" s="1"/>
  <c r="I201" i="10"/>
  <c r="G201" i="10"/>
  <c r="M200" i="10"/>
  <c r="N200" i="10" s="1"/>
  <c r="O200" i="10" s="1"/>
  <c r="I200" i="10"/>
  <c r="G200" i="10"/>
  <c r="M199" i="10"/>
  <c r="N199" i="10" s="1"/>
  <c r="O199" i="10" s="1"/>
  <c r="I199" i="10"/>
  <c r="G199" i="10"/>
  <c r="M198" i="10"/>
  <c r="N198" i="10" s="1"/>
  <c r="O198" i="10" s="1"/>
  <c r="I198" i="10"/>
  <c r="G198" i="10"/>
  <c r="M197" i="10"/>
  <c r="N197" i="10" s="1"/>
  <c r="O197" i="10" s="1"/>
  <c r="I197" i="10"/>
  <c r="G197" i="10"/>
  <c r="M196" i="10"/>
  <c r="N196" i="10" s="1"/>
  <c r="O196" i="10" s="1"/>
  <c r="I196" i="10"/>
  <c r="G196" i="10"/>
  <c r="M195" i="10"/>
  <c r="N195" i="10" s="1"/>
  <c r="O195" i="10" s="1"/>
  <c r="I195" i="10"/>
  <c r="G195" i="10"/>
  <c r="M194" i="10"/>
  <c r="N194" i="10" s="1"/>
  <c r="O194" i="10" s="1"/>
  <c r="I194" i="10"/>
  <c r="G194" i="10"/>
  <c r="M193" i="10"/>
  <c r="N193" i="10" s="1"/>
  <c r="O193" i="10" s="1"/>
  <c r="I193" i="10"/>
  <c r="G193" i="10"/>
  <c r="M192" i="10"/>
  <c r="N192" i="10" s="1"/>
  <c r="O192" i="10" s="1"/>
  <c r="I192" i="10"/>
  <c r="G192" i="10"/>
  <c r="M191" i="10"/>
  <c r="N191" i="10" s="1"/>
  <c r="O191" i="10" s="1"/>
  <c r="I191" i="10"/>
  <c r="G191" i="10"/>
  <c r="M190" i="10"/>
  <c r="N190" i="10" s="1"/>
  <c r="O190" i="10" s="1"/>
  <c r="I190" i="10"/>
  <c r="G190" i="10"/>
  <c r="M189" i="10"/>
  <c r="N189" i="10" s="1"/>
  <c r="O189" i="10" s="1"/>
  <c r="I189" i="10"/>
  <c r="G189" i="10"/>
  <c r="M188" i="10"/>
  <c r="N188" i="10" s="1"/>
  <c r="O188" i="10" s="1"/>
  <c r="I188" i="10"/>
  <c r="G188" i="10"/>
  <c r="M187" i="10"/>
  <c r="N187" i="10" s="1"/>
  <c r="O187" i="10" s="1"/>
  <c r="I187" i="10"/>
  <c r="G187" i="10"/>
  <c r="M186" i="10"/>
  <c r="N186" i="10" s="1"/>
  <c r="O186" i="10" s="1"/>
  <c r="I186" i="10"/>
  <c r="G186" i="10"/>
  <c r="M185" i="10"/>
  <c r="N185" i="10" s="1"/>
  <c r="O185" i="10" s="1"/>
  <c r="I185" i="10"/>
  <c r="G185" i="10"/>
  <c r="M184" i="10"/>
  <c r="N184" i="10" s="1"/>
  <c r="O184" i="10" s="1"/>
  <c r="I184" i="10"/>
  <c r="G184" i="10"/>
  <c r="M183" i="10"/>
  <c r="N183" i="10" s="1"/>
  <c r="O183" i="10" s="1"/>
  <c r="I183" i="10"/>
  <c r="G183" i="10"/>
  <c r="M182" i="10"/>
  <c r="N182" i="10" s="1"/>
  <c r="O182" i="10" s="1"/>
  <c r="I182" i="10"/>
  <c r="G182" i="10"/>
  <c r="M181" i="10"/>
  <c r="N181" i="10" s="1"/>
  <c r="O181" i="10" s="1"/>
  <c r="I181" i="10"/>
  <c r="G181" i="10"/>
  <c r="N180" i="10"/>
  <c r="O180" i="10" s="1"/>
  <c r="M180" i="10"/>
  <c r="I180" i="10"/>
  <c r="G180" i="10"/>
  <c r="N179" i="10"/>
  <c r="O179" i="10" s="1"/>
  <c r="M179" i="10"/>
  <c r="I179" i="10"/>
  <c r="G179" i="10"/>
  <c r="M178" i="10"/>
  <c r="N178" i="10" s="1"/>
  <c r="O178" i="10" s="1"/>
  <c r="I178" i="10"/>
  <c r="G178" i="10"/>
  <c r="M177" i="10"/>
  <c r="N177" i="10" s="1"/>
  <c r="O177" i="10" s="1"/>
  <c r="I177" i="10"/>
  <c r="G177" i="10"/>
  <c r="M176" i="10"/>
  <c r="N176" i="10" s="1"/>
  <c r="O176" i="10" s="1"/>
  <c r="I176" i="10"/>
  <c r="G176" i="10"/>
  <c r="M175" i="10"/>
  <c r="N175" i="10" s="1"/>
  <c r="O175" i="10" s="1"/>
  <c r="I175" i="10"/>
  <c r="G175" i="10"/>
  <c r="M174" i="10"/>
  <c r="N174" i="10" s="1"/>
  <c r="O174" i="10" s="1"/>
  <c r="I174" i="10"/>
  <c r="G174" i="10"/>
  <c r="M173" i="10"/>
  <c r="N173" i="10" s="1"/>
  <c r="O173" i="10" s="1"/>
  <c r="I173" i="10"/>
  <c r="G173" i="10"/>
  <c r="N172" i="10"/>
  <c r="O172" i="10" s="1"/>
  <c r="M172" i="10"/>
  <c r="I172" i="10"/>
  <c r="G172" i="10"/>
  <c r="M171" i="10"/>
  <c r="N171" i="10" s="1"/>
  <c r="O171" i="10" s="1"/>
  <c r="I171" i="10"/>
  <c r="G171" i="10"/>
  <c r="M170" i="10"/>
  <c r="N170" i="10" s="1"/>
  <c r="O170" i="10" s="1"/>
  <c r="I170" i="10"/>
  <c r="G170" i="10"/>
  <c r="M169" i="10"/>
  <c r="N169" i="10" s="1"/>
  <c r="O169" i="10" s="1"/>
  <c r="I169" i="10"/>
  <c r="G169" i="10"/>
  <c r="M168" i="10"/>
  <c r="N168" i="10" s="1"/>
  <c r="O168" i="10" s="1"/>
  <c r="I168" i="10"/>
  <c r="G168" i="10"/>
  <c r="M167" i="10"/>
  <c r="N167" i="10" s="1"/>
  <c r="O167" i="10" s="1"/>
  <c r="I167" i="10"/>
  <c r="G167" i="10"/>
  <c r="M166" i="10"/>
  <c r="N166" i="10" s="1"/>
  <c r="O166" i="10" s="1"/>
  <c r="I166" i="10"/>
  <c r="G166" i="10"/>
  <c r="M165" i="10"/>
  <c r="N165" i="10" s="1"/>
  <c r="O165" i="10" s="1"/>
  <c r="I165" i="10"/>
  <c r="G165" i="10"/>
  <c r="M164" i="10"/>
  <c r="N164" i="10" s="1"/>
  <c r="O164" i="10" s="1"/>
  <c r="I164" i="10"/>
  <c r="G164" i="10"/>
  <c r="M163" i="10"/>
  <c r="N163" i="10" s="1"/>
  <c r="O163" i="10" s="1"/>
  <c r="I163" i="10"/>
  <c r="G163" i="10"/>
  <c r="M162" i="10"/>
  <c r="N162" i="10" s="1"/>
  <c r="O162" i="10" s="1"/>
  <c r="I162" i="10"/>
  <c r="G162" i="10"/>
  <c r="N161" i="10"/>
  <c r="O161" i="10" s="1"/>
  <c r="M161" i="10"/>
  <c r="I161" i="10"/>
  <c r="G161" i="10"/>
  <c r="M160" i="10"/>
  <c r="N160" i="10" s="1"/>
  <c r="O160" i="10" s="1"/>
  <c r="I160" i="10"/>
  <c r="G160" i="10"/>
  <c r="M159" i="10"/>
  <c r="N159" i="10" s="1"/>
  <c r="O159" i="10" s="1"/>
  <c r="I159" i="10"/>
  <c r="G159" i="10"/>
  <c r="M158" i="10"/>
  <c r="N158" i="10" s="1"/>
  <c r="O158" i="10" s="1"/>
  <c r="I158" i="10"/>
  <c r="G158" i="10"/>
  <c r="M157" i="10"/>
  <c r="N157" i="10" s="1"/>
  <c r="O157" i="10" s="1"/>
  <c r="I157" i="10"/>
  <c r="G157" i="10"/>
  <c r="N156" i="10"/>
  <c r="O156" i="10" s="1"/>
  <c r="M156" i="10"/>
  <c r="I156" i="10"/>
  <c r="G156" i="10"/>
  <c r="M155" i="10"/>
  <c r="N155" i="10" s="1"/>
  <c r="O155" i="10" s="1"/>
  <c r="I155" i="10"/>
  <c r="G155" i="10"/>
  <c r="M154" i="10"/>
  <c r="N154" i="10" s="1"/>
  <c r="O154" i="10" s="1"/>
  <c r="I154" i="10"/>
  <c r="G154" i="10"/>
  <c r="M153" i="10"/>
  <c r="N153" i="10" s="1"/>
  <c r="O153" i="10" s="1"/>
  <c r="I153" i="10"/>
  <c r="G153" i="10"/>
  <c r="M152" i="10"/>
  <c r="N152" i="10" s="1"/>
  <c r="O152" i="10" s="1"/>
  <c r="I152" i="10"/>
  <c r="G152" i="10"/>
  <c r="M151" i="10"/>
  <c r="N151" i="10" s="1"/>
  <c r="O151" i="10" s="1"/>
  <c r="I151" i="10"/>
  <c r="G151" i="10"/>
  <c r="M150" i="10"/>
  <c r="N150" i="10" s="1"/>
  <c r="O150" i="10" s="1"/>
  <c r="I150" i="10"/>
  <c r="G150" i="10"/>
  <c r="M149" i="10"/>
  <c r="N149" i="10" s="1"/>
  <c r="O149" i="10" s="1"/>
  <c r="I149" i="10"/>
  <c r="G149" i="10"/>
  <c r="M148" i="10"/>
  <c r="N148" i="10" s="1"/>
  <c r="O148" i="10" s="1"/>
  <c r="I148" i="10"/>
  <c r="G148" i="10"/>
  <c r="M147" i="10"/>
  <c r="N147" i="10" s="1"/>
  <c r="O147" i="10" s="1"/>
  <c r="I147" i="10"/>
  <c r="G147" i="10"/>
  <c r="M146" i="10"/>
  <c r="N146" i="10" s="1"/>
  <c r="O146" i="10" s="1"/>
  <c r="I146" i="10"/>
  <c r="G146" i="10"/>
  <c r="M145" i="10"/>
  <c r="N145" i="10" s="1"/>
  <c r="O145" i="10" s="1"/>
  <c r="I145" i="10"/>
  <c r="G145" i="10"/>
  <c r="M144" i="10"/>
  <c r="N144" i="10" s="1"/>
  <c r="O144" i="10" s="1"/>
  <c r="I144" i="10"/>
  <c r="G144" i="10"/>
  <c r="M143" i="10"/>
  <c r="N143" i="10" s="1"/>
  <c r="O143" i="10" s="1"/>
  <c r="I143" i="10"/>
  <c r="G143" i="10"/>
  <c r="M142" i="10"/>
  <c r="N142" i="10" s="1"/>
  <c r="O142" i="10" s="1"/>
  <c r="I142" i="10"/>
  <c r="G142" i="10"/>
  <c r="M141" i="10"/>
  <c r="N141" i="10" s="1"/>
  <c r="O141" i="10" s="1"/>
  <c r="I141" i="10"/>
  <c r="G141" i="10"/>
  <c r="M140" i="10"/>
  <c r="N140" i="10" s="1"/>
  <c r="O140" i="10" s="1"/>
  <c r="I140" i="10"/>
  <c r="G140" i="10"/>
  <c r="M139" i="10"/>
  <c r="N139" i="10" s="1"/>
  <c r="O139" i="10" s="1"/>
  <c r="I139" i="10"/>
  <c r="G139" i="10"/>
  <c r="M138" i="10"/>
  <c r="N138" i="10" s="1"/>
  <c r="O138" i="10" s="1"/>
  <c r="I138" i="10"/>
  <c r="G138" i="10"/>
  <c r="M137" i="10"/>
  <c r="N137" i="10" s="1"/>
  <c r="O137" i="10" s="1"/>
  <c r="I137" i="10"/>
  <c r="G137" i="10"/>
  <c r="M136" i="10"/>
  <c r="N136" i="10" s="1"/>
  <c r="O136" i="10" s="1"/>
  <c r="I136" i="10"/>
  <c r="G136" i="10"/>
  <c r="M135" i="10"/>
  <c r="N135" i="10" s="1"/>
  <c r="O135" i="10" s="1"/>
  <c r="I135" i="10"/>
  <c r="G135" i="10"/>
  <c r="M134" i="10"/>
  <c r="N134" i="10" s="1"/>
  <c r="O134" i="10" s="1"/>
  <c r="I134" i="10"/>
  <c r="G134" i="10"/>
  <c r="M133" i="10"/>
  <c r="N133" i="10" s="1"/>
  <c r="O133" i="10" s="1"/>
  <c r="I133" i="10"/>
  <c r="G133" i="10"/>
  <c r="M132" i="10"/>
  <c r="N132" i="10" s="1"/>
  <c r="O132" i="10" s="1"/>
  <c r="I132" i="10"/>
  <c r="G132" i="10"/>
  <c r="M131" i="10"/>
  <c r="N131" i="10" s="1"/>
  <c r="O131" i="10" s="1"/>
  <c r="I131" i="10"/>
  <c r="G131" i="10"/>
  <c r="M130" i="10"/>
  <c r="N130" i="10" s="1"/>
  <c r="O130" i="10" s="1"/>
  <c r="I130" i="10"/>
  <c r="G130" i="10"/>
  <c r="M129" i="10"/>
  <c r="N129" i="10" s="1"/>
  <c r="O129" i="10" s="1"/>
  <c r="I129" i="10"/>
  <c r="G129" i="10"/>
  <c r="M128" i="10"/>
  <c r="N128" i="10" s="1"/>
  <c r="O128" i="10" s="1"/>
  <c r="I128" i="10"/>
  <c r="G128" i="10"/>
  <c r="M127" i="10"/>
  <c r="N127" i="10" s="1"/>
  <c r="O127" i="10" s="1"/>
  <c r="I127" i="10"/>
  <c r="G127" i="10"/>
  <c r="M126" i="10"/>
  <c r="N126" i="10" s="1"/>
  <c r="O126" i="10" s="1"/>
  <c r="I126" i="10"/>
  <c r="G126" i="10"/>
  <c r="M125" i="10"/>
  <c r="N125" i="10" s="1"/>
  <c r="O125" i="10" s="1"/>
  <c r="I125" i="10"/>
  <c r="G125" i="10"/>
  <c r="M124" i="10"/>
  <c r="N124" i="10" s="1"/>
  <c r="O124" i="10" s="1"/>
  <c r="I124" i="10"/>
  <c r="G124" i="10"/>
  <c r="M123" i="10"/>
  <c r="N123" i="10" s="1"/>
  <c r="O123" i="10" s="1"/>
  <c r="I123" i="10"/>
  <c r="G123" i="10"/>
  <c r="M122" i="10"/>
  <c r="N122" i="10" s="1"/>
  <c r="O122" i="10" s="1"/>
  <c r="I122" i="10"/>
  <c r="G122" i="10"/>
  <c r="M121" i="10"/>
  <c r="N121" i="10" s="1"/>
  <c r="O121" i="10" s="1"/>
  <c r="I121" i="10"/>
  <c r="G121" i="10"/>
  <c r="M120" i="10"/>
  <c r="N120" i="10" s="1"/>
  <c r="O120" i="10" s="1"/>
  <c r="I120" i="10"/>
  <c r="G120" i="10"/>
  <c r="M119" i="10"/>
  <c r="N119" i="10" s="1"/>
  <c r="O119" i="10" s="1"/>
  <c r="I119" i="10"/>
  <c r="G119" i="10"/>
  <c r="M118" i="10"/>
  <c r="N118" i="10" s="1"/>
  <c r="O118" i="10" s="1"/>
  <c r="I118" i="10"/>
  <c r="G118" i="10"/>
  <c r="M117" i="10"/>
  <c r="N117" i="10" s="1"/>
  <c r="O117" i="10" s="1"/>
  <c r="I117" i="10"/>
  <c r="G117" i="10"/>
  <c r="M116" i="10"/>
  <c r="N116" i="10" s="1"/>
  <c r="O116" i="10" s="1"/>
  <c r="I116" i="10"/>
  <c r="G116" i="10"/>
  <c r="M115" i="10"/>
  <c r="N115" i="10" s="1"/>
  <c r="O115" i="10" s="1"/>
  <c r="I115" i="10"/>
  <c r="G115" i="10"/>
  <c r="M114" i="10"/>
  <c r="N114" i="10" s="1"/>
  <c r="O114" i="10" s="1"/>
  <c r="I114" i="10"/>
  <c r="G114" i="10"/>
  <c r="M113" i="10"/>
  <c r="N113" i="10" s="1"/>
  <c r="O113" i="10" s="1"/>
  <c r="I113" i="10"/>
  <c r="G113" i="10"/>
  <c r="M112" i="10"/>
  <c r="N112" i="10" s="1"/>
  <c r="O112" i="10" s="1"/>
  <c r="I112" i="10"/>
  <c r="G112" i="10"/>
  <c r="M111" i="10"/>
  <c r="N111" i="10" s="1"/>
  <c r="O111" i="10" s="1"/>
  <c r="I111" i="10"/>
  <c r="G111" i="10"/>
  <c r="M110" i="10"/>
  <c r="N110" i="10" s="1"/>
  <c r="O110" i="10" s="1"/>
  <c r="I110" i="10"/>
  <c r="G110" i="10"/>
  <c r="M109" i="10"/>
  <c r="N109" i="10" s="1"/>
  <c r="O109" i="10" s="1"/>
  <c r="I109" i="10"/>
  <c r="G109" i="10"/>
  <c r="N108" i="10"/>
  <c r="O108" i="10" s="1"/>
  <c r="M108" i="10"/>
  <c r="I108" i="10"/>
  <c r="G108" i="10"/>
  <c r="O107" i="10"/>
  <c r="M107" i="10"/>
  <c r="N107" i="10" s="1"/>
  <c r="I107" i="10"/>
  <c r="G107" i="10"/>
  <c r="M106" i="10"/>
  <c r="N106" i="10" s="1"/>
  <c r="O106" i="10" s="1"/>
  <c r="I106" i="10"/>
  <c r="G106" i="10"/>
  <c r="M105" i="10"/>
  <c r="N105" i="10" s="1"/>
  <c r="O105" i="10" s="1"/>
  <c r="I105" i="10"/>
  <c r="G105" i="10"/>
  <c r="M104" i="10"/>
  <c r="N104" i="10" s="1"/>
  <c r="O104" i="10" s="1"/>
  <c r="I104" i="10"/>
  <c r="G104" i="10"/>
  <c r="M103" i="10"/>
  <c r="N103" i="10" s="1"/>
  <c r="O103" i="10" s="1"/>
  <c r="I103" i="10"/>
  <c r="G103" i="10"/>
  <c r="M102" i="10"/>
  <c r="N102" i="10" s="1"/>
  <c r="O102" i="10" s="1"/>
  <c r="I102" i="10"/>
  <c r="G102" i="10"/>
  <c r="M101" i="10"/>
  <c r="N101" i="10" s="1"/>
  <c r="O101" i="10" s="1"/>
  <c r="I101" i="10"/>
  <c r="G101" i="10"/>
  <c r="M100" i="10"/>
  <c r="N100" i="10" s="1"/>
  <c r="O100" i="10" s="1"/>
  <c r="I100" i="10"/>
  <c r="G100" i="10"/>
  <c r="M99" i="10"/>
  <c r="N99" i="10" s="1"/>
  <c r="O99" i="10" s="1"/>
  <c r="I99" i="10"/>
  <c r="G99" i="10"/>
  <c r="M98" i="10"/>
  <c r="N98" i="10" s="1"/>
  <c r="O98" i="10" s="1"/>
  <c r="I98" i="10"/>
  <c r="G98" i="10"/>
  <c r="M97" i="10"/>
  <c r="N97" i="10" s="1"/>
  <c r="O97" i="10" s="1"/>
  <c r="I97" i="10"/>
  <c r="G97" i="10"/>
  <c r="M96" i="10"/>
  <c r="N96" i="10" s="1"/>
  <c r="O96" i="10" s="1"/>
  <c r="I96" i="10"/>
  <c r="G96" i="10"/>
  <c r="M95" i="10"/>
  <c r="N95" i="10" s="1"/>
  <c r="O95" i="10" s="1"/>
  <c r="I95" i="10"/>
  <c r="G95" i="10"/>
  <c r="M94" i="10"/>
  <c r="N94" i="10" s="1"/>
  <c r="O94" i="10" s="1"/>
  <c r="I94" i="10"/>
  <c r="G94" i="10"/>
  <c r="M93" i="10"/>
  <c r="N93" i="10" s="1"/>
  <c r="O93" i="10" s="1"/>
  <c r="I93" i="10"/>
  <c r="G93" i="10"/>
  <c r="M92" i="10"/>
  <c r="N92" i="10" s="1"/>
  <c r="O92" i="10" s="1"/>
  <c r="I92" i="10"/>
  <c r="G92" i="10"/>
  <c r="M91" i="10"/>
  <c r="N91" i="10" s="1"/>
  <c r="O91" i="10" s="1"/>
  <c r="I91" i="10"/>
  <c r="G91" i="10"/>
  <c r="M90" i="10"/>
  <c r="N90" i="10" s="1"/>
  <c r="O90" i="10" s="1"/>
  <c r="I90" i="10"/>
  <c r="G90" i="10"/>
  <c r="M89" i="10"/>
  <c r="N89" i="10" s="1"/>
  <c r="O89" i="10" s="1"/>
  <c r="I89" i="10"/>
  <c r="G89" i="10"/>
  <c r="M88" i="10"/>
  <c r="N88" i="10" s="1"/>
  <c r="O88" i="10" s="1"/>
  <c r="I88" i="10"/>
  <c r="G88" i="10"/>
  <c r="M87" i="10"/>
  <c r="N87" i="10" s="1"/>
  <c r="O87" i="10" s="1"/>
  <c r="I87" i="10"/>
  <c r="G87" i="10"/>
  <c r="M86" i="10"/>
  <c r="N86" i="10" s="1"/>
  <c r="O86" i="10" s="1"/>
  <c r="I86" i="10"/>
  <c r="G86" i="10"/>
  <c r="M85" i="10"/>
  <c r="N85" i="10" s="1"/>
  <c r="O85" i="10" s="1"/>
  <c r="I85" i="10"/>
  <c r="G85" i="10"/>
  <c r="N84" i="10"/>
  <c r="O84" i="10" s="1"/>
  <c r="M84" i="10"/>
  <c r="I84" i="10"/>
  <c r="G84" i="10"/>
  <c r="M83" i="10"/>
  <c r="N83" i="10" s="1"/>
  <c r="O83" i="10" s="1"/>
  <c r="I83" i="10"/>
  <c r="G83" i="10"/>
  <c r="M82" i="10"/>
  <c r="N82" i="10" s="1"/>
  <c r="O82" i="10" s="1"/>
  <c r="I82" i="10"/>
  <c r="G82" i="10"/>
  <c r="M81" i="10"/>
  <c r="N81" i="10" s="1"/>
  <c r="O81" i="10" s="1"/>
  <c r="I81" i="10"/>
  <c r="G81" i="10"/>
  <c r="M80" i="10"/>
  <c r="N80" i="10" s="1"/>
  <c r="O80" i="10" s="1"/>
  <c r="I80" i="10"/>
  <c r="G80" i="10"/>
  <c r="M79" i="10"/>
  <c r="N79" i="10" s="1"/>
  <c r="O79" i="10" s="1"/>
  <c r="I79" i="10"/>
  <c r="G79" i="10"/>
  <c r="M78" i="10"/>
  <c r="N78" i="10" s="1"/>
  <c r="O78" i="10" s="1"/>
  <c r="I78" i="10"/>
  <c r="G78" i="10"/>
  <c r="M77" i="10"/>
  <c r="N77" i="10" s="1"/>
  <c r="O77" i="10" s="1"/>
  <c r="I77" i="10"/>
  <c r="G77" i="10"/>
  <c r="M76" i="10"/>
  <c r="N76" i="10" s="1"/>
  <c r="O76" i="10" s="1"/>
  <c r="I76" i="10"/>
  <c r="G76" i="10"/>
  <c r="M75" i="10"/>
  <c r="N75" i="10" s="1"/>
  <c r="O75" i="10" s="1"/>
  <c r="I75" i="10"/>
  <c r="G75" i="10"/>
  <c r="M74" i="10"/>
  <c r="N74" i="10" s="1"/>
  <c r="O74" i="10" s="1"/>
  <c r="I74" i="10"/>
  <c r="G74" i="10"/>
  <c r="M73" i="10"/>
  <c r="N73" i="10" s="1"/>
  <c r="O73" i="10" s="1"/>
  <c r="I73" i="10"/>
  <c r="G73" i="10"/>
  <c r="M72" i="10"/>
  <c r="N72" i="10" s="1"/>
  <c r="O72" i="10" s="1"/>
  <c r="I72" i="10"/>
  <c r="G72" i="10"/>
  <c r="M71" i="10"/>
  <c r="N71" i="10" s="1"/>
  <c r="O71" i="10" s="1"/>
  <c r="I71" i="10"/>
  <c r="G71" i="10"/>
  <c r="M70" i="10"/>
  <c r="N70" i="10" s="1"/>
  <c r="O70" i="10" s="1"/>
  <c r="I70" i="10"/>
  <c r="G70" i="10"/>
  <c r="M69" i="10"/>
  <c r="N69" i="10" s="1"/>
  <c r="O69" i="10" s="1"/>
  <c r="I69" i="10"/>
  <c r="G69" i="10"/>
  <c r="M68" i="10"/>
  <c r="N68" i="10" s="1"/>
  <c r="O68" i="10" s="1"/>
  <c r="I68" i="10"/>
  <c r="G68" i="10"/>
  <c r="M67" i="10"/>
  <c r="N67" i="10" s="1"/>
  <c r="O67" i="10" s="1"/>
  <c r="I67" i="10"/>
  <c r="G67" i="10"/>
  <c r="M66" i="10"/>
  <c r="N66" i="10" s="1"/>
  <c r="O66" i="10" s="1"/>
  <c r="I66" i="10"/>
  <c r="G66" i="10"/>
  <c r="M65" i="10"/>
  <c r="N65" i="10" s="1"/>
  <c r="O65" i="10" s="1"/>
  <c r="I65" i="10"/>
  <c r="G65" i="10"/>
  <c r="M64" i="10"/>
  <c r="N64" i="10" s="1"/>
  <c r="O64" i="10" s="1"/>
  <c r="I64" i="10"/>
  <c r="G64" i="10"/>
  <c r="M63" i="10"/>
  <c r="N63" i="10" s="1"/>
  <c r="O63" i="10" s="1"/>
  <c r="I63" i="10"/>
  <c r="G63" i="10"/>
  <c r="M62" i="10"/>
  <c r="N62" i="10" s="1"/>
  <c r="O62" i="10" s="1"/>
  <c r="I62" i="10"/>
  <c r="G62" i="10"/>
  <c r="M61" i="10"/>
  <c r="N61" i="10" s="1"/>
  <c r="O61" i="10" s="1"/>
  <c r="I61" i="10"/>
  <c r="G61" i="10"/>
  <c r="M60" i="10"/>
  <c r="N60" i="10" s="1"/>
  <c r="O60" i="10" s="1"/>
  <c r="I60" i="10"/>
  <c r="G60" i="10"/>
  <c r="M59" i="10"/>
  <c r="N59" i="10" s="1"/>
  <c r="O59" i="10" s="1"/>
  <c r="I59" i="10"/>
  <c r="G59" i="10"/>
  <c r="M58" i="10"/>
  <c r="N58" i="10" s="1"/>
  <c r="O58" i="10" s="1"/>
  <c r="I58" i="10"/>
  <c r="G58" i="10"/>
  <c r="M57" i="10"/>
  <c r="N57" i="10" s="1"/>
  <c r="O57" i="10" s="1"/>
  <c r="I57" i="10"/>
  <c r="G57" i="10"/>
  <c r="M56" i="10"/>
  <c r="N56" i="10" s="1"/>
  <c r="O56" i="10" s="1"/>
  <c r="I56" i="10"/>
  <c r="G56" i="10"/>
  <c r="M55" i="10"/>
  <c r="N55" i="10" s="1"/>
  <c r="O55" i="10" s="1"/>
  <c r="I55" i="10"/>
  <c r="G55" i="10"/>
  <c r="M54" i="10"/>
  <c r="N54" i="10" s="1"/>
  <c r="O54" i="10" s="1"/>
  <c r="I54" i="10"/>
  <c r="G54" i="10"/>
  <c r="M53" i="10"/>
  <c r="N53" i="10" s="1"/>
  <c r="O53" i="10" s="1"/>
  <c r="I53" i="10"/>
  <c r="G53" i="10"/>
  <c r="M52" i="10"/>
  <c r="N52" i="10" s="1"/>
  <c r="O52" i="10" s="1"/>
  <c r="I52" i="10"/>
  <c r="G52" i="10"/>
  <c r="M51" i="10"/>
  <c r="N51" i="10" s="1"/>
  <c r="O51" i="10" s="1"/>
  <c r="I51" i="10"/>
  <c r="G51" i="10"/>
  <c r="M50" i="10"/>
  <c r="N50" i="10" s="1"/>
  <c r="O50" i="10" s="1"/>
  <c r="I50" i="10"/>
  <c r="G50" i="10"/>
  <c r="M49" i="10"/>
  <c r="N49" i="10" s="1"/>
  <c r="O49" i="10" s="1"/>
  <c r="I49" i="10"/>
  <c r="G49" i="10"/>
  <c r="M48" i="10"/>
  <c r="N48" i="10" s="1"/>
  <c r="O48" i="10" s="1"/>
  <c r="I48" i="10"/>
  <c r="G48" i="10"/>
  <c r="M47" i="10"/>
  <c r="N47" i="10" s="1"/>
  <c r="O47" i="10" s="1"/>
  <c r="I47" i="10"/>
  <c r="G47" i="10"/>
  <c r="M46" i="10"/>
  <c r="N46" i="10" s="1"/>
  <c r="O46" i="10" s="1"/>
  <c r="I46" i="10"/>
  <c r="G46" i="10"/>
  <c r="M45" i="10"/>
  <c r="N45" i="10" s="1"/>
  <c r="O45" i="10" s="1"/>
  <c r="I45" i="10"/>
  <c r="G45" i="10"/>
  <c r="M44" i="10"/>
  <c r="N44" i="10" s="1"/>
  <c r="O44" i="10" s="1"/>
  <c r="I44" i="10"/>
  <c r="G44" i="10"/>
  <c r="M43" i="10"/>
  <c r="N43" i="10" s="1"/>
  <c r="O43" i="10" s="1"/>
  <c r="I43" i="10"/>
  <c r="G43" i="10"/>
  <c r="M42" i="10"/>
  <c r="N42" i="10" s="1"/>
  <c r="O42" i="10" s="1"/>
  <c r="I42" i="10"/>
  <c r="G42" i="10"/>
  <c r="M41" i="10"/>
  <c r="N41" i="10" s="1"/>
  <c r="O41" i="10" s="1"/>
  <c r="I41" i="10"/>
  <c r="G41" i="10"/>
  <c r="M40" i="10"/>
  <c r="N40" i="10" s="1"/>
  <c r="O40" i="10" s="1"/>
  <c r="I40" i="10"/>
  <c r="G40" i="10"/>
  <c r="M39" i="10"/>
  <c r="N39" i="10" s="1"/>
  <c r="O39" i="10" s="1"/>
  <c r="I39" i="10"/>
  <c r="G39" i="10"/>
  <c r="M38" i="10"/>
  <c r="N38" i="10" s="1"/>
  <c r="O38" i="10" s="1"/>
  <c r="I38" i="10"/>
  <c r="G38" i="10"/>
  <c r="M37" i="10"/>
  <c r="N37" i="10" s="1"/>
  <c r="O37" i="10" s="1"/>
  <c r="I37" i="10"/>
  <c r="G37" i="10"/>
  <c r="M36" i="10"/>
  <c r="N36" i="10" s="1"/>
  <c r="O36" i="10" s="1"/>
  <c r="I36" i="10"/>
  <c r="G36" i="10"/>
  <c r="M35" i="10"/>
  <c r="N35" i="10" s="1"/>
  <c r="O35" i="10" s="1"/>
  <c r="I35" i="10"/>
  <c r="G35" i="10"/>
  <c r="M34" i="10"/>
  <c r="N34" i="10" s="1"/>
  <c r="O34" i="10" s="1"/>
  <c r="I34" i="10"/>
  <c r="G34" i="10"/>
  <c r="M33" i="10"/>
  <c r="N33" i="10" s="1"/>
  <c r="O33" i="10" s="1"/>
  <c r="I33" i="10"/>
  <c r="G33" i="10"/>
  <c r="M32" i="10"/>
  <c r="N32" i="10" s="1"/>
  <c r="O32" i="10" s="1"/>
  <c r="I32" i="10"/>
  <c r="G32" i="10"/>
  <c r="M31" i="10"/>
  <c r="N31" i="10" s="1"/>
  <c r="O31" i="10" s="1"/>
  <c r="I31" i="10"/>
  <c r="G31" i="10"/>
  <c r="M30" i="10"/>
  <c r="N30" i="10" s="1"/>
  <c r="O30" i="10" s="1"/>
  <c r="I30" i="10"/>
  <c r="G30" i="10"/>
  <c r="M29" i="10"/>
  <c r="N29" i="10" s="1"/>
  <c r="O29" i="10" s="1"/>
  <c r="I29" i="10"/>
  <c r="G29" i="10"/>
  <c r="M28" i="10"/>
  <c r="N28" i="10" s="1"/>
  <c r="O28" i="10" s="1"/>
  <c r="I28" i="10"/>
  <c r="G28" i="10"/>
  <c r="M27" i="10"/>
  <c r="N27" i="10" s="1"/>
  <c r="O27" i="10" s="1"/>
  <c r="I27" i="10"/>
  <c r="G27" i="10"/>
  <c r="M26" i="10"/>
  <c r="N26" i="10" s="1"/>
  <c r="O26" i="10" s="1"/>
  <c r="I26" i="10"/>
  <c r="G26" i="10"/>
  <c r="N25" i="10"/>
  <c r="O25" i="10" s="1"/>
  <c r="M25" i="10"/>
  <c r="I25" i="10"/>
  <c r="G25" i="10"/>
  <c r="N24" i="10"/>
  <c r="O24" i="10" s="1"/>
  <c r="M24" i="10"/>
  <c r="I24" i="10"/>
  <c r="G24" i="10"/>
  <c r="N23" i="10"/>
  <c r="O23" i="10" s="1"/>
  <c r="M23" i="10"/>
  <c r="I23" i="10"/>
  <c r="G23" i="10"/>
  <c r="M22" i="10"/>
  <c r="N22" i="10" s="1"/>
  <c r="O22" i="10" s="1"/>
  <c r="I22" i="10"/>
  <c r="G22" i="10"/>
  <c r="M21" i="10"/>
  <c r="N21" i="10" s="1"/>
  <c r="O21" i="10" s="1"/>
  <c r="I21" i="10"/>
  <c r="G21" i="10"/>
  <c r="M20" i="10"/>
  <c r="N20" i="10" s="1"/>
  <c r="O20" i="10" s="1"/>
  <c r="I20" i="10"/>
  <c r="G20" i="10"/>
  <c r="M19" i="10"/>
  <c r="N19" i="10" s="1"/>
  <c r="O19" i="10" s="1"/>
  <c r="I19" i="10"/>
  <c r="G19" i="10"/>
  <c r="M18" i="10"/>
  <c r="N18" i="10" s="1"/>
  <c r="O18" i="10" s="1"/>
  <c r="I18" i="10"/>
  <c r="G18" i="10"/>
  <c r="M17" i="10"/>
  <c r="N17" i="10" s="1"/>
  <c r="O17" i="10" s="1"/>
  <c r="I17" i="10"/>
  <c r="G17" i="10"/>
  <c r="M16" i="10"/>
  <c r="N16" i="10" s="1"/>
  <c r="O16" i="10" s="1"/>
  <c r="I16" i="10"/>
  <c r="G16" i="10"/>
  <c r="M15" i="10"/>
  <c r="N15" i="10" s="1"/>
  <c r="O15" i="10" s="1"/>
  <c r="I15" i="10"/>
  <c r="G15" i="10"/>
  <c r="M14" i="10"/>
  <c r="N14" i="10" s="1"/>
  <c r="O14" i="10" s="1"/>
  <c r="I14" i="10"/>
  <c r="G14" i="10"/>
  <c r="M13" i="10"/>
  <c r="I13" i="10"/>
  <c r="G13" i="10"/>
  <c r="M12" i="10"/>
  <c r="N12" i="10" s="1"/>
  <c r="O12" i="10" s="1"/>
  <c r="I12" i="10"/>
  <c r="G12" i="10"/>
  <c r="M11" i="10"/>
  <c r="N11" i="10" s="1"/>
  <c r="O11" i="10" s="1"/>
  <c r="I11" i="10"/>
  <c r="G11" i="10"/>
  <c r="L10" i="10"/>
  <c r="K10" i="10"/>
  <c r="H10" i="10"/>
  <c r="F10" i="10"/>
  <c r="E10" i="10"/>
  <c r="D7" i="10"/>
  <c r="M1884" i="9"/>
  <c r="N1884" i="9" s="1"/>
  <c r="O1884" i="9" s="1"/>
  <c r="I1884" i="9"/>
  <c r="G1884" i="9"/>
  <c r="M1883" i="9"/>
  <c r="N1883" i="9" s="1"/>
  <c r="O1883" i="9" s="1"/>
  <c r="I1883" i="9"/>
  <c r="G1883" i="9"/>
  <c r="M1882" i="9"/>
  <c r="N1882" i="9" s="1"/>
  <c r="O1882" i="9" s="1"/>
  <c r="I1882" i="9"/>
  <c r="G1882" i="9"/>
  <c r="M1881" i="9"/>
  <c r="N1881" i="9" s="1"/>
  <c r="O1881" i="9" s="1"/>
  <c r="I1881" i="9"/>
  <c r="G1881" i="9"/>
  <c r="M1880" i="9"/>
  <c r="N1880" i="9" s="1"/>
  <c r="O1880" i="9" s="1"/>
  <c r="I1880" i="9"/>
  <c r="G1880" i="9"/>
  <c r="M1879" i="9"/>
  <c r="N1879" i="9" s="1"/>
  <c r="O1879" i="9" s="1"/>
  <c r="I1879" i="9"/>
  <c r="G1879" i="9"/>
  <c r="M1878" i="9"/>
  <c r="N1878" i="9" s="1"/>
  <c r="O1878" i="9" s="1"/>
  <c r="I1878" i="9"/>
  <c r="G1878" i="9"/>
  <c r="M1877" i="9"/>
  <c r="N1877" i="9" s="1"/>
  <c r="O1877" i="9" s="1"/>
  <c r="I1877" i="9"/>
  <c r="G1877" i="9"/>
  <c r="M1876" i="9"/>
  <c r="N1876" i="9" s="1"/>
  <c r="O1876" i="9" s="1"/>
  <c r="I1876" i="9"/>
  <c r="G1876" i="9"/>
  <c r="M1875" i="9"/>
  <c r="N1875" i="9" s="1"/>
  <c r="O1875" i="9" s="1"/>
  <c r="I1875" i="9"/>
  <c r="G1875" i="9"/>
  <c r="M1874" i="9"/>
  <c r="N1874" i="9" s="1"/>
  <c r="O1874" i="9" s="1"/>
  <c r="I1874" i="9"/>
  <c r="G1874" i="9"/>
  <c r="M1873" i="9"/>
  <c r="N1873" i="9" s="1"/>
  <c r="O1873" i="9" s="1"/>
  <c r="I1873" i="9"/>
  <c r="G1873" i="9"/>
  <c r="M1872" i="9"/>
  <c r="N1872" i="9" s="1"/>
  <c r="O1872" i="9" s="1"/>
  <c r="I1872" i="9"/>
  <c r="G1872" i="9"/>
  <c r="M1871" i="9"/>
  <c r="N1871" i="9" s="1"/>
  <c r="O1871" i="9" s="1"/>
  <c r="I1871" i="9"/>
  <c r="G1871" i="9"/>
  <c r="N1870" i="9"/>
  <c r="O1870" i="9" s="1"/>
  <c r="M1870" i="9"/>
  <c r="I1870" i="9"/>
  <c r="G1870" i="9"/>
  <c r="M1869" i="9"/>
  <c r="N1869" i="9" s="1"/>
  <c r="O1869" i="9" s="1"/>
  <c r="I1869" i="9"/>
  <c r="G1869" i="9"/>
  <c r="M1868" i="9"/>
  <c r="N1868" i="9" s="1"/>
  <c r="O1868" i="9" s="1"/>
  <c r="I1868" i="9"/>
  <c r="G1868" i="9"/>
  <c r="M1867" i="9"/>
  <c r="N1867" i="9" s="1"/>
  <c r="O1867" i="9" s="1"/>
  <c r="I1867" i="9"/>
  <c r="G1867" i="9"/>
  <c r="M1866" i="9"/>
  <c r="N1866" i="9" s="1"/>
  <c r="O1866" i="9" s="1"/>
  <c r="I1866" i="9"/>
  <c r="G1866" i="9"/>
  <c r="M1865" i="9"/>
  <c r="N1865" i="9" s="1"/>
  <c r="O1865" i="9" s="1"/>
  <c r="I1865" i="9"/>
  <c r="G1865" i="9"/>
  <c r="M1864" i="9"/>
  <c r="N1864" i="9" s="1"/>
  <c r="O1864" i="9" s="1"/>
  <c r="I1864" i="9"/>
  <c r="G1864" i="9"/>
  <c r="N1863" i="9"/>
  <c r="O1863" i="9" s="1"/>
  <c r="M1863" i="9"/>
  <c r="I1863" i="9"/>
  <c r="G1863" i="9"/>
  <c r="N1862" i="9"/>
  <c r="O1862" i="9" s="1"/>
  <c r="M1862" i="9"/>
  <c r="I1862" i="9"/>
  <c r="G1862" i="9"/>
  <c r="M1861" i="9"/>
  <c r="N1861" i="9" s="1"/>
  <c r="O1861" i="9" s="1"/>
  <c r="I1861" i="9"/>
  <c r="G1861" i="9"/>
  <c r="M1860" i="9"/>
  <c r="N1860" i="9" s="1"/>
  <c r="O1860" i="9" s="1"/>
  <c r="I1860" i="9"/>
  <c r="G1860" i="9"/>
  <c r="M1859" i="9"/>
  <c r="N1859" i="9" s="1"/>
  <c r="O1859" i="9" s="1"/>
  <c r="I1859" i="9"/>
  <c r="G1859" i="9"/>
  <c r="M1858" i="9"/>
  <c r="N1858" i="9" s="1"/>
  <c r="O1858" i="9" s="1"/>
  <c r="I1858" i="9"/>
  <c r="G1858" i="9"/>
  <c r="M1857" i="9"/>
  <c r="N1857" i="9" s="1"/>
  <c r="O1857" i="9" s="1"/>
  <c r="I1857" i="9"/>
  <c r="G1857" i="9"/>
  <c r="M1856" i="9"/>
  <c r="N1856" i="9" s="1"/>
  <c r="O1856" i="9" s="1"/>
  <c r="I1856" i="9"/>
  <c r="G1856" i="9"/>
  <c r="M1855" i="9"/>
  <c r="N1855" i="9" s="1"/>
  <c r="O1855" i="9" s="1"/>
  <c r="I1855" i="9"/>
  <c r="G1855" i="9"/>
  <c r="M1854" i="9"/>
  <c r="N1854" i="9" s="1"/>
  <c r="O1854" i="9" s="1"/>
  <c r="I1854" i="9"/>
  <c r="G1854" i="9"/>
  <c r="M1853" i="9"/>
  <c r="N1853" i="9" s="1"/>
  <c r="O1853" i="9" s="1"/>
  <c r="I1853" i="9"/>
  <c r="G1853" i="9"/>
  <c r="M1852" i="9"/>
  <c r="N1852" i="9" s="1"/>
  <c r="O1852" i="9" s="1"/>
  <c r="I1852" i="9"/>
  <c r="G1852" i="9"/>
  <c r="M1851" i="9"/>
  <c r="N1851" i="9" s="1"/>
  <c r="O1851" i="9" s="1"/>
  <c r="I1851" i="9"/>
  <c r="G1851" i="9"/>
  <c r="M1850" i="9"/>
  <c r="N1850" i="9" s="1"/>
  <c r="O1850" i="9" s="1"/>
  <c r="I1850" i="9"/>
  <c r="G1850" i="9"/>
  <c r="M1849" i="9"/>
  <c r="N1849" i="9" s="1"/>
  <c r="O1849" i="9" s="1"/>
  <c r="I1849" i="9"/>
  <c r="G1849" i="9"/>
  <c r="M1848" i="9"/>
  <c r="N1848" i="9" s="1"/>
  <c r="O1848" i="9" s="1"/>
  <c r="I1848" i="9"/>
  <c r="G1848" i="9"/>
  <c r="M1847" i="9"/>
  <c r="N1847" i="9" s="1"/>
  <c r="O1847" i="9" s="1"/>
  <c r="I1847" i="9"/>
  <c r="G1847" i="9"/>
  <c r="M1846" i="9"/>
  <c r="N1846" i="9" s="1"/>
  <c r="O1846" i="9" s="1"/>
  <c r="I1846" i="9"/>
  <c r="G1846" i="9"/>
  <c r="M1845" i="9"/>
  <c r="N1845" i="9" s="1"/>
  <c r="O1845" i="9" s="1"/>
  <c r="I1845" i="9"/>
  <c r="G1845" i="9"/>
  <c r="M1844" i="9"/>
  <c r="N1844" i="9" s="1"/>
  <c r="O1844" i="9" s="1"/>
  <c r="I1844" i="9"/>
  <c r="G1844" i="9"/>
  <c r="M1843" i="9"/>
  <c r="N1843" i="9" s="1"/>
  <c r="O1843" i="9" s="1"/>
  <c r="I1843" i="9"/>
  <c r="G1843" i="9"/>
  <c r="M1842" i="9"/>
  <c r="N1842" i="9" s="1"/>
  <c r="O1842" i="9" s="1"/>
  <c r="I1842" i="9"/>
  <c r="G1842" i="9"/>
  <c r="M1841" i="9"/>
  <c r="N1841" i="9" s="1"/>
  <c r="O1841" i="9" s="1"/>
  <c r="I1841" i="9"/>
  <c r="G1841" i="9"/>
  <c r="M1840" i="9"/>
  <c r="N1840" i="9" s="1"/>
  <c r="O1840" i="9" s="1"/>
  <c r="I1840" i="9"/>
  <c r="G1840" i="9"/>
  <c r="M1839" i="9"/>
  <c r="N1839" i="9" s="1"/>
  <c r="O1839" i="9" s="1"/>
  <c r="I1839" i="9"/>
  <c r="G1839" i="9"/>
  <c r="M1838" i="9"/>
  <c r="N1838" i="9" s="1"/>
  <c r="O1838" i="9" s="1"/>
  <c r="I1838" i="9"/>
  <c r="G1838" i="9"/>
  <c r="M1837" i="9"/>
  <c r="N1837" i="9" s="1"/>
  <c r="O1837" i="9" s="1"/>
  <c r="I1837" i="9"/>
  <c r="G1837" i="9"/>
  <c r="M1836" i="9"/>
  <c r="N1836" i="9" s="1"/>
  <c r="O1836" i="9" s="1"/>
  <c r="I1836" i="9"/>
  <c r="G1836" i="9"/>
  <c r="M1835" i="9"/>
  <c r="N1835" i="9" s="1"/>
  <c r="O1835" i="9" s="1"/>
  <c r="I1835" i="9"/>
  <c r="G1835" i="9"/>
  <c r="N1834" i="9"/>
  <c r="O1834" i="9" s="1"/>
  <c r="M1834" i="9"/>
  <c r="I1834" i="9"/>
  <c r="G1834" i="9"/>
  <c r="M1833" i="9"/>
  <c r="N1833" i="9" s="1"/>
  <c r="O1833" i="9" s="1"/>
  <c r="I1833" i="9"/>
  <c r="G1833" i="9"/>
  <c r="M1832" i="9"/>
  <c r="N1832" i="9" s="1"/>
  <c r="O1832" i="9" s="1"/>
  <c r="I1832" i="9"/>
  <c r="G1832" i="9"/>
  <c r="M1831" i="9"/>
  <c r="N1831" i="9" s="1"/>
  <c r="O1831" i="9" s="1"/>
  <c r="I1831" i="9"/>
  <c r="G1831" i="9"/>
  <c r="M1830" i="9"/>
  <c r="N1830" i="9" s="1"/>
  <c r="O1830" i="9" s="1"/>
  <c r="I1830" i="9"/>
  <c r="G1830" i="9"/>
  <c r="M1829" i="9"/>
  <c r="N1829" i="9" s="1"/>
  <c r="O1829" i="9" s="1"/>
  <c r="I1829" i="9"/>
  <c r="G1829" i="9"/>
  <c r="M1828" i="9"/>
  <c r="N1828" i="9" s="1"/>
  <c r="O1828" i="9" s="1"/>
  <c r="I1828" i="9"/>
  <c r="G1828" i="9"/>
  <c r="M1827" i="9"/>
  <c r="N1827" i="9" s="1"/>
  <c r="O1827" i="9" s="1"/>
  <c r="I1827" i="9"/>
  <c r="G1827" i="9"/>
  <c r="M1826" i="9"/>
  <c r="N1826" i="9" s="1"/>
  <c r="O1826" i="9" s="1"/>
  <c r="I1826" i="9"/>
  <c r="G1826" i="9"/>
  <c r="M1825" i="9"/>
  <c r="N1825" i="9" s="1"/>
  <c r="O1825" i="9" s="1"/>
  <c r="I1825" i="9"/>
  <c r="G1825" i="9"/>
  <c r="M1824" i="9"/>
  <c r="N1824" i="9" s="1"/>
  <c r="O1824" i="9" s="1"/>
  <c r="I1824" i="9"/>
  <c r="G1824" i="9"/>
  <c r="M1823" i="9"/>
  <c r="N1823" i="9" s="1"/>
  <c r="O1823" i="9" s="1"/>
  <c r="I1823" i="9"/>
  <c r="G1823" i="9"/>
  <c r="M1822" i="9"/>
  <c r="N1822" i="9" s="1"/>
  <c r="O1822" i="9" s="1"/>
  <c r="I1822" i="9"/>
  <c r="G1822" i="9"/>
  <c r="M1821" i="9"/>
  <c r="N1821" i="9" s="1"/>
  <c r="O1821" i="9" s="1"/>
  <c r="I1821" i="9"/>
  <c r="G1821" i="9"/>
  <c r="M1820" i="9"/>
  <c r="N1820" i="9" s="1"/>
  <c r="O1820" i="9" s="1"/>
  <c r="I1820" i="9"/>
  <c r="G1820" i="9"/>
  <c r="M1819" i="9"/>
  <c r="N1819" i="9" s="1"/>
  <c r="O1819" i="9" s="1"/>
  <c r="I1819" i="9"/>
  <c r="G1819" i="9"/>
  <c r="M1818" i="9"/>
  <c r="N1818" i="9" s="1"/>
  <c r="O1818" i="9" s="1"/>
  <c r="I1818" i="9"/>
  <c r="G1818" i="9"/>
  <c r="M1817" i="9"/>
  <c r="N1817" i="9" s="1"/>
  <c r="O1817" i="9" s="1"/>
  <c r="I1817" i="9"/>
  <c r="G1817" i="9"/>
  <c r="M1816" i="9"/>
  <c r="N1816" i="9" s="1"/>
  <c r="O1816" i="9" s="1"/>
  <c r="I1816" i="9"/>
  <c r="G1816" i="9"/>
  <c r="N1815" i="9"/>
  <c r="O1815" i="9" s="1"/>
  <c r="M1815" i="9"/>
  <c r="I1815" i="9"/>
  <c r="G1815" i="9"/>
  <c r="N1814" i="9"/>
  <c r="O1814" i="9" s="1"/>
  <c r="M1814" i="9"/>
  <c r="I1814" i="9"/>
  <c r="G1814" i="9"/>
  <c r="M1813" i="9"/>
  <c r="N1813" i="9" s="1"/>
  <c r="O1813" i="9" s="1"/>
  <c r="I1813" i="9"/>
  <c r="G1813" i="9"/>
  <c r="M1812" i="9"/>
  <c r="N1812" i="9" s="1"/>
  <c r="O1812" i="9" s="1"/>
  <c r="I1812" i="9"/>
  <c r="G1812" i="9"/>
  <c r="M1811" i="9"/>
  <c r="N1811" i="9" s="1"/>
  <c r="O1811" i="9" s="1"/>
  <c r="I1811" i="9"/>
  <c r="G1811" i="9"/>
  <c r="M1810" i="9"/>
  <c r="N1810" i="9" s="1"/>
  <c r="O1810" i="9" s="1"/>
  <c r="I1810" i="9"/>
  <c r="G1810" i="9"/>
  <c r="M1809" i="9"/>
  <c r="N1809" i="9" s="1"/>
  <c r="O1809" i="9" s="1"/>
  <c r="I1809" i="9"/>
  <c r="G1809" i="9"/>
  <c r="M1808" i="9"/>
  <c r="N1808" i="9" s="1"/>
  <c r="O1808" i="9" s="1"/>
  <c r="I1808" i="9"/>
  <c r="G1808" i="9"/>
  <c r="M1807" i="9"/>
  <c r="N1807" i="9" s="1"/>
  <c r="O1807" i="9" s="1"/>
  <c r="I1807" i="9"/>
  <c r="G1807" i="9"/>
  <c r="M1806" i="9"/>
  <c r="N1806" i="9" s="1"/>
  <c r="O1806" i="9" s="1"/>
  <c r="I1806" i="9"/>
  <c r="G1806" i="9"/>
  <c r="M1805" i="9"/>
  <c r="N1805" i="9" s="1"/>
  <c r="O1805" i="9" s="1"/>
  <c r="I1805" i="9"/>
  <c r="G1805" i="9"/>
  <c r="M1804" i="9"/>
  <c r="N1804" i="9" s="1"/>
  <c r="O1804" i="9" s="1"/>
  <c r="I1804" i="9"/>
  <c r="G1804" i="9"/>
  <c r="M1803" i="9"/>
  <c r="N1803" i="9" s="1"/>
  <c r="O1803" i="9" s="1"/>
  <c r="I1803" i="9"/>
  <c r="G1803" i="9"/>
  <c r="M1802" i="9"/>
  <c r="N1802" i="9" s="1"/>
  <c r="O1802" i="9" s="1"/>
  <c r="I1802" i="9"/>
  <c r="G1802" i="9"/>
  <c r="M1801" i="9"/>
  <c r="N1801" i="9" s="1"/>
  <c r="O1801" i="9" s="1"/>
  <c r="I1801" i="9"/>
  <c r="G1801" i="9"/>
  <c r="M1800" i="9"/>
  <c r="N1800" i="9" s="1"/>
  <c r="O1800" i="9" s="1"/>
  <c r="I1800" i="9"/>
  <c r="G1800" i="9"/>
  <c r="M1799" i="9"/>
  <c r="N1799" i="9" s="1"/>
  <c r="O1799" i="9" s="1"/>
  <c r="I1799" i="9"/>
  <c r="G1799" i="9"/>
  <c r="M1798" i="9"/>
  <c r="N1798" i="9" s="1"/>
  <c r="O1798" i="9" s="1"/>
  <c r="I1798" i="9"/>
  <c r="G1798" i="9"/>
  <c r="M1797" i="9"/>
  <c r="N1797" i="9" s="1"/>
  <c r="O1797" i="9" s="1"/>
  <c r="I1797" i="9"/>
  <c r="G1797" i="9"/>
  <c r="M1796" i="9"/>
  <c r="N1796" i="9" s="1"/>
  <c r="O1796" i="9" s="1"/>
  <c r="I1796" i="9"/>
  <c r="G1796" i="9"/>
  <c r="M1795" i="9"/>
  <c r="K1795" i="9"/>
  <c r="I1795" i="9"/>
  <c r="G1795" i="9"/>
  <c r="M1794" i="9"/>
  <c r="N1794" i="9" s="1"/>
  <c r="O1794" i="9" s="1"/>
  <c r="I1794" i="9"/>
  <c r="G1794" i="9"/>
  <c r="M1793" i="9"/>
  <c r="N1793" i="9" s="1"/>
  <c r="O1793" i="9" s="1"/>
  <c r="I1793" i="9"/>
  <c r="G1793" i="9"/>
  <c r="M1792" i="9"/>
  <c r="N1792" i="9" s="1"/>
  <c r="O1792" i="9" s="1"/>
  <c r="I1792" i="9"/>
  <c r="G1792" i="9"/>
  <c r="M1791" i="9"/>
  <c r="N1791" i="9" s="1"/>
  <c r="O1791" i="9" s="1"/>
  <c r="I1791" i="9"/>
  <c r="G1791" i="9"/>
  <c r="M1790" i="9"/>
  <c r="N1790" i="9" s="1"/>
  <c r="O1790" i="9" s="1"/>
  <c r="I1790" i="9"/>
  <c r="G1790" i="9"/>
  <c r="M1789" i="9"/>
  <c r="N1789" i="9" s="1"/>
  <c r="O1789" i="9" s="1"/>
  <c r="I1789" i="9"/>
  <c r="G1789" i="9"/>
  <c r="M1788" i="9"/>
  <c r="N1788" i="9" s="1"/>
  <c r="O1788" i="9" s="1"/>
  <c r="I1788" i="9"/>
  <c r="G1788" i="9"/>
  <c r="M1787" i="9"/>
  <c r="N1787" i="9" s="1"/>
  <c r="O1787" i="9" s="1"/>
  <c r="I1787" i="9"/>
  <c r="G1787" i="9"/>
  <c r="M1786" i="9"/>
  <c r="N1786" i="9" s="1"/>
  <c r="O1786" i="9" s="1"/>
  <c r="I1786" i="9"/>
  <c r="G1786" i="9"/>
  <c r="M1785" i="9"/>
  <c r="N1785" i="9" s="1"/>
  <c r="O1785" i="9" s="1"/>
  <c r="I1785" i="9"/>
  <c r="G1785" i="9"/>
  <c r="M1784" i="9"/>
  <c r="N1784" i="9" s="1"/>
  <c r="O1784" i="9" s="1"/>
  <c r="I1784" i="9"/>
  <c r="G1784" i="9"/>
  <c r="M1783" i="9"/>
  <c r="N1783" i="9" s="1"/>
  <c r="O1783" i="9" s="1"/>
  <c r="I1783" i="9"/>
  <c r="G1783" i="9"/>
  <c r="M1782" i="9"/>
  <c r="N1782" i="9" s="1"/>
  <c r="O1782" i="9" s="1"/>
  <c r="I1782" i="9"/>
  <c r="G1782" i="9"/>
  <c r="M1781" i="9"/>
  <c r="N1781" i="9" s="1"/>
  <c r="O1781" i="9" s="1"/>
  <c r="I1781" i="9"/>
  <c r="G1781" i="9"/>
  <c r="M1780" i="9"/>
  <c r="N1780" i="9" s="1"/>
  <c r="O1780" i="9" s="1"/>
  <c r="I1780" i="9"/>
  <c r="G1780" i="9"/>
  <c r="M1779" i="9"/>
  <c r="N1779" i="9" s="1"/>
  <c r="O1779" i="9" s="1"/>
  <c r="I1779" i="9"/>
  <c r="G1779" i="9"/>
  <c r="M1778" i="9"/>
  <c r="N1778" i="9" s="1"/>
  <c r="O1778" i="9" s="1"/>
  <c r="I1778" i="9"/>
  <c r="G1778" i="9"/>
  <c r="M1777" i="9"/>
  <c r="N1777" i="9" s="1"/>
  <c r="O1777" i="9" s="1"/>
  <c r="I1777" i="9"/>
  <c r="G1777" i="9"/>
  <c r="M1776" i="9"/>
  <c r="N1776" i="9" s="1"/>
  <c r="O1776" i="9" s="1"/>
  <c r="I1776" i="9"/>
  <c r="G1776" i="9"/>
  <c r="M1775" i="9"/>
  <c r="N1775" i="9" s="1"/>
  <c r="O1775" i="9" s="1"/>
  <c r="I1775" i="9"/>
  <c r="G1775" i="9"/>
  <c r="M1774" i="9"/>
  <c r="N1774" i="9" s="1"/>
  <c r="O1774" i="9" s="1"/>
  <c r="I1774" i="9"/>
  <c r="G1774" i="9"/>
  <c r="M1773" i="9"/>
  <c r="N1773" i="9" s="1"/>
  <c r="O1773" i="9" s="1"/>
  <c r="I1773" i="9"/>
  <c r="G1773" i="9"/>
  <c r="M1772" i="9"/>
  <c r="N1772" i="9" s="1"/>
  <c r="O1772" i="9" s="1"/>
  <c r="I1772" i="9"/>
  <c r="G1772" i="9"/>
  <c r="M1771" i="9"/>
  <c r="N1771" i="9" s="1"/>
  <c r="O1771" i="9" s="1"/>
  <c r="I1771" i="9"/>
  <c r="G1771" i="9"/>
  <c r="M1770" i="9"/>
  <c r="N1770" i="9" s="1"/>
  <c r="O1770" i="9" s="1"/>
  <c r="I1770" i="9"/>
  <c r="G1770" i="9"/>
  <c r="M1769" i="9"/>
  <c r="N1769" i="9" s="1"/>
  <c r="O1769" i="9" s="1"/>
  <c r="I1769" i="9"/>
  <c r="G1769" i="9"/>
  <c r="M1768" i="9"/>
  <c r="N1768" i="9" s="1"/>
  <c r="O1768" i="9" s="1"/>
  <c r="I1768" i="9"/>
  <c r="G1768" i="9"/>
  <c r="M1767" i="9"/>
  <c r="N1767" i="9" s="1"/>
  <c r="O1767" i="9" s="1"/>
  <c r="I1767" i="9"/>
  <c r="G1767" i="9"/>
  <c r="N1766" i="9"/>
  <c r="O1766" i="9" s="1"/>
  <c r="M1766" i="9"/>
  <c r="I1766" i="9"/>
  <c r="G1766" i="9"/>
  <c r="M1765" i="9"/>
  <c r="N1765" i="9" s="1"/>
  <c r="O1765" i="9" s="1"/>
  <c r="I1765" i="9"/>
  <c r="G1765" i="9"/>
  <c r="M1764" i="9"/>
  <c r="N1764" i="9" s="1"/>
  <c r="O1764" i="9" s="1"/>
  <c r="I1764" i="9"/>
  <c r="G1764" i="9"/>
  <c r="M1763" i="9"/>
  <c r="N1763" i="9" s="1"/>
  <c r="O1763" i="9" s="1"/>
  <c r="I1763" i="9"/>
  <c r="G1763" i="9"/>
  <c r="M1762" i="9"/>
  <c r="N1762" i="9" s="1"/>
  <c r="O1762" i="9" s="1"/>
  <c r="I1762" i="9"/>
  <c r="G1762" i="9"/>
  <c r="M1761" i="9"/>
  <c r="N1761" i="9" s="1"/>
  <c r="O1761" i="9" s="1"/>
  <c r="I1761" i="9"/>
  <c r="G1761" i="9"/>
  <c r="M1760" i="9"/>
  <c r="N1760" i="9" s="1"/>
  <c r="O1760" i="9" s="1"/>
  <c r="I1760" i="9"/>
  <c r="G1760" i="9"/>
  <c r="M1759" i="9"/>
  <c r="N1759" i="9" s="1"/>
  <c r="O1759" i="9" s="1"/>
  <c r="I1759" i="9"/>
  <c r="G1759" i="9"/>
  <c r="M1758" i="9"/>
  <c r="N1758" i="9" s="1"/>
  <c r="O1758" i="9" s="1"/>
  <c r="I1758" i="9"/>
  <c r="G1758" i="9"/>
  <c r="M1757" i="9"/>
  <c r="N1757" i="9" s="1"/>
  <c r="O1757" i="9" s="1"/>
  <c r="I1757" i="9"/>
  <c r="G1757" i="9"/>
  <c r="M1756" i="9"/>
  <c r="N1756" i="9" s="1"/>
  <c r="O1756" i="9" s="1"/>
  <c r="I1756" i="9"/>
  <c r="G1756" i="9"/>
  <c r="M1755" i="9"/>
  <c r="N1755" i="9" s="1"/>
  <c r="O1755" i="9" s="1"/>
  <c r="I1755" i="9"/>
  <c r="G1755" i="9"/>
  <c r="M1754" i="9"/>
  <c r="N1754" i="9" s="1"/>
  <c r="O1754" i="9" s="1"/>
  <c r="I1754" i="9"/>
  <c r="G1754" i="9"/>
  <c r="M1753" i="9"/>
  <c r="N1753" i="9" s="1"/>
  <c r="O1753" i="9" s="1"/>
  <c r="I1753" i="9"/>
  <c r="G1753" i="9"/>
  <c r="M1752" i="9"/>
  <c r="N1752" i="9" s="1"/>
  <c r="O1752" i="9" s="1"/>
  <c r="I1752" i="9"/>
  <c r="G1752" i="9"/>
  <c r="M1751" i="9"/>
  <c r="N1751" i="9" s="1"/>
  <c r="O1751" i="9" s="1"/>
  <c r="I1751" i="9"/>
  <c r="G1751" i="9"/>
  <c r="M1750" i="9"/>
  <c r="N1750" i="9" s="1"/>
  <c r="O1750" i="9" s="1"/>
  <c r="I1750" i="9"/>
  <c r="G1750" i="9"/>
  <c r="M1749" i="9"/>
  <c r="N1749" i="9" s="1"/>
  <c r="O1749" i="9" s="1"/>
  <c r="I1749" i="9"/>
  <c r="G1749" i="9"/>
  <c r="M1748" i="9"/>
  <c r="N1748" i="9" s="1"/>
  <c r="O1748" i="9" s="1"/>
  <c r="I1748" i="9"/>
  <c r="G1748" i="9"/>
  <c r="M1747" i="9"/>
  <c r="N1747" i="9" s="1"/>
  <c r="O1747" i="9" s="1"/>
  <c r="I1747" i="9"/>
  <c r="G1747" i="9"/>
  <c r="M1746" i="9"/>
  <c r="N1746" i="9" s="1"/>
  <c r="O1746" i="9" s="1"/>
  <c r="I1746" i="9"/>
  <c r="G1746" i="9"/>
  <c r="M1745" i="9"/>
  <c r="N1745" i="9" s="1"/>
  <c r="O1745" i="9" s="1"/>
  <c r="I1745" i="9"/>
  <c r="G1745" i="9"/>
  <c r="M1744" i="9"/>
  <c r="N1744" i="9" s="1"/>
  <c r="O1744" i="9" s="1"/>
  <c r="I1744" i="9"/>
  <c r="G1744" i="9"/>
  <c r="M1743" i="9"/>
  <c r="N1743" i="9" s="1"/>
  <c r="O1743" i="9" s="1"/>
  <c r="I1743" i="9"/>
  <c r="G1743" i="9"/>
  <c r="M1742" i="9"/>
  <c r="N1742" i="9" s="1"/>
  <c r="O1742" i="9" s="1"/>
  <c r="I1742" i="9"/>
  <c r="G1742" i="9"/>
  <c r="M1741" i="9"/>
  <c r="N1741" i="9" s="1"/>
  <c r="O1741" i="9" s="1"/>
  <c r="I1741" i="9"/>
  <c r="G1741" i="9"/>
  <c r="M1740" i="9"/>
  <c r="N1740" i="9" s="1"/>
  <c r="O1740" i="9" s="1"/>
  <c r="I1740" i="9"/>
  <c r="G1740" i="9"/>
  <c r="M1739" i="9"/>
  <c r="N1739" i="9" s="1"/>
  <c r="O1739" i="9" s="1"/>
  <c r="I1739" i="9"/>
  <c r="G1739" i="9"/>
  <c r="M1738" i="9"/>
  <c r="N1738" i="9" s="1"/>
  <c r="O1738" i="9" s="1"/>
  <c r="I1738" i="9"/>
  <c r="G1738" i="9"/>
  <c r="M1737" i="9"/>
  <c r="N1737" i="9" s="1"/>
  <c r="O1737" i="9" s="1"/>
  <c r="I1737" i="9"/>
  <c r="G1737" i="9"/>
  <c r="M1736" i="9"/>
  <c r="N1736" i="9" s="1"/>
  <c r="O1736" i="9" s="1"/>
  <c r="I1736" i="9"/>
  <c r="G1736" i="9"/>
  <c r="M1735" i="9"/>
  <c r="N1735" i="9" s="1"/>
  <c r="O1735" i="9" s="1"/>
  <c r="I1735" i="9"/>
  <c r="G1735" i="9"/>
  <c r="M1734" i="9"/>
  <c r="N1734" i="9" s="1"/>
  <c r="O1734" i="9" s="1"/>
  <c r="I1734" i="9"/>
  <c r="G1734" i="9"/>
  <c r="M1733" i="9"/>
  <c r="N1733" i="9" s="1"/>
  <c r="O1733" i="9" s="1"/>
  <c r="I1733" i="9"/>
  <c r="G1733" i="9"/>
  <c r="M1732" i="9"/>
  <c r="N1732" i="9" s="1"/>
  <c r="O1732" i="9" s="1"/>
  <c r="I1732" i="9"/>
  <c r="G1732" i="9"/>
  <c r="M1731" i="9"/>
  <c r="N1731" i="9" s="1"/>
  <c r="O1731" i="9" s="1"/>
  <c r="I1731" i="9"/>
  <c r="G1731" i="9"/>
  <c r="M1730" i="9"/>
  <c r="N1730" i="9" s="1"/>
  <c r="O1730" i="9" s="1"/>
  <c r="I1730" i="9"/>
  <c r="G1730" i="9"/>
  <c r="O1729" i="9"/>
  <c r="M1729" i="9"/>
  <c r="N1729" i="9" s="1"/>
  <c r="I1729" i="9"/>
  <c r="G1729" i="9"/>
  <c r="M1728" i="9"/>
  <c r="N1728" i="9" s="1"/>
  <c r="O1728" i="9" s="1"/>
  <c r="I1728" i="9"/>
  <c r="G1728" i="9"/>
  <c r="M1727" i="9"/>
  <c r="N1727" i="9" s="1"/>
  <c r="O1727" i="9" s="1"/>
  <c r="I1727" i="9"/>
  <c r="G1727" i="9"/>
  <c r="M1726" i="9"/>
  <c r="N1726" i="9" s="1"/>
  <c r="O1726" i="9" s="1"/>
  <c r="I1726" i="9"/>
  <c r="G1726" i="9"/>
  <c r="M1725" i="9"/>
  <c r="N1725" i="9" s="1"/>
  <c r="O1725" i="9" s="1"/>
  <c r="I1725" i="9"/>
  <c r="G1725" i="9"/>
  <c r="M1724" i="9"/>
  <c r="N1724" i="9" s="1"/>
  <c r="O1724" i="9" s="1"/>
  <c r="I1724" i="9"/>
  <c r="G1724" i="9"/>
  <c r="M1723" i="9"/>
  <c r="N1723" i="9" s="1"/>
  <c r="O1723" i="9" s="1"/>
  <c r="I1723" i="9"/>
  <c r="G1723" i="9"/>
  <c r="M1722" i="9"/>
  <c r="N1722" i="9" s="1"/>
  <c r="O1722" i="9" s="1"/>
  <c r="I1722" i="9"/>
  <c r="G1722" i="9"/>
  <c r="M1721" i="9"/>
  <c r="N1721" i="9" s="1"/>
  <c r="O1721" i="9" s="1"/>
  <c r="I1721" i="9"/>
  <c r="G1721" i="9"/>
  <c r="M1720" i="9"/>
  <c r="N1720" i="9" s="1"/>
  <c r="O1720" i="9" s="1"/>
  <c r="I1720" i="9"/>
  <c r="G1720" i="9"/>
  <c r="M1719" i="9"/>
  <c r="N1719" i="9" s="1"/>
  <c r="O1719" i="9" s="1"/>
  <c r="I1719" i="9"/>
  <c r="G1719" i="9"/>
  <c r="M1718" i="9"/>
  <c r="N1718" i="9" s="1"/>
  <c r="O1718" i="9" s="1"/>
  <c r="I1718" i="9"/>
  <c r="G1718" i="9"/>
  <c r="M1717" i="9"/>
  <c r="N1717" i="9" s="1"/>
  <c r="O1717" i="9" s="1"/>
  <c r="I1717" i="9"/>
  <c r="G1717" i="9"/>
  <c r="M1716" i="9"/>
  <c r="N1716" i="9" s="1"/>
  <c r="O1716" i="9" s="1"/>
  <c r="I1716" i="9"/>
  <c r="G1716" i="9"/>
  <c r="M1715" i="9"/>
  <c r="N1715" i="9" s="1"/>
  <c r="O1715" i="9" s="1"/>
  <c r="I1715" i="9"/>
  <c r="G1715" i="9"/>
  <c r="M1714" i="9"/>
  <c r="N1714" i="9" s="1"/>
  <c r="O1714" i="9" s="1"/>
  <c r="I1714" i="9"/>
  <c r="G1714" i="9"/>
  <c r="M1713" i="9"/>
  <c r="N1713" i="9" s="1"/>
  <c r="O1713" i="9" s="1"/>
  <c r="I1713" i="9"/>
  <c r="G1713" i="9"/>
  <c r="M1712" i="9"/>
  <c r="N1712" i="9" s="1"/>
  <c r="O1712" i="9" s="1"/>
  <c r="I1712" i="9"/>
  <c r="G1712" i="9"/>
  <c r="M1711" i="9"/>
  <c r="N1711" i="9" s="1"/>
  <c r="O1711" i="9" s="1"/>
  <c r="I1711" i="9"/>
  <c r="G1711" i="9"/>
  <c r="M1710" i="9"/>
  <c r="N1710" i="9" s="1"/>
  <c r="O1710" i="9" s="1"/>
  <c r="I1710" i="9"/>
  <c r="G1710" i="9"/>
  <c r="M1709" i="9"/>
  <c r="N1709" i="9" s="1"/>
  <c r="O1709" i="9" s="1"/>
  <c r="I1709" i="9"/>
  <c r="G1709" i="9"/>
  <c r="M1708" i="9"/>
  <c r="N1708" i="9" s="1"/>
  <c r="O1708" i="9" s="1"/>
  <c r="I1708" i="9"/>
  <c r="G1708" i="9"/>
  <c r="M1707" i="9"/>
  <c r="N1707" i="9" s="1"/>
  <c r="O1707" i="9" s="1"/>
  <c r="I1707" i="9"/>
  <c r="G1707" i="9"/>
  <c r="M1706" i="9"/>
  <c r="N1706" i="9" s="1"/>
  <c r="O1706" i="9" s="1"/>
  <c r="I1706" i="9"/>
  <c r="G1706" i="9"/>
  <c r="M1705" i="9"/>
  <c r="N1705" i="9" s="1"/>
  <c r="O1705" i="9" s="1"/>
  <c r="I1705" i="9"/>
  <c r="G1705" i="9"/>
  <c r="M1704" i="9"/>
  <c r="N1704" i="9" s="1"/>
  <c r="O1704" i="9" s="1"/>
  <c r="I1704" i="9"/>
  <c r="G1704" i="9"/>
  <c r="M1703" i="9"/>
  <c r="N1703" i="9" s="1"/>
  <c r="O1703" i="9" s="1"/>
  <c r="I1703" i="9"/>
  <c r="G1703" i="9"/>
  <c r="M1702" i="9"/>
  <c r="N1702" i="9" s="1"/>
  <c r="O1702" i="9" s="1"/>
  <c r="I1702" i="9"/>
  <c r="G1702" i="9"/>
  <c r="M1701" i="9"/>
  <c r="N1701" i="9" s="1"/>
  <c r="O1701" i="9" s="1"/>
  <c r="I1701" i="9"/>
  <c r="G1701" i="9"/>
  <c r="M1700" i="9"/>
  <c r="N1700" i="9" s="1"/>
  <c r="O1700" i="9" s="1"/>
  <c r="I1700" i="9"/>
  <c r="G1700" i="9"/>
  <c r="M1699" i="9"/>
  <c r="N1699" i="9" s="1"/>
  <c r="O1699" i="9" s="1"/>
  <c r="I1699" i="9"/>
  <c r="G1699" i="9"/>
  <c r="M1698" i="9"/>
  <c r="N1698" i="9" s="1"/>
  <c r="O1698" i="9" s="1"/>
  <c r="I1698" i="9"/>
  <c r="G1698" i="9"/>
  <c r="M1697" i="9"/>
  <c r="N1697" i="9" s="1"/>
  <c r="O1697" i="9" s="1"/>
  <c r="I1697" i="9"/>
  <c r="G1697" i="9"/>
  <c r="N1696" i="9"/>
  <c r="O1696" i="9" s="1"/>
  <c r="M1696" i="9"/>
  <c r="I1696" i="9"/>
  <c r="G1696" i="9"/>
  <c r="N1695" i="9"/>
  <c r="O1695" i="9" s="1"/>
  <c r="M1695" i="9"/>
  <c r="I1695" i="9"/>
  <c r="G1695" i="9"/>
  <c r="O1694" i="9"/>
  <c r="M1694" i="9"/>
  <c r="N1694" i="9" s="1"/>
  <c r="I1694" i="9"/>
  <c r="G1694" i="9"/>
  <c r="M1693" i="9"/>
  <c r="N1693" i="9" s="1"/>
  <c r="O1693" i="9" s="1"/>
  <c r="I1693" i="9"/>
  <c r="G1693" i="9"/>
  <c r="M1692" i="9"/>
  <c r="N1692" i="9" s="1"/>
  <c r="O1692" i="9" s="1"/>
  <c r="I1692" i="9"/>
  <c r="G1692" i="9"/>
  <c r="M1691" i="9"/>
  <c r="N1691" i="9" s="1"/>
  <c r="O1691" i="9" s="1"/>
  <c r="I1691" i="9"/>
  <c r="G1691" i="9"/>
  <c r="M1690" i="9"/>
  <c r="N1690" i="9" s="1"/>
  <c r="O1690" i="9" s="1"/>
  <c r="I1690" i="9"/>
  <c r="G1690" i="9"/>
  <c r="M1689" i="9"/>
  <c r="N1689" i="9" s="1"/>
  <c r="O1689" i="9" s="1"/>
  <c r="I1689" i="9"/>
  <c r="G1689" i="9"/>
  <c r="M1688" i="9"/>
  <c r="N1688" i="9" s="1"/>
  <c r="O1688" i="9" s="1"/>
  <c r="I1688" i="9"/>
  <c r="G1688" i="9"/>
  <c r="M1687" i="9"/>
  <c r="N1687" i="9" s="1"/>
  <c r="O1687" i="9" s="1"/>
  <c r="I1687" i="9"/>
  <c r="G1687" i="9"/>
  <c r="M1686" i="9"/>
  <c r="N1686" i="9" s="1"/>
  <c r="O1686" i="9" s="1"/>
  <c r="I1686" i="9"/>
  <c r="G1686" i="9"/>
  <c r="M1685" i="9"/>
  <c r="N1685" i="9" s="1"/>
  <c r="O1685" i="9" s="1"/>
  <c r="I1685" i="9"/>
  <c r="G1685" i="9"/>
  <c r="M1684" i="9"/>
  <c r="N1684" i="9" s="1"/>
  <c r="O1684" i="9" s="1"/>
  <c r="I1684" i="9"/>
  <c r="G1684" i="9"/>
  <c r="M1683" i="9"/>
  <c r="N1683" i="9" s="1"/>
  <c r="O1683" i="9" s="1"/>
  <c r="I1683" i="9"/>
  <c r="G1683" i="9"/>
  <c r="M1682" i="9"/>
  <c r="N1682" i="9" s="1"/>
  <c r="O1682" i="9" s="1"/>
  <c r="I1682" i="9"/>
  <c r="G1682" i="9"/>
  <c r="M1681" i="9"/>
  <c r="N1681" i="9" s="1"/>
  <c r="O1681" i="9" s="1"/>
  <c r="I1681" i="9"/>
  <c r="G1681" i="9"/>
  <c r="M1680" i="9"/>
  <c r="N1680" i="9" s="1"/>
  <c r="O1680" i="9" s="1"/>
  <c r="I1680" i="9"/>
  <c r="G1680" i="9"/>
  <c r="M1679" i="9"/>
  <c r="N1679" i="9" s="1"/>
  <c r="O1679" i="9" s="1"/>
  <c r="I1679" i="9"/>
  <c r="G1679" i="9"/>
  <c r="M1678" i="9"/>
  <c r="N1678" i="9" s="1"/>
  <c r="O1678" i="9" s="1"/>
  <c r="I1678" i="9"/>
  <c r="G1678" i="9"/>
  <c r="M1677" i="9"/>
  <c r="N1677" i="9" s="1"/>
  <c r="O1677" i="9" s="1"/>
  <c r="I1677" i="9"/>
  <c r="G1677" i="9"/>
  <c r="M1676" i="9"/>
  <c r="N1676" i="9" s="1"/>
  <c r="O1676" i="9" s="1"/>
  <c r="I1676" i="9"/>
  <c r="G1676" i="9"/>
  <c r="N1675" i="9"/>
  <c r="O1675" i="9" s="1"/>
  <c r="M1675" i="9"/>
  <c r="I1675" i="9"/>
  <c r="G1675" i="9"/>
  <c r="M1674" i="9"/>
  <c r="N1674" i="9" s="1"/>
  <c r="O1674" i="9" s="1"/>
  <c r="I1674" i="9"/>
  <c r="G1674" i="9"/>
  <c r="M1673" i="9"/>
  <c r="N1673" i="9" s="1"/>
  <c r="O1673" i="9" s="1"/>
  <c r="I1673" i="9"/>
  <c r="G1673" i="9"/>
  <c r="M1672" i="9"/>
  <c r="N1672" i="9" s="1"/>
  <c r="O1672" i="9" s="1"/>
  <c r="I1672" i="9"/>
  <c r="G1672" i="9"/>
  <c r="M1671" i="9"/>
  <c r="N1671" i="9" s="1"/>
  <c r="O1671" i="9" s="1"/>
  <c r="I1671" i="9"/>
  <c r="G1671" i="9"/>
  <c r="M1670" i="9"/>
  <c r="N1670" i="9" s="1"/>
  <c r="O1670" i="9" s="1"/>
  <c r="I1670" i="9"/>
  <c r="G1670" i="9"/>
  <c r="M1669" i="9"/>
  <c r="N1669" i="9" s="1"/>
  <c r="O1669" i="9" s="1"/>
  <c r="I1669" i="9"/>
  <c r="G1669" i="9"/>
  <c r="M1668" i="9"/>
  <c r="N1668" i="9" s="1"/>
  <c r="O1668" i="9" s="1"/>
  <c r="I1668" i="9"/>
  <c r="G1668" i="9"/>
  <c r="M1667" i="9"/>
  <c r="N1667" i="9" s="1"/>
  <c r="O1667" i="9" s="1"/>
  <c r="I1667" i="9"/>
  <c r="G1667" i="9"/>
  <c r="M1666" i="9"/>
  <c r="N1666" i="9" s="1"/>
  <c r="O1666" i="9" s="1"/>
  <c r="I1666" i="9"/>
  <c r="G1666" i="9"/>
  <c r="M1665" i="9"/>
  <c r="N1665" i="9" s="1"/>
  <c r="O1665" i="9" s="1"/>
  <c r="I1665" i="9"/>
  <c r="G1665" i="9"/>
  <c r="M1664" i="9"/>
  <c r="N1664" i="9" s="1"/>
  <c r="O1664" i="9" s="1"/>
  <c r="I1664" i="9"/>
  <c r="G1664" i="9"/>
  <c r="M1663" i="9"/>
  <c r="N1663" i="9" s="1"/>
  <c r="O1663" i="9" s="1"/>
  <c r="I1663" i="9"/>
  <c r="G1663" i="9"/>
  <c r="M1662" i="9"/>
  <c r="N1662" i="9" s="1"/>
  <c r="O1662" i="9" s="1"/>
  <c r="I1662" i="9"/>
  <c r="G1662" i="9"/>
  <c r="M1661" i="9"/>
  <c r="N1661" i="9" s="1"/>
  <c r="O1661" i="9" s="1"/>
  <c r="I1661" i="9"/>
  <c r="G1661" i="9"/>
  <c r="M1660" i="9"/>
  <c r="N1660" i="9" s="1"/>
  <c r="O1660" i="9" s="1"/>
  <c r="I1660" i="9"/>
  <c r="G1660" i="9"/>
  <c r="M1659" i="9"/>
  <c r="N1659" i="9" s="1"/>
  <c r="O1659" i="9" s="1"/>
  <c r="I1659" i="9"/>
  <c r="G1659" i="9"/>
  <c r="M1658" i="9"/>
  <c r="N1658" i="9" s="1"/>
  <c r="O1658" i="9" s="1"/>
  <c r="I1658" i="9"/>
  <c r="G1658" i="9"/>
  <c r="M1657" i="9"/>
  <c r="N1657" i="9" s="1"/>
  <c r="O1657" i="9" s="1"/>
  <c r="I1657" i="9"/>
  <c r="G1657" i="9"/>
  <c r="M1656" i="9"/>
  <c r="N1656" i="9" s="1"/>
  <c r="O1656" i="9" s="1"/>
  <c r="I1656" i="9"/>
  <c r="G1656" i="9"/>
  <c r="M1655" i="9"/>
  <c r="N1655" i="9" s="1"/>
  <c r="O1655" i="9" s="1"/>
  <c r="I1655" i="9"/>
  <c r="G1655" i="9"/>
  <c r="M1654" i="9"/>
  <c r="N1654" i="9" s="1"/>
  <c r="O1654" i="9" s="1"/>
  <c r="I1654" i="9"/>
  <c r="G1654" i="9"/>
  <c r="M1653" i="9"/>
  <c r="N1653" i="9" s="1"/>
  <c r="O1653" i="9" s="1"/>
  <c r="I1653" i="9"/>
  <c r="G1653" i="9"/>
  <c r="M1652" i="9"/>
  <c r="N1652" i="9" s="1"/>
  <c r="O1652" i="9" s="1"/>
  <c r="I1652" i="9"/>
  <c r="G1652" i="9"/>
  <c r="M1651" i="9"/>
  <c r="N1651" i="9" s="1"/>
  <c r="O1651" i="9" s="1"/>
  <c r="I1651" i="9"/>
  <c r="G1651" i="9"/>
  <c r="M1650" i="9"/>
  <c r="N1650" i="9" s="1"/>
  <c r="O1650" i="9" s="1"/>
  <c r="I1650" i="9"/>
  <c r="G1650" i="9"/>
  <c r="M1649" i="9"/>
  <c r="N1649" i="9" s="1"/>
  <c r="O1649" i="9" s="1"/>
  <c r="I1649" i="9"/>
  <c r="G1649" i="9"/>
  <c r="M1648" i="9"/>
  <c r="N1648" i="9" s="1"/>
  <c r="O1648" i="9" s="1"/>
  <c r="I1648" i="9"/>
  <c r="G1648" i="9"/>
  <c r="M1647" i="9"/>
  <c r="N1647" i="9" s="1"/>
  <c r="O1647" i="9" s="1"/>
  <c r="I1647" i="9"/>
  <c r="G1647" i="9"/>
  <c r="M1646" i="9"/>
  <c r="N1646" i="9" s="1"/>
  <c r="O1646" i="9" s="1"/>
  <c r="I1646" i="9"/>
  <c r="G1646" i="9"/>
  <c r="M1645" i="9"/>
  <c r="N1645" i="9" s="1"/>
  <c r="O1645" i="9" s="1"/>
  <c r="I1645" i="9"/>
  <c r="G1645" i="9"/>
  <c r="M1644" i="9"/>
  <c r="N1644" i="9" s="1"/>
  <c r="O1644" i="9" s="1"/>
  <c r="I1644" i="9"/>
  <c r="G1644" i="9"/>
  <c r="M1643" i="9"/>
  <c r="N1643" i="9" s="1"/>
  <c r="O1643" i="9" s="1"/>
  <c r="I1643" i="9"/>
  <c r="G1643" i="9"/>
  <c r="M1642" i="9"/>
  <c r="N1642" i="9" s="1"/>
  <c r="O1642" i="9" s="1"/>
  <c r="I1642" i="9"/>
  <c r="G1642" i="9"/>
  <c r="M1641" i="9"/>
  <c r="N1641" i="9" s="1"/>
  <c r="O1641" i="9" s="1"/>
  <c r="I1641" i="9"/>
  <c r="G1641" i="9"/>
  <c r="M1640" i="9"/>
  <c r="N1640" i="9" s="1"/>
  <c r="O1640" i="9" s="1"/>
  <c r="I1640" i="9"/>
  <c r="G1640" i="9"/>
  <c r="M1639" i="9"/>
  <c r="N1639" i="9" s="1"/>
  <c r="O1639" i="9" s="1"/>
  <c r="I1639" i="9"/>
  <c r="G1639" i="9"/>
  <c r="M1638" i="9"/>
  <c r="N1638" i="9" s="1"/>
  <c r="O1638" i="9" s="1"/>
  <c r="I1638" i="9"/>
  <c r="G1638" i="9"/>
  <c r="M1637" i="9"/>
  <c r="N1637" i="9" s="1"/>
  <c r="O1637" i="9" s="1"/>
  <c r="I1637" i="9"/>
  <c r="G1637" i="9"/>
  <c r="M1636" i="9"/>
  <c r="N1636" i="9" s="1"/>
  <c r="O1636" i="9" s="1"/>
  <c r="I1636" i="9"/>
  <c r="G1636" i="9"/>
  <c r="M1635" i="9"/>
  <c r="N1635" i="9" s="1"/>
  <c r="O1635" i="9" s="1"/>
  <c r="I1635" i="9"/>
  <c r="G1635" i="9"/>
  <c r="M1634" i="9"/>
  <c r="N1634" i="9" s="1"/>
  <c r="O1634" i="9" s="1"/>
  <c r="I1634" i="9"/>
  <c r="G1634" i="9"/>
  <c r="M1633" i="9"/>
  <c r="N1633" i="9" s="1"/>
  <c r="O1633" i="9" s="1"/>
  <c r="I1633" i="9"/>
  <c r="G1633" i="9"/>
  <c r="M1632" i="9"/>
  <c r="N1632" i="9" s="1"/>
  <c r="O1632" i="9" s="1"/>
  <c r="I1632" i="9"/>
  <c r="G1632" i="9"/>
  <c r="M1631" i="9"/>
  <c r="N1631" i="9" s="1"/>
  <c r="O1631" i="9" s="1"/>
  <c r="I1631" i="9"/>
  <c r="G1631" i="9"/>
  <c r="M1630" i="9"/>
  <c r="N1630" i="9" s="1"/>
  <c r="O1630" i="9" s="1"/>
  <c r="I1630" i="9"/>
  <c r="G1630" i="9"/>
  <c r="M1629" i="9"/>
  <c r="N1629" i="9" s="1"/>
  <c r="O1629" i="9" s="1"/>
  <c r="I1629" i="9"/>
  <c r="G1629" i="9"/>
  <c r="M1628" i="9"/>
  <c r="N1628" i="9" s="1"/>
  <c r="O1628" i="9" s="1"/>
  <c r="I1628" i="9"/>
  <c r="G1628" i="9"/>
  <c r="M1627" i="9"/>
  <c r="N1627" i="9" s="1"/>
  <c r="O1627" i="9" s="1"/>
  <c r="I1627" i="9"/>
  <c r="G1627" i="9"/>
  <c r="M1626" i="9"/>
  <c r="N1626" i="9" s="1"/>
  <c r="O1626" i="9" s="1"/>
  <c r="I1626" i="9"/>
  <c r="G1626" i="9"/>
  <c r="M1625" i="9"/>
  <c r="N1625" i="9" s="1"/>
  <c r="O1625" i="9" s="1"/>
  <c r="I1625" i="9"/>
  <c r="G1625" i="9"/>
  <c r="M1624" i="9"/>
  <c r="N1624" i="9" s="1"/>
  <c r="O1624" i="9" s="1"/>
  <c r="I1624" i="9"/>
  <c r="G1624" i="9"/>
  <c r="M1623" i="9"/>
  <c r="N1623" i="9" s="1"/>
  <c r="O1623" i="9" s="1"/>
  <c r="I1623" i="9"/>
  <c r="G1623" i="9"/>
  <c r="M1622" i="9"/>
  <c r="N1622" i="9" s="1"/>
  <c r="O1622" i="9" s="1"/>
  <c r="I1622" i="9"/>
  <c r="G1622" i="9"/>
  <c r="M1621" i="9"/>
  <c r="N1621" i="9" s="1"/>
  <c r="O1621" i="9" s="1"/>
  <c r="I1621" i="9"/>
  <c r="G1621" i="9"/>
  <c r="M1620" i="9"/>
  <c r="N1620" i="9" s="1"/>
  <c r="O1620" i="9" s="1"/>
  <c r="I1620" i="9"/>
  <c r="G1620" i="9"/>
  <c r="M1619" i="9"/>
  <c r="N1619" i="9" s="1"/>
  <c r="O1619" i="9" s="1"/>
  <c r="I1619" i="9"/>
  <c r="G1619" i="9"/>
  <c r="M1618" i="9"/>
  <c r="N1618" i="9" s="1"/>
  <c r="O1618" i="9" s="1"/>
  <c r="I1618" i="9"/>
  <c r="G1618" i="9"/>
  <c r="M1617" i="9"/>
  <c r="N1617" i="9" s="1"/>
  <c r="O1617" i="9" s="1"/>
  <c r="I1617" i="9"/>
  <c r="G1617" i="9"/>
  <c r="M1616" i="9"/>
  <c r="N1616" i="9" s="1"/>
  <c r="O1616" i="9" s="1"/>
  <c r="I1616" i="9"/>
  <c r="G1616" i="9"/>
  <c r="M1615" i="9"/>
  <c r="N1615" i="9" s="1"/>
  <c r="O1615" i="9" s="1"/>
  <c r="I1615" i="9"/>
  <c r="G1615" i="9"/>
  <c r="M1614" i="9"/>
  <c r="N1614" i="9" s="1"/>
  <c r="O1614" i="9" s="1"/>
  <c r="I1614" i="9"/>
  <c r="G1614" i="9"/>
  <c r="M1613" i="9"/>
  <c r="N1613" i="9" s="1"/>
  <c r="O1613" i="9" s="1"/>
  <c r="I1613" i="9"/>
  <c r="G1613" i="9"/>
  <c r="M1612" i="9"/>
  <c r="N1612" i="9" s="1"/>
  <c r="O1612" i="9" s="1"/>
  <c r="I1612" i="9"/>
  <c r="G1612" i="9"/>
  <c r="M1611" i="9"/>
  <c r="N1611" i="9" s="1"/>
  <c r="O1611" i="9" s="1"/>
  <c r="I1611" i="9"/>
  <c r="G1611" i="9"/>
  <c r="M1610" i="9"/>
  <c r="N1610" i="9" s="1"/>
  <c r="O1610" i="9" s="1"/>
  <c r="I1610" i="9"/>
  <c r="G1610" i="9"/>
  <c r="M1609" i="9"/>
  <c r="N1609" i="9" s="1"/>
  <c r="O1609" i="9" s="1"/>
  <c r="I1609" i="9"/>
  <c r="G1609" i="9"/>
  <c r="M1608" i="9"/>
  <c r="N1608" i="9" s="1"/>
  <c r="O1608" i="9" s="1"/>
  <c r="I1608" i="9"/>
  <c r="G1608" i="9"/>
  <c r="M1607" i="9"/>
  <c r="N1607" i="9" s="1"/>
  <c r="O1607" i="9" s="1"/>
  <c r="I1607" i="9"/>
  <c r="G1607" i="9"/>
  <c r="M1606" i="9"/>
  <c r="N1606" i="9" s="1"/>
  <c r="O1606" i="9" s="1"/>
  <c r="I1606" i="9"/>
  <c r="G1606" i="9"/>
  <c r="M1605" i="9"/>
  <c r="N1605" i="9" s="1"/>
  <c r="O1605" i="9" s="1"/>
  <c r="I1605" i="9"/>
  <c r="G1605" i="9"/>
  <c r="M1604" i="9"/>
  <c r="N1604" i="9" s="1"/>
  <c r="O1604" i="9" s="1"/>
  <c r="I1604" i="9"/>
  <c r="G1604" i="9"/>
  <c r="M1603" i="9"/>
  <c r="N1603" i="9" s="1"/>
  <c r="O1603" i="9" s="1"/>
  <c r="I1603" i="9"/>
  <c r="G1603" i="9"/>
  <c r="M1602" i="9"/>
  <c r="N1602" i="9" s="1"/>
  <c r="O1602" i="9" s="1"/>
  <c r="I1602" i="9"/>
  <c r="G1602" i="9"/>
  <c r="M1601" i="9"/>
  <c r="N1601" i="9" s="1"/>
  <c r="O1601" i="9" s="1"/>
  <c r="I1601" i="9"/>
  <c r="G1601" i="9"/>
  <c r="M1600" i="9"/>
  <c r="N1600" i="9" s="1"/>
  <c r="O1600" i="9" s="1"/>
  <c r="I1600" i="9"/>
  <c r="G1600" i="9"/>
  <c r="M1599" i="9"/>
  <c r="N1599" i="9" s="1"/>
  <c r="O1599" i="9" s="1"/>
  <c r="I1599" i="9"/>
  <c r="G1599" i="9"/>
  <c r="M1598" i="9"/>
  <c r="N1598" i="9" s="1"/>
  <c r="O1598" i="9" s="1"/>
  <c r="I1598" i="9"/>
  <c r="G1598" i="9"/>
  <c r="M1597" i="9"/>
  <c r="N1597" i="9" s="1"/>
  <c r="O1597" i="9" s="1"/>
  <c r="I1597" i="9"/>
  <c r="G1597" i="9"/>
  <c r="M1596" i="9"/>
  <c r="N1596" i="9" s="1"/>
  <c r="O1596" i="9" s="1"/>
  <c r="I1596" i="9"/>
  <c r="G1596" i="9"/>
  <c r="M1595" i="9"/>
  <c r="N1595" i="9" s="1"/>
  <c r="O1595" i="9" s="1"/>
  <c r="I1595" i="9"/>
  <c r="G1595" i="9"/>
  <c r="M1594" i="9"/>
  <c r="N1594" i="9" s="1"/>
  <c r="O1594" i="9" s="1"/>
  <c r="I1594" i="9"/>
  <c r="G1594" i="9"/>
  <c r="M1593" i="9"/>
  <c r="N1593" i="9" s="1"/>
  <c r="O1593" i="9" s="1"/>
  <c r="I1593" i="9"/>
  <c r="G1593" i="9"/>
  <c r="M1592" i="9"/>
  <c r="N1592" i="9" s="1"/>
  <c r="O1592" i="9" s="1"/>
  <c r="I1592" i="9"/>
  <c r="G1592" i="9"/>
  <c r="M1591" i="9"/>
  <c r="N1591" i="9" s="1"/>
  <c r="O1591" i="9" s="1"/>
  <c r="I1591" i="9"/>
  <c r="G1591" i="9"/>
  <c r="M1590" i="9"/>
  <c r="N1590" i="9" s="1"/>
  <c r="O1590" i="9" s="1"/>
  <c r="I1590" i="9"/>
  <c r="G1590" i="9"/>
  <c r="M1589" i="9"/>
  <c r="N1589" i="9" s="1"/>
  <c r="O1589" i="9" s="1"/>
  <c r="I1589" i="9"/>
  <c r="G1589" i="9"/>
  <c r="M1588" i="9"/>
  <c r="N1588" i="9" s="1"/>
  <c r="O1588" i="9" s="1"/>
  <c r="I1588" i="9"/>
  <c r="G1588" i="9"/>
  <c r="M1587" i="9"/>
  <c r="N1587" i="9" s="1"/>
  <c r="O1587" i="9" s="1"/>
  <c r="I1587" i="9"/>
  <c r="G1587" i="9"/>
  <c r="M1586" i="9"/>
  <c r="N1586" i="9" s="1"/>
  <c r="O1586" i="9" s="1"/>
  <c r="I1586" i="9"/>
  <c r="G1586" i="9"/>
  <c r="M1585" i="9"/>
  <c r="N1585" i="9" s="1"/>
  <c r="O1585" i="9" s="1"/>
  <c r="I1585" i="9"/>
  <c r="G1585" i="9"/>
  <c r="M1584" i="9"/>
  <c r="N1584" i="9" s="1"/>
  <c r="O1584" i="9" s="1"/>
  <c r="I1584" i="9"/>
  <c r="G1584" i="9"/>
  <c r="M1583" i="9"/>
  <c r="N1583" i="9" s="1"/>
  <c r="O1583" i="9" s="1"/>
  <c r="I1583" i="9"/>
  <c r="G1583" i="9"/>
  <c r="M1582" i="9"/>
  <c r="N1582" i="9" s="1"/>
  <c r="O1582" i="9" s="1"/>
  <c r="I1582" i="9"/>
  <c r="G1582" i="9"/>
  <c r="M1581" i="9"/>
  <c r="N1581" i="9" s="1"/>
  <c r="O1581" i="9" s="1"/>
  <c r="I1581" i="9"/>
  <c r="G1581" i="9"/>
  <c r="M1580" i="9"/>
  <c r="N1580" i="9" s="1"/>
  <c r="O1580" i="9" s="1"/>
  <c r="I1580" i="9"/>
  <c r="G1580" i="9"/>
  <c r="N1579" i="9"/>
  <c r="O1579" i="9" s="1"/>
  <c r="M1579" i="9"/>
  <c r="I1579" i="9"/>
  <c r="G1579" i="9"/>
  <c r="M1578" i="9"/>
  <c r="N1578" i="9" s="1"/>
  <c r="O1578" i="9" s="1"/>
  <c r="I1578" i="9"/>
  <c r="G1578" i="9"/>
  <c r="M1577" i="9"/>
  <c r="N1577" i="9" s="1"/>
  <c r="O1577" i="9" s="1"/>
  <c r="I1577" i="9"/>
  <c r="G1577" i="9"/>
  <c r="M1576" i="9"/>
  <c r="N1576" i="9" s="1"/>
  <c r="O1576" i="9" s="1"/>
  <c r="I1576" i="9"/>
  <c r="G1576" i="9"/>
  <c r="M1575" i="9"/>
  <c r="N1575" i="9" s="1"/>
  <c r="O1575" i="9" s="1"/>
  <c r="I1575" i="9"/>
  <c r="G1575" i="9"/>
  <c r="M1574" i="9"/>
  <c r="N1574" i="9" s="1"/>
  <c r="O1574" i="9" s="1"/>
  <c r="I1574" i="9"/>
  <c r="G1574" i="9"/>
  <c r="M1573" i="9"/>
  <c r="N1573" i="9" s="1"/>
  <c r="O1573" i="9" s="1"/>
  <c r="I1573" i="9"/>
  <c r="G1573" i="9"/>
  <c r="M1572" i="9"/>
  <c r="N1572" i="9" s="1"/>
  <c r="O1572" i="9" s="1"/>
  <c r="I1572" i="9"/>
  <c r="G1572" i="9"/>
  <c r="M1571" i="9"/>
  <c r="N1571" i="9" s="1"/>
  <c r="O1571" i="9" s="1"/>
  <c r="I1571" i="9"/>
  <c r="G1571" i="9"/>
  <c r="M1570" i="9"/>
  <c r="N1570" i="9" s="1"/>
  <c r="O1570" i="9" s="1"/>
  <c r="I1570" i="9"/>
  <c r="G1570" i="9"/>
  <c r="M1569" i="9"/>
  <c r="N1569" i="9" s="1"/>
  <c r="O1569" i="9" s="1"/>
  <c r="I1569" i="9"/>
  <c r="G1569" i="9"/>
  <c r="M1568" i="9"/>
  <c r="N1568" i="9" s="1"/>
  <c r="O1568" i="9" s="1"/>
  <c r="I1568" i="9"/>
  <c r="G1568" i="9"/>
  <c r="M1567" i="9"/>
  <c r="N1567" i="9" s="1"/>
  <c r="O1567" i="9" s="1"/>
  <c r="I1567" i="9"/>
  <c r="G1567" i="9"/>
  <c r="M1566" i="9"/>
  <c r="N1566" i="9" s="1"/>
  <c r="O1566" i="9" s="1"/>
  <c r="I1566" i="9"/>
  <c r="G1566" i="9"/>
  <c r="M1565" i="9"/>
  <c r="N1565" i="9" s="1"/>
  <c r="O1565" i="9" s="1"/>
  <c r="I1565" i="9"/>
  <c r="G1565" i="9"/>
  <c r="M1564" i="9"/>
  <c r="N1564" i="9" s="1"/>
  <c r="O1564" i="9" s="1"/>
  <c r="I1564" i="9"/>
  <c r="G1564" i="9"/>
  <c r="M1563" i="9"/>
  <c r="N1563" i="9" s="1"/>
  <c r="O1563" i="9" s="1"/>
  <c r="I1563" i="9"/>
  <c r="G1563" i="9"/>
  <c r="M1562" i="9"/>
  <c r="N1562" i="9" s="1"/>
  <c r="O1562" i="9" s="1"/>
  <c r="I1562" i="9"/>
  <c r="G1562" i="9"/>
  <c r="M1561" i="9"/>
  <c r="N1561" i="9" s="1"/>
  <c r="O1561" i="9" s="1"/>
  <c r="I1561" i="9"/>
  <c r="G1561" i="9"/>
  <c r="M1560" i="9"/>
  <c r="N1560" i="9" s="1"/>
  <c r="O1560" i="9" s="1"/>
  <c r="I1560" i="9"/>
  <c r="G1560" i="9"/>
  <c r="M1559" i="9"/>
  <c r="N1559" i="9" s="1"/>
  <c r="O1559" i="9" s="1"/>
  <c r="I1559" i="9"/>
  <c r="G1559" i="9"/>
  <c r="M1558" i="9"/>
  <c r="N1558" i="9" s="1"/>
  <c r="O1558" i="9" s="1"/>
  <c r="I1558" i="9"/>
  <c r="G1558" i="9"/>
  <c r="M1557" i="9"/>
  <c r="N1557" i="9" s="1"/>
  <c r="O1557" i="9" s="1"/>
  <c r="I1557" i="9"/>
  <c r="G1557" i="9"/>
  <c r="M1556" i="9"/>
  <c r="N1556" i="9" s="1"/>
  <c r="O1556" i="9" s="1"/>
  <c r="I1556" i="9"/>
  <c r="G1556" i="9"/>
  <c r="M1555" i="9"/>
  <c r="N1555" i="9" s="1"/>
  <c r="O1555" i="9" s="1"/>
  <c r="I1555" i="9"/>
  <c r="G1555" i="9"/>
  <c r="M1554" i="9"/>
  <c r="N1554" i="9" s="1"/>
  <c r="O1554" i="9" s="1"/>
  <c r="I1554" i="9"/>
  <c r="G1554" i="9"/>
  <c r="M1553" i="9"/>
  <c r="N1553" i="9" s="1"/>
  <c r="O1553" i="9" s="1"/>
  <c r="I1553" i="9"/>
  <c r="G1553" i="9"/>
  <c r="M1552" i="9"/>
  <c r="N1552" i="9" s="1"/>
  <c r="O1552" i="9" s="1"/>
  <c r="I1552" i="9"/>
  <c r="G1552" i="9"/>
  <c r="M1551" i="9"/>
  <c r="N1551" i="9" s="1"/>
  <c r="O1551" i="9" s="1"/>
  <c r="I1551" i="9"/>
  <c r="G1551" i="9"/>
  <c r="N1550" i="9"/>
  <c r="O1550" i="9" s="1"/>
  <c r="M1550" i="9"/>
  <c r="I1550" i="9"/>
  <c r="G1550" i="9"/>
  <c r="N1549" i="9"/>
  <c r="O1549" i="9" s="1"/>
  <c r="M1549" i="9"/>
  <c r="I1549" i="9"/>
  <c r="G1549" i="9"/>
  <c r="M1548" i="9"/>
  <c r="N1548" i="9" s="1"/>
  <c r="O1548" i="9" s="1"/>
  <c r="I1548" i="9"/>
  <c r="G1548" i="9"/>
  <c r="M1547" i="9"/>
  <c r="N1547" i="9" s="1"/>
  <c r="O1547" i="9" s="1"/>
  <c r="I1547" i="9"/>
  <c r="G1547" i="9"/>
  <c r="M1546" i="9"/>
  <c r="N1546" i="9" s="1"/>
  <c r="O1546" i="9" s="1"/>
  <c r="I1546" i="9"/>
  <c r="G1546" i="9"/>
  <c r="M1545" i="9"/>
  <c r="N1545" i="9" s="1"/>
  <c r="O1545" i="9" s="1"/>
  <c r="I1545" i="9"/>
  <c r="G1545" i="9"/>
  <c r="M1544" i="9"/>
  <c r="N1544" i="9" s="1"/>
  <c r="O1544" i="9" s="1"/>
  <c r="I1544" i="9"/>
  <c r="G1544" i="9"/>
  <c r="M1543" i="9"/>
  <c r="N1543" i="9" s="1"/>
  <c r="O1543" i="9" s="1"/>
  <c r="I1543" i="9"/>
  <c r="G1543" i="9"/>
  <c r="M1542" i="9"/>
  <c r="N1542" i="9" s="1"/>
  <c r="O1542" i="9" s="1"/>
  <c r="I1542" i="9"/>
  <c r="G1542" i="9"/>
  <c r="M1541" i="9"/>
  <c r="N1541" i="9" s="1"/>
  <c r="O1541" i="9" s="1"/>
  <c r="I1541" i="9"/>
  <c r="G1541" i="9"/>
  <c r="M1540" i="9"/>
  <c r="N1540" i="9" s="1"/>
  <c r="O1540" i="9" s="1"/>
  <c r="I1540" i="9"/>
  <c r="G1540" i="9"/>
  <c r="M1539" i="9"/>
  <c r="N1539" i="9" s="1"/>
  <c r="O1539" i="9" s="1"/>
  <c r="I1539" i="9"/>
  <c r="G1539" i="9"/>
  <c r="M1538" i="9"/>
  <c r="N1538" i="9" s="1"/>
  <c r="O1538" i="9" s="1"/>
  <c r="I1538" i="9"/>
  <c r="G1538" i="9"/>
  <c r="M1537" i="9"/>
  <c r="N1537" i="9" s="1"/>
  <c r="O1537" i="9" s="1"/>
  <c r="I1537" i="9"/>
  <c r="G1537" i="9"/>
  <c r="M1536" i="9"/>
  <c r="N1536" i="9" s="1"/>
  <c r="O1536" i="9" s="1"/>
  <c r="I1536" i="9"/>
  <c r="G1536" i="9"/>
  <c r="M1535" i="9"/>
  <c r="N1535" i="9" s="1"/>
  <c r="O1535" i="9" s="1"/>
  <c r="I1535" i="9"/>
  <c r="G1535" i="9"/>
  <c r="M1534" i="9"/>
  <c r="N1534" i="9" s="1"/>
  <c r="O1534" i="9" s="1"/>
  <c r="I1534" i="9"/>
  <c r="G1534" i="9"/>
  <c r="M1533" i="9"/>
  <c r="N1533" i="9" s="1"/>
  <c r="O1533" i="9" s="1"/>
  <c r="I1533" i="9"/>
  <c r="G1533" i="9"/>
  <c r="M1532" i="9"/>
  <c r="N1532" i="9" s="1"/>
  <c r="O1532" i="9" s="1"/>
  <c r="I1532" i="9"/>
  <c r="G1532" i="9"/>
  <c r="M1531" i="9"/>
  <c r="N1531" i="9" s="1"/>
  <c r="O1531" i="9" s="1"/>
  <c r="I1531" i="9"/>
  <c r="G1531" i="9"/>
  <c r="M1530" i="9"/>
  <c r="N1530" i="9" s="1"/>
  <c r="O1530" i="9" s="1"/>
  <c r="I1530" i="9"/>
  <c r="G1530" i="9"/>
  <c r="M1529" i="9"/>
  <c r="N1529" i="9" s="1"/>
  <c r="O1529" i="9" s="1"/>
  <c r="I1529" i="9"/>
  <c r="G1529" i="9"/>
  <c r="M1528" i="9"/>
  <c r="N1528" i="9" s="1"/>
  <c r="O1528" i="9" s="1"/>
  <c r="I1528" i="9"/>
  <c r="G1528" i="9"/>
  <c r="M1527" i="9"/>
  <c r="N1527" i="9" s="1"/>
  <c r="O1527" i="9" s="1"/>
  <c r="I1527" i="9"/>
  <c r="G1527" i="9"/>
  <c r="M1526" i="9"/>
  <c r="N1526" i="9" s="1"/>
  <c r="O1526" i="9" s="1"/>
  <c r="I1526" i="9"/>
  <c r="G1526" i="9"/>
  <c r="M1525" i="9"/>
  <c r="N1525" i="9" s="1"/>
  <c r="O1525" i="9" s="1"/>
  <c r="I1525" i="9"/>
  <c r="G1525" i="9"/>
  <c r="M1524" i="9"/>
  <c r="N1524" i="9" s="1"/>
  <c r="O1524" i="9" s="1"/>
  <c r="I1524" i="9"/>
  <c r="G1524" i="9"/>
  <c r="M1523" i="9"/>
  <c r="N1523" i="9" s="1"/>
  <c r="O1523" i="9" s="1"/>
  <c r="I1523" i="9"/>
  <c r="G1523" i="9"/>
  <c r="M1522" i="9"/>
  <c r="N1522" i="9" s="1"/>
  <c r="O1522" i="9" s="1"/>
  <c r="I1522" i="9"/>
  <c r="G1522" i="9"/>
  <c r="M1521" i="9"/>
  <c r="N1521" i="9" s="1"/>
  <c r="O1521" i="9" s="1"/>
  <c r="I1521" i="9"/>
  <c r="G1521" i="9"/>
  <c r="M1520" i="9"/>
  <c r="N1520" i="9" s="1"/>
  <c r="O1520" i="9" s="1"/>
  <c r="I1520" i="9"/>
  <c r="G1520" i="9"/>
  <c r="M1519" i="9"/>
  <c r="N1519" i="9" s="1"/>
  <c r="O1519" i="9" s="1"/>
  <c r="I1519" i="9"/>
  <c r="G1519" i="9"/>
  <c r="M1518" i="9"/>
  <c r="N1518" i="9" s="1"/>
  <c r="O1518" i="9" s="1"/>
  <c r="I1518" i="9"/>
  <c r="G1518" i="9"/>
  <c r="M1517" i="9"/>
  <c r="N1517" i="9" s="1"/>
  <c r="O1517" i="9" s="1"/>
  <c r="I1517" i="9"/>
  <c r="G1517" i="9"/>
  <c r="M1516" i="9"/>
  <c r="N1516" i="9" s="1"/>
  <c r="O1516" i="9" s="1"/>
  <c r="I1516" i="9"/>
  <c r="G1516" i="9"/>
  <c r="M1515" i="9"/>
  <c r="N1515" i="9" s="1"/>
  <c r="O1515" i="9" s="1"/>
  <c r="I1515" i="9"/>
  <c r="G1515" i="9"/>
  <c r="M1514" i="9"/>
  <c r="N1514" i="9" s="1"/>
  <c r="O1514" i="9" s="1"/>
  <c r="I1514" i="9"/>
  <c r="G1514" i="9"/>
  <c r="M1513" i="9"/>
  <c r="N1513" i="9" s="1"/>
  <c r="O1513" i="9" s="1"/>
  <c r="I1513" i="9"/>
  <c r="G1513" i="9"/>
  <c r="M1512" i="9"/>
  <c r="N1512" i="9" s="1"/>
  <c r="O1512" i="9" s="1"/>
  <c r="I1512" i="9"/>
  <c r="G1512" i="9"/>
  <c r="M1511" i="9"/>
  <c r="N1511" i="9" s="1"/>
  <c r="O1511" i="9" s="1"/>
  <c r="I1511" i="9"/>
  <c r="G1511" i="9"/>
  <c r="M1510" i="9"/>
  <c r="N1510" i="9" s="1"/>
  <c r="O1510" i="9" s="1"/>
  <c r="I1510" i="9"/>
  <c r="G1510" i="9"/>
  <c r="M1509" i="9"/>
  <c r="N1509" i="9" s="1"/>
  <c r="O1509" i="9" s="1"/>
  <c r="I1509" i="9"/>
  <c r="G1509" i="9"/>
  <c r="M1508" i="9"/>
  <c r="N1508" i="9" s="1"/>
  <c r="O1508" i="9" s="1"/>
  <c r="I1508" i="9"/>
  <c r="G1508" i="9"/>
  <c r="M1507" i="9"/>
  <c r="N1507" i="9" s="1"/>
  <c r="O1507" i="9" s="1"/>
  <c r="I1507" i="9"/>
  <c r="G1507" i="9"/>
  <c r="M1506" i="9"/>
  <c r="N1506" i="9" s="1"/>
  <c r="O1506" i="9" s="1"/>
  <c r="I1506" i="9"/>
  <c r="G1506" i="9"/>
  <c r="M1505" i="9"/>
  <c r="N1505" i="9" s="1"/>
  <c r="O1505" i="9" s="1"/>
  <c r="I1505" i="9"/>
  <c r="G1505" i="9"/>
  <c r="M1504" i="9"/>
  <c r="N1504" i="9" s="1"/>
  <c r="O1504" i="9" s="1"/>
  <c r="I1504" i="9"/>
  <c r="G1504" i="9"/>
  <c r="M1503" i="9"/>
  <c r="N1503" i="9" s="1"/>
  <c r="O1503" i="9" s="1"/>
  <c r="I1503" i="9"/>
  <c r="G1503" i="9"/>
  <c r="M1502" i="9"/>
  <c r="N1502" i="9" s="1"/>
  <c r="O1502" i="9" s="1"/>
  <c r="I1502" i="9"/>
  <c r="G1502" i="9"/>
  <c r="M1501" i="9"/>
  <c r="N1501" i="9" s="1"/>
  <c r="O1501" i="9" s="1"/>
  <c r="I1501" i="9"/>
  <c r="G1501" i="9"/>
  <c r="M1500" i="9"/>
  <c r="N1500" i="9" s="1"/>
  <c r="O1500" i="9" s="1"/>
  <c r="I1500" i="9"/>
  <c r="G1500" i="9"/>
  <c r="M1499" i="9"/>
  <c r="N1499" i="9" s="1"/>
  <c r="O1499" i="9" s="1"/>
  <c r="I1499" i="9"/>
  <c r="G1499" i="9"/>
  <c r="M1498" i="9"/>
  <c r="N1498" i="9" s="1"/>
  <c r="O1498" i="9" s="1"/>
  <c r="I1498" i="9"/>
  <c r="G1498" i="9"/>
  <c r="M1497" i="9"/>
  <c r="N1497" i="9" s="1"/>
  <c r="O1497" i="9" s="1"/>
  <c r="I1497" i="9"/>
  <c r="G1497" i="9"/>
  <c r="M1496" i="9"/>
  <c r="N1496" i="9" s="1"/>
  <c r="O1496" i="9" s="1"/>
  <c r="I1496" i="9"/>
  <c r="G1496" i="9"/>
  <c r="M1495" i="9"/>
  <c r="N1495" i="9" s="1"/>
  <c r="O1495" i="9" s="1"/>
  <c r="I1495" i="9"/>
  <c r="G1495" i="9"/>
  <c r="M1494" i="9"/>
  <c r="N1494" i="9" s="1"/>
  <c r="O1494" i="9" s="1"/>
  <c r="I1494" i="9"/>
  <c r="G1494" i="9"/>
  <c r="M1493" i="9"/>
  <c r="N1493" i="9" s="1"/>
  <c r="O1493" i="9" s="1"/>
  <c r="I1493" i="9"/>
  <c r="G1493" i="9"/>
  <c r="M1492" i="9"/>
  <c r="N1492" i="9" s="1"/>
  <c r="O1492" i="9" s="1"/>
  <c r="I1492" i="9"/>
  <c r="G1492" i="9"/>
  <c r="M1491" i="9"/>
  <c r="N1491" i="9" s="1"/>
  <c r="O1491" i="9" s="1"/>
  <c r="I1491" i="9"/>
  <c r="G1491" i="9"/>
  <c r="M1490" i="9"/>
  <c r="N1490" i="9" s="1"/>
  <c r="O1490" i="9" s="1"/>
  <c r="I1490" i="9"/>
  <c r="G1490" i="9"/>
  <c r="M1489" i="9"/>
  <c r="N1489" i="9" s="1"/>
  <c r="O1489" i="9" s="1"/>
  <c r="I1489" i="9"/>
  <c r="G1489" i="9"/>
  <c r="M1488" i="9"/>
  <c r="N1488" i="9" s="1"/>
  <c r="O1488" i="9" s="1"/>
  <c r="I1488" i="9"/>
  <c r="G1488" i="9"/>
  <c r="M1487" i="9"/>
  <c r="N1487" i="9" s="1"/>
  <c r="O1487" i="9" s="1"/>
  <c r="I1487" i="9"/>
  <c r="G1487" i="9"/>
  <c r="M1486" i="9"/>
  <c r="N1486" i="9" s="1"/>
  <c r="O1486" i="9" s="1"/>
  <c r="I1486" i="9"/>
  <c r="G1486" i="9"/>
  <c r="M1485" i="9"/>
  <c r="N1485" i="9" s="1"/>
  <c r="O1485" i="9" s="1"/>
  <c r="I1485" i="9"/>
  <c r="G1485" i="9"/>
  <c r="M1484" i="9"/>
  <c r="N1484" i="9" s="1"/>
  <c r="O1484" i="9" s="1"/>
  <c r="I1484" i="9"/>
  <c r="G1484" i="9"/>
  <c r="M1483" i="9"/>
  <c r="N1483" i="9" s="1"/>
  <c r="O1483" i="9" s="1"/>
  <c r="I1483" i="9"/>
  <c r="G1483" i="9"/>
  <c r="M1482" i="9"/>
  <c r="N1482" i="9" s="1"/>
  <c r="O1482" i="9" s="1"/>
  <c r="I1482" i="9"/>
  <c r="G1482" i="9"/>
  <c r="M1481" i="9"/>
  <c r="N1481" i="9" s="1"/>
  <c r="O1481" i="9" s="1"/>
  <c r="I1481" i="9"/>
  <c r="G1481" i="9"/>
  <c r="M1480" i="9"/>
  <c r="N1480" i="9" s="1"/>
  <c r="O1480" i="9" s="1"/>
  <c r="I1480" i="9"/>
  <c r="G1480" i="9"/>
  <c r="M1479" i="9"/>
  <c r="N1479" i="9" s="1"/>
  <c r="O1479" i="9" s="1"/>
  <c r="I1479" i="9"/>
  <c r="G1479" i="9"/>
  <c r="M1478" i="9"/>
  <c r="N1478" i="9" s="1"/>
  <c r="O1478" i="9" s="1"/>
  <c r="I1478" i="9"/>
  <c r="G1478" i="9"/>
  <c r="N1477" i="9"/>
  <c r="O1477" i="9" s="1"/>
  <c r="M1477" i="9"/>
  <c r="I1477" i="9"/>
  <c r="G1477" i="9"/>
  <c r="M1476" i="9"/>
  <c r="N1476" i="9" s="1"/>
  <c r="O1476" i="9" s="1"/>
  <c r="I1476" i="9"/>
  <c r="G1476" i="9"/>
  <c r="M1475" i="9"/>
  <c r="N1475" i="9" s="1"/>
  <c r="O1475" i="9" s="1"/>
  <c r="I1475" i="9"/>
  <c r="G1475" i="9"/>
  <c r="M1474" i="9"/>
  <c r="N1474" i="9" s="1"/>
  <c r="O1474" i="9" s="1"/>
  <c r="I1474" i="9"/>
  <c r="G1474" i="9"/>
  <c r="M1473" i="9"/>
  <c r="N1473" i="9" s="1"/>
  <c r="O1473" i="9" s="1"/>
  <c r="I1473" i="9"/>
  <c r="G1473" i="9"/>
  <c r="M1472" i="9"/>
  <c r="N1472" i="9" s="1"/>
  <c r="O1472" i="9" s="1"/>
  <c r="I1472" i="9"/>
  <c r="G1472" i="9"/>
  <c r="M1471" i="9"/>
  <c r="N1471" i="9" s="1"/>
  <c r="O1471" i="9" s="1"/>
  <c r="I1471" i="9"/>
  <c r="G1471" i="9"/>
  <c r="M1470" i="9"/>
  <c r="N1470" i="9" s="1"/>
  <c r="O1470" i="9" s="1"/>
  <c r="I1470" i="9"/>
  <c r="G1470" i="9"/>
  <c r="M1469" i="9"/>
  <c r="N1469" i="9" s="1"/>
  <c r="O1469" i="9" s="1"/>
  <c r="I1469" i="9"/>
  <c r="G1469" i="9"/>
  <c r="M1468" i="9"/>
  <c r="N1468" i="9" s="1"/>
  <c r="O1468" i="9" s="1"/>
  <c r="I1468" i="9"/>
  <c r="G1468" i="9"/>
  <c r="M1467" i="9"/>
  <c r="N1467" i="9" s="1"/>
  <c r="O1467" i="9" s="1"/>
  <c r="I1467" i="9"/>
  <c r="G1467" i="9"/>
  <c r="M1466" i="9"/>
  <c r="N1466" i="9" s="1"/>
  <c r="O1466" i="9" s="1"/>
  <c r="I1466" i="9"/>
  <c r="G1466" i="9"/>
  <c r="M1465" i="9"/>
  <c r="N1465" i="9" s="1"/>
  <c r="O1465" i="9" s="1"/>
  <c r="I1465" i="9"/>
  <c r="G1465" i="9"/>
  <c r="M1464" i="9"/>
  <c r="N1464" i="9" s="1"/>
  <c r="O1464" i="9" s="1"/>
  <c r="I1464" i="9"/>
  <c r="G1464" i="9"/>
  <c r="M1463" i="9"/>
  <c r="N1463" i="9" s="1"/>
  <c r="O1463" i="9" s="1"/>
  <c r="I1463" i="9"/>
  <c r="G1463" i="9"/>
  <c r="M1462" i="9"/>
  <c r="N1462" i="9" s="1"/>
  <c r="O1462" i="9" s="1"/>
  <c r="I1462" i="9"/>
  <c r="G1462" i="9"/>
  <c r="M1461" i="9"/>
  <c r="N1461" i="9" s="1"/>
  <c r="O1461" i="9" s="1"/>
  <c r="I1461" i="9"/>
  <c r="G1461" i="9"/>
  <c r="M1460" i="9"/>
  <c r="N1460" i="9" s="1"/>
  <c r="O1460" i="9" s="1"/>
  <c r="I1460" i="9"/>
  <c r="G1460" i="9"/>
  <c r="M1459" i="9"/>
  <c r="N1459" i="9" s="1"/>
  <c r="O1459" i="9" s="1"/>
  <c r="I1459" i="9"/>
  <c r="G1459" i="9"/>
  <c r="M1458" i="9"/>
  <c r="N1458" i="9" s="1"/>
  <c r="O1458" i="9" s="1"/>
  <c r="I1458" i="9"/>
  <c r="G1458" i="9"/>
  <c r="M1457" i="9"/>
  <c r="N1457" i="9" s="1"/>
  <c r="O1457" i="9" s="1"/>
  <c r="I1457" i="9"/>
  <c r="G1457" i="9"/>
  <c r="M1456" i="9"/>
  <c r="N1456" i="9" s="1"/>
  <c r="O1456" i="9" s="1"/>
  <c r="I1456" i="9"/>
  <c r="G1456" i="9"/>
  <c r="M1455" i="9"/>
  <c r="N1455" i="9" s="1"/>
  <c r="O1455" i="9" s="1"/>
  <c r="I1455" i="9"/>
  <c r="G1455" i="9"/>
  <c r="M1454" i="9"/>
  <c r="N1454" i="9" s="1"/>
  <c r="O1454" i="9" s="1"/>
  <c r="I1454" i="9"/>
  <c r="G1454" i="9"/>
  <c r="M1453" i="9"/>
  <c r="N1453" i="9" s="1"/>
  <c r="O1453" i="9" s="1"/>
  <c r="I1453" i="9"/>
  <c r="G1453" i="9"/>
  <c r="M1452" i="9"/>
  <c r="N1452" i="9" s="1"/>
  <c r="O1452" i="9" s="1"/>
  <c r="I1452" i="9"/>
  <c r="G1452" i="9"/>
  <c r="M1451" i="9"/>
  <c r="N1451" i="9" s="1"/>
  <c r="O1451" i="9" s="1"/>
  <c r="I1451" i="9"/>
  <c r="G1451" i="9"/>
  <c r="M1450" i="9"/>
  <c r="N1450" i="9" s="1"/>
  <c r="O1450" i="9" s="1"/>
  <c r="I1450" i="9"/>
  <c r="G1450" i="9"/>
  <c r="M1449" i="9"/>
  <c r="N1449" i="9" s="1"/>
  <c r="O1449" i="9" s="1"/>
  <c r="I1449" i="9"/>
  <c r="G1449" i="9"/>
  <c r="M1448" i="9"/>
  <c r="N1448" i="9" s="1"/>
  <c r="O1448" i="9" s="1"/>
  <c r="I1448" i="9"/>
  <c r="G1448" i="9"/>
  <c r="M1447" i="9"/>
  <c r="N1447" i="9" s="1"/>
  <c r="O1447" i="9" s="1"/>
  <c r="I1447" i="9"/>
  <c r="G1447" i="9"/>
  <c r="M1446" i="9"/>
  <c r="N1446" i="9" s="1"/>
  <c r="O1446" i="9" s="1"/>
  <c r="I1446" i="9"/>
  <c r="G1446" i="9"/>
  <c r="M1445" i="9"/>
  <c r="N1445" i="9" s="1"/>
  <c r="O1445" i="9" s="1"/>
  <c r="I1445" i="9"/>
  <c r="G1445" i="9"/>
  <c r="M1444" i="9"/>
  <c r="N1444" i="9" s="1"/>
  <c r="O1444" i="9" s="1"/>
  <c r="I1444" i="9"/>
  <c r="G1444" i="9"/>
  <c r="M1443" i="9"/>
  <c r="N1443" i="9" s="1"/>
  <c r="O1443" i="9" s="1"/>
  <c r="I1443" i="9"/>
  <c r="G1443" i="9"/>
  <c r="M1442" i="9"/>
  <c r="N1442" i="9" s="1"/>
  <c r="O1442" i="9" s="1"/>
  <c r="I1442" i="9"/>
  <c r="G1442" i="9"/>
  <c r="M1441" i="9"/>
  <c r="N1441" i="9" s="1"/>
  <c r="O1441" i="9" s="1"/>
  <c r="I1441" i="9"/>
  <c r="G1441" i="9"/>
  <c r="M1440" i="9"/>
  <c r="N1440" i="9" s="1"/>
  <c r="O1440" i="9" s="1"/>
  <c r="I1440" i="9"/>
  <c r="G1440" i="9"/>
  <c r="M1439" i="9"/>
  <c r="N1439" i="9" s="1"/>
  <c r="O1439" i="9" s="1"/>
  <c r="I1439" i="9"/>
  <c r="G1439" i="9"/>
  <c r="M1438" i="9"/>
  <c r="N1438" i="9" s="1"/>
  <c r="O1438" i="9" s="1"/>
  <c r="I1438" i="9"/>
  <c r="G1438" i="9"/>
  <c r="M1437" i="9"/>
  <c r="N1437" i="9" s="1"/>
  <c r="O1437" i="9" s="1"/>
  <c r="I1437" i="9"/>
  <c r="G1437" i="9"/>
  <c r="M1436" i="9"/>
  <c r="N1436" i="9" s="1"/>
  <c r="O1436" i="9" s="1"/>
  <c r="I1436" i="9"/>
  <c r="G1436" i="9"/>
  <c r="N1435" i="9"/>
  <c r="O1435" i="9" s="1"/>
  <c r="M1435" i="9"/>
  <c r="I1435" i="9"/>
  <c r="G1435" i="9"/>
  <c r="M1434" i="9"/>
  <c r="N1434" i="9" s="1"/>
  <c r="O1434" i="9" s="1"/>
  <c r="I1434" i="9"/>
  <c r="G1434" i="9"/>
  <c r="M1433" i="9"/>
  <c r="N1433" i="9" s="1"/>
  <c r="O1433" i="9" s="1"/>
  <c r="I1433" i="9"/>
  <c r="G1433" i="9"/>
  <c r="M1432" i="9"/>
  <c r="N1432" i="9" s="1"/>
  <c r="O1432" i="9" s="1"/>
  <c r="I1432" i="9"/>
  <c r="G1432" i="9"/>
  <c r="M1431" i="9"/>
  <c r="N1431" i="9" s="1"/>
  <c r="O1431" i="9" s="1"/>
  <c r="I1431" i="9"/>
  <c r="G1431" i="9"/>
  <c r="N1430" i="9"/>
  <c r="O1430" i="9" s="1"/>
  <c r="M1430" i="9"/>
  <c r="I1430" i="9"/>
  <c r="G1430" i="9"/>
  <c r="M1429" i="9"/>
  <c r="N1429" i="9" s="1"/>
  <c r="O1429" i="9" s="1"/>
  <c r="I1429" i="9"/>
  <c r="G1429" i="9"/>
  <c r="M1428" i="9"/>
  <c r="N1428" i="9" s="1"/>
  <c r="O1428" i="9" s="1"/>
  <c r="I1428" i="9"/>
  <c r="G1428" i="9"/>
  <c r="M1427" i="9"/>
  <c r="N1427" i="9" s="1"/>
  <c r="O1427" i="9" s="1"/>
  <c r="I1427" i="9"/>
  <c r="G1427" i="9"/>
  <c r="M1426" i="9"/>
  <c r="N1426" i="9" s="1"/>
  <c r="O1426" i="9" s="1"/>
  <c r="I1426" i="9"/>
  <c r="G1426" i="9"/>
  <c r="M1425" i="9"/>
  <c r="N1425" i="9" s="1"/>
  <c r="O1425" i="9" s="1"/>
  <c r="I1425" i="9"/>
  <c r="G1425" i="9"/>
  <c r="M1424" i="9"/>
  <c r="N1424" i="9" s="1"/>
  <c r="O1424" i="9" s="1"/>
  <c r="I1424" i="9"/>
  <c r="G1424" i="9"/>
  <c r="M1423" i="9"/>
  <c r="N1423" i="9" s="1"/>
  <c r="O1423" i="9" s="1"/>
  <c r="I1423" i="9"/>
  <c r="G1423" i="9"/>
  <c r="M1422" i="9"/>
  <c r="N1422" i="9" s="1"/>
  <c r="O1422" i="9" s="1"/>
  <c r="I1422" i="9"/>
  <c r="G1422" i="9"/>
  <c r="M1421" i="9"/>
  <c r="N1421" i="9" s="1"/>
  <c r="O1421" i="9" s="1"/>
  <c r="I1421" i="9"/>
  <c r="G1421" i="9"/>
  <c r="M1420" i="9"/>
  <c r="N1420" i="9" s="1"/>
  <c r="O1420" i="9" s="1"/>
  <c r="I1420" i="9"/>
  <c r="G1420" i="9"/>
  <c r="M1419" i="9"/>
  <c r="N1419" i="9" s="1"/>
  <c r="O1419" i="9" s="1"/>
  <c r="I1419" i="9"/>
  <c r="G1419" i="9"/>
  <c r="M1418" i="9"/>
  <c r="N1418" i="9" s="1"/>
  <c r="O1418" i="9" s="1"/>
  <c r="I1418" i="9"/>
  <c r="G1418" i="9"/>
  <c r="M1417" i="9"/>
  <c r="N1417" i="9" s="1"/>
  <c r="O1417" i="9" s="1"/>
  <c r="I1417" i="9"/>
  <c r="G1417" i="9"/>
  <c r="M1416" i="9"/>
  <c r="N1416" i="9" s="1"/>
  <c r="O1416" i="9" s="1"/>
  <c r="I1416" i="9"/>
  <c r="G1416" i="9"/>
  <c r="M1415" i="9"/>
  <c r="N1415" i="9" s="1"/>
  <c r="O1415" i="9" s="1"/>
  <c r="I1415" i="9"/>
  <c r="G1415" i="9"/>
  <c r="M1414" i="9"/>
  <c r="N1414" i="9" s="1"/>
  <c r="O1414" i="9" s="1"/>
  <c r="I1414" i="9"/>
  <c r="G1414" i="9"/>
  <c r="M1413" i="9"/>
  <c r="N1413" i="9" s="1"/>
  <c r="O1413" i="9" s="1"/>
  <c r="I1413" i="9"/>
  <c r="G1413" i="9"/>
  <c r="M1412" i="9"/>
  <c r="N1412" i="9" s="1"/>
  <c r="O1412" i="9" s="1"/>
  <c r="I1412" i="9"/>
  <c r="G1412" i="9"/>
  <c r="M1411" i="9"/>
  <c r="N1411" i="9" s="1"/>
  <c r="O1411" i="9" s="1"/>
  <c r="I1411" i="9"/>
  <c r="G1411" i="9"/>
  <c r="M1410" i="9"/>
  <c r="N1410" i="9" s="1"/>
  <c r="O1410" i="9" s="1"/>
  <c r="I1410" i="9"/>
  <c r="G1410" i="9"/>
  <c r="M1409" i="9"/>
  <c r="N1409" i="9" s="1"/>
  <c r="O1409" i="9" s="1"/>
  <c r="I1409" i="9"/>
  <c r="G1409" i="9"/>
  <c r="M1408" i="9"/>
  <c r="N1408" i="9" s="1"/>
  <c r="O1408" i="9" s="1"/>
  <c r="I1408" i="9"/>
  <c r="G1408" i="9"/>
  <c r="M1407" i="9"/>
  <c r="N1407" i="9" s="1"/>
  <c r="O1407" i="9" s="1"/>
  <c r="I1407" i="9"/>
  <c r="G1407" i="9"/>
  <c r="M1406" i="9"/>
  <c r="N1406" i="9" s="1"/>
  <c r="O1406" i="9" s="1"/>
  <c r="I1406" i="9"/>
  <c r="G1406" i="9"/>
  <c r="M1405" i="9"/>
  <c r="N1405" i="9" s="1"/>
  <c r="O1405" i="9" s="1"/>
  <c r="I1405" i="9"/>
  <c r="G1405" i="9"/>
  <c r="M1404" i="9"/>
  <c r="N1404" i="9" s="1"/>
  <c r="O1404" i="9" s="1"/>
  <c r="I1404" i="9"/>
  <c r="G1404" i="9"/>
  <c r="M1403" i="9"/>
  <c r="N1403" i="9" s="1"/>
  <c r="O1403" i="9" s="1"/>
  <c r="I1403" i="9"/>
  <c r="G1403" i="9"/>
  <c r="M1402" i="9"/>
  <c r="N1402" i="9" s="1"/>
  <c r="O1402" i="9" s="1"/>
  <c r="I1402" i="9"/>
  <c r="G1402" i="9"/>
  <c r="M1401" i="9"/>
  <c r="N1401" i="9" s="1"/>
  <c r="O1401" i="9" s="1"/>
  <c r="I1401" i="9"/>
  <c r="G1401" i="9"/>
  <c r="M1400" i="9"/>
  <c r="N1400" i="9" s="1"/>
  <c r="O1400" i="9" s="1"/>
  <c r="I1400" i="9"/>
  <c r="G1400" i="9"/>
  <c r="M1399" i="9"/>
  <c r="N1399" i="9" s="1"/>
  <c r="O1399" i="9" s="1"/>
  <c r="I1399" i="9"/>
  <c r="G1399" i="9"/>
  <c r="M1398" i="9"/>
  <c r="N1398" i="9" s="1"/>
  <c r="O1398" i="9" s="1"/>
  <c r="I1398" i="9"/>
  <c r="G1398" i="9"/>
  <c r="M1397" i="9"/>
  <c r="N1397" i="9" s="1"/>
  <c r="O1397" i="9" s="1"/>
  <c r="I1397" i="9"/>
  <c r="G1397" i="9"/>
  <c r="M1396" i="9"/>
  <c r="N1396" i="9" s="1"/>
  <c r="O1396" i="9" s="1"/>
  <c r="I1396" i="9"/>
  <c r="G1396" i="9"/>
  <c r="M1395" i="9"/>
  <c r="N1395" i="9" s="1"/>
  <c r="O1395" i="9" s="1"/>
  <c r="I1395" i="9"/>
  <c r="G1395" i="9"/>
  <c r="M1394" i="9"/>
  <c r="N1394" i="9" s="1"/>
  <c r="O1394" i="9" s="1"/>
  <c r="I1394" i="9"/>
  <c r="G1394" i="9"/>
  <c r="M1393" i="9"/>
  <c r="N1393" i="9" s="1"/>
  <c r="O1393" i="9" s="1"/>
  <c r="I1393" i="9"/>
  <c r="G1393" i="9"/>
  <c r="M1392" i="9"/>
  <c r="N1392" i="9" s="1"/>
  <c r="O1392" i="9" s="1"/>
  <c r="I1392" i="9"/>
  <c r="G1392" i="9"/>
  <c r="M1391" i="9"/>
  <c r="N1391" i="9" s="1"/>
  <c r="O1391" i="9" s="1"/>
  <c r="I1391" i="9"/>
  <c r="G1391" i="9"/>
  <c r="M1390" i="9"/>
  <c r="N1390" i="9" s="1"/>
  <c r="O1390" i="9" s="1"/>
  <c r="I1390" i="9"/>
  <c r="G1390" i="9"/>
  <c r="M1389" i="9"/>
  <c r="N1389" i="9" s="1"/>
  <c r="O1389" i="9" s="1"/>
  <c r="I1389" i="9"/>
  <c r="G1389" i="9"/>
  <c r="M1388" i="9"/>
  <c r="N1388" i="9" s="1"/>
  <c r="O1388" i="9" s="1"/>
  <c r="I1388" i="9"/>
  <c r="G1388" i="9"/>
  <c r="M1387" i="9"/>
  <c r="N1387" i="9" s="1"/>
  <c r="O1387" i="9" s="1"/>
  <c r="I1387" i="9"/>
  <c r="G1387" i="9"/>
  <c r="M1386" i="9"/>
  <c r="N1386" i="9" s="1"/>
  <c r="O1386" i="9" s="1"/>
  <c r="I1386" i="9"/>
  <c r="G1386" i="9"/>
  <c r="M1385" i="9"/>
  <c r="N1385" i="9" s="1"/>
  <c r="O1385" i="9" s="1"/>
  <c r="I1385" i="9"/>
  <c r="G1385" i="9"/>
  <c r="M1384" i="9"/>
  <c r="N1384" i="9" s="1"/>
  <c r="O1384" i="9" s="1"/>
  <c r="I1384" i="9"/>
  <c r="G1384" i="9"/>
  <c r="M1383" i="9"/>
  <c r="N1383" i="9" s="1"/>
  <c r="O1383" i="9" s="1"/>
  <c r="I1383" i="9"/>
  <c r="G1383" i="9"/>
  <c r="M1382" i="9"/>
  <c r="N1382" i="9" s="1"/>
  <c r="O1382" i="9" s="1"/>
  <c r="I1382" i="9"/>
  <c r="G1382" i="9"/>
  <c r="M1381" i="9"/>
  <c r="N1381" i="9" s="1"/>
  <c r="O1381" i="9" s="1"/>
  <c r="I1381" i="9"/>
  <c r="G1381" i="9"/>
  <c r="M1380" i="9"/>
  <c r="N1380" i="9" s="1"/>
  <c r="O1380" i="9" s="1"/>
  <c r="I1380" i="9"/>
  <c r="G1380" i="9"/>
  <c r="M1379" i="9"/>
  <c r="N1379" i="9" s="1"/>
  <c r="O1379" i="9" s="1"/>
  <c r="I1379" i="9"/>
  <c r="G1379" i="9"/>
  <c r="M1378" i="9"/>
  <c r="N1378" i="9" s="1"/>
  <c r="O1378" i="9" s="1"/>
  <c r="I1378" i="9"/>
  <c r="G1378" i="9"/>
  <c r="M1377" i="9"/>
  <c r="N1377" i="9" s="1"/>
  <c r="O1377" i="9" s="1"/>
  <c r="I1377" i="9"/>
  <c r="G1377" i="9"/>
  <c r="M1376" i="9"/>
  <c r="N1376" i="9" s="1"/>
  <c r="O1376" i="9" s="1"/>
  <c r="I1376" i="9"/>
  <c r="G1376" i="9"/>
  <c r="M1375" i="9"/>
  <c r="N1375" i="9" s="1"/>
  <c r="O1375" i="9" s="1"/>
  <c r="I1375" i="9"/>
  <c r="G1375" i="9"/>
  <c r="N1374" i="9"/>
  <c r="O1374" i="9" s="1"/>
  <c r="M1374" i="9"/>
  <c r="I1374" i="9"/>
  <c r="G1374" i="9"/>
  <c r="N1373" i="9"/>
  <c r="O1373" i="9" s="1"/>
  <c r="M1373" i="9"/>
  <c r="I1373" i="9"/>
  <c r="G1373" i="9"/>
  <c r="M1372" i="9"/>
  <c r="N1372" i="9" s="1"/>
  <c r="O1372" i="9" s="1"/>
  <c r="I1372" i="9"/>
  <c r="G1372" i="9"/>
  <c r="M1371" i="9"/>
  <c r="N1371" i="9" s="1"/>
  <c r="O1371" i="9" s="1"/>
  <c r="I1371" i="9"/>
  <c r="G1371" i="9"/>
  <c r="M1370" i="9"/>
  <c r="N1370" i="9" s="1"/>
  <c r="O1370" i="9" s="1"/>
  <c r="I1370" i="9"/>
  <c r="G1370" i="9"/>
  <c r="M1369" i="9"/>
  <c r="N1369" i="9" s="1"/>
  <c r="O1369" i="9" s="1"/>
  <c r="I1369" i="9"/>
  <c r="G1369" i="9"/>
  <c r="M1368" i="9"/>
  <c r="N1368" i="9" s="1"/>
  <c r="O1368" i="9" s="1"/>
  <c r="I1368" i="9"/>
  <c r="G1368" i="9"/>
  <c r="M1367" i="9"/>
  <c r="N1367" i="9" s="1"/>
  <c r="O1367" i="9" s="1"/>
  <c r="I1367" i="9"/>
  <c r="G1367" i="9"/>
  <c r="M1366" i="9"/>
  <c r="N1366" i="9" s="1"/>
  <c r="O1366" i="9" s="1"/>
  <c r="I1366" i="9"/>
  <c r="G1366" i="9"/>
  <c r="M1365" i="9"/>
  <c r="N1365" i="9" s="1"/>
  <c r="O1365" i="9" s="1"/>
  <c r="I1365" i="9"/>
  <c r="G1365" i="9"/>
  <c r="M1364" i="9"/>
  <c r="N1364" i="9" s="1"/>
  <c r="O1364" i="9" s="1"/>
  <c r="I1364" i="9"/>
  <c r="G1364" i="9"/>
  <c r="M1363" i="9"/>
  <c r="N1363" i="9" s="1"/>
  <c r="O1363" i="9" s="1"/>
  <c r="I1363" i="9"/>
  <c r="G1363" i="9"/>
  <c r="M1362" i="9"/>
  <c r="N1362" i="9" s="1"/>
  <c r="O1362" i="9" s="1"/>
  <c r="I1362" i="9"/>
  <c r="G1362" i="9"/>
  <c r="M1361" i="9"/>
  <c r="N1361" i="9" s="1"/>
  <c r="O1361" i="9" s="1"/>
  <c r="I1361" i="9"/>
  <c r="G1361" i="9"/>
  <c r="M1360" i="9"/>
  <c r="N1360" i="9" s="1"/>
  <c r="O1360" i="9" s="1"/>
  <c r="I1360" i="9"/>
  <c r="G1360" i="9"/>
  <c r="M1359" i="9"/>
  <c r="N1359" i="9" s="1"/>
  <c r="O1359" i="9" s="1"/>
  <c r="I1359" i="9"/>
  <c r="G1359" i="9"/>
  <c r="M1358" i="9"/>
  <c r="N1358" i="9" s="1"/>
  <c r="O1358" i="9" s="1"/>
  <c r="I1358" i="9"/>
  <c r="G1358" i="9"/>
  <c r="M1357" i="9"/>
  <c r="N1357" i="9" s="1"/>
  <c r="O1357" i="9" s="1"/>
  <c r="I1357" i="9"/>
  <c r="G1357" i="9"/>
  <c r="M1356" i="9"/>
  <c r="N1356" i="9" s="1"/>
  <c r="O1356" i="9" s="1"/>
  <c r="I1356" i="9"/>
  <c r="G1356" i="9"/>
  <c r="M1355" i="9"/>
  <c r="N1355" i="9" s="1"/>
  <c r="O1355" i="9" s="1"/>
  <c r="I1355" i="9"/>
  <c r="G1355" i="9"/>
  <c r="M1354" i="9"/>
  <c r="N1354" i="9" s="1"/>
  <c r="O1354" i="9" s="1"/>
  <c r="I1354" i="9"/>
  <c r="G1354" i="9"/>
  <c r="M1353" i="9"/>
  <c r="N1353" i="9" s="1"/>
  <c r="O1353" i="9" s="1"/>
  <c r="I1353" i="9"/>
  <c r="G1353" i="9"/>
  <c r="M1352" i="9"/>
  <c r="N1352" i="9" s="1"/>
  <c r="O1352" i="9" s="1"/>
  <c r="I1352" i="9"/>
  <c r="G1352" i="9"/>
  <c r="M1351" i="9"/>
  <c r="N1351" i="9" s="1"/>
  <c r="O1351" i="9" s="1"/>
  <c r="I1351" i="9"/>
  <c r="G1351" i="9"/>
  <c r="M1350" i="9"/>
  <c r="N1350" i="9" s="1"/>
  <c r="O1350" i="9" s="1"/>
  <c r="I1350" i="9"/>
  <c r="G1350" i="9"/>
  <c r="M1349" i="9"/>
  <c r="N1349" i="9" s="1"/>
  <c r="O1349" i="9" s="1"/>
  <c r="I1349" i="9"/>
  <c r="G1349" i="9"/>
  <c r="M1348" i="9"/>
  <c r="N1348" i="9" s="1"/>
  <c r="O1348" i="9" s="1"/>
  <c r="I1348" i="9"/>
  <c r="G1348" i="9"/>
  <c r="M1347" i="9"/>
  <c r="N1347" i="9" s="1"/>
  <c r="O1347" i="9" s="1"/>
  <c r="I1347" i="9"/>
  <c r="G1347" i="9"/>
  <c r="M1346" i="9"/>
  <c r="N1346" i="9" s="1"/>
  <c r="O1346" i="9" s="1"/>
  <c r="I1346" i="9"/>
  <c r="G1346" i="9"/>
  <c r="M1345" i="9"/>
  <c r="N1345" i="9" s="1"/>
  <c r="O1345" i="9" s="1"/>
  <c r="I1345" i="9"/>
  <c r="G1345" i="9"/>
  <c r="M1344" i="9"/>
  <c r="N1344" i="9" s="1"/>
  <c r="O1344" i="9" s="1"/>
  <c r="I1344" i="9"/>
  <c r="G1344" i="9"/>
  <c r="M1343" i="9"/>
  <c r="N1343" i="9" s="1"/>
  <c r="O1343" i="9" s="1"/>
  <c r="I1343" i="9"/>
  <c r="G1343" i="9"/>
  <c r="M1342" i="9"/>
  <c r="N1342" i="9" s="1"/>
  <c r="O1342" i="9" s="1"/>
  <c r="I1342" i="9"/>
  <c r="G1342" i="9"/>
  <c r="M1341" i="9"/>
  <c r="N1341" i="9" s="1"/>
  <c r="O1341" i="9" s="1"/>
  <c r="I1341" i="9"/>
  <c r="G1341" i="9"/>
  <c r="M1340" i="9"/>
  <c r="N1340" i="9" s="1"/>
  <c r="O1340" i="9" s="1"/>
  <c r="I1340" i="9"/>
  <c r="G1340" i="9"/>
  <c r="M1339" i="9"/>
  <c r="N1339" i="9" s="1"/>
  <c r="O1339" i="9" s="1"/>
  <c r="I1339" i="9"/>
  <c r="G1339" i="9"/>
  <c r="M1338" i="9"/>
  <c r="N1338" i="9" s="1"/>
  <c r="O1338" i="9" s="1"/>
  <c r="I1338" i="9"/>
  <c r="G1338" i="9"/>
  <c r="N1337" i="9"/>
  <c r="O1337" i="9" s="1"/>
  <c r="M1337" i="9"/>
  <c r="I1337" i="9"/>
  <c r="G1337" i="9"/>
  <c r="M1336" i="9"/>
  <c r="N1336" i="9" s="1"/>
  <c r="O1336" i="9" s="1"/>
  <c r="I1336" i="9"/>
  <c r="G1336" i="9"/>
  <c r="M1335" i="9"/>
  <c r="N1335" i="9" s="1"/>
  <c r="O1335" i="9" s="1"/>
  <c r="I1335" i="9"/>
  <c r="G1335" i="9"/>
  <c r="M1334" i="9"/>
  <c r="N1334" i="9" s="1"/>
  <c r="O1334" i="9" s="1"/>
  <c r="I1334" i="9"/>
  <c r="G1334" i="9"/>
  <c r="M1333" i="9"/>
  <c r="N1333" i="9" s="1"/>
  <c r="O1333" i="9" s="1"/>
  <c r="I1333" i="9"/>
  <c r="G1333" i="9"/>
  <c r="M1332" i="9"/>
  <c r="N1332" i="9" s="1"/>
  <c r="O1332" i="9" s="1"/>
  <c r="I1332" i="9"/>
  <c r="G1332" i="9"/>
  <c r="M1331" i="9"/>
  <c r="N1331" i="9" s="1"/>
  <c r="O1331" i="9" s="1"/>
  <c r="I1331" i="9"/>
  <c r="G1331" i="9"/>
  <c r="M1330" i="9"/>
  <c r="N1330" i="9" s="1"/>
  <c r="O1330" i="9" s="1"/>
  <c r="I1330" i="9"/>
  <c r="G1330" i="9"/>
  <c r="M1329" i="9"/>
  <c r="N1329" i="9" s="1"/>
  <c r="O1329" i="9" s="1"/>
  <c r="I1329" i="9"/>
  <c r="G1329" i="9"/>
  <c r="M1328" i="9"/>
  <c r="N1328" i="9" s="1"/>
  <c r="O1328" i="9" s="1"/>
  <c r="I1328" i="9"/>
  <c r="G1328" i="9"/>
  <c r="M1327" i="9"/>
  <c r="N1327" i="9" s="1"/>
  <c r="O1327" i="9" s="1"/>
  <c r="I1327" i="9"/>
  <c r="G1327" i="9"/>
  <c r="N1326" i="9"/>
  <c r="O1326" i="9" s="1"/>
  <c r="M1326" i="9"/>
  <c r="I1326" i="9"/>
  <c r="G1326" i="9"/>
  <c r="N1325" i="9"/>
  <c r="O1325" i="9" s="1"/>
  <c r="M1325" i="9"/>
  <c r="I1325" i="9"/>
  <c r="G1325" i="9"/>
  <c r="M1324" i="9"/>
  <c r="N1324" i="9" s="1"/>
  <c r="O1324" i="9" s="1"/>
  <c r="I1324" i="9"/>
  <c r="G1324" i="9"/>
  <c r="M1323" i="9"/>
  <c r="N1323" i="9" s="1"/>
  <c r="O1323" i="9" s="1"/>
  <c r="I1323" i="9"/>
  <c r="G1323" i="9"/>
  <c r="M1322" i="9"/>
  <c r="N1322" i="9" s="1"/>
  <c r="O1322" i="9" s="1"/>
  <c r="I1322" i="9"/>
  <c r="G1322" i="9"/>
  <c r="M1321" i="9"/>
  <c r="N1321" i="9" s="1"/>
  <c r="O1321" i="9" s="1"/>
  <c r="I1321" i="9"/>
  <c r="G1321" i="9"/>
  <c r="M1320" i="9"/>
  <c r="N1320" i="9" s="1"/>
  <c r="O1320" i="9" s="1"/>
  <c r="I1320" i="9"/>
  <c r="G1320" i="9"/>
  <c r="M1319" i="9"/>
  <c r="N1319" i="9" s="1"/>
  <c r="O1319" i="9" s="1"/>
  <c r="I1319" i="9"/>
  <c r="G1319" i="9"/>
  <c r="M1318" i="9"/>
  <c r="N1318" i="9" s="1"/>
  <c r="O1318" i="9" s="1"/>
  <c r="I1318" i="9"/>
  <c r="G1318" i="9"/>
  <c r="M1317" i="9"/>
  <c r="N1317" i="9" s="1"/>
  <c r="O1317" i="9" s="1"/>
  <c r="I1317" i="9"/>
  <c r="G1317" i="9"/>
  <c r="M1316" i="9"/>
  <c r="N1316" i="9" s="1"/>
  <c r="O1316" i="9" s="1"/>
  <c r="I1316" i="9"/>
  <c r="G1316" i="9"/>
  <c r="M1315" i="9"/>
  <c r="N1315" i="9" s="1"/>
  <c r="O1315" i="9" s="1"/>
  <c r="I1315" i="9"/>
  <c r="G1315" i="9"/>
  <c r="M1314" i="9"/>
  <c r="N1314" i="9" s="1"/>
  <c r="O1314" i="9" s="1"/>
  <c r="I1314" i="9"/>
  <c r="G1314" i="9"/>
  <c r="M1313" i="9"/>
  <c r="N1313" i="9" s="1"/>
  <c r="O1313" i="9" s="1"/>
  <c r="I1313" i="9"/>
  <c r="G1313" i="9"/>
  <c r="M1312" i="9"/>
  <c r="N1312" i="9" s="1"/>
  <c r="O1312" i="9" s="1"/>
  <c r="I1312" i="9"/>
  <c r="G1312" i="9"/>
  <c r="M1311" i="9"/>
  <c r="N1311" i="9" s="1"/>
  <c r="O1311" i="9" s="1"/>
  <c r="I1311" i="9"/>
  <c r="G1311" i="9"/>
  <c r="M1310" i="9"/>
  <c r="N1310" i="9" s="1"/>
  <c r="O1310" i="9" s="1"/>
  <c r="I1310" i="9"/>
  <c r="G1310" i="9"/>
  <c r="M1309" i="9"/>
  <c r="N1309" i="9" s="1"/>
  <c r="O1309" i="9" s="1"/>
  <c r="I1309" i="9"/>
  <c r="G1309" i="9"/>
  <c r="M1308" i="9"/>
  <c r="N1308" i="9" s="1"/>
  <c r="O1308" i="9" s="1"/>
  <c r="I1308" i="9"/>
  <c r="G1308" i="9"/>
  <c r="M1307" i="9"/>
  <c r="N1307" i="9" s="1"/>
  <c r="O1307" i="9" s="1"/>
  <c r="I1307" i="9"/>
  <c r="G1307" i="9"/>
  <c r="M1306" i="9"/>
  <c r="N1306" i="9" s="1"/>
  <c r="O1306" i="9" s="1"/>
  <c r="I1306" i="9"/>
  <c r="G1306" i="9"/>
  <c r="M1305" i="9"/>
  <c r="N1305" i="9" s="1"/>
  <c r="O1305" i="9" s="1"/>
  <c r="I1305" i="9"/>
  <c r="G1305" i="9"/>
  <c r="M1304" i="9"/>
  <c r="N1304" i="9" s="1"/>
  <c r="O1304" i="9" s="1"/>
  <c r="I1304" i="9"/>
  <c r="G1304" i="9"/>
  <c r="M1303" i="9"/>
  <c r="N1303" i="9" s="1"/>
  <c r="O1303" i="9" s="1"/>
  <c r="I1303" i="9"/>
  <c r="G1303" i="9"/>
  <c r="M1302" i="9"/>
  <c r="N1302" i="9" s="1"/>
  <c r="O1302" i="9" s="1"/>
  <c r="I1302" i="9"/>
  <c r="G1302" i="9"/>
  <c r="M1301" i="9"/>
  <c r="N1301" i="9" s="1"/>
  <c r="O1301" i="9" s="1"/>
  <c r="I1301" i="9"/>
  <c r="G1301" i="9"/>
  <c r="M1300" i="9"/>
  <c r="N1300" i="9" s="1"/>
  <c r="O1300" i="9" s="1"/>
  <c r="I1300" i="9"/>
  <c r="G1300" i="9"/>
  <c r="M1299" i="9"/>
  <c r="N1299" i="9" s="1"/>
  <c r="O1299" i="9" s="1"/>
  <c r="I1299" i="9"/>
  <c r="G1299" i="9"/>
  <c r="M1298" i="9"/>
  <c r="N1298" i="9" s="1"/>
  <c r="O1298" i="9" s="1"/>
  <c r="I1298" i="9"/>
  <c r="G1298" i="9"/>
  <c r="M1297" i="9"/>
  <c r="N1297" i="9" s="1"/>
  <c r="O1297" i="9" s="1"/>
  <c r="I1297" i="9"/>
  <c r="G1297" i="9"/>
  <c r="M1296" i="9"/>
  <c r="N1296" i="9" s="1"/>
  <c r="O1296" i="9" s="1"/>
  <c r="I1296" i="9"/>
  <c r="G1296" i="9"/>
  <c r="M1295" i="9"/>
  <c r="N1295" i="9" s="1"/>
  <c r="O1295" i="9" s="1"/>
  <c r="I1295" i="9"/>
  <c r="G1295" i="9"/>
  <c r="M1294" i="9"/>
  <c r="N1294" i="9" s="1"/>
  <c r="O1294" i="9" s="1"/>
  <c r="I1294" i="9"/>
  <c r="G1294" i="9"/>
  <c r="M1293" i="9"/>
  <c r="N1293" i="9" s="1"/>
  <c r="O1293" i="9" s="1"/>
  <c r="I1293" i="9"/>
  <c r="G1293" i="9"/>
  <c r="M1292" i="9"/>
  <c r="N1292" i="9" s="1"/>
  <c r="O1292" i="9" s="1"/>
  <c r="I1292" i="9"/>
  <c r="G1292" i="9"/>
  <c r="M1291" i="9"/>
  <c r="N1291" i="9" s="1"/>
  <c r="O1291" i="9" s="1"/>
  <c r="I1291" i="9"/>
  <c r="G1291" i="9"/>
  <c r="M1290" i="9"/>
  <c r="N1290" i="9" s="1"/>
  <c r="O1290" i="9" s="1"/>
  <c r="I1290" i="9"/>
  <c r="G1290" i="9"/>
  <c r="M1289" i="9"/>
  <c r="N1289" i="9" s="1"/>
  <c r="O1289" i="9" s="1"/>
  <c r="I1289" i="9"/>
  <c r="G1289" i="9"/>
  <c r="M1288" i="9"/>
  <c r="N1288" i="9" s="1"/>
  <c r="O1288" i="9" s="1"/>
  <c r="I1288" i="9"/>
  <c r="G1288" i="9"/>
  <c r="M1287" i="9"/>
  <c r="N1287" i="9" s="1"/>
  <c r="O1287" i="9" s="1"/>
  <c r="I1287" i="9"/>
  <c r="G1287" i="9"/>
  <c r="M1286" i="9"/>
  <c r="N1286" i="9" s="1"/>
  <c r="O1286" i="9" s="1"/>
  <c r="I1286" i="9"/>
  <c r="G1286" i="9"/>
  <c r="M1285" i="9"/>
  <c r="N1285" i="9" s="1"/>
  <c r="O1285" i="9" s="1"/>
  <c r="I1285" i="9"/>
  <c r="G1285" i="9"/>
  <c r="M1284" i="9"/>
  <c r="N1284" i="9" s="1"/>
  <c r="O1284" i="9" s="1"/>
  <c r="I1284" i="9"/>
  <c r="G1284" i="9"/>
  <c r="M1283" i="9"/>
  <c r="N1283" i="9" s="1"/>
  <c r="O1283" i="9" s="1"/>
  <c r="I1283" i="9"/>
  <c r="G1283" i="9"/>
  <c r="M1282" i="9"/>
  <c r="N1282" i="9" s="1"/>
  <c r="O1282" i="9" s="1"/>
  <c r="I1282" i="9"/>
  <c r="G1282" i="9"/>
  <c r="M1281" i="9"/>
  <c r="N1281" i="9" s="1"/>
  <c r="O1281" i="9" s="1"/>
  <c r="I1281" i="9"/>
  <c r="G1281" i="9"/>
  <c r="M1280" i="9"/>
  <c r="N1280" i="9" s="1"/>
  <c r="O1280" i="9" s="1"/>
  <c r="I1280" i="9"/>
  <c r="G1280" i="9"/>
  <c r="M1279" i="9"/>
  <c r="N1279" i="9" s="1"/>
  <c r="O1279" i="9" s="1"/>
  <c r="I1279" i="9"/>
  <c r="G1279" i="9"/>
  <c r="M1278" i="9"/>
  <c r="N1278" i="9" s="1"/>
  <c r="O1278" i="9" s="1"/>
  <c r="I1278" i="9"/>
  <c r="G1278" i="9"/>
  <c r="M1277" i="9"/>
  <c r="N1277" i="9" s="1"/>
  <c r="O1277" i="9" s="1"/>
  <c r="I1277" i="9"/>
  <c r="G1277" i="9"/>
  <c r="M1276" i="9"/>
  <c r="N1276" i="9" s="1"/>
  <c r="O1276" i="9" s="1"/>
  <c r="I1276" i="9"/>
  <c r="G1276" i="9"/>
  <c r="M1275" i="9"/>
  <c r="N1275" i="9" s="1"/>
  <c r="O1275" i="9" s="1"/>
  <c r="I1275" i="9"/>
  <c r="G1275" i="9"/>
  <c r="M1274" i="9"/>
  <c r="N1274" i="9" s="1"/>
  <c r="O1274" i="9" s="1"/>
  <c r="I1274" i="9"/>
  <c r="G1274" i="9"/>
  <c r="M1273" i="9"/>
  <c r="N1273" i="9" s="1"/>
  <c r="O1273" i="9" s="1"/>
  <c r="I1273" i="9"/>
  <c r="G1273" i="9"/>
  <c r="M1272" i="9"/>
  <c r="N1272" i="9" s="1"/>
  <c r="O1272" i="9" s="1"/>
  <c r="I1272" i="9"/>
  <c r="G1272" i="9"/>
  <c r="M1271" i="9"/>
  <c r="N1271" i="9" s="1"/>
  <c r="O1271" i="9" s="1"/>
  <c r="I1271" i="9"/>
  <c r="G1271" i="9"/>
  <c r="M1270" i="9"/>
  <c r="N1270" i="9" s="1"/>
  <c r="O1270" i="9" s="1"/>
  <c r="I1270" i="9"/>
  <c r="G1270" i="9"/>
  <c r="M1269" i="9"/>
  <c r="N1269" i="9" s="1"/>
  <c r="O1269" i="9" s="1"/>
  <c r="I1269" i="9"/>
  <c r="G1269" i="9"/>
  <c r="M1268" i="9"/>
  <c r="N1268" i="9" s="1"/>
  <c r="O1268" i="9" s="1"/>
  <c r="I1268" i="9"/>
  <c r="G1268" i="9"/>
  <c r="M1267" i="9"/>
  <c r="N1267" i="9" s="1"/>
  <c r="O1267" i="9" s="1"/>
  <c r="I1267" i="9"/>
  <c r="G1267" i="9"/>
  <c r="M1266" i="9"/>
  <c r="N1266" i="9" s="1"/>
  <c r="O1266" i="9" s="1"/>
  <c r="I1266" i="9"/>
  <c r="G1266" i="9"/>
  <c r="M1265" i="9"/>
  <c r="N1265" i="9" s="1"/>
  <c r="O1265" i="9" s="1"/>
  <c r="I1265" i="9"/>
  <c r="G1265" i="9"/>
  <c r="M1264" i="9"/>
  <c r="N1264" i="9" s="1"/>
  <c r="O1264" i="9" s="1"/>
  <c r="I1264" i="9"/>
  <c r="G1264" i="9"/>
  <c r="M1263" i="9"/>
  <c r="N1263" i="9" s="1"/>
  <c r="O1263" i="9" s="1"/>
  <c r="I1263" i="9"/>
  <c r="G1263" i="9"/>
  <c r="M1262" i="9"/>
  <c r="N1262" i="9" s="1"/>
  <c r="O1262" i="9" s="1"/>
  <c r="I1262" i="9"/>
  <c r="G1262" i="9"/>
  <c r="M1261" i="9"/>
  <c r="N1261" i="9" s="1"/>
  <c r="O1261" i="9" s="1"/>
  <c r="I1261" i="9"/>
  <c r="G1261" i="9"/>
  <c r="M1260" i="9"/>
  <c r="N1260" i="9" s="1"/>
  <c r="O1260" i="9" s="1"/>
  <c r="I1260" i="9"/>
  <c r="G1260" i="9"/>
  <c r="M1259" i="9"/>
  <c r="N1259" i="9" s="1"/>
  <c r="O1259" i="9" s="1"/>
  <c r="I1259" i="9"/>
  <c r="G1259" i="9"/>
  <c r="M1258" i="9"/>
  <c r="N1258" i="9" s="1"/>
  <c r="O1258" i="9" s="1"/>
  <c r="I1258" i="9"/>
  <c r="G1258" i="9"/>
  <c r="M1257" i="9"/>
  <c r="N1257" i="9" s="1"/>
  <c r="O1257" i="9" s="1"/>
  <c r="I1257" i="9"/>
  <c r="G1257" i="9"/>
  <c r="M1256" i="9"/>
  <c r="N1256" i="9" s="1"/>
  <c r="O1256" i="9" s="1"/>
  <c r="I1256" i="9"/>
  <c r="G1256" i="9"/>
  <c r="M1255" i="9"/>
  <c r="N1255" i="9" s="1"/>
  <c r="O1255" i="9" s="1"/>
  <c r="I1255" i="9"/>
  <c r="G1255" i="9"/>
  <c r="M1254" i="9"/>
  <c r="N1254" i="9" s="1"/>
  <c r="O1254" i="9" s="1"/>
  <c r="I1254" i="9"/>
  <c r="G1254" i="9"/>
  <c r="M1253" i="9"/>
  <c r="N1253" i="9" s="1"/>
  <c r="O1253" i="9" s="1"/>
  <c r="I1253" i="9"/>
  <c r="G1253" i="9"/>
  <c r="M1252" i="9"/>
  <c r="N1252" i="9" s="1"/>
  <c r="O1252" i="9" s="1"/>
  <c r="I1252" i="9"/>
  <c r="G1252" i="9"/>
  <c r="M1251" i="9"/>
  <c r="N1251" i="9" s="1"/>
  <c r="O1251" i="9" s="1"/>
  <c r="I1251" i="9"/>
  <c r="G1251" i="9"/>
  <c r="M1250" i="9"/>
  <c r="N1250" i="9" s="1"/>
  <c r="O1250" i="9" s="1"/>
  <c r="I1250" i="9"/>
  <c r="G1250" i="9"/>
  <c r="N1249" i="9"/>
  <c r="O1249" i="9" s="1"/>
  <c r="M1249" i="9"/>
  <c r="I1249" i="9"/>
  <c r="G1249" i="9"/>
  <c r="M1248" i="9"/>
  <c r="N1248" i="9" s="1"/>
  <c r="O1248" i="9" s="1"/>
  <c r="I1248" i="9"/>
  <c r="G1248" i="9"/>
  <c r="M1247" i="9"/>
  <c r="N1247" i="9" s="1"/>
  <c r="O1247" i="9" s="1"/>
  <c r="I1247" i="9"/>
  <c r="G1247" i="9"/>
  <c r="M1246" i="9"/>
  <c r="N1246" i="9" s="1"/>
  <c r="O1246" i="9" s="1"/>
  <c r="I1246" i="9"/>
  <c r="G1246" i="9"/>
  <c r="M1245" i="9"/>
  <c r="N1245" i="9" s="1"/>
  <c r="O1245" i="9" s="1"/>
  <c r="I1245" i="9"/>
  <c r="G1245" i="9"/>
  <c r="M1244" i="9"/>
  <c r="N1244" i="9" s="1"/>
  <c r="O1244" i="9" s="1"/>
  <c r="I1244" i="9"/>
  <c r="G1244" i="9"/>
  <c r="M1243" i="9"/>
  <c r="N1243" i="9" s="1"/>
  <c r="O1243" i="9" s="1"/>
  <c r="I1243" i="9"/>
  <c r="G1243" i="9"/>
  <c r="M1242" i="9"/>
  <c r="N1242" i="9" s="1"/>
  <c r="O1242" i="9" s="1"/>
  <c r="I1242" i="9"/>
  <c r="G1242" i="9"/>
  <c r="M1241" i="9"/>
  <c r="N1241" i="9" s="1"/>
  <c r="O1241" i="9" s="1"/>
  <c r="I1241" i="9"/>
  <c r="G1241" i="9"/>
  <c r="M1240" i="9"/>
  <c r="N1240" i="9" s="1"/>
  <c r="O1240" i="9" s="1"/>
  <c r="I1240" i="9"/>
  <c r="G1240" i="9"/>
  <c r="M1239" i="9"/>
  <c r="N1239" i="9" s="1"/>
  <c r="O1239" i="9" s="1"/>
  <c r="I1239" i="9"/>
  <c r="G1239" i="9"/>
  <c r="M1238" i="9"/>
  <c r="N1238" i="9" s="1"/>
  <c r="O1238" i="9" s="1"/>
  <c r="I1238" i="9"/>
  <c r="G1238" i="9"/>
  <c r="M1237" i="9"/>
  <c r="N1237" i="9" s="1"/>
  <c r="O1237" i="9" s="1"/>
  <c r="I1237" i="9"/>
  <c r="G1237" i="9"/>
  <c r="M1236" i="9"/>
  <c r="N1236" i="9" s="1"/>
  <c r="O1236" i="9" s="1"/>
  <c r="I1236" i="9"/>
  <c r="G1236" i="9"/>
  <c r="M1235" i="9"/>
  <c r="N1235" i="9" s="1"/>
  <c r="O1235" i="9" s="1"/>
  <c r="I1235" i="9"/>
  <c r="G1235" i="9"/>
  <c r="M1234" i="9"/>
  <c r="N1234" i="9" s="1"/>
  <c r="O1234" i="9" s="1"/>
  <c r="I1234" i="9"/>
  <c r="G1234" i="9"/>
  <c r="M1233" i="9"/>
  <c r="N1233" i="9" s="1"/>
  <c r="O1233" i="9" s="1"/>
  <c r="I1233" i="9"/>
  <c r="G1233" i="9"/>
  <c r="M1232" i="9"/>
  <c r="N1232" i="9" s="1"/>
  <c r="O1232" i="9" s="1"/>
  <c r="I1232" i="9"/>
  <c r="G1232" i="9"/>
  <c r="M1231" i="9"/>
  <c r="N1231" i="9" s="1"/>
  <c r="O1231" i="9" s="1"/>
  <c r="I1231" i="9"/>
  <c r="G1231" i="9"/>
  <c r="M1230" i="9"/>
  <c r="N1230" i="9" s="1"/>
  <c r="O1230" i="9" s="1"/>
  <c r="I1230" i="9"/>
  <c r="G1230" i="9"/>
  <c r="M1229" i="9"/>
  <c r="N1229" i="9" s="1"/>
  <c r="O1229" i="9" s="1"/>
  <c r="I1229" i="9"/>
  <c r="G1229" i="9"/>
  <c r="M1228" i="9"/>
  <c r="N1228" i="9" s="1"/>
  <c r="O1228" i="9" s="1"/>
  <c r="I1228" i="9"/>
  <c r="G1228" i="9"/>
  <c r="M1227" i="9"/>
  <c r="N1227" i="9" s="1"/>
  <c r="O1227" i="9" s="1"/>
  <c r="I1227" i="9"/>
  <c r="G1227" i="9"/>
  <c r="M1226" i="9"/>
  <c r="N1226" i="9" s="1"/>
  <c r="O1226" i="9" s="1"/>
  <c r="I1226" i="9"/>
  <c r="G1226" i="9"/>
  <c r="M1225" i="9"/>
  <c r="N1225" i="9" s="1"/>
  <c r="O1225" i="9" s="1"/>
  <c r="I1225" i="9"/>
  <c r="G1225" i="9"/>
  <c r="M1224" i="9"/>
  <c r="N1224" i="9" s="1"/>
  <c r="O1224" i="9" s="1"/>
  <c r="I1224" i="9"/>
  <c r="G1224" i="9"/>
  <c r="M1223" i="9"/>
  <c r="N1223" i="9" s="1"/>
  <c r="O1223" i="9" s="1"/>
  <c r="I1223" i="9"/>
  <c r="G1223" i="9"/>
  <c r="M1222" i="9"/>
  <c r="N1222" i="9" s="1"/>
  <c r="O1222" i="9" s="1"/>
  <c r="I1222" i="9"/>
  <c r="G1222" i="9"/>
  <c r="M1221" i="9"/>
  <c r="N1221" i="9" s="1"/>
  <c r="O1221" i="9" s="1"/>
  <c r="I1221" i="9"/>
  <c r="G1221" i="9"/>
  <c r="M1220" i="9"/>
  <c r="N1220" i="9" s="1"/>
  <c r="O1220" i="9" s="1"/>
  <c r="I1220" i="9"/>
  <c r="G1220" i="9"/>
  <c r="M1219" i="9"/>
  <c r="N1219" i="9" s="1"/>
  <c r="O1219" i="9" s="1"/>
  <c r="I1219" i="9"/>
  <c r="G1219" i="9"/>
  <c r="M1218" i="9"/>
  <c r="N1218" i="9" s="1"/>
  <c r="O1218" i="9" s="1"/>
  <c r="I1218" i="9"/>
  <c r="G1218" i="9"/>
  <c r="M1217" i="9"/>
  <c r="N1217" i="9" s="1"/>
  <c r="O1217" i="9" s="1"/>
  <c r="I1217" i="9"/>
  <c r="G1217" i="9"/>
  <c r="M1216" i="9"/>
  <c r="N1216" i="9" s="1"/>
  <c r="O1216" i="9" s="1"/>
  <c r="I1216" i="9"/>
  <c r="G1216" i="9"/>
  <c r="M1215" i="9"/>
  <c r="N1215" i="9" s="1"/>
  <c r="O1215" i="9" s="1"/>
  <c r="I1215" i="9"/>
  <c r="G1215" i="9"/>
  <c r="M1214" i="9"/>
  <c r="N1214" i="9" s="1"/>
  <c r="O1214" i="9" s="1"/>
  <c r="I1214" i="9"/>
  <c r="G1214" i="9"/>
  <c r="M1213" i="9"/>
  <c r="N1213" i="9" s="1"/>
  <c r="O1213" i="9" s="1"/>
  <c r="I1213" i="9"/>
  <c r="G1213" i="9"/>
  <c r="M1212" i="9"/>
  <c r="N1212" i="9" s="1"/>
  <c r="O1212" i="9" s="1"/>
  <c r="I1212" i="9"/>
  <c r="G1212" i="9"/>
  <c r="M1211" i="9"/>
  <c r="N1211" i="9" s="1"/>
  <c r="O1211" i="9" s="1"/>
  <c r="I1211" i="9"/>
  <c r="G1211" i="9"/>
  <c r="M1210" i="9"/>
  <c r="N1210" i="9" s="1"/>
  <c r="O1210" i="9" s="1"/>
  <c r="I1210" i="9"/>
  <c r="G1210" i="9"/>
  <c r="M1209" i="9"/>
  <c r="N1209" i="9" s="1"/>
  <c r="O1209" i="9" s="1"/>
  <c r="I1209" i="9"/>
  <c r="G1209" i="9"/>
  <c r="M1208" i="9"/>
  <c r="N1208" i="9" s="1"/>
  <c r="O1208" i="9" s="1"/>
  <c r="I1208" i="9"/>
  <c r="G1208" i="9"/>
  <c r="M1207" i="9"/>
  <c r="N1207" i="9" s="1"/>
  <c r="O1207" i="9" s="1"/>
  <c r="I1207" i="9"/>
  <c r="G1207" i="9"/>
  <c r="M1206" i="9"/>
  <c r="N1206" i="9" s="1"/>
  <c r="O1206" i="9" s="1"/>
  <c r="I1206" i="9"/>
  <c r="G1206" i="9"/>
  <c r="M1205" i="9"/>
  <c r="N1205" i="9" s="1"/>
  <c r="O1205" i="9" s="1"/>
  <c r="I1205" i="9"/>
  <c r="G1205" i="9"/>
  <c r="M1204" i="9"/>
  <c r="N1204" i="9" s="1"/>
  <c r="O1204" i="9" s="1"/>
  <c r="I1204" i="9"/>
  <c r="G1204" i="9"/>
  <c r="M1203" i="9"/>
  <c r="N1203" i="9" s="1"/>
  <c r="O1203" i="9" s="1"/>
  <c r="I1203" i="9"/>
  <c r="G1203" i="9"/>
  <c r="M1202" i="9"/>
  <c r="N1202" i="9" s="1"/>
  <c r="O1202" i="9" s="1"/>
  <c r="I1202" i="9"/>
  <c r="G1202" i="9"/>
  <c r="M1201" i="9"/>
  <c r="N1201" i="9" s="1"/>
  <c r="O1201" i="9" s="1"/>
  <c r="I1201" i="9"/>
  <c r="G1201" i="9"/>
  <c r="M1200" i="9"/>
  <c r="N1200" i="9" s="1"/>
  <c r="O1200" i="9" s="1"/>
  <c r="I1200" i="9"/>
  <c r="G1200" i="9"/>
  <c r="M1199" i="9"/>
  <c r="N1199" i="9" s="1"/>
  <c r="O1199" i="9" s="1"/>
  <c r="I1199" i="9"/>
  <c r="G1199" i="9"/>
  <c r="M1198" i="9"/>
  <c r="N1198" i="9" s="1"/>
  <c r="O1198" i="9" s="1"/>
  <c r="I1198" i="9"/>
  <c r="G1198" i="9"/>
  <c r="M1197" i="9"/>
  <c r="N1197" i="9" s="1"/>
  <c r="O1197" i="9" s="1"/>
  <c r="I1197" i="9"/>
  <c r="G1197" i="9"/>
  <c r="M1196" i="9"/>
  <c r="N1196" i="9" s="1"/>
  <c r="O1196" i="9" s="1"/>
  <c r="I1196" i="9"/>
  <c r="G1196" i="9"/>
  <c r="M1195" i="9"/>
  <c r="N1195" i="9" s="1"/>
  <c r="O1195" i="9" s="1"/>
  <c r="I1195" i="9"/>
  <c r="G1195" i="9"/>
  <c r="M1194" i="9"/>
  <c r="N1194" i="9" s="1"/>
  <c r="O1194" i="9" s="1"/>
  <c r="I1194" i="9"/>
  <c r="G1194" i="9"/>
  <c r="M1193" i="9"/>
  <c r="N1193" i="9" s="1"/>
  <c r="O1193" i="9" s="1"/>
  <c r="I1193" i="9"/>
  <c r="G1193" i="9"/>
  <c r="M1192" i="9"/>
  <c r="N1192" i="9" s="1"/>
  <c r="O1192" i="9" s="1"/>
  <c r="I1192" i="9"/>
  <c r="G1192" i="9"/>
  <c r="M1191" i="9"/>
  <c r="N1191" i="9" s="1"/>
  <c r="O1191" i="9" s="1"/>
  <c r="I1191" i="9"/>
  <c r="G1191" i="9"/>
  <c r="M1190" i="9"/>
  <c r="N1190" i="9" s="1"/>
  <c r="O1190" i="9" s="1"/>
  <c r="I1190" i="9"/>
  <c r="G1190" i="9"/>
  <c r="M1189" i="9"/>
  <c r="N1189" i="9" s="1"/>
  <c r="O1189" i="9" s="1"/>
  <c r="I1189" i="9"/>
  <c r="G1189" i="9"/>
  <c r="M1188" i="9"/>
  <c r="N1188" i="9" s="1"/>
  <c r="O1188" i="9" s="1"/>
  <c r="I1188" i="9"/>
  <c r="G1188" i="9"/>
  <c r="M1187" i="9"/>
  <c r="N1187" i="9" s="1"/>
  <c r="O1187" i="9" s="1"/>
  <c r="I1187" i="9"/>
  <c r="G1187" i="9"/>
  <c r="M1186" i="9"/>
  <c r="N1186" i="9" s="1"/>
  <c r="O1186" i="9" s="1"/>
  <c r="I1186" i="9"/>
  <c r="G1186" i="9"/>
  <c r="M1185" i="9"/>
  <c r="N1185" i="9" s="1"/>
  <c r="O1185" i="9" s="1"/>
  <c r="I1185" i="9"/>
  <c r="G1185" i="9"/>
  <c r="M1184" i="9"/>
  <c r="N1184" i="9" s="1"/>
  <c r="O1184" i="9" s="1"/>
  <c r="I1184" i="9"/>
  <c r="G1184" i="9"/>
  <c r="M1183" i="9"/>
  <c r="N1183" i="9" s="1"/>
  <c r="O1183" i="9" s="1"/>
  <c r="I1183" i="9"/>
  <c r="G1183" i="9"/>
  <c r="M1182" i="9"/>
  <c r="N1182" i="9" s="1"/>
  <c r="O1182" i="9" s="1"/>
  <c r="I1182" i="9"/>
  <c r="G1182" i="9"/>
  <c r="M1181" i="9"/>
  <c r="N1181" i="9" s="1"/>
  <c r="O1181" i="9" s="1"/>
  <c r="I1181" i="9"/>
  <c r="G1181" i="9"/>
  <c r="M1180" i="9"/>
  <c r="N1180" i="9" s="1"/>
  <c r="O1180" i="9" s="1"/>
  <c r="I1180" i="9"/>
  <c r="G1180" i="9"/>
  <c r="M1179" i="9"/>
  <c r="N1179" i="9" s="1"/>
  <c r="O1179" i="9" s="1"/>
  <c r="I1179" i="9"/>
  <c r="G1179" i="9"/>
  <c r="M1178" i="9"/>
  <c r="N1178" i="9" s="1"/>
  <c r="O1178" i="9" s="1"/>
  <c r="I1178" i="9"/>
  <c r="G1178" i="9"/>
  <c r="M1177" i="9"/>
  <c r="N1177" i="9" s="1"/>
  <c r="O1177" i="9" s="1"/>
  <c r="I1177" i="9"/>
  <c r="G1177" i="9"/>
  <c r="M1176" i="9"/>
  <c r="N1176" i="9" s="1"/>
  <c r="O1176" i="9" s="1"/>
  <c r="I1176" i="9"/>
  <c r="G1176" i="9"/>
  <c r="M1175" i="9"/>
  <c r="N1175" i="9" s="1"/>
  <c r="O1175" i="9" s="1"/>
  <c r="I1175" i="9"/>
  <c r="G1175" i="9"/>
  <c r="M1174" i="9"/>
  <c r="N1174" i="9" s="1"/>
  <c r="O1174" i="9" s="1"/>
  <c r="I1174" i="9"/>
  <c r="G1174" i="9"/>
  <c r="M1173" i="9"/>
  <c r="N1173" i="9" s="1"/>
  <c r="O1173" i="9" s="1"/>
  <c r="I1173" i="9"/>
  <c r="G1173" i="9"/>
  <c r="M1172" i="9"/>
  <c r="N1172" i="9" s="1"/>
  <c r="O1172" i="9" s="1"/>
  <c r="I1172" i="9"/>
  <c r="G1172" i="9"/>
  <c r="M1171" i="9"/>
  <c r="N1171" i="9" s="1"/>
  <c r="O1171" i="9" s="1"/>
  <c r="I1171" i="9"/>
  <c r="G1171" i="9"/>
  <c r="M1170" i="9"/>
  <c r="N1170" i="9" s="1"/>
  <c r="O1170" i="9" s="1"/>
  <c r="I1170" i="9"/>
  <c r="G1170" i="9"/>
  <c r="M1169" i="9"/>
  <c r="N1169" i="9" s="1"/>
  <c r="O1169" i="9" s="1"/>
  <c r="I1169" i="9"/>
  <c r="G1169" i="9"/>
  <c r="M1168" i="9"/>
  <c r="N1168" i="9" s="1"/>
  <c r="O1168" i="9" s="1"/>
  <c r="I1168" i="9"/>
  <c r="G1168" i="9"/>
  <c r="M1167" i="9"/>
  <c r="N1167" i="9" s="1"/>
  <c r="O1167" i="9" s="1"/>
  <c r="I1167" i="9"/>
  <c r="G1167" i="9"/>
  <c r="M1166" i="9"/>
  <c r="N1166" i="9" s="1"/>
  <c r="O1166" i="9" s="1"/>
  <c r="I1166" i="9"/>
  <c r="G1166" i="9"/>
  <c r="M1165" i="9"/>
  <c r="N1165" i="9" s="1"/>
  <c r="O1165" i="9" s="1"/>
  <c r="I1165" i="9"/>
  <c r="G1165" i="9"/>
  <c r="M1164" i="9"/>
  <c r="N1164" i="9" s="1"/>
  <c r="O1164" i="9" s="1"/>
  <c r="I1164" i="9"/>
  <c r="G1164" i="9"/>
  <c r="M1163" i="9"/>
  <c r="N1163" i="9" s="1"/>
  <c r="O1163" i="9" s="1"/>
  <c r="I1163" i="9"/>
  <c r="G1163" i="9"/>
  <c r="M1162" i="9"/>
  <c r="N1162" i="9" s="1"/>
  <c r="O1162" i="9" s="1"/>
  <c r="I1162" i="9"/>
  <c r="G1162" i="9"/>
  <c r="M1161" i="9"/>
  <c r="N1161" i="9" s="1"/>
  <c r="O1161" i="9" s="1"/>
  <c r="I1161" i="9"/>
  <c r="G1161" i="9"/>
  <c r="M1160" i="9"/>
  <c r="N1160" i="9" s="1"/>
  <c r="O1160" i="9" s="1"/>
  <c r="I1160" i="9"/>
  <c r="G1160" i="9"/>
  <c r="M1159" i="9"/>
  <c r="N1159" i="9" s="1"/>
  <c r="O1159" i="9" s="1"/>
  <c r="I1159" i="9"/>
  <c r="G1159" i="9"/>
  <c r="M1158" i="9"/>
  <c r="N1158" i="9" s="1"/>
  <c r="O1158" i="9" s="1"/>
  <c r="I1158" i="9"/>
  <c r="G1158" i="9"/>
  <c r="M1157" i="9"/>
  <c r="N1157" i="9" s="1"/>
  <c r="O1157" i="9" s="1"/>
  <c r="I1157" i="9"/>
  <c r="G1157" i="9"/>
  <c r="M1156" i="9"/>
  <c r="N1156" i="9" s="1"/>
  <c r="O1156" i="9" s="1"/>
  <c r="I1156" i="9"/>
  <c r="G1156" i="9"/>
  <c r="M1155" i="9"/>
  <c r="N1155" i="9" s="1"/>
  <c r="O1155" i="9" s="1"/>
  <c r="I1155" i="9"/>
  <c r="G1155" i="9"/>
  <c r="M1154" i="9"/>
  <c r="N1154" i="9" s="1"/>
  <c r="O1154" i="9" s="1"/>
  <c r="I1154" i="9"/>
  <c r="G1154" i="9"/>
  <c r="M1153" i="9"/>
  <c r="N1153" i="9" s="1"/>
  <c r="O1153" i="9" s="1"/>
  <c r="I1153" i="9"/>
  <c r="G1153" i="9"/>
  <c r="M1152" i="9"/>
  <c r="N1152" i="9" s="1"/>
  <c r="O1152" i="9" s="1"/>
  <c r="I1152" i="9"/>
  <c r="G1152" i="9"/>
  <c r="M1151" i="9"/>
  <c r="N1151" i="9" s="1"/>
  <c r="O1151" i="9" s="1"/>
  <c r="I1151" i="9"/>
  <c r="G1151" i="9"/>
  <c r="M1150" i="9"/>
  <c r="N1150" i="9" s="1"/>
  <c r="O1150" i="9" s="1"/>
  <c r="I1150" i="9"/>
  <c r="G1150" i="9"/>
  <c r="M1149" i="9"/>
  <c r="N1149" i="9" s="1"/>
  <c r="O1149" i="9" s="1"/>
  <c r="I1149" i="9"/>
  <c r="G1149" i="9"/>
  <c r="M1148" i="9"/>
  <c r="N1148" i="9" s="1"/>
  <c r="O1148" i="9" s="1"/>
  <c r="I1148" i="9"/>
  <c r="G1148" i="9"/>
  <c r="M1147" i="9"/>
  <c r="N1147" i="9" s="1"/>
  <c r="O1147" i="9" s="1"/>
  <c r="I1147" i="9"/>
  <c r="G1147" i="9"/>
  <c r="M1146" i="9"/>
  <c r="N1146" i="9" s="1"/>
  <c r="O1146" i="9" s="1"/>
  <c r="I1146" i="9"/>
  <c r="G1146" i="9"/>
  <c r="M1145" i="9"/>
  <c r="N1145" i="9" s="1"/>
  <c r="O1145" i="9" s="1"/>
  <c r="I1145" i="9"/>
  <c r="G1145" i="9"/>
  <c r="M1144" i="9"/>
  <c r="N1144" i="9" s="1"/>
  <c r="O1144" i="9" s="1"/>
  <c r="I1144" i="9"/>
  <c r="G1144" i="9"/>
  <c r="M1143" i="9"/>
  <c r="N1143" i="9" s="1"/>
  <c r="O1143" i="9" s="1"/>
  <c r="I1143" i="9"/>
  <c r="G1143" i="9"/>
  <c r="M1142" i="9"/>
  <c r="N1142" i="9" s="1"/>
  <c r="O1142" i="9" s="1"/>
  <c r="I1142" i="9"/>
  <c r="G1142" i="9"/>
  <c r="M1141" i="9"/>
  <c r="N1141" i="9" s="1"/>
  <c r="O1141" i="9" s="1"/>
  <c r="I1141" i="9"/>
  <c r="G1141" i="9"/>
  <c r="M1140" i="9"/>
  <c r="N1140" i="9" s="1"/>
  <c r="O1140" i="9" s="1"/>
  <c r="I1140" i="9"/>
  <c r="G1140" i="9"/>
  <c r="M1139" i="9"/>
  <c r="N1139" i="9" s="1"/>
  <c r="O1139" i="9" s="1"/>
  <c r="I1139" i="9"/>
  <c r="G1139" i="9"/>
  <c r="M1138" i="9"/>
  <c r="N1138" i="9" s="1"/>
  <c r="O1138" i="9" s="1"/>
  <c r="I1138" i="9"/>
  <c r="G1138" i="9"/>
  <c r="M1137" i="9"/>
  <c r="N1137" i="9" s="1"/>
  <c r="O1137" i="9" s="1"/>
  <c r="I1137" i="9"/>
  <c r="G1137" i="9"/>
  <c r="M1136" i="9"/>
  <c r="N1136" i="9" s="1"/>
  <c r="O1136" i="9" s="1"/>
  <c r="I1136" i="9"/>
  <c r="G1136" i="9"/>
  <c r="M1135" i="9"/>
  <c r="N1135" i="9" s="1"/>
  <c r="O1135" i="9" s="1"/>
  <c r="I1135" i="9"/>
  <c r="G1135" i="9"/>
  <c r="M1134" i="9"/>
  <c r="N1134" i="9" s="1"/>
  <c r="O1134" i="9" s="1"/>
  <c r="I1134" i="9"/>
  <c r="G1134" i="9"/>
  <c r="M1133" i="9"/>
  <c r="N1133" i="9" s="1"/>
  <c r="O1133" i="9" s="1"/>
  <c r="I1133" i="9"/>
  <c r="G1133" i="9"/>
  <c r="M1132" i="9"/>
  <c r="N1132" i="9" s="1"/>
  <c r="O1132" i="9" s="1"/>
  <c r="I1132" i="9"/>
  <c r="G1132" i="9"/>
  <c r="N1131" i="9"/>
  <c r="O1131" i="9" s="1"/>
  <c r="M1131" i="9"/>
  <c r="I1131" i="9"/>
  <c r="G1131" i="9"/>
  <c r="N1130" i="9"/>
  <c r="O1130" i="9" s="1"/>
  <c r="M1130" i="9"/>
  <c r="I1130" i="9"/>
  <c r="G1130" i="9"/>
  <c r="M1129" i="9"/>
  <c r="N1129" i="9" s="1"/>
  <c r="O1129" i="9" s="1"/>
  <c r="I1129" i="9"/>
  <c r="G1129" i="9"/>
  <c r="M1128" i="9"/>
  <c r="N1128" i="9" s="1"/>
  <c r="O1128" i="9" s="1"/>
  <c r="I1128" i="9"/>
  <c r="G1128" i="9"/>
  <c r="M1127" i="9"/>
  <c r="N1127" i="9" s="1"/>
  <c r="O1127" i="9" s="1"/>
  <c r="I1127" i="9"/>
  <c r="G1127" i="9"/>
  <c r="M1126" i="9"/>
  <c r="N1126" i="9" s="1"/>
  <c r="O1126" i="9" s="1"/>
  <c r="I1126" i="9"/>
  <c r="G1126" i="9"/>
  <c r="M1125" i="9"/>
  <c r="N1125" i="9" s="1"/>
  <c r="O1125" i="9" s="1"/>
  <c r="I1125" i="9"/>
  <c r="G1125" i="9"/>
  <c r="M1124" i="9"/>
  <c r="N1124" i="9" s="1"/>
  <c r="O1124" i="9" s="1"/>
  <c r="I1124" i="9"/>
  <c r="G1124" i="9"/>
  <c r="M1123" i="9"/>
  <c r="N1123" i="9" s="1"/>
  <c r="O1123" i="9" s="1"/>
  <c r="I1123" i="9"/>
  <c r="G1123" i="9"/>
  <c r="M1122" i="9"/>
  <c r="N1122" i="9" s="1"/>
  <c r="O1122" i="9" s="1"/>
  <c r="I1122" i="9"/>
  <c r="G1122" i="9"/>
  <c r="M1121" i="9"/>
  <c r="N1121" i="9" s="1"/>
  <c r="O1121" i="9" s="1"/>
  <c r="I1121" i="9"/>
  <c r="G1121" i="9"/>
  <c r="M1120" i="9"/>
  <c r="N1120" i="9" s="1"/>
  <c r="O1120" i="9" s="1"/>
  <c r="I1120" i="9"/>
  <c r="G1120" i="9"/>
  <c r="M1119" i="9"/>
  <c r="N1119" i="9" s="1"/>
  <c r="O1119" i="9" s="1"/>
  <c r="I1119" i="9"/>
  <c r="G1119" i="9"/>
  <c r="M1118" i="9"/>
  <c r="N1118" i="9" s="1"/>
  <c r="O1118" i="9" s="1"/>
  <c r="I1118" i="9"/>
  <c r="G1118" i="9"/>
  <c r="M1117" i="9"/>
  <c r="N1117" i="9" s="1"/>
  <c r="O1117" i="9" s="1"/>
  <c r="I1117" i="9"/>
  <c r="G1117" i="9"/>
  <c r="M1116" i="9"/>
  <c r="N1116" i="9" s="1"/>
  <c r="O1116" i="9" s="1"/>
  <c r="I1116" i="9"/>
  <c r="G1116" i="9"/>
  <c r="M1115" i="9"/>
  <c r="N1115" i="9" s="1"/>
  <c r="O1115" i="9" s="1"/>
  <c r="I1115" i="9"/>
  <c r="G1115" i="9"/>
  <c r="M1114" i="9"/>
  <c r="N1114" i="9" s="1"/>
  <c r="O1114" i="9" s="1"/>
  <c r="I1114" i="9"/>
  <c r="G1114" i="9"/>
  <c r="M1113" i="9"/>
  <c r="N1113" i="9" s="1"/>
  <c r="O1113" i="9" s="1"/>
  <c r="I1113" i="9"/>
  <c r="G1113" i="9"/>
  <c r="M1112" i="9"/>
  <c r="N1112" i="9" s="1"/>
  <c r="O1112" i="9" s="1"/>
  <c r="I1112" i="9"/>
  <c r="G1112" i="9"/>
  <c r="M1111" i="9"/>
  <c r="N1111" i="9" s="1"/>
  <c r="O1111" i="9" s="1"/>
  <c r="I1111" i="9"/>
  <c r="G1111" i="9"/>
  <c r="M1110" i="9"/>
  <c r="N1110" i="9" s="1"/>
  <c r="O1110" i="9" s="1"/>
  <c r="I1110" i="9"/>
  <c r="G1110" i="9"/>
  <c r="M1109" i="9"/>
  <c r="N1109" i="9" s="1"/>
  <c r="O1109" i="9" s="1"/>
  <c r="I1109" i="9"/>
  <c r="G1109" i="9"/>
  <c r="M1108" i="9"/>
  <c r="N1108" i="9" s="1"/>
  <c r="O1108" i="9" s="1"/>
  <c r="I1108" i="9"/>
  <c r="G1108" i="9"/>
  <c r="M1107" i="9"/>
  <c r="N1107" i="9" s="1"/>
  <c r="O1107" i="9" s="1"/>
  <c r="I1107" i="9"/>
  <c r="G1107" i="9"/>
  <c r="M1106" i="9"/>
  <c r="N1106" i="9" s="1"/>
  <c r="O1106" i="9" s="1"/>
  <c r="I1106" i="9"/>
  <c r="G1106" i="9"/>
  <c r="M1105" i="9"/>
  <c r="N1105" i="9" s="1"/>
  <c r="O1105" i="9" s="1"/>
  <c r="I1105" i="9"/>
  <c r="G1105" i="9"/>
  <c r="M1104" i="9"/>
  <c r="N1104" i="9" s="1"/>
  <c r="O1104" i="9" s="1"/>
  <c r="I1104" i="9"/>
  <c r="G1104" i="9"/>
  <c r="M1103" i="9"/>
  <c r="N1103" i="9" s="1"/>
  <c r="O1103" i="9" s="1"/>
  <c r="I1103" i="9"/>
  <c r="G1103" i="9"/>
  <c r="M1102" i="9"/>
  <c r="N1102" i="9" s="1"/>
  <c r="O1102" i="9" s="1"/>
  <c r="I1102" i="9"/>
  <c r="G1102" i="9"/>
  <c r="M1101" i="9"/>
  <c r="N1101" i="9" s="1"/>
  <c r="O1101" i="9" s="1"/>
  <c r="I1101" i="9"/>
  <c r="G1101" i="9"/>
  <c r="M1100" i="9"/>
  <c r="N1100" i="9" s="1"/>
  <c r="O1100" i="9" s="1"/>
  <c r="I1100" i="9"/>
  <c r="G1100" i="9"/>
  <c r="M1099" i="9"/>
  <c r="N1099" i="9" s="1"/>
  <c r="O1099" i="9" s="1"/>
  <c r="I1099" i="9"/>
  <c r="G1099" i="9"/>
  <c r="M1098" i="9"/>
  <c r="N1098" i="9" s="1"/>
  <c r="O1098" i="9" s="1"/>
  <c r="I1098" i="9"/>
  <c r="G1098" i="9"/>
  <c r="M1097" i="9"/>
  <c r="N1097" i="9" s="1"/>
  <c r="O1097" i="9" s="1"/>
  <c r="I1097" i="9"/>
  <c r="G1097" i="9"/>
  <c r="M1096" i="9"/>
  <c r="N1096" i="9" s="1"/>
  <c r="O1096" i="9" s="1"/>
  <c r="I1096" i="9"/>
  <c r="G1096" i="9"/>
  <c r="M1095" i="9"/>
  <c r="N1095" i="9" s="1"/>
  <c r="O1095" i="9" s="1"/>
  <c r="I1095" i="9"/>
  <c r="G1095" i="9"/>
  <c r="M1094" i="9"/>
  <c r="N1094" i="9" s="1"/>
  <c r="O1094" i="9" s="1"/>
  <c r="I1094" i="9"/>
  <c r="G1094" i="9"/>
  <c r="M1093" i="9"/>
  <c r="N1093" i="9" s="1"/>
  <c r="O1093" i="9" s="1"/>
  <c r="I1093" i="9"/>
  <c r="G1093" i="9"/>
  <c r="M1092" i="9"/>
  <c r="N1092" i="9" s="1"/>
  <c r="O1092" i="9" s="1"/>
  <c r="I1092" i="9"/>
  <c r="G1092" i="9"/>
  <c r="M1091" i="9"/>
  <c r="N1091" i="9" s="1"/>
  <c r="O1091" i="9" s="1"/>
  <c r="I1091" i="9"/>
  <c r="G1091" i="9"/>
  <c r="M1090" i="9"/>
  <c r="N1090" i="9" s="1"/>
  <c r="O1090" i="9" s="1"/>
  <c r="I1090" i="9"/>
  <c r="G1090" i="9"/>
  <c r="M1089" i="9"/>
  <c r="N1089" i="9" s="1"/>
  <c r="O1089" i="9" s="1"/>
  <c r="I1089" i="9"/>
  <c r="G1089" i="9"/>
  <c r="M1088" i="9"/>
  <c r="N1088" i="9" s="1"/>
  <c r="O1088" i="9" s="1"/>
  <c r="I1088" i="9"/>
  <c r="G1088" i="9"/>
  <c r="M1087" i="9"/>
  <c r="N1087" i="9" s="1"/>
  <c r="O1087" i="9" s="1"/>
  <c r="I1087" i="9"/>
  <c r="G1087" i="9"/>
  <c r="M1086" i="9"/>
  <c r="N1086" i="9" s="1"/>
  <c r="O1086" i="9" s="1"/>
  <c r="I1086" i="9"/>
  <c r="G1086" i="9"/>
  <c r="M1085" i="9"/>
  <c r="N1085" i="9" s="1"/>
  <c r="O1085" i="9" s="1"/>
  <c r="I1085" i="9"/>
  <c r="G1085" i="9"/>
  <c r="M1084" i="9"/>
  <c r="N1084" i="9" s="1"/>
  <c r="O1084" i="9" s="1"/>
  <c r="I1084" i="9"/>
  <c r="G1084" i="9"/>
  <c r="M1083" i="9"/>
  <c r="N1083" i="9" s="1"/>
  <c r="O1083" i="9" s="1"/>
  <c r="I1083" i="9"/>
  <c r="G1083" i="9"/>
  <c r="M1082" i="9"/>
  <c r="N1082" i="9" s="1"/>
  <c r="O1082" i="9" s="1"/>
  <c r="I1082" i="9"/>
  <c r="G1082" i="9"/>
  <c r="M1081" i="9"/>
  <c r="N1081" i="9" s="1"/>
  <c r="O1081" i="9" s="1"/>
  <c r="I1081" i="9"/>
  <c r="G1081" i="9"/>
  <c r="M1080" i="9"/>
  <c r="N1080" i="9" s="1"/>
  <c r="O1080" i="9" s="1"/>
  <c r="I1080" i="9"/>
  <c r="G1080" i="9"/>
  <c r="M1079" i="9"/>
  <c r="N1079" i="9" s="1"/>
  <c r="O1079" i="9" s="1"/>
  <c r="I1079" i="9"/>
  <c r="G1079" i="9"/>
  <c r="M1078" i="9"/>
  <c r="N1078" i="9" s="1"/>
  <c r="O1078" i="9" s="1"/>
  <c r="I1078" i="9"/>
  <c r="G1078" i="9"/>
  <c r="M1077" i="9"/>
  <c r="N1077" i="9" s="1"/>
  <c r="O1077" i="9" s="1"/>
  <c r="I1077" i="9"/>
  <c r="G1077" i="9"/>
  <c r="M1076" i="9"/>
  <c r="N1076" i="9" s="1"/>
  <c r="O1076" i="9" s="1"/>
  <c r="I1076" i="9"/>
  <c r="G1076" i="9"/>
  <c r="M1075" i="9"/>
  <c r="N1075" i="9" s="1"/>
  <c r="O1075" i="9" s="1"/>
  <c r="I1075" i="9"/>
  <c r="G1075" i="9"/>
  <c r="M1074" i="9"/>
  <c r="N1074" i="9" s="1"/>
  <c r="O1074" i="9" s="1"/>
  <c r="I1074" i="9"/>
  <c r="G1074" i="9"/>
  <c r="M1073" i="9"/>
  <c r="N1073" i="9" s="1"/>
  <c r="O1073" i="9" s="1"/>
  <c r="I1073" i="9"/>
  <c r="G1073" i="9"/>
  <c r="M1072" i="9"/>
  <c r="N1072" i="9" s="1"/>
  <c r="O1072" i="9" s="1"/>
  <c r="I1072" i="9"/>
  <c r="G1072" i="9"/>
  <c r="M1071" i="9"/>
  <c r="N1071" i="9" s="1"/>
  <c r="O1071" i="9" s="1"/>
  <c r="I1071" i="9"/>
  <c r="G1071" i="9"/>
  <c r="M1070" i="9"/>
  <c r="N1070" i="9" s="1"/>
  <c r="O1070" i="9" s="1"/>
  <c r="I1070" i="9"/>
  <c r="G1070" i="9"/>
  <c r="M1069" i="9"/>
  <c r="N1069" i="9" s="1"/>
  <c r="O1069" i="9" s="1"/>
  <c r="I1069" i="9"/>
  <c r="G1069" i="9"/>
  <c r="M1068" i="9"/>
  <c r="N1068" i="9" s="1"/>
  <c r="O1068" i="9" s="1"/>
  <c r="I1068" i="9"/>
  <c r="G1068" i="9"/>
  <c r="M1067" i="9"/>
  <c r="N1067" i="9" s="1"/>
  <c r="O1067" i="9" s="1"/>
  <c r="I1067" i="9"/>
  <c r="G1067" i="9"/>
  <c r="M1066" i="9"/>
  <c r="N1066" i="9" s="1"/>
  <c r="O1066" i="9" s="1"/>
  <c r="I1066" i="9"/>
  <c r="G1066" i="9"/>
  <c r="M1065" i="9"/>
  <c r="N1065" i="9" s="1"/>
  <c r="O1065" i="9" s="1"/>
  <c r="I1065" i="9"/>
  <c r="G1065" i="9"/>
  <c r="M1064" i="9"/>
  <c r="N1064" i="9" s="1"/>
  <c r="O1064" i="9" s="1"/>
  <c r="I1064" i="9"/>
  <c r="G1064" i="9"/>
  <c r="M1063" i="9"/>
  <c r="N1063" i="9" s="1"/>
  <c r="O1063" i="9" s="1"/>
  <c r="I1063" i="9"/>
  <c r="G1063" i="9"/>
  <c r="M1062" i="9"/>
  <c r="N1062" i="9" s="1"/>
  <c r="O1062" i="9" s="1"/>
  <c r="I1062" i="9"/>
  <c r="G1062" i="9"/>
  <c r="M1061" i="9"/>
  <c r="N1061" i="9" s="1"/>
  <c r="O1061" i="9" s="1"/>
  <c r="I1061" i="9"/>
  <c r="G1061" i="9"/>
  <c r="M1060" i="9"/>
  <c r="N1060" i="9" s="1"/>
  <c r="O1060" i="9" s="1"/>
  <c r="I1060" i="9"/>
  <c r="G1060" i="9"/>
  <c r="M1059" i="9"/>
  <c r="N1059" i="9" s="1"/>
  <c r="O1059" i="9" s="1"/>
  <c r="I1059" i="9"/>
  <c r="G1059" i="9"/>
  <c r="M1058" i="9"/>
  <c r="N1058" i="9" s="1"/>
  <c r="O1058" i="9" s="1"/>
  <c r="I1058" i="9"/>
  <c r="G1058" i="9"/>
  <c r="M1057" i="9"/>
  <c r="N1057" i="9" s="1"/>
  <c r="O1057" i="9" s="1"/>
  <c r="I1057" i="9"/>
  <c r="G1057" i="9"/>
  <c r="M1056" i="9"/>
  <c r="N1056" i="9" s="1"/>
  <c r="O1056" i="9" s="1"/>
  <c r="I1056" i="9"/>
  <c r="G1056" i="9"/>
  <c r="M1055" i="9"/>
  <c r="N1055" i="9" s="1"/>
  <c r="O1055" i="9" s="1"/>
  <c r="I1055" i="9"/>
  <c r="G1055" i="9"/>
  <c r="M1054" i="9"/>
  <c r="N1054" i="9" s="1"/>
  <c r="O1054" i="9" s="1"/>
  <c r="I1054" i="9"/>
  <c r="G1054" i="9"/>
  <c r="M1053" i="9"/>
  <c r="N1053" i="9" s="1"/>
  <c r="O1053" i="9" s="1"/>
  <c r="I1053" i="9"/>
  <c r="G1053" i="9"/>
  <c r="M1052" i="9"/>
  <c r="N1052" i="9" s="1"/>
  <c r="O1052" i="9" s="1"/>
  <c r="I1052" i="9"/>
  <c r="G1052" i="9"/>
  <c r="M1051" i="9"/>
  <c r="N1051" i="9" s="1"/>
  <c r="O1051" i="9" s="1"/>
  <c r="I1051" i="9"/>
  <c r="G1051" i="9"/>
  <c r="M1050" i="9"/>
  <c r="N1050" i="9" s="1"/>
  <c r="O1050" i="9" s="1"/>
  <c r="I1050" i="9"/>
  <c r="G1050" i="9"/>
  <c r="M1049" i="9"/>
  <c r="N1049" i="9" s="1"/>
  <c r="O1049" i="9" s="1"/>
  <c r="I1049" i="9"/>
  <c r="G1049" i="9"/>
  <c r="M1048" i="9"/>
  <c r="N1048" i="9" s="1"/>
  <c r="O1048" i="9" s="1"/>
  <c r="I1048" i="9"/>
  <c r="G1048" i="9"/>
  <c r="M1047" i="9"/>
  <c r="N1047" i="9" s="1"/>
  <c r="O1047" i="9" s="1"/>
  <c r="I1047" i="9"/>
  <c r="G1047" i="9"/>
  <c r="M1046" i="9"/>
  <c r="N1046" i="9" s="1"/>
  <c r="O1046" i="9" s="1"/>
  <c r="I1046" i="9"/>
  <c r="G1046" i="9"/>
  <c r="M1045" i="9"/>
  <c r="N1045" i="9" s="1"/>
  <c r="O1045" i="9" s="1"/>
  <c r="I1045" i="9"/>
  <c r="G1045" i="9"/>
  <c r="M1044" i="9"/>
  <c r="N1044" i="9" s="1"/>
  <c r="O1044" i="9" s="1"/>
  <c r="I1044" i="9"/>
  <c r="G1044" i="9"/>
  <c r="M1043" i="9"/>
  <c r="N1043" i="9" s="1"/>
  <c r="O1043" i="9" s="1"/>
  <c r="I1043" i="9"/>
  <c r="G1043" i="9"/>
  <c r="M1042" i="9"/>
  <c r="N1042" i="9" s="1"/>
  <c r="O1042" i="9" s="1"/>
  <c r="I1042" i="9"/>
  <c r="G1042" i="9"/>
  <c r="M1041" i="9"/>
  <c r="N1041" i="9" s="1"/>
  <c r="O1041" i="9" s="1"/>
  <c r="I1041" i="9"/>
  <c r="G1041" i="9"/>
  <c r="M1040" i="9"/>
  <c r="N1040" i="9" s="1"/>
  <c r="O1040" i="9" s="1"/>
  <c r="I1040" i="9"/>
  <c r="G1040" i="9"/>
  <c r="M1039" i="9"/>
  <c r="N1039" i="9" s="1"/>
  <c r="O1039" i="9" s="1"/>
  <c r="I1039" i="9"/>
  <c r="G1039" i="9"/>
  <c r="M1038" i="9"/>
  <c r="N1038" i="9" s="1"/>
  <c r="O1038" i="9" s="1"/>
  <c r="I1038" i="9"/>
  <c r="G1038" i="9"/>
  <c r="O1037" i="9"/>
  <c r="M1037" i="9"/>
  <c r="N1037" i="9" s="1"/>
  <c r="I1037" i="9"/>
  <c r="G1037" i="9"/>
  <c r="M1036" i="9"/>
  <c r="N1036" i="9" s="1"/>
  <c r="O1036" i="9" s="1"/>
  <c r="I1036" i="9"/>
  <c r="G1036" i="9"/>
  <c r="M1035" i="9"/>
  <c r="N1035" i="9" s="1"/>
  <c r="O1035" i="9" s="1"/>
  <c r="I1035" i="9"/>
  <c r="G1035" i="9"/>
  <c r="M1034" i="9"/>
  <c r="N1034" i="9" s="1"/>
  <c r="O1034" i="9" s="1"/>
  <c r="I1034" i="9"/>
  <c r="G1034" i="9"/>
  <c r="M1033" i="9"/>
  <c r="N1033" i="9" s="1"/>
  <c r="O1033" i="9" s="1"/>
  <c r="I1033" i="9"/>
  <c r="G1033" i="9"/>
  <c r="M1032" i="9"/>
  <c r="N1032" i="9" s="1"/>
  <c r="O1032" i="9" s="1"/>
  <c r="I1032" i="9"/>
  <c r="G1032" i="9"/>
  <c r="M1031" i="9"/>
  <c r="N1031" i="9" s="1"/>
  <c r="O1031" i="9" s="1"/>
  <c r="I1031" i="9"/>
  <c r="G1031" i="9"/>
  <c r="M1030" i="9"/>
  <c r="N1030" i="9" s="1"/>
  <c r="O1030" i="9" s="1"/>
  <c r="I1030" i="9"/>
  <c r="G1030" i="9"/>
  <c r="M1029" i="9"/>
  <c r="N1029" i="9" s="1"/>
  <c r="O1029" i="9" s="1"/>
  <c r="I1029" i="9"/>
  <c r="G1029" i="9"/>
  <c r="M1028" i="9"/>
  <c r="N1028" i="9" s="1"/>
  <c r="O1028" i="9" s="1"/>
  <c r="I1028" i="9"/>
  <c r="G1028" i="9"/>
  <c r="M1027" i="9"/>
  <c r="N1027" i="9" s="1"/>
  <c r="O1027" i="9" s="1"/>
  <c r="I1027" i="9"/>
  <c r="G1027" i="9"/>
  <c r="M1026" i="9"/>
  <c r="N1026" i="9" s="1"/>
  <c r="O1026" i="9" s="1"/>
  <c r="I1026" i="9"/>
  <c r="G1026" i="9"/>
  <c r="M1025" i="9"/>
  <c r="N1025" i="9" s="1"/>
  <c r="O1025" i="9" s="1"/>
  <c r="I1025" i="9"/>
  <c r="G1025" i="9"/>
  <c r="M1024" i="9"/>
  <c r="N1024" i="9" s="1"/>
  <c r="O1024" i="9" s="1"/>
  <c r="I1024" i="9"/>
  <c r="G1024" i="9"/>
  <c r="M1023" i="9"/>
  <c r="N1023" i="9" s="1"/>
  <c r="O1023" i="9" s="1"/>
  <c r="I1023" i="9"/>
  <c r="G1023" i="9"/>
  <c r="M1022" i="9"/>
  <c r="N1022" i="9" s="1"/>
  <c r="O1022" i="9" s="1"/>
  <c r="I1022" i="9"/>
  <c r="G1022" i="9"/>
  <c r="M1021" i="9"/>
  <c r="N1021" i="9" s="1"/>
  <c r="O1021" i="9" s="1"/>
  <c r="I1021" i="9"/>
  <c r="G1021" i="9"/>
  <c r="M1020" i="9"/>
  <c r="N1020" i="9" s="1"/>
  <c r="O1020" i="9" s="1"/>
  <c r="I1020" i="9"/>
  <c r="G1020" i="9"/>
  <c r="M1019" i="9"/>
  <c r="N1019" i="9" s="1"/>
  <c r="O1019" i="9" s="1"/>
  <c r="I1019" i="9"/>
  <c r="G1019" i="9"/>
  <c r="M1018" i="9"/>
  <c r="N1018" i="9" s="1"/>
  <c r="O1018" i="9" s="1"/>
  <c r="I1018" i="9"/>
  <c r="G1018" i="9"/>
  <c r="M1017" i="9"/>
  <c r="N1017" i="9" s="1"/>
  <c r="O1017" i="9" s="1"/>
  <c r="I1017" i="9"/>
  <c r="G1017" i="9"/>
  <c r="M1016" i="9"/>
  <c r="N1016" i="9" s="1"/>
  <c r="O1016" i="9" s="1"/>
  <c r="I1016" i="9"/>
  <c r="G1016" i="9"/>
  <c r="M1015" i="9"/>
  <c r="N1015" i="9" s="1"/>
  <c r="O1015" i="9" s="1"/>
  <c r="I1015" i="9"/>
  <c r="G1015" i="9"/>
  <c r="M1014" i="9"/>
  <c r="N1014" i="9" s="1"/>
  <c r="O1014" i="9" s="1"/>
  <c r="I1014" i="9"/>
  <c r="G1014" i="9"/>
  <c r="M1013" i="9"/>
  <c r="N1013" i="9" s="1"/>
  <c r="O1013" i="9" s="1"/>
  <c r="I1013" i="9"/>
  <c r="G1013" i="9"/>
  <c r="M1012" i="9"/>
  <c r="N1012" i="9" s="1"/>
  <c r="O1012" i="9" s="1"/>
  <c r="I1012" i="9"/>
  <c r="G1012" i="9"/>
  <c r="M1011" i="9"/>
  <c r="N1011" i="9" s="1"/>
  <c r="O1011" i="9" s="1"/>
  <c r="I1011" i="9"/>
  <c r="G1011" i="9"/>
  <c r="M1010" i="9"/>
  <c r="N1010" i="9" s="1"/>
  <c r="O1010" i="9" s="1"/>
  <c r="I1010" i="9"/>
  <c r="G1010" i="9"/>
  <c r="M1009" i="9"/>
  <c r="N1009" i="9" s="1"/>
  <c r="O1009" i="9" s="1"/>
  <c r="I1009" i="9"/>
  <c r="G1009" i="9"/>
  <c r="M1008" i="9"/>
  <c r="N1008" i="9" s="1"/>
  <c r="O1008" i="9" s="1"/>
  <c r="I1008" i="9"/>
  <c r="G1008" i="9"/>
  <c r="N1007" i="9"/>
  <c r="O1007" i="9" s="1"/>
  <c r="M1007" i="9"/>
  <c r="I1007" i="9"/>
  <c r="G1007" i="9"/>
  <c r="N1006" i="9"/>
  <c r="O1006" i="9" s="1"/>
  <c r="M1006" i="9"/>
  <c r="I1006" i="9"/>
  <c r="G1006" i="9"/>
  <c r="M1005" i="9"/>
  <c r="N1005" i="9" s="1"/>
  <c r="O1005" i="9" s="1"/>
  <c r="I1005" i="9"/>
  <c r="G1005" i="9"/>
  <c r="M1004" i="9"/>
  <c r="N1004" i="9" s="1"/>
  <c r="O1004" i="9" s="1"/>
  <c r="I1004" i="9"/>
  <c r="G1004" i="9"/>
  <c r="M1003" i="9"/>
  <c r="N1003" i="9" s="1"/>
  <c r="O1003" i="9" s="1"/>
  <c r="I1003" i="9"/>
  <c r="G1003" i="9"/>
  <c r="M1002" i="9"/>
  <c r="N1002" i="9" s="1"/>
  <c r="O1002" i="9" s="1"/>
  <c r="I1002" i="9"/>
  <c r="G1002" i="9"/>
  <c r="O1001" i="9"/>
  <c r="M1001" i="9"/>
  <c r="N1001" i="9" s="1"/>
  <c r="I1001" i="9"/>
  <c r="G1001" i="9"/>
  <c r="M1000" i="9"/>
  <c r="N1000" i="9" s="1"/>
  <c r="O1000" i="9" s="1"/>
  <c r="I1000" i="9"/>
  <c r="G1000" i="9"/>
  <c r="M999" i="9"/>
  <c r="N999" i="9" s="1"/>
  <c r="O999" i="9" s="1"/>
  <c r="I999" i="9"/>
  <c r="G999" i="9"/>
  <c r="M998" i="9"/>
  <c r="N998" i="9" s="1"/>
  <c r="O998" i="9" s="1"/>
  <c r="I998" i="9"/>
  <c r="G998" i="9"/>
  <c r="M997" i="9"/>
  <c r="N997" i="9" s="1"/>
  <c r="O997" i="9" s="1"/>
  <c r="I997" i="9"/>
  <c r="G997" i="9"/>
  <c r="M996" i="9"/>
  <c r="N996" i="9" s="1"/>
  <c r="O996" i="9" s="1"/>
  <c r="I996" i="9"/>
  <c r="G996" i="9"/>
  <c r="M995" i="9"/>
  <c r="N995" i="9" s="1"/>
  <c r="O995" i="9" s="1"/>
  <c r="I995" i="9"/>
  <c r="G995" i="9"/>
  <c r="M994" i="9"/>
  <c r="N994" i="9" s="1"/>
  <c r="O994" i="9" s="1"/>
  <c r="I994" i="9"/>
  <c r="G994" i="9"/>
  <c r="M993" i="9"/>
  <c r="N993" i="9" s="1"/>
  <c r="O993" i="9" s="1"/>
  <c r="I993" i="9"/>
  <c r="G993" i="9"/>
  <c r="M992" i="9"/>
  <c r="N992" i="9" s="1"/>
  <c r="O992" i="9" s="1"/>
  <c r="I992" i="9"/>
  <c r="G992" i="9"/>
  <c r="M991" i="9"/>
  <c r="N991" i="9" s="1"/>
  <c r="O991" i="9" s="1"/>
  <c r="I991" i="9"/>
  <c r="G991" i="9"/>
  <c r="M990" i="9"/>
  <c r="N990" i="9" s="1"/>
  <c r="O990" i="9" s="1"/>
  <c r="I990" i="9"/>
  <c r="G990" i="9"/>
  <c r="M989" i="9"/>
  <c r="N989" i="9" s="1"/>
  <c r="O989" i="9" s="1"/>
  <c r="I989" i="9"/>
  <c r="G989" i="9"/>
  <c r="M988" i="9"/>
  <c r="N988" i="9" s="1"/>
  <c r="O988" i="9" s="1"/>
  <c r="I988" i="9"/>
  <c r="G988" i="9"/>
  <c r="N987" i="9"/>
  <c r="O987" i="9" s="1"/>
  <c r="M987" i="9"/>
  <c r="I987" i="9"/>
  <c r="G987" i="9"/>
  <c r="M986" i="9"/>
  <c r="N986" i="9" s="1"/>
  <c r="O986" i="9" s="1"/>
  <c r="I986" i="9"/>
  <c r="G986" i="9"/>
  <c r="M985" i="9"/>
  <c r="N985" i="9" s="1"/>
  <c r="O985" i="9" s="1"/>
  <c r="I985" i="9"/>
  <c r="G985" i="9"/>
  <c r="M984" i="9"/>
  <c r="N984" i="9" s="1"/>
  <c r="O984" i="9" s="1"/>
  <c r="I984" i="9"/>
  <c r="G984" i="9"/>
  <c r="M983" i="9"/>
  <c r="N983" i="9" s="1"/>
  <c r="O983" i="9" s="1"/>
  <c r="I983" i="9"/>
  <c r="G983" i="9"/>
  <c r="M982" i="9"/>
  <c r="N982" i="9" s="1"/>
  <c r="O982" i="9" s="1"/>
  <c r="I982" i="9"/>
  <c r="G982" i="9"/>
  <c r="M981" i="9"/>
  <c r="N981" i="9" s="1"/>
  <c r="O981" i="9" s="1"/>
  <c r="I981" i="9"/>
  <c r="G981" i="9"/>
  <c r="M980" i="9"/>
  <c r="N980" i="9" s="1"/>
  <c r="O980" i="9" s="1"/>
  <c r="I980" i="9"/>
  <c r="G980" i="9"/>
  <c r="M979" i="9"/>
  <c r="N979" i="9" s="1"/>
  <c r="O979" i="9" s="1"/>
  <c r="I979" i="9"/>
  <c r="G979" i="9"/>
  <c r="M978" i="9"/>
  <c r="N978" i="9" s="1"/>
  <c r="O978" i="9" s="1"/>
  <c r="I978" i="9"/>
  <c r="G978" i="9"/>
  <c r="M977" i="9"/>
  <c r="N977" i="9" s="1"/>
  <c r="O977" i="9" s="1"/>
  <c r="I977" i="9"/>
  <c r="G977" i="9"/>
  <c r="M976" i="9"/>
  <c r="N976" i="9" s="1"/>
  <c r="O976" i="9" s="1"/>
  <c r="I976" i="9"/>
  <c r="G976" i="9"/>
  <c r="N975" i="9"/>
  <c r="O975" i="9" s="1"/>
  <c r="M975" i="9"/>
  <c r="I975" i="9"/>
  <c r="G975" i="9"/>
  <c r="M974" i="9"/>
  <c r="N974" i="9" s="1"/>
  <c r="O974" i="9" s="1"/>
  <c r="I974" i="9"/>
  <c r="G974" i="9"/>
  <c r="M973" i="9"/>
  <c r="N973" i="9" s="1"/>
  <c r="O973" i="9" s="1"/>
  <c r="I973" i="9"/>
  <c r="G973" i="9"/>
  <c r="M972" i="9"/>
  <c r="N972" i="9" s="1"/>
  <c r="O972" i="9" s="1"/>
  <c r="I972" i="9"/>
  <c r="G972" i="9"/>
  <c r="M971" i="9"/>
  <c r="N971" i="9" s="1"/>
  <c r="O971" i="9" s="1"/>
  <c r="I971" i="9"/>
  <c r="G971" i="9"/>
  <c r="M970" i="9"/>
  <c r="N970" i="9" s="1"/>
  <c r="O970" i="9" s="1"/>
  <c r="I970" i="9"/>
  <c r="G970" i="9"/>
  <c r="M969" i="9"/>
  <c r="N969" i="9" s="1"/>
  <c r="O969" i="9" s="1"/>
  <c r="I969" i="9"/>
  <c r="G969" i="9"/>
  <c r="M968" i="9"/>
  <c r="N968" i="9" s="1"/>
  <c r="O968" i="9" s="1"/>
  <c r="I968" i="9"/>
  <c r="G968" i="9"/>
  <c r="M967" i="9"/>
  <c r="N967" i="9" s="1"/>
  <c r="O967" i="9" s="1"/>
  <c r="I967" i="9"/>
  <c r="G967" i="9"/>
  <c r="M966" i="9"/>
  <c r="N966" i="9" s="1"/>
  <c r="O966" i="9" s="1"/>
  <c r="I966" i="9"/>
  <c r="G966" i="9"/>
  <c r="M965" i="9"/>
  <c r="N965" i="9" s="1"/>
  <c r="O965" i="9" s="1"/>
  <c r="I965" i="9"/>
  <c r="G965" i="9"/>
  <c r="M964" i="9"/>
  <c r="N964" i="9" s="1"/>
  <c r="O964" i="9" s="1"/>
  <c r="I964" i="9"/>
  <c r="G964" i="9"/>
  <c r="M963" i="9"/>
  <c r="N963" i="9" s="1"/>
  <c r="O963" i="9" s="1"/>
  <c r="I963" i="9"/>
  <c r="G963" i="9"/>
  <c r="M962" i="9"/>
  <c r="N962" i="9" s="1"/>
  <c r="O962" i="9" s="1"/>
  <c r="I962" i="9"/>
  <c r="G962" i="9"/>
  <c r="M961" i="9"/>
  <c r="N961" i="9" s="1"/>
  <c r="O961" i="9" s="1"/>
  <c r="I961" i="9"/>
  <c r="G961" i="9"/>
  <c r="M960" i="9"/>
  <c r="N960" i="9" s="1"/>
  <c r="O960" i="9" s="1"/>
  <c r="I960" i="9"/>
  <c r="G960" i="9"/>
  <c r="M959" i="9"/>
  <c r="N959" i="9" s="1"/>
  <c r="O959" i="9" s="1"/>
  <c r="I959" i="9"/>
  <c r="G959" i="9"/>
  <c r="M958" i="9"/>
  <c r="N958" i="9" s="1"/>
  <c r="O958" i="9" s="1"/>
  <c r="I958" i="9"/>
  <c r="G958" i="9"/>
  <c r="M957" i="9"/>
  <c r="N957" i="9" s="1"/>
  <c r="O957" i="9" s="1"/>
  <c r="I957" i="9"/>
  <c r="G957" i="9"/>
  <c r="M956" i="9"/>
  <c r="N956" i="9" s="1"/>
  <c r="O956" i="9" s="1"/>
  <c r="I956" i="9"/>
  <c r="G956" i="9"/>
  <c r="M955" i="9"/>
  <c r="N955" i="9" s="1"/>
  <c r="O955" i="9" s="1"/>
  <c r="I955" i="9"/>
  <c r="G955" i="9"/>
  <c r="M954" i="9"/>
  <c r="N954" i="9" s="1"/>
  <c r="O954" i="9" s="1"/>
  <c r="I954" i="9"/>
  <c r="G954" i="9"/>
  <c r="M953" i="9"/>
  <c r="N953" i="9" s="1"/>
  <c r="O953" i="9" s="1"/>
  <c r="I953" i="9"/>
  <c r="G953" i="9"/>
  <c r="M952" i="9"/>
  <c r="N952" i="9" s="1"/>
  <c r="O952" i="9" s="1"/>
  <c r="I952" i="9"/>
  <c r="G952" i="9"/>
  <c r="M951" i="9"/>
  <c r="N951" i="9" s="1"/>
  <c r="O951" i="9" s="1"/>
  <c r="I951" i="9"/>
  <c r="G951" i="9"/>
  <c r="M950" i="9"/>
  <c r="N950" i="9" s="1"/>
  <c r="O950" i="9" s="1"/>
  <c r="I950" i="9"/>
  <c r="G950" i="9"/>
  <c r="M949" i="9"/>
  <c r="N949" i="9" s="1"/>
  <c r="O949" i="9" s="1"/>
  <c r="I949" i="9"/>
  <c r="G949" i="9"/>
  <c r="M948" i="9"/>
  <c r="N948" i="9" s="1"/>
  <c r="O948" i="9" s="1"/>
  <c r="I948" i="9"/>
  <c r="G948" i="9"/>
  <c r="M947" i="9"/>
  <c r="N947" i="9" s="1"/>
  <c r="O947" i="9" s="1"/>
  <c r="I947" i="9"/>
  <c r="G947" i="9"/>
  <c r="M946" i="9"/>
  <c r="N946" i="9" s="1"/>
  <c r="O946" i="9" s="1"/>
  <c r="I946" i="9"/>
  <c r="G946" i="9"/>
  <c r="M945" i="9"/>
  <c r="N945" i="9" s="1"/>
  <c r="O945" i="9" s="1"/>
  <c r="I945" i="9"/>
  <c r="G945" i="9"/>
  <c r="M944" i="9"/>
  <c r="N944" i="9" s="1"/>
  <c r="O944" i="9" s="1"/>
  <c r="I944" i="9"/>
  <c r="G944" i="9"/>
  <c r="M943" i="9"/>
  <c r="N943" i="9" s="1"/>
  <c r="O943" i="9" s="1"/>
  <c r="I943" i="9"/>
  <c r="G943" i="9"/>
  <c r="M942" i="9"/>
  <c r="N942" i="9" s="1"/>
  <c r="O942" i="9" s="1"/>
  <c r="I942" i="9"/>
  <c r="G942" i="9"/>
  <c r="M941" i="9"/>
  <c r="N941" i="9" s="1"/>
  <c r="O941" i="9" s="1"/>
  <c r="I941" i="9"/>
  <c r="G941" i="9"/>
  <c r="M940" i="9"/>
  <c r="N940" i="9" s="1"/>
  <c r="O940" i="9" s="1"/>
  <c r="I940" i="9"/>
  <c r="G940" i="9"/>
  <c r="N939" i="9"/>
  <c r="O939" i="9" s="1"/>
  <c r="M939" i="9"/>
  <c r="I939" i="9"/>
  <c r="G939" i="9"/>
  <c r="M938" i="9"/>
  <c r="N938" i="9" s="1"/>
  <c r="O938" i="9" s="1"/>
  <c r="I938" i="9"/>
  <c r="G938" i="9"/>
  <c r="M937" i="9"/>
  <c r="N937" i="9" s="1"/>
  <c r="O937" i="9" s="1"/>
  <c r="I937" i="9"/>
  <c r="G937" i="9"/>
  <c r="M936" i="9"/>
  <c r="N936" i="9" s="1"/>
  <c r="O936" i="9" s="1"/>
  <c r="I936" i="9"/>
  <c r="G936" i="9"/>
  <c r="M935" i="9"/>
  <c r="N935" i="9" s="1"/>
  <c r="O935" i="9" s="1"/>
  <c r="I935" i="9"/>
  <c r="G935" i="9"/>
  <c r="N934" i="9"/>
  <c r="O934" i="9" s="1"/>
  <c r="M934" i="9"/>
  <c r="I934" i="9"/>
  <c r="G934" i="9"/>
  <c r="N933" i="9"/>
  <c r="O933" i="9" s="1"/>
  <c r="M933" i="9"/>
  <c r="I933" i="9"/>
  <c r="G933" i="9"/>
  <c r="M932" i="9"/>
  <c r="N932" i="9" s="1"/>
  <c r="O932" i="9" s="1"/>
  <c r="I932" i="9"/>
  <c r="G932" i="9"/>
  <c r="M931" i="9"/>
  <c r="N931" i="9" s="1"/>
  <c r="O931" i="9" s="1"/>
  <c r="I931" i="9"/>
  <c r="G931" i="9"/>
  <c r="M930" i="9"/>
  <c r="N930" i="9" s="1"/>
  <c r="O930" i="9" s="1"/>
  <c r="I930" i="9"/>
  <c r="G930" i="9"/>
  <c r="M929" i="9"/>
  <c r="N929" i="9" s="1"/>
  <c r="O929" i="9" s="1"/>
  <c r="I929" i="9"/>
  <c r="G929" i="9"/>
  <c r="M928" i="9"/>
  <c r="N928" i="9" s="1"/>
  <c r="O928" i="9" s="1"/>
  <c r="I928" i="9"/>
  <c r="G928" i="9"/>
  <c r="M927" i="9"/>
  <c r="N927" i="9" s="1"/>
  <c r="O927" i="9" s="1"/>
  <c r="I927" i="9"/>
  <c r="G927" i="9"/>
  <c r="M926" i="9"/>
  <c r="N926" i="9" s="1"/>
  <c r="O926" i="9" s="1"/>
  <c r="I926" i="9"/>
  <c r="G926" i="9"/>
  <c r="M925" i="9"/>
  <c r="N925" i="9" s="1"/>
  <c r="O925" i="9" s="1"/>
  <c r="I925" i="9"/>
  <c r="G925" i="9"/>
  <c r="M924" i="9"/>
  <c r="N924" i="9" s="1"/>
  <c r="O924" i="9" s="1"/>
  <c r="I924" i="9"/>
  <c r="G924" i="9"/>
  <c r="M923" i="9"/>
  <c r="N923" i="9" s="1"/>
  <c r="O923" i="9" s="1"/>
  <c r="I923" i="9"/>
  <c r="G923" i="9"/>
  <c r="M922" i="9"/>
  <c r="N922" i="9" s="1"/>
  <c r="O922" i="9" s="1"/>
  <c r="I922" i="9"/>
  <c r="G922" i="9"/>
  <c r="M921" i="9"/>
  <c r="N921" i="9" s="1"/>
  <c r="O921" i="9" s="1"/>
  <c r="I921" i="9"/>
  <c r="G921" i="9"/>
  <c r="M920" i="9"/>
  <c r="N920" i="9" s="1"/>
  <c r="O920" i="9" s="1"/>
  <c r="I920" i="9"/>
  <c r="G920" i="9"/>
  <c r="M919" i="9"/>
  <c r="N919" i="9" s="1"/>
  <c r="O919" i="9" s="1"/>
  <c r="I919" i="9"/>
  <c r="G919" i="9"/>
  <c r="M918" i="9"/>
  <c r="N918" i="9" s="1"/>
  <c r="O918" i="9" s="1"/>
  <c r="I918" i="9"/>
  <c r="G918" i="9"/>
  <c r="M917" i="9"/>
  <c r="N917" i="9" s="1"/>
  <c r="O917" i="9" s="1"/>
  <c r="I917" i="9"/>
  <c r="G917" i="9"/>
  <c r="M916" i="9"/>
  <c r="N916" i="9" s="1"/>
  <c r="O916" i="9" s="1"/>
  <c r="I916" i="9"/>
  <c r="G916" i="9"/>
  <c r="N915" i="9"/>
  <c r="O915" i="9" s="1"/>
  <c r="M915" i="9"/>
  <c r="I915" i="9"/>
  <c r="G915" i="9"/>
  <c r="M914" i="9"/>
  <c r="N914" i="9" s="1"/>
  <c r="O914" i="9" s="1"/>
  <c r="I914" i="9"/>
  <c r="G914" i="9"/>
  <c r="M913" i="9"/>
  <c r="N913" i="9" s="1"/>
  <c r="O913" i="9" s="1"/>
  <c r="I913" i="9"/>
  <c r="G913" i="9"/>
  <c r="M912" i="9"/>
  <c r="N912" i="9" s="1"/>
  <c r="O912" i="9" s="1"/>
  <c r="I912" i="9"/>
  <c r="G912" i="9"/>
  <c r="M911" i="9"/>
  <c r="N911" i="9" s="1"/>
  <c r="O911" i="9" s="1"/>
  <c r="I911" i="9"/>
  <c r="G911" i="9"/>
  <c r="N910" i="9"/>
  <c r="O910" i="9" s="1"/>
  <c r="M910" i="9"/>
  <c r="I910" i="9"/>
  <c r="G910" i="9"/>
  <c r="M909" i="9"/>
  <c r="N909" i="9" s="1"/>
  <c r="O909" i="9" s="1"/>
  <c r="I909" i="9"/>
  <c r="G909" i="9"/>
  <c r="M908" i="9"/>
  <c r="N908" i="9" s="1"/>
  <c r="O908" i="9" s="1"/>
  <c r="I908" i="9"/>
  <c r="G908" i="9"/>
  <c r="M907" i="9"/>
  <c r="N907" i="9" s="1"/>
  <c r="O907" i="9" s="1"/>
  <c r="I907" i="9"/>
  <c r="G907" i="9"/>
  <c r="M906" i="9"/>
  <c r="N906" i="9" s="1"/>
  <c r="O906" i="9" s="1"/>
  <c r="I906" i="9"/>
  <c r="G906" i="9"/>
  <c r="M905" i="9"/>
  <c r="N905" i="9" s="1"/>
  <c r="O905" i="9" s="1"/>
  <c r="I905" i="9"/>
  <c r="G905" i="9"/>
  <c r="M904" i="9"/>
  <c r="N904" i="9" s="1"/>
  <c r="O904" i="9" s="1"/>
  <c r="I904" i="9"/>
  <c r="G904" i="9"/>
  <c r="M903" i="9"/>
  <c r="N903" i="9" s="1"/>
  <c r="O903" i="9" s="1"/>
  <c r="I903" i="9"/>
  <c r="G903" i="9"/>
  <c r="M902" i="9"/>
  <c r="N902" i="9" s="1"/>
  <c r="O902" i="9" s="1"/>
  <c r="I902" i="9"/>
  <c r="G902" i="9"/>
  <c r="M901" i="9"/>
  <c r="N901" i="9" s="1"/>
  <c r="O901" i="9" s="1"/>
  <c r="I901" i="9"/>
  <c r="G901" i="9"/>
  <c r="M900" i="9"/>
  <c r="N900" i="9" s="1"/>
  <c r="O900" i="9" s="1"/>
  <c r="I900" i="9"/>
  <c r="G900" i="9"/>
  <c r="M899" i="9"/>
  <c r="N899" i="9" s="1"/>
  <c r="O899" i="9" s="1"/>
  <c r="I899" i="9"/>
  <c r="G899" i="9"/>
  <c r="M898" i="9"/>
  <c r="N898" i="9" s="1"/>
  <c r="O898" i="9" s="1"/>
  <c r="I898" i="9"/>
  <c r="G898" i="9"/>
  <c r="M897" i="9"/>
  <c r="N897" i="9" s="1"/>
  <c r="O897" i="9" s="1"/>
  <c r="I897" i="9"/>
  <c r="G897" i="9"/>
  <c r="M896" i="9"/>
  <c r="N896" i="9" s="1"/>
  <c r="O896" i="9" s="1"/>
  <c r="I896" i="9"/>
  <c r="G896" i="9"/>
  <c r="M895" i="9"/>
  <c r="N895" i="9" s="1"/>
  <c r="O895" i="9" s="1"/>
  <c r="I895" i="9"/>
  <c r="G895" i="9"/>
  <c r="N894" i="9"/>
  <c r="O894" i="9" s="1"/>
  <c r="M894" i="9"/>
  <c r="I894" i="9"/>
  <c r="G894" i="9"/>
  <c r="M893" i="9"/>
  <c r="N893" i="9" s="1"/>
  <c r="O893" i="9" s="1"/>
  <c r="I893" i="9"/>
  <c r="G893" i="9"/>
  <c r="M892" i="9"/>
  <c r="N892" i="9" s="1"/>
  <c r="O892" i="9" s="1"/>
  <c r="I892" i="9"/>
  <c r="G892" i="9"/>
  <c r="M891" i="9"/>
  <c r="N891" i="9" s="1"/>
  <c r="O891" i="9" s="1"/>
  <c r="I891" i="9"/>
  <c r="G891" i="9"/>
  <c r="M890" i="9"/>
  <c r="N890" i="9" s="1"/>
  <c r="O890" i="9" s="1"/>
  <c r="I890" i="9"/>
  <c r="G890" i="9"/>
  <c r="M889" i="9"/>
  <c r="N889" i="9" s="1"/>
  <c r="O889" i="9" s="1"/>
  <c r="I889" i="9"/>
  <c r="G889" i="9"/>
  <c r="M888" i="9"/>
  <c r="N888" i="9" s="1"/>
  <c r="O888" i="9" s="1"/>
  <c r="I888" i="9"/>
  <c r="G888" i="9"/>
  <c r="M887" i="9"/>
  <c r="N887" i="9" s="1"/>
  <c r="O887" i="9" s="1"/>
  <c r="I887" i="9"/>
  <c r="G887" i="9"/>
  <c r="M886" i="9"/>
  <c r="N886" i="9" s="1"/>
  <c r="O886" i="9" s="1"/>
  <c r="I886" i="9"/>
  <c r="G886" i="9"/>
  <c r="M885" i="9"/>
  <c r="N885" i="9" s="1"/>
  <c r="O885" i="9" s="1"/>
  <c r="I885" i="9"/>
  <c r="G885" i="9"/>
  <c r="M884" i="9"/>
  <c r="N884" i="9" s="1"/>
  <c r="O884" i="9" s="1"/>
  <c r="I884" i="9"/>
  <c r="G884" i="9"/>
  <c r="M883" i="9"/>
  <c r="N883" i="9" s="1"/>
  <c r="O883" i="9" s="1"/>
  <c r="I883" i="9"/>
  <c r="G883" i="9"/>
  <c r="M882" i="9"/>
  <c r="N882" i="9" s="1"/>
  <c r="O882" i="9" s="1"/>
  <c r="I882" i="9"/>
  <c r="G882" i="9"/>
  <c r="M881" i="9"/>
  <c r="N881" i="9" s="1"/>
  <c r="O881" i="9" s="1"/>
  <c r="I881" i="9"/>
  <c r="G881" i="9"/>
  <c r="M880" i="9"/>
  <c r="N880" i="9" s="1"/>
  <c r="O880" i="9" s="1"/>
  <c r="I880" i="9"/>
  <c r="G880" i="9"/>
  <c r="M879" i="9"/>
  <c r="N879" i="9" s="1"/>
  <c r="O879" i="9" s="1"/>
  <c r="I879" i="9"/>
  <c r="G879" i="9"/>
  <c r="M878" i="9"/>
  <c r="N878" i="9" s="1"/>
  <c r="O878" i="9" s="1"/>
  <c r="I878" i="9"/>
  <c r="G878" i="9"/>
  <c r="M877" i="9"/>
  <c r="N877" i="9" s="1"/>
  <c r="O877" i="9" s="1"/>
  <c r="I877" i="9"/>
  <c r="G877" i="9"/>
  <c r="M876" i="9"/>
  <c r="N876" i="9" s="1"/>
  <c r="O876" i="9" s="1"/>
  <c r="I876" i="9"/>
  <c r="G876" i="9"/>
  <c r="M875" i="9"/>
  <c r="N875" i="9" s="1"/>
  <c r="O875" i="9" s="1"/>
  <c r="I875" i="9"/>
  <c r="G875" i="9"/>
  <c r="M874" i="9"/>
  <c r="N874" i="9" s="1"/>
  <c r="O874" i="9" s="1"/>
  <c r="I874" i="9"/>
  <c r="G874" i="9"/>
  <c r="M873" i="9"/>
  <c r="N873" i="9" s="1"/>
  <c r="O873" i="9" s="1"/>
  <c r="I873" i="9"/>
  <c r="G873" i="9"/>
  <c r="M872" i="9"/>
  <c r="N872" i="9" s="1"/>
  <c r="O872" i="9" s="1"/>
  <c r="I872" i="9"/>
  <c r="G872" i="9"/>
  <c r="M871" i="9"/>
  <c r="N871" i="9" s="1"/>
  <c r="O871" i="9" s="1"/>
  <c r="I871" i="9"/>
  <c r="G871" i="9"/>
  <c r="M870" i="9"/>
  <c r="N870" i="9" s="1"/>
  <c r="O870" i="9" s="1"/>
  <c r="I870" i="9"/>
  <c r="G870" i="9"/>
  <c r="M869" i="9"/>
  <c r="N869" i="9" s="1"/>
  <c r="O869" i="9" s="1"/>
  <c r="I869" i="9"/>
  <c r="G869" i="9"/>
  <c r="M868" i="9"/>
  <c r="N868" i="9" s="1"/>
  <c r="O868" i="9" s="1"/>
  <c r="I868" i="9"/>
  <c r="G868" i="9"/>
  <c r="N867" i="9"/>
  <c r="O867" i="9" s="1"/>
  <c r="M867" i="9"/>
  <c r="I867" i="9"/>
  <c r="G867" i="9"/>
  <c r="M866" i="9"/>
  <c r="N866" i="9" s="1"/>
  <c r="O866" i="9" s="1"/>
  <c r="I866" i="9"/>
  <c r="G866" i="9"/>
  <c r="M865" i="9"/>
  <c r="N865" i="9" s="1"/>
  <c r="O865" i="9" s="1"/>
  <c r="I865" i="9"/>
  <c r="G865" i="9"/>
  <c r="M864" i="9"/>
  <c r="N864" i="9" s="1"/>
  <c r="O864" i="9" s="1"/>
  <c r="I864" i="9"/>
  <c r="G864" i="9"/>
  <c r="M863" i="9"/>
  <c r="N863" i="9" s="1"/>
  <c r="O863" i="9" s="1"/>
  <c r="I863" i="9"/>
  <c r="G863" i="9"/>
  <c r="M862" i="9"/>
  <c r="N862" i="9" s="1"/>
  <c r="O862" i="9" s="1"/>
  <c r="I862" i="9"/>
  <c r="G862" i="9"/>
  <c r="M861" i="9"/>
  <c r="N861" i="9" s="1"/>
  <c r="O861" i="9" s="1"/>
  <c r="I861" i="9"/>
  <c r="G861" i="9"/>
  <c r="M860" i="9"/>
  <c r="N860" i="9" s="1"/>
  <c r="O860" i="9" s="1"/>
  <c r="I860" i="9"/>
  <c r="G860" i="9"/>
  <c r="M859" i="9"/>
  <c r="N859" i="9" s="1"/>
  <c r="O859" i="9" s="1"/>
  <c r="I859" i="9"/>
  <c r="G859" i="9"/>
  <c r="M858" i="9"/>
  <c r="N858" i="9" s="1"/>
  <c r="O858" i="9" s="1"/>
  <c r="I858" i="9"/>
  <c r="G858" i="9"/>
  <c r="M857" i="9"/>
  <c r="N857" i="9" s="1"/>
  <c r="O857" i="9" s="1"/>
  <c r="I857" i="9"/>
  <c r="G857" i="9"/>
  <c r="M856" i="9"/>
  <c r="N856" i="9" s="1"/>
  <c r="O856" i="9" s="1"/>
  <c r="I856" i="9"/>
  <c r="G856" i="9"/>
  <c r="M855" i="9"/>
  <c r="N855" i="9" s="1"/>
  <c r="O855" i="9" s="1"/>
  <c r="I855" i="9"/>
  <c r="G855" i="9"/>
  <c r="M854" i="9"/>
  <c r="N854" i="9" s="1"/>
  <c r="O854" i="9" s="1"/>
  <c r="I854" i="9"/>
  <c r="G854" i="9"/>
  <c r="M853" i="9"/>
  <c r="N853" i="9" s="1"/>
  <c r="O853" i="9" s="1"/>
  <c r="I853" i="9"/>
  <c r="G853" i="9"/>
  <c r="M852" i="9"/>
  <c r="N852" i="9" s="1"/>
  <c r="O852" i="9" s="1"/>
  <c r="I852" i="9"/>
  <c r="G852" i="9"/>
  <c r="M851" i="9"/>
  <c r="N851" i="9" s="1"/>
  <c r="O851" i="9" s="1"/>
  <c r="I851" i="9"/>
  <c r="G851" i="9"/>
  <c r="M850" i="9"/>
  <c r="N850" i="9" s="1"/>
  <c r="O850" i="9" s="1"/>
  <c r="I850" i="9"/>
  <c r="G850" i="9"/>
  <c r="M849" i="9"/>
  <c r="N849" i="9" s="1"/>
  <c r="O849" i="9" s="1"/>
  <c r="I849" i="9"/>
  <c r="G849" i="9"/>
  <c r="M848" i="9"/>
  <c r="N848" i="9" s="1"/>
  <c r="O848" i="9" s="1"/>
  <c r="I848" i="9"/>
  <c r="G848" i="9"/>
  <c r="M847" i="9"/>
  <c r="N847" i="9" s="1"/>
  <c r="O847" i="9" s="1"/>
  <c r="I847" i="9"/>
  <c r="G847" i="9"/>
  <c r="M846" i="9"/>
  <c r="N846" i="9" s="1"/>
  <c r="O846" i="9" s="1"/>
  <c r="I846" i="9"/>
  <c r="G846" i="9"/>
  <c r="M845" i="9"/>
  <c r="N845" i="9" s="1"/>
  <c r="O845" i="9" s="1"/>
  <c r="I845" i="9"/>
  <c r="G845" i="9"/>
  <c r="M844" i="9"/>
  <c r="N844" i="9" s="1"/>
  <c r="O844" i="9" s="1"/>
  <c r="I844" i="9"/>
  <c r="G844" i="9"/>
  <c r="M843" i="9"/>
  <c r="N843" i="9" s="1"/>
  <c r="O843" i="9" s="1"/>
  <c r="I843" i="9"/>
  <c r="G843" i="9"/>
  <c r="M842" i="9"/>
  <c r="N842" i="9" s="1"/>
  <c r="O842" i="9" s="1"/>
  <c r="I842" i="9"/>
  <c r="G842" i="9"/>
  <c r="M841" i="9"/>
  <c r="N841" i="9" s="1"/>
  <c r="O841" i="9" s="1"/>
  <c r="I841" i="9"/>
  <c r="G841" i="9"/>
  <c r="M840" i="9"/>
  <c r="N840" i="9" s="1"/>
  <c r="O840" i="9" s="1"/>
  <c r="I840" i="9"/>
  <c r="G840" i="9"/>
  <c r="M839" i="9"/>
  <c r="N839" i="9" s="1"/>
  <c r="O839" i="9" s="1"/>
  <c r="I839" i="9"/>
  <c r="G839" i="9"/>
  <c r="M838" i="9"/>
  <c r="N838" i="9" s="1"/>
  <c r="O838" i="9" s="1"/>
  <c r="I838" i="9"/>
  <c r="G838" i="9"/>
  <c r="M837" i="9"/>
  <c r="N837" i="9" s="1"/>
  <c r="O837" i="9" s="1"/>
  <c r="I837" i="9"/>
  <c r="G837" i="9"/>
  <c r="M836" i="9"/>
  <c r="N836" i="9" s="1"/>
  <c r="O836" i="9" s="1"/>
  <c r="I836" i="9"/>
  <c r="G836" i="9"/>
  <c r="M835" i="9"/>
  <c r="N835" i="9" s="1"/>
  <c r="O835" i="9" s="1"/>
  <c r="I835" i="9"/>
  <c r="G835" i="9"/>
  <c r="M834" i="9"/>
  <c r="N834" i="9" s="1"/>
  <c r="O834" i="9" s="1"/>
  <c r="I834" i="9"/>
  <c r="G834" i="9"/>
  <c r="M833" i="9"/>
  <c r="N833" i="9" s="1"/>
  <c r="O833" i="9" s="1"/>
  <c r="I833" i="9"/>
  <c r="G833" i="9"/>
  <c r="M832" i="9"/>
  <c r="N832" i="9" s="1"/>
  <c r="O832" i="9" s="1"/>
  <c r="I832" i="9"/>
  <c r="G832" i="9"/>
  <c r="M831" i="9"/>
  <c r="N831" i="9" s="1"/>
  <c r="O831" i="9" s="1"/>
  <c r="I831" i="9"/>
  <c r="G831" i="9"/>
  <c r="M830" i="9"/>
  <c r="N830" i="9" s="1"/>
  <c r="O830" i="9" s="1"/>
  <c r="I830" i="9"/>
  <c r="G830" i="9"/>
  <c r="M829" i="9"/>
  <c r="N829" i="9" s="1"/>
  <c r="O829" i="9" s="1"/>
  <c r="I829" i="9"/>
  <c r="G829" i="9"/>
  <c r="M828" i="9"/>
  <c r="N828" i="9" s="1"/>
  <c r="O828" i="9" s="1"/>
  <c r="I828" i="9"/>
  <c r="G828" i="9"/>
  <c r="M827" i="9"/>
  <c r="N827" i="9" s="1"/>
  <c r="O827" i="9" s="1"/>
  <c r="I827" i="9"/>
  <c r="G827" i="9"/>
  <c r="M826" i="9"/>
  <c r="N826" i="9" s="1"/>
  <c r="O826" i="9" s="1"/>
  <c r="I826" i="9"/>
  <c r="G826" i="9"/>
  <c r="M825" i="9"/>
  <c r="N825" i="9" s="1"/>
  <c r="O825" i="9" s="1"/>
  <c r="I825" i="9"/>
  <c r="G825" i="9"/>
  <c r="M824" i="9"/>
  <c r="N824" i="9" s="1"/>
  <c r="O824" i="9" s="1"/>
  <c r="I824" i="9"/>
  <c r="G824" i="9"/>
  <c r="M823" i="9"/>
  <c r="N823" i="9" s="1"/>
  <c r="O823" i="9" s="1"/>
  <c r="I823" i="9"/>
  <c r="G823" i="9"/>
  <c r="M822" i="9"/>
  <c r="N822" i="9" s="1"/>
  <c r="O822" i="9" s="1"/>
  <c r="I822" i="9"/>
  <c r="G822" i="9"/>
  <c r="M821" i="9"/>
  <c r="N821" i="9" s="1"/>
  <c r="O821" i="9" s="1"/>
  <c r="I821" i="9"/>
  <c r="G821" i="9"/>
  <c r="M820" i="9"/>
  <c r="N820" i="9" s="1"/>
  <c r="O820" i="9" s="1"/>
  <c r="I820" i="9"/>
  <c r="G820" i="9"/>
  <c r="M819" i="9"/>
  <c r="N819" i="9" s="1"/>
  <c r="O819" i="9" s="1"/>
  <c r="I819" i="9"/>
  <c r="G819" i="9"/>
  <c r="M818" i="9"/>
  <c r="N818" i="9" s="1"/>
  <c r="O818" i="9" s="1"/>
  <c r="I818" i="9"/>
  <c r="G818" i="9"/>
  <c r="M817" i="9"/>
  <c r="N817" i="9" s="1"/>
  <c r="O817" i="9" s="1"/>
  <c r="I817" i="9"/>
  <c r="G817" i="9"/>
  <c r="M816" i="9"/>
  <c r="N816" i="9" s="1"/>
  <c r="O816" i="9" s="1"/>
  <c r="I816" i="9"/>
  <c r="G816" i="9"/>
  <c r="M815" i="9"/>
  <c r="N815" i="9" s="1"/>
  <c r="O815" i="9" s="1"/>
  <c r="I815" i="9"/>
  <c r="G815" i="9"/>
  <c r="M814" i="9"/>
  <c r="N814" i="9" s="1"/>
  <c r="O814" i="9" s="1"/>
  <c r="I814" i="9"/>
  <c r="G814" i="9"/>
  <c r="M813" i="9"/>
  <c r="N813" i="9" s="1"/>
  <c r="O813" i="9" s="1"/>
  <c r="I813" i="9"/>
  <c r="G813" i="9"/>
  <c r="M812" i="9"/>
  <c r="N812" i="9" s="1"/>
  <c r="O812" i="9" s="1"/>
  <c r="I812" i="9"/>
  <c r="G812" i="9"/>
  <c r="M811" i="9"/>
  <c r="N811" i="9" s="1"/>
  <c r="O811" i="9" s="1"/>
  <c r="I811" i="9"/>
  <c r="G811" i="9"/>
  <c r="M810" i="9"/>
  <c r="N810" i="9" s="1"/>
  <c r="O810" i="9" s="1"/>
  <c r="I810" i="9"/>
  <c r="G810" i="9"/>
  <c r="M809" i="9"/>
  <c r="N809" i="9" s="1"/>
  <c r="O809" i="9" s="1"/>
  <c r="I809" i="9"/>
  <c r="G809" i="9"/>
  <c r="M808" i="9"/>
  <c r="N808" i="9" s="1"/>
  <c r="O808" i="9" s="1"/>
  <c r="I808" i="9"/>
  <c r="G808" i="9"/>
  <c r="M807" i="9"/>
  <c r="N807" i="9" s="1"/>
  <c r="O807" i="9" s="1"/>
  <c r="I807" i="9"/>
  <c r="G807" i="9"/>
  <c r="M806" i="9"/>
  <c r="N806" i="9" s="1"/>
  <c r="O806" i="9" s="1"/>
  <c r="I806" i="9"/>
  <c r="G806" i="9"/>
  <c r="M805" i="9"/>
  <c r="N805" i="9" s="1"/>
  <c r="O805" i="9" s="1"/>
  <c r="I805" i="9"/>
  <c r="G805" i="9"/>
  <c r="M804" i="9"/>
  <c r="N804" i="9" s="1"/>
  <c r="O804" i="9" s="1"/>
  <c r="I804" i="9"/>
  <c r="G804" i="9"/>
  <c r="M803" i="9"/>
  <c r="N803" i="9" s="1"/>
  <c r="O803" i="9" s="1"/>
  <c r="I803" i="9"/>
  <c r="G803" i="9"/>
  <c r="M802" i="9"/>
  <c r="N802" i="9" s="1"/>
  <c r="O802" i="9" s="1"/>
  <c r="I802" i="9"/>
  <c r="G802" i="9"/>
  <c r="M801" i="9"/>
  <c r="N801" i="9" s="1"/>
  <c r="O801" i="9" s="1"/>
  <c r="I801" i="9"/>
  <c r="G801" i="9"/>
  <c r="M800" i="9"/>
  <c r="N800" i="9" s="1"/>
  <c r="O800" i="9" s="1"/>
  <c r="I800" i="9"/>
  <c r="G800" i="9"/>
  <c r="M799" i="9"/>
  <c r="N799" i="9" s="1"/>
  <c r="O799" i="9" s="1"/>
  <c r="I799" i="9"/>
  <c r="G799" i="9"/>
  <c r="N798" i="9"/>
  <c r="O798" i="9" s="1"/>
  <c r="M798" i="9"/>
  <c r="I798" i="9"/>
  <c r="G798" i="9"/>
  <c r="M797" i="9"/>
  <c r="N797" i="9" s="1"/>
  <c r="O797" i="9" s="1"/>
  <c r="I797" i="9"/>
  <c r="G797" i="9"/>
  <c r="M796" i="9"/>
  <c r="N796" i="9" s="1"/>
  <c r="O796" i="9" s="1"/>
  <c r="I796" i="9"/>
  <c r="G796" i="9"/>
  <c r="M795" i="9"/>
  <c r="N795" i="9" s="1"/>
  <c r="O795" i="9" s="1"/>
  <c r="I795" i="9"/>
  <c r="G795" i="9"/>
  <c r="M794" i="9"/>
  <c r="N794" i="9" s="1"/>
  <c r="O794" i="9" s="1"/>
  <c r="I794" i="9"/>
  <c r="G794" i="9"/>
  <c r="M793" i="9"/>
  <c r="N793" i="9" s="1"/>
  <c r="O793" i="9" s="1"/>
  <c r="I793" i="9"/>
  <c r="G793" i="9"/>
  <c r="M792" i="9"/>
  <c r="N792" i="9" s="1"/>
  <c r="O792" i="9" s="1"/>
  <c r="I792" i="9"/>
  <c r="G792" i="9"/>
  <c r="M791" i="9"/>
  <c r="N791" i="9" s="1"/>
  <c r="O791" i="9" s="1"/>
  <c r="I791" i="9"/>
  <c r="G791" i="9"/>
  <c r="M790" i="9"/>
  <c r="N790" i="9" s="1"/>
  <c r="O790" i="9" s="1"/>
  <c r="I790" i="9"/>
  <c r="G790" i="9"/>
  <c r="M789" i="9"/>
  <c r="N789" i="9" s="1"/>
  <c r="O789" i="9" s="1"/>
  <c r="I789" i="9"/>
  <c r="G789" i="9"/>
  <c r="M788" i="9"/>
  <c r="N788" i="9" s="1"/>
  <c r="O788" i="9" s="1"/>
  <c r="I788" i="9"/>
  <c r="G788" i="9"/>
  <c r="M787" i="9"/>
  <c r="N787" i="9" s="1"/>
  <c r="O787" i="9" s="1"/>
  <c r="I787" i="9"/>
  <c r="G787" i="9"/>
  <c r="M786" i="9"/>
  <c r="N786" i="9" s="1"/>
  <c r="O786" i="9" s="1"/>
  <c r="I786" i="9"/>
  <c r="G786" i="9"/>
  <c r="M785" i="9"/>
  <c r="N785" i="9" s="1"/>
  <c r="O785" i="9" s="1"/>
  <c r="I785" i="9"/>
  <c r="G785" i="9"/>
  <c r="M784" i="9"/>
  <c r="N784" i="9" s="1"/>
  <c r="O784" i="9" s="1"/>
  <c r="I784" i="9"/>
  <c r="G784" i="9"/>
  <c r="M783" i="9"/>
  <c r="N783" i="9" s="1"/>
  <c r="O783" i="9" s="1"/>
  <c r="I783" i="9"/>
  <c r="G783" i="9"/>
  <c r="M782" i="9"/>
  <c r="N782" i="9" s="1"/>
  <c r="O782" i="9" s="1"/>
  <c r="I782" i="9"/>
  <c r="G782" i="9"/>
  <c r="M781" i="9"/>
  <c r="N781" i="9" s="1"/>
  <c r="O781" i="9" s="1"/>
  <c r="I781" i="9"/>
  <c r="G781" i="9"/>
  <c r="M780" i="9"/>
  <c r="N780" i="9" s="1"/>
  <c r="O780" i="9" s="1"/>
  <c r="I780" i="9"/>
  <c r="G780" i="9"/>
  <c r="M779" i="9"/>
  <c r="N779" i="9" s="1"/>
  <c r="O779" i="9" s="1"/>
  <c r="I779" i="9"/>
  <c r="G779" i="9"/>
  <c r="M778" i="9"/>
  <c r="N778" i="9" s="1"/>
  <c r="O778" i="9" s="1"/>
  <c r="I778" i="9"/>
  <c r="G778" i="9"/>
  <c r="M777" i="9"/>
  <c r="N777" i="9" s="1"/>
  <c r="O777" i="9" s="1"/>
  <c r="I777" i="9"/>
  <c r="G777" i="9"/>
  <c r="M776" i="9"/>
  <c r="N776" i="9" s="1"/>
  <c r="O776" i="9" s="1"/>
  <c r="I776" i="9"/>
  <c r="G776" i="9"/>
  <c r="M775" i="9"/>
  <c r="N775" i="9" s="1"/>
  <c r="O775" i="9" s="1"/>
  <c r="I775" i="9"/>
  <c r="G775" i="9"/>
  <c r="M774" i="9"/>
  <c r="N774" i="9" s="1"/>
  <c r="O774" i="9" s="1"/>
  <c r="I774" i="9"/>
  <c r="G774" i="9"/>
  <c r="M773" i="9"/>
  <c r="N773" i="9" s="1"/>
  <c r="O773" i="9" s="1"/>
  <c r="I773" i="9"/>
  <c r="G773" i="9"/>
  <c r="M772" i="9"/>
  <c r="N772" i="9" s="1"/>
  <c r="O772" i="9" s="1"/>
  <c r="I772" i="9"/>
  <c r="G772" i="9"/>
  <c r="M771" i="9"/>
  <c r="N771" i="9" s="1"/>
  <c r="O771" i="9" s="1"/>
  <c r="I771" i="9"/>
  <c r="G771" i="9"/>
  <c r="M770" i="9"/>
  <c r="N770" i="9" s="1"/>
  <c r="O770" i="9" s="1"/>
  <c r="I770" i="9"/>
  <c r="G770" i="9"/>
  <c r="M769" i="9"/>
  <c r="N769" i="9" s="1"/>
  <c r="O769" i="9" s="1"/>
  <c r="I769" i="9"/>
  <c r="G769" i="9"/>
  <c r="M768" i="9"/>
  <c r="N768" i="9" s="1"/>
  <c r="O768" i="9" s="1"/>
  <c r="I768" i="9"/>
  <c r="G768" i="9"/>
  <c r="M767" i="9"/>
  <c r="N767" i="9" s="1"/>
  <c r="O767" i="9" s="1"/>
  <c r="I767" i="9"/>
  <c r="G767" i="9"/>
  <c r="M766" i="9"/>
  <c r="N766" i="9" s="1"/>
  <c r="O766" i="9" s="1"/>
  <c r="I766" i="9"/>
  <c r="G766" i="9"/>
  <c r="M765" i="9"/>
  <c r="N765" i="9" s="1"/>
  <c r="O765" i="9" s="1"/>
  <c r="I765" i="9"/>
  <c r="G765" i="9"/>
  <c r="M764" i="9"/>
  <c r="N764" i="9" s="1"/>
  <c r="O764" i="9" s="1"/>
  <c r="I764" i="9"/>
  <c r="G764" i="9"/>
  <c r="M763" i="9"/>
  <c r="N763" i="9" s="1"/>
  <c r="O763" i="9" s="1"/>
  <c r="I763" i="9"/>
  <c r="G763" i="9"/>
  <c r="M762" i="9"/>
  <c r="N762" i="9" s="1"/>
  <c r="O762" i="9" s="1"/>
  <c r="I762" i="9"/>
  <c r="G762" i="9"/>
  <c r="M761" i="9"/>
  <c r="N761" i="9" s="1"/>
  <c r="O761" i="9" s="1"/>
  <c r="I761" i="9"/>
  <c r="G761" i="9"/>
  <c r="M760" i="9"/>
  <c r="N760" i="9" s="1"/>
  <c r="O760" i="9" s="1"/>
  <c r="I760" i="9"/>
  <c r="G760" i="9"/>
  <c r="M759" i="9"/>
  <c r="N759" i="9" s="1"/>
  <c r="O759" i="9" s="1"/>
  <c r="I759" i="9"/>
  <c r="G759" i="9"/>
  <c r="M758" i="9"/>
  <c r="N758" i="9" s="1"/>
  <c r="O758" i="9" s="1"/>
  <c r="I758" i="9"/>
  <c r="G758" i="9"/>
  <c r="M757" i="9"/>
  <c r="N757" i="9" s="1"/>
  <c r="O757" i="9" s="1"/>
  <c r="I757" i="9"/>
  <c r="G757" i="9"/>
  <c r="M756" i="9"/>
  <c r="N756" i="9" s="1"/>
  <c r="O756" i="9" s="1"/>
  <c r="I756" i="9"/>
  <c r="G756" i="9"/>
  <c r="M755" i="9"/>
  <c r="N755" i="9" s="1"/>
  <c r="O755" i="9" s="1"/>
  <c r="I755" i="9"/>
  <c r="G755" i="9"/>
  <c r="M754" i="9"/>
  <c r="N754" i="9" s="1"/>
  <c r="O754" i="9" s="1"/>
  <c r="I754" i="9"/>
  <c r="G754" i="9"/>
  <c r="M753" i="9"/>
  <c r="N753" i="9" s="1"/>
  <c r="O753" i="9" s="1"/>
  <c r="I753" i="9"/>
  <c r="G753" i="9"/>
  <c r="M752" i="9"/>
  <c r="N752" i="9" s="1"/>
  <c r="O752" i="9" s="1"/>
  <c r="I752" i="9"/>
  <c r="G752" i="9"/>
  <c r="M751" i="9"/>
  <c r="N751" i="9" s="1"/>
  <c r="O751" i="9" s="1"/>
  <c r="I751" i="9"/>
  <c r="G751" i="9"/>
  <c r="M750" i="9"/>
  <c r="N750" i="9" s="1"/>
  <c r="O750" i="9" s="1"/>
  <c r="I750" i="9"/>
  <c r="G750" i="9"/>
  <c r="M749" i="9"/>
  <c r="N749" i="9" s="1"/>
  <c r="O749" i="9" s="1"/>
  <c r="I749" i="9"/>
  <c r="G749" i="9"/>
  <c r="M748" i="9"/>
  <c r="N748" i="9" s="1"/>
  <c r="O748" i="9" s="1"/>
  <c r="I748" i="9"/>
  <c r="G748" i="9"/>
  <c r="M747" i="9"/>
  <c r="N747" i="9" s="1"/>
  <c r="O747" i="9" s="1"/>
  <c r="I747" i="9"/>
  <c r="G747" i="9"/>
  <c r="M746" i="9"/>
  <c r="N746" i="9" s="1"/>
  <c r="O746" i="9" s="1"/>
  <c r="I746" i="9"/>
  <c r="G746" i="9"/>
  <c r="M745" i="9"/>
  <c r="N745" i="9" s="1"/>
  <c r="O745" i="9" s="1"/>
  <c r="I745" i="9"/>
  <c r="G745" i="9"/>
  <c r="M744" i="9"/>
  <c r="N744" i="9" s="1"/>
  <c r="O744" i="9" s="1"/>
  <c r="I744" i="9"/>
  <c r="G744" i="9"/>
  <c r="M743" i="9"/>
  <c r="N743" i="9" s="1"/>
  <c r="O743" i="9" s="1"/>
  <c r="I743" i="9"/>
  <c r="G743" i="9"/>
  <c r="M742" i="9"/>
  <c r="N742" i="9" s="1"/>
  <c r="O742" i="9" s="1"/>
  <c r="I742" i="9"/>
  <c r="G742" i="9"/>
  <c r="M741" i="9"/>
  <c r="N741" i="9" s="1"/>
  <c r="O741" i="9" s="1"/>
  <c r="I741" i="9"/>
  <c r="G741" i="9"/>
  <c r="M740" i="9"/>
  <c r="N740" i="9" s="1"/>
  <c r="O740" i="9" s="1"/>
  <c r="I740" i="9"/>
  <c r="G740" i="9"/>
  <c r="M739" i="9"/>
  <c r="N739" i="9" s="1"/>
  <c r="O739" i="9" s="1"/>
  <c r="I739" i="9"/>
  <c r="G739" i="9"/>
  <c r="M738" i="9"/>
  <c r="N738" i="9" s="1"/>
  <c r="O738" i="9" s="1"/>
  <c r="I738" i="9"/>
  <c r="G738" i="9"/>
  <c r="M737" i="9"/>
  <c r="N737" i="9" s="1"/>
  <c r="O737" i="9" s="1"/>
  <c r="I737" i="9"/>
  <c r="G737" i="9"/>
  <c r="M736" i="9"/>
  <c r="N736" i="9" s="1"/>
  <c r="O736" i="9" s="1"/>
  <c r="I736" i="9"/>
  <c r="G736" i="9"/>
  <c r="M735" i="9"/>
  <c r="N735" i="9" s="1"/>
  <c r="O735" i="9" s="1"/>
  <c r="I735" i="9"/>
  <c r="G735" i="9"/>
  <c r="M734" i="9"/>
  <c r="N734" i="9" s="1"/>
  <c r="O734" i="9" s="1"/>
  <c r="I734" i="9"/>
  <c r="G734" i="9"/>
  <c r="M733" i="9"/>
  <c r="N733" i="9" s="1"/>
  <c r="O733" i="9" s="1"/>
  <c r="I733" i="9"/>
  <c r="G733" i="9"/>
  <c r="M732" i="9"/>
  <c r="N732" i="9" s="1"/>
  <c r="O732" i="9" s="1"/>
  <c r="I732" i="9"/>
  <c r="G732" i="9"/>
  <c r="M731" i="9"/>
  <c r="N731" i="9" s="1"/>
  <c r="O731" i="9" s="1"/>
  <c r="I731" i="9"/>
  <c r="G731" i="9"/>
  <c r="M730" i="9"/>
  <c r="N730" i="9" s="1"/>
  <c r="O730" i="9" s="1"/>
  <c r="I730" i="9"/>
  <c r="G730" i="9"/>
  <c r="M729" i="9"/>
  <c r="N729" i="9" s="1"/>
  <c r="O729" i="9" s="1"/>
  <c r="I729" i="9"/>
  <c r="G729" i="9"/>
  <c r="M728" i="9"/>
  <c r="N728" i="9" s="1"/>
  <c r="O728" i="9" s="1"/>
  <c r="I728" i="9"/>
  <c r="G728" i="9"/>
  <c r="M727" i="9"/>
  <c r="N727" i="9" s="1"/>
  <c r="O727" i="9" s="1"/>
  <c r="I727" i="9"/>
  <c r="G727" i="9"/>
  <c r="M726" i="9"/>
  <c r="N726" i="9" s="1"/>
  <c r="O726" i="9" s="1"/>
  <c r="I726" i="9"/>
  <c r="G726" i="9"/>
  <c r="M725" i="9"/>
  <c r="N725" i="9" s="1"/>
  <c r="O725" i="9" s="1"/>
  <c r="I725" i="9"/>
  <c r="G725" i="9"/>
  <c r="M724" i="9"/>
  <c r="N724" i="9" s="1"/>
  <c r="O724" i="9" s="1"/>
  <c r="I724" i="9"/>
  <c r="G724" i="9"/>
  <c r="M723" i="9"/>
  <c r="N723" i="9" s="1"/>
  <c r="O723" i="9" s="1"/>
  <c r="I723" i="9"/>
  <c r="G723" i="9"/>
  <c r="M722" i="9"/>
  <c r="N722" i="9" s="1"/>
  <c r="O722" i="9" s="1"/>
  <c r="I722" i="9"/>
  <c r="G722" i="9"/>
  <c r="M721" i="9"/>
  <c r="N721" i="9" s="1"/>
  <c r="O721" i="9" s="1"/>
  <c r="I721" i="9"/>
  <c r="G721" i="9"/>
  <c r="M720" i="9"/>
  <c r="N720" i="9" s="1"/>
  <c r="O720" i="9" s="1"/>
  <c r="I720" i="9"/>
  <c r="G720" i="9"/>
  <c r="M719" i="9"/>
  <c r="N719" i="9" s="1"/>
  <c r="O719" i="9" s="1"/>
  <c r="I719" i="9"/>
  <c r="G719" i="9"/>
  <c r="M718" i="9"/>
  <c r="N718" i="9" s="1"/>
  <c r="O718" i="9" s="1"/>
  <c r="I718" i="9"/>
  <c r="G718" i="9"/>
  <c r="M717" i="9"/>
  <c r="N717" i="9" s="1"/>
  <c r="O717" i="9" s="1"/>
  <c r="I717" i="9"/>
  <c r="G717" i="9"/>
  <c r="M716" i="9"/>
  <c r="N716" i="9" s="1"/>
  <c r="O716" i="9" s="1"/>
  <c r="I716" i="9"/>
  <c r="G716" i="9"/>
  <c r="M715" i="9"/>
  <c r="N715" i="9" s="1"/>
  <c r="O715" i="9" s="1"/>
  <c r="I715" i="9"/>
  <c r="G715" i="9"/>
  <c r="M714" i="9"/>
  <c r="N714" i="9" s="1"/>
  <c r="O714" i="9" s="1"/>
  <c r="I714" i="9"/>
  <c r="G714" i="9"/>
  <c r="M713" i="9"/>
  <c r="N713" i="9" s="1"/>
  <c r="O713" i="9" s="1"/>
  <c r="I713" i="9"/>
  <c r="G713" i="9"/>
  <c r="M712" i="9"/>
  <c r="N712" i="9" s="1"/>
  <c r="O712" i="9" s="1"/>
  <c r="I712" i="9"/>
  <c r="G712" i="9"/>
  <c r="M711" i="9"/>
  <c r="N711" i="9" s="1"/>
  <c r="O711" i="9" s="1"/>
  <c r="I711" i="9"/>
  <c r="G711" i="9"/>
  <c r="M710" i="9"/>
  <c r="N710" i="9" s="1"/>
  <c r="O710" i="9" s="1"/>
  <c r="I710" i="9"/>
  <c r="G710" i="9"/>
  <c r="M709" i="9"/>
  <c r="N709" i="9" s="1"/>
  <c r="O709" i="9" s="1"/>
  <c r="I709" i="9"/>
  <c r="G709" i="9"/>
  <c r="M708" i="9"/>
  <c r="N708" i="9" s="1"/>
  <c r="O708" i="9" s="1"/>
  <c r="I708" i="9"/>
  <c r="G708" i="9"/>
  <c r="M707" i="9"/>
  <c r="N707" i="9" s="1"/>
  <c r="O707" i="9" s="1"/>
  <c r="I707" i="9"/>
  <c r="G707" i="9"/>
  <c r="M706" i="9"/>
  <c r="N706" i="9" s="1"/>
  <c r="O706" i="9" s="1"/>
  <c r="I706" i="9"/>
  <c r="G706" i="9"/>
  <c r="M705" i="9"/>
  <c r="N705" i="9" s="1"/>
  <c r="O705" i="9" s="1"/>
  <c r="I705" i="9"/>
  <c r="G705" i="9"/>
  <c r="M704" i="9"/>
  <c r="N704" i="9" s="1"/>
  <c r="O704" i="9" s="1"/>
  <c r="I704" i="9"/>
  <c r="G704" i="9"/>
  <c r="M703" i="9"/>
  <c r="N703" i="9" s="1"/>
  <c r="O703" i="9" s="1"/>
  <c r="I703" i="9"/>
  <c r="G703" i="9"/>
  <c r="M702" i="9"/>
  <c r="N702" i="9" s="1"/>
  <c r="O702" i="9" s="1"/>
  <c r="I702" i="9"/>
  <c r="G702" i="9"/>
  <c r="M701" i="9"/>
  <c r="N701" i="9" s="1"/>
  <c r="O701" i="9" s="1"/>
  <c r="I701" i="9"/>
  <c r="G701" i="9"/>
  <c r="M700" i="9"/>
  <c r="N700" i="9" s="1"/>
  <c r="O700" i="9" s="1"/>
  <c r="I700" i="9"/>
  <c r="G700" i="9"/>
  <c r="M699" i="9"/>
  <c r="N699" i="9" s="1"/>
  <c r="O699" i="9" s="1"/>
  <c r="I699" i="9"/>
  <c r="G699" i="9"/>
  <c r="M698" i="9"/>
  <c r="N698" i="9" s="1"/>
  <c r="O698" i="9" s="1"/>
  <c r="I698" i="9"/>
  <c r="G698" i="9"/>
  <c r="M697" i="9"/>
  <c r="N697" i="9" s="1"/>
  <c r="O697" i="9" s="1"/>
  <c r="I697" i="9"/>
  <c r="G697" i="9"/>
  <c r="M696" i="9"/>
  <c r="N696" i="9" s="1"/>
  <c r="O696" i="9" s="1"/>
  <c r="I696" i="9"/>
  <c r="G696" i="9"/>
  <c r="M695" i="9"/>
  <c r="N695" i="9" s="1"/>
  <c r="O695" i="9" s="1"/>
  <c r="I695" i="9"/>
  <c r="G695" i="9"/>
  <c r="M694" i="9"/>
  <c r="N694" i="9" s="1"/>
  <c r="O694" i="9" s="1"/>
  <c r="I694" i="9"/>
  <c r="G694" i="9"/>
  <c r="M693" i="9"/>
  <c r="N693" i="9" s="1"/>
  <c r="O693" i="9" s="1"/>
  <c r="I693" i="9"/>
  <c r="G693" i="9"/>
  <c r="M692" i="9"/>
  <c r="N692" i="9" s="1"/>
  <c r="O692" i="9" s="1"/>
  <c r="I692" i="9"/>
  <c r="G692" i="9"/>
  <c r="M691" i="9"/>
  <c r="N691" i="9" s="1"/>
  <c r="O691" i="9" s="1"/>
  <c r="I691" i="9"/>
  <c r="G691" i="9"/>
  <c r="M690" i="9"/>
  <c r="N690" i="9" s="1"/>
  <c r="O690" i="9" s="1"/>
  <c r="I690" i="9"/>
  <c r="G690" i="9"/>
  <c r="M689" i="9"/>
  <c r="N689" i="9" s="1"/>
  <c r="O689" i="9" s="1"/>
  <c r="I689" i="9"/>
  <c r="G689" i="9"/>
  <c r="M688" i="9"/>
  <c r="N688" i="9" s="1"/>
  <c r="O688" i="9" s="1"/>
  <c r="I688" i="9"/>
  <c r="G688" i="9"/>
  <c r="M687" i="9"/>
  <c r="N687" i="9" s="1"/>
  <c r="O687" i="9" s="1"/>
  <c r="I687" i="9"/>
  <c r="G687" i="9"/>
  <c r="M686" i="9"/>
  <c r="N686" i="9" s="1"/>
  <c r="O686" i="9" s="1"/>
  <c r="I686" i="9"/>
  <c r="G686" i="9"/>
  <c r="M685" i="9"/>
  <c r="N685" i="9" s="1"/>
  <c r="O685" i="9" s="1"/>
  <c r="I685" i="9"/>
  <c r="G685" i="9"/>
  <c r="M684" i="9"/>
  <c r="N684" i="9" s="1"/>
  <c r="O684" i="9" s="1"/>
  <c r="I684" i="9"/>
  <c r="G684" i="9"/>
  <c r="M683" i="9"/>
  <c r="N683" i="9" s="1"/>
  <c r="O683" i="9" s="1"/>
  <c r="I683" i="9"/>
  <c r="G683" i="9"/>
  <c r="M682" i="9"/>
  <c r="N682" i="9" s="1"/>
  <c r="O682" i="9" s="1"/>
  <c r="I682" i="9"/>
  <c r="G682" i="9"/>
  <c r="M681" i="9"/>
  <c r="N681" i="9" s="1"/>
  <c r="O681" i="9" s="1"/>
  <c r="I681" i="9"/>
  <c r="G681" i="9"/>
  <c r="M680" i="9"/>
  <c r="N680" i="9" s="1"/>
  <c r="O680" i="9" s="1"/>
  <c r="I680" i="9"/>
  <c r="G680" i="9"/>
  <c r="M679" i="9"/>
  <c r="N679" i="9" s="1"/>
  <c r="O679" i="9" s="1"/>
  <c r="I679" i="9"/>
  <c r="G679" i="9"/>
  <c r="M678" i="9"/>
  <c r="N678" i="9" s="1"/>
  <c r="O678" i="9" s="1"/>
  <c r="I678" i="9"/>
  <c r="G678" i="9"/>
  <c r="M677" i="9"/>
  <c r="N677" i="9" s="1"/>
  <c r="O677" i="9" s="1"/>
  <c r="I677" i="9"/>
  <c r="G677" i="9"/>
  <c r="M676" i="9"/>
  <c r="N676" i="9" s="1"/>
  <c r="O676" i="9" s="1"/>
  <c r="I676" i="9"/>
  <c r="G676" i="9"/>
  <c r="M675" i="9"/>
  <c r="N675" i="9" s="1"/>
  <c r="O675" i="9" s="1"/>
  <c r="I675" i="9"/>
  <c r="G675" i="9"/>
  <c r="M674" i="9"/>
  <c r="N674" i="9" s="1"/>
  <c r="O674" i="9" s="1"/>
  <c r="I674" i="9"/>
  <c r="G674" i="9"/>
  <c r="M673" i="9"/>
  <c r="N673" i="9" s="1"/>
  <c r="O673" i="9" s="1"/>
  <c r="I673" i="9"/>
  <c r="G673" i="9"/>
  <c r="M672" i="9"/>
  <c r="N672" i="9" s="1"/>
  <c r="O672" i="9" s="1"/>
  <c r="I672" i="9"/>
  <c r="G672" i="9"/>
  <c r="M671" i="9"/>
  <c r="N671" i="9" s="1"/>
  <c r="O671" i="9" s="1"/>
  <c r="I671" i="9"/>
  <c r="G671" i="9"/>
  <c r="M670" i="9"/>
  <c r="N670" i="9" s="1"/>
  <c r="O670" i="9" s="1"/>
  <c r="I670" i="9"/>
  <c r="G670" i="9"/>
  <c r="M669" i="9"/>
  <c r="N669" i="9" s="1"/>
  <c r="O669" i="9" s="1"/>
  <c r="I669" i="9"/>
  <c r="G669" i="9"/>
  <c r="M668" i="9"/>
  <c r="N668" i="9" s="1"/>
  <c r="O668" i="9" s="1"/>
  <c r="I668" i="9"/>
  <c r="G668" i="9"/>
  <c r="M667" i="9"/>
  <c r="N667" i="9" s="1"/>
  <c r="O667" i="9" s="1"/>
  <c r="I667" i="9"/>
  <c r="G667" i="9"/>
  <c r="M666" i="9"/>
  <c r="N666" i="9" s="1"/>
  <c r="O666" i="9" s="1"/>
  <c r="I666" i="9"/>
  <c r="G666" i="9"/>
  <c r="M665" i="9"/>
  <c r="N665" i="9" s="1"/>
  <c r="O665" i="9" s="1"/>
  <c r="I665" i="9"/>
  <c r="G665" i="9"/>
  <c r="M664" i="9"/>
  <c r="N664" i="9" s="1"/>
  <c r="O664" i="9" s="1"/>
  <c r="I664" i="9"/>
  <c r="G664" i="9"/>
  <c r="M663" i="9"/>
  <c r="N663" i="9" s="1"/>
  <c r="O663" i="9" s="1"/>
  <c r="I663" i="9"/>
  <c r="G663" i="9"/>
  <c r="M662" i="9"/>
  <c r="N662" i="9" s="1"/>
  <c r="O662" i="9" s="1"/>
  <c r="I662" i="9"/>
  <c r="G662" i="9"/>
  <c r="M661" i="9"/>
  <c r="N661" i="9" s="1"/>
  <c r="O661" i="9" s="1"/>
  <c r="I661" i="9"/>
  <c r="G661" i="9"/>
  <c r="M660" i="9"/>
  <c r="N660" i="9" s="1"/>
  <c r="O660" i="9" s="1"/>
  <c r="I660" i="9"/>
  <c r="G660" i="9"/>
  <c r="M659" i="9"/>
  <c r="N659" i="9" s="1"/>
  <c r="O659" i="9" s="1"/>
  <c r="I659" i="9"/>
  <c r="G659" i="9"/>
  <c r="M658" i="9"/>
  <c r="N658" i="9" s="1"/>
  <c r="O658" i="9" s="1"/>
  <c r="I658" i="9"/>
  <c r="G658" i="9"/>
  <c r="M657" i="9"/>
  <c r="N657" i="9" s="1"/>
  <c r="O657" i="9" s="1"/>
  <c r="I657" i="9"/>
  <c r="G657" i="9"/>
  <c r="M656" i="9"/>
  <c r="N656" i="9" s="1"/>
  <c r="O656" i="9" s="1"/>
  <c r="I656" i="9"/>
  <c r="G656" i="9"/>
  <c r="M655" i="9"/>
  <c r="N655" i="9" s="1"/>
  <c r="O655" i="9" s="1"/>
  <c r="I655" i="9"/>
  <c r="G655" i="9"/>
  <c r="M654" i="9"/>
  <c r="N654" i="9" s="1"/>
  <c r="O654" i="9" s="1"/>
  <c r="I654" i="9"/>
  <c r="G654" i="9"/>
  <c r="M653" i="9"/>
  <c r="N653" i="9" s="1"/>
  <c r="O653" i="9" s="1"/>
  <c r="I653" i="9"/>
  <c r="G653" i="9"/>
  <c r="M652" i="9"/>
  <c r="N652" i="9" s="1"/>
  <c r="O652" i="9" s="1"/>
  <c r="I652" i="9"/>
  <c r="G652" i="9"/>
  <c r="M651" i="9"/>
  <c r="N651" i="9" s="1"/>
  <c r="O651" i="9" s="1"/>
  <c r="I651" i="9"/>
  <c r="G651" i="9"/>
  <c r="M650" i="9"/>
  <c r="N650" i="9" s="1"/>
  <c r="O650" i="9" s="1"/>
  <c r="I650" i="9"/>
  <c r="G650" i="9"/>
  <c r="M649" i="9"/>
  <c r="N649" i="9" s="1"/>
  <c r="O649" i="9" s="1"/>
  <c r="I649" i="9"/>
  <c r="G649" i="9"/>
  <c r="M648" i="9"/>
  <c r="N648" i="9" s="1"/>
  <c r="O648" i="9" s="1"/>
  <c r="I648" i="9"/>
  <c r="G648" i="9"/>
  <c r="M647" i="9"/>
  <c r="N647" i="9" s="1"/>
  <c r="O647" i="9" s="1"/>
  <c r="I647" i="9"/>
  <c r="G647" i="9"/>
  <c r="M646" i="9"/>
  <c r="N646" i="9" s="1"/>
  <c r="O646" i="9" s="1"/>
  <c r="I646" i="9"/>
  <c r="G646" i="9"/>
  <c r="M645" i="9"/>
  <c r="N645" i="9" s="1"/>
  <c r="O645" i="9" s="1"/>
  <c r="I645" i="9"/>
  <c r="G645" i="9"/>
  <c r="M644" i="9"/>
  <c r="N644" i="9" s="1"/>
  <c r="O644" i="9" s="1"/>
  <c r="I644" i="9"/>
  <c r="G644" i="9"/>
  <c r="M643" i="9"/>
  <c r="N643" i="9" s="1"/>
  <c r="O643" i="9" s="1"/>
  <c r="I643" i="9"/>
  <c r="G643" i="9"/>
  <c r="M642" i="9"/>
  <c r="N642" i="9" s="1"/>
  <c r="O642" i="9" s="1"/>
  <c r="I642" i="9"/>
  <c r="G642" i="9"/>
  <c r="M641" i="9"/>
  <c r="N641" i="9" s="1"/>
  <c r="O641" i="9" s="1"/>
  <c r="I641" i="9"/>
  <c r="G641" i="9"/>
  <c r="M640" i="9"/>
  <c r="N640" i="9" s="1"/>
  <c r="O640" i="9" s="1"/>
  <c r="I640" i="9"/>
  <c r="G640" i="9"/>
  <c r="M639" i="9"/>
  <c r="N639" i="9" s="1"/>
  <c r="O639" i="9" s="1"/>
  <c r="I639" i="9"/>
  <c r="G639" i="9"/>
  <c r="M638" i="9"/>
  <c r="N638" i="9" s="1"/>
  <c r="O638" i="9" s="1"/>
  <c r="I638" i="9"/>
  <c r="G638" i="9"/>
  <c r="M637" i="9"/>
  <c r="N637" i="9" s="1"/>
  <c r="O637" i="9" s="1"/>
  <c r="I637" i="9"/>
  <c r="G637" i="9"/>
  <c r="M636" i="9"/>
  <c r="N636" i="9" s="1"/>
  <c r="O636" i="9" s="1"/>
  <c r="I636" i="9"/>
  <c r="G636" i="9"/>
  <c r="N635" i="9"/>
  <c r="O635" i="9" s="1"/>
  <c r="M635" i="9"/>
  <c r="I635" i="9"/>
  <c r="G635" i="9"/>
  <c r="M634" i="9"/>
  <c r="N634" i="9" s="1"/>
  <c r="O634" i="9" s="1"/>
  <c r="I634" i="9"/>
  <c r="G634" i="9"/>
  <c r="M633" i="9"/>
  <c r="N633" i="9" s="1"/>
  <c r="O633" i="9" s="1"/>
  <c r="I633" i="9"/>
  <c r="G633" i="9"/>
  <c r="M632" i="9"/>
  <c r="N632" i="9" s="1"/>
  <c r="O632" i="9" s="1"/>
  <c r="I632" i="9"/>
  <c r="G632" i="9"/>
  <c r="M631" i="9"/>
  <c r="N631" i="9" s="1"/>
  <c r="O631" i="9" s="1"/>
  <c r="I631" i="9"/>
  <c r="G631" i="9"/>
  <c r="M630" i="9"/>
  <c r="N630" i="9" s="1"/>
  <c r="O630" i="9" s="1"/>
  <c r="I630" i="9"/>
  <c r="G630" i="9"/>
  <c r="M629" i="9"/>
  <c r="N629" i="9" s="1"/>
  <c r="O629" i="9" s="1"/>
  <c r="I629" i="9"/>
  <c r="G629" i="9"/>
  <c r="M628" i="9"/>
  <c r="N628" i="9" s="1"/>
  <c r="O628" i="9" s="1"/>
  <c r="I628" i="9"/>
  <c r="G628" i="9"/>
  <c r="N627" i="9"/>
  <c r="O627" i="9" s="1"/>
  <c r="M627" i="9"/>
  <c r="I627" i="9"/>
  <c r="G627" i="9"/>
  <c r="M626" i="9"/>
  <c r="N626" i="9" s="1"/>
  <c r="O626" i="9" s="1"/>
  <c r="I626" i="9"/>
  <c r="G626" i="9"/>
  <c r="M625" i="9"/>
  <c r="N625" i="9" s="1"/>
  <c r="O625" i="9" s="1"/>
  <c r="I625" i="9"/>
  <c r="G625" i="9"/>
  <c r="M624" i="9"/>
  <c r="N624" i="9" s="1"/>
  <c r="O624" i="9" s="1"/>
  <c r="I624" i="9"/>
  <c r="G624" i="9"/>
  <c r="M623" i="9"/>
  <c r="N623" i="9" s="1"/>
  <c r="O623" i="9" s="1"/>
  <c r="I623" i="9"/>
  <c r="G623" i="9"/>
  <c r="N622" i="9"/>
  <c r="O622" i="9" s="1"/>
  <c r="M622" i="9"/>
  <c r="I622" i="9"/>
  <c r="G622" i="9"/>
  <c r="N621" i="9"/>
  <c r="O621" i="9" s="1"/>
  <c r="M621" i="9"/>
  <c r="I621" i="9"/>
  <c r="G621" i="9"/>
  <c r="M620" i="9"/>
  <c r="N620" i="9" s="1"/>
  <c r="O620" i="9" s="1"/>
  <c r="I620" i="9"/>
  <c r="G620" i="9"/>
  <c r="M619" i="9"/>
  <c r="N619" i="9" s="1"/>
  <c r="O619" i="9" s="1"/>
  <c r="I619" i="9"/>
  <c r="G619" i="9"/>
  <c r="M618" i="9"/>
  <c r="N618" i="9" s="1"/>
  <c r="O618" i="9" s="1"/>
  <c r="I618" i="9"/>
  <c r="G618" i="9"/>
  <c r="M617" i="9"/>
  <c r="N617" i="9" s="1"/>
  <c r="O617" i="9" s="1"/>
  <c r="I617" i="9"/>
  <c r="G617" i="9"/>
  <c r="M616" i="9"/>
  <c r="N616" i="9" s="1"/>
  <c r="O616" i="9" s="1"/>
  <c r="I616" i="9"/>
  <c r="G616" i="9"/>
  <c r="M615" i="9"/>
  <c r="N615" i="9" s="1"/>
  <c r="O615" i="9" s="1"/>
  <c r="I615" i="9"/>
  <c r="G615" i="9"/>
  <c r="M614" i="9"/>
  <c r="N614" i="9" s="1"/>
  <c r="O614" i="9" s="1"/>
  <c r="I614" i="9"/>
  <c r="G614" i="9"/>
  <c r="M613" i="9"/>
  <c r="N613" i="9" s="1"/>
  <c r="O613" i="9" s="1"/>
  <c r="I613" i="9"/>
  <c r="G613" i="9"/>
  <c r="M612" i="9"/>
  <c r="N612" i="9" s="1"/>
  <c r="O612" i="9" s="1"/>
  <c r="I612" i="9"/>
  <c r="G612" i="9"/>
  <c r="M611" i="9"/>
  <c r="N611" i="9" s="1"/>
  <c r="O611" i="9" s="1"/>
  <c r="I611" i="9"/>
  <c r="G611" i="9"/>
  <c r="M610" i="9"/>
  <c r="N610" i="9" s="1"/>
  <c r="O610" i="9" s="1"/>
  <c r="I610" i="9"/>
  <c r="G610" i="9"/>
  <c r="M609" i="9"/>
  <c r="N609" i="9" s="1"/>
  <c r="O609" i="9" s="1"/>
  <c r="I609" i="9"/>
  <c r="G609" i="9"/>
  <c r="M608" i="9"/>
  <c r="N608" i="9" s="1"/>
  <c r="O608" i="9" s="1"/>
  <c r="I608" i="9"/>
  <c r="G608" i="9"/>
  <c r="M607" i="9"/>
  <c r="N607" i="9" s="1"/>
  <c r="O607" i="9" s="1"/>
  <c r="I607" i="9"/>
  <c r="G607" i="9"/>
  <c r="M606" i="9"/>
  <c r="N606" i="9" s="1"/>
  <c r="O606" i="9" s="1"/>
  <c r="I606" i="9"/>
  <c r="G606" i="9"/>
  <c r="M605" i="9"/>
  <c r="N605" i="9" s="1"/>
  <c r="O605" i="9" s="1"/>
  <c r="I605" i="9"/>
  <c r="G605" i="9"/>
  <c r="M604" i="9"/>
  <c r="N604" i="9" s="1"/>
  <c r="O604" i="9" s="1"/>
  <c r="I604" i="9"/>
  <c r="G604" i="9"/>
  <c r="M603" i="9"/>
  <c r="N603" i="9" s="1"/>
  <c r="O603" i="9" s="1"/>
  <c r="I603" i="9"/>
  <c r="G603" i="9"/>
  <c r="M602" i="9"/>
  <c r="N602" i="9" s="1"/>
  <c r="O602" i="9" s="1"/>
  <c r="I602" i="9"/>
  <c r="G602" i="9"/>
  <c r="M601" i="9"/>
  <c r="N601" i="9" s="1"/>
  <c r="O601" i="9" s="1"/>
  <c r="I601" i="9"/>
  <c r="G601" i="9"/>
  <c r="M600" i="9"/>
  <c r="N600" i="9" s="1"/>
  <c r="O600" i="9" s="1"/>
  <c r="I600" i="9"/>
  <c r="G600" i="9"/>
  <c r="M599" i="9"/>
  <c r="N599" i="9" s="1"/>
  <c r="O599" i="9" s="1"/>
  <c r="I599" i="9"/>
  <c r="G599" i="9"/>
  <c r="M598" i="9"/>
  <c r="N598" i="9" s="1"/>
  <c r="O598" i="9" s="1"/>
  <c r="I598" i="9"/>
  <c r="G598" i="9"/>
  <c r="M597" i="9"/>
  <c r="N597" i="9" s="1"/>
  <c r="O597" i="9" s="1"/>
  <c r="I597" i="9"/>
  <c r="G597" i="9"/>
  <c r="M596" i="9"/>
  <c r="N596" i="9" s="1"/>
  <c r="O596" i="9" s="1"/>
  <c r="I596" i="9"/>
  <c r="G596" i="9"/>
  <c r="M595" i="9"/>
  <c r="N595" i="9" s="1"/>
  <c r="O595" i="9" s="1"/>
  <c r="I595" i="9"/>
  <c r="G595" i="9"/>
  <c r="M594" i="9"/>
  <c r="N594" i="9" s="1"/>
  <c r="O594" i="9" s="1"/>
  <c r="I594" i="9"/>
  <c r="G594" i="9"/>
  <c r="M593" i="9"/>
  <c r="N593" i="9" s="1"/>
  <c r="O593" i="9" s="1"/>
  <c r="I593" i="9"/>
  <c r="G593" i="9"/>
  <c r="M592" i="9"/>
  <c r="N592" i="9" s="1"/>
  <c r="O592" i="9" s="1"/>
  <c r="I592" i="9"/>
  <c r="G592" i="9"/>
  <c r="M591" i="9"/>
  <c r="N591" i="9" s="1"/>
  <c r="O591" i="9" s="1"/>
  <c r="I591" i="9"/>
  <c r="G591" i="9"/>
  <c r="M590" i="9"/>
  <c r="N590" i="9" s="1"/>
  <c r="O590" i="9" s="1"/>
  <c r="I590" i="9"/>
  <c r="G590" i="9"/>
  <c r="M589" i="9"/>
  <c r="N589" i="9" s="1"/>
  <c r="O589" i="9" s="1"/>
  <c r="I589" i="9"/>
  <c r="G589" i="9"/>
  <c r="M588" i="9"/>
  <c r="N588" i="9" s="1"/>
  <c r="O588" i="9" s="1"/>
  <c r="I588" i="9"/>
  <c r="G588" i="9"/>
  <c r="M587" i="9"/>
  <c r="N587" i="9" s="1"/>
  <c r="O587" i="9" s="1"/>
  <c r="I587" i="9"/>
  <c r="G587" i="9"/>
  <c r="M586" i="9"/>
  <c r="N586" i="9" s="1"/>
  <c r="O586" i="9" s="1"/>
  <c r="I586" i="9"/>
  <c r="G586" i="9"/>
  <c r="M585" i="9"/>
  <c r="N585" i="9" s="1"/>
  <c r="O585" i="9" s="1"/>
  <c r="I585" i="9"/>
  <c r="G585" i="9"/>
  <c r="M584" i="9"/>
  <c r="N584" i="9" s="1"/>
  <c r="O584" i="9" s="1"/>
  <c r="I584" i="9"/>
  <c r="G584" i="9"/>
  <c r="M583" i="9"/>
  <c r="N583" i="9" s="1"/>
  <c r="O583" i="9" s="1"/>
  <c r="I583" i="9"/>
  <c r="G583" i="9"/>
  <c r="M582" i="9"/>
  <c r="N582" i="9" s="1"/>
  <c r="O582" i="9" s="1"/>
  <c r="I582" i="9"/>
  <c r="G582" i="9"/>
  <c r="M581" i="9"/>
  <c r="N581" i="9" s="1"/>
  <c r="O581" i="9" s="1"/>
  <c r="I581" i="9"/>
  <c r="G581" i="9"/>
  <c r="M580" i="9"/>
  <c r="N580" i="9" s="1"/>
  <c r="O580" i="9" s="1"/>
  <c r="I580" i="9"/>
  <c r="G580" i="9"/>
  <c r="M579" i="9"/>
  <c r="N579" i="9" s="1"/>
  <c r="O579" i="9" s="1"/>
  <c r="I579" i="9"/>
  <c r="G579" i="9"/>
  <c r="M578" i="9"/>
  <c r="N578" i="9" s="1"/>
  <c r="O578" i="9" s="1"/>
  <c r="I578" i="9"/>
  <c r="G578" i="9"/>
  <c r="M577" i="9"/>
  <c r="N577" i="9" s="1"/>
  <c r="O577" i="9" s="1"/>
  <c r="I577" i="9"/>
  <c r="G577" i="9"/>
  <c r="M576" i="9"/>
  <c r="N576" i="9" s="1"/>
  <c r="O576" i="9" s="1"/>
  <c r="I576" i="9"/>
  <c r="G576" i="9"/>
  <c r="M575" i="9"/>
  <c r="N575" i="9" s="1"/>
  <c r="O575" i="9" s="1"/>
  <c r="I575" i="9"/>
  <c r="G575" i="9"/>
  <c r="M574" i="9"/>
  <c r="N574" i="9" s="1"/>
  <c r="O574" i="9" s="1"/>
  <c r="I574" i="9"/>
  <c r="G574" i="9"/>
  <c r="M573" i="9"/>
  <c r="N573" i="9" s="1"/>
  <c r="O573" i="9" s="1"/>
  <c r="I573" i="9"/>
  <c r="G573" i="9"/>
  <c r="M572" i="9"/>
  <c r="N572" i="9" s="1"/>
  <c r="O572" i="9" s="1"/>
  <c r="I572" i="9"/>
  <c r="G572" i="9"/>
  <c r="N571" i="9"/>
  <c r="O571" i="9" s="1"/>
  <c r="M571" i="9"/>
  <c r="I571" i="9"/>
  <c r="G571" i="9"/>
  <c r="M570" i="9"/>
  <c r="N570" i="9" s="1"/>
  <c r="O570" i="9" s="1"/>
  <c r="I570" i="9"/>
  <c r="G570" i="9"/>
  <c r="M569" i="9"/>
  <c r="N569" i="9" s="1"/>
  <c r="O569" i="9" s="1"/>
  <c r="I569" i="9"/>
  <c r="G569" i="9"/>
  <c r="M568" i="9"/>
  <c r="N568" i="9" s="1"/>
  <c r="O568" i="9" s="1"/>
  <c r="I568" i="9"/>
  <c r="G568" i="9"/>
  <c r="M567" i="9"/>
  <c r="N567" i="9" s="1"/>
  <c r="O567" i="9" s="1"/>
  <c r="I567" i="9"/>
  <c r="G567" i="9"/>
  <c r="N566" i="9"/>
  <c r="O566" i="9" s="1"/>
  <c r="M566" i="9"/>
  <c r="I566" i="9"/>
  <c r="G566" i="9"/>
  <c r="M565" i="9"/>
  <c r="N565" i="9" s="1"/>
  <c r="O565" i="9" s="1"/>
  <c r="I565" i="9"/>
  <c r="G565" i="9"/>
  <c r="M564" i="9"/>
  <c r="N564" i="9" s="1"/>
  <c r="O564" i="9" s="1"/>
  <c r="I564" i="9"/>
  <c r="G564" i="9"/>
  <c r="M563" i="9"/>
  <c r="N563" i="9" s="1"/>
  <c r="O563" i="9" s="1"/>
  <c r="I563" i="9"/>
  <c r="G563" i="9"/>
  <c r="M562" i="9"/>
  <c r="N562" i="9" s="1"/>
  <c r="O562" i="9" s="1"/>
  <c r="I562" i="9"/>
  <c r="G562" i="9"/>
  <c r="M561" i="9"/>
  <c r="N561" i="9" s="1"/>
  <c r="O561" i="9" s="1"/>
  <c r="I561" i="9"/>
  <c r="G561" i="9"/>
  <c r="M560" i="9"/>
  <c r="N560" i="9" s="1"/>
  <c r="O560" i="9" s="1"/>
  <c r="I560" i="9"/>
  <c r="G560" i="9"/>
  <c r="M559" i="9"/>
  <c r="N559" i="9" s="1"/>
  <c r="O559" i="9" s="1"/>
  <c r="I559" i="9"/>
  <c r="G559" i="9"/>
  <c r="M558" i="9"/>
  <c r="N558" i="9" s="1"/>
  <c r="O558" i="9" s="1"/>
  <c r="I558" i="9"/>
  <c r="G558" i="9"/>
  <c r="M557" i="9"/>
  <c r="N557" i="9" s="1"/>
  <c r="O557" i="9" s="1"/>
  <c r="I557" i="9"/>
  <c r="G557" i="9"/>
  <c r="M556" i="9"/>
  <c r="N556" i="9" s="1"/>
  <c r="O556" i="9" s="1"/>
  <c r="I556" i="9"/>
  <c r="G556" i="9"/>
  <c r="M555" i="9"/>
  <c r="N555" i="9" s="1"/>
  <c r="O555" i="9" s="1"/>
  <c r="I555" i="9"/>
  <c r="G555" i="9"/>
  <c r="M554" i="9"/>
  <c r="N554" i="9" s="1"/>
  <c r="O554" i="9" s="1"/>
  <c r="I554" i="9"/>
  <c r="G554" i="9"/>
  <c r="M553" i="9"/>
  <c r="N553" i="9" s="1"/>
  <c r="O553" i="9" s="1"/>
  <c r="I553" i="9"/>
  <c r="G553" i="9"/>
  <c r="M552" i="9"/>
  <c r="N552" i="9" s="1"/>
  <c r="O552" i="9" s="1"/>
  <c r="I552" i="9"/>
  <c r="G552" i="9"/>
  <c r="M551" i="9"/>
  <c r="N551" i="9" s="1"/>
  <c r="O551" i="9" s="1"/>
  <c r="I551" i="9"/>
  <c r="G551" i="9"/>
  <c r="M550" i="9"/>
  <c r="N550" i="9" s="1"/>
  <c r="O550" i="9" s="1"/>
  <c r="I550" i="9"/>
  <c r="G550" i="9"/>
  <c r="M549" i="9"/>
  <c r="N549" i="9" s="1"/>
  <c r="O549" i="9" s="1"/>
  <c r="I549" i="9"/>
  <c r="G549" i="9"/>
  <c r="M548" i="9"/>
  <c r="N548" i="9" s="1"/>
  <c r="O548" i="9" s="1"/>
  <c r="I548" i="9"/>
  <c r="G548" i="9"/>
  <c r="M547" i="9"/>
  <c r="N547" i="9" s="1"/>
  <c r="O547" i="9" s="1"/>
  <c r="I547" i="9"/>
  <c r="G547" i="9"/>
  <c r="M546" i="9"/>
  <c r="N546" i="9" s="1"/>
  <c r="O546" i="9" s="1"/>
  <c r="I546" i="9"/>
  <c r="G546" i="9"/>
  <c r="M545" i="9"/>
  <c r="N545" i="9" s="1"/>
  <c r="O545" i="9" s="1"/>
  <c r="I545" i="9"/>
  <c r="G545" i="9"/>
  <c r="M544" i="9"/>
  <c r="N544" i="9" s="1"/>
  <c r="O544" i="9" s="1"/>
  <c r="I544" i="9"/>
  <c r="G544" i="9"/>
  <c r="M543" i="9"/>
  <c r="N543" i="9" s="1"/>
  <c r="O543" i="9" s="1"/>
  <c r="I543" i="9"/>
  <c r="G543" i="9"/>
  <c r="M542" i="9"/>
  <c r="N542" i="9" s="1"/>
  <c r="O542" i="9" s="1"/>
  <c r="I542" i="9"/>
  <c r="G542" i="9"/>
  <c r="M541" i="9"/>
  <c r="N541" i="9" s="1"/>
  <c r="O541" i="9" s="1"/>
  <c r="I541" i="9"/>
  <c r="G541" i="9"/>
  <c r="M540" i="9"/>
  <c r="N540" i="9" s="1"/>
  <c r="O540" i="9" s="1"/>
  <c r="I540" i="9"/>
  <c r="G540" i="9"/>
  <c r="M539" i="9"/>
  <c r="N539" i="9" s="1"/>
  <c r="O539" i="9" s="1"/>
  <c r="I539" i="9"/>
  <c r="G539" i="9"/>
  <c r="M538" i="9"/>
  <c r="N538" i="9" s="1"/>
  <c r="O538" i="9" s="1"/>
  <c r="I538" i="9"/>
  <c r="G538" i="9"/>
  <c r="M537" i="9"/>
  <c r="N537" i="9" s="1"/>
  <c r="O537" i="9" s="1"/>
  <c r="I537" i="9"/>
  <c r="G537" i="9"/>
  <c r="M536" i="9"/>
  <c r="N536" i="9" s="1"/>
  <c r="O536" i="9" s="1"/>
  <c r="I536" i="9"/>
  <c r="G536" i="9"/>
  <c r="M535" i="9"/>
  <c r="N535" i="9" s="1"/>
  <c r="O535" i="9" s="1"/>
  <c r="I535" i="9"/>
  <c r="G535" i="9"/>
  <c r="M534" i="9"/>
  <c r="N534" i="9" s="1"/>
  <c r="O534" i="9" s="1"/>
  <c r="I534" i="9"/>
  <c r="G534" i="9"/>
  <c r="M533" i="9"/>
  <c r="N533" i="9" s="1"/>
  <c r="O533" i="9" s="1"/>
  <c r="I533" i="9"/>
  <c r="G533" i="9"/>
  <c r="M532" i="9"/>
  <c r="N532" i="9" s="1"/>
  <c r="O532" i="9" s="1"/>
  <c r="I532" i="9"/>
  <c r="G532" i="9"/>
  <c r="M531" i="9"/>
  <c r="N531" i="9" s="1"/>
  <c r="O531" i="9" s="1"/>
  <c r="I531" i="9"/>
  <c r="G531" i="9"/>
  <c r="M530" i="9"/>
  <c r="N530" i="9" s="1"/>
  <c r="O530" i="9" s="1"/>
  <c r="I530" i="9"/>
  <c r="G530" i="9"/>
  <c r="M529" i="9"/>
  <c r="N529" i="9" s="1"/>
  <c r="O529" i="9" s="1"/>
  <c r="I529" i="9"/>
  <c r="G529" i="9"/>
  <c r="M528" i="9"/>
  <c r="N528" i="9" s="1"/>
  <c r="O528" i="9" s="1"/>
  <c r="I528" i="9"/>
  <c r="G528" i="9"/>
  <c r="M527" i="9"/>
  <c r="N527" i="9" s="1"/>
  <c r="O527" i="9" s="1"/>
  <c r="I527" i="9"/>
  <c r="G527" i="9"/>
  <c r="M526" i="9"/>
  <c r="N526" i="9" s="1"/>
  <c r="O526" i="9" s="1"/>
  <c r="I526" i="9"/>
  <c r="G526" i="9"/>
  <c r="M525" i="9"/>
  <c r="N525" i="9" s="1"/>
  <c r="O525" i="9" s="1"/>
  <c r="I525" i="9"/>
  <c r="G525" i="9"/>
  <c r="M524" i="9"/>
  <c r="N524" i="9" s="1"/>
  <c r="O524" i="9" s="1"/>
  <c r="I524" i="9"/>
  <c r="G524" i="9"/>
  <c r="M523" i="9"/>
  <c r="N523" i="9" s="1"/>
  <c r="O523" i="9" s="1"/>
  <c r="I523" i="9"/>
  <c r="G523" i="9"/>
  <c r="M522" i="9"/>
  <c r="N522" i="9" s="1"/>
  <c r="O522" i="9" s="1"/>
  <c r="I522" i="9"/>
  <c r="G522" i="9"/>
  <c r="M521" i="9"/>
  <c r="N521" i="9" s="1"/>
  <c r="O521" i="9" s="1"/>
  <c r="I521" i="9"/>
  <c r="G521" i="9"/>
  <c r="M520" i="9"/>
  <c r="N520" i="9" s="1"/>
  <c r="O520" i="9" s="1"/>
  <c r="I520" i="9"/>
  <c r="G520" i="9"/>
  <c r="M519" i="9"/>
  <c r="N519" i="9" s="1"/>
  <c r="O519" i="9" s="1"/>
  <c r="I519" i="9"/>
  <c r="G519" i="9"/>
  <c r="M518" i="9"/>
  <c r="N518" i="9" s="1"/>
  <c r="O518" i="9" s="1"/>
  <c r="I518" i="9"/>
  <c r="G518" i="9"/>
  <c r="M517" i="9"/>
  <c r="N517" i="9" s="1"/>
  <c r="O517" i="9" s="1"/>
  <c r="I517" i="9"/>
  <c r="G517" i="9"/>
  <c r="M516" i="9"/>
  <c r="N516" i="9" s="1"/>
  <c r="O516" i="9" s="1"/>
  <c r="I516" i="9"/>
  <c r="G516" i="9"/>
  <c r="M515" i="9"/>
  <c r="N515" i="9" s="1"/>
  <c r="O515" i="9" s="1"/>
  <c r="I515" i="9"/>
  <c r="G515" i="9"/>
  <c r="M514" i="9"/>
  <c r="N514" i="9" s="1"/>
  <c r="O514" i="9" s="1"/>
  <c r="I514" i="9"/>
  <c r="G514" i="9"/>
  <c r="M513" i="9"/>
  <c r="N513" i="9" s="1"/>
  <c r="O513" i="9" s="1"/>
  <c r="I513" i="9"/>
  <c r="G513" i="9"/>
  <c r="M512" i="9"/>
  <c r="N512" i="9" s="1"/>
  <c r="O512" i="9" s="1"/>
  <c r="I512" i="9"/>
  <c r="G512" i="9"/>
  <c r="M511" i="9"/>
  <c r="N511" i="9" s="1"/>
  <c r="O511" i="9" s="1"/>
  <c r="I511" i="9"/>
  <c r="G511" i="9"/>
  <c r="M510" i="9"/>
  <c r="N510" i="9" s="1"/>
  <c r="O510" i="9" s="1"/>
  <c r="I510" i="9"/>
  <c r="G510" i="9"/>
  <c r="M509" i="9"/>
  <c r="N509" i="9" s="1"/>
  <c r="O509" i="9" s="1"/>
  <c r="I509" i="9"/>
  <c r="G509" i="9"/>
  <c r="M508" i="9"/>
  <c r="N508" i="9" s="1"/>
  <c r="O508" i="9" s="1"/>
  <c r="I508" i="9"/>
  <c r="G508" i="9"/>
  <c r="M507" i="9"/>
  <c r="N507" i="9" s="1"/>
  <c r="O507" i="9" s="1"/>
  <c r="I507" i="9"/>
  <c r="G507" i="9"/>
  <c r="M506" i="9"/>
  <c r="N506" i="9" s="1"/>
  <c r="O506" i="9" s="1"/>
  <c r="I506" i="9"/>
  <c r="G506" i="9"/>
  <c r="M505" i="9"/>
  <c r="N505" i="9" s="1"/>
  <c r="O505" i="9" s="1"/>
  <c r="I505" i="9"/>
  <c r="G505" i="9"/>
  <c r="M504" i="9"/>
  <c r="N504" i="9" s="1"/>
  <c r="O504" i="9" s="1"/>
  <c r="I504" i="9"/>
  <c r="G504" i="9"/>
  <c r="M503" i="9"/>
  <c r="N503" i="9" s="1"/>
  <c r="O503" i="9" s="1"/>
  <c r="I503" i="9"/>
  <c r="G503" i="9"/>
  <c r="M502" i="9"/>
  <c r="N502" i="9" s="1"/>
  <c r="O502" i="9" s="1"/>
  <c r="I502" i="9"/>
  <c r="G502" i="9"/>
  <c r="M501" i="9"/>
  <c r="N501" i="9" s="1"/>
  <c r="O501" i="9" s="1"/>
  <c r="I501" i="9"/>
  <c r="G501" i="9"/>
  <c r="M500" i="9"/>
  <c r="N500" i="9" s="1"/>
  <c r="O500" i="9" s="1"/>
  <c r="I500" i="9"/>
  <c r="G500" i="9"/>
  <c r="M499" i="9"/>
  <c r="N499" i="9" s="1"/>
  <c r="O499" i="9" s="1"/>
  <c r="I499" i="9"/>
  <c r="G499" i="9"/>
  <c r="M498" i="9"/>
  <c r="N498" i="9" s="1"/>
  <c r="O498" i="9" s="1"/>
  <c r="I498" i="9"/>
  <c r="G498" i="9"/>
  <c r="M497" i="9"/>
  <c r="N497" i="9" s="1"/>
  <c r="O497" i="9" s="1"/>
  <c r="I497" i="9"/>
  <c r="G497" i="9"/>
  <c r="M496" i="9"/>
  <c r="N496" i="9" s="1"/>
  <c r="O496" i="9" s="1"/>
  <c r="I496" i="9"/>
  <c r="G496" i="9"/>
  <c r="M495" i="9"/>
  <c r="N495" i="9" s="1"/>
  <c r="O495" i="9" s="1"/>
  <c r="I495" i="9"/>
  <c r="G495" i="9"/>
  <c r="M494" i="9"/>
  <c r="N494" i="9" s="1"/>
  <c r="O494" i="9" s="1"/>
  <c r="I494" i="9"/>
  <c r="G494" i="9"/>
  <c r="M493" i="9"/>
  <c r="N493" i="9" s="1"/>
  <c r="O493" i="9" s="1"/>
  <c r="I493" i="9"/>
  <c r="G493" i="9"/>
  <c r="M492" i="9"/>
  <c r="N492" i="9" s="1"/>
  <c r="O492" i="9" s="1"/>
  <c r="I492" i="9"/>
  <c r="G492" i="9"/>
  <c r="M491" i="9"/>
  <c r="N491" i="9" s="1"/>
  <c r="O491" i="9" s="1"/>
  <c r="I491" i="9"/>
  <c r="G491" i="9"/>
  <c r="M490" i="9"/>
  <c r="N490" i="9" s="1"/>
  <c r="O490" i="9" s="1"/>
  <c r="I490" i="9"/>
  <c r="G490" i="9"/>
  <c r="M489" i="9"/>
  <c r="N489" i="9" s="1"/>
  <c r="O489" i="9" s="1"/>
  <c r="I489" i="9"/>
  <c r="G489" i="9"/>
  <c r="M488" i="9"/>
  <c r="N488" i="9" s="1"/>
  <c r="O488" i="9" s="1"/>
  <c r="I488" i="9"/>
  <c r="G488" i="9"/>
  <c r="M487" i="9"/>
  <c r="N487" i="9" s="1"/>
  <c r="O487" i="9" s="1"/>
  <c r="I487" i="9"/>
  <c r="G487" i="9"/>
  <c r="M486" i="9"/>
  <c r="N486" i="9" s="1"/>
  <c r="O486" i="9" s="1"/>
  <c r="I486" i="9"/>
  <c r="G486" i="9"/>
  <c r="M485" i="9"/>
  <c r="N485" i="9" s="1"/>
  <c r="O485" i="9" s="1"/>
  <c r="I485" i="9"/>
  <c r="G485" i="9"/>
  <c r="M484" i="9"/>
  <c r="N484" i="9" s="1"/>
  <c r="O484" i="9" s="1"/>
  <c r="I484" i="9"/>
  <c r="G484" i="9"/>
  <c r="M483" i="9"/>
  <c r="N483" i="9" s="1"/>
  <c r="O483" i="9" s="1"/>
  <c r="I483" i="9"/>
  <c r="G483" i="9"/>
  <c r="M482" i="9"/>
  <c r="N482" i="9" s="1"/>
  <c r="O482" i="9" s="1"/>
  <c r="I482" i="9"/>
  <c r="G482" i="9"/>
  <c r="M481" i="9"/>
  <c r="N481" i="9" s="1"/>
  <c r="O481" i="9" s="1"/>
  <c r="I481" i="9"/>
  <c r="G481" i="9"/>
  <c r="M480" i="9"/>
  <c r="N480" i="9" s="1"/>
  <c r="O480" i="9" s="1"/>
  <c r="I480" i="9"/>
  <c r="G480" i="9"/>
  <c r="M479" i="9"/>
  <c r="N479" i="9" s="1"/>
  <c r="O479" i="9" s="1"/>
  <c r="I479" i="9"/>
  <c r="G479" i="9"/>
  <c r="M478" i="9"/>
  <c r="N478" i="9" s="1"/>
  <c r="O478" i="9" s="1"/>
  <c r="I478" i="9"/>
  <c r="G478" i="9"/>
  <c r="M477" i="9"/>
  <c r="N477" i="9" s="1"/>
  <c r="O477" i="9" s="1"/>
  <c r="I477" i="9"/>
  <c r="G477" i="9"/>
  <c r="M476" i="9"/>
  <c r="N476" i="9" s="1"/>
  <c r="O476" i="9" s="1"/>
  <c r="I476" i="9"/>
  <c r="G476" i="9"/>
  <c r="M475" i="9"/>
  <c r="N475" i="9" s="1"/>
  <c r="O475" i="9" s="1"/>
  <c r="I475" i="9"/>
  <c r="G475" i="9"/>
  <c r="M474" i="9"/>
  <c r="N474" i="9" s="1"/>
  <c r="O474" i="9" s="1"/>
  <c r="I474" i="9"/>
  <c r="G474" i="9"/>
  <c r="M473" i="9"/>
  <c r="N473" i="9" s="1"/>
  <c r="O473" i="9" s="1"/>
  <c r="I473" i="9"/>
  <c r="G473" i="9"/>
  <c r="M472" i="9"/>
  <c r="N472" i="9" s="1"/>
  <c r="O472" i="9" s="1"/>
  <c r="I472" i="9"/>
  <c r="G472" i="9"/>
  <c r="M471" i="9"/>
  <c r="N471" i="9" s="1"/>
  <c r="O471" i="9" s="1"/>
  <c r="I471" i="9"/>
  <c r="G471" i="9"/>
  <c r="M470" i="9"/>
  <c r="N470" i="9" s="1"/>
  <c r="O470" i="9" s="1"/>
  <c r="I470" i="9"/>
  <c r="G470" i="9"/>
  <c r="M469" i="9"/>
  <c r="N469" i="9" s="1"/>
  <c r="O469" i="9" s="1"/>
  <c r="I469" i="9"/>
  <c r="G469" i="9"/>
  <c r="M468" i="9"/>
  <c r="N468" i="9" s="1"/>
  <c r="O468" i="9" s="1"/>
  <c r="I468" i="9"/>
  <c r="G468" i="9"/>
  <c r="M467" i="9"/>
  <c r="N467" i="9" s="1"/>
  <c r="O467" i="9" s="1"/>
  <c r="I467" i="9"/>
  <c r="G467" i="9"/>
  <c r="M466" i="9"/>
  <c r="N466" i="9" s="1"/>
  <c r="O466" i="9" s="1"/>
  <c r="I466" i="9"/>
  <c r="G466" i="9"/>
  <c r="M465" i="9"/>
  <c r="N465" i="9" s="1"/>
  <c r="O465" i="9" s="1"/>
  <c r="I465" i="9"/>
  <c r="G465" i="9"/>
  <c r="M464" i="9"/>
  <c r="N464" i="9" s="1"/>
  <c r="O464" i="9" s="1"/>
  <c r="I464" i="9"/>
  <c r="G464" i="9"/>
  <c r="M463" i="9"/>
  <c r="N463" i="9" s="1"/>
  <c r="O463" i="9" s="1"/>
  <c r="I463" i="9"/>
  <c r="G463" i="9"/>
  <c r="M462" i="9"/>
  <c r="N462" i="9" s="1"/>
  <c r="O462" i="9" s="1"/>
  <c r="I462" i="9"/>
  <c r="G462" i="9"/>
  <c r="M461" i="9"/>
  <c r="N461" i="9" s="1"/>
  <c r="O461" i="9" s="1"/>
  <c r="I461" i="9"/>
  <c r="G461" i="9"/>
  <c r="M460" i="9"/>
  <c r="N460" i="9" s="1"/>
  <c r="O460" i="9" s="1"/>
  <c r="I460" i="9"/>
  <c r="G460" i="9"/>
  <c r="M459" i="9"/>
  <c r="N459" i="9" s="1"/>
  <c r="O459" i="9" s="1"/>
  <c r="I459" i="9"/>
  <c r="G459" i="9"/>
  <c r="M458" i="9"/>
  <c r="N458" i="9" s="1"/>
  <c r="O458" i="9" s="1"/>
  <c r="I458" i="9"/>
  <c r="G458" i="9"/>
  <c r="M457" i="9"/>
  <c r="N457" i="9" s="1"/>
  <c r="O457" i="9" s="1"/>
  <c r="I457" i="9"/>
  <c r="G457" i="9"/>
  <c r="M456" i="9"/>
  <c r="N456" i="9" s="1"/>
  <c r="O456" i="9" s="1"/>
  <c r="I456" i="9"/>
  <c r="G456" i="9"/>
  <c r="M455" i="9"/>
  <c r="N455" i="9" s="1"/>
  <c r="O455" i="9" s="1"/>
  <c r="I455" i="9"/>
  <c r="G455" i="9"/>
  <c r="M454" i="9"/>
  <c r="N454" i="9" s="1"/>
  <c r="O454" i="9" s="1"/>
  <c r="I454" i="9"/>
  <c r="G454" i="9"/>
  <c r="M453" i="9"/>
  <c r="N453" i="9" s="1"/>
  <c r="O453" i="9" s="1"/>
  <c r="I453" i="9"/>
  <c r="G453" i="9"/>
  <c r="M452" i="9"/>
  <c r="N452" i="9" s="1"/>
  <c r="O452" i="9" s="1"/>
  <c r="I452" i="9"/>
  <c r="G452" i="9"/>
  <c r="M451" i="9"/>
  <c r="N451" i="9" s="1"/>
  <c r="O451" i="9" s="1"/>
  <c r="I451" i="9"/>
  <c r="G451" i="9"/>
  <c r="M450" i="9"/>
  <c r="N450" i="9" s="1"/>
  <c r="O450" i="9" s="1"/>
  <c r="I450" i="9"/>
  <c r="G450" i="9"/>
  <c r="M449" i="9"/>
  <c r="N449" i="9" s="1"/>
  <c r="O449" i="9" s="1"/>
  <c r="I449" i="9"/>
  <c r="G449" i="9"/>
  <c r="M448" i="9"/>
  <c r="N448" i="9" s="1"/>
  <c r="O448" i="9" s="1"/>
  <c r="I448" i="9"/>
  <c r="G448" i="9"/>
  <c r="M447" i="9"/>
  <c r="N447" i="9" s="1"/>
  <c r="O447" i="9" s="1"/>
  <c r="I447" i="9"/>
  <c r="G447" i="9"/>
  <c r="M446" i="9"/>
  <c r="N446" i="9" s="1"/>
  <c r="O446" i="9" s="1"/>
  <c r="I446" i="9"/>
  <c r="G446" i="9"/>
  <c r="M445" i="9"/>
  <c r="N445" i="9" s="1"/>
  <c r="O445" i="9" s="1"/>
  <c r="I445" i="9"/>
  <c r="G445" i="9"/>
  <c r="M444" i="9"/>
  <c r="N444" i="9" s="1"/>
  <c r="O444" i="9" s="1"/>
  <c r="I444" i="9"/>
  <c r="G444" i="9"/>
  <c r="M443" i="9"/>
  <c r="N443" i="9" s="1"/>
  <c r="O443" i="9" s="1"/>
  <c r="I443" i="9"/>
  <c r="G443" i="9"/>
  <c r="M442" i="9"/>
  <c r="N442" i="9" s="1"/>
  <c r="O442" i="9" s="1"/>
  <c r="I442" i="9"/>
  <c r="G442" i="9"/>
  <c r="M441" i="9"/>
  <c r="N441" i="9" s="1"/>
  <c r="O441" i="9" s="1"/>
  <c r="I441" i="9"/>
  <c r="G441" i="9"/>
  <c r="M440" i="9"/>
  <c r="N440" i="9" s="1"/>
  <c r="O440" i="9" s="1"/>
  <c r="I440" i="9"/>
  <c r="G440" i="9"/>
  <c r="M439" i="9"/>
  <c r="N439" i="9" s="1"/>
  <c r="O439" i="9" s="1"/>
  <c r="I439" i="9"/>
  <c r="G439" i="9"/>
  <c r="M438" i="9"/>
  <c r="N438" i="9" s="1"/>
  <c r="O438" i="9" s="1"/>
  <c r="I438" i="9"/>
  <c r="G438" i="9"/>
  <c r="M437" i="9"/>
  <c r="N437" i="9" s="1"/>
  <c r="O437" i="9" s="1"/>
  <c r="I437" i="9"/>
  <c r="G437" i="9"/>
  <c r="M436" i="9"/>
  <c r="N436" i="9" s="1"/>
  <c r="O436" i="9" s="1"/>
  <c r="I436" i="9"/>
  <c r="G436" i="9"/>
  <c r="M435" i="9"/>
  <c r="N435" i="9" s="1"/>
  <c r="O435" i="9" s="1"/>
  <c r="I435" i="9"/>
  <c r="G435" i="9"/>
  <c r="M434" i="9"/>
  <c r="N434" i="9" s="1"/>
  <c r="O434" i="9" s="1"/>
  <c r="I434" i="9"/>
  <c r="G434" i="9"/>
  <c r="M433" i="9"/>
  <c r="N433" i="9" s="1"/>
  <c r="O433" i="9" s="1"/>
  <c r="I433" i="9"/>
  <c r="G433" i="9"/>
  <c r="M432" i="9"/>
  <c r="N432" i="9" s="1"/>
  <c r="O432" i="9" s="1"/>
  <c r="I432" i="9"/>
  <c r="G432" i="9"/>
  <c r="M431" i="9"/>
  <c r="N431" i="9" s="1"/>
  <c r="O431" i="9" s="1"/>
  <c r="I431" i="9"/>
  <c r="G431" i="9"/>
  <c r="M430" i="9"/>
  <c r="N430" i="9" s="1"/>
  <c r="O430" i="9" s="1"/>
  <c r="I430" i="9"/>
  <c r="G430" i="9"/>
  <c r="M429" i="9"/>
  <c r="N429" i="9" s="1"/>
  <c r="O429" i="9" s="1"/>
  <c r="I429" i="9"/>
  <c r="G429" i="9"/>
  <c r="M428" i="9"/>
  <c r="N428" i="9" s="1"/>
  <c r="O428" i="9" s="1"/>
  <c r="I428" i="9"/>
  <c r="G428" i="9"/>
  <c r="M427" i="9"/>
  <c r="N427" i="9" s="1"/>
  <c r="O427" i="9" s="1"/>
  <c r="I427" i="9"/>
  <c r="G427" i="9"/>
  <c r="M426" i="9"/>
  <c r="N426" i="9" s="1"/>
  <c r="O426" i="9" s="1"/>
  <c r="I426" i="9"/>
  <c r="G426" i="9"/>
  <c r="M425" i="9"/>
  <c r="N425" i="9" s="1"/>
  <c r="O425" i="9" s="1"/>
  <c r="I425" i="9"/>
  <c r="G425" i="9"/>
  <c r="M424" i="9"/>
  <c r="N424" i="9" s="1"/>
  <c r="O424" i="9" s="1"/>
  <c r="I424" i="9"/>
  <c r="G424" i="9"/>
  <c r="M423" i="9"/>
  <c r="N423" i="9" s="1"/>
  <c r="O423" i="9" s="1"/>
  <c r="I423" i="9"/>
  <c r="G423" i="9"/>
  <c r="M422" i="9"/>
  <c r="N422" i="9" s="1"/>
  <c r="O422" i="9" s="1"/>
  <c r="I422" i="9"/>
  <c r="G422" i="9"/>
  <c r="M421" i="9"/>
  <c r="N421" i="9" s="1"/>
  <c r="O421" i="9" s="1"/>
  <c r="I421" i="9"/>
  <c r="G421" i="9"/>
  <c r="M420" i="9"/>
  <c r="N420" i="9" s="1"/>
  <c r="O420" i="9" s="1"/>
  <c r="I420" i="9"/>
  <c r="G420" i="9"/>
  <c r="M419" i="9"/>
  <c r="N419" i="9" s="1"/>
  <c r="O419" i="9" s="1"/>
  <c r="I419" i="9"/>
  <c r="G419" i="9"/>
  <c r="M418" i="9"/>
  <c r="N418" i="9" s="1"/>
  <c r="O418" i="9" s="1"/>
  <c r="I418" i="9"/>
  <c r="G418" i="9"/>
  <c r="M417" i="9"/>
  <c r="N417" i="9" s="1"/>
  <c r="O417" i="9" s="1"/>
  <c r="I417" i="9"/>
  <c r="G417" i="9"/>
  <c r="M416" i="9"/>
  <c r="N416" i="9" s="1"/>
  <c r="O416" i="9" s="1"/>
  <c r="I416" i="9"/>
  <c r="G416" i="9"/>
  <c r="M415" i="9"/>
  <c r="N415" i="9" s="1"/>
  <c r="O415" i="9" s="1"/>
  <c r="I415" i="9"/>
  <c r="G415" i="9"/>
  <c r="M414" i="9"/>
  <c r="N414" i="9" s="1"/>
  <c r="O414" i="9" s="1"/>
  <c r="I414" i="9"/>
  <c r="G414" i="9"/>
  <c r="M413" i="9"/>
  <c r="N413" i="9" s="1"/>
  <c r="O413" i="9" s="1"/>
  <c r="I413" i="9"/>
  <c r="G413" i="9"/>
  <c r="M412" i="9"/>
  <c r="N412" i="9" s="1"/>
  <c r="O412" i="9" s="1"/>
  <c r="I412" i="9"/>
  <c r="G412" i="9"/>
  <c r="M411" i="9"/>
  <c r="N411" i="9" s="1"/>
  <c r="O411" i="9" s="1"/>
  <c r="I411" i="9"/>
  <c r="G411" i="9"/>
  <c r="M410" i="9"/>
  <c r="N410" i="9" s="1"/>
  <c r="O410" i="9" s="1"/>
  <c r="I410" i="9"/>
  <c r="G410" i="9"/>
  <c r="M409" i="9"/>
  <c r="N409" i="9" s="1"/>
  <c r="O409" i="9" s="1"/>
  <c r="I409" i="9"/>
  <c r="G409" i="9"/>
  <c r="M408" i="9"/>
  <c r="N408" i="9" s="1"/>
  <c r="O408" i="9" s="1"/>
  <c r="I408" i="9"/>
  <c r="G408" i="9"/>
  <c r="M407" i="9"/>
  <c r="N407" i="9" s="1"/>
  <c r="O407" i="9" s="1"/>
  <c r="I407" i="9"/>
  <c r="G407" i="9"/>
  <c r="M406" i="9"/>
  <c r="N406" i="9" s="1"/>
  <c r="O406" i="9" s="1"/>
  <c r="I406" i="9"/>
  <c r="G406" i="9"/>
  <c r="M405" i="9"/>
  <c r="N405" i="9" s="1"/>
  <c r="O405" i="9" s="1"/>
  <c r="I405" i="9"/>
  <c r="G405" i="9"/>
  <c r="M404" i="9"/>
  <c r="N404" i="9" s="1"/>
  <c r="O404" i="9" s="1"/>
  <c r="I404" i="9"/>
  <c r="G404" i="9"/>
  <c r="M403" i="9"/>
  <c r="N403" i="9" s="1"/>
  <c r="O403" i="9" s="1"/>
  <c r="I403" i="9"/>
  <c r="G403" i="9"/>
  <c r="M402" i="9"/>
  <c r="N402" i="9" s="1"/>
  <c r="O402" i="9" s="1"/>
  <c r="I402" i="9"/>
  <c r="G402" i="9"/>
  <c r="M401" i="9"/>
  <c r="N401" i="9" s="1"/>
  <c r="O401" i="9" s="1"/>
  <c r="I401" i="9"/>
  <c r="G401" i="9"/>
  <c r="M400" i="9"/>
  <c r="N400" i="9" s="1"/>
  <c r="O400" i="9" s="1"/>
  <c r="I400" i="9"/>
  <c r="G400" i="9"/>
  <c r="M399" i="9"/>
  <c r="N399" i="9" s="1"/>
  <c r="O399" i="9" s="1"/>
  <c r="I399" i="9"/>
  <c r="G399" i="9"/>
  <c r="M398" i="9"/>
  <c r="N398" i="9" s="1"/>
  <c r="O398" i="9" s="1"/>
  <c r="I398" i="9"/>
  <c r="G398" i="9"/>
  <c r="M397" i="9"/>
  <c r="N397" i="9" s="1"/>
  <c r="O397" i="9" s="1"/>
  <c r="I397" i="9"/>
  <c r="G397" i="9"/>
  <c r="M396" i="9"/>
  <c r="N396" i="9" s="1"/>
  <c r="O396" i="9" s="1"/>
  <c r="I396" i="9"/>
  <c r="G396" i="9"/>
  <c r="M395" i="9"/>
  <c r="N395" i="9" s="1"/>
  <c r="O395" i="9" s="1"/>
  <c r="I395" i="9"/>
  <c r="G395" i="9"/>
  <c r="M394" i="9"/>
  <c r="N394" i="9" s="1"/>
  <c r="O394" i="9" s="1"/>
  <c r="I394" i="9"/>
  <c r="G394" i="9"/>
  <c r="M393" i="9"/>
  <c r="N393" i="9" s="1"/>
  <c r="O393" i="9" s="1"/>
  <c r="I393" i="9"/>
  <c r="G393" i="9"/>
  <c r="M392" i="9"/>
  <c r="N392" i="9" s="1"/>
  <c r="O392" i="9" s="1"/>
  <c r="I392" i="9"/>
  <c r="G392" i="9"/>
  <c r="M391" i="9"/>
  <c r="N391" i="9" s="1"/>
  <c r="O391" i="9" s="1"/>
  <c r="I391" i="9"/>
  <c r="G391" i="9"/>
  <c r="M390" i="9"/>
  <c r="N390" i="9" s="1"/>
  <c r="O390" i="9" s="1"/>
  <c r="I390" i="9"/>
  <c r="G390" i="9"/>
  <c r="M389" i="9"/>
  <c r="N389" i="9" s="1"/>
  <c r="O389" i="9" s="1"/>
  <c r="I389" i="9"/>
  <c r="G389" i="9"/>
  <c r="M388" i="9"/>
  <c r="N388" i="9" s="1"/>
  <c r="O388" i="9" s="1"/>
  <c r="I388" i="9"/>
  <c r="G388" i="9"/>
  <c r="M387" i="9"/>
  <c r="N387" i="9" s="1"/>
  <c r="O387" i="9" s="1"/>
  <c r="I387" i="9"/>
  <c r="G387" i="9"/>
  <c r="M386" i="9"/>
  <c r="N386" i="9" s="1"/>
  <c r="O386" i="9" s="1"/>
  <c r="I386" i="9"/>
  <c r="G386" i="9"/>
  <c r="M385" i="9"/>
  <c r="N385" i="9" s="1"/>
  <c r="O385" i="9" s="1"/>
  <c r="I385" i="9"/>
  <c r="G385" i="9"/>
  <c r="M384" i="9"/>
  <c r="N384" i="9" s="1"/>
  <c r="O384" i="9" s="1"/>
  <c r="I384" i="9"/>
  <c r="G384" i="9"/>
  <c r="M383" i="9"/>
  <c r="N383" i="9" s="1"/>
  <c r="O383" i="9" s="1"/>
  <c r="I383" i="9"/>
  <c r="G383" i="9"/>
  <c r="M382" i="9"/>
  <c r="N382" i="9" s="1"/>
  <c r="O382" i="9" s="1"/>
  <c r="I382" i="9"/>
  <c r="G382" i="9"/>
  <c r="M381" i="9"/>
  <c r="N381" i="9" s="1"/>
  <c r="O381" i="9" s="1"/>
  <c r="I381" i="9"/>
  <c r="G381" i="9"/>
  <c r="M380" i="9"/>
  <c r="N380" i="9" s="1"/>
  <c r="O380" i="9" s="1"/>
  <c r="I380" i="9"/>
  <c r="G380" i="9"/>
  <c r="M379" i="9"/>
  <c r="N379" i="9" s="1"/>
  <c r="O379" i="9" s="1"/>
  <c r="I379" i="9"/>
  <c r="G379" i="9"/>
  <c r="M378" i="9"/>
  <c r="N378" i="9" s="1"/>
  <c r="O378" i="9" s="1"/>
  <c r="I378" i="9"/>
  <c r="G378" i="9"/>
  <c r="M377" i="9"/>
  <c r="N377" i="9" s="1"/>
  <c r="O377" i="9" s="1"/>
  <c r="I377" i="9"/>
  <c r="G377" i="9"/>
  <c r="M376" i="9"/>
  <c r="N376" i="9" s="1"/>
  <c r="O376" i="9" s="1"/>
  <c r="I376" i="9"/>
  <c r="G376" i="9"/>
  <c r="M375" i="9"/>
  <c r="N375" i="9" s="1"/>
  <c r="O375" i="9" s="1"/>
  <c r="I375" i="9"/>
  <c r="G375" i="9"/>
  <c r="M374" i="9"/>
  <c r="N374" i="9" s="1"/>
  <c r="O374" i="9" s="1"/>
  <c r="I374" i="9"/>
  <c r="G374" i="9"/>
  <c r="M373" i="9"/>
  <c r="N373" i="9" s="1"/>
  <c r="O373" i="9" s="1"/>
  <c r="I373" i="9"/>
  <c r="G373" i="9"/>
  <c r="M372" i="9"/>
  <c r="N372" i="9" s="1"/>
  <c r="O372" i="9" s="1"/>
  <c r="I372" i="9"/>
  <c r="G372" i="9"/>
  <c r="M371" i="9"/>
  <c r="N371" i="9" s="1"/>
  <c r="O371" i="9" s="1"/>
  <c r="I371" i="9"/>
  <c r="G371" i="9"/>
  <c r="M370" i="9"/>
  <c r="N370" i="9" s="1"/>
  <c r="O370" i="9" s="1"/>
  <c r="I370" i="9"/>
  <c r="G370" i="9"/>
  <c r="M369" i="9"/>
  <c r="N369" i="9" s="1"/>
  <c r="O369" i="9" s="1"/>
  <c r="I369" i="9"/>
  <c r="G369" i="9"/>
  <c r="M368" i="9"/>
  <c r="N368" i="9" s="1"/>
  <c r="O368" i="9" s="1"/>
  <c r="I368" i="9"/>
  <c r="G368" i="9"/>
  <c r="M367" i="9"/>
  <c r="N367" i="9" s="1"/>
  <c r="O367" i="9" s="1"/>
  <c r="I367" i="9"/>
  <c r="G367" i="9"/>
  <c r="M366" i="9"/>
  <c r="N366" i="9" s="1"/>
  <c r="O366" i="9" s="1"/>
  <c r="I366" i="9"/>
  <c r="G366" i="9"/>
  <c r="M365" i="9"/>
  <c r="N365" i="9" s="1"/>
  <c r="O365" i="9" s="1"/>
  <c r="I365" i="9"/>
  <c r="G365" i="9"/>
  <c r="M364" i="9"/>
  <c r="N364" i="9" s="1"/>
  <c r="O364" i="9" s="1"/>
  <c r="I364" i="9"/>
  <c r="G364" i="9"/>
  <c r="M363" i="9"/>
  <c r="N363" i="9" s="1"/>
  <c r="O363" i="9" s="1"/>
  <c r="I363" i="9"/>
  <c r="G363" i="9"/>
  <c r="M362" i="9"/>
  <c r="N362" i="9" s="1"/>
  <c r="O362" i="9" s="1"/>
  <c r="I362" i="9"/>
  <c r="G362" i="9"/>
  <c r="M361" i="9"/>
  <c r="N361" i="9" s="1"/>
  <c r="O361" i="9" s="1"/>
  <c r="I361" i="9"/>
  <c r="G361" i="9"/>
  <c r="M360" i="9"/>
  <c r="N360" i="9" s="1"/>
  <c r="O360" i="9" s="1"/>
  <c r="I360" i="9"/>
  <c r="G360" i="9"/>
  <c r="M359" i="9"/>
  <c r="N359" i="9" s="1"/>
  <c r="O359" i="9" s="1"/>
  <c r="I359" i="9"/>
  <c r="G359" i="9"/>
  <c r="N358" i="9"/>
  <c r="O358" i="9" s="1"/>
  <c r="M358" i="9"/>
  <c r="I358" i="9"/>
  <c r="G358" i="9"/>
  <c r="M357" i="9"/>
  <c r="N357" i="9" s="1"/>
  <c r="O357" i="9" s="1"/>
  <c r="I357" i="9"/>
  <c r="G357" i="9"/>
  <c r="M356" i="9"/>
  <c r="N356" i="9" s="1"/>
  <c r="O356" i="9" s="1"/>
  <c r="I356" i="9"/>
  <c r="G356" i="9"/>
  <c r="M355" i="9"/>
  <c r="N355" i="9" s="1"/>
  <c r="O355" i="9" s="1"/>
  <c r="I355" i="9"/>
  <c r="G355" i="9"/>
  <c r="M354" i="9"/>
  <c r="N354" i="9" s="1"/>
  <c r="O354" i="9" s="1"/>
  <c r="I354" i="9"/>
  <c r="G354" i="9"/>
  <c r="M353" i="9"/>
  <c r="N353" i="9" s="1"/>
  <c r="O353" i="9" s="1"/>
  <c r="I353" i="9"/>
  <c r="G353" i="9"/>
  <c r="M352" i="9"/>
  <c r="N352" i="9" s="1"/>
  <c r="O352" i="9" s="1"/>
  <c r="I352" i="9"/>
  <c r="G352" i="9"/>
  <c r="M351" i="9"/>
  <c r="N351" i="9" s="1"/>
  <c r="O351" i="9" s="1"/>
  <c r="I351" i="9"/>
  <c r="G351" i="9"/>
  <c r="M350" i="9"/>
  <c r="N350" i="9" s="1"/>
  <c r="O350" i="9" s="1"/>
  <c r="I350" i="9"/>
  <c r="G350" i="9"/>
  <c r="M349" i="9"/>
  <c r="N349" i="9" s="1"/>
  <c r="O349" i="9" s="1"/>
  <c r="I349" i="9"/>
  <c r="G349" i="9"/>
  <c r="M348" i="9"/>
  <c r="N348" i="9" s="1"/>
  <c r="O348" i="9" s="1"/>
  <c r="I348" i="9"/>
  <c r="G348" i="9"/>
  <c r="M347" i="9"/>
  <c r="N347" i="9" s="1"/>
  <c r="O347" i="9" s="1"/>
  <c r="I347" i="9"/>
  <c r="G347" i="9"/>
  <c r="M346" i="9"/>
  <c r="N346" i="9" s="1"/>
  <c r="O346" i="9" s="1"/>
  <c r="I346" i="9"/>
  <c r="G346" i="9"/>
  <c r="M345" i="9"/>
  <c r="N345" i="9" s="1"/>
  <c r="O345" i="9" s="1"/>
  <c r="I345" i="9"/>
  <c r="G345" i="9"/>
  <c r="M344" i="9"/>
  <c r="N344" i="9" s="1"/>
  <c r="O344" i="9" s="1"/>
  <c r="I344" i="9"/>
  <c r="G344" i="9"/>
  <c r="M343" i="9"/>
  <c r="N343" i="9" s="1"/>
  <c r="O343" i="9" s="1"/>
  <c r="I343" i="9"/>
  <c r="G343" i="9"/>
  <c r="M342" i="9"/>
  <c r="N342" i="9" s="1"/>
  <c r="O342" i="9" s="1"/>
  <c r="I342" i="9"/>
  <c r="G342" i="9"/>
  <c r="M341" i="9"/>
  <c r="N341" i="9" s="1"/>
  <c r="O341" i="9" s="1"/>
  <c r="I341" i="9"/>
  <c r="G341" i="9"/>
  <c r="N340" i="9"/>
  <c r="O340" i="9" s="1"/>
  <c r="M340" i="9"/>
  <c r="I340" i="9"/>
  <c r="G340" i="9"/>
  <c r="M339" i="9"/>
  <c r="N339" i="9" s="1"/>
  <c r="O339" i="9" s="1"/>
  <c r="I339" i="9"/>
  <c r="G339" i="9"/>
  <c r="M338" i="9"/>
  <c r="N338" i="9" s="1"/>
  <c r="O338" i="9" s="1"/>
  <c r="I338" i="9"/>
  <c r="G338" i="9"/>
  <c r="M337" i="9"/>
  <c r="N337" i="9" s="1"/>
  <c r="O337" i="9" s="1"/>
  <c r="I337" i="9"/>
  <c r="G337" i="9"/>
  <c r="M336" i="9"/>
  <c r="N336" i="9" s="1"/>
  <c r="O336" i="9" s="1"/>
  <c r="I336" i="9"/>
  <c r="G336" i="9"/>
  <c r="M335" i="9"/>
  <c r="N335" i="9" s="1"/>
  <c r="O335" i="9" s="1"/>
  <c r="I335" i="9"/>
  <c r="G335" i="9"/>
  <c r="M334" i="9"/>
  <c r="N334" i="9" s="1"/>
  <c r="O334" i="9" s="1"/>
  <c r="I334" i="9"/>
  <c r="G334" i="9"/>
  <c r="M333" i="9"/>
  <c r="N333" i="9" s="1"/>
  <c r="O333" i="9" s="1"/>
  <c r="I333" i="9"/>
  <c r="G333" i="9"/>
  <c r="M332" i="9"/>
  <c r="N332" i="9" s="1"/>
  <c r="O332" i="9" s="1"/>
  <c r="I332" i="9"/>
  <c r="G332" i="9"/>
  <c r="M331" i="9"/>
  <c r="N331" i="9" s="1"/>
  <c r="O331" i="9" s="1"/>
  <c r="I331" i="9"/>
  <c r="G331" i="9"/>
  <c r="M330" i="9"/>
  <c r="N330" i="9" s="1"/>
  <c r="O330" i="9" s="1"/>
  <c r="I330" i="9"/>
  <c r="G330" i="9"/>
  <c r="M329" i="9"/>
  <c r="N329" i="9" s="1"/>
  <c r="O329" i="9" s="1"/>
  <c r="I329" i="9"/>
  <c r="G329" i="9"/>
  <c r="M328" i="9"/>
  <c r="N328" i="9" s="1"/>
  <c r="O328" i="9" s="1"/>
  <c r="I328" i="9"/>
  <c r="G328" i="9"/>
  <c r="M327" i="9"/>
  <c r="N327" i="9" s="1"/>
  <c r="O327" i="9" s="1"/>
  <c r="I327" i="9"/>
  <c r="G327" i="9"/>
  <c r="M326" i="9"/>
  <c r="N326" i="9" s="1"/>
  <c r="O326" i="9" s="1"/>
  <c r="I326" i="9"/>
  <c r="G326" i="9"/>
  <c r="M325" i="9"/>
  <c r="N325" i="9" s="1"/>
  <c r="O325" i="9" s="1"/>
  <c r="I325" i="9"/>
  <c r="G325" i="9"/>
  <c r="M324" i="9"/>
  <c r="N324" i="9" s="1"/>
  <c r="O324" i="9" s="1"/>
  <c r="I324" i="9"/>
  <c r="G324" i="9"/>
  <c r="M323" i="9"/>
  <c r="N323" i="9" s="1"/>
  <c r="O323" i="9" s="1"/>
  <c r="I323" i="9"/>
  <c r="G323" i="9"/>
  <c r="M322" i="9"/>
  <c r="N322" i="9" s="1"/>
  <c r="O322" i="9" s="1"/>
  <c r="I322" i="9"/>
  <c r="G322" i="9"/>
  <c r="M321" i="9"/>
  <c r="N321" i="9" s="1"/>
  <c r="O321" i="9" s="1"/>
  <c r="I321" i="9"/>
  <c r="G321" i="9"/>
  <c r="M320" i="9"/>
  <c r="N320" i="9" s="1"/>
  <c r="O320" i="9" s="1"/>
  <c r="I320" i="9"/>
  <c r="G320" i="9"/>
  <c r="M319" i="9"/>
  <c r="N319" i="9" s="1"/>
  <c r="O319" i="9" s="1"/>
  <c r="I319" i="9"/>
  <c r="G319" i="9"/>
  <c r="M318" i="9"/>
  <c r="N318" i="9" s="1"/>
  <c r="O318" i="9" s="1"/>
  <c r="I318" i="9"/>
  <c r="G318" i="9"/>
  <c r="M317" i="9"/>
  <c r="N317" i="9" s="1"/>
  <c r="O317" i="9" s="1"/>
  <c r="I317" i="9"/>
  <c r="G317" i="9"/>
  <c r="M316" i="9"/>
  <c r="N316" i="9" s="1"/>
  <c r="O316" i="9" s="1"/>
  <c r="I316" i="9"/>
  <c r="G316" i="9"/>
  <c r="M315" i="9"/>
  <c r="N315" i="9" s="1"/>
  <c r="O315" i="9" s="1"/>
  <c r="I315" i="9"/>
  <c r="G315" i="9"/>
  <c r="M314" i="9"/>
  <c r="N314" i="9" s="1"/>
  <c r="O314" i="9" s="1"/>
  <c r="I314" i="9"/>
  <c r="G314" i="9"/>
  <c r="M313" i="9"/>
  <c r="N313" i="9" s="1"/>
  <c r="O313" i="9" s="1"/>
  <c r="I313" i="9"/>
  <c r="G313" i="9"/>
  <c r="M312" i="9"/>
  <c r="N312" i="9" s="1"/>
  <c r="O312" i="9" s="1"/>
  <c r="I312" i="9"/>
  <c r="G312" i="9"/>
  <c r="M311" i="9"/>
  <c r="N311" i="9" s="1"/>
  <c r="O311" i="9" s="1"/>
  <c r="I311" i="9"/>
  <c r="G311" i="9"/>
  <c r="M310" i="9"/>
  <c r="N310" i="9" s="1"/>
  <c r="O310" i="9" s="1"/>
  <c r="I310" i="9"/>
  <c r="G310" i="9"/>
  <c r="M309" i="9"/>
  <c r="N309" i="9" s="1"/>
  <c r="O309" i="9" s="1"/>
  <c r="I309" i="9"/>
  <c r="G309" i="9"/>
  <c r="M308" i="9"/>
  <c r="N308" i="9" s="1"/>
  <c r="O308" i="9" s="1"/>
  <c r="I308" i="9"/>
  <c r="G308" i="9"/>
  <c r="M307" i="9"/>
  <c r="N307" i="9" s="1"/>
  <c r="O307" i="9" s="1"/>
  <c r="I307" i="9"/>
  <c r="G307" i="9"/>
  <c r="M306" i="9"/>
  <c r="N306" i="9" s="1"/>
  <c r="O306" i="9" s="1"/>
  <c r="I306" i="9"/>
  <c r="G306" i="9"/>
  <c r="M305" i="9"/>
  <c r="N305" i="9" s="1"/>
  <c r="O305" i="9" s="1"/>
  <c r="I305" i="9"/>
  <c r="G305" i="9"/>
  <c r="M304" i="9"/>
  <c r="N304" i="9" s="1"/>
  <c r="O304" i="9" s="1"/>
  <c r="I304" i="9"/>
  <c r="G304" i="9"/>
  <c r="M303" i="9"/>
  <c r="N303" i="9" s="1"/>
  <c r="O303" i="9" s="1"/>
  <c r="I303" i="9"/>
  <c r="G303" i="9"/>
  <c r="M302" i="9"/>
  <c r="N302" i="9" s="1"/>
  <c r="O302" i="9" s="1"/>
  <c r="I302" i="9"/>
  <c r="G302" i="9"/>
  <c r="M301" i="9"/>
  <c r="N301" i="9" s="1"/>
  <c r="O301" i="9" s="1"/>
  <c r="I301" i="9"/>
  <c r="G301" i="9"/>
  <c r="M300" i="9"/>
  <c r="N300" i="9" s="1"/>
  <c r="O300" i="9" s="1"/>
  <c r="I300" i="9"/>
  <c r="G300" i="9"/>
  <c r="M299" i="9"/>
  <c r="N299" i="9" s="1"/>
  <c r="O299" i="9" s="1"/>
  <c r="I299" i="9"/>
  <c r="G299" i="9"/>
  <c r="M298" i="9"/>
  <c r="N298" i="9" s="1"/>
  <c r="O298" i="9" s="1"/>
  <c r="I298" i="9"/>
  <c r="G298" i="9"/>
  <c r="M297" i="9"/>
  <c r="N297" i="9" s="1"/>
  <c r="O297" i="9" s="1"/>
  <c r="I297" i="9"/>
  <c r="G297" i="9"/>
  <c r="M296" i="9"/>
  <c r="N296" i="9" s="1"/>
  <c r="O296" i="9" s="1"/>
  <c r="I296" i="9"/>
  <c r="G296" i="9"/>
  <c r="M295" i="9"/>
  <c r="N295" i="9" s="1"/>
  <c r="O295" i="9" s="1"/>
  <c r="I295" i="9"/>
  <c r="G295" i="9"/>
  <c r="M294" i="9"/>
  <c r="N294" i="9" s="1"/>
  <c r="O294" i="9" s="1"/>
  <c r="I294" i="9"/>
  <c r="G294" i="9"/>
  <c r="M293" i="9"/>
  <c r="N293" i="9" s="1"/>
  <c r="O293" i="9" s="1"/>
  <c r="I293" i="9"/>
  <c r="G293" i="9"/>
  <c r="M292" i="9"/>
  <c r="N292" i="9" s="1"/>
  <c r="O292" i="9" s="1"/>
  <c r="I292" i="9"/>
  <c r="G292" i="9"/>
  <c r="M291" i="9"/>
  <c r="N291" i="9" s="1"/>
  <c r="O291" i="9" s="1"/>
  <c r="I291" i="9"/>
  <c r="G291" i="9"/>
  <c r="M290" i="9"/>
  <c r="N290" i="9" s="1"/>
  <c r="O290" i="9" s="1"/>
  <c r="I290" i="9"/>
  <c r="G290" i="9"/>
  <c r="M289" i="9"/>
  <c r="N289" i="9" s="1"/>
  <c r="O289" i="9" s="1"/>
  <c r="I289" i="9"/>
  <c r="G289" i="9"/>
  <c r="M288" i="9"/>
  <c r="N288" i="9" s="1"/>
  <c r="O288" i="9" s="1"/>
  <c r="I288" i="9"/>
  <c r="G288" i="9"/>
  <c r="M287" i="9"/>
  <c r="N287" i="9" s="1"/>
  <c r="O287" i="9" s="1"/>
  <c r="I287" i="9"/>
  <c r="G287" i="9"/>
  <c r="M286" i="9"/>
  <c r="N286" i="9" s="1"/>
  <c r="O286" i="9" s="1"/>
  <c r="I286" i="9"/>
  <c r="G286" i="9"/>
  <c r="M285" i="9"/>
  <c r="N285" i="9" s="1"/>
  <c r="O285" i="9" s="1"/>
  <c r="I285" i="9"/>
  <c r="G285" i="9"/>
  <c r="M284" i="9"/>
  <c r="N284" i="9" s="1"/>
  <c r="O284" i="9" s="1"/>
  <c r="I284" i="9"/>
  <c r="G284" i="9"/>
  <c r="M283" i="9"/>
  <c r="N283" i="9" s="1"/>
  <c r="O283" i="9" s="1"/>
  <c r="I283" i="9"/>
  <c r="G283" i="9"/>
  <c r="M282" i="9"/>
  <c r="N282" i="9" s="1"/>
  <c r="O282" i="9" s="1"/>
  <c r="I282" i="9"/>
  <c r="G282" i="9"/>
  <c r="M281" i="9"/>
  <c r="N281" i="9" s="1"/>
  <c r="O281" i="9" s="1"/>
  <c r="I281" i="9"/>
  <c r="G281" i="9"/>
  <c r="M280" i="9"/>
  <c r="N280" i="9" s="1"/>
  <c r="O280" i="9" s="1"/>
  <c r="I280" i="9"/>
  <c r="G280" i="9"/>
  <c r="M279" i="9"/>
  <c r="N279" i="9" s="1"/>
  <c r="O279" i="9" s="1"/>
  <c r="I279" i="9"/>
  <c r="G279" i="9"/>
  <c r="M278" i="9"/>
  <c r="N278" i="9" s="1"/>
  <c r="O278" i="9" s="1"/>
  <c r="I278" i="9"/>
  <c r="G278" i="9"/>
  <c r="M277" i="9"/>
  <c r="N277" i="9" s="1"/>
  <c r="O277" i="9" s="1"/>
  <c r="I277" i="9"/>
  <c r="G277" i="9"/>
  <c r="M276" i="9"/>
  <c r="N276" i="9" s="1"/>
  <c r="O276" i="9" s="1"/>
  <c r="I276" i="9"/>
  <c r="G276" i="9"/>
  <c r="M275" i="9"/>
  <c r="N275" i="9" s="1"/>
  <c r="O275" i="9" s="1"/>
  <c r="I275" i="9"/>
  <c r="G275" i="9"/>
  <c r="M274" i="9"/>
  <c r="N274" i="9" s="1"/>
  <c r="O274" i="9" s="1"/>
  <c r="I274" i="9"/>
  <c r="G274" i="9"/>
  <c r="M273" i="9"/>
  <c r="N273" i="9" s="1"/>
  <c r="O273" i="9" s="1"/>
  <c r="I273" i="9"/>
  <c r="G273" i="9"/>
  <c r="M272" i="9"/>
  <c r="N272" i="9" s="1"/>
  <c r="O272" i="9" s="1"/>
  <c r="I272" i="9"/>
  <c r="G272" i="9"/>
  <c r="M271" i="9"/>
  <c r="N271" i="9" s="1"/>
  <c r="O271" i="9" s="1"/>
  <c r="I271" i="9"/>
  <c r="G271" i="9"/>
  <c r="M270" i="9"/>
  <c r="N270" i="9" s="1"/>
  <c r="O270" i="9" s="1"/>
  <c r="I270" i="9"/>
  <c r="G270" i="9"/>
  <c r="M269" i="9"/>
  <c r="N269" i="9" s="1"/>
  <c r="O269" i="9" s="1"/>
  <c r="I269" i="9"/>
  <c r="G269" i="9"/>
  <c r="M268" i="9"/>
  <c r="N268" i="9" s="1"/>
  <c r="O268" i="9" s="1"/>
  <c r="I268" i="9"/>
  <c r="G268" i="9"/>
  <c r="M267" i="9"/>
  <c r="N267" i="9" s="1"/>
  <c r="O267" i="9" s="1"/>
  <c r="I267" i="9"/>
  <c r="G267" i="9"/>
  <c r="M266" i="9"/>
  <c r="N266" i="9" s="1"/>
  <c r="O266" i="9" s="1"/>
  <c r="I266" i="9"/>
  <c r="G266" i="9"/>
  <c r="M265" i="9"/>
  <c r="N265" i="9" s="1"/>
  <c r="O265" i="9" s="1"/>
  <c r="I265" i="9"/>
  <c r="G265" i="9"/>
  <c r="M264" i="9"/>
  <c r="N264" i="9" s="1"/>
  <c r="O264" i="9" s="1"/>
  <c r="I264" i="9"/>
  <c r="G264" i="9"/>
  <c r="M263" i="9"/>
  <c r="N263" i="9" s="1"/>
  <c r="O263" i="9" s="1"/>
  <c r="I263" i="9"/>
  <c r="G263" i="9"/>
  <c r="M262" i="9"/>
  <c r="N262" i="9" s="1"/>
  <c r="O262" i="9" s="1"/>
  <c r="I262" i="9"/>
  <c r="G262" i="9"/>
  <c r="M261" i="9"/>
  <c r="N261" i="9" s="1"/>
  <c r="O261" i="9" s="1"/>
  <c r="I261" i="9"/>
  <c r="G261" i="9"/>
  <c r="M260" i="9"/>
  <c r="N260" i="9" s="1"/>
  <c r="O260" i="9" s="1"/>
  <c r="I260" i="9"/>
  <c r="G260" i="9"/>
  <c r="M259" i="9"/>
  <c r="N259" i="9" s="1"/>
  <c r="O259" i="9" s="1"/>
  <c r="I259" i="9"/>
  <c r="G259" i="9"/>
  <c r="N258" i="9"/>
  <c r="O258" i="9" s="1"/>
  <c r="M258" i="9"/>
  <c r="I258" i="9"/>
  <c r="G258" i="9"/>
  <c r="M257" i="9"/>
  <c r="N257" i="9" s="1"/>
  <c r="O257" i="9" s="1"/>
  <c r="I257" i="9"/>
  <c r="G257" i="9"/>
  <c r="M256" i="9"/>
  <c r="N256" i="9" s="1"/>
  <c r="O256" i="9" s="1"/>
  <c r="I256" i="9"/>
  <c r="G256" i="9"/>
  <c r="M255" i="9"/>
  <c r="N255" i="9" s="1"/>
  <c r="O255" i="9" s="1"/>
  <c r="I255" i="9"/>
  <c r="G255" i="9"/>
  <c r="M254" i="9"/>
  <c r="N254" i="9" s="1"/>
  <c r="O254" i="9" s="1"/>
  <c r="I254" i="9"/>
  <c r="G254" i="9"/>
  <c r="O253" i="9"/>
  <c r="M253" i="9"/>
  <c r="N253" i="9" s="1"/>
  <c r="I253" i="9"/>
  <c r="G253" i="9"/>
  <c r="M252" i="9"/>
  <c r="N252" i="9" s="1"/>
  <c r="O252" i="9" s="1"/>
  <c r="I252" i="9"/>
  <c r="G252" i="9"/>
  <c r="M251" i="9"/>
  <c r="N251" i="9" s="1"/>
  <c r="O251" i="9" s="1"/>
  <c r="I251" i="9"/>
  <c r="G251" i="9"/>
  <c r="M250" i="9"/>
  <c r="N250" i="9" s="1"/>
  <c r="O250" i="9" s="1"/>
  <c r="I250" i="9"/>
  <c r="G250" i="9"/>
  <c r="M249" i="9"/>
  <c r="N249" i="9" s="1"/>
  <c r="O249" i="9" s="1"/>
  <c r="I249" i="9"/>
  <c r="G249" i="9"/>
  <c r="M248" i="9"/>
  <c r="N248" i="9" s="1"/>
  <c r="O248" i="9" s="1"/>
  <c r="I248" i="9"/>
  <c r="G248" i="9"/>
  <c r="M247" i="9"/>
  <c r="N247" i="9" s="1"/>
  <c r="O247" i="9" s="1"/>
  <c r="I247" i="9"/>
  <c r="G247" i="9"/>
  <c r="M246" i="9"/>
  <c r="N246" i="9" s="1"/>
  <c r="O246" i="9" s="1"/>
  <c r="I246" i="9"/>
  <c r="G246" i="9"/>
  <c r="M245" i="9"/>
  <c r="N245" i="9" s="1"/>
  <c r="O245" i="9" s="1"/>
  <c r="I245" i="9"/>
  <c r="G245" i="9"/>
  <c r="M244" i="9"/>
  <c r="N244" i="9" s="1"/>
  <c r="O244" i="9" s="1"/>
  <c r="I244" i="9"/>
  <c r="G244" i="9"/>
  <c r="M243" i="9"/>
  <c r="N243" i="9" s="1"/>
  <c r="O243" i="9" s="1"/>
  <c r="I243" i="9"/>
  <c r="G243" i="9"/>
  <c r="M242" i="9"/>
  <c r="N242" i="9" s="1"/>
  <c r="O242" i="9" s="1"/>
  <c r="I242" i="9"/>
  <c r="G242" i="9"/>
  <c r="M241" i="9"/>
  <c r="N241" i="9" s="1"/>
  <c r="O241" i="9" s="1"/>
  <c r="I241" i="9"/>
  <c r="G241" i="9"/>
  <c r="M240" i="9"/>
  <c r="N240" i="9" s="1"/>
  <c r="O240" i="9" s="1"/>
  <c r="I240" i="9"/>
  <c r="G240" i="9"/>
  <c r="M239" i="9"/>
  <c r="N239" i="9" s="1"/>
  <c r="O239" i="9" s="1"/>
  <c r="I239" i="9"/>
  <c r="G239" i="9"/>
  <c r="M238" i="9"/>
  <c r="N238" i="9" s="1"/>
  <c r="O238" i="9" s="1"/>
  <c r="I238" i="9"/>
  <c r="G238" i="9"/>
  <c r="M237" i="9"/>
  <c r="N237" i="9" s="1"/>
  <c r="O237" i="9" s="1"/>
  <c r="I237" i="9"/>
  <c r="G237" i="9"/>
  <c r="M236" i="9"/>
  <c r="N236" i="9" s="1"/>
  <c r="O236" i="9" s="1"/>
  <c r="I236" i="9"/>
  <c r="G236" i="9"/>
  <c r="M235" i="9"/>
  <c r="N235" i="9" s="1"/>
  <c r="O235" i="9" s="1"/>
  <c r="I235" i="9"/>
  <c r="G235" i="9"/>
  <c r="M234" i="9"/>
  <c r="N234" i="9" s="1"/>
  <c r="O234" i="9" s="1"/>
  <c r="I234" i="9"/>
  <c r="G234" i="9"/>
  <c r="M233" i="9"/>
  <c r="N233" i="9" s="1"/>
  <c r="O233" i="9" s="1"/>
  <c r="I233" i="9"/>
  <c r="G233" i="9"/>
  <c r="M232" i="9"/>
  <c r="N232" i="9" s="1"/>
  <c r="O232" i="9" s="1"/>
  <c r="I232" i="9"/>
  <c r="G232" i="9"/>
  <c r="M231" i="9"/>
  <c r="N231" i="9" s="1"/>
  <c r="O231" i="9" s="1"/>
  <c r="I231" i="9"/>
  <c r="G231" i="9"/>
  <c r="M230" i="9"/>
  <c r="N230" i="9" s="1"/>
  <c r="O230" i="9" s="1"/>
  <c r="I230" i="9"/>
  <c r="G230" i="9"/>
  <c r="M229" i="9"/>
  <c r="N229" i="9" s="1"/>
  <c r="O229" i="9" s="1"/>
  <c r="I229" i="9"/>
  <c r="G229" i="9"/>
  <c r="M228" i="9"/>
  <c r="N228" i="9" s="1"/>
  <c r="O228" i="9" s="1"/>
  <c r="I228" i="9"/>
  <c r="G228" i="9"/>
  <c r="M227" i="9"/>
  <c r="N227" i="9" s="1"/>
  <c r="O227" i="9" s="1"/>
  <c r="I227" i="9"/>
  <c r="G227" i="9"/>
  <c r="M226" i="9"/>
  <c r="N226" i="9" s="1"/>
  <c r="O226" i="9" s="1"/>
  <c r="I226" i="9"/>
  <c r="G226" i="9"/>
  <c r="M225" i="9"/>
  <c r="N225" i="9" s="1"/>
  <c r="O225" i="9" s="1"/>
  <c r="I225" i="9"/>
  <c r="G225" i="9"/>
  <c r="M224" i="9"/>
  <c r="N224" i="9" s="1"/>
  <c r="O224" i="9" s="1"/>
  <c r="I224" i="9"/>
  <c r="G224" i="9"/>
  <c r="M223" i="9"/>
  <c r="N223" i="9" s="1"/>
  <c r="O223" i="9" s="1"/>
  <c r="I223" i="9"/>
  <c r="G223" i="9"/>
  <c r="M222" i="9"/>
  <c r="N222" i="9" s="1"/>
  <c r="O222" i="9" s="1"/>
  <c r="I222" i="9"/>
  <c r="G222" i="9"/>
  <c r="M221" i="9"/>
  <c r="N221" i="9" s="1"/>
  <c r="O221" i="9" s="1"/>
  <c r="I221" i="9"/>
  <c r="G221" i="9"/>
  <c r="M220" i="9"/>
  <c r="N220" i="9" s="1"/>
  <c r="O220" i="9" s="1"/>
  <c r="I220" i="9"/>
  <c r="G220" i="9"/>
  <c r="M219" i="9"/>
  <c r="N219" i="9" s="1"/>
  <c r="O219" i="9" s="1"/>
  <c r="I219" i="9"/>
  <c r="G219" i="9"/>
  <c r="M218" i="9"/>
  <c r="N218" i="9" s="1"/>
  <c r="O218" i="9" s="1"/>
  <c r="I218" i="9"/>
  <c r="G218" i="9"/>
  <c r="M217" i="9"/>
  <c r="N217" i="9" s="1"/>
  <c r="O217" i="9" s="1"/>
  <c r="I217" i="9"/>
  <c r="G217" i="9"/>
  <c r="M216" i="9"/>
  <c r="N216" i="9" s="1"/>
  <c r="O216" i="9" s="1"/>
  <c r="I216" i="9"/>
  <c r="G216" i="9"/>
  <c r="M215" i="9"/>
  <c r="N215" i="9" s="1"/>
  <c r="O215" i="9" s="1"/>
  <c r="I215" i="9"/>
  <c r="G215" i="9"/>
  <c r="M214" i="9"/>
  <c r="N214" i="9" s="1"/>
  <c r="O214" i="9" s="1"/>
  <c r="I214" i="9"/>
  <c r="G214" i="9"/>
  <c r="M213" i="9"/>
  <c r="N213" i="9" s="1"/>
  <c r="O213" i="9" s="1"/>
  <c r="I213" i="9"/>
  <c r="G213" i="9"/>
  <c r="M212" i="9"/>
  <c r="N212" i="9" s="1"/>
  <c r="O212" i="9" s="1"/>
  <c r="I212" i="9"/>
  <c r="G212" i="9"/>
  <c r="M211" i="9"/>
  <c r="N211" i="9" s="1"/>
  <c r="O211" i="9" s="1"/>
  <c r="I211" i="9"/>
  <c r="G211" i="9"/>
  <c r="M210" i="9"/>
  <c r="N210" i="9" s="1"/>
  <c r="O210" i="9" s="1"/>
  <c r="I210" i="9"/>
  <c r="G210" i="9"/>
  <c r="M209" i="9"/>
  <c r="N209" i="9" s="1"/>
  <c r="O209" i="9" s="1"/>
  <c r="I209" i="9"/>
  <c r="G209" i="9"/>
  <c r="M208" i="9"/>
  <c r="N208" i="9" s="1"/>
  <c r="O208" i="9" s="1"/>
  <c r="I208" i="9"/>
  <c r="G208" i="9"/>
  <c r="M207" i="9"/>
  <c r="N207" i="9" s="1"/>
  <c r="O207" i="9" s="1"/>
  <c r="I207" i="9"/>
  <c r="G207" i="9"/>
  <c r="M206" i="9"/>
  <c r="N206" i="9" s="1"/>
  <c r="O206" i="9" s="1"/>
  <c r="I206" i="9"/>
  <c r="G206" i="9"/>
  <c r="M205" i="9"/>
  <c r="N205" i="9" s="1"/>
  <c r="O205" i="9" s="1"/>
  <c r="I205" i="9"/>
  <c r="G205" i="9"/>
  <c r="M204" i="9"/>
  <c r="N204" i="9" s="1"/>
  <c r="O204" i="9" s="1"/>
  <c r="I204" i="9"/>
  <c r="G204" i="9"/>
  <c r="M203" i="9"/>
  <c r="N203" i="9" s="1"/>
  <c r="O203" i="9" s="1"/>
  <c r="I203" i="9"/>
  <c r="G203" i="9"/>
  <c r="M202" i="9"/>
  <c r="N202" i="9" s="1"/>
  <c r="O202" i="9" s="1"/>
  <c r="I202" i="9"/>
  <c r="G202" i="9"/>
  <c r="M201" i="9"/>
  <c r="N201" i="9" s="1"/>
  <c r="O201" i="9" s="1"/>
  <c r="I201" i="9"/>
  <c r="G201" i="9"/>
  <c r="M200" i="9"/>
  <c r="N200" i="9" s="1"/>
  <c r="O200" i="9" s="1"/>
  <c r="I200" i="9"/>
  <c r="G200" i="9"/>
  <c r="M199" i="9"/>
  <c r="N199" i="9" s="1"/>
  <c r="O199" i="9" s="1"/>
  <c r="I199" i="9"/>
  <c r="G199" i="9"/>
  <c r="M198" i="9"/>
  <c r="N198" i="9" s="1"/>
  <c r="O198" i="9" s="1"/>
  <c r="I198" i="9"/>
  <c r="G198" i="9"/>
  <c r="M197" i="9"/>
  <c r="N197" i="9" s="1"/>
  <c r="O197" i="9" s="1"/>
  <c r="I197" i="9"/>
  <c r="G197" i="9"/>
  <c r="M196" i="9"/>
  <c r="N196" i="9" s="1"/>
  <c r="O196" i="9" s="1"/>
  <c r="I196" i="9"/>
  <c r="G196" i="9"/>
  <c r="M195" i="9"/>
  <c r="N195" i="9" s="1"/>
  <c r="O195" i="9" s="1"/>
  <c r="I195" i="9"/>
  <c r="G195" i="9"/>
  <c r="M194" i="9"/>
  <c r="N194" i="9" s="1"/>
  <c r="O194" i="9" s="1"/>
  <c r="I194" i="9"/>
  <c r="G194" i="9"/>
  <c r="M193" i="9"/>
  <c r="N193" i="9" s="1"/>
  <c r="O193" i="9" s="1"/>
  <c r="I193" i="9"/>
  <c r="G193" i="9"/>
  <c r="M192" i="9"/>
  <c r="N192" i="9" s="1"/>
  <c r="O192" i="9" s="1"/>
  <c r="I192" i="9"/>
  <c r="G192" i="9"/>
  <c r="M191" i="9"/>
  <c r="N191" i="9" s="1"/>
  <c r="O191" i="9" s="1"/>
  <c r="I191" i="9"/>
  <c r="G191" i="9"/>
  <c r="M190" i="9"/>
  <c r="N190" i="9" s="1"/>
  <c r="O190" i="9" s="1"/>
  <c r="I190" i="9"/>
  <c r="G190" i="9"/>
  <c r="M189" i="9"/>
  <c r="N189" i="9" s="1"/>
  <c r="O189" i="9" s="1"/>
  <c r="I189" i="9"/>
  <c r="G189" i="9"/>
  <c r="M188" i="9"/>
  <c r="N188" i="9" s="1"/>
  <c r="O188" i="9" s="1"/>
  <c r="I188" i="9"/>
  <c r="G188" i="9"/>
  <c r="M187" i="9"/>
  <c r="N187" i="9" s="1"/>
  <c r="O187" i="9" s="1"/>
  <c r="I187" i="9"/>
  <c r="G187" i="9"/>
  <c r="M186" i="9"/>
  <c r="N186" i="9" s="1"/>
  <c r="O186" i="9" s="1"/>
  <c r="I186" i="9"/>
  <c r="G186" i="9"/>
  <c r="M185" i="9"/>
  <c r="N185" i="9" s="1"/>
  <c r="O185" i="9" s="1"/>
  <c r="I185" i="9"/>
  <c r="G185" i="9"/>
  <c r="M184" i="9"/>
  <c r="N184" i="9" s="1"/>
  <c r="O184" i="9" s="1"/>
  <c r="I184" i="9"/>
  <c r="G184" i="9"/>
  <c r="M183" i="9"/>
  <c r="N183" i="9" s="1"/>
  <c r="O183" i="9" s="1"/>
  <c r="I183" i="9"/>
  <c r="G183" i="9"/>
  <c r="M182" i="9"/>
  <c r="N182" i="9" s="1"/>
  <c r="O182" i="9" s="1"/>
  <c r="I182" i="9"/>
  <c r="G182" i="9"/>
  <c r="M181" i="9"/>
  <c r="N181" i="9" s="1"/>
  <c r="O181" i="9" s="1"/>
  <c r="I181" i="9"/>
  <c r="G181" i="9"/>
  <c r="M180" i="9"/>
  <c r="N180" i="9" s="1"/>
  <c r="O180" i="9" s="1"/>
  <c r="I180" i="9"/>
  <c r="G180" i="9"/>
  <c r="M179" i="9"/>
  <c r="N179" i="9" s="1"/>
  <c r="O179" i="9" s="1"/>
  <c r="I179" i="9"/>
  <c r="G179" i="9"/>
  <c r="M178" i="9"/>
  <c r="N178" i="9" s="1"/>
  <c r="O178" i="9" s="1"/>
  <c r="I178" i="9"/>
  <c r="G178" i="9"/>
  <c r="M177" i="9"/>
  <c r="N177" i="9" s="1"/>
  <c r="O177" i="9" s="1"/>
  <c r="I177" i="9"/>
  <c r="G177" i="9"/>
  <c r="M176" i="9"/>
  <c r="N176" i="9" s="1"/>
  <c r="O176" i="9" s="1"/>
  <c r="I176" i="9"/>
  <c r="G176" i="9"/>
  <c r="M175" i="9"/>
  <c r="N175" i="9" s="1"/>
  <c r="O175" i="9" s="1"/>
  <c r="I175" i="9"/>
  <c r="G175" i="9"/>
  <c r="M174" i="9"/>
  <c r="N174" i="9" s="1"/>
  <c r="O174" i="9" s="1"/>
  <c r="I174" i="9"/>
  <c r="G174" i="9"/>
  <c r="M173" i="9"/>
  <c r="N173" i="9" s="1"/>
  <c r="O173" i="9" s="1"/>
  <c r="I173" i="9"/>
  <c r="G173" i="9"/>
  <c r="M172" i="9"/>
  <c r="N172" i="9" s="1"/>
  <c r="O172" i="9" s="1"/>
  <c r="I172" i="9"/>
  <c r="G172" i="9"/>
  <c r="M171" i="9"/>
  <c r="N171" i="9" s="1"/>
  <c r="O171" i="9" s="1"/>
  <c r="I171" i="9"/>
  <c r="G171" i="9"/>
  <c r="M170" i="9"/>
  <c r="N170" i="9" s="1"/>
  <c r="O170" i="9" s="1"/>
  <c r="I170" i="9"/>
  <c r="G170" i="9"/>
  <c r="M169" i="9"/>
  <c r="N169" i="9" s="1"/>
  <c r="O169" i="9" s="1"/>
  <c r="I169" i="9"/>
  <c r="G169" i="9"/>
  <c r="M168" i="9"/>
  <c r="N168" i="9" s="1"/>
  <c r="O168" i="9" s="1"/>
  <c r="I168" i="9"/>
  <c r="G168" i="9"/>
  <c r="M167" i="9"/>
  <c r="N167" i="9" s="1"/>
  <c r="O167" i="9" s="1"/>
  <c r="I167" i="9"/>
  <c r="G167" i="9"/>
  <c r="M166" i="9"/>
  <c r="N166" i="9" s="1"/>
  <c r="O166" i="9" s="1"/>
  <c r="I166" i="9"/>
  <c r="G166" i="9"/>
  <c r="M165" i="9"/>
  <c r="N165" i="9" s="1"/>
  <c r="O165" i="9" s="1"/>
  <c r="I165" i="9"/>
  <c r="G165" i="9"/>
  <c r="M164" i="9"/>
  <c r="N164" i="9" s="1"/>
  <c r="O164" i="9" s="1"/>
  <c r="I164" i="9"/>
  <c r="G164" i="9"/>
  <c r="M163" i="9"/>
  <c r="N163" i="9" s="1"/>
  <c r="O163" i="9" s="1"/>
  <c r="I163" i="9"/>
  <c r="G163" i="9"/>
  <c r="M162" i="9"/>
  <c r="N162" i="9" s="1"/>
  <c r="O162" i="9" s="1"/>
  <c r="I162" i="9"/>
  <c r="G162" i="9"/>
  <c r="M161" i="9"/>
  <c r="N161" i="9" s="1"/>
  <c r="O161" i="9" s="1"/>
  <c r="I161" i="9"/>
  <c r="G161" i="9"/>
  <c r="M160" i="9"/>
  <c r="N160" i="9" s="1"/>
  <c r="O160" i="9" s="1"/>
  <c r="I160" i="9"/>
  <c r="G160" i="9"/>
  <c r="M159" i="9"/>
  <c r="N159" i="9" s="1"/>
  <c r="O159" i="9" s="1"/>
  <c r="I159" i="9"/>
  <c r="G159" i="9"/>
  <c r="M158" i="9"/>
  <c r="N158" i="9" s="1"/>
  <c r="O158" i="9" s="1"/>
  <c r="I158" i="9"/>
  <c r="G158" i="9"/>
  <c r="M157" i="9"/>
  <c r="N157" i="9" s="1"/>
  <c r="O157" i="9" s="1"/>
  <c r="I157" i="9"/>
  <c r="G157" i="9"/>
  <c r="M156" i="9"/>
  <c r="N156" i="9" s="1"/>
  <c r="O156" i="9" s="1"/>
  <c r="I156" i="9"/>
  <c r="G156" i="9"/>
  <c r="M155" i="9"/>
  <c r="N155" i="9" s="1"/>
  <c r="O155" i="9" s="1"/>
  <c r="I155" i="9"/>
  <c r="G155" i="9"/>
  <c r="M154" i="9"/>
  <c r="N154" i="9" s="1"/>
  <c r="O154" i="9" s="1"/>
  <c r="I154" i="9"/>
  <c r="G154" i="9"/>
  <c r="M153" i="9"/>
  <c r="N153" i="9" s="1"/>
  <c r="O153" i="9" s="1"/>
  <c r="I153" i="9"/>
  <c r="G153" i="9"/>
  <c r="M152" i="9"/>
  <c r="N152" i="9" s="1"/>
  <c r="O152" i="9" s="1"/>
  <c r="I152" i="9"/>
  <c r="G152" i="9"/>
  <c r="M151" i="9"/>
  <c r="N151" i="9" s="1"/>
  <c r="O151" i="9" s="1"/>
  <c r="I151" i="9"/>
  <c r="G151" i="9"/>
  <c r="M150" i="9"/>
  <c r="N150" i="9" s="1"/>
  <c r="O150" i="9" s="1"/>
  <c r="I150" i="9"/>
  <c r="G150" i="9"/>
  <c r="M149" i="9"/>
  <c r="N149" i="9" s="1"/>
  <c r="O149" i="9" s="1"/>
  <c r="I149" i="9"/>
  <c r="G149" i="9"/>
  <c r="M148" i="9"/>
  <c r="N148" i="9" s="1"/>
  <c r="O148" i="9" s="1"/>
  <c r="I148" i="9"/>
  <c r="G148" i="9"/>
  <c r="M147" i="9"/>
  <c r="N147" i="9" s="1"/>
  <c r="O147" i="9" s="1"/>
  <c r="I147" i="9"/>
  <c r="G147" i="9"/>
  <c r="M146" i="9"/>
  <c r="N146" i="9" s="1"/>
  <c r="O146" i="9" s="1"/>
  <c r="I146" i="9"/>
  <c r="G146" i="9"/>
  <c r="M145" i="9"/>
  <c r="N145" i="9" s="1"/>
  <c r="O145" i="9" s="1"/>
  <c r="I145" i="9"/>
  <c r="G145" i="9"/>
  <c r="M144" i="9"/>
  <c r="N144" i="9" s="1"/>
  <c r="O144" i="9" s="1"/>
  <c r="I144" i="9"/>
  <c r="G144" i="9"/>
  <c r="M143" i="9"/>
  <c r="N143" i="9" s="1"/>
  <c r="O143" i="9" s="1"/>
  <c r="I143" i="9"/>
  <c r="G143" i="9"/>
  <c r="M142" i="9"/>
  <c r="N142" i="9" s="1"/>
  <c r="O142" i="9" s="1"/>
  <c r="I142" i="9"/>
  <c r="G142" i="9"/>
  <c r="M141" i="9"/>
  <c r="N141" i="9" s="1"/>
  <c r="O141" i="9" s="1"/>
  <c r="I141" i="9"/>
  <c r="G141" i="9"/>
  <c r="M140" i="9"/>
  <c r="N140" i="9" s="1"/>
  <c r="O140" i="9" s="1"/>
  <c r="I140" i="9"/>
  <c r="G140" i="9"/>
  <c r="M139" i="9"/>
  <c r="N139" i="9" s="1"/>
  <c r="O139" i="9" s="1"/>
  <c r="I139" i="9"/>
  <c r="G139" i="9"/>
  <c r="M138" i="9"/>
  <c r="N138" i="9" s="1"/>
  <c r="O138" i="9" s="1"/>
  <c r="I138" i="9"/>
  <c r="G138" i="9"/>
  <c r="M137" i="9"/>
  <c r="N137" i="9" s="1"/>
  <c r="O137" i="9" s="1"/>
  <c r="I137" i="9"/>
  <c r="G137" i="9"/>
  <c r="M136" i="9"/>
  <c r="N136" i="9" s="1"/>
  <c r="O136" i="9" s="1"/>
  <c r="I136" i="9"/>
  <c r="G136" i="9"/>
  <c r="M135" i="9"/>
  <c r="N135" i="9" s="1"/>
  <c r="O135" i="9" s="1"/>
  <c r="I135" i="9"/>
  <c r="G135" i="9"/>
  <c r="N134" i="9"/>
  <c r="O134" i="9" s="1"/>
  <c r="M134" i="9"/>
  <c r="I134" i="9"/>
  <c r="G134" i="9"/>
  <c r="M133" i="9"/>
  <c r="N133" i="9" s="1"/>
  <c r="O133" i="9" s="1"/>
  <c r="I133" i="9"/>
  <c r="G133" i="9"/>
  <c r="M132" i="9"/>
  <c r="N132" i="9" s="1"/>
  <c r="O132" i="9" s="1"/>
  <c r="I132" i="9"/>
  <c r="G132" i="9"/>
  <c r="M131" i="9"/>
  <c r="N131" i="9" s="1"/>
  <c r="O131" i="9" s="1"/>
  <c r="I131" i="9"/>
  <c r="G131" i="9"/>
  <c r="M130" i="9"/>
  <c r="N130" i="9" s="1"/>
  <c r="O130" i="9" s="1"/>
  <c r="I130" i="9"/>
  <c r="G130" i="9"/>
  <c r="M129" i="9"/>
  <c r="N129" i="9" s="1"/>
  <c r="O129" i="9" s="1"/>
  <c r="I129" i="9"/>
  <c r="G129" i="9"/>
  <c r="M128" i="9"/>
  <c r="N128" i="9" s="1"/>
  <c r="O128" i="9" s="1"/>
  <c r="I128" i="9"/>
  <c r="G128" i="9"/>
  <c r="M127" i="9"/>
  <c r="N127" i="9" s="1"/>
  <c r="O127" i="9" s="1"/>
  <c r="I127" i="9"/>
  <c r="G127" i="9"/>
  <c r="M126" i="9"/>
  <c r="N126" i="9" s="1"/>
  <c r="O126" i="9" s="1"/>
  <c r="I126" i="9"/>
  <c r="G126" i="9"/>
  <c r="M125" i="9"/>
  <c r="N125" i="9" s="1"/>
  <c r="O125" i="9" s="1"/>
  <c r="I125" i="9"/>
  <c r="G125" i="9"/>
  <c r="M124" i="9"/>
  <c r="N124" i="9" s="1"/>
  <c r="O124" i="9" s="1"/>
  <c r="I124" i="9"/>
  <c r="G124" i="9"/>
  <c r="M123" i="9"/>
  <c r="N123" i="9" s="1"/>
  <c r="O123" i="9" s="1"/>
  <c r="I123" i="9"/>
  <c r="G123" i="9"/>
  <c r="M122" i="9"/>
  <c r="N122" i="9" s="1"/>
  <c r="O122" i="9" s="1"/>
  <c r="I122" i="9"/>
  <c r="G122" i="9"/>
  <c r="M121" i="9"/>
  <c r="N121" i="9" s="1"/>
  <c r="O121" i="9" s="1"/>
  <c r="I121" i="9"/>
  <c r="G121" i="9"/>
  <c r="M120" i="9"/>
  <c r="N120" i="9" s="1"/>
  <c r="O120" i="9" s="1"/>
  <c r="I120" i="9"/>
  <c r="G120" i="9"/>
  <c r="M119" i="9"/>
  <c r="N119" i="9" s="1"/>
  <c r="O119" i="9" s="1"/>
  <c r="I119" i="9"/>
  <c r="G119" i="9"/>
  <c r="M118" i="9"/>
  <c r="N118" i="9" s="1"/>
  <c r="O118" i="9" s="1"/>
  <c r="I118" i="9"/>
  <c r="G118" i="9"/>
  <c r="M117" i="9"/>
  <c r="N117" i="9" s="1"/>
  <c r="O117" i="9" s="1"/>
  <c r="I117" i="9"/>
  <c r="G117" i="9"/>
  <c r="M116" i="9"/>
  <c r="N116" i="9" s="1"/>
  <c r="O116" i="9" s="1"/>
  <c r="I116" i="9"/>
  <c r="G116" i="9"/>
  <c r="M115" i="9"/>
  <c r="N115" i="9" s="1"/>
  <c r="O115" i="9" s="1"/>
  <c r="I115" i="9"/>
  <c r="G115" i="9"/>
  <c r="M114" i="9"/>
  <c r="N114" i="9" s="1"/>
  <c r="O114" i="9" s="1"/>
  <c r="I114" i="9"/>
  <c r="G114" i="9"/>
  <c r="M113" i="9"/>
  <c r="N113" i="9" s="1"/>
  <c r="O113" i="9" s="1"/>
  <c r="I113" i="9"/>
  <c r="G113" i="9"/>
  <c r="M112" i="9"/>
  <c r="N112" i="9" s="1"/>
  <c r="O112" i="9" s="1"/>
  <c r="I112" i="9"/>
  <c r="G112" i="9"/>
  <c r="M111" i="9"/>
  <c r="N111" i="9" s="1"/>
  <c r="O111" i="9" s="1"/>
  <c r="I111" i="9"/>
  <c r="G111" i="9"/>
  <c r="M110" i="9"/>
  <c r="N110" i="9" s="1"/>
  <c r="O110" i="9" s="1"/>
  <c r="I110" i="9"/>
  <c r="G110" i="9"/>
  <c r="M109" i="9"/>
  <c r="N109" i="9" s="1"/>
  <c r="O109" i="9" s="1"/>
  <c r="I109" i="9"/>
  <c r="G109" i="9"/>
  <c r="M108" i="9"/>
  <c r="N108" i="9" s="1"/>
  <c r="O108" i="9" s="1"/>
  <c r="I108" i="9"/>
  <c r="G108" i="9"/>
  <c r="M107" i="9"/>
  <c r="N107" i="9" s="1"/>
  <c r="O107" i="9" s="1"/>
  <c r="I107" i="9"/>
  <c r="G107" i="9"/>
  <c r="M106" i="9"/>
  <c r="N106" i="9" s="1"/>
  <c r="O106" i="9" s="1"/>
  <c r="I106" i="9"/>
  <c r="G106" i="9"/>
  <c r="M105" i="9"/>
  <c r="N105" i="9" s="1"/>
  <c r="O105" i="9" s="1"/>
  <c r="I105" i="9"/>
  <c r="G105" i="9"/>
  <c r="M104" i="9"/>
  <c r="N104" i="9" s="1"/>
  <c r="O104" i="9" s="1"/>
  <c r="I104" i="9"/>
  <c r="G104" i="9"/>
  <c r="M103" i="9"/>
  <c r="N103" i="9" s="1"/>
  <c r="O103" i="9" s="1"/>
  <c r="I103" i="9"/>
  <c r="G103" i="9"/>
  <c r="M102" i="9"/>
  <c r="N102" i="9" s="1"/>
  <c r="O102" i="9" s="1"/>
  <c r="I102" i="9"/>
  <c r="G102" i="9"/>
  <c r="M101" i="9"/>
  <c r="N101" i="9" s="1"/>
  <c r="O101" i="9" s="1"/>
  <c r="I101" i="9"/>
  <c r="G101" i="9"/>
  <c r="M100" i="9"/>
  <c r="N100" i="9" s="1"/>
  <c r="O100" i="9" s="1"/>
  <c r="I100" i="9"/>
  <c r="G100" i="9"/>
  <c r="M99" i="9"/>
  <c r="N99" i="9" s="1"/>
  <c r="O99" i="9" s="1"/>
  <c r="I99" i="9"/>
  <c r="G99" i="9"/>
  <c r="M98" i="9"/>
  <c r="N98" i="9" s="1"/>
  <c r="O98" i="9" s="1"/>
  <c r="I98" i="9"/>
  <c r="G98" i="9"/>
  <c r="M97" i="9"/>
  <c r="N97" i="9" s="1"/>
  <c r="O97" i="9" s="1"/>
  <c r="I97" i="9"/>
  <c r="G97" i="9"/>
  <c r="M96" i="9"/>
  <c r="N96" i="9" s="1"/>
  <c r="O96" i="9" s="1"/>
  <c r="I96" i="9"/>
  <c r="G96" i="9"/>
  <c r="M95" i="9"/>
  <c r="N95" i="9" s="1"/>
  <c r="O95" i="9" s="1"/>
  <c r="I95" i="9"/>
  <c r="G95" i="9"/>
  <c r="M94" i="9"/>
  <c r="N94" i="9" s="1"/>
  <c r="O94" i="9" s="1"/>
  <c r="I94" i="9"/>
  <c r="G94" i="9"/>
  <c r="M93" i="9"/>
  <c r="N93" i="9" s="1"/>
  <c r="O93" i="9" s="1"/>
  <c r="I93" i="9"/>
  <c r="G93" i="9"/>
  <c r="M92" i="9"/>
  <c r="N92" i="9" s="1"/>
  <c r="O92" i="9" s="1"/>
  <c r="I92" i="9"/>
  <c r="G92" i="9"/>
  <c r="M91" i="9"/>
  <c r="N91" i="9" s="1"/>
  <c r="O91" i="9" s="1"/>
  <c r="I91" i="9"/>
  <c r="G91" i="9"/>
  <c r="M90" i="9"/>
  <c r="N90" i="9" s="1"/>
  <c r="O90" i="9" s="1"/>
  <c r="I90" i="9"/>
  <c r="G90" i="9"/>
  <c r="M89" i="9"/>
  <c r="N89" i="9" s="1"/>
  <c r="O89" i="9" s="1"/>
  <c r="I89" i="9"/>
  <c r="G89" i="9"/>
  <c r="M88" i="9"/>
  <c r="N88" i="9" s="1"/>
  <c r="O88" i="9" s="1"/>
  <c r="I88" i="9"/>
  <c r="G88" i="9"/>
  <c r="M87" i="9"/>
  <c r="N87" i="9" s="1"/>
  <c r="O87" i="9" s="1"/>
  <c r="I87" i="9"/>
  <c r="G87" i="9"/>
  <c r="M86" i="9"/>
  <c r="N86" i="9" s="1"/>
  <c r="O86" i="9" s="1"/>
  <c r="I86" i="9"/>
  <c r="G86" i="9"/>
  <c r="M85" i="9"/>
  <c r="N85" i="9" s="1"/>
  <c r="O85" i="9" s="1"/>
  <c r="I85" i="9"/>
  <c r="G85" i="9"/>
  <c r="M84" i="9"/>
  <c r="N84" i="9" s="1"/>
  <c r="O84" i="9" s="1"/>
  <c r="I84" i="9"/>
  <c r="G84" i="9"/>
  <c r="M83" i="9"/>
  <c r="N83" i="9" s="1"/>
  <c r="O83" i="9" s="1"/>
  <c r="I83" i="9"/>
  <c r="G83" i="9"/>
  <c r="M82" i="9"/>
  <c r="N82" i="9" s="1"/>
  <c r="O82" i="9" s="1"/>
  <c r="I82" i="9"/>
  <c r="G82" i="9"/>
  <c r="M81" i="9"/>
  <c r="N81" i="9" s="1"/>
  <c r="O81" i="9" s="1"/>
  <c r="I81" i="9"/>
  <c r="G81" i="9"/>
  <c r="M80" i="9"/>
  <c r="N80" i="9" s="1"/>
  <c r="O80" i="9" s="1"/>
  <c r="I80" i="9"/>
  <c r="G80" i="9"/>
  <c r="M79" i="9"/>
  <c r="N79" i="9" s="1"/>
  <c r="O79" i="9" s="1"/>
  <c r="I79" i="9"/>
  <c r="G79" i="9"/>
  <c r="M78" i="9"/>
  <c r="N78" i="9" s="1"/>
  <c r="O78" i="9" s="1"/>
  <c r="I78" i="9"/>
  <c r="G78" i="9"/>
  <c r="M77" i="9"/>
  <c r="N77" i="9" s="1"/>
  <c r="O77" i="9" s="1"/>
  <c r="I77" i="9"/>
  <c r="G77" i="9"/>
  <c r="M76" i="9"/>
  <c r="N76" i="9" s="1"/>
  <c r="O76" i="9" s="1"/>
  <c r="I76" i="9"/>
  <c r="G76" i="9"/>
  <c r="M75" i="9"/>
  <c r="N75" i="9" s="1"/>
  <c r="O75" i="9" s="1"/>
  <c r="I75" i="9"/>
  <c r="G75" i="9"/>
  <c r="M74" i="9"/>
  <c r="N74" i="9" s="1"/>
  <c r="O74" i="9" s="1"/>
  <c r="I74" i="9"/>
  <c r="G74" i="9"/>
  <c r="M73" i="9"/>
  <c r="N73" i="9" s="1"/>
  <c r="O73" i="9" s="1"/>
  <c r="I73" i="9"/>
  <c r="G73" i="9"/>
  <c r="M72" i="9"/>
  <c r="N72" i="9" s="1"/>
  <c r="O72" i="9" s="1"/>
  <c r="I72" i="9"/>
  <c r="G72" i="9"/>
  <c r="M71" i="9"/>
  <c r="N71" i="9" s="1"/>
  <c r="O71" i="9" s="1"/>
  <c r="I71" i="9"/>
  <c r="G71" i="9"/>
  <c r="M70" i="9"/>
  <c r="N70" i="9" s="1"/>
  <c r="O70" i="9" s="1"/>
  <c r="I70" i="9"/>
  <c r="G70" i="9"/>
  <c r="M69" i="9"/>
  <c r="N69" i="9" s="1"/>
  <c r="O69" i="9" s="1"/>
  <c r="I69" i="9"/>
  <c r="G69" i="9"/>
  <c r="M68" i="9"/>
  <c r="N68" i="9" s="1"/>
  <c r="O68" i="9" s="1"/>
  <c r="I68" i="9"/>
  <c r="G68" i="9"/>
  <c r="M67" i="9"/>
  <c r="N67" i="9" s="1"/>
  <c r="O67" i="9" s="1"/>
  <c r="I67" i="9"/>
  <c r="G67" i="9"/>
  <c r="M66" i="9"/>
  <c r="N66" i="9" s="1"/>
  <c r="O66" i="9" s="1"/>
  <c r="I66" i="9"/>
  <c r="G66" i="9"/>
  <c r="M65" i="9"/>
  <c r="N65" i="9" s="1"/>
  <c r="O65" i="9" s="1"/>
  <c r="I65" i="9"/>
  <c r="G65" i="9"/>
  <c r="M64" i="9"/>
  <c r="N64" i="9" s="1"/>
  <c r="O64" i="9" s="1"/>
  <c r="I64" i="9"/>
  <c r="G64" i="9"/>
  <c r="M63" i="9"/>
  <c r="N63" i="9" s="1"/>
  <c r="O63" i="9" s="1"/>
  <c r="I63" i="9"/>
  <c r="G63" i="9"/>
  <c r="M62" i="9"/>
  <c r="N62" i="9" s="1"/>
  <c r="O62" i="9" s="1"/>
  <c r="I62" i="9"/>
  <c r="G62" i="9"/>
  <c r="M61" i="9"/>
  <c r="N61" i="9" s="1"/>
  <c r="O61" i="9" s="1"/>
  <c r="I61" i="9"/>
  <c r="G61" i="9"/>
  <c r="M60" i="9"/>
  <c r="N60" i="9" s="1"/>
  <c r="O60" i="9" s="1"/>
  <c r="I60" i="9"/>
  <c r="G60" i="9"/>
  <c r="M59" i="9"/>
  <c r="N59" i="9" s="1"/>
  <c r="O59" i="9" s="1"/>
  <c r="I59" i="9"/>
  <c r="G59" i="9"/>
  <c r="M58" i="9"/>
  <c r="N58" i="9" s="1"/>
  <c r="O58" i="9" s="1"/>
  <c r="I58" i="9"/>
  <c r="G58" i="9"/>
  <c r="M57" i="9"/>
  <c r="N57" i="9" s="1"/>
  <c r="O57" i="9" s="1"/>
  <c r="I57" i="9"/>
  <c r="G57" i="9"/>
  <c r="M56" i="9"/>
  <c r="N56" i="9" s="1"/>
  <c r="O56" i="9" s="1"/>
  <c r="I56" i="9"/>
  <c r="G56" i="9"/>
  <c r="M55" i="9"/>
  <c r="N55" i="9" s="1"/>
  <c r="O55" i="9" s="1"/>
  <c r="I55" i="9"/>
  <c r="G55" i="9"/>
  <c r="M54" i="9"/>
  <c r="N54" i="9" s="1"/>
  <c r="O54" i="9" s="1"/>
  <c r="I54" i="9"/>
  <c r="G54" i="9"/>
  <c r="M53" i="9"/>
  <c r="N53" i="9" s="1"/>
  <c r="O53" i="9" s="1"/>
  <c r="I53" i="9"/>
  <c r="G53" i="9"/>
  <c r="M52" i="9"/>
  <c r="N52" i="9" s="1"/>
  <c r="O52" i="9" s="1"/>
  <c r="I52" i="9"/>
  <c r="G52" i="9"/>
  <c r="M51" i="9"/>
  <c r="N51" i="9" s="1"/>
  <c r="O51" i="9" s="1"/>
  <c r="I51" i="9"/>
  <c r="G51" i="9"/>
  <c r="M50" i="9"/>
  <c r="N50" i="9" s="1"/>
  <c r="O50" i="9" s="1"/>
  <c r="I50" i="9"/>
  <c r="G50" i="9"/>
  <c r="M49" i="9"/>
  <c r="N49" i="9" s="1"/>
  <c r="O49" i="9" s="1"/>
  <c r="I49" i="9"/>
  <c r="G49" i="9"/>
  <c r="M48" i="9"/>
  <c r="N48" i="9" s="1"/>
  <c r="O48" i="9" s="1"/>
  <c r="I48" i="9"/>
  <c r="G48" i="9"/>
  <c r="M47" i="9"/>
  <c r="N47" i="9" s="1"/>
  <c r="O47" i="9" s="1"/>
  <c r="I47" i="9"/>
  <c r="G47" i="9"/>
  <c r="M46" i="9"/>
  <c r="N46" i="9" s="1"/>
  <c r="O46" i="9" s="1"/>
  <c r="I46" i="9"/>
  <c r="G46" i="9"/>
  <c r="M45" i="9"/>
  <c r="N45" i="9" s="1"/>
  <c r="O45" i="9" s="1"/>
  <c r="I45" i="9"/>
  <c r="G45" i="9"/>
  <c r="M44" i="9"/>
  <c r="N44" i="9" s="1"/>
  <c r="O44" i="9" s="1"/>
  <c r="I44" i="9"/>
  <c r="G44" i="9"/>
  <c r="M43" i="9"/>
  <c r="N43" i="9" s="1"/>
  <c r="O43" i="9" s="1"/>
  <c r="I43" i="9"/>
  <c r="G43" i="9"/>
  <c r="M42" i="9"/>
  <c r="N42" i="9" s="1"/>
  <c r="O42" i="9" s="1"/>
  <c r="I42" i="9"/>
  <c r="G42" i="9"/>
  <c r="M41" i="9"/>
  <c r="N41" i="9" s="1"/>
  <c r="O41" i="9" s="1"/>
  <c r="I41" i="9"/>
  <c r="G41" i="9"/>
  <c r="M40" i="9"/>
  <c r="N40" i="9" s="1"/>
  <c r="O40" i="9" s="1"/>
  <c r="I40" i="9"/>
  <c r="G40" i="9"/>
  <c r="M39" i="9"/>
  <c r="N39" i="9" s="1"/>
  <c r="O39" i="9" s="1"/>
  <c r="I39" i="9"/>
  <c r="G39" i="9"/>
  <c r="M38" i="9"/>
  <c r="N38" i="9" s="1"/>
  <c r="O38" i="9" s="1"/>
  <c r="I38" i="9"/>
  <c r="G38" i="9"/>
  <c r="M37" i="9"/>
  <c r="N37" i="9" s="1"/>
  <c r="O37" i="9" s="1"/>
  <c r="I37" i="9"/>
  <c r="G37" i="9"/>
  <c r="M36" i="9"/>
  <c r="N36" i="9" s="1"/>
  <c r="O36" i="9" s="1"/>
  <c r="I36" i="9"/>
  <c r="G36" i="9"/>
  <c r="M35" i="9"/>
  <c r="N35" i="9" s="1"/>
  <c r="O35" i="9" s="1"/>
  <c r="I35" i="9"/>
  <c r="G35" i="9"/>
  <c r="M34" i="9"/>
  <c r="N34" i="9" s="1"/>
  <c r="O34" i="9" s="1"/>
  <c r="I34" i="9"/>
  <c r="G34" i="9"/>
  <c r="M33" i="9"/>
  <c r="N33" i="9" s="1"/>
  <c r="O33" i="9" s="1"/>
  <c r="I33" i="9"/>
  <c r="G33" i="9"/>
  <c r="M32" i="9"/>
  <c r="N32" i="9" s="1"/>
  <c r="O32" i="9" s="1"/>
  <c r="I32" i="9"/>
  <c r="G32" i="9"/>
  <c r="M31" i="9"/>
  <c r="N31" i="9" s="1"/>
  <c r="O31" i="9" s="1"/>
  <c r="I31" i="9"/>
  <c r="G31" i="9"/>
  <c r="M30" i="9"/>
  <c r="N30" i="9" s="1"/>
  <c r="O30" i="9" s="1"/>
  <c r="I30" i="9"/>
  <c r="G30" i="9"/>
  <c r="M29" i="9"/>
  <c r="N29" i="9" s="1"/>
  <c r="O29" i="9" s="1"/>
  <c r="I29" i="9"/>
  <c r="G29" i="9"/>
  <c r="M28" i="9"/>
  <c r="N28" i="9" s="1"/>
  <c r="O28" i="9" s="1"/>
  <c r="I28" i="9"/>
  <c r="G28" i="9"/>
  <c r="M27" i="9"/>
  <c r="N27" i="9" s="1"/>
  <c r="O27" i="9" s="1"/>
  <c r="I27" i="9"/>
  <c r="G27" i="9"/>
  <c r="M26" i="9"/>
  <c r="N26" i="9" s="1"/>
  <c r="O26" i="9" s="1"/>
  <c r="I26" i="9"/>
  <c r="G26" i="9"/>
  <c r="M25" i="9"/>
  <c r="N25" i="9" s="1"/>
  <c r="O25" i="9" s="1"/>
  <c r="I25" i="9"/>
  <c r="G25" i="9"/>
  <c r="M24" i="9"/>
  <c r="N24" i="9" s="1"/>
  <c r="O24" i="9" s="1"/>
  <c r="I24" i="9"/>
  <c r="G24" i="9"/>
  <c r="M23" i="9"/>
  <c r="N23" i="9" s="1"/>
  <c r="O23" i="9" s="1"/>
  <c r="I23" i="9"/>
  <c r="G23" i="9"/>
  <c r="M22" i="9"/>
  <c r="N22" i="9" s="1"/>
  <c r="O22" i="9" s="1"/>
  <c r="I22" i="9"/>
  <c r="G22" i="9"/>
  <c r="N21" i="9"/>
  <c r="O21" i="9" s="1"/>
  <c r="M21" i="9"/>
  <c r="I21" i="9"/>
  <c r="G21" i="9"/>
  <c r="N20" i="9"/>
  <c r="O20" i="9" s="1"/>
  <c r="M20" i="9"/>
  <c r="I20" i="9"/>
  <c r="G20" i="9"/>
  <c r="N19" i="9"/>
  <c r="O19" i="9" s="1"/>
  <c r="M19" i="9"/>
  <c r="I19" i="9"/>
  <c r="G19" i="9"/>
  <c r="N18" i="9"/>
  <c r="O18" i="9" s="1"/>
  <c r="M18" i="9"/>
  <c r="I18" i="9"/>
  <c r="G18" i="9"/>
  <c r="M17" i="9"/>
  <c r="N17" i="9" s="1"/>
  <c r="O17" i="9" s="1"/>
  <c r="I17" i="9"/>
  <c r="G17" i="9"/>
  <c r="M16" i="9"/>
  <c r="N16" i="9" s="1"/>
  <c r="O16" i="9" s="1"/>
  <c r="I16" i="9"/>
  <c r="G16" i="9"/>
  <c r="M15" i="9"/>
  <c r="N15" i="9" s="1"/>
  <c r="O15" i="9" s="1"/>
  <c r="I15" i="9"/>
  <c r="G15" i="9"/>
  <c r="M14" i="9"/>
  <c r="N14" i="9" s="1"/>
  <c r="O14" i="9" s="1"/>
  <c r="I14" i="9"/>
  <c r="G14" i="9"/>
  <c r="M13" i="9"/>
  <c r="N13" i="9" s="1"/>
  <c r="O13" i="9" s="1"/>
  <c r="I13" i="9"/>
  <c r="G13" i="9"/>
  <c r="M12" i="9"/>
  <c r="N12" i="9" s="1"/>
  <c r="I12" i="9"/>
  <c r="G12" i="9"/>
  <c r="N11" i="9"/>
  <c r="O11" i="9" s="1"/>
  <c r="M11" i="9"/>
  <c r="I11" i="9"/>
  <c r="G11" i="9"/>
  <c r="L10" i="9"/>
  <c r="K10" i="9"/>
  <c r="H10" i="9"/>
  <c r="F10" i="9"/>
  <c r="E10" i="9"/>
  <c r="D7" i="9"/>
  <c r="M1884" i="8"/>
  <c r="N1884" i="8" s="1"/>
  <c r="O1884" i="8" s="1"/>
  <c r="I1884" i="8"/>
  <c r="G1884" i="8"/>
  <c r="M1883" i="8"/>
  <c r="N1883" i="8" s="1"/>
  <c r="O1883" i="8" s="1"/>
  <c r="I1883" i="8"/>
  <c r="G1883" i="8"/>
  <c r="M1882" i="8"/>
  <c r="N1882" i="8" s="1"/>
  <c r="O1882" i="8" s="1"/>
  <c r="I1882" i="8"/>
  <c r="G1882" i="8"/>
  <c r="M1881" i="8"/>
  <c r="N1881" i="8" s="1"/>
  <c r="O1881" i="8" s="1"/>
  <c r="I1881" i="8"/>
  <c r="G1881" i="8"/>
  <c r="N1880" i="8"/>
  <c r="O1880" i="8" s="1"/>
  <c r="M1880" i="8"/>
  <c r="I1880" i="8"/>
  <c r="G1880" i="8"/>
  <c r="M1879" i="8"/>
  <c r="N1879" i="8" s="1"/>
  <c r="O1879" i="8" s="1"/>
  <c r="I1879" i="8"/>
  <c r="G1879" i="8"/>
  <c r="M1878" i="8"/>
  <c r="N1878" i="8" s="1"/>
  <c r="O1878" i="8" s="1"/>
  <c r="I1878" i="8"/>
  <c r="G1878" i="8"/>
  <c r="M1877" i="8"/>
  <c r="N1877" i="8" s="1"/>
  <c r="O1877" i="8" s="1"/>
  <c r="I1877" i="8"/>
  <c r="G1877" i="8"/>
  <c r="M1876" i="8"/>
  <c r="N1876" i="8" s="1"/>
  <c r="O1876" i="8" s="1"/>
  <c r="I1876" i="8"/>
  <c r="G1876" i="8"/>
  <c r="M1875" i="8"/>
  <c r="N1875" i="8" s="1"/>
  <c r="O1875" i="8" s="1"/>
  <c r="I1875" i="8"/>
  <c r="G1875" i="8"/>
  <c r="M1874" i="8"/>
  <c r="N1874" i="8" s="1"/>
  <c r="O1874" i="8" s="1"/>
  <c r="I1874" i="8"/>
  <c r="G1874" i="8"/>
  <c r="M1873" i="8"/>
  <c r="N1873" i="8" s="1"/>
  <c r="O1873" i="8" s="1"/>
  <c r="I1873" i="8"/>
  <c r="G1873" i="8"/>
  <c r="M1872" i="8"/>
  <c r="N1872" i="8" s="1"/>
  <c r="O1872" i="8" s="1"/>
  <c r="I1872" i="8"/>
  <c r="G1872" i="8"/>
  <c r="M1871" i="8"/>
  <c r="N1871" i="8" s="1"/>
  <c r="O1871" i="8" s="1"/>
  <c r="I1871" i="8"/>
  <c r="G1871" i="8"/>
  <c r="M1870" i="8"/>
  <c r="N1870" i="8" s="1"/>
  <c r="O1870" i="8" s="1"/>
  <c r="I1870" i="8"/>
  <c r="G1870" i="8"/>
  <c r="M1869" i="8"/>
  <c r="N1869" i="8" s="1"/>
  <c r="O1869" i="8" s="1"/>
  <c r="I1869" i="8"/>
  <c r="G1869" i="8"/>
  <c r="M1868" i="8"/>
  <c r="N1868" i="8" s="1"/>
  <c r="O1868" i="8" s="1"/>
  <c r="I1868" i="8"/>
  <c r="G1868" i="8"/>
  <c r="M1867" i="8"/>
  <c r="N1867" i="8" s="1"/>
  <c r="O1867" i="8" s="1"/>
  <c r="I1867" i="8"/>
  <c r="G1867" i="8"/>
  <c r="M1866" i="8"/>
  <c r="N1866" i="8" s="1"/>
  <c r="O1866" i="8" s="1"/>
  <c r="I1866" i="8"/>
  <c r="G1866" i="8"/>
  <c r="N1865" i="8"/>
  <c r="O1865" i="8" s="1"/>
  <c r="M1865" i="8"/>
  <c r="I1865" i="8"/>
  <c r="G1865" i="8"/>
  <c r="M1864" i="8"/>
  <c r="N1864" i="8" s="1"/>
  <c r="O1864" i="8" s="1"/>
  <c r="I1864" i="8"/>
  <c r="G1864" i="8"/>
  <c r="M1863" i="8"/>
  <c r="N1863" i="8" s="1"/>
  <c r="O1863" i="8" s="1"/>
  <c r="I1863" i="8"/>
  <c r="G1863" i="8"/>
  <c r="M1862" i="8"/>
  <c r="N1862" i="8" s="1"/>
  <c r="O1862" i="8" s="1"/>
  <c r="I1862" i="8"/>
  <c r="G1862" i="8"/>
  <c r="M1861" i="8"/>
  <c r="N1861" i="8" s="1"/>
  <c r="O1861" i="8" s="1"/>
  <c r="I1861" i="8"/>
  <c r="G1861" i="8"/>
  <c r="M1860" i="8"/>
  <c r="N1860" i="8" s="1"/>
  <c r="O1860" i="8" s="1"/>
  <c r="I1860" i="8"/>
  <c r="G1860" i="8"/>
  <c r="M1859" i="8"/>
  <c r="N1859" i="8" s="1"/>
  <c r="O1859" i="8" s="1"/>
  <c r="I1859" i="8"/>
  <c r="G1859" i="8"/>
  <c r="M1858" i="8"/>
  <c r="N1858" i="8" s="1"/>
  <c r="O1858" i="8" s="1"/>
  <c r="I1858" i="8"/>
  <c r="G1858" i="8"/>
  <c r="M1857" i="8"/>
  <c r="N1857" i="8" s="1"/>
  <c r="O1857" i="8" s="1"/>
  <c r="I1857" i="8"/>
  <c r="G1857" i="8"/>
  <c r="M1856" i="8"/>
  <c r="N1856" i="8" s="1"/>
  <c r="O1856" i="8" s="1"/>
  <c r="I1856" i="8"/>
  <c r="G1856" i="8"/>
  <c r="M1855" i="8"/>
  <c r="N1855" i="8" s="1"/>
  <c r="O1855" i="8" s="1"/>
  <c r="I1855" i="8"/>
  <c r="G1855" i="8"/>
  <c r="M1854" i="8"/>
  <c r="N1854" i="8" s="1"/>
  <c r="O1854" i="8" s="1"/>
  <c r="I1854" i="8"/>
  <c r="G1854" i="8"/>
  <c r="M1853" i="8"/>
  <c r="N1853" i="8" s="1"/>
  <c r="O1853" i="8" s="1"/>
  <c r="I1853" i="8"/>
  <c r="G1853" i="8"/>
  <c r="M1852" i="8"/>
  <c r="N1852" i="8" s="1"/>
  <c r="O1852" i="8" s="1"/>
  <c r="I1852" i="8"/>
  <c r="G1852" i="8"/>
  <c r="M1851" i="8"/>
  <c r="N1851" i="8" s="1"/>
  <c r="O1851" i="8" s="1"/>
  <c r="I1851" i="8"/>
  <c r="G1851" i="8"/>
  <c r="M1850" i="8"/>
  <c r="N1850" i="8" s="1"/>
  <c r="O1850" i="8" s="1"/>
  <c r="I1850" i="8"/>
  <c r="G1850" i="8"/>
  <c r="M1849" i="8"/>
  <c r="N1849" i="8" s="1"/>
  <c r="O1849" i="8" s="1"/>
  <c r="I1849" i="8"/>
  <c r="G1849" i="8"/>
  <c r="M1848" i="8"/>
  <c r="N1848" i="8" s="1"/>
  <c r="O1848" i="8" s="1"/>
  <c r="I1848" i="8"/>
  <c r="G1848" i="8"/>
  <c r="M1847" i="8"/>
  <c r="N1847" i="8" s="1"/>
  <c r="O1847" i="8" s="1"/>
  <c r="I1847" i="8"/>
  <c r="G1847" i="8"/>
  <c r="M1846" i="8"/>
  <c r="N1846" i="8" s="1"/>
  <c r="O1846" i="8" s="1"/>
  <c r="I1846" i="8"/>
  <c r="G1846" i="8"/>
  <c r="M1845" i="8"/>
  <c r="N1845" i="8" s="1"/>
  <c r="O1845" i="8" s="1"/>
  <c r="I1845" i="8"/>
  <c r="G1845" i="8"/>
  <c r="M1844" i="8"/>
  <c r="N1844" i="8" s="1"/>
  <c r="O1844" i="8" s="1"/>
  <c r="I1844" i="8"/>
  <c r="G1844" i="8"/>
  <c r="M1843" i="8"/>
  <c r="N1843" i="8" s="1"/>
  <c r="O1843" i="8" s="1"/>
  <c r="I1843" i="8"/>
  <c r="G1843" i="8"/>
  <c r="M1842" i="8"/>
  <c r="N1842" i="8" s="1"/>
  <c r="O1842" i="8" s="1"/>
  <c r="I1842" i="8"/>
  <c r="G1842" i="8"/>
  <c r="M1841" i="8"/>
  <c r="N1841" i="8" s="1"/>
  <c r="O1841" i="8" s="1"/>
  <c r="I1841" i="8"/>
  <c r="G1841" i="8"/>
  <c r="M1840" i="8"/>
  <c r="N1840" i="8" s="1"/>
  <c r="O1840" i="8" s="1"/>
  <c r="I1840" i="8"/>
  <c r="G1840" i="8"/>
  <c r="M1839" i="8"/>
  <c r="N1839" i="8" s="1"/>
  <c r="O1839" i="8" s="1"/>
  <c r="I1839" i="8"/>
  <c r="G1839" i="8"/>
  <c r="M1838" i="8"/>
  <c r="N1838" i="8" s="1"/>
  <c r="O1838" i="8" s="1"/>
  <c r="I1838" i="8"/>
  <c r="G1838" i="8"/>
  <c r="M1837" i="8"/>
  <c r="N1837" i="8" s="1"/>
  <c r="O1837" i="8" s="1"/>
  <c r="I1837" i="8"/>
  <c r="G1837" i="8"/>
  <c r="N1836" i="8"/>
  <c r="O1836" i="8" s="1"/>
  <c r="M1836" i="8"/>
  <c r="I1836" i="8"/>
  <c r="G1836" i="8"/>
  <c r="N1835" i="8"/>
  <c r="O1835" i="8" s="1"/>
  <c r="M1835" i="8"/>
  <c r="I1835" i="8"/>
  <c r="G1835" i="8"/>
  <c r="M1834" i="8"/>
  <c r="N1834" i="8" s="1"/>
  <c r="O1834" i="8" s="1"/>
  <c r="I1834" i="8"/>
  <c r="G1834" i="8"/>
  <c r="M1833" i="8"/>
  <c r="N1833" i="8" s="1"/>
  <c r="O1833" i="8" s="1"/>
  <c r="I1833" i="8"/>
  <c r="G1833" i="8"/>
  <c r="M1832" i="8"/>
  <c r="N1832" i="8" s="1"/>
  <c r="O1832" i="8" s="1"/>
  <c r="I1832" i="8"/>
  <c r="G1832" i="8"/>
  <c r="M1831" i="8"/>
  <c r="N1831" i="8" s="1"/>
  <c r="O1831" i="8" s="1"/>
  <c r="I1831" i="8"/>
  <c r="G1831" i="8"/>
  <c r="O1830" i="8"/>
  <c r="M1830" i="8"/>
  <c r="N1830" i="8" s="1"/>
  <c r="I1830" i="8"/>
  <c r="G1830" i="8"/>
  <c r="M1829" i="8"/>
  <c r="N1829" i="8" s="1"/>
  <c r="O1829" i="8" s="1"/>
  <c r="I1829" i="8"/>
  <c r="G1829" i="8"/>
  <c r="M1828" i="8"/>
  <c r="N1828" i="8" s="1"/>
  <c r="O1828" i="8" s="1"/>
  <c r="I1828" i="8"/>
  <c r="G1828" i="8"/>
  <c r="M1827" i="8"/>
  <c r="N1827" i="8" s="1"/>
  <c r="O1827" i="8" s="1"/>
  <c r="I1827" i="8"/>
  <c r="G1827" i="8"/>
  <c r="M1826" i="8"/>
  <c r="N1826" i="8" s="1"/>
  <c r="O1826" i="8" s="1"/>
  <c r="I1826" i="8"/>
  <c r="G1826" i="8"/>
  <c r="N1825" i="8"/>
  <c r="O1825" i="8" s="1"/>
  <c r="M1825" i="8"/>
  <c r="I1825" i="8"/>
  <c r="G1825" i="8"/>
  <c r="M1824" i="8"/>
  <c r="N1824" i="8" s="1"/>
  <c r="O1824" i="8" s="1"/>
  <c r="I1824" i="8"/>
  <c r="G1824" i="8"/>
  <c r="M1823" i="8"/>
  <c r="N1823" i="8" s="1"/>
  <c r="O1823" i="8" s="1"/>
  <c r="I1823" i="8"/>
  <c r="G1823" i="8"/>
  <c r="M1822" i="8"/>
  <c r="N1822" i="8" s="1"/>
  <c r="O1822" i="8" s="1"/>
  <c r="I1822" i="8"/>
  <c r="G1822" i="8"/>
  <c r="M1821" i="8"/>
  <c r="N1821" i="8" s="1"/>
  <c r="O1821" i="8" s="1"/>
  <c r="I1821" i="8"/>
  <c r="G1821" i="8"/>
  <c r="M1820" i="8"/>
  <c r="N1820" i="8" s="1"/>
  <c r="O1820" i="8" s="1"/>
  <c r="I1820" i="8"/>
  <c r="G1820" i="8"/>
  <c r="M1819" i="8"/>
  <c r="N1819" i="8" s="1"/>
  <c r="O1819" i="8" s="1"/>
  <c r="I1819" i="8"/>
  <c r="G1819" i="8"/>
  <c r="M1818" i="8"/>
  <c r="N1818" i="8" s="1"/>
  <c r="O1818" i="8" s="1"/>
  <c r="I1818" i="8"/>
  <c r="G1818" i="8"/>
  <c r="M1817" i="8"/>
  <c r="N1817" i="8" s="1"/>
  <c r="O1817" i="8" s="1"/>
  <c r="I1817" i="8"/>
  <c r="G1817" i="8"/>
  <c r="M1816" i="8"/>
  <c r="N1816" i="8" s="1"/>
  <c r="O1816" i="8" s="1"/>
  <c r="I1816" i="8"/>
  <c r="G1816" i="8"/>
  <c r="M1815" i="8"/>
  <c r="N1815" i="8" s="1"/>
  <c r="O1815" i="8" s="1"/>
  <c r="I1815" i="8"/>
  <c r="G1815" i="8"/>
  <c r="M1814" i="8"/>
  <c r="N1814" i="8" s="1"/>
  <c r="O1814" i="8" s="1"/>
  <c r="I1814" i="8"/>
  <c r="G1814" i="8"/>
  <c r="M1813" i="8"/>
  <c r="N1813" i="8" s="1"/>
  <c r="O1813" i="8" s="1"/>
  <c r="I1813" i="8"/>
  <c r="G1813" i="8"/>
  <c r="M1812" i="8"/>
  <c r="N1812" i="8" s="1"/>
  <c r="O1812" i="8" s="1"/>
  <c r="I1812" i="8"/>
  <c r="G1812" i="8"/>
  <c r="M1811" i="8"/>
  <c r="N1811" i="8" s="1"/>
  <c r="O1811" i="8" s="1"/>
  <c r="I1811" i="8"/>
  <c r="G1811" i="8"/>
  <c r="M1810" i="8"/>
  <c r="N1810" i="8" s="1"/>
  <c r="O1810" i="8" s="1"/>
  <c r="I1810" i="8"/>
  <c r="G1810" i="8"/>
  <c r="M1809" i="8"/>
  <c r="N1809" i="8" s="1"/>
  <c r="O1809" i="8" s="1"/>
  <c r="I1809" i="8"/>
  <c r="G1809" i="8"/>
  <c r="M1808" i="8"/>
  <c r="N1808" i="8" s="1"/>
  <c r="O1808" i="8" s="1"/>
  <c r="I1808" i="8"/>
  <c r="G1808" i="8"/>
  <c r="M1807" i="8"/>
  <c r="N1807" i="8" s="1"/>
  <c r="O1807" i="8" s="1"/>
  <c r="I1807" i="8"/>
  <c r="G1807" i="8"/>
  <c r="M1806" i="8"/>
  <c r="N1806" i="8" s="1"/>
  <c r="O1806" i="8" s="1"/>
  <c r="I1806" i="8"/>
  <c r="G1806" i="8"/>
  <c r="M1805" i="8"/>
  <c r="N1805" i="8" s="1"/>
  <c r="O1805" i="8" s="1"/>
  <c r="I1805" i="8"/>
  <c r="G1805" i="8"/>
  <c r="M1804" i="8"/>
  <c r="N1804" i="8" s="1"/>
  <c r="O1804" i="8" s="1"/>
  <c r="I1804" i="8"/>
  <c r="G1804" i="8"/>
  <c r="M1803" i="8"/>
  <c r="N1803" i="8" s="1"/>
  <c r="O1803" i="8" s="1"/>
  <c r="I1803" i="8"/>
  <c r="G1803" i="8"/>
  <c r="M1802" i="8"/>
  <c r="N1802" i="8" s="1"/>
  <c r="O1802" i="8" s="1"/>
  <c r="I1802" i="8"/>
  <c r="G1802" i="8"/>
  <c r="M1801" i="8"/>
  <c r="N1801" i="8" s="1"/>
  <c r="O1801" i="8" s="1"/>
  <c r="I1801" i="8"/>
  <c r="G1801" i="8"/>
  <c r="M1800" i="8"/>
  <c r="N1800" i="8" s="1"/>
  <c r="O1800" i="8" s="1"/>
  <c r="I1800" i="8"/>
  <c r="G1800" i="8"/>
  <c r="M1799" i="8"/>
  <c r="N1799" i="8" s="1"/>
  <c r="O1799" i="8" s="1"/>
  <c r="I1799" i="8"/>
  <c r="G1799" i="8"/>
  <c r="M1798" i="8"/>
  <c r="N1798" i="8" s="1"/>
  <c r="O1798" i="8" s="1"/>
  <c r="I1798" i="8"/>
  <c r="G1798" i="8"/>
  <c r="M1797" i="8"/>
  <c r="N1797" i="8" s="1"/>
  <c r="O1797" i="8" s="1"/>
  <c r="I1797" i="8"/>
  <c r="G1797" i="8"/>
  <c r="N1796" i="8"/>
  <c r="O1796" i="8" s="1"/>
  <c r="M1796" i="8"/>
  <c r="I1796" i="8"/>
  <c r="G1796" i="8"/>
  <c r="M1795" i="8"/>
  <c r="N1795" i="8" s="1"/>
  <c r="O1795" i="8" s="1"/>
  <c r="I1795" i="8"/>
  <c r="G1795" i="8"/>
  <c r="M1794" i="8"/>
  <c r="N1794" i="8" s="1"/>
  <c r="O1794" i="8" s="1"/>
  <c r="I1794" i="8"/>
  <c r="G1794" i="8"/>
  <c r="M1793" i="8"/>
  <c r="N1793" i="8" s="1"/>
  <c r="O1793" i="8" s="1"/>
  <c r="I1793" i="8"/>
  <c r="G1793" i="8"/>
  <c r="M1792" i="8"/>
  <c r="N1792" i="8" s="1"/>
  <c r="O1792" i="8" s="1"/>
  <c r="I1792" i="8"/>
  <c r="G1792" i="8"/>
  <c r="M1791" i="8"/>
  <c r="N1791" i="8" s="1"/>
  <c r="O1791" i="8" s="1"/>
  <c r="I1791" i="8"/>
  <c r="G1791" i="8"/>
  <c r="M1790" i="8"/>
  <c r="N1790" i="8" s="1"/>
  <c r="O1790" i="8" s="1"/>
  <c r="I1790" i="8"/>
  <c r="G1790" i="8"/>
  <c r="M1789" i="8"/>
  <c r="N1789" i="8" s="1"/>
  <c r="O1789" i="8" s="1"/>
  <c r="I1789" i="8"/>
  <c r="G1789" i="8"/>
  <c r="M1788" i="8"/>
  <c r="N1788" i="8" s="1"/>
  <c r="O1788" i="8" s="1"/>
  <c r="I1788" i="8"/>
  <c r="G1788" i="8"/>
  <c r="M1787" i="8"/>
  <c r="N1787" i="8" s="1"/>
  <c r="O1787" i="8" s="1"/>
  <c r="I1787" i="8"/>
  <c r="G1787" i="8"/>
  <c r="M1786" i="8"/>
  <c r="N1786" i="8" s="1"/>
  <c r="O1786" i="8" s="1"/>
  <c r="I1786" i="8"/>
  <c r="G1786" i="8"/>
  <c r="M1785" i="8"/>
  <c r="N1785" i="8" s="1"/>
  <c r="O1785" i="8" s="1"/>
  <c r="I1785" i="8"/>
  <c r="G1785" i="8"/>
  <c r="M1784" i="8"/>
  <c r="N1784" i="8" s="1"/>
  <c r="O1784" i="8" s="1"/>
  <c r="I1784" i="8"/>
  <c r="G1784" i="8"/>
  <c r="M1783" i="8"/>
  <c r="N1783" i="8" s="1"/>
  <c r="O1783" i="8" s="1"/>
  <c r="I1783" i="8"/>
  <c r="G1783" i="8"/>
  <c r="M1782" i="8"/>
  <c r="N1782" i="8" s="1"/>
  <c r="O1782" i="8" s="1"/>
  <c r="I1782" i="8"/>
  <c r="G1782" i="8"/>
  <c r="M1781" i="8"/>
  <c r="N1781" i="8" s="1"/>
  <c r="O1781" i="8" s="1"/>
  <c r="I1781" i="8"/>
  <c r="G1781" i="8"/>
  <c r="M1780" i="8"/>
  <c r="N1780" i="8" s="1"/>
  <c r="O1780" i="8" s="1"/>
  <c r="I1780" i="8"/>
  <c r="G1780" i="8"/>
  <c r="M1779" i="8"/>
  <c r="N1779" i="8" s="1"/>
  <c r="O1779" i="8" s="1"/>
  <c r="I1779" i="8"/>
  <c r="G1779" i="8"/>
  <c r="N1778" i="8"/>
  <c r="O1778" i="8" s="1"/>
  <c r="M1778" i="8"/>
  <c r="I1778" i="8"/>
  <c r="G1778" i="8"/>
  <c r="M1777" i="8"/>
  <c r="N1777" i="8" s="1"/>
  <c r="O1777" i="8" s="1"/>
  <c r="I1777" i="8"/>
  <c r="G1777" i="8"/>
  <c r="M1776" i="8"/>
  <c r="N1776" i="8" s="1"/>
  <c r="O1776" i="8" s="1"/>
  <c r="I1776" i="8"/>
  <c r="G1776" i="8"/>
  <c r="M1775" i="8"/>
  <c r="N1775" i="8" s="1"/>
  <c r="O1775" i="8" s="1"/>
  <c r="I1775" i="8"/>
  <c r="G1775" i="8"/>
  <c r="M1774" i="8"/>
  <c r="N1774" i="8" s="1"/>
  <c r="O1774" i="8" s="1"/>
  <c r="I1774" i="8"/>
  <c r="G1774" i="8"/>
  <c r="O1773" i="8"/>
  <c r="M1773" i="8"/>
  <c r="N1773" i="8" s="1"/>
  <c r="I1773" i="8"/>
  <c r="G1773" i="8"/>
  <c r="M1772" i="8"/>
  <c r="N1772" i="8" s="1"/>
  <c r="O1772" i="8" s="1"/>
  <c r="I1772" i="8"/>
  <c r="G1772" i="8"/>
  <c r="M1771" i="8"/>
  <c r="N1771" i="8" s="1"/>
  <c r="O1771" i="8" s="1"/>
  <c r="I1771" i="8"/>
  <c r="G1771" i="8"/>
  <c r="M1770" i="8"/>
  <c r="N1770" i="8" s="1"/>
  <c r="O1770" i="8" s="1"/>
  <c r="I1770" i="8"/>
  <c r="G1770" i="8"/>
  <c r="M1769" i="8"/>
  <c r="N1769" i="8" s="1"/>
  <c r="O1769" i="8" s="1"/>
  <c r="I1769" i="8"/>
  <c r="G1769" i="8"/>
  <c r="M1768" i="8"/>
  <c r="N1768" i="8" s="1"/>
  <c r="O1768" i="8" s="1"/>
  <c r="I1768" i="8"/>
  <c r="G1768" i="8"/>
  <c r="M1767" i="8"/>
  <c r="N1767" i="8" s="1"/>
  <c r="O1767" i="8" s="1"/>
  <c r="I1767" i="8"/>
  <c r="G1767" i="8"/>
  <c r="M1766" i="8"/>
  <c r="N1766" i="8" s="1"/>
  <c r="O1766" i="8" s="1"/>
  <c r="I1766" i="8"/>
  <c r="G1766" i="8"/>
  <c r="M1765" i="8"/>
  <c r="N1765" i="8" s="1"/>
  <c r="O1765" i="8" s="1"/>
  <c r="I1765" i="8"/>
  <c r="G1765" i="8"/>
  <c r="M1764" i="8"/>
  <c r="N1764" i="8" s="1"/>
  <c r="O1764" i="8" s="1"/>
  <c r="I1764" i="8"/>
  <c r="G1764" i="8"/>
  <c r="M1763" i="8"/>
  <c r="N1763" i="8" s="1"/>
  <c r="O1763" i="8" s="1"/>
  <c r="I1763" i="8"/>
  <c r="G1763" i="8"/>
  <c r="M1762" i="8"/>
  <c r="N1762" i="8" s="1"/>
  <c r="O1762" i="8" s="1"/>
  <c r="I1762" i="8"/>
  <c r="G1762" i="8"/>
  <c r="M1761" i="8"/>
  <c r="N1761" i="8" s="1"/>
  <c r="O1761" i="8" s="1"/>
  <c r="I1761" i="8"/>
  <c r="G1761" i="8"/>
  <c r="M1760" i="8"/>
  <c r="N1760" i="8" s="1"/>
  <c r="O1760" i="8" s="1"/>
  <c r="I1760" i="8"/>
  <c r="G1760" i="8"/>
  <c r="M1759" i="8"/>
  <c r="N1759" i="8" s="1"/>
  <c r="O1759" i="8" s="1"/>
  <c r="I1759" i="8"/>
  <c r="G1759" i="8"/>
  <c r="M1758" i="8"/>
  <c r="N1758" i="8" s="1"/>
  <c r="O1758" i="8" s="1"/>
  <c r="I1758" i="8"/>
  <c r="G1758" i="8"/>
  <c r="M1757" i="8"/>
  <c r="N1757" i="8" s="1"/>
  <c r="O1757" i="8" s="1"/>
  <c r="I1757" i="8"/>
  <c r="G1757" i="8"/>
  <c r="M1756" i="8"/>
  <c r="N1756" i="8" s="1"/>
  <c r="O1756" i="8" s="1"/>
  <c r="I1756" i="8"/>
  <c r="G1756" i="8"/>
  <c r="M1755" i="8"/>
  <c r="N1755" i="8" s="1"/>
  <c r="O1755" i="8" s="1"/>
  <c r="I1755" i="8"/>
  <c r="G1755" i="8"/>
  <c r="M1754" i="8"/>
  <c r="N1754" i="8" s="1"/>
  <c r="O1754" i="8" s="1"/>
  <c r="I1754" i="8"/>
  <c r="G1754" i="8"/>
  <c r="M1753" i="8"/>
  <c r="N1753" i="8" s="1"/>
  <c r="O1753" i="8" s="1"/>
  <c r="I1753" i="8"/>
  <c r="G1753" i="8"/>
  <c r="M1752" i="8"/>
  <c r="N1752" i="8" s="1"/>
  <c r="O1752" i="8" s="1"/>
  <c r="I1752" i="8"/>
  <c r="G1752" i="8"/>
  <c r="M1751" i="8"/>
  <c r="N1751" i="8" s="1"/>
  <c r="O1751" i="8" s="1"/>
  <c r="I1751" i="8"/>
  <c r="G1751" i="8"/>
  <c r="M1750" i="8"/>
  <c r="N1750" i="8" s="1"/>
  <c r="O1750" i="8" s="1"/>
  <c r="I1750" i="8"/>
  <c r="G1750" i="8"/>
  <c r="M1749" i="8"/>
  <c r="N1749" i="8" s="1"/>
  <c r="O1749" i="8" s="1"/>
  <c r="I1749" i="8"/>
  <c r="G1749" i="8"/>
  <c r="M1748" i="8"/>
  <c r="N1748" i="8" s="1"/>
  <c r="O1748" i="8" s="1"/>
  <c r="I1748" i="8"/>
  <c r="G1748" i="8"/>
  <c r="M1747" i="8"/>
  <c r="N1747" i="8" s="1"/>
  <c r="O1747" i="8" s="1"/>
  <c r="I1747" i="8"/>
  <c r="G1747" i="8"/>
  <c r="M1746" i="8"/>
  <c r="N1746" i="8" s="1"/>
  <c r="O1746" i="8" s="1"/>
  <c r="I1746" i="8"/>
  <c r="G1746" i="8"/>
  <c r="M1745" i="8"/>
  <c r="N1745" i="8" s="1"/>
  <c r="O1745" i="8" s="1"/>
  <c r="I1745" i="8"/>
  <c r="G1745" i="8"/>
  <c r="M1744" i="8"/>
  <c r="N1744" i="8" s="1"/>
  <c r="O1744" i="8" s="1"/>
  <c r="I1744" i="8"/>
  <c r="G1744" i="8"/>
  <c r="M1743" i="8"/>
  <c r="N1743" i="8" s="1"/>
  <c r="O1743" i="8" s="1"/>
  <c r="I1743" i="8"/>
  <c r="G1743" i="8"/>
  <c r="M1742" i="8"/>
  <c r="N1742" i="8" s="1"/>
  <c r="O1742" i="8" s="1"/>
  <c r="I1742" i="8"/>
  <c r="G1742" i="8"/>
  <c r="M1741" i="8"/>
  <c r="N1741" i="8" s="1"/>
  <c r="O1741" i="8" s="1"/>
  <c r="I1741" i="8"/>
  <c r="G1741" i="8"/>
  <c r="M1740" i="8"/>
  <c r="N1740" i="8" s="1"/>
  <c r="O1740" i="8" s="1"/>
  <c r="I1740" i="8"/>
  <c r="G1740" i="8"/>
  <c r="M1739" i="8"/>
  <c r="N1739" i="8" s="1"/>
  <c r="O1739" i="8" s="1"/>
  <c r="I1739" i="8"/>
  <c r="G1739" i="8"/>
  <c r="M1738" i="8"/>
  <c r="N1738" i="8" s="1"/>
  <c r="O1738" i="8" s="1"/>
  <c r="I1738" i="8"/>
  <c r="G1738" i="8"/>
  <c r="M1737" i="8"/>
  <c r="N1737" i="8" s="1"/>
  <c r="O1737" i="8" s="1"/>
  <c r="I1737" i="8"/>
  <c r="G1737" i="8"/>
  <c r="M1736" i="8"/>
  <c r="N1736" i="8" s="1"/>
  <c r="O1736" i="8" s="1"/>
  <c r="I1736" i="8"/>
  <c r="G1736" i="8"/>
  <c r="M1735" i="8"/>
  <c r="N1735" i="8" s="1"/>
  <c r="O1735" i="8" s="1"/>
  <c r="I1735" i="8"/>
  <c r="G1735" i="8"/>
  <c r="M1734" i="8"/>
  <c r="N1734" i="8" s="1"/>
  <c r="O1734" i="8" s="1"/>
  <c r="I1734" i="8"/>
  <c r="G1734" i="8"/>
  <c r="M1733" i="8"/>
  <c r="N1733" i="8" s="1"/>
  <c r="O1733" i="8" s="1"/>
  <c r="I1733" i="8"/>
  <c r="G1733" i="8"/>
  <c r="M1732" i="8"/>
  <c r="N1732" i="8" s="1"/>
  <c r="O1732" i="8" s="1"/>
  <c r="I1732" i="8"/>
  <c r="G1732" i="8"/>
  <c r="M1731" i="8"/>
  <c r="N1731" i="8" s="1"/>
  <c r="O1731" i="8" s="1"/>
  <c r="I1731" i="8"/>
  <c r="G1731" i="8"/>
  <c r="M1730" i="8"/>
  <c r="N1730" i="8" s="1"/>
  <c r="O1730" i="8" s="1"/>
  <c r="I1730" i="8"/>
  <c r="G1730" i="8"/>
  <c r="M1729" i="8"/>
  <c r="N1729" i="8" s="1"/>
  <c r="O1729" i="8" s="1"/>
  <c r="I1729" i="8"/>
  <c r="G1729" i="8"/>
  <c r="M1728" i="8"/>
  <c r="N1728" i="8" s="1"/>
  <c r="O1728" i="8" s="1"/>
  <c r="I1728" i="8"/>
  <c r="G1728" i="8"/>
  <c r="M1727" i="8"/>
  <c r="N1727" i="8" s="1"/>
  <c r="O1727" i="8" s="1"/>
  <c r="I1727" i="8"/>
  <c r="G1727" i="8"/>
  <c r="M1726" i="8"/>
  <c r="N1726" i="8" s="1"/>
  <c r="O1726" i="8" s="1"/>
  <c r="I1726" i="8"/>
  <c r="G1726" i="8"/>
  <c r="M1725" i="8"/>
  <c r="N1725" i="8" s="1"/>
  <c r="O1725" i="8" s="1"/>
  <c r="I1725" i="8"/>
  <c r="G1725" i="8"/>
  <c r="M1724" i="8"/>
  <c r="N1724" i="8" s="1"/>
  <c r="O1724" i="8" s="1"/>
  <c r="I1724" i="8"/>
  <c r="G1724" i="8"/>
  <c r="M1723" i="8"/>
  <c r="N1723" i="8" s="1"/>
  <c r="O1723" i="8" s="1"/>
  <c r="I1723" i="8"/>
  <c r="G1723" i="8"/>
  <c r="M1722" i="8"/>
  <c r="N1722" i="8" s="1"/>
  <c r="O1722" i="8" s="1"/>
  <c r="I1722" i="8"/>
  <c r="G1722" i="8"/>
  <c r="M1721" i="8"/>
  <c r="N1721" i="8" s="1"/>
  <c r="O1721" i="8" s="1"/>
  <c r="I1721" i="8"/>
  <c r="G1721" i="8"/>
  <c r="M1720" i="8"/>
  <c r="N1720" i="8" s="1"/>
  <c r="O1720" i="8" s="1"/>
  <c r="I1720" i="8"/>
  <c r="G1720" i="8"/>
  <c r="M1719" i="8"/>
  <c r="N1719" i="8" s="1"/>
  <c r="O1719" i="8" s="1"/>
  <c r="I1719" i="8"/>
  <c r="G1719" i="8"/>
  <c r="O1718" i="8"/>
  <c r="M1718" i="8"/>
  <c r="N1718" i="8" s="1"/>
  <c r="I1718" i="8"/>
  <c r="G1718" i="8"/>
  <c r="M1717" i="8"/>
  <c r="N1717" i="8" s="1"/>
  <c r="O1717" i="8" s="1"/>
  <c r="I1717" i="8"/>
  <c r="G1717" i="8"/>
  <c r="N1716" i="8"/>
  <c r="O1716" i="8" s="1"/>
  <c r="M1716" i="8"/>
  <c r="I1716" i="8"/>
  <c r="G1716" i="8"/>
  <c r="M1715" i="8"/>
  <c r="N1715" i="8" s="1"/>
  <c r="O1715" i="8" s="1"/>
  <c r="I1715" i="8"/>
  <c r="G1715" i="8"/>
  <c r="M1714" i="8"/>
  <c r="N1714" i="8" s="1"/>
  <c r="O1714" i="8" s="1"/>
  <c r="I1714" i="8"/>
  <c r="G1714" i="8"/>
  <c r="M1713" i="8"/>
  <c r="N1713" i="8" s="1"/>
  <c r="O1713" i="8" s="1"/>
  <c r="I1713" i="8"/>
  <c r="G1713" i="8"/>
  <c r="M1712" i="8"/>
  <c r="N1712" i="8" s="1"/>
  <c r="O1712" i="8" s="1"/>
  <c r="I1712" i="8"/>
  <c r="G1712" i="8"/>
  <c r="M1711" i="8"/>
  <c r="N1711" i="8" s="1"/>
  <c r="O1711" i="8" s="1"/>
  <c r="I1711" i="8"/>
  <c r="G1711" i="8"/>
  <c r="M1710" i="8"/>
  <c r="N1710" i="8" s="1"/>
  <c r="O1710" i="8" s="1"/>
  <c r="I1710" i="8"/>
  <c r="G1710" i="8"/>
  <c r="M1709" i="8"/>
  <c r="N1709" i="8" s="1"/>
  <c r="O1709" i="8" s="1"/>
  <c r="I1709" i="8"/>
  <c r="G1709" i="8"/>
  <c r="M1708" i="8"/>
  <c r="N1708" i="8" s="1"/>
  <c r="O1708" i="8" s="1"/>
  <c r="I1708" i="8"/>
  <c r="G1708" i="8"/>
  <c r="M1707" i="8"/>
  <c r="N1707" i="8" s="1"/>
  <c r="O1707" i="8" s="1"/>
  <c r="I1707" i="8"/>
  <c r="G1707" i="8"/>
  <c r="M1706" i="8"/>
  <c r="N1706" i="8" s="1"/>
  <c r="O1706" i="8" s="1"/>
  <c r="I1706" i="8"/>
  <c r="G1706" i="8"/>
  <c r="M1705" i="8"/>
  <c r="N1705" i="8" s="1"/>
  <c r="O1705" i="8" s="1"/>
  <c r="I1705" i="8"/>
  <c r="G1705" i="8"/>
  <c r="M1704" i="8"/>
  <c r="N1704" i="8" s="1"/>
  <c r="O1704" i="8" s="1"/>
  <c r="I1704" i="8"/>
  <c r="G1704" i="8"/>
  <c r="M1703" i="8"/>
  <c r="N1703" i="8" s="1"/>
  <c r="O1703" i="8" s="1"/>
  <c r="I1703" i="8"/>
  <c r="G1703" i="8"/>
  <c r="M1702" i="8"/>
  <c r="N1702" i="8" s="1"/>
  <c r="O1702" i="8" s="1"/>
  <c r="I1702" i="8"/>
  <c r="G1702" i="8"/>
  <c r="M1701" i="8"/>
  <c r="N1701" i="8" s="1"/>
  <c r="O1701" i="8" s="1"/>
  <c r="I1701" i="8"/>
  <c r="G1701" i="8"/>
  <c r="M1700" i="8"/>
  <c r="N1700" i="8" s="1"/>
  <c r="O1700" i="8" s="1"/>
  <c r="I1700" i="8"/>
  <c r="G1700" i="8"/>
  <c r="M1699" i="8"/>
  <c r="N1699" i="8" s="1"/>
  <c r="O1699" i="8" s="1"/>
  <c r="I1699" i="8"/>
  <c r="G1699" i="8"/>
  <c r="M1698" i="8"/>
  <c r="N1698" i="8" s="1"/>
  <c r="O1698" i="8" s="1"/>
  <c r="I1698" i="8"/>
  <c r="G1698" i="8"/>
  <c r="M1697" i="8"/>
  <c r="N1697" i="8" s="1"/>
  <c r="O1697" i="8" s="1"/>
  <c r="I1697" i="8"/>
  <c r="G1697" i="8"/>
  <c r="M1696" i="8"/>
  <c r="N1696" i="8" s="1"/>
  <c r="O1696" i="8" s="1"/>
  <c r="I1696" i="8"/>
  <c r="G1696" i="8"/>
  <c r="M1695" i="8"/>
  <c r="N1695" i="8" s="1"/>
  <c r="O1695" i="8" s="1"/>
  <c r="I1695" i="8"/>
  <c r="G1695" i="8"/>
  <c r="M1694" i="8"/>
  <c r="N1694" i="8" s="1"/>
  <c r="O1694" i="8" s="1"/>
  <c r="I1694" i="8"/>
  <c r="G1694" i="8"/>
  <c r="M1693" i="8"/>
  <c r="N1693" i="8" s="1"/>
  <c r="O1693" i="8" s="1"/>
  <c r="I1693" i="8"/>
  <c r="G1693" i="8"/>
  <c r="M1692" i="8"/>
  <c r="N1692" i="8" s="1"/>
  <c r="O1692" i="8" s="1"/>
  <c r="I1692" i="8"/>
  <c r="G1692" i="8"/>
  <c r="M1691" i="8"/>
  <c r="N1691" i="8" s="1"/>
  <c r="O1691" i="8" s="1"/>
  <c r="I1691" i="8"/>
  <c r="G1691" i="8"/>
  <c r="N1690" i="8"/>
  <c r="O1690" i="8" s="1"/>
  <c r="M1690" i="8"/>
  <c r="I1690" i="8"/>
  <c r="G1690" i="8"/>
  <c r="M1689" i="8"/>
  <c r="N1689" i="8" s="1"/>
  <c r="O1689" i="8" s="1"/>
  <c r="I1689" i="8"/>
  <c r="G1689" i="8"/>
  <c r="M1688" i="8"/>
  <c r="N1688" i="8" s="1"/>
  <c r="O1688" i="8" s="1"/>
  <c r="I1688" i="8"/>
  <c r="G1688" i="8"/>
  <c r="M1687" i="8"/>
  <c r="N1687" i="8" s="1"/>
  <c r="O1687" i="8" s="1"/>
  <c r="I1687" i="8"/>
  <c r="G1687" i="8"/>
  <c r="M1686" i="8"/>
  <c r="N1686" i="8" s="1"/>
  <c r="O1686" i="8" s="1"/>
  <c r="I1686" i="8"/>
  <c r="G1686" i="8"/>
  <c r="M1685" i="8"/>
  <c r="N1685" i="8" s="1"/>
  <c r="O1685" i="8" s="1"/>
  <c r="I1685" i="8"/>
  <c r="G1685" i="8"/>
  <c r="N1684" i="8"/>
  <c r="O1684" i="8" s="1"/>
  <c r="M1684" i="8"/>
  <c r="I1684" i="8"/>
  <c r="G1684" i="8"/>
  <c r="M1683" i="8"/>
  <c r="N1683" i="8" s="1"/>
  <c r="O1683" i="8" s="1"/>
  <c r="I1683" i="8"/>
  <c r="G1683" i="8"/>
  <c r="M1682" i="8"/>
  <c r="N1682" i="8" s="1"/>
  <c r="O1682" i="8" s="1"/>
  <c r="I1682" i="8"/>
  <c r="G1682" i="8"/>
  <c r="M1681" i="8"/>
  <c r="N1681" i="8" s="1"/>
  <c r="O1681" i="8" s="1"/>
  <c r="I1681" i="8"/>
  <c r="G1681" i="8"/>
  <c r="M1680" i="8"/>
  <c r="N1680" i="8" s="1"/>
  <c r="O1680" i="8" s="1"/>
  <c r="I1680" i="8"/>
  <c r="G1680" i="8"/>
  <c r="M1679" i="8"/>
  <c r="N1679" i="8" s="1"/>
  <c r="O1679" i="8" s="1"/>
  <c r="I1679" i="8"/>
  <c r="G1679" i="8"/>
  <c r="O1678" i="8"/>
  <c r="M1678" i="8"/>
  <c r="N1678" i="8" s="1"/>
  <c r="I1678" i="8"/>
  <c r="G1678" i="8"/>
  <c r="M1677" i="8"/>
  <c r="N1677" i="8" s="1"/>
  <c r="O1677" i="8" s="1"/>
  <c r="I1677" i="8"/>
  <c r="G1677" i="8"/>
  <c r="N1676" i="8"/>
  <c r="O1676" i="8" s="1"/>
  <c r="M1676" i="8"/>
  <c r="I1676" i="8"/>
  <c r="G1676" i="8"/>
  <c r="M1675" i="8"/>
  <c r="N1675" i="8" s="1"/>
  <c r="O1675" i="8" s="1"/>
  <c r="I1675" i="8"/>
  <c r="G1675" i="8"/>
  <c r="M1674" i="8"/>
  <c r="N1674" i="8" s="1"/>
  <c r="O1674" i="8" s="1"/>
  <c r="I1674" i="8"/>
  <c r="G1674" i="8"/>
  <c r="M1673" i="8"/>
  <c r="N1673" i="8" s="1"/>
  <c r="O1673" i="8" s="1"/>
  <c r="I1673" i="8"/>
  <c r="G1673" i="8"/>
  <c r="M1672" i="8"/>
  <c r="N1672" i="8" s="1"/>
  <c r="O1672" i="8" s="1"/>
  <c r="I1672" i="8"/>
  <c r="G1672" i="8"/>
  <c r="M1671" i="8"/>
  <c r="N1671" i="8" s="1"/>
  <c r="O1671" i="8" s="1"/>
  <c r="I1671" i="8"/>
  <c r="G1671" i="8"/>
  <c r="O1670" i="8"/>
  <c r="M1670" i="8"/>
  <c r="N1670" i="8" s="1"/>
  <c r="I1670" i="8"/>
  <c r="G1670" i="8"/>
  <c r="M1669" i="8"/>
  <c r="N1669" i="8" s="1"/>
  <c r="O1669" i="8" s="1"/>
  <c r="I1669" i="8"/>
  <c r="G1669" i="8"/>
  <c r="M1668" i="8"/>
  <c r="N1668" i="8" s="1"/>
  <c r="O1668" i="8" s="1"/>
  <c r="I1668" i="8"/>
  <c r="G1668" i="8"/>
  <c r="M1667" i="8"/>
  <c r="N1667" i="8" s="1"/>
  <c r="O1667" i="8" s="1"/>
  <c r="I1667" i="8"/>
  <c r="G1667" i="8"/>
  <c r="M1666" i="8"/>
  <c r="N1666" i="8" s="1"/>
  <c r="O1666" i="8" s="1"/>
  <c r="I1666" i="8"/>
  <c r="G1666" i="8"/>
  <c r="M1665" i="8"/>
  <c r="N1665" i="8" s="1"/>
  <c r="O1665" i="8" s="1"/>
  <c r="I1665" i="8"/>
  <c r="G1665" i="8"/>
  <c r="N1664" i="8"/>
  <c r="O1664" i="8" s="1"/>
  <c r="M1664" i="8"/>
  <c r="I1664" i="8"/>
  <c r="G1664" i="8"/>
  <c r="M1663" i="8"/>
  <c r="N1663" i="8" s="1"/>
  <c r="O1663" i="8" s="1"/>
  <c r="I1663" i="8"/>
  <c r="G1663" i="8"/>
  <c r="M1662" i="8"/>
  <c r="N1662" i="8" s="1"/>
  <c r="O1662" i="8" s="1"/>
  <c r="I1662" i="8"/>
  <c r="G1662" i="8"/>
  <c r="M1661" i="8"/>
  <c r="N1661" i="8" s="1"/>
  <c r="O1661" i="8" s="1"/>
  <c r="I1661" i="8"/>
  <c r="G1661" i="8"/>
  <c r="M1660" i="8"/>
  <c r="N1660" i="8" s="1"/>
  <c r="O1660" i="8" s="1"/>
  <c r="I1660" i="8"/>
  <c r="G1660" i="8"/>
  <c r="M1659" i="8"/>
  <c r="N1659" i="8" s="1"/>
  <c r="O1659" i="8" s="1"/>
  <c r="I1659" i="8"/>
  <c r="G1659" i="8"/>
  <c r="M1658" i="8"/>
  <c r="N1658" i="8" s="1"/>
  <c r="O1658" i="8" s="1"/>
  <c r="I1658" i="8"/>
  <c r="G1658" i="8"/>
  <c r="M1657" i="8"/>
  <c r="N1657" i="8" s="1"/>
  <c r="O1657" i="8" s="1"/>
  <c r="I1657" i="8"/>
  <c r="G1657" i="8"/>
  <c r="M1656" i="8"/>
  <c r="N1656" i="8" s="1"/>
  <c r="O1656" i="8" s="1"/>
  <c r="I1656" i="8"/>
  <c r="G1656" i="8"/>
  <c r="M1655" i="8"/>
  <c r="N1655" i="8" s="1"/>
  <c r="O1655" i="8" s="1"/>
  <c r="I1655" i="8"/>
  <c r="G1655" i="8"/>
  <c r="M1654" i="8"/>
  <c r="N1654" i="8" s="1"/>
  <c r="O1654" i="8" s="1"/>
  <c r="I1654" i="8"/>
  <c r="G1654" i="8"/>
  <c r="M1653" i="8"/>
  <c r="N1653" i="8" s="1"/>
  <c r="O1653" i="8" s="1"/>
  <c r="I1653" i="8"/>
  <c r="G1653" i="8"/>
  <c r="M1652" i="8"/>
  <c r="N1652" i="8" s="1"/>
  <c r="O1652" i="8" s="1"/>
  <c r="I1652" i="8"/>
  <c r="G1652" i="8"/>
  <c r="M1651" i="8"/>
  <c r="N1651" i="8" s="1"/>
  <c r="O1651" i="8" s="1"/>
  <c r="I1651" i="8"/>
  <c r="G1651" i="8"/>
  <c r="M1650" i="8"/>
  <c r="N1650" i="8" s="1"/>
  <c r="O1650" i="8" s="1"/>
  <c r="I1650" i="8"/>
  <c r="G1650" i="8"/>
  <c r="M1649" i="8"/>
  <c r="N1649" i="8" s="1"/>
  <c r="O1649" i="8" s="1"/>
  <c r="I1649" i="8"/>
  <c r="G1649" i="8"/>
  <c r="M1648" i="8"/>
  <c r="N1648" i="8" s="1"/>
  <c r="O1648" i="8" s="1"/>
  <c r="I1648" i="8"/>
  <c r="G1648" i="8"/>
  <c r="M1647" i="8"/>
  <c r="N1647" i="8" s="1"/>
  <c r="O1647" i="8" s="1"/>
  <c r="I1647" i="8"/>
  <c r="G1647" i="8"/>
  <c r="M1646" i="8"/>
  <c r="N1646" i="8" s="1"/>
  <c r="O1646" i="8" s="1"/>
  <c r="I1646" i="8"/>
  <c r="G1646" i="8"/>
  <c r="M1645" i="8"/>
  <c r="N1645" i="8" s="1"/>
  <c r="O1645" i="8" s="1"/>
  <c r="I1645" i="8"/>
  <c r="G1645" i="8"/>
  <c r="M1644" i="8"/>
  <c r="N1644" i="8" s="1"/>
  <c r="O1644" i="8" s="1"/>
  <c r="I1644" i="8"/>
  <c r="G1644" i="8"/>
  <c r="M1643" i="8"/>
  <c r="N1643" i="8" s="1"/>
  <c r="O1643" i="8" s="1"/>
  <c r="I1643" i="8"/>
  <c r="G1643" i="8"/>
  <c r="M1642" i="8"/>
  <c r="N1642" i="8" s="1"/>
  <c r="O1642" i="8" s="1"/>
  <c r="I1642" i="8"/>
  <c r="G1642" i="8"/>
  <c r="M1641" i="8"/>
  <c r="N1641" i="8" s="1"/>
  <c r="O1641" i="8" s="1"/>
  <c r="I1641" i="8"/>
  <c r="G1641" i="8"/>
  <c r="M1640" i="8"/>
  <c r="N1640" i="8" s="1"/>
  <c r="O1640" i="8" s="1"/>
  <c r="I1640" i="8"/>
  <c r="G1640" i="8"/>
  <c r="M1639" i="8"/>
  <c r="N1639" i="8" s="1"/>
  <c r="O1639" i="8" s="1"/>
  <c r="I1639" i="8"/>
  <c r="G1639" i="8"/>
  <c r="M1638" i="8"/>
  <c r="N1638" i="8" s="1"/>
  <c r="O1638" i="8" s="1"/>
  <c r="I1638" i="8"/>
  <c r="G1638" i="8"/>
  <c r="M1637" i="8"/>
  <c r="N1637" i="8" s="1"/>
  <c r="O1637" i="8" s="1"/>
  <c r="I1637" i="8"/>
  <c r="G1637" i="8"/>
  <c r="M1636" i="8"/>
  <c r="N1636" i="8" s="1"/>
  <c r="O1636" i="8" s="1"/>
  <c r="I1636" i="8"/>
  <c r="G1636" i="8"/>
  <c r="M1635" i="8"/>
  <c r="N1635" i="8" s="1"/>
  <c r="O1635" i="8" s="1"/>
  <c r="I1635" i="8"/>
  <c r="G1635" i="8"/>
  <c r="N1634" i="8"/>
  <c r="O1634" i="8" s="1"/>
  <c r="M1634" i="8"/>
  <c r="I1634" i="8"/>
  <c r="G1634" i="8"/>
  <c r="M1633" i="8"/>
  <c r="N1633" i="8" s="1"/>
  <c r="O1633" i="8" s="1"/>
  <c r="I1633" i="8"/>
  <c r="G1633" i="8"/>
  <c r="M1632" i="8"/>
  <c r="N1632" i="8" s="1"/>
  <c r="O1632" i="8" s="1"/>
  <c r="I1632" i="8"/>
  <c r="G1632" i="8"/>
  <c r="M1631" i="8"/>
  <c r="N1631" i="8" s="1"/>
  <c r="O1631" i="8" s="1"/>
  <c r="I1631" i="8"/>
  <c r="G1631" i="8"/>
  <c r="M1630" i="8"/>
  <c r="N1630" i="8" s="1"/>
  <c r="O1630" i="8" s="1"/>
  <c r="I1630" i="8"/>
  <c r="G1630" i="8"/>
  <c r="M1629" i="8"/>
  <c r="N1629" i="8" s="1"/>
  <c r="O1629" i="8" s="1"/>
  <c r="I1629" i="8"/>
  <c r="G1629" i="8"/>
  <c r="M1628" i="8"/>
  <c r="N1628" i="8" s="1"/>
  <c r="O1628" i="8" s="1"/>
  <c r="I1628" i="8"/>
  <c r="G1628" i="8"/>
  <c r="M1627" i="8"/>
  <c r="N1627" i="8" s="1"/>
  <c r="O1627" i="8" s="1"/>
  <c r="I1627" i="8"/>
  <c r="G1627" i="8"/>
  <c r="M1626" i="8"/>
  <c r="N1626" i="8" s="1"/>
  <c r="O1626" i="8" s="1"/>
  <c r="I1626" i="8"/>
  <c r="G1626" i="8"/>
  <c r="M1625" i="8"/>
  <c r="N1625" i="8" s="1"/>
  <c r="O1625" i="8" s="1"/>
  <c r="I1625" i="8"/>
  <c r="G1625" i="8"/>
  <c r="M1624" i="8"/>
  <c r="N1624" i="8" s="1"/>
  <c r="O1624" i="8" s="1"/>
  <c r="I1624" i="8"/>
  <c r="G1624" i="8"/>
  <c r="M1623" i="8"/>
  <c r="N1623" i="8" s="1"/>
  <c r="O1623" i="8" s="1"/>
  <c r="I1623" i="8"/>
  <c r="G1623" i="8"/>
  <c r="M1622" i="8"/>
  <c r="N1622" i="8" s="1"/>
  <c r="O1622" i="8" s="1"/>
  <c r="I1622" i="8"/>
  <c r="G1622" i="8"/>
  <c r="M1621" i="8"/>
  <c r="N1621" i="8" s="1"/>
  <c r="O1621" i="8" s="1"/>
  <c r="I1621" i="8"/>
  <c r="G1621" i="8"/>
  <c r="M1620" i="8"/>
  <c r="N1620" i="8" s="1"/>
  <c r="O1620" i="8" s="1"/>
  <c r="I1620" i="8"/>
  <c r="G1620" i="8"/>
  <c r="M1619" i="8"/>
  <c r="N1619" i="8" s="1"/>
  <c r="O1619" i="8" s="1"/>
  <c r="I1619" i="8"/>
  <c r="G1619" i="8"/>
  <c r="M1618" i="8"/>
  <c r="N1618" i="8" s="1"/>
  <c r="O1618" i="8" s="1"/>
  <c r="I1618" i="8"/>
  <c r="G1618" i="8"/>
  <c r="M1617" i="8"/>
  <c r="N1617" i="8" s="1"/>
  <c r="O1617" i="8" s="1"/>
  <c r="I1617" i="8"/>
  <c r="G1617" i="8"/>
  <c r="M1616" i="8"/>
  <c r="N1616" i="8" s="1"/>
  <c r="O1616" i="8" s="1"/>
  <c r="I1616" i="8"/>
  <c r="G1616" i="8"/>
  <c r="M1615" i="8"/>
  <c r="N1615" i="8" s="1"/>
  <c r="O1615" i="8" s="1"/>
  <c r="I1615" i="8"/>
  <c r="G1615" i="8"/>
  <c r="M1614" i="8"/>
  <c r="N1614" i="8" s="1"/>
  <c r="O1614" i="8" s="1"/>
  <c r="I1614" i="8"/>
  <c r="G1614" i="8"/>
  <c r="M1613" i="8"/>
  <c r="N1613" i="8" s="1"/>
  <c r="O1613" i="8" s="1"/>
  <c r="I1613" i="8"/>
  <c r="G1613" i="8"/>
  <c r="N1612" i="8"/>
  <c r="O1612" i="8" s="1"/>
  <c r="M1612" i="8"/>
  <c r="I1612" i="8"/>
  <c r="G1612" i="8"/>
  <c r="O1611" i="8"/>
  <c r="M1611" i="8"/>
  <c r="N1611" i="8" s="1"/>
  <c r="I1611" i="8"/>
  <c r="G1611" i="8"/>
  <c r="M1610" i="8"/>
  <c r="N1610" i="8" s="1"/>
  <c r="O1610" i="8" s="1"/>
  <c r="I1610" i="8"/>
  <c r="G1610" i="8"/>
  <c r="N1609" i="8"/>
  <c r="O1609" i="8" s="1"/>
  <c r="M1609" i="8"/>
  <c r="I1609" i="8"/>
  <c r="G1609" i="8"/>
  <c r="M1608" i="8"/>
  <c r="N1608" i="8" s="1"/>
  <c r="O1608" i="8" s="1"/>
  <c r="I1608" i="8"/>
  <c r="G1608" i="8"/>
  <c r="M1607" i="8"/>
  <c r="N1607" i="8" s="1"/>
  <c r="O1607" i="8" s="1"/>
  <c r="I1607" i="8"/>
  <c r="G1607" i="8"/>
  <c r="M1606" i="8"/>
  <c r="N1606" i="8" s="1"/>
  <c r="O1606" i="8" s="1"/>
  <c r="I1606" i="8"/>
  <c r="G1606" i="8"/>
  <c r="M1605" i="8"/>
  <c r="N1605" i="8" s="1"/>
  <c r="O1605" i="8" s="1"/>
  <c r="I1605" i="8"/>
  <c r="G1605" i="8"/>
  <c r="N1604" i="8"/>
  <c r="O1604" i="8" s="1"/>
  <c r="M1604" i="8"/>
  <c r="I1604" i="8"/>
  <c r="G1604" i="8"/>
  <c r="O1603" i="8"/>
  <c r="M1603" i="8"/>
  <c r="N1603" i="8" s="1"/>
  <c r="I1603" i="8"/>
  <c r="G1603" i="8"/>
  <c r="M1602" i="8"/>
  <c r="N1602" i="8" s="1"/>
  <c r="O1602" i="8" s="1"/>
  <c r="I1602" i="8"/>
  <c r="G1602" i="8"/>
  <c r="N1601" i="8"/>
  <c r="O1601" i="8" s="1"/>
  <c r="M1601" i="8"/>
  <c r="I1601" i="8"/>
  <c r="G1601" i="8"/>
  <c r="M1600" i="8"/>
  <c r="N1600" i="8" s="1"/>
  <c r="O1600" i="8" s="1"/>
  <c r="I1600" i="8"/>
  <c r="G1600" i="8"/>
  <c r="M1599" i="8"/>
  <c r="N1599" i="8" s="1"/>
  <c r="O1599" i="8" s="1"/>
  <c r="I1599" i="8"/>
  <c r="G1599" i="8"/>
  <c r="M1598" i="8"/>
  <c r="N1598" i="8" s="1"/>
  <c r="O1598" i="8" s="1"/>
  <c r="I1598" i="8"/>
  <c r="G1598" i="8"/>
  <c r="M1597" i="8"/>
  <c r="N1597" i="8" s="1"/>
  <c r="O1597" i="8" s="1"/>
  <c r="I1597" i="8"/>
  <c r="G1597" i="8"/>
  <c r="M1596" i="8"/>
  <c r="N1596" i="8" s="1"/>
  <c r="O1596" i="8" s="1"/>
  <c r="I1596" i="8"/>
  <c r="G1596" i="8"/>
  <c r="M1595" i="8"/>
  <c r="N1595" i="8" s="1"/>
  <c r="O1595" i="8" s="1"/>
  <c r="I1595" i="8"/>
  <c r="G1595" i="8"/>
  <c r="M1594" i="8"/>
  <c r="N1594" i="8" s="1"/>
  <c r="O1594" i="8" s="1"/>
  <c r="I1594" i="8"/>
  <c r="G1594" i="8"/>
  <c r="M1593" i="8"/>
  <c r="N1593" i="8" s="1"/>
  <c r="O1593" i="8" s="1"/>
  <c r="I1593" i="8"/>
  <c r="G1593" i="8"/>
  <c r="M1592" i="8"/>
  <c r="N1592" i="8" s="1"/>
  <c r="O1592" i="8" s="1"/>
  <c r="I1592" i="8"/>
  <c r="G1592" i="8"/>
  <c r="M1591" i="8"/>
  <c r="N1591" i="8" s="1"/>
  <c r="O1591" i="8" s="1"/>
  <c r="I1591" i="8"/>
  <c r="G1591" i="8"/>
  <c r="M1590" i="8"/>
  <c r="N1590" i="8" s="1"/>
  <c r="O1590" i="8" s="1"/>
  <c r="I1590" i="8"/>
  <c r="G1590" i="8"/>
  <c r="M1589" i="8"/>
  <c r="N1589" i="8" s="1"/>
  <c r="O1589" i="8" s="1"/>
  <c r="I1589" i="8"/>
  <c r="G1589" i="8"/>
  <c r="M1588" i="8"/>
  <c r="N1588" i="8" s="1"/>
  <c r="O1588" i="8" s="1"/>
  <c r="I1588" i="8"/>
  <c r="G1588" i="8"/>
  <c r="M1587" i="8"/>
  <c r="N1587" i="8" s="1"/>
  <c r="O1587" i="8" s="1"/>
  <c r="I1587" i="8"/>
  <c r="G1587" i="8"/>
  <c r="M1586" i="8"/>
  <c r="N1586" i="8" s="1"/>
  <c r="O1586" i="8" s="1"/>
  <c r="I1586" i="8"/>
  <c r="G1586" i="8"/>
  <c r="M1585" i="8"/>
  <c r="N1585" i="8" s="1"/>
  <c r="O1585" i="8" s="1"/>
  <c r="I1585" i="8"/>
  <c r="G1585" i="8"/>
  <c r="M1584" i="8"/>
  <c r="N1584" i="8" s="1"/>
  <c r="O1584" i="8" s="1"/>
  <c r="I1584" i="8"/>
  <c r="G1584" i="8"/>
  <c r="M1583" i="8"/>
  <c r="N1583" i="8" s="1"/>
  <c r="O1583" i="8" s="1"/>
  <c r="I1583" i="8"/>
  <c r="G1583" i="8"/>
  <c r="M1582" i="8"/>
  <c r="N1582" i="8" s="1"/>
  <c r="O1582" i="8" s="1"/>
  <c r="I1582" i="8"/>
  <c r="G1582" i="8"/>
  <c r="O1581" i="8"/>
  <c r="M1581" i="8"/>
  <c r="N1581" i="8" s="1"/>
  <c r="I1581" i="8"/>
  <c r="G1581" i="8"/>
  <c r="N1580" i="8"/>
  <c r="O1580" i="8" s="1"/>
  <c r="M1580" i="8"/>
  <c r="I1580" i="8"/>
  <c r="G1580" i="8"/>
  <c r="N1579" i="8"/>
  <c r="O1579" i="8" s="1"/>
  <c r="M1579" i="8"/>
  <c r="I1579" i="8"/>
  <c r="G1579" i="8"/>
  <c r="N1578" i="8"/>
  <c r="O1578" i="8" s="1"/>
  <c r="M1578" i="8"/>
  <c r="I1578" i="8"/>
  <c r="G1578" i="8"/>
  <c r="O1577" i="8"/>
  <c r="M1577" i="8"/>
  <c r="N1577" i="8" s="1"/>
  <c r="I1577" i="8"/>
  <c r="G1577" i="8"/>
  <c r="M1576" i="8"/>
  <c r="N1576" i="8" s="1"/>
  <c r="O1576" i="8" s="1"/>
  <c r="I1576" i="8"/>
  <c r="G1576" i="8"/>
  <c r="O1575" i="8"/>
  <c r="M1575" i="8"/>
  <c r="N1575" i="8" s="1"/>
  <c r="I1575" i="8"/>
  <c r="G1575" i="8"/>
  <c r="M1574" i="8"/>
  <c r="N1574" i="8" s="1"/>
  <c r="O1574" i="8" s="1"/>
  <c r="I1574" i="8"/>
  <c r="G1574" i="8"/>
  <c r="M1573" i="8"/>
  <c r="N1573" i="8" s="1"/>
  <c r="O1573" i="8" s="1"/>
  <c r="I1573" i="8"/>
  <c r="G1573" i="8"/>
  <c r="M1572" i="8"/>
  <c r="N1572" i="8" s="1"/>
  <c r="O1572" i="8" s="1"/>
  <c r="I1572" i="8"/>
  <c r="G1572" i="8"/>
  <c r="M1571" i="8"/>
  <c r="N1571" i="8" s="1"/>
  <c r="O1571" i="8" s="1"/>
  <c r="I1571" i="8"/>
  <c r="G1571" i="8"/>
  <c r="M1570" i="8"/>
  <c r="N1570" i="8" s="1"/>
  <c r="O1570" i="8" s="1"/>
  <c r="I1570" i="8"/>
  <c r="G1570" i="8"/>
  <c r="M1569" i="8"/>
  <c r="N1569" i="8" s="1"/>
  <c r="O1569" i="8" s="1"/>
  <c r="I1569" i="8"/>
  <c r="G1569" i="8"/>
  <c r="M1568" i="8"/>
  <c r="N1568" i="8" s="1"/>
  <c r="O1568" i="8" s="1"/>
  <c r="I1568" i="8"/>
  <c r="G1568" i="8"/>
  <c r="M1567" i="8"/>
  <c r="N1567" i="8" s="1"/>
  <c r="O1567" i="8" s="1"/>
  <c r="I1567" i="8"/>
  <c r="G1567" i="8"/>
  <c r="M1566" i="8"/>
  <c r="N1566" i="8" s="1"/>
  <c r="O1566" i="8" s="1"/>
  <c r="I1566" i="8"/>
  <c r="G1566" i="8"/>
  <c r="O1565" i="8"/>
  <c r="M1565" i="8"/>
  <c r="N1565" i="8" s="1"/>
  <c r="I1565" i="8"/>
  <c r="G1565" i="8"/>
  <c r="N1564" i="8"/>
  <c r="O1564" i="8" s="1"/>
  <c r="M1564" i="8"/>
  <c r="I1564" i="8"/>
  <c r="G1564" i="8"/>
  <c r="N1563" i="8"/>
  <c r="O1563" i="8" s="1"/>
  <c r="M1563" i="8"/>
  <c r="I1563" i="8"/>
  <c r="G1563" i="8"/>
  <c r="N1562" i="8"/>
  <c r="O1562" i="8" s="1"/>
  <c r="M1562" i="8"/>
  <c r="I1562" i="8"/>
  <c r="G1562" i="8"/>
  <c r="M1561" i="8"/>
  <c r="N1561" i="8" s="1"/>
  <c r="O1561" i="8" s="1"/>
  <c r="I1561" i="8"/>
  <c r="G1561" i="8"/>
  <c r="M1560" i="8"/>
  <c r="N1560" i="8" s="1"/>
  <c r="O1560" i="8" s="1"/>
  <c r="I1560" i="8"/>
  <c r="G1560" i="8"/>
  <c r="M1559" i="8"/>
  <c r="N1559" i="8" s="1"/>
  <c r="O1559" i="8" s="1"/>
  <c r="I1559" i="8"/>
  <c r="G1559" i="8"/>
  <c r="M1558" i="8"/>
  <c r="N1558" i="8" s="1"/>
  <c r="O1558" i="8" s="1"/>
  <c r="I1558" i="8"/>
  <c r="G1558" i="8"/>
  <c r="M1557" i="8"/>
  <c r="N1557" i="8" s="1"/>
  <c r="O1557" i="8" s="1"/>
  <c r="I1557" i="8"/>
  <c r="G1557" i="8"/>
  <c r="M1556" i="8"/>
  <c r="N1556" i="8" s="1"/>
  <c r="O1556" i="8" s="1"/>
  <c r="I1556" i="8"/>
  <c r="G1556" i="8"/>
  <c r="M1555" i="8"/>
  <c r="N1555" i="8" s="1"/>
  <c r="O1555" i="8" s="1"/>
  <c r="I1555" i="8"/>
  <c r="G1555" i="8"/>
  <c r="M1554" i="8"/>
  <c r="N1554" i="8" s="1"/>
  <c r="O1554" i="8" s="1"/>
  <c r="I1554" i="8"/>
  <c r="G1554" i="8"/>
  <c r="M1553" i="8"/>
  <c r="N1553" i="8" s="1"/>
  <c r="O1553" i="8" s="1"/>
  <c r="I1553" i="8"/>
  <c r="G1553" i="8"/>
  <c r="M1552" i="8"/>
  <c r="N1552" i="8" s="1"/>
  <c r="O1552" i="8" s="1"/>
  <c r="I1552" i="8"/>
  <c r="G1552" i="8"/>
  <c r="O1551" i="8"/>
  <c r="M1551" i="8"/>
  <c r="N1551" i="8" s="1"/>
  <c r="I1551" i="8"/>
  <c r="G1551" i="8"/>
  <c r="M1550" i="8"/>
  <c r="N1550" i="8" s="1"/>
  <c r="O1550" i="8" s="1"/>
  <c r="I1550" i="8"/>
  <c r="G1550" i="8"/>
  <c r="M1549" i="8"/>
  <c r="N1549" i="8" s="1"/>
  <c r="O1549" i="8" s="1"/>
  <c r="I1549" i="8"/>
  <c r="G1549" i="8"/>
  <c r="M1548" i="8"/>
  <c r="N1548" i="8" s="1"/>
  <c r="O1548" i="8" s="1"/>
  <c r="I1548" i="8"/>
  <c r="G1548" i="8"/>
  <c r="M1547" i="8"/>
  <c r="N1547" i="8" s="1"/>
  <c r="O1547" i="8" s="1"/>
  <c r="I1547" i="8"/>
  <c r="G1547" i="8"/>
  <c r="M1546" i="8"/>
  <c r="N1546" i="8" s="1"/>
  <c r="O1546" i="8" s="1"/>
  <c r="I1546" i="8"/>
  <c r="G1546" i="8"/>
  <c r="M1545" i="8"/>
  <c r="N1545" i="8" s="1"/>
  <c r="O1545" i="8" s="1"/>
  <c r="I1545" i="8"/>
  <c r="G1545" i="8"/>
  <c r="M1544" i="8"/>
  <c r="N1544" i="8" s="1"/>
  <c r="O1544" i="8" s="1"/>
  <c r="I1544" i="8"/>
  <c r="G1544" i="8"/>
  <c r="M1543" i="8"/>
  <c r="N1543" i="8" s="1"/>
  <c r="O1543" i="8" s="1"/>
  <c r="I1543" i="8"/>
  <c r="G1543" i="8"/>
  <c r="M1542" i="8"/>
  <c r="N1542" i="8" s="1"/>
  <c r="O1542" i="8" s="1"/>
  <c r="I1542" i="8"/>
  <c r="G1542" i="8"/>
  <c r="N1541" i="8"/>
  <c r="O1541" i="8" s="1"/>
  <c r="M1541" i="8"/>
  <c r="I1541" i="8"/>
  <c r="G1541" i="8"/>
  <c r="N1540" i="8"/>
  <c r="O1540" i="8" s="1"/>
  <c r="M1540" i="8"/>
  <c r="I1540" i="8"/>
  <c r="G1540" i="8"/>
  <c r="M1539" i="8"/>
  <c r="N1539" i="8" s="1"/>
  <c r="O1539" i="8" s="1"/>
  <c r="I1539" i="8"/>
  <c r="G1539" i="8"/>
  <c r="M1538" i="8"/>
  <c r="N1538" i="8" s="1"/>
  <c r="O1538" i="8" s="1"/>
  <c r="I1538" i="8"/>
  <c r="G1538" i="8"/>
  <c r="M1537" i="8"/>
  <c r="N1537" i="8" s="1"/>
  <c r="O1537" i="8" s="1"/>
  <c r="I1537" i="8"/>
  <c r="G1537" i="8"/>
  <c r="M1536" i="8"/>
  <c r="N1536" i="8" s="1"/>
  <c r="O1536" i="8" s="1"/>
  <c r="I1536" i="8"/>
  <c r="G1536" i="8"/>
  <c r="M1535" i="8"/>
  <c r="N1535" i="8" s="1"/>
  <c r="O1535" i="8" s="1"/>
  <c r="I1535" i="8"/>
  <c r="G1535" i="8"/>
  <c r="M1534" i="8"/>
  <c r="N1534" i="8" s="1"/>
  <c r="O1534" i="8" s="1"/>
  <c r="I1534" i="8"/>
  <c r="G1534" i="8"/>
  <c r="M1533" i="8"/>
  <c r="N1533" i="8" s="1"/>
  <c r="O1533" i="8" s="1"/>
  <c r="I1533" i="8"/>
  <c r="G1533" i="8"/>
  <c r="M1532" i="8"/>
  <c r="N1532" i="8" s="1"/>
  <c r="O1532" i="8" s="1"/>
  <c r="I1532" i="8"/>
  <c r="G1532" i="8"/>
  <c r="M1531" i="8"/>
  <c r="N1531" i="8" s="1"/>
  <c r="O1531" i="8" s="1"/>
  <c r="I1531" i="8"/>
  <c r="G1531" i="8"/>
  <c r="M1530" i="8"/>
  <c r="N1530" i="8" s="1"/>
  <c r="O1530" i="8" s="1"/>
  <c r="I1530" i="8"/>
  <c r="G1530" i="8"/>
  <c r="N1529" i="8"/>
  <c r="O1529" i="8" s="1"/>
  <c r="M1529" i="8"/>
  <c r="I1529" i="8"/>
  <c r="G1529" i="8"/>
  <c r="M1528" i="8"/>
  <c r="N1528" i="8" s="1"/>
  <c r="O1528" i="8" s="1"/>
  <c r="I1528" i="8"/>
  <c r="G1528" i="8"/>
  <c r="M1527" i="8"/>
  <c r="N1527" i="8" s="1"/>
  <c r="O1527" i="8" s="1"/>
  <c r="I1527" i="8"/>
  <c r="G1527" i="8"/>
  <c r="M1526" i="8"/>
  <c r="N1526" i="8" s="1"/>
  <c r="O1526" i="8" s="1"/>
  <c r="I1526" i="8"/>
  <c r="G1526" i="8"/>
  <c r="M1525" i="8"/>
  <c r="N1525" i="8" s="1"/>
  <c r="O1525" i="8" s="1"/>
  <c r="I1525" i="8"/>
  <c r="G1525" i="8"/>
  <c r="M1524" i="8"/>
  <c r="N1524" i="8" s="1"/>
  <c r="O1524" i="8" s="1"/>
  <c r="I1524" i="8"/>
  <c r="G1524" i="8"/>
  <c r="M1523" i="8"/>
  <c r="N1523" i="8" s="1"/>
  <c r="O1523" i="8" s="1"/>
  <c r="I1523" i="8"/>
  <c r="G1523" i="8"/>
  <c r="M1522" i="8"/>
  <c r="N1522" i="8" s="1"/>
  <c r="O1522" i="8" s="1"/>
  <c r="I1522" i="8"/>
  <c r="G1522" i="8"/>
  <c r="M1521" i="8"/>
  <c r="N1521" i="8" s="1"/>
  <c r="O1521" i="8" s="1"/>
  <c r="I1521" i="8"/>
  <c r="G1521" i="8"/>
  <c r="N1520" i="8"/>
  <c r="O1520" i="8" s="1"/>
  <c r="M1520" i="8"/>
  <c r="I1520" i="8"/>
  <c r="G1520" i="8"/>
  <c r="O1519" i="8"/>
  <c r="M1519" i="8"/>
  <c r="N1519" i="8" s="1"/>
  <c r="I1519" i="8"/>
  <c r="G1519" i="8"/>
  <c r="M1518" i="8"/>
  <c r="N1518" i="8" s="1"/>
  <c r="O1518" i="8" s="1"/>
  <c r="I1518" i="8"/>
  <c r="G1518" i="8"/>
  <c r="M1517" i="8"/>
  <c r="N1517" i="8" s="1"/>
  <c r="O1517" i="8" s="1"/>
  <c r="I1517" i="8"/>
  <c r="G1517" i="8"/>
  <c r="M1516" i="8"/>
  <c r="N1516" i="8" s="1"/>
  <c r="O1516" i="8" s="1"/>
  <c r="I1516" i="8"/>
  <c r="G1516" i="8"/>
  <c r="M1515" i="8"/>
  <c r="N1515" i="8" s="1"/>
  <c r="O1515" i="8" s="1"/>
  <c r="I1515" i="8"/>
  <c r="G1515" i="8"/>
  <c r="M1514" i="8"/>
  <c r="N1514" i="8" s="1"/>
  <c r="O1514" i="8" s="1"/>
  <c r="I1514" i="8"/>
  <c r="G1514" i="8"/>
  <c r="M1513" i="8"/>
  <c r="N1513" i="8" s="1"/>
  <c r="O1513" i="8" s="1"/>
  <c r="I1513" i="8"/>
  <c r="G1513" i="8"/>
  <c r="M1512" i="8"/>
  <c r="N1512" i="8" s="1"/>
  <c r="O1512" i="8" s="1"/>
  <c r="I1512" i="8"/>
  <c r="G1512" i="8"/>
  <c r="M1511" i="8"/>
  <c r="N1511" i="8" s="1"/>
  <c r="O1511" i="8" s="1"/>
  <c r="I1511" i="8"/>
  <c r="G1511" i="8"/>
  <c r="M1510" i="8"/>
  <c r="N1510" i="8" s="1"/>
  <c r="O1510" i="8" s="1"/>
  <c r="I1510" i="8"/>
  <c r="G1510" i="8"/>
  <c r="M1509" i="8"/>
  <c r="N1509" i="8" s="1"/>
  <c r="O1509" i="8" s="1"/>
  <c r="I1509" i="8"/>
  <c r="G1509" i="8"/>
  <c r="M1508" i="8"/>
  <c r="N1508" i="8" s="1"/>
  <c r="O1508" i="8" s="1"/>
  <c r="I1508" i="8"/>
  <c r="G1508" i="8"/>
  <c r="M1507" i="8"/>
  <c r="N1507" i="8" s="1"/>
  <c r="O1507" i="8" s="1"/>
  <c r="I1507" i="8"/>
  <c r="G1507" i="8"/>
  <c r="M1506" i="8"/>
  <c r="N1506" i="8" s="1"/>
  <c r="O1506" i="8" s="1"/>
  <c r="I1506" i="8"/>
  <c r="G1506" i="8"/>
  <c r="M1505" i="8"/>
  <c r="N1505" i="8" s="1"/>
  <c r="O1505" i="8" s="1"/>
  <c r="I1505" i="8"/>
  <c r="G1505" i="8"/>
  <c r="M1504" i="8"/>
  <c r="N1504" i="8" s="1"/>
  <c r="O1504" i="8" s="1"/>
  <c r="I1504" i="8"/>
  <c r="G1504" i="8"/>
  <c r="M1503" i="8"/>
  <c r="N1503" i="8" s="1"/>
  <c r="O1503" i="8" s="1"/>
  <c r="I1503" i="8"/>
  <c r="G1503" i="8"/>
  <c r="N1502" i="8"/>
  <c r="O1502" i="8" s="1"/>
  <c r="M1502" i="8"/>
  <c r="I1502" i="8"/>
  <c r="G1502" i="8"/>
  <c r="M1501" i="8"/>
  <c r="N1501" i="8" s="1"/>
  <c r="O1501" i="8" s="1"/>
  <c r="I1501" i="8"/>
  <c r="G1501" i="8"/>
  <c r="M1500" i="8"/>
  <c r="N1500" i="8" s="1"/>
  <c r="O1500" i="8" s="1"/>
  <c r="I1500" i="8"/>
  <c r="G1500" i="8"/>
  <c r="M1499" i="8"/>
  <c r="N1499" i="8" s="1"/>
  <c r="O1499" i="8" s="1"/>
  <c r="I1499" i="8"/>
  <c r="G1499" i="8"/>
  <c r="M1498" i="8"/>
  <c r="N1498" i="8" s="1"/>
  <c r="O1498" i="8" s="1"/>
  <c r="I1498" i="8"/>
  <c r="G1498" i="8"/>
  <c r="M1497" i="8"/>
  <c r="N1497" i="8" s="1"/>
  <c r="O1497" i="8" s="1"/>
  <c r="I1497" i="8"/>
  <c r="G1497" i="8"/>
  <c r="M1496" i="8"/>
  <c r="N1496" i="8" s="1"/>
  <c r="O1496" i="8" s="1"/>
  <c r="I1496" i="8"/>
  <c r="G1496" i="8"/>
  <c r="M1495" i="8"/>
  <c r="N1495" i="8" s="1"/>
  <c r="O1495" i="8" s="1"/>
  <c r="I1495" i="8"/>
  <c r="G1495" i="8"/>
  <c r="M1494" i="8"/>
  <c r="N1494" i="8" s="1"/>
  <c r="O1494" i="8" s="1"/>
  <c r="I1494" i="8"/>
  <c r="G1494" i="8"/>
  <c r="M1493" i="8"/>
  <c r="N1493" i="8" s="1"/>
  <c r="O1493" i="8" s="1"/>
  <c r="I1493" i="8"/>
  <c r="G1493" i="8"/>
  <c r="M1492" i="8"/>
  <c r="N1492" i="8" s="1"/>
  <c r="O1492" i="8" s="1"/>
  <c r="I1492" i="8"/>
  <c r="G1492" i="8"/>
  <c r="M1491" i="8"/>
  <c r="N1491" i="8" s="1"/>
  <c r="O1491" i="8" s="1"/>
  <c r="I1491" i="8"/>
  <c r="G1491" i="8"/>
  <c r="M1490" i="8"/>
  <c r="N1490" i="8" s="1"/>
  <c r="O1490" i="8" s="1"/>
  <c r="I1490" i="8"/>
  <c r="G1490" i="8"/>
  <c r="M1489" i="8"/>
  <c r="N1489" i="8" s="1"/>
  <c r="O1489" i="8" s="1"/>
  <c r="I1489" i="8"/>
  <c r="G1489" i="8"/>
  <c r="M1488" i="8"/>
  <c r="N1488" i="8" s="1"/>
  <c r="O1488" i="8" s="1"/>
  <c r="I1488" i="8"/>
  <c r="G1488" i="8"/>
  <c r="M1487" i="8"/>
  <c r="N1487" i="8" s="1"/>
  <c r="O1487" i="8" s="1"/>
  <c r="I1487" i="8"/>
  <c r="G1487" i="8"/>
  <c r="M1486" i="8"/>
  <c r="N1486" i="8" s="1"/>
  <c r="O1486" i="8" s="1"/>
  <c r="I1486" i="8"/>
  <c r="G1486" i="8"/>
  <c r="M1485" i="8"/>
  <c r="N1485" i="8" s="1"/>
  <c r="O1485" i="8" s="1"/>
  <c r="I1485" i="8"/>
  <c r="G1485" i="8"/>
  <c r="M1484" i="8"/>
  <c r="N1484" i="8" s="1"/>
  <c r="O1484" i="8" s="1"/>
  <c r="I1484" i="8"/>
  <c r="G1484" i="8"/>
  <c r="M1483" i="8"/>
  <c r="N1483" i="8" s="1"/>
  <c r="O1483" i="8" s="1"/>
  <c r="I1483" i="8"/>
  <c r="G1483" i="8"/>
  <c r="M1482" i="8"/>
  <c r="N1482" i="8" s="1"/>
  <c r="O1482" i="8" s="1"/>
  <c r="I1482" i="8"/>
  <c r="G1482" i="8"/>
  <c r="M1481" i="8"/>
  <c r="N1481" i="8" s="1"/>
  <c r="O1481" i="8" s="1"/>
  <c r="I1481" i="8"/>
  <c r="G1481" i="8"/>
  <c r="M1480" i="8"/>
  <c r="N1480" i="8" s="1"/>
  <c r="O1480" i="8" s="1"/>
  <c r="I1480" i="8"/>
  <c r="G1480" i="8"/>
  <c r="M1479" i="8"/>
  <c r="N1479" i="8" s="1"/>
  <c r="O1479" i="8" s="1"/>
  <c r="I1479" i="8"/>
  <c r="G1479" i="8"/>
  <c r="M1478" i="8"/>
  <c r="N1478" i="8" s="1"/>
  <c r="O1478" i="8" s="1"/>
  <c r="I1478" i="8"/>
  <c r="G1478" i="8"/>
  <c r="M1477" i="8"/>
  <c r="N1477" i="8" s="1"/>
  <c r="O1477" i="8" s="1"/>
  <c r="I1477" i="8"/>
  <c r="G1477" i="8"/>
  <c r="M1476" i="8"/>
  <c r="N1476" i="8" s="1"/>
  <c r="O1476" i="8" s="1"/>
  <c r="I1476" i="8"/>
  <c r="G1476" i="8"/>
  <c r="M1475" i="8"/>
  <c r="N1475" i="8" s="1"/>
  <c r="O1475" i="8" s="1"/>
  <c r="I1475" i="8"/>
  <c r="G1475" i="8"/>
  <c r="M1474" i="8"/>
  <c r="N1474" i="8" s="1"/>
  <c r="O1474" i="8" s="1"/>
  <c r="I1474" i="8"/>
  <c r="G1474" i="8"/>
  <c r="M1473" i="8"/>
  <c r="N1473" i="8" s="1"/>
  <c r="O1473" i="8" s="1"/>
  <c r="I1473" i="8"/>
  <c r="G1473" i="8"/>
  <c r="M1472" i="8"/>
  <c r="N1472" i="8" s="1"/>
  <c r="O1472" i="8" s="1"/>
  <c r="I1472" i="8"/>
  <c r="G1472" i="8"/>
  <c r="M1471" i="8"/>
  <c r="N1471" i="8" s="1"/>
  <c r="O1471" i="8" s="1"/>
  <c r="I1471" i="8"/>
  <c r="G1471" i="8"/>
  <c r="M1470" i="8"/>
  <c r="N1470" i="8" s="1"/>
  <c r="O1470" i="8" s="1"/>
  <c r="I1470" i="8"/>
  <c r="G1470" i="8"/>
  <c r="M1469" i="8"/>
  <c r="N1469" i="8" s="1"/>
  <c r="O1469" i="8" s="1"/>
  <c r="I1469" i="8"/>
  <c r="G1469" i="8"/>
  <c r="M1468" i="8"/>
  <c r="N1468" i="8" s="1"/>
  <c r="O1468" i="8" s="1"/>
  <c r="I1468" i="8"/>
  <c r="G1468" i="8"/>
  <c r="M1467" i="8"/>
  <c r="N1467" i="8" s="1"/>
  <c r="O1467" i="8" s="1"/>
  <c r="I1467" i="8"/>
  <c r="G1467" i="8"/>
  <c r="M1466" i="8"/>
  <c r="N1466" i="8" s="1"/>
  <c r="O1466" i="8" s="1"/>
  <c r="I1466" i="8"/>
  <c r="G1466" i="8"/>
  <c r="M1465" i="8"/>
  <c r="N1465" i="8" s="1"/>
  <c r="O1465" i="8" s="1"/>
  <c r="I1465" i="8"/>
  <c r="G1465" i="8"/>
  <c r="M1464" i="8"/>
  <c r="N1464" i="8" s="1"/>
  <c r="O1464" i="8" s="1"/>
  <c r="I1464" i="8"/>
  <c r="G1464" i="8"/>
  <c r="M1463" i="8"/>
  <c r="N1463" i="8" s="1"/>
  <c r="O1463" i="8" s="1"/>
  <c r="I1463" i="8"/>
  <c r="G1463" i="8"/>
  <c r="M1462" i="8"/>
  <c r="N1462" i="8" s="1"/>
  <c r="O1462" i="8" s="1"/>
  <c r="I1462" i="8"/>
  <c r="G1462" i="8"/>
  <c r="M1461" i="8"/>
  <c r="N1461" i="8" s="1"/>
  <c r="O1461" i="8" s="1"/>
  <c r="I1461" i="8"/>
  <c r="G1461" i="8"/>
  <c r="M1460" i="8"/>
  <c r="N1460" i="8" s="1"/>
  <c r="O1460" i="8" s="1"/>
  <c r="I1460" i="8"/>
  <c r="G1460" i="8"/>
  <c r="M1459" i="8"/>
  <c r="N1459" i="8" s="1"/>
  <c r="O1459" i="8" s="1"/>
  <c r="I1459" i="8"/>
  <c r="G1459" i="8"/>
  <c r="M1458" i="8"/>
  <c r="N1458" i="8" s="1"/>
  <c r="O1458" i="8" s="1"/>
  <c r="I1458" i="8"/>
  <c r="G1458" i="8"/>
  <c r="M1457" i="8"/>
  <c r="N1457" i="8" s="1"/>
  <c r="O1457" i="8" s="1"/>
  <c r="I1457" i="8"/>
  <c r="G1457" i="8"/>
  <c r="M1456" i="8"/>
  <c r="N1456" i="8" s="1"/>
  <c r="O1456" i="8" s="1"/>
  <c r="I1456" i="8"/>
  <c r="G1456" i="8"/>
  <c r="M1455" i="8"/>
  <c r="N1455" i="8" s="1"/>
  <c r="O1455" i="8" s="1"/>
  <c r="I1455" i="8"/>
  <c r="G1455" i="8"/>
  <c r="M1454" i="8"/>
  <c r="N1454" i="8" s="1"/>
  <c r="O1454" i="8" s="1"/>
  <c r="I1454" i="8"/>
  <c r="G1454" i="8"/>
  <c r="N1453" i="8"/>
  <c r="O1453" i="8" s="1"/>
  <c r="M1453" i="8"/>
  <c r="I1453" i="8"/>
  <c r="G1453" i="8"/>
  <c r="N1452" i="8"/>
  <c r="O1452" i="8" s="1"/>
  <c r="M1452" i="8"/>
  <c r="I1452" i="8"/>
  <c r="G1452" i="8"/>
  <c r="N1451" i="8"/>
  <c r="O1451" i="8" s="1"/>
  <c r="M1451" i="8"/>
  <c r="I1451" i="8"/>
  <c r="G1451" i="8"/>
  <c r="N1450" i="8"/>
  <c r="O1450" i="8" s="1"/>
  <c r="M1450" i="8"/>
  <c r="I1450" i="8"/>
  <c r="G1450" i="8"/>
  <c r="M1449" i="8"/>
  <c r="N1449" i="8" s="1"/>
  <c r="O1449" i="8" s="1"/>
  <c r="I1449" i="8"/>
  <c r="G1449" i="8"/>
  <c r="M1448" i="8"/>
  <c r="N1448" i="8" s="1"/>
  <c r="O1448" i="8" s="1"/>
  <c r="I1448" i="8"/>
  <c r="G1448" i="8"/>
  <c r="M1447" i="8"/>
  <c r="N1447" i="8" s="1"/>
  <c r="O1447" i="8" s="1"/>
  <c r="I1447" i="8"/>
  <c r="G1447" i="8"/>
  <c r="M1446" i="8"/>
  <c r="N1446" i="8" s="1"/>
  <c r="O1446" i="8" s="1"/>
  <c r="I1446" i="8"/>
  <c r="G1446" i="8"/>
  <c r="M1445" i="8"/>
  <c r="N1445" i="8" s="1"/>
  <c r="O1445" i="8" s="1"/>
  <c r="I1445" i="8"/>
  <c r="G1445" i="8"/>
  <c r="M1444" i="8"/>
  <c r="N1444" i="8" s="1"/>
  <c r="O1444" i="8" s="1"/>
  <c r="I1444" i="8"/>
  <c r="G1444" i="8"/>
  <c r="M1443" i="8"/>
  <c r="N1443" i="8" s="1"/>
  <c r="O1443" i="8" s="1"/>
  <c r="I1443" i="8"/>
  <c r="G1443" i="8"/>
  <c r="M1442" i="8"/>
  <c r="N1442" i="8" s="1"/>
  <c r="O1442" i="8" s="1"/>
  <c r="I1442" i="8"/>
  <c r="G1442" i="8"/>
  <c r="M1441" i="8"/>
  <c r="N1441" i="8" s="1"/>
  <c r="O1441" i="8" s="1"/>
  <c r="I1441" i="8"/>
  <c r="G1441" i="8"/>
  <c r="M1440" i="8"/>
  <c r="N1440" i="8" s="1"/>
  <c r="O1440" i="8" s="1"/>
  <c r="I1440" i="8"/>
  <c r="G1440" i="8"/>
  <c r="M1439" i="8"/>
  <c r="N1439" i="8" s="1"/>
  <c r="O1439" i="8" s="1"/>
  <c r="I1439" i="8"/>
  <c r="G1439" i="8"/>
  <c r="M1438" i="8"/>
  <c r="N1438" i="8" s="1"/>
  <c r="O1438" i="8" s="1"/>
  <c r="I1438" i="8"/>
  <c r="G1438" i="8"/>
  <c r="M1437" i="8"/>
  <c r="N1437" i="8" s="1"/>
  <c r="O1437" i="8" s="1"/>
  <c r="I1437" i="8"/>
  <c r="G1437" i="8"/>
  <c r="M1436" i="8"/>
  <c r="N1436" i="8" s="1"/>
  <c r="O1436" i="8" s="1"/>
  <c r="I1436" i="8"/>
  <c r="G1436" i="8"/>
  <c r="M1435" i="8"/>
  <c r="N1435" i="8" s="1"/>
  <c r="O1435" i="8" s="1"/>
  <c r="I1435" i="8"/>
  <c r="G1435" i="8"/>
  <c r="N1434" i="8"/>
  <c r="O1434" i="8" s="1"/>
  <c r="M1434" i="8"/>
  <c r="I1434" i="8"/>
  <c r="G1434" i="8"/>
  <c r="M1433" i="8"/>
  <c r="N1433" i="8" s="1"/>
  <c r="O1433" i="8" s="1"/>
  <c r="I1433" i="8"/>
  <c r="G1433" i="8"/>
  <c r="M1432" i="8"/>
  <c r="N1432" i="8" s="1"/>
  <c r="O1432" i="8" s="1"/>
  <c r="I1432" i="8"/>
  <c r="G1432" i="8"/>
  <c r="M1431" i="8"/>
  <c r="N1431" i="8" s="1"/>
  <c r="O1431" i="8" s="1"/>
  <c r="I1431" i="8"/>
  <c r="G1431" i="8"/>
  <c r="M1430" i="8"/>
  <c r="N1430" i="8" s="1"/>
  <c r="O1430" i="8" s="1"/>
  <c r="I1430" i="8"/>
  <c r="G1430" i="8"/>
  <c r="M1429" i="8"/>
  <c r="N1429" i="8" s="1"/>
  <c r="O1429" i="8" s="1"/>
  <c r="I1429" i="8"/>
  <c r="G1429" i="8"/>
  <c r="M1428" i="8"/>
  <c r="N1428" i="8" s="1"/>
  <c r="O1428" i="8" s="1"/>
  <c r="I1428" i="8"/>
  <c r="G1428" i="8"/>
  <c r="M1427" i="8"/>
  <c r="N1427" i="8" s="1"/>
  <c r="O1427" i="8" s="1"/>
  <c r="I1427" i="8"/>
  <c r="G1427" i="8"/>
  <c r="M1426" i="8"/>
  <c r="N1426" i="8" s="1"/>
  <c r="O1426" i="8" s="1"/>
  <c r="I1426" i="8"/>
  <c r="G1426" i="8"/>
  <c r="M1425" i="8"/>
  <c r="N1425" i="8" s="1"/>
  <c r="O1425" i="8" s="1"/>
  <c r="I1425" i="8"/>
  <c r="G1425" i="8"/>
  <c r="M1424" i="8"/>
  <c r="N1424" i="8" s="1"/>
  <c r="O1424" i="8" s="1"/>
  <c r="I1424" i="8"/>
  <c r="G1424" i="8"/>
  <c r="M1423" i="8"/>
  <c r="N1423" i="8" s="1"/>
  <c r="O1423" i="8" s="1"/>
  <c r="I1423" i="8"/>
  <c r="G1423" i="8"/>
  <c r="M1422" i="8"/>
  <c r="N1422" i="8" s="1"/>
  <c r="O1422" i="8" s="1"/>
  <c r="I1422" i="8"/>
  <c r="G1422" i="8"/>
  <c r="M1421" i="8"/>
  <c r="N1421" i="8" s="1"/>
  <c r="O1421" i="8" s="1"/>
  <c r="I1421" i="8"/>
  <c r="G1421" i="8"/>
  <c r="M1420" i="8"/>
  <c r="N1420" i="8" s="1"/>
  <c r="O1420" i="8" s="1"/>
  <c r="I1420" i="8"/>
  <c r="G1420" i="8"/>
  <c r="M1419" i="8"/>
  <c r="N1419" i="8" s="1"/>
  <c r="O1419" i="8" s="1"/>
  <c r="I1419" i="8"/>
  <c r="G1419" i="8"/>
  <c r="M1418" i="8"/>
  <c r="N1418" i="8" s="1"/>
  <c r="O1418" i="8" s="1"/>
  <c r="I1418" i="8"/>
  <c r="G1418" i="8"/>
  <c r="M1417" i="8"/>
  <c r="N1417" i="8" s="1"/>
  <c r="O1417" i="8" s="1"/>
  <c r="I1417" i="8"/>
  <c r="G1417" i="8"/>
  <c r="M1416" i="8"/>
  <c r="N1416" i="8" s="1"/>
  <c r="O1416" i="8" s="1"/>
  <c r="I1416" i="8"/>
  <c r="G1416" i="8"/>
  <c r="M1415" i="8"/>
  <c r="N1415" i="8" s="1"/>
  <c r="O1415" i="8" s="1"/>
  <c r="I1415" i="8"/>
  <c r="G1415" i="8"/>
  <c r="M1414" i="8"/>
  <c r="N1414" i="8" s="1"/>
  <c r="O1414" i="8" s="1"/>
  <c r="I1414" i="8"/>
  <c r="G1414" i="8"/>
  <c r="M1413" i="8"/>
  <c r="N1413" i="8" s="1"/>
  <c r="O1413" i="8" s="1"/>
  <c r="I1413" i="8"/>
  <c r="G1413" i="8"/>
  <c r="M1412" i="8"/>
  <c r="N1412" i="8" s="1"/>
  <c r="O1412" i="8" s="1"/>
  <c r="I1412" i="8"/>
  <c r="G1412" i="8"/>
  <c r="M1411" i="8"/>
  <c r="N1411" i="8" s="1"/>
  <c r="O1411" i="8" s="1"/>
  <c r="I1411" i="8"/>
  <c r="G1411" i="8"/>
  <c r="M1410" i="8"/>
  <c r="N1410" i="8" s="1"/>
  <c r="O1410" i="8" s="1"/>
  <c r="I1410" i="8"/>
  <c r="G1410" i="8"/>
  <c r="M1409" i="8"/>
  <c r="N1409" i="8" s="1"/>
  <c r="O1409" i="8" s="1"/>
  <c r="I1409" i="8"/>
  <c r="G1409" i="8"/>
  <c r="M1408" i="8"/>
  <c r="N1408" i="8" s="1"/>
  <c r="O1408" i="8" s="1"/>
  <c r="I1408" i="8"/>
  <c r="G1408" i="8"/>
  <c r="M1407" i="8"/>
  <c r="N1407" i="8" s="1"/>
  <c r="O1407" i="8" s="1"/>
  <c r="I1407" i="8"/>
  <c r="G1407" i="8"/>
  <c r="M1406" i="8"/>
  <c r="N1406" i="8" s="1"/>
  <c r="O1406" i="8" s="1"/>
  <c r="I1406" i="8"/>
  <c r="G1406" i="8"/>
  <c r="M1405" i="8"/>
  <c r="N1405" i="8" s="1"/>
  <c r="O1405" i="8" s="1"/>
  <c r="I1405" i="8"/>
  <c r="G1405" i="8"/>
  <c r="M1404" i="8"/>
  <c r="N1404" i="8" s="1"/>
  <c r="O1404" i="8" s="1"/>
  <c r="I1404" i="8"/>
  <c r="G1404" i="8"/>
  <c r="M1403" i="8"/>
  <c r="N1403" i="8" s="1"/>
  <c r="O1403" i="8" s="1"/>
  <c r="I1403" i="8"/>
  <c r="G1403" i="8"/>
  <c r="M1402" i="8"/>
  <c r="N1402" i="8" s="1"/>
  <c r="O1402" i="8" s="1"/>
  <c r="I1402" i="8"/>
  <c r="G1402" i="8"/>
  <c r="M1401" i="8"/>
  <c r="N1401" i="8" s="1"/>
  <c r="O1401" i="8" s="1"/>
  <c r="I1401" i="8"/>
  <c r="G1401" i="8"/>
  <c r="M1400" i="8"/>
  <c r="N1400" i="8" s="1"/>
  <c r="O1400" i="8" s="1"/>
  <c r="I1400" i="8"/>
  <c r="G1400" i="8"/>
  <c r="M1399" i="8"/>
  <c r="N1399" i="8" s="1"/>
  <c r="O1399" i="8" s="1"/>
  <c r="I1399" i="8"/>
  <c r="G1399" i="8"/>
  <c r="M1398" i="8"/>
  <c r="N1398" i="8" s="1"/>
  <c r="O1398" i="8" s="1"/>
  <c r="I1398" i="8"/>
  <c r="G1398" i="8"/>
  <c r="N1397" i="8"/>
  <c r="O1397" i="8" s="1"/>
  <c r="M1397" i="8"/>
  <c r="I1397" i="8"/>
  <c r="G1397" i="8"/>
  <c r="M1396" i="8"/>
  <c r="N1396" i="8" s="1"/>
  <c r="O1396" i="8" s="1"/>
  <c r="I1396" i="8"/>
  <c r="G1396" i="8"/>
  <c r="M1395" i="8"/>
  <c r="N1395" i="8" s="1"/>
  <c r="O1395" i="8" s="1"/>
  <c r="I1395" i="8"/>
  <c r="G1395" i="8"/>
  <c r="M1394" i="8"/>
  <c r="N1394" i="8" s="1"/>
  <c r="O1394" i="8" s="1"/>
  <c r="I1394" i="8"/>
  <c r="G1394" i="8"/>
  <c r="M1393" i="8"/>
  <c r="N1393" i="8" s="1"/>
  <c r="O1393" i="8" s="1"/>
  <c r="I1393" i="8"/>
  <c r="G1393" i="8"/>
  <c r="M1392" i="8"/>
  <c r="N1392" i="8" s="1"/>
  <c r="O1392" i="8" s="1"/>
  <c r="I1392" i="8"/>
  <c r="G1392" i="8"/>
  <c r="M1391" i="8"/>
  <c r="N1391" i="8" s="1"/>
  <c r="O1391" i="8" s="1"/>
  <c r="I1391" i="8"/>
  <c r="G1391" i="8"/>
  <c r="M1390" i="8"/>
  <c r="N1390" i="8" s="1"/>
  <c r="O1390" i="8" s="1"/>
  <c r="I1390" i="8"/>
  <c r="G1390" i="8"/>
  <c r="M1389" i="8"/>
  <c r="N1389" i="8" s="1"/>
  <c r="O1389" i="8" s="1"/>
  <c r="I1389" i="8"/>
  <c r="G1389" i="8"/>
  <c r="M1388" i="8"/>
  <c r="N1388" i="8" s="1"/>
  <c r="O1388" i="8" s="1"/>
  <c r="I1388" i="8"/>
  <c r="G1388" i="8"/>
  <c r="M1387" i="8"/>
  <c r="N1387" i="8" s="1"/>
  <c r="O1387" i="8" s="1"/>
  <c r="I1387" i="8"/>
  <c r="G1387" i="8"/>
  <c r="M1386" i="8"/>
  <c r="N1386" i="8" s="1"/>
  <c r="O1386" i="8" s="1"/>
  <c r="I1386" i="8"/>
  <c r="G1386" i="8"/>
  <c r="M1385" i="8"/>
  <c r="N1385" i="8" s="1"/>
  <c r="O1385" i="8" s="1"/>
  <c r="I1385" i="8"/>
  <c r="G1385" i="8"/>
  <c r="M1384" i="8"/>
  <c r="N1384" i="8" s="1"/>
  <c r="O1384" i="8" s="1"/>
  <c r="I1384" i="8"/>
  <c r="G1384" i="8"/>
  <c r="M1383" i="8"/>
  <c r="N1383" i="8" s="1"/>
  <c r="O1383" i="8" s="1"/>
  <c r="I1383" i="8"/>
  <c r="G1383" i="8"/>
  <c r="M1382" i="8"/>
  <c r="N1382" i="8" s="1"/>
  <c r="O1382" i="8" s="1"/>
  <c r="I1382" i="8"/>
  <c r="G1382" i="8"/>
  <c r="M1381" i="8"/>
  <c r="N1381" i="8" s="1"/>
  <c r="O1381" i="8" s="1"/>
  <c r="I1381" i="8"/>
  <c r="G1381" i="8"/>
  <c r="M1380" i="8"/>
  <c r="N1380" i="8" s="1"/>
  <c r="O1380" i="8" s="1"/>
  <c r="I1380" i="8"/>
  <c r="G1380" i="8"/>
  <c r="M1379" i="8"/>
  <c r="N1379" i="8" s="1"/>
  <c r="O1379" i="8" s="1"/>
  <c r="I1379" i="8"/>
  <c r="G1379" i="8"/>
  <c r="M1378" i="8"/>
  <c r="N1378" i="8" s="1"/>
  <c r="O1378" i="8" s="1"/>
  <c r="I1378" i="8"/>
  <c r="G1378" i="8"/>
  <c r="M1377" i="8"/>
  <c r="N1377" i="8" s="1"/>
  <c r="O1377" i="8" s="1"/>
  <c r="I1377" i="8"/>
  <c r="G1377" i="8"/>
  <c r="M1376" i="8"/>
  <c r="N1376" i="8" s="1"/>
  <c r="O1376" i="8" s="1"/>
  <c r="I1376" i="8"/>
  <c r="G1376" i="8"/>
  <c r="M1375" i="8"/>
  <c r="N1375" i="8" s="1"/>
  <c r="O1375" i="8" s="1"/>
  <c r="I1375" i="8"/>
  <c r="G1375" i="8"/>
  <c r="N1374" i="8"/>
  <c r="O1374" i="8" s="1"/>
  <c r="M1374" i="8"/>
  <c r="I1374" i="8"/>
  <c r="G1374" i="8"/>
  <c r="M1373" i="8"/>
  <c r="N1373" i="8" s="1"/>
  <c r="O1373" i="8" s="1"/>
  <c r="I1373" i="8"/>
  <c r="G1373" i="8"/>
  <c r="M1372" i="8"/>
  <c r="N1372" i="8" s="1"/>
  <c r="O1372" i="8" s="1"/>
  <c r="I1372" i="8"/>
  <c r="G1372" i="8"/>
  <c r="M1371" i="8"/>
  <c r="N1371" i="8" s="1"/>
  <c r="O1371" i="8" s="1"/>
  <c r="I1371" i="8"/>
  <c r="G1371" i="8"/>
  <c r="M1370" i="8"/>
  <c r="N1370" i="8" s="1"/>
  <c r="O1370" i="8" s="1"/>
  <c r="I1370" i="8"/>
  <c r="G1370" i="8"/>
  <c r="M1369" i="8"/>
  <c r="N1369" i="8" s="1"/>
  <c r="O1369" i="8" s="1"/>
  <c r="I1369" i="8"/>
  <c r="G1369" i="8"/>
  <c r="M1368" i="8"/>
  <c r="N1368" i="8" s="1"/>
  <c r="O1368" i="8" s="1"/>
  <c r="I1368" i="8"/>
  <c r="G1368" i="8"/>
  <c r="M1367" i="8"/>
  <c r="N1367" i="8" s="1"/>
  <c r="O1367" i="8" s="1"/>
  <c r="I1367" i="8"/>
  <c r="G1367" i="8"/>
  <c r="M1366" i="8"/>
  <c r="N1366" i="8" s="1"/>
  <c r="O1366" i="8" s="1"/>
  <c r="I1366" i="8"/>
  <c r="G1366" i="8"/>
  <c r="M1365" i="8"/>
  <c r="N1365" i="8" s="1"/>
  <c r="O1365" i="8" s="1"/>
  <c r="I1365" i="8"/>
  <c r="G1365" i="8"/>
  <c r="M1364" i="8"/>
  <c r="N1364" i="8" s="1"/>
  <c r="O1364" i="8" s="1"/>
  <c r="I1364" i="8"/>
  <c r="G1364" i="8"/>
  <c r="M1363" i="8"/>
  <c r="N1363" i="8" s="1"/>
  <c r="O1363" i="8" s="1"/>
  <c r="I1363" i="8"/>
  <c r="G1363" i="8"/>
  <c r="M1362" i="8"/>
  <c r="N1362" i="8" s="1"/>
  <c r="O1362" i="8" s="1"/>
  <c r="I1362" i="8"/>
  <c r="G1362" i="8"/>
  <c r="M1361" i="8"/>
  <c r="N1361" i="8" s="1"/>
  <c r="O1361" i="8" s="1"/>
  <c r="I1361" i="8"/>
  <c r="G1361" i="8"/>
  <c r="M1360" i="8"/>
  <c r="N1360" i="8" s="1"/>
  <c r="O1360" i="8" s="1"/>
  <c r="I1360" i="8"/>
  <c r="G1360" i="8"/>
  <c r="M1359" i="8"/>
  <c r="N1359" i="8" s="1"/>
  <c r="O1359" i="8" s="1"/>
  <c r="I1359" i="8"/>
  <c r="G1359" i="8"/>
  <c r="M1358" i="8"/>
  <c r="N1358" i="8" s="1"/>
  <c r="O1358" i="8" s="1"/>
  <c r="I1358" i="8"/>
  <c r="G1358" i="8"/>
  <c r="M1357" i="8"/>
  <c r="N1357" i="8" s="1"/>
  <c r="O1357" i="8" s="1"/>
  <c r="I1357" i="8"/>
  <c r="G1357" i="8"/>
  <c r="M1356" i="8"/>
  <c r="N1356" i="8" s="1"/>
  <c r="O1356" i="8" s="1"/>
  <c r="I1356" i="8"/>
  <c r="G1356" i="8"/>
  <c r="M1355" i="8"/>
  <c r="N1355" i="8" s="1"/>
  <c r="O1355" i="8" s="1"/>
  <c r="I1355" i="8"/>
  <c r="G1355" i="8"/>
  <c r="M1354" i="8"/>
  <c r="N1354" i="8" s="1"/>
  <c r="O1354" i="8" s="1"/>
  <c r="I1354" i="8"/>
  <c r="G1354" i="8"/>
  <c r="M1353" i="8"/>
  <c r="N1353" i="8" s="1"/>
  <c r="O1353" i="8" s="1"/>
  <c r="I1353" i="8"/>
  <c r="G1353" i="8"/>
  <c r="M1352" i="8"/>
  <c r="N1352" i="8" s="1"/>
  <c r="O1352" i="8" s="1"/>
  <c r="I1352" i="8"/>
  <c r="G1352" i="8"/>
  <c r="M1351" i="8"/>
  <c r="N1351" i="8" s="1"/>
  <c r="O1351" i="8" s="1"/>
  <c r="I1351" i="8"/>
  <c r="G1351" i="8"/>
  <c r="M1350" i="8"/>
  <c r="N1350" i="8" s="1"/>
  <c r="O1350" i="8" s="1"/>
  <c r="I1350" i="8"/>
  <c r="G1350" i="8"/>
  <c r="M1349" i="8"/>
  <c r="N1349" i="8" s="1"/>
  <c r="O1349" i="8" s="1"/>
  <c r="I1349" i="8"/>
  <c r="G1349" i="8"/>
  <c r="M1348" i="8"/>
  <c r="N1348" i="8" s="1"/>
  <c r="O1348" i="8" s="1"/>
  <c r="I1348" i="8"/>
  <c r="G1348" i="8"/>
  <c r="M1347" i="8"/>
  <c r="N1347" i="8" s="1"/>
  <c r="O1347" i="8" s="1"/>
  <c r="I1347" i="8"/>
  <c r="G1347" i="8"/>
  <c r="M1346" i="8"/>
  <c r="N1346" i="8" s="1"/>
  <c r="O1346" i="8" s="1"/>
  <c r="I1346" i="8"/>
  <c r="G1346" i="8"/>
  <c r="M1345" i="8"/>
  <c r="N1345" i="8" s="1"/>
  <c r="O1345" i="8" s="1"/>
  <c r="I1345" i="8"/>
  <c r="G1345" i="8"/>
  <c r="M1344" i="8"/>
  <c r="N1344" i="8" s="1"/>
  <c r="O1344" i="8" s="1"/>
  <c r="I1344" i="8"/>
  <c r="G1344" i="8"/>
  <c r="M1343" i="8"/>
  <c r="N1343" i="8" s="1"/>
  <c r="O1343" i="8" s="1"/>
  <c r="I1343" i="8"/>
  <c r="G1343" i="8"/>
  <c r="O1342" i="8"/>
  <c r="M1342" i="8"/>
  <c r="N1342" i="8" s="1"/>
  <c r="I1342" i="8"/>
  <c r="G1342" i="8"/>
  <c r="M1341" i="8"/>
  <c r="N1341" i="8" s="1"/>
  <c r="O1341" i="8" s="1"/>
  <c r="I1341" i="8"/>
  <c r="G1341" i="8"/>
  <c r="M1340" i="8"/>
  <c r="N1340" i="8" s="1"/>
  <c r="O1340" i="8" s="1"/>
  <c r="I1340" i="8"/>
  <c r="G1340" i="8"/>
  <c r="M1339" i="8"/>
  <c r="N1339" i="8" s="1"/>
  <c r="O1339" i="8" s="1"/>
  <c r="I1339" i="8"/>
  <c r="G1339" i="8"/>
  <c r="M1338" i="8"/>
  <c r="N1338" i="8" s="1"/>
  <c r="O1338" i="8" s="1"/>
  <c r="I1338" i="8"/>
  <c r="G1338" i="8"/>
  <c r="M1337" i="8"/>
  <c r="N1337" i="8" s="1"/>
  <c r="O1337" i="8" s="1"/>
  <c r="I1337" i="8"/>
  <c r="G1337" i="8"/>
  <c r="M1336" i="8"/>
  <c r="N1336" i="8" s="1"/>
  <c r="O1336" i="8" s="1"/>
  <c r="I1336" i="8"/>
  <c r="G1336" i="8"/>
  <c r="M1335" i="8"/>
  <c r="N1335" i="8" s="1"/>
  <c r="O1335" i="8" s="1"/>
  <c r="I1335" i="8"/>
  <c r="G1335" i="8"/>
  <c r="M1334" i="8"/>
  <c r="N1334" i="8" s="1"/>
  <c r="O1334" i="8" s="1"/>
  <c r="I1334" i="8"/>
  <c r="G1334" i="8"/>
  <c r="M1333" i="8"/>
  <c r="N1333" i="8" s="1"/>
  <c r="O1333" i="8" s="1"/>
  <c r="I1333" i="8"/>
  <c r="G1333" i="8"/>
  <c r="M1332" i="8"/>
  <c r="N1332" i="8" s="1"/>
  <c r="O1332" i="8" s="1"/>
  <c r="I1332" i="8"/>
  <c r="G1332" i="8"/>
  <c r="M1331" i="8"/>
  <c r="N1331" i="8" s="1"/>
  <c r="O1331" i="8" s="1"/>
  <c r="I1331" i="8"/>
  <c r="G1331" i="8"/>
  <c r="M1330" i="8"/>
  <c r="N1330" i="8" s="1"/>
  <c r="O1330" i="8" s="1"/>
  <c r="I1330" i="8"/>
  <c r="G1330" i="8"/>
  <c r="M1329" i="8"/>
  <c r="N1329" i="8" s="1"/>
  <c r="O1329" i="8" s="1"/>
  <c r="I1329" i="8"/>
  <c r="G1329" i="8"/>
  <c r="M1328" i="8"/>
  <c r="N1328" i="8" s="1"/>
  <c r="O1328" i="8" s="1"/>
  <c r="I1328" i="8"/>
  <c r="G1328" i="8"/>
  <c r="M1327" i="8"/>
  <c r="N1327" i="8" s="1"/>
  <c r="O1327" i="8" s="1"/>
  <c r="I1327" i="8"/>
  <c r="G1327" i="8"/>
  <c r="M1326" i="8"/>
  <c r="N1326" i="8" s="1"/>
  <c r="O1326" i="8" s="1"/>
  <c r="I1326" i="8"/>
  <c r="G1326" i="8"/>
  <c r="M1325" i="8"/>
  <c r="N1325" i="8" s="1"/>
  <c r="O1325" i="8" s="1"/>
  <c r="I1325" i="8"/>
  <c r="G1325" i="8"/>
  <c r="M1324" i="8"/>
  <c r="N1324" i="8" s="1"/>
  <c r="O1324" i="8" s="1"/>
  <c r="I1324" i="8"/>
  <c r="G1324" i="8"/>
  <c r="M1323" i="8"/>
  <c r="N1323" i="8" s="1"/>
  <c r="O1323" i="8" s="1"/>
  <c r="I1323" i="8"/>
  <c r="G1323" i="8"/>
  <c r="M1322" i="8"/>
  <c r="N1322" i="8" s="1"/>
  <c r="O1322" i="8" s="1"/>
  <c r="I1322" i="8"/>
  <c r="G1322" i="8"/>
  <c r="M1321" i="8"/>
  <c r="N1321" i="8" s="1"/>
  <c r="O1321" i="8" s="1"/>
  <c r="I1321" i="8"/>
  <c r="G1321" i="8"/>
  <c r="M1320" i="8"/>
  <c r="N1320" i="8" s="1"/>
  <c r="O1320" i="8" s="1"/>
  <c r="I1320" i="8"/>
  <c r="G1320" i="8"/>
  <c r="M1319" i="8"/>
  <c r="N1319" i="8" s="1"/>
  <c r="O1319" i="8" s="1"/>
  <c r="I1319" i="8"/>
  <c r="G1319" i="8"/>
  <c r="M1318" i="8"/>
  <c r="N1318" i="8" s="1"/>
  <c r="O1318" i="8" s="1"/>
  <c r="I1318" i="8"/>
  <c r="G1318" i="8"/>
  <c r="N1317" i="8"/>
  <c r="O1317" i="8" s="1"/>
  <c r="M1317" i="8"/>
  <c r="I1317" i="8"/>
  <c r="G1317" i="8"/>
  <c r="N1316" i="8"/>
  <c r="O1316" i="8" s="1"/>
  <c r="M1316" i="8"/>
  <c r="I1316" i="8"/>
  <c r="G1316" i="8"/>
  <c r="N1315" i="8"/>
  <c r="O1315" i="8" s="1"/>
  <c r="M1315" i="8"/>
  <c r="I1315" i="8"/>
  <c r="G1315" i="8"/>
  <c r="N1314" i="8"/>
  <c r="O1314" i="8" s="1"/>
  <c r="M1314" i="8"/>
  <c r="I1314" i="8"/>
  <c r="G1314" i="8"/>
  <c r="M1313" i="8"/>
  <c r="N1313" i="8" s="1"/>
  <c r="O1313" i="8" s="1"/>
  <c r="I1313" i="8"/>
  <c r="G1313" i="8"/>
  <c r="M1312" i="8"/>
  <c r="N1312" i="8" s="1"/>
  <c r="O1312" i="8" s="1"/>
  <c r="I1312" i="8"/>
  <c r="G1312" i="8"/>
  <c r="M1311" i="8"/>
  <c r="N1311" i="8" s="1"/>
  <c r="O1311" i="8" s="1"/>
  <c r="I1311" i="8"/>
  <c r="G1311" i="8"/>
  <c r="M1310" i="8"/>
  <c r="N1310" i="8" s="1"/>
  <c r="O1310" i="8" s="1"/>
  <c r="I1310" i="8"/>
  <c r="G1310" i="8"/>
  <c r="N1309" i="8"/>
  <c r="O1309" i="8" s="1"/>
  <c r="M1309" i="8"/>
  <c r="I1309" i="8"/>
  <c r="G1309" i="8"/>
  <c r="N1308" i="8"/>
  <c r="O1308" i="8" s="1"/>
  <c r="M1308" i="8"/>
  <c r="I1308" i="8"/>
  <c r="G1308" i="8"/>
  <c r="N1307" i="8"/>
  <c r="O1307" i="8" s="1"/>
  <c r="M1307" i="8"/>
  <c r="I1307" i="8"/>
  <c r="G1307" i="8"/>
  <c r="N1306" i="8"/>
  <c r="O1306" i="8" s="1"/>
  <c r="M1306" i="8"/>
  <c r="I1306" i="8"/>
  <c r="G1306" i="8"/>
  <c r="M1305" i="8"/>
  <c r="N1305" i="8" s="1"/>
  <c r="O1305" i="8" s="1"/>
  <c r="I1305" i="8"/>
  <c r="G1305" i="8"/>
  <c r="M1304" i="8"/>
  <c r="N1304" i="8" s="1"/>
  <c r="O1304" i="8" s="1"/>
  <c r="I1304" i="8"/>
  <c r="G1304" i="8"/>
  <c r="M1303" i="8"/>
  <c r="N1303" i="8" s="1"/>
  <c r="O1303" i="8" s="1"/>
  <c r="I1303" i="8"/>
  <c r="G1303" i="8"/>
  <c r="M1302" i="8"/>
  <c r="N1302" i="8" s="1"/>
  <c r="O1302" i="8" s="1"/>
  <c r="I1302" i="8"/>
  <c r="G1302" i="8"/>
  <c r="M1301" i="8"/>
  <c r="N1301" i="8" s="1"/>
  <c r="O1301" i="8" s="1"/>
  <c r="I1301" i="8"/>
  <c r="G1301" i="8"/>
  <c r="M1300" i="8"/>
  <c r="N1300" i="8" s="1"/>
  <c r="O1300" i="8" s="1"/>
  <c r="I1300" i="8"/>
  <c r="G1300" i="8"/>
  <c r="M1299" i="8"/>
  <c r="N1299" i="8" s="1"/>
  <c r="O1299" i="8" s="1"/>
  <c r="I1299" i="8"/>
  <c r="G1299" i="8"/>
  <c r="M1298" i="8"/>
  <c r="N1298" i="8" s="1"/>
  <c r="O1298" i="8" s="1"/>
  <c r="I1298" i="8"/>
  <c r="G1298" i="8"/>
  <c r="M1297" i="8"/>
  <c r="N1297" i="8" s="1"/>
  <c r="O1297" i="8" s="1"/>
  <c r="I1297" i="8"/>
  <c r="G1297" i="8"/>
  <c r="M1296" i="8"/>
  <c r="N1296" i="8" s="1"/>
  <c r="O1296" i="8" s="1"/>
  <c r="I1296" i="8"/>
  <c r="G1296" i="8"/>
  <c r="M1295" i="8"/>
  <c r="N1295" i="8" s="1"/>
  <c r="O1295" i="8" s="1"/>
  <c r="I1295" i="8"/>
  <c r="G1295" i="8"/>
  <c r="M1294" i="8"/>
  <c r="N1294" i="8" s="1"/>
  <c r="O1294" i="8" s="1"/>
  <c r="I1294" i="8"/>
  <c r="G1294" i="8"/>
  <c r="M1293" i="8"/>
  <c r="N1293" i="8" s="1"/>
  <c r="O1293" i="8" s="1"/>
  <c r="I1293" i="8"/>
  <c r="G1293" i="8"/>
  <c r="M1292" i="8"/>
  <c r="N1292" i="8" s="1"/>
  <c r="O1292" i="8" s="1"/>
  <c r="I1292" i="8"/>
  <c r="G1292" i="8"/>
  <c r="M1291" i="8"/>
  <c r="N1291" i="8" s="1"/>
  <c r="O1291" i="8" s="1"/>
  <c r="I1291" i="8"/>
  <c r="G1291" i="8"/>
  <c r="M1290" i="8"/>
  <c r="N1290" i="8" s="1"/>
  <c r="O1290" i="8" s="1"/>
  <c r="I1290" i="8"/>
  <c r="G1290" i="8"/>
  <c r="M1289" i="8"/>
  <c r="N1289" i="8" s="1"/>
  <c r="O1289" i="8" s="1"/>
  <c r="I1289" i="8"/>
  <c r="G1289" i="8"/>
  <c r="M1288" i="8"/>
  <c r="N1288" i="8" s="1"/>
  <c r="O1288" i="8" s="1"/>
  <c r="I1288" i="8"/>
  <c r="G1288" i="8"/>
  <c r="O1287" i="8"/>
  <c r="M1287" i="8"/>
  <c r="N1287" i="8" s="1"/>
  <c r="I1287" i="8"/>
  <c r="G1287" i="8"/>
  <c r="N1286" i="8"/>
  <c r="O1286" i="8" s="1"/>
  <c r="M1286" i="8"/>
  <c r="I1286" i="8"/>
  <c r="G1286" i="8"/>
  <c r="N1285" i="8"/>
  <c r="O1285" i="8" s="1"/>
  <c r="M1285" i="8"/>
  <c r="I1285" i="8"/>
  <c r="G1285" i="8"/>
  <c r="N1284" i="8"/>
  <c r="O1284" i="8" s="1"/>
  <c r="M1284" i="8"/>
  <c r="I1284" i="8"/>
  <c r="G1284" i="8"/>
  <c r="N1283" i="8"/>
  <c r="O1283" i="8" s="1"/>
  <c r="M1283" i="8"/>
  <c r="I1283" i="8"/>
  <c r="G1283" i="8"/>
  <c r="N1282" i="8"/>
  <c r="O1282" i="8" s="1"/>
  <c r="M1282" i="8"/>
  <c r="I1282" i="8"/>
  <c r="G1282" i="8"/>
  <c r="M1281" i="8"/>
  <c r="N1281" i="8" s="1"/>
  <c r="O1281" i="8" s="1"/>
  <c r="I1281" i="8"/>
  <c r="G1281" i="8"/>
  <c r="M1280" i="8"/>
  <c r="N1280" i="8" s="1"/>
  <c r="O1280" i="8" s="1"/>
  <c r="I1280" i="8"/>
  <c r="G1280" i="8"/>
  <c r="M1279" i="8"/>
  <c r="N1279" i="8" s="1"/>
  <c r="O1279" i="8" s="1"/>
  <c r="I1279" i="8"/>
  <c r="G1279" i="8"/>
  <c r="M1278" i="8"/>
  <c r="N1278" i="8" s="1"/>
  <c r="O1278" i="8" s="1"/>
  <c r="I1278" i="8"/>
  <c r="G1278" i="8"/>
  <c r="M1277" i="8"/>
  <c r="N1277" i="8" s="1"/>
  <c r="O1277" i="8" s="1"/>
  <c r="I1277" i="8"/>
  <c r="G1277" i="8"/>
  <c r="M1276" i="8"/>
  <c r="N1276" i="8" s="1"/>
  <c r="O1276" i="8" s="1"/>
  <c r="I1276" i="8"/>
  <c r="G1276" i="8"/>
  <c r="M1275" i="8"/>
  <c r="N1275" i="8" s="1"/>
  <c r="O1275" i="8" s="1"/>
  <c r="I1275" i="8"/>
  <c r="G1275" i="8"/>
  <c r="M1274" i="8"/>
  <c r="N1274" i="8" s="1"/>
  <c r="O1274" i="8" s="1"/>
  <c r="I1274" i="8"/>
  <c r="G1274" i="8"/>
  <c r="M1273" i="8"/>
  <c r="N1273" i="8" s="1"/>
  <c r="O1273" i="8" s="1"/>
  <c r="I1273" i="8"/>
  <c r="G1273" i="8"/>
  <c r="M1272" i="8"/>
  <c r="N1272" i="8" s="1"/>
  <c r="O1272" i="8" s="1"/>
  <c r="I1272" i="8"/>
  <c r="G1272" i="8"/>
  <c r="O1271" i="8"/>
  <c r="M1271" i="8"/>
  <c r="N1271" i="8" s="1"/>
  <c r="I1271" i="8"/>
  <c r="G1271" i="8"/>
  <c r="M1270" i="8"/>
  <c r="N1270" i="8" s="1"/>
  <c r="O1270" i="8" s="1"/>
  <c r="I1270" i="8"/>
  <c r="G1270" i="8"/>
  <c r="M1269" i="8"/>
  <c r="N1269" i="8" s="1"/>
  <c r="O1269" i="8" s="1"/>
  <c r="I1269" i="8"/>
  <c r="G1269" i="8"/>
  <c r="M1268" i="8"/>
  <c r="N1268" i="8" s="1"/>
  <c r="O1268" i="8" s="1"/>
  <c r="I1268" i="8"/>
  <c r="G1268" i="8"/>
  <c r="M1267" i="8"/>
  <c r="N1267" i="8" s="1"/>
  <c r="O1267" i="8" s="1"/>
  <c r="I1267" i="8"/>
  <c r="G1267" i="8"/>
  <c r="M1266" i="8"/>
  <c r="N1266" i="8" s="1"/>
  <c r="O1266" i="8" s="1"/>
  <c r="I1266" i="8"/>
  <c r="G1266" i="8"/>
  <c r="M1265" i="8"/>
  <c r="N1265" i="8" s="1"/>
  <c r="O1265" i="8" s="1"/>
  <c r="I1265" i="8"/>
  <c r="G1265" i="8"/>
  <c r="M1264" i="8"/>
  <c r="N1264" i="8" s="1"/>
  <c r="O1264" i="8" s="1"/>
  <c r="I1264" i="8"/>
  <c r="G1264" i="8"/>
  <c r="M1263" i="8"/>
  <c r="N1263" i="8" s="1"/>
  <c r="O1263" i="8" s="1"/>
  <c r="I1263" i="8"/>
  <c r="G1263" i="8"/>
  <c r="M1262" i="8"/>
  <c r="N1262" i="8" s="1"/>
  <c r="O1262" i="8" s="1"/>
  <c r="I1262" i="8"/>
  <c r="G1262" i="8"/>
  <c r="M1261" i="8"/>
  <c r="N1261" i="8" s="1"/>
  <c r="O1261" i="8" s="1"/>
  <c r="I1261" i="8"/>
  <c r="G1261" i="8"/>
  <c r="M1260" i="8"/>
  <c r="N1260" i="8" s="1"/>
  <c r="O1260" i="8" s="1"/>
  <c r="I1260" i="8"/>
  <c r="G1260" i="8"/>
  <c r="M1259" i="8"/>
  <c r="N1259" i="8" s="1"/>
  <c r="O1259" i="8" s="1"/>
  <c r="I1259" i="8"/>
  <c r="G1259" i="8"/>
  <c r="M1258" i="8"/>
  <c r="N1258" i="8" s="1"/>
  <c r="O1258" i="8" s="1"/>
  <c r="I1258" i="8"/>
  <c r="G1258" i="8"/>
  <c r="M1257" i="8"/>
  <c r="N1257" i="8" s="1"/>
  <c r="O1257" i="8" s="1"/>
  <c r="I1257" i="8"/>
  <c r="G1257" i="8"/>
  <c r="M1256" i="8"/>
  <c r="N1256" i="8" s="1"/>
  <c r="O1256" i="8" s="1"/>
  <c r="I1256" i="8"/>
  <c r="G1256" i="8"/>
  <c r="M1255" i="8"/>
  <c r="N1255" i="8" s="1"/>
  <c r="O1255" i="8" s="1"/>
  <c r="I1255" i="8"/>
  <c r="G1255" i="8"/>
  <c r="M1254" i="8"/>
  <c r="N1254" i="8" s="1"/>
  <c r="O1254" i="8" s="1"/>
  <c r="I1254" i="8"/>
  <c r="G1254" i="8"/>
  <c r="M1253" i="8"/>
  <c r="N1253" i="8" s="1"/>
  <c r="O1253" i="8" s="1"/>
  <c r="I1253" i="8"/>
  <c r="G1253" i="8"/>
  <c r="M1252" i="8"/>
  <c r="N1252" i="8" s="1"/>
  <c r="O1252" i="8" s="1"/>
  <c r="I1252" i="8"/>
  <c r="G1252" i="8"/>
  <c r="M1251" i="8"/>
  <c r="N1251" i="8" s="1"/>
  <c r="O1251" i="8" s="1"/>
  <c r="I1251" i="8"/>
  <c r="G1251" i="8"/>
  <c r="M1250" i="8"/>
  <c r="N1250" i="8" s="1"/>
  <c r="O1250" i="8" s="1"/>
  <c r="I1250" i="8"/>
  <c r="G1250" i="8"/>
  <c r="M1249" i="8"/>
  <c r="N1249" i="8" s="1"/>
  <c r="O1249" i="8" s="1"/>
  <c r="I1249" i="8"/>
  <c r="G1249" i="8"/>
  <c r="M1248" i="8"/>
  <c r="N1248" i="8" s="1"/>
  <c r="O1248" i="8" s="1"/>
  <c r="I1248" i="8"/>
  <c r="G1248" i="8"/>
  <c r="M1247" i="8"/>
  <c r="N1247" i="8" s="1"/>
  <c r="O1247" i="8" s="1"/>
  <c r="I1247" i="8"/>
  <c r="G1247" i="8"/>
  <c r="M1246" i="8"/>
  <c r="N1246" i="8" s="1"/>
  <c r="O1246" i="8" s="1"/>
  <c r="I1246" i="8"/>
  <c r="G1246" i="8"/>
  <c r="M1245" i="8"/>
  <c r="N1245" i="8" s="1"/>
  <c r="O1245" i="8" s="1"/>
  <c r="I1245" i="8"/>
  <c r="G1245" i="8"/>
  <c r="M1244" i="8"/>
  <c r="N1244" i="8" s="1"/>
  <c r="O1244" i="8" s="1"/>
  <c r="I1244" i="8"/>
  <c r="G1244" i="8"/>
  <c r="M1243" i="8"/>
  <c r="N1243" i="8" s="1"/>
  <c r="O1243" i="8" s="1"/>
  <c r="I1243" i="8"/>
  <c r="G1243" i="8"/>
  <c r="M1242" i="8"/>
  <c r="N1242" i="8" s="1"/>
  <c r="O1242" i="8" s="1"/>
  <c r="I1242" i="8"/>
  <c r="G1242" i="8"/>
  <c r="M1241" i="8"/>
  <c r="N1241" i="8" s="1"/>
  <c r="O1241" i="8" s="1"/>
  <c r="I1241" i="8"/>
  <c r="G1241" i="8"/>
  <c r="M1240" i="8"/>
  <c r="N1240" i="8" s="1"/>
  <c r="O1240" i="8" s="1"/>
  <c r="I1240" i="8"/>
  <c r="G1240" i="8"/>
  <c r="M1239" i="8"/>
  <c r="N1239" i="8" s="1"/>
  <c r="O1239" i="8" s="1"/>
  <c r="I1239" i="8"/>
  <c r="G1239" i="8"/>
  <c r="M1238" i="8"/>
  <c r="N1238" i="8" s="1"/>
  <c r="O1238" i="8" s="1"/>
  <c r="I1238" i="8"/>
  <c r="G1238" i="8"/>
  <c r="M1237" i="8"/>
  <c r="N1237" i="8" s="1"/>
  <c r="O1237" i="8" s="1"/>
  <c r="I1237" i="8"/>
  <c r="G1237" i="8"/>
  <c r="M1236" i="8"/>
  <c r="N1236" i="8" s="1"/>
  <c r="O1236" i="8" s="1"/>
  <c r="I1236" i="8"/>
  <c r="G1236" i="8"/>
  <c r="M1235" i="8"/>
  <c r="N1235" i="8" s="1"/>
  <c r="O1235" i="8" s="1"/>
  <c r="I1235" i="8"/>
  <c r="G1235" i="8"/>
  <c r="M1234" i="8"/>
  <c r="N1234" i="8" s="1"/>
  <c r="O1234" i="8" s="1"/>
  <c r="I1234" i="8"/>
  <c r="G1234" i="8"/>
  <c r="M1233" i="8"/>
  <c r="N1233" i="8" s="1"/>
  <c r="O1233" i="8" s="1"/>
  <c r="I1233" i="8"/>
  <c r="G1233" i="8"/>
  <c r="M1232" i="8"/>
  <c r="N1232" i="8" s="1"/>
  <c r="O1232" i="8" s="1"/>
  <c r="I1232" i="8"/>
  <c r="G1232" i="8"/>
  <c r="M1231" i="8"/>
  <c r="N1231" i="8" s="1"/>
  <c r="O1231" i="8" s="1"/>
  <c r="I1231" i="8"/>
  <c r="G1231" i="8"/>
  <c r="M1230" i="8"/>
  <c r="N1230" i="8" s="1"/>
  <c r="O1230" i="8" s="1"/>
  <c r="I1230" i="8"/>
  <c r="G1230" i="8"/>
  <c r="M1229" i="8"/>
  <c r="N1229" i="8" s="1"/>
  <c r="O1229" i="8" s="1"/>
  <c r="I1229" i="8"/>
  <c r="G1229" i="8"/>
  <c r="M1228" i="8"/>
  <c r="N1228" i="8" s="1"/>
  <c r="O1228" i="8" s="1"/>
  <c r="I1228" i="8"/>
  <c r="G1228" i="8"/>
  <c r="M1227" i="8"/>
  <c r="N1227" i="8" s="1"/>
  <c r="O1227" i="8" s="1"/>
  <c r="I1227" i="8"/>
  <c r="G1227" i="8"/>
  <c r="M1226" i="8"/>
  <c r="N1226" i="8" s="1"/>
  <c r="O1226" i="8" s="1"/>
  <c r="I1226" i="8"/>
  <c r="G1226" i="8"/>
  <c r="M1225" i="8"/>
  <c r="N1225" i="8" s="1"/>
  <c r="O1225" i="8" s="1"/>
  <c r="I1225" i="8"/>
  <c r="G1225" i="8"/>
  <c r="M1224" i="8"/>
  <c r="N1224" i="8" s="1"/>
  <c r="O1224" i="8" s="1"/>
  <c r="I1224" i="8"/>
  <c r="G1224" i="8"/>
  <c r="M1223" i="8"/>
  <c r="N1223" i="8" s="1"/>
  <c r="O1223" i="8" s="1"/>
  <c r="I1223" i="8"/>
  <c r="G1223" i="8"/>
  <c r="M1222" i="8"/>
  <c r="N1222" i="8" s="1"/>
  <c r="O1222" i="8" s="1"/>
  <c r="I1222" i="8"/>
  <c r="G1222" i="8"/>
  <c r="M1221" i="8"/>
  <c r="N1221" i="8" s="1"/>
  <c r="O1221" i="8" s="1"/>
  <c r="I1221" i="8"/>
  <c r="G1221" i="8"/>
  <c r="M1220" i="8"/>
  <c r="N1220" i="8" s="1"/>
  <c r="O1220" i="8" s="1"/>
  <c r="I1220" i="8"/>
  <c r="G1220" i="8"/>
  <c r="M1219" i="8"/>
  <c r="N1219" i="8" s="1"/>
  <c r="O1219" i="8" s="1"/>
  <c r="I1219" i="8"/>
  <c r="G1219" i="8"/>
  <c r="M1218" i="8"/>
  <c r="N1218" i="8" s="1"/>
  <c r="O1218" i="8" s="1"/>
  <c r="I1218" i="8"/>
  <c r="G1218" i="8"/>
  <c r="M1217" i="8"/>
  <c r="N1217" i="8" s="1"/>
  <c r="O1217" i="8" s="1"/>
  <c r="I1217" i="8"/>
  <c r="G1217" i="8"/>
  <c r="M1216" i="8"/>
  <c r="N1216" i="8" s="1"/>
  <c r="O1216" i="8" s="1"/>
  <c r="I1216" i="8"/>
  <c r="G1216" i="8"/>
  <c r="M1215" i="8"/>
  <c r="N1215" i="8" s="1"/>
  <c r="O1215" i="8" s="1"/>
  <c r="I1215" i="8"/>
  <c r="G1215" i="8"/>
  <c r="O1214" i="8"/>
  <c r="M1214" i="8"/>
  <c r="N1214" i="8" s="1"/>
  <c r="I1214" i="8"/>
  <c r="G1214" i="8"/>
  <c r="O1213" i="8"/>
  <c r="M1213" i="8"/>
  <c r="N1213" i="8" s="1"/>
  <c r="I1213" i="8"/>
  <c r="G1213" i="8"/>
  <c r="M1212" i="8"/>
  <c r="N1212" i="8" s="1"/>
  <c r="O1212" i="8" s="1"/>
  <c r="I1212" i="8"/>
  <c r="G1212" i="8"/>
  <c r="M1211" i="8"/>
  <c r="N1211" i="8" s="1"/>
  <c r="O1211" i="8" s="1"/>
  <c r="I1211" i="8"/>
  <c r="G1211" i="8"/>
  <c r="M1210" i="8"/>
  <c r="N1210" i="8" s="1"/>
  <c r="O1210" i="8" s="1"/>
  <c r="I1210" i="8"/>
  <c r="G1210" i="8"/>
  <c r="M1209" i="8"/>
  <c r="N1209" i="8" s="1"/>
  <c r="O1209" i="8" s="1"/>
  <c r="I1209" i="8"/>
  <c r="G1209" i="8"/>
  <c r="M1208" i="8"/>
  <c r="N1208" i="8" s="1"/>
  <c r="O1208" i="8" s="1"/>
  <c r="I1208" i="8"/>
  <c r="G1208" i="8"/>
  <c r="M1207" i="8"/>
  <c r="N1207" i="8" s="1"/>
  <c r="O1207" i="8" s="1"/>
  <c r="I1207" i="8"/>
  <c r="G1207" i="8"/>
  <c r="M1206" i="8"/>
  <c r="N1206" i="8" s="1"/>
  <c r="O1206" i="8" s="1"/>
  <c r="I1206" i="8"/>
  <c r="G1206" i="8"/>
  <c r="M1205" i="8"/>
  <c r="N1205" i="8" s="1"/>
  <c r="O1205" i="8" s="1"/>
  <c r="I1205" i="8"/>
  <c r="G1205" i="8"/>
  <c r="M1204" i="8"/>
  <c r="N1204" i="8" s="1"/>
  <c r="O1204" i="8" s="1"/>
  <c r="I1204" i="8"/>
  <c r="G1204" i="8"/>
  <c r="M1203" i="8"/>
  <c r="N1203" i="8" s="1"/>
  <c r="O1203" i="8" s="1"/>
  <c r="I1203" i="8"/>
  <c r="G1203" i="8"/>
  <c r="M1202" i="8"/>
  <c r="N1202" i="8" s="1"/>
  <c r="O1202" i="8" s="1"/>
  <c r="I1202" i="8"/>
  <c r="G1202" i="8"/>
  <c r="M1201" i="8"/>
  <c r="N1201" i="8" s="1"/>
  <c r="O1201" i="8" s="1"/>
  <c r="I1201" i="8"/>
  <c r="G1201" i="8"/>
  <c r="M1200" i="8"/>
  <c r="N1200" i="8" s="1"/>
  <c r="O1200" i="8" s="1"/>
  <c r="I1200" i="8"/>
  <c r="G1200" i="8"/>
  <c r="M1199" i="8"/>
  <c r="N1199" i="8" s="1"/>
  <c r="O1199" i="8" s="1"/>
  <c r="I1199" i="8"/>
  <c r="G1199" i="8"/>
  <c r="M1198" i="8"/>
  <c r="N1198" i="8" s="1"/>
  <c r="O1198" i="8" s="1"/>
  <c r="I1198" i="8"/>
  <c r="G1198" i="8"/>
  <c r="N1197" i="8"/>
  <c r="O1197" i="8" s="1"/>
  <c r="M1197" i="8"/>
  <c r="I1197" i="8"/>
  <c r="G1197" i="8"/>
  <c r="N1196" i="8"/>
  <c r="O1196" i="8" s="1"/>
  <c r="M1196" i="8"/>
  <c r="I1196" i="8"/>
  <c r="G1196" i="8"/>
  <c r="N1195" i="8"/>
  <c r="O1195" i="8" s="1"/>
  <c r="M1195" i="8"/>
  <c r="I1195" i="8"/>
  <c r="G1195" i="8"/>
  <c r="N1194" i="8"/>
  <c r="O1194" i="8" s="1"/>
  <c r="M1194" i="8"/>
  <c r="I1194" i="8"/>
  <c r="G1194" i="8"/>
  <c r="O1193" i="8"/>
  <c r="M1193" i="8"/>
  <c r="N1193" i="8" s="1"/>
  <c r="I1193" i="8"/>
  <c r="G1193" i="8"/>
  <c r="M1192" i="8"/>
  <c r="N1192" i="8" s="1"/>
  <c r="O1192" i="8" s="1"/>
  <c r="I1192" i="8"/>
  <c r="G1192" i="8"/>
  <c r="M1191" i="8"/>
  <c r="N1191" i="8" s="1"/>
  <c r="O1191" i="8" s="1"/>
  <c r="I1191" i="8"/>
  <c r="G1191" i="8"/>
  <c r="M1190" i="8"/>
  <c r="N1190" i="8" s="1"/>
  <c r="O1190" i="8" s="1"/>
  <c r="I1190" i="8"/>
  <c r="G1190" i="8"/>
  <c r="M1189" i="8"/>
  <c r="N1189" i="8" s="1"/>
  <c r="O1189" i="8" s="1"/>
  <c r="I1189" i="8"/>
  <c r="G1189" i="8"/>
  <c r="M1188" i="8"/>
  <c r="N1188" i="8" s="1"/>
  <c r="O1188" i="8" s="1"/>
  <c r="I1188" i="8"/>
  <c r="G1188" i="8"/>
  <c r="M1187" i="8"/>
  <c r="N1187" i="8" s="1"/>
  <c r="O1187" i="8" s="1"/>
  <c r="I1187" i="8"/>
  <c r="G1187" i="8"/>
  <c r="N1186" i="8"/>
  <c r="O1186" i="8" s="1"/>
  <c r="M1186" i="8"/>
  <c r="I1186" i="8"/>
  <c r="G1186" i="8"/>
  <c r="M1185" i="8"/>
  <c r="N1185" i="8" s="1"/>
  <c r="O1185" i="8" s="1"/>
  <c r="I1185" i="8"/>
  <c r="G1185" i="8"/>
  <c r="M1184" i="8"/>
  <c r="N1184" i="8" s="1"/>
  <c r="O1184" i="8" s="1"/>
  <c r="I1184" i="8"/>
  <c r="G1184" i="8"/>
  <c r="M1183" i="8"/>
  <c r="N1183" i="8" s="1"/>
  <c r="O1183" i="8" s="1"/>
  <c r="I1183" i="8"/>
  <c r="G1183" i="8"/>
  <c r="M1182" i="8"/>
  <c r="N1182" i="8" s="1"/>
  <c r="O1182" i="8" s="1"/>
  <c r="I1182" i="8"/>
  <c r="G1182" i="8"/>
  <c r="M1181" i="8"/>
  <c r="N1181" i="8" s="1"/>
  <c r="O1181" i="8" s="1"/>
  <c r="I1181" i="8"/>
  <c r="G1181" i="8"/>
  <c r="M1180" i="8"/>
  <c r="N1180" i="8" s="1"/>
  <c r="O1180" i="8" s="1"/>
  <c r="I1180" i="8"/>
  <c r="G1180" i="8"/>
  <c r="M1179" i="8"/>
  <c r="N1179" i="8" s="1"/>
  <c r="O1179" i="8" s="1"/>
  <c r="I1179" i="8"/>
  <c r="G1179" i="8"/>
  <c r="M1178" i="8"/>
  <c r="N1178" i="8" s="1"/>
  <c r="O1178" i="8" s="1"/>
  <c r="I1178" i="8"/>
  <c r="G1178" i="8"/>
  <c r="M1177" i="8"/>
  <c r="N1177" i="8" s="1"/>
  <c r="O1177" i="8" s="1"/>
  <c r="I1177" i="8"/>
  <c r="G1177" i="8"/>
  <c r="M1176" i="8"/>
  <c r="N1176" i="8" s="1"/>
  <c r="O1176" i="8" s="1"/>
  <c r="I1176" i="8"/>
  <c r="G1176" i="8"/>
  <c r="M1175" i="8"/>
  <c r="N1175" i="8" s="1"/>
  <c r="O1175" i="8" s="1"/>
  <c r="I1175" i="8"/>
  <c r="G1175" i="8"/>
  <c r="M1174" i="8"/>
  <c r="N1174" i="8" s="1"/>
  <c r="O1174" i="8" s="1"/>
  <c r="I1174" i="8"/>
  <c r="G1174" i="8"/>
  <c r="M1173" i="8"/>
  <c r="N1173" i="8" s="1"/>
  <c r="O1173" i="8" s="1"/>
  <c r="I1173" i="8"/>
  <c r="G1173" i="8"/>
  <c r="M1172" i="8"/>
  <c r="N1172" i="8" s="1"/>
  <c r="O1172" i="8" s="1"/>
  <c r="I1172" i="8"/>
  <c r="G1172" i="8"/>
  <c r="M1171" i="8"/>
  <c r="N1171" i="8" s="1"/>
  <c r="O1171" i="8" s="1"/>
  <c r="I1171" i="8"/>
  <c r="G1171" i="8"/>
  <c r="M1170" i="8"/>
  <c r="N1170" i="8" s="1"/>
  <c r="O1170" i="8" s="1"/>
  <c r="I1170" i="8"/>
  <c r="G1170" i="8"/>
  <c r="M1169" i="8"/>
  <c r="N1169" i="8" s="1"/>
  <c r="O1169" i="8" s="1"/>
  <c r="I1169" i="8"/>
  <c r="G1169" i="8"/>
  <c r="M1168" i="8"/>
  <c r="N1168" i="8" s="1"/>
  <c r="O1168" i="8" s="1"/>
  <c r="I1168" i="8"/>
  <c r="G1168" i="8"/>
  <c r="M1167" i="8"/>
  <c r="N1167" i="8" s="1"/>
  <c r="O1167" i="8" s="1"/>
  <c r="I1167" i="8"/>
  <c r="G1167" i="8"/>
  <c r="M1166" i="8"/>
  <c r="N1166" i="8" s="1"/>
  <c r="O1166" i="8" s="1"/>
  <c r="I1166" i="8"/>
  <c r="G1166" i="8"/>
  <c r="M1165" i="8"/>
  <c r="N1165" i="8" s="1"/>
  <c r="O1165" i="8" s="1"/>
  <c r="I1165" i="8"/>
  <c r="G1165" i="8"/>
  <c r="M1164" i="8"/>
  <c r="N1164" i="8" s="1"/>
  <c r="O1164" i="8" s="1"/>
  <c r="I1164" i="8"/>
  <c r="G1164" i="8"/>
  <c r="M1163" i="8"/>
  <c r="N1163" i="8" s="1"/>
  <c r="O1163" i="8" s="1"/>
  <c r="I1163" i="8"/>
  <c r="G1163" i="8"/>
  <c r="M1162" i="8"/>
  <c r="N1162" i="8" s="1"/>
  <c r="O1162" i="8" s="1"/>
  <c r="I1162" i="8"/>
  <c r="G1162" i="8"/>
  <c r="M1161" i="8"/>
  <c r="N1161" i="8" s="1"/>
  <c r="O1161" i="8" s="1"/>
  <c r="I1161" i="8"/>
  <c r="G1161" i="8"/>
  <c r="M1160" i="8"/>
  <c r="N1160" i="8" s="1"/>
  <c r="O1160" i="8" s="1"/>
  <c r="I1160" i="8"/>
  <c r="G1160" i="8"/>
  <c r="M1159" i="8"/>
  <c r="N1159" i="8" s="1"/>
  <c r="O1159" i="8" s="1"/>
  <c r="I1159" i="8"/>
  <c r="G1159" i="8"/>
  <c r="M1158" i="8"/>
  <c r="N1158" i="8" s="1"/>
  <c r="O1158" i="8" s="1"/>
  <c r="I1158" i="8"/>
  <c r="G1158" i="8"/>
  <c r="M1157" i="8"/>
  <c r="N1157" i="8" s="1"/>
  <c r="O1157" i="8" s="1"/>
  <c r="I1157" i="8"/>
  <c r="G1157" i="8"/>
  <c r="M1156" i="8"/>
  <c r="N1156" i="8" s="1"/>
  <c r="O1156" i="8" s="1"/>
  <c r="I1156" i="8"/>
  <c r="G1156" i="8"/>
  <c r="M1155" i="8"/>
  <c r="N1155" i="8" s="1"/>
  <c r="O1155" i="8" s="1"/>
  <c r="I1155" i="8"/>
  <c r="G1155" i="8"/>
  <c r="M1154" i="8"/>
  <c r="N1154" i="8" s="1"/>
  <c r="O1154" i="8" s="1"/>
  <c r="I1154" i="8"/>
  <c r="G1154" i="8"/>
  <c r="M1153" i="8"/>
  <c r="N1153" i="8" s="1"/>
  <c r="O1153" i="8" s="1"/>
  <c r="I1153" i="8"/>
  <c r="G1153" i="8"/>
  <c r="M1152" i="8"/>
  <c r="N1152" i="8" s="1"/>
  <c r="O1152" i="8" s="1"/>
  <c r="I1152" i="8"/>
  <c r="G1152" i="8"/>
  <c r="M1151" i="8"/>
  <c r="N1151" i="8" s="1"/>
  <c r="O1151" i="8" s="1"/>
  <c r="I1151" i="8"/>
  <c r="G1151" i="8"/>
  <c r="N1150" i="8"/>
  <c r="O1150" i="8" s="1"/>
  <c r="M1150" i="8"/>
  <c r="I1150" i="8"/>
  <c r="G1150" i="8"/>
  <c r="M1149" i="8"/>
  <c r="N1149" i="8" s="1"/>
  <c r="O1149" i="8" s="1"/>
  <c r="I1149" i="8"/>
  <c r="G1149" i="8"/>
  <c r="M1148" i="8"/>
  <c r="N1148" i="8" s="1"/>
  <c r="O1148" i="8" s="1"/>
  <c r="I1148" i="8"/>
  <c r="G1148" i="8"/>
  <c r="M1147" i="8"/>
  <c r="N1147" i="8" s="1"/>
  <c r="O1147" i="8" s="1"/>
  <c r="I1147" i="8"/>
  <c r="G1147" i="8"/>
  <c r="M1146" i="8"/>
  <c r="N1146" i="8" s="1"/>
  <c r="O1146" i="8" s="1"/>
  <c r="I1146" i="8"/>
  <c r="G1146" i="8"/>
  <c r="M1145" i="8"/>
  <c r="N1145" i="8" s="1"/>
  <c r="O1145" i="8" s="1"/>
  <c r="I1145" i="8"/>
  <c r="G1145" i="8"/>
  <c r="M1144" i="8"/>
  <c r="N1144" i="8" s="1"/>
  <c r="O1144" i="8" s="1"/>
  <c r="I1144" i="8"/>
  <c r="G1144" i="8"/>
  <c r="M1143" i="8"/>
  <c r="N1143" i="8" s="1"/>
  <c r="O1143" i="8" s="1"/>
  <c r="I1143" i="8"/>
  <c r="G1143" i="8"/>
  <c r="M1142" i="8"/>
  <c r="N1142" i="8" s="1"/>
  <c r="O1142" i="8" s="1"/>
  <c r="I1142" i="8"/>
  <c r="G1142" i="8"/>
  <c r="M1141" i="8"/>
  <c r="N1141" i="8" s="1"/>
  <c r="O1141" i="8" s="1"/>
  <c r="I1141" i="8"/>
  <c r="G1141" i="8"/>
  <c r="M1140" i="8"/>
  <c r="N1140" i="8" s="1"/>
  <c r="O1140" i="8" s="1"/>
  <c r="I1140" i="8"/>
  <c r="G1140" i="8"/>
  <c r="M1139" i="8"/>
  <c r="N1139" i="8" s="1"/>
  <c r="O1139" i="8" s="1"/>
  <c r="I1139" i="8"/>
  <c r="G1139" i="8"/>
  <c r="M1138" i="8"/>
  <c r="N1138" i="8" s="1"/>
  <c r="O1138" i="8" s="1"/>
  <c r="I1138" i="8"/>
  <c r="G1138" i="8"/>
  <c r="M1137" i="8"/>
  <c r="N1137" i="8" s="1"/>
  <c r="O1137" i="8" s="1"/>
  <c r="I1137" i="8"/>
  <c r="G1137" i="8"/>
  <c r="M1136" i="8"/>
  <c r="N1136" i="8" s="1"/>
  <c r="O1136" i="8" s="1"/>
  <c r="I1136" i="8"/>
  <c r="G1136" i="8"/>
  <c r="M1135" i="8"/>
  <c r="N1135" i="8" s="1"/>
  <c r="O1135" i="8" s="1"/>
  <c r="I1135" i="8"/>
  <c r="G1135" i="8"/>
  <c r="M1134" i="8"/>
  <c r="N1134" i="8" s="1"/>
  <c r="O1134" i="8" s="1"/>
  <c r="I1134" i="8"/>
  <c r="G1134" i="8"/>
  <c r="M1133" i="8"/>
  <c r="N1133" i="8" s="1"/>
  <c r="O1133" i="8" s="1"/>
  <c r="I1133" i="8"/>
  <c r="G1133" i="8"/>
  <c r="M1132" i="8"/>
  <c r="N1132" i="8" s="1"/>
  <c r="O1132" i="8" s="1"/>
  <c r="I1132" i="8"/>
  <c r="G1132" i="8"/>
  <c r="M1131" i="8"/>
  <c r="N1131" i="8" s="1"/>
  <c r="O1131" i="8" s="1"/>
  <c r="I1131" i="8"/>
  <c r="G1131" i="8"/>
  <c r="N1130" i="8"/>
  <c r="O1130" i="8" s="1"/>
  <c r="M1130" i="8"/>
  <c r="I1130" i="8"/>
  <c r="G1130" i="8"/>
  <c r="M1129" i="8"/>
  <c r="N1129" i="8" s="1"/>
  <c r="O1129" i="8" s="1"/>
  <c r="I1129" i="8"/>
  <c r="G1129" i="8"/>
  <c r="M1128" i="8"/>
  <c r="N1128" i="8" s="1"/>
  <c r="O1128" i="8" s="1"/>
  <c r="I1128" i="8"/>
  <c r="G1128" i="8"/>
  <c r="O1127" i="8"/>
  <c r="M1127" i="8"/>
  <c r="N1127" i="8" s="1"/>
  <c r="I1127" i="8"/>
  <c r="G1127" i="8"/>
  <c r="M1126" i="8"/>
  <c r="N1126" i="8" s="1"/>
  <c r="O1126" i="8" s="1"/>
  <c r="I1126" i="8"/>
  <c r="G1126" i="8"/>
  <c r="M1125" i="8"/>
  <c r="N1125" i="8" s="1"/>
  <c r="O1125" i="8" s="1"/>
  <c r="I1125" i="8"/>
  <c r="G1125" i="8"/>
  <c r="M1124" i="8"/>
  <c r="N1124" i="8" s="1"/>
  <c r="O1124" i="8" s="1"/>
  <c r="I1124" i="8"/>
  <c r="G1124" i="8"/>
  <c r="M1123" i="8"/>
  <c r="N1123" i="8" s="1"/>
  <c r="O1123" i="8" s="1"/>
  <c r="I1123" i="8"/>
  <c r="G1123" i="8"/>
  <c r="N1122" i="8"/>
  <c r="O1122" i="8" s="1"/>
  <c r="M1122" i="8"/>
  <c r="I1122" i="8"/>
  <c r="G1122" i="8"/>
  <c r="M1121" i="8"/>
  <c r="N1121" i="8" s="1"/>
  <c r="O1121" i="8" s="1"/>
  <c r="I1121" i="8"/>
  <c r="G1121" i="8"/>
  <c r="M1120" i="8"/>
  <c r="N1120" i="8" s="1"/>
  <c r="O1120" i="8" s="1"/>
  <c r="I1120" i="8"/>
  <c r="G1120" i="8"/>
  <c r="M1119" i="8"/>
  <c r="N1119" i="8" s="1"/>
  <c r="O1119" i="8" s="1"/>
  <c r="I1119" i="8"/>
  <c r="G1119" i="8"/>
  <c r="M1118" i="8"/>
  <c r="N1118" i="8" s="1"/>
  <c r="O1118" i="8" s="1"/>
  <c r="I1118" i="8"/>
  <c r="G1118" i="8"/>
  <c r="M1117" i="8"/>
  <c r="N1117" i="8" s="1"/>
  <c r="O1117" i="8" s="1"/>
  <c r="I1117" i="8"/>
  <c r="G1117" i="8"/>
  <c r="M1116" i="8"/>
  <c r="N1116" i="8" s="1"/>
  <c r="O1116" i="8" s="1"/>
  <c r="I1116" i="8"/>
  <c r="G1116" i="8"/>
  <c r="M1115" i="8"/>
  <c r="N1115" i="8" s="1"/>
  <c r="O1115" i="8" s="1"/>
  <c r="I1115" i="8"/>
  <c r="G1115" i="8"/>
  <c r="N1114" i="8"/>
  <c r="O1114" i="8" s="1"/>
  <c r="M1114" i="8"/>
  <c r="I1114" i="8"/>
  <c r="G1114" i="8"/>
  <c r="M1113" i="8"/>
  <c r="N1113" i="8" s="1"/>
  <c r="O1113" i="8" s="1"/>
  <c r="I1113" i="8"/>
  <c r="G1113" i="8"/>
  <c r="M1112" i="8"/>
  <c r="N1112" i="8" s="1"/>
  <c r="O1112" i="8" s="1"/>
  <c r="I1112" i="8"/>
  <c r="G1112" i="8"/>
  <c r="M1111" i="8"/>
  <c r="N1111" i="8" s="1"/>
  <c r="O1111" i="8" s="1"/>
  <c r="I1111" i="8"/>
  <c r="G1111" i="8"/>
  <c r="M1110" i="8"/>
  <c r="N1110" i="8" s="1"/>
  <c r="O1110" i="8" s="1"/>
  <c r="I1110" i="8"/>
  <c r="G1110" i="8"/>
  <c r="M1109" i="8"/>
  <c r="N1109" i="8" s="1"/>
  <c r="O1109" i="8" s="1"/>
  <c r="I1109" i="8"/>
  <c r="G1109" i="8"/>
  <c r="M1108" i="8"/>
  <c r="N1108" i="8" s="1"/>
  <c r="O1108" i="8" s="1"/>
  <c r="I1108" i="8"/>
  <c r="G1108" i="8"/>
  <c r="M1107" i="8"/>
  <c r="N1107" i="8" s="1"/>
  <c r="O1107" i="8" s="1"/>
  <c r="I1107" i="8"/>
  <c r="G1107" i="8"/>
  <c r="M1106" i="8"/>
  <c r="N1106" i="8" s="1"/>
  <c r="O1106" i="8" s="1"/>
  <c r="I1106" i="8"/>
  <c r="G1106" i="8"/>
  <c r="M1105" i="8"/>
  <c r="N1105" i="8" s="1"/>
  <c r="O1105" i="8" s="1"/>
  <c r="I1105" i="8"/>
  <c r="G1105" i="8"/>
  <c r="M1104" i="8"/>
  <c r="N1104" i="8" s="1"/>
  <c r="O1104" i="8" s="1"/>
  <c r="I1104" i="8"/>
  <c r="G1104" i="8"/>
  <c r="M1103" i="8"/>
  <c r="N1103" i="8" s="1"/>
  <c r="O1103" i="8" s="1"/>
  <c r="I1103" i="8"/>
  <c r="G1103" i="8"/>
  <c r="M1102" i="8"/>
  <c r="N1102" i="8" s="1"/>
  <c r="O1102" i="8" s="1"/>
  <c r="I1102" i="8"/>
  <c r="G1102" i="8"/>
  <c r="M1101" i="8"/>
  <c r="N1101" i="8" s="1"/>
  <c r="O1101" i="8" s="1"/>
  <c r="I1101" i="8"/>
  <c r="G1101" i="8"/>
  <c r="M1100" i="8"/>
  <c r="N1100" i="8" s="1"/>
  <c r="O1100" i="8" s="1"/>
  <c r="I1100" i="8"/>
  <c r="G1100" i="8"/>
  <c r="M1099" i="8"/>
  <c r="N1099" i="8" s="1"/>
  <c r="O1099" i="8" s="1"/>
  <c r="I1099" i="8"/>
  <c r="G1099" i="8"/>
  <c r="N1098" i="8"/>
  <c r="O1098" i="8" s="1"/>
  <c r="M1098" i="8"/>
  <c r="I1098" i="8"/>
  <c r="G1098" i="8"/>
  <c r="M1097" i="8"/>
  <c r="N1097" i="8" s="1"/>
  <c r="O1097" i="8" s="1"/>
  <c r="I1097" i="8"/>
  <c r="G1097" i="8"/>
  <c r="M1096" i="8"/>
  <c r="N1096" i="8" s="1"/>
  <c r="O1096" i="8" s="1"/>
  <c r="I1096" i="8"/>
  <c r="G1096" i="8"/>
  <c r="O1095" i="8"/>
  <c r="M1095" i="8"/>
  <c r="N1095" i="8" s="1"/>
  <c r="I1095" i="8"/>
  <c r="G1095" i="8"/>
  <c r="M1094" i="8"/>
  <c r="N1094" i="8" s="1"/>
  <c r="O1094" i="8" s="1"/>
  <c r="I1094" i="8"/>
  <c r="G1094" i="8"/>
  <c r="M1093" i="8"/>
  <c r="N1093" i="8" s="1"/>
  <c r="O1093" i="8" s="1"/>
  <c r="I1093" i="8"/>
  <c r="G1093" i="8"/>
  <c r="M1092" i="8"/>
  <c r="N1092" i="8" s="1"/>
  <c r="O1092" i="8" s="1"/>
  <c r="I1092" i="8"/>
  <c r="G1092" i="8"/>
  <c r="M1091" i="8"/>
  <c r="N1091" i="8" s="1"/>
  <c r="O1091" i="8" s="1"/>
  <c r="I1091" i="8"/>
  <c r="G1091" i="8"/>
  <c r="N1090" i="8"/>
  <c r="O1090" i="8" s="1"/>
  <c r="M1090" i="8"/>
  <c r="I1090" i="8"/>
  <c r="G1090" i="8"/>
  <c r="M1089" i="8"/>
  <c r="N1089" i="8" s="1"/>
  <c r="O1089" i="8" s="1"/>
  <c r="I1089" i="8"/>
  <c r="G1089" i="8"/>
  <c r="M1088" i="8"/>
  <c r="N1088" i="8" s="1"/>
  <c r="O1088" i="8" s="1"/>
  <c r="I1088" i="8"/>
  <c r="G1088" i="8"/>
  <c r="M1087" i="8"/>
  <c r="N1087" i="8" s="1"/>
  <c r="O1087" i="8" s="1"/>
  <c r="I1087" i="8"/>
  <c r="G1087" i="8"/>
  <c r="M1086" i="8"/>
  <c r="N1086" i="8" s="1"/>
  <c r="O1086" i="8" s="1"/>
  <c r="I1086" i="8"/>
  <c r="G1086" i="8"/>
  <c r="M1085" i="8"/>
  <c r="N1085" i="8" s="1"/>
  <c r="O1085" i="8" s="1"/>
  <c r="I1085" i="8"/>
  <c r="G1085" i="8"/>
  <c r="N1084" i="8"/>
  <c r="O1084" i="8" s="1"/>
  <c r="M1084" i="8"/>
  <c r="I1084" i="8"/>
  <c r="G1084" i="8"/>
  <c r="M1083" i="8"/>
  <c r="N1083" i="8" s="1"/>
  <c r="O1083" i="8" s="1"/>
  <c r="I1083" i="8"/>
  <c r="G1083" i="8"/>
  <c r="M1082" i="8"/>
  <c r="N1082" i="8" s="1"/>
  <c r="O1082" i="8" s="1"/>
  <c r="I1082" i="8"/>
  <c r="G1082" i="8"/>
  <c r="M1081" i="8"/>
  <c r="N1081" i="8" s="1"/>
  <c r="O1081" i="8" s="1"/>
  <c r="I1081" i="8"/>
  <c r="G1081" i="8"/>
  <c r="M1080" i="8"/>
  <c r="N1080" i="8" s="1"/>
  <c r="O1080" i="8" s="1"/>
  <c r="I1080" i="8"/>
  <c r="G1080" i="8"/>
  <c r="O1079" i="8"/>
  <c r="M1079" i="8"/>
  <c r="N1079" i="8" s="1"/>
  <c r="I1079" i="8"/>
  <c r="G1079" i="8"/>
  <c r="M1078" i="8"/>
  <c r="N1078" i="8" s="1"/>
  <c r="O1078" i="8" s="1"/>
  <c r="I1078" i="8"/>
  <c r="G1078" i="8"/>
  <c r="M1077" i="8"/>
  <c r="N1077" i="8" s="1"/>
  <c r="O1077" i="8" s="1"/>
  <c r="I1077" i="8"/>
  <c r="G1077" i="8"/>
  <c r="M1076" i="8"/>
  <c r="N1076" i="8" s="1"/>
  <c r="O1076" i="8" s="1"/>
  <c r="I1076" i="8"/>
  <c r="G1076" i="8"/>
  <c r="M1075" i="8"/>
  <c r="N1075" i="8" s="1"/>
  <c r="O1075" i="8" s="1"/>
  <c r="I1075" i="8"/>
  <c r="G1075" i="8"/>
  <c r="N1074" i="8"/>
  <c r="O1074" i="8" s="1"/>
  <c r="M1074" i="8"/>
  <c r="I1074" i="8"/>
  <c r="G1074" i="8"/>
  <c r="M1073" i="8"/>
  <c r="N1073" i="8" s="1"/>
  <c r="O1073" i="8" s="1"/>
  <c r="I1073" i="8"/>
  <c r="G1073" i="8"/>
  <c r="M1072" i="8"/>
  <c r="N1072" i="8" s="1"/>
  <c r="O1072" i="8" s="1"/>
  <c r="I1072" i="8"/>
  <c r="G1072" i="8"/>
  <c r="M1071" i="8"/>
  <c r="N1071" i="8" s="1"/>
  <c r="O1071" i="8" s="1"/>
  <c r="I1071" i="8"/>
  <c r="G1071" i="8"/>
  <c r="M1070" i="8"/>
  <c r="N1070" i="8" s="1"/>
  <c r="O1070" i="8" s="1"/>
  <c r="I1070" i="8"/>
  <c r="G1070" i="8"/>
  <c r="M1069" i="8"/>
  <c r="N1069" i="8" s="1"/>
  <c r="O1069" i="8" s="1"/>
  <c r="I1069" i="8"/>
  <c r="G1069" i="8"/>
  <c r="N1068" i="8"/>
  <c r="O1068" i="8" s="1"/>
  <c r="M1068" i="8"/>
  <c r="I1068" i="8"/>
  <c r="G1068" i="8"/>
  <c r="M1067" i="8"/>
  <c r="N1067" i="8" s="1"/>
  <c r="O1067" i="8" s="1"/>
  <c r="I1067" i="8"/>
  <c r="G1067" i="8"/>
  <c r="M1066" i="8"/>
  <c r="N1066" i="8" s="1"/>
  <c r="O1066" i="8" s="1"/>
  <c r="I1066" i="8"/>
  <c r="G1066" i="8"/>
  <c r="M1065" i="8"/>
  <c r="N1065" i="8" s="1"/>
  <c r="O1065" i="8" s="1"/>
  <c r="I1065" i="8"/>
  <c r="G1065" i="8"/>
  <c r="M1064" i="8"/>
  <c r="N1064" i="8" s="1"/>
  <c r="O1064" i="8" s="1"/>
  <c r="I1064" i="8"/>
  <c r="G1064" i="8"/>
  <c r="M1063" i="8"/>
  <c r="N1063" i="8" s="1"/>
  <c r="O1063" i="8" s="1"/>
  <c r="I1063" i="8"/>
  <c r="G1063" i="8"/>
  <c r="M1062" i="8"/>
  <c r="N1062" i="8" s="1"/>
  <c r="O1062" i="8" s="1"/>
  <c r="I1062" i="8"/>
  <c r="G1062" i="8"/>
  <c r="M1061" i="8"/>
  <c r="N1061" i="8" s="1"/>
  <c r="O1061" i="8" s="1"/>
  <c r="I1061" i="8"/>
  <c r="G1061" i="8"/>
  <c r="M1060" i="8"/>
  <c r="N1060" i="8" s="1"/>
  <c r="O1060" i="8" s="1"/>
  <c r="I1060" i="8"/>
  <c r="G1060" i="8"/>
  <c r="M1059" i="8"/>
  <c r="N1059" i="8" s="1"/>
  <c r="O1059" i="8" s="1"/>
  <c r="I1059" i="8"/>
  <c r="G1059" i="8"/>
  <c r="M1058" i="8"/>
  <c r="N1058" i="8" s="1"/>
  <c r="O1058" i="8" s="1"/>
  <c r="I1058" i="8"/>
  <c r="G1058" i="8"/>
  <c r="M1057" i="8"/>
  <c r="N1057" i="8" s="1"/>
  <c r="O1057" i="8" s="1"/>
  <c r="I1057" i="8"/>
  <c r="G1057" i="8"/>
  <c r="M1056" i="8"/>
  <c r="N1056" i="8" s="1"/>
  <c r="O1056" i="8" s="1"/>
  <c r="I1056" i="8"/>
  <c r="G1056" i="8"/>
  <c r="M1055" i="8"/>
  <c r="N1055" i="8" s="1"/>
  <c r="O1055" i="8" s="1"/>
  <c r="I1055" i="8"/>
  <c r="G1055" i="8"/>
  <c r="M1054" i="8"/>
  <c r="N1054" i="8" s="1"/>
  <c r="O1054" i="8" s="1"/>
  <c r="I1054" i="8"/>
  <c r="G1054" i="8"/>
  <c r="M1053" i="8"/>
  <c r="N1053" i="8" s="1"/>
  <c r="O1053" i="8" s="1"/>
  <c r="I1053" i="8"/>
  <c r="G1053" i="8"/>
  <c r="N1052" i="8"/>
  <c r="O1052" i="8" s="1"/>
  <c r="M1052" i="8"/>
  <c r="I1052" i="8"/>
  <c r="G1052" i="8"/>
  <c r="M1051" i="8"/>
  <c r="N1051" i="8" s="1"/>
  <c r="O1051" i="8" s="1"/>
  <c r="I1051" i="8"/>
  <c r="G1051" i="8"/>
  <c r="M1050" i="8"/>
  <c r="N1050" i="8" s="1"/>
  <c r="O1050" i="8" s="1"/>
  <c r="I1050" i="8"/>
  <c r="G1050" i="8"/>
  <c r="M1049" i="8"/>
  <c r="N1049" i="8" s="1"/>
  <c r="O1049" i="8" s="1"/>
  <c r="I1049" i="8"/>
  <c r="G1049" i="8"/>
  <c r="M1048" i="8"/>
  <c r="N1048" i="8" s="1"/>
  <c r="O1048" i="8" s="1"/>
  <c r="I1048" i="8"/>
  <c r="G1048" i="8"/>
  <c r="M1047" i="8"/>
  <c r="N1047" i="8" s="1"/>
  <c r="O1047" i="8" s="1"/>
  <c r="I1047" i="8"/>
  <c r="G1047" i="8"/>
  <c r="M1046" i="8"/>
  <c r="N1046" i="8" s="1"/>
  <c r="O1046" i="8" s="1"/>
  <c r="I1046" i="8"/>
  <c r="G1046" i="8"/>
  <c r="M1045" i="8"/>
  <c r="N1045" i="8" s="1"/>
  <c r="O1045" i="8" s="1"/>
  <c r="I1045" i="8"/>
  <c r="G1045" i="8"/>
  <c r="M1044" i="8"/>
  <c r="N1044" i="8" s="1"/>
  <c r="O1044" i="8" s="1"/>
  <c r="I1044" i="8"/>
  <c r="G1044" i="8"/>
  <c r="M1043" i="8"/>
  <c r="N1043" i="8" s="1"/>
  <c r="O1043" i="8" s="1"/>
  <c r="I1043" i="8"/>
  <c r="G1043" i="8"/>
  <c r="M1042" i="8"/>
  <c r="N1042" i="8" s="1"/>
  <c r="O1042" i="8" s="1"/>
  <c r="I1042" i="8"/>
  <c r="G1042" i="8"/>
  <c r="M1041" i="8"/>
  <c r="N1041" i="8" s="1"/>
  <c r="O1041" i="8" s="1"/>
  <c r="I1041" i="8"/>
  <c r="G1041" i="8"/>
  <c r="M1040" i="8"/>
  <c r="N1040" i="8" s="1"/>
  <c r="O1040" i="8" s="1"/>
  <c r="I1040" i="8"/>
  <c r="G1040" i="8"/>
  <c r="M1039" i="8"/>
  <c r="N1039" i="8" s="1"/>
  <c r="O1039" i="8" s="1"/>
  <c r="I1039" i="8"/>
  <c r="G1039" i="8"/>
  <c r="N1038" i="8"/>
  <c r="O1038" i="8" s="1"/>
  <c r="M1038" i="8"/>
  <c r="I1038" i="8"/>
  <c r="G1038" i="8"/>
  <c r="M1037" i="8"/>
  <c r="N1037" i="8" s="1"/>
  <c r="O1037" i="8" s="1"/>
  <c r="I1037" i="8"/>
  <c r="G1037" i="8"/>
  <c r="M1036" i="8"/>
  <c r="N1036" i="8" s="1"/>
  <c r="O1036" i="8" s="1"/>
  <c r="I1036" i="8"/>
  <c r="G1036" i="8"/>
  <c r="M1035" i="8"/>
  <c r="N1035" i="8" s="1"/>
  <c r="O1035" i="8" s="1"/>
  <c r="I1035" i="8"/>
  <c r="G1035" i="8"/>
  <c r="M1034" i="8"/>
  <c r="N1034" i="8" s="1"/>
  <c r="O1034" i="8" s="1"/>
  <c r="I1034" i="8"/>
  <c r="G1034" i="8"/>
  <c r="M1033" i="8"/>
  <c r="N1033" i="8" s="1"/>
  <c r="O1033" i="8" s="1"/>
  <c r="I1033" i="8"/>
  <c r="G1033" i="8"/>
  <c r="M1032" i="8"/>
  <c r="N1032" i="8" s="1"/>
  <c r="O1032" i="8" s="1"/>
  <c r="I1032" i="8"/>
  <c r="G1032" i="8"/>
  <c r="O1031" i="8"/>
  <c r="M1031" i="8"/>
  <c r="N1031" i="8" s="1"/>
  <c r="I1031" i="8"/>
  <c r="G1031" i="8"/>
  <c r="M1030" i="8"/>
  <c r="N1030" i="8" s="1"/>
  <c r="O1030" i="8" s="1"/>
  <c r="I1030" i="8"/>
  <c r="G1030" i="8"/>
  <c r="M1029" i="8"/>
  <c r="N1029" i="8" s="1"/>
  <c r="O1029" i="8" s="1"/>
  <c r="I1029" i="8"/>
  <c r="G1029" i="8"/>
  <c r="M1028" i="8"/>
  <c r="N1028" i="8" s="1"/>
  <c r="O1028" i="8" s="1"/>
  <c r="I1028" i="8"/>
  <c r="G1028" i="8"/>
  <c r="M1027" i="8"/>
  <c r="N1027" i="8" s="1"/>
  <c r="O1027" i="8" s="1"/>
  <c r="I1027" i="8"/>
  <c r="G1027" i="8"/>
  <c r="N1026" i="8"/>
  <c r="O1026" i="8" s="1"/>
  <c r="M1026" i="8"/>
  <c r="I1026" i="8"/>
  <c r="G1026" i="8"/>
  <c r="M1025" i="8"/>
  <c r="N1025" i="8" s="1"/>
  <c r="O1025" i="8" s="1"/>
  <c r="I1025" i="8"/>
  <c r="G1025" i="8"/>
  <c r="M1024" i="8"/>
  <c r="N1024" i="8" s="1"/>
  <c r="O1024" i="8" s="1"/>
  <c r="I1024" i="8"/>
  <c r="G1024" i="8"/>
  <c r="M1023" i="8"/>
  <c r="N1023" i="8" s="1"/>
  <c r="O1023" i="8" s="1"/>
  <c r="I1023" i="8"/>
  <c r="G1023" i="8"/>
  <c r="N1022" i="8"/>
  <c r="O1022" i="8" s="1"/>
  <c r="M1022" i="8"/>
  <c r="I1022" i="8"/>
  <c r="G1022" i="8"/>
  <c r="M1021" i="8"/>
  <c r="N1021" i="8" s="1"/>
  <c r="O1021" i="8" s="1"/>
  <c r="I1021" i="8"/>
  <c r="G1021" i="8"/>
  <c r="N1020" i="8"/>
  <c r="O1020" i="8" s="1"/>
  <c r="M1020" i="8"/>
  <c r="I1020" i="8"/>
  <c r="G1020" i="8"/>
  <c r="M1019" i="8"/>
  <c r="N1019" i="8" s="1"/>
  <c r="O1019" i="8" s="1"/>
  <c r="I1019" i="8"/>
  <c r="G1019" i="8"/>
  <c r="M1018" i="8"/>
  <c r="N1018" i="8" s="1"/>
  <c r="O1018" i="8" s="1"/>
  <c r="I1018" i="8"/>
  <c r="G1018" i="8"/>
  <c r="M1017" i="8"/>
  <c r="N1017" i="8" s="1"/>
  <c r="O1017" i="8" s="1"/>
  <c r="I1017" i="8"/>
  <c r="G1017" i="8"/>
  <c r="M1016" i="8"/>
  <c r="N1016" i="8" s="1"/>
  <c r="O1016" i="8" s="1"/>
  <c r="I1016" i="8"/>
  <c r="G1016" i="8"/>
  <c r="O1015" i="8"/>
  <c r="M1015" i="8"/>
  <c r="N1015" i="8" s="1"/>
  <c r="I1015" i="8"/>
  <c r="G1015" i="8"/>
  <c r="M1014" i="8"/>
  <c r="N1014" i="8" s="1"/>
  <c r="O1014" i="8" s="1"/>
  <c r="I1014" i="8"/>
  <c r="G1014" i="8"/>
  <c r="M1013" i="8"/>
  <c r="N1013" i="8" s="1"/>
  <c r="O1013" i="8" s="1"/>
  <c r="I1013" i="8"/>
  <c r="G1013" i="8"/>
  <c r="M1012" i="8"/>
  <c r="N1012" i="8" s="1"/>
  <c r="O1012" i="8" s="1"/>
  <c r="I1012" i="8"/>
  <c r="G1012" i="8"/>
  <c r="M1011" i="8"/>
  <c r="N1011" i="8" s="1"/>
  <c r="O1011" i="8" s="1"/>
  <c r="I1011" i="8"/>
  <c r="G1011" i="8"/>
  <c r="N1010" i="8"/>
  <c r="O1010" i="8" s="1"/>
  <c r="M1010" i="8"/>
  <c r="I1010" i="8"/>
  <c r="G1010" i="8"/>
  <c r="M1009" i="8"/>
  <c r="N1009" i="8" s="1"/>
  <c r="O1009" i="8" s="1"/>
  <c r="I1009" i="8"/>
  <c r="G1009" i="8"/>
  <c r="M1008" i="8"/>
  <c r="N1008" i="8" s="1"/>
  <c r="O1008" i="8" s="1"/>
  <c r="I1008" i="8"/>
  <c r="G1008" i="8"/>
  <c r="M1007" i="8"/>
  <c r="N1007" i="8" s="1"/>
  <c r="O1007" i="8" s="1"/>
  <c r="I1007" i="8"/>
  <c r="G1007" i="8"/>
  <c r="N1006" i="8"/>
  <c r="O1006" i="8" s="1"/>
  <c r="M1006" i="8"/>
  <c r="I1006" i="8"/>
  <c r="G1006" i="8"/>
  <c r="M1005" i="8"/>
  <c r="N1005" i="8" s="1"/>
  <c r="O1005" i="8" s="1"/>
  <c r="I1005" i="8"/>
  <c r="G1005" i="8"/>
  <c r="N1004" i="8"/>
  <c r="O1004" i="8" s="1"/>
  <c r="M1004" i="8"/>
  <c r="I1004" i="8"/>
  <c r="G1004" i="8"/>
  <c r="M1003" i="8"/>
  <c r="N1003" i="8" s="1"/>
  <c r="O1003" i="8" s="1"/>
  <c r="I1003" i="8"/>
  <c r="G1003" i="8"/>
  <c r="M1002" i="8"/>
  <c r="N1002" i="8" s="1"/>
  <c r="O1002" i="8" s="1"/>
  <c r="I1002" i="8"/>
  <c r="G1002" i="8"/>
  <c r="M1001" i="8"/>
  <c r="N1001" i="8" s="1"/>
  <c r="O1001" i="8" s="1"/>
  <c r="I1001" i="8"/>
  <c r="G1001" i="8"/>
  <c r="M1000" i="8"/>
  <c r="N1000" i="8" s="1"/>
  <c r="O1000" i="8" s="1"/>
  <c r="I1000" i="8"/>
  <c r="G1000" i="8"/>
  <c r="O999" i="8"/>
  <c r="M999" i="8"/>
  <c r="N999" i="8" s="1"/>
  <c r="I999" i="8"/>
  <c r="G999" i="8"/>
  <c r="M998" i="8"/>
  <c r="N998" i="8" s="1"/>
  <c r="O998" i="8" s="1"/>
  <c r="I998" i="8"/>
  <c r="G998" i="8"/>
  <c r="M997" i="8"/>
  <c r="N997" i="8" s="1"/>
  <c r="O997" i="8" s="1"/>
  <c r="I997" i="8"/>
  <c r="G997" i="8"/>
  <c r="M996" i="8"/>
  <c r="N996" i="8" s="1"/>
  <c r="O996" i="8" s="1"/>
  <c r="I996" i="8"/>
  <c r="G996" i="8"/>
  <c r="M995" i="8"/>
  <c r="N995" i="8" s="1"/>
  <c r="O995" i="8" s="1"/>
  <c r="I995" i="8"/>
  <c r="G995" i="8"/>
  <c r="N994" i="8"/>
  <c r="O994" i="8" s="1"/>
  <c r="M994" i="8"/>
  <c r="I994" i="8"/>
  <c r="G994" i="8"/>
  <c r="M993" i="8"/>
  <c r="N993" i="8" s="1"/>
  <c r="O993" i="8" s="1"/>
  <c r="I993" i="8"/>
  <c r="G993" i="8"/>
  <c r="M992" i="8"/>
  <c r="N992" i="8" s="1"/>
  <c r="O992" i="8" s="1"/>
  <c r="I992" i="8"/>
  <c r="G992" i="8"/>
  <c r="M991" i="8"/>
  <c r="N991" i="8" s="1"/>
  <c r="O991" i="8" s="1"/>
  <c r="I991" i="8"/>
  <c r="G991" i="8"/>
  <c r="M990" i="8"/>
  <c r="N990" i="8" s="1"/>
  <c r="O990" i="8" s="1"/>
  <c r="I990" i="8"/>
  <c r="G990" i="8"/>
  <c r="M989" i="8"/>
  <c r="N989" i="8" s="1"/>
  <c r="O989" i="8" s="1"/>
  <c r="I989" i="8"/>
  <c r="G989" i="8"/>
  <c r="N988" i="8"/>
  <c r="O988" i="8" s="1"/>
  <c r="M988" i="8"/>
  <c r="I988" i="8"/>
  <c r="G988" i="8"/>
  <c r="M987" i="8"/>
  <c r="N987" i="8" s="1"/>
  <c r="O987" i="8" s="1"/>
  <c r="I987" i="8"/>
  <c r="G987" i="8"/>
  <c r="M986" i="8"/>
  <c r="N986" i="8" s="1"/>
  <c r="O986" i="8" s="1"/>
  <c r="I986" i="8"/>
  <c r="G986" i="8"/>
  <c r="M985" i="8"/>
  <c r="N985" i="8" s="1"/>
  <c r="O985" i="8" s="1"/>
  <c r="I985" i="8"/>
  <c r="G985" i="8"/>
  <c r="M984" i="8"/>
  <c r="N984" i="8" s="1"/>
  <c r="O984" i="8" s="1"/>
  <c r="I984" i="8"/>
  <c r="G984" i="8"/>
  <c r="M983" i="8"/>
  <c r="N983" i="8" s="1"/>
  <c r="O983" i="8" s="1"/>
  <c r="I983" i="8"/>
  <c r="G983" i="8"/>
  <c r="M982" i="8"/>
  <c r="N982" i="8" s="1"/>
  <c r="O982" i="8" s="1"/>
  <c r="I982" i="8"/>
  <c r="G982" i="8"/>
  <c r="M981" i="8"/>
  <c r="N981" i="8" s="1"/>
  <c r="O981" i="8" s="1"/>
  <c r="I981" i="8"/>
  <c r="G981" i="8"/>
  <c r="M980" i="8"/>
  <c r="N980" i="8" s="1"/>
  <c r="O980" i="8" s="1"/>
  <c r="I980" i="8"/>
  <c r="G980" i="8"/>
  <c r="M979" i="8"/>
  <c r="N979" i="8" s="1"/>
  <c r="O979" i="8" s="1"/>
  <c r="I979" i="8"/>
  <c r="G979" i="8"/>
  <c r="M978" i="8"/>
  <c r="N978" i="8" s="1"/>
  <c r="O978" i="8" s="1"/>
  <c r="I978" i="8"/>
  <c r="G978" i="8"/>
  <c r="M977" i="8"/>
  <c r="N977" i="8" s="1"/>
  <c r="O977" i="8" s="1"/>
  <c r="I977" i="8"/>
  <c r="G977" i="8"/>
  <c r="M976" i="8"/>
  <c r="N976" i="8" s="1"/>
  <c r="O976" i="8" s="1"/>
  <c r="I976" i="8"/>
  <c r="G976" i="8"/>
  <c r="M975" i="8"/>
  <c r="N975" i="8" s="1"/>
  <c r="O975" i="8" s="1"/>
  <c r="I975" i="8"/>
  <c r="G975" i="8"/>
  <c r="N974" i="8"/>
  <c r="O974" i="8" s="1"/>
  <c r="M974" i="8"/>
  <c r="I974" i="8"/>
  <c r="G974" i="8"/>
  <c r="M973" i="8"/>
  <c r="N973" i="8" s="1"/>
  <c r="O973" i="8" s="1"/>
  <c r="I973" i="8"/>
  <c r="G973" i="8"/>
  <c r="M972" i="8"/>
  <c r="N972" i="8" s="1"/>
  <c r="O972" i="8" s="1"/>
  <c r="I972" i="8"/>
  <c r="G972" i="8"/>
  <c r="M971" i="8"/>
  <c r="N971" i="8" s="1"/>
  <c r="O971" i="8" s="1"/>
  <c r="I971" i="8"/>
  <c r="G971" i="8"/>
  <c r="N970" i="8"/>
  <c r="O970" i="8" s="1"/>
  <c r="M970" i="8"/>
  <c r="I970" i="8"/>
  <c r="G970" i="8"/>
  <c r="M969" i="8"/>
  <c r="N969" i="8" s="1"/>
  <c r="O969" i="8" s="1"/>
  <c r="I969" i="8"/>
  <c r="G969" i="8"/>
  <c r="M968" i="8"/>
  <c r="N968" i="8" s="1"/>
  <c r="O968" i="8" s="1"/>
  <c r="I968" i="8"/>
  <c r="G968" i="8"/>
  <c r="M967" i="8"/>
  <c r="N967" i="8" s="1"/>
  <c r="O967" i="8" s="1"/>
  <c r="I967" i="8"/>
  <c r="G967" i="8"/>
  <c r="M966" i="8"/>
  <c r="N966" i="8" s="1"/>
  <c r="O966" i="8" s="1"/>
  <c r="I966" i="8"/>
  <c r="G966" i="8"/>
  <c r="M965" i="8"/>
  <c r="N965" i="8" s="1"/>
  <c r="O965" i="8" s="1"/>
  <c r="I965" i="8"/>
  <c r="G965" i="8"/>
  <c r="M964" i="8"/>
  <c r="N964" i="8" s="1"/>
  <c r="O964" i="8" s="1"/>
  <c r="I964" i="8"/>
  <c r="G964" i="8"/>
  <c r="M963" i="8"/>
  <c r="N963" i="8" s="1"/>
  <c r="O963" i="8" s="1"/>
  <c r="I963" i="8"/>
  <c r="G963" i="8"/>
  <c r="M962" i="8"/>
  <c r="N962" i="8" s="1"/>
  <c r="O962" i="8" s="1"/>
  <c r="I962" i="8"/>
  <c r="G962" i="8"/>
  <c r="M961" i="8"/>
  <c r="N961" i="8" s="1"/>
  <c r="O961" i="8" s="1"/>
  <c r="I961" i="8"/>
  <c r="G961" i="8"/>
  <c r="M960" i="8"/>
  <c r="N960" i="8" s="1"/>
  <c r="O960" i="8" s="1"/>
  <c r="I960" i="8"/>
  <c r="G960" i="8"/>
  <c r="M959" i="8"/>
  <c r="N959" i="8" s="1"/>
  <c r="O959" i="8" s="1"/>
  <c r="I959" i="8"/>
  <c r="G959" i="8"/>
  <c r="M958" i="8"/>
  <c r="N958" i="8" s="1"/>
  <c r="O958" i="8" s="1"/>
  <c r="I958" i="8"/>
  <c r="G958" i="8"/>
  <c r="M957" i="8"/>
  <c r="N957" i="8" s="1"/>
  <c r="O957" i="8" s="1"/>
  <c r="I957" i="8"/>
  <c r="G957" i="8"/>
  <c r="M956" i="8"/>
  <c r="N956" i="8" s="1"/>
  <c r="O956" i="8" s="1"/>
  <c r="I956" i="8"/>
  <c r="G956" i="8"/>
  <c r="M955" i="8"/>
  <c r="N955" i="8" s="1"/>
  <c r="O955" i="8" s="1"/>
  <c r="I955" i="8"/>
  <c r="G955" i="8"/>
  <c r="M954" i="8"/>
  <c r="N954" i="8" s="1"/>
  <c r="O954" i="8" s="1"/>
  <c r="I954" i="8"/>
  <c r="G954" i="8"/>
  <c r="M953" i="8"/>
  <c r="N953" i="8" s="1"/>
  <c r="O953" i="8" s="1"/>
  <c r="I953" i="8"/>
  <c r="G953" i="8"/>
  <c r="M952" i="8"/>
  <c r="N952" i="8" s="1"/>
  <c r="O952" i="8" s="1"/>
  <c r="I952" i="8"/>
  <c r="G952" i="8"/>
  <c r="M951" i="8"/>
  <c r="N951" i="8" s="1"/>
  <c r="O951" i="8" s="1"/>
  <c r="I951" i="8"/>
  <c r="G951" i="8"/>
  <c r="N950" i="8"/>
  <c r="O950" i="8" s="1"/>
  <c r="M950" i="8"/>
  <c r="I950" i="8"/>
  <c r="G950" i="8"/>
  <c r="M949" i="8"/>
  <c r="N949" i="8" s="1"/>
  <c r="O949" i="8" s="1"/>
  <c r="I949" i="8"/>
  <c r="G949" i="8"/>
  <c r="N948" i="8"/>
  <c r="O948" i="8" s="1"/>
  <c r="M948" i="8"/>
  <c r="I948" i="8"/>
  <c r="G948" i="8"/>
  <c r="M947" i="8"/>
  <c r="N947" i="8" s="1"/>
  <c r="O947" i="8" s="1"/>
  <c r="I947" i="8"/>
  <c r="G947" i="8"/>
  <c r="M946" i="8"/>
  <c r="N946" i="8" s="1"/>
  <c r="O946" i="8" s="1"/>
  <c r="I946" i="8"/>
  <c r="G946" i="8"/>
  <c r="M945" i="8"/>
  <c r="N945" i="8" s="1"/>
  <c r="O945" i="8" s="1"/>
  <c r="I945" i="8"/>
  <c r="G945" i="8"/>
  <c r="M944" i="8"/>
  <c r="N944" i="8" s="1"/>
  <c r="O944" i="8" s="1"/>
  <c r="I944" i="8"/>
  <c r="G944" i="8"/>
  <c r="O943" i="8"/>
  <c r="M943" i="8"/>
  <c r="N943" i="8" s="1"/>
  <c r="I943" i="8"/>
  <c r="G943" i="8"/>
  <c r="M942" i="8"/>
  <c r="N942" i="8" s="1"/>
  <c r="O942" i="8" s="1"/>
  <c r="I942" i="8"/>
  <c r="G942" i="8"/>
  <c r="M941" i="8"/>
  <c r="N941" i="8" s="1"/>
  <c r="O941" i="8" s="1"/>
  <c r="I941" i="8"/>
  <c r="G941" i="8"/>
  <c r="M940" i="8"/>
  <c r="N940" i="8" s="1"/>
  <c r="O940" i="8" s="1"/>
  <c r="I940" i="8"/>
  <c r="G940" i="8"/>
  <c r="M939" i="8"/>
  <c r="N939" i="8" s="1"/>
  <c r="O939" i="8" s="1"/>
  <c r="I939" i="8"/>
  <c r="G939" i="8"/>
  <c r="M938" i="8"/>
  <c r="N938" i="8" s="1"/>
  <c r="O938" i="8" s="1"/>
  <c r="I938" i="8"/>
  <c r="G938" i="8"/>
  <c r="O937" i="8"/>
  <c r="M937" i="8"/>
  <c r="N937" i="8" s="1"/>
  <c r="I937" i="8"/>
  <c r="G937" i="8"/>
  <c r="M936" i="8"/>
  <c r="N936" i="8" s="1"/>
  <c r="O936" i="8" s="1"/>
  <c r="I936" i="8"/>
  <c r="G936" i="8"/>
  <c r="M935" i="8"/>
  <c r="N935" i="8" s="1"/>
  <c r="O935" i="8" s="1"/>
  <c r="I935" i="8"/>
  <c r="G935" i="8"/>
  <c r="M934" i="8"/>
  <c r="N934" i="8" s="1"/>
  <c r="O934" i="8" s="1"/>
  <c r="I934" i="8"/>
  <c r="G934" i="8"/>
  <c r="M933" i="8"/>
  <c r="N933" i="8" s="1"/>
  <c r="O933" i="8" s="1"/>
  <c r="I933" i="8"/>
  <c r="G933" i="8"/>
  <c r="M932" i="8"/>
  <c r="N932" i="8" s="1"/>
  <c r="O932" i="8" s="1"/>
  <c r="I932" i="8"/>
  <c r="G932" i="8"/>
  <c r="M931" i="8"/>
  <c r="N931" i="8" s="1"/>
  <c r="O931" i="8" s="1"/>
  <c r="I931" i="8"/>
  <c r="G931" i="8"/>
  <c r="M930" i="8"/>
  <c r="N930" i="8" s="1"/>
  <c r="O930" i="8" s="1"/>
  <c r="I930" i="8"/>
  <c r="G930" i="8"/>
  <c r="M929" i="8"/>
  <c r="N929" i="8" s="1"/>
  <c r="O929" i="8" s="1"/>
  <c r="I929" i="8"/>
  <c r="G929" i="8"/>
  <c r="M928" i="8"/>
  <c r="N928" i="8" s="1"/>
  <c r="O928" i="8" s="1"/>
  <c r="I928" i="8"/>
  <c r="G928" i="8"/>
  <c r="M927" i="8"/>
  <c r="N927" i="8" s="1"/>
  <c r="O927" i="8" s="1"/>
  <c r="I927" i="8"/>
  <c r="G927" i="8"/>
  <c r="M926" i="8"/>
  <c r="N926" i="8" s="1"/>
  <c r="O926" i="8" s="1"/>
  <c r="I926" i="8"/>
  <c r="G926" i="8"/>
  <c r="M925" i="8"/>
  <c r="N925" i="8" s="1"/>
  <c r="O925" i="8" s="1"/>
  <c r="I925" i="8"/>
  <c r="G925" i="8"/>
  <c r="M924" i="8"/>
  <c r="N924" i="8" s="1"/>
  <c r="O924" i="8" s="1"/>
  <c r="I924" i="8"/>
  <c r="G924" i="8"/>
  <c r="M923" i="8"/>
  <c r="N923" i="8" s="1"/>
  <c r="O923" i="8" s="1"/>
  <c r="I923" i="8"/>
  <c r="G923" i="8"/>
  <c r="M922" i="8"/>
  <c r="N922" i="8" s="1"/>
  <c r="O922" i="8" s="1"/>
  <c r="I922" i="8"/>
  <c r="G922" i="8"/>
  <c r="O921" i="8"/>
  <c r="M921" i="8"/>
  <c r="N921" i="8" s="1"/>
  <c r="I921" i="8"/>
  <c r="G921" i="8"/>
  <c r="M920" i="8"/>
  <c r="N920" i="8" s="1"/>
  <c r="O920" i="8" s="1"/>
  <c r="I920" i="8"/>
  <c r="G920" i="8"/>
  <c r="O919" i="8"/>
  <c r="M919" i="8"/>
  <c r="N919" i="8" s="1"/>
  <c r="I919" i="8"/>
  <c r="G919" i="8"/>
  <c r="M918" i="8"/>
  <c r="N918" i="8" s="1"/>
  <c r="O918" i="8" s="1"/>
  <c r="I918" i="8"/>
  <c r="G918" i="8"/>
  <c r="M917" i="8"/>
  <c r="N917" i="8" s="1"/>
  <c r="O917" i="8" s="1"/>
  <c r="I917" i="8"/>
  <c r="G917" i="8"/>
  <c r="M916" i="8"/>
  <c r="N916" i="8" s="1"/>
  <c r="O916" i="8" s="1"/>
  <c r="I916" i="8"/>
  <c r="G916" i="8"/>
  <c r="M915" i="8"/>
  <c r="N915" i="8" s="1"/>
  <c r="O915" i="8" s="1"/>
  <c r="I915" i="8"/>
  <c r="G915" i="8"/>
  <c r="M914" i="8"/>
  <c r="N914" i="8" s="1"/>
  <c r="O914" i="8" s="1"/>
  <c r="I914" i="8"/>
  <c r="G914" i="8"/>
  <c r="M913" i="8"/>
  <c r="N913" i="8" s="1"/>
  <c r="O913" i="8" s="1"/>
  <c r="I913" i="8"/>
  <c r="G913" i="8"/>
  <c r="M912" i="8"/>
  <c r="N912" i="8" s="1"/>
  <c r="O912" i="8" s="1"/>
  <c r="I912" i="8"/>
  <c r="G912" i="8"/>
  <c r="M911" i="8"/>
  <c r="N911" i="8" s="1"/>
  <c r="O911" i="8" s="1"/>
  <c r="I911" i="8"/>
  <c r="G911" i="8"/>
  <c r="N910" i="8"/>
  <c r="O910" i="8" s="1"/>
  <c r="M910" i="8"/>
  <c r="I910" i="8"/>
  <c r="G910" i="8"/>
  <c r="M909" i="8"/>
  <c r="N909" i="8" s="1"/>
  <c r="O909" i="8" s="1"/>
  <c r="I909" i="8"/>
  <c r="G909" i="8"/>
  <c r="N908" i="8"/>
  <c r="O908" i="8" s="1"/>
  <c r="M908" i="8"/>
  <c r="I908" i="8"/>
  <c r="G908" i="8"/>
  <c r="M907" i="8"/>
  <c r="N907" i="8" s="1"/>
  <c r="O907" i="8" s="1"/>
  <c r="I907" i="8"/>
  <c r="G907" i="8"/>
  <c r="M906" i="8"/>
  <c r="N906" i="8" s="1"/>
  <c r="O906" i="8" s="1"/>
  <c r="I906" i="8"/>
  <c r="G906" i="8"/>
  <c r="M905" i="8"/>
  <c r="N905" i="8" s="1"/>
  <c r="O905" i="8" s="1"/>
  <c r="I905" i="8"/>
  <c r="G905" i="8"/>
  <c r="M904" i="8"/>
  <c r="N904" i="8" s="1"/>
  <c r="O904" i="8" s="1"/>
  <c r="I904" i="8"/>
  <c r="G904" i="8"/>
  <c r="M903" i="8"/>
  <c r="N903" i="8" s="1"/>
  <c r="O903" i="8" s="1"/>
  <c r="I903" i="8"/>
  <c r="G903" i="8"/>
  <c r="M902" i="8"/>
  <c r="N902" i="8" s="1"/>
  <c r="O902" i="8" s="1"/>
  <c r="I902" i="8"/>
  <c r="G902" i="8"/>
  <c r="M901" i="8"/>
  <c r="N901" i="8" s="1"/>
  <c r="O901" i="8" s="1"/>
  <c r="I901" i="8"/>
  <c r="G901" i="8"/>
  <c r="M900" i="8"/>
  <c r="N900" i="8" s="1"/>
  <c r="O900" i="8" s="1"/>
  <c r="I900" i="8"/>
  <c r="G900" i="8"/>
  <c r="M899" i="8"/>
  <c r="N899" i="8" s="1"/>
  <c r="O899" i="8" s="1"/>
  <c r="I899" i="8"/>
  <c r="G899" i="8"/>
  <c r="M898" i="8"/>
  <c r="N898" i="8" s="1"/>
  <c r="O898" i="8" s="1"/>
  <c r="I898" i="8"/>
  <c r="G898" i="8"/>
  <c r="O897" i="8"/>
  <c r="M897" i="8"/>
  <c r="N897" i="8" s="1"/>
  <c r="I897" i="8"/>
  <c r="G897" i="8"/>
  <c r="M896" i="8"/>
  <c r="N896" i="8" s="1"/>
  <c r="O896" i="8" s="1"/>
  <c r="I896" i="8"/>
  <c r="G896" i="8"/>
  <c r="M895" i="8"/>
  <c r="N895" i="8" s="1"/>
  <c r="O895" i="8" s="1"/>
  <c r="I895" i="8"/>
  <c r="G895" i="8"/>
  <c r="M894" i="8"/>
  <c r="N894" i="8" s="1"/>
  <c r="O894" i="8" s="1"/>
  <c r="I894" i="8"/>
  <c r="G894" i="8"/>
  <c r="M893" i="8"/>
  <c r="N893" i="8" s="1"/>
  <c r="O893" i="8" s="1"/>
  <c r="I893" i="8"/>
  <c r="G893" i="8"/>
  <c r="M892" i="8"/>
  <c r="N892" i="8" s="1"/>
  <c r="O892" i="8" s="1"/>
  <c r="I892" i="8"/>
  <c r="G892" i="8"/>
  <c r="M891" i="8"/>
  <c r="N891" i="8" s="1"/>
  <c r="O891" i="8" s="1"/>
  <c r="I891" i="8"/>
  <c r="G891" i="8"/>
  <c r="M890" i="8"/>
  <c r="N890" i="8" s="1"/>
  <c r="O890" i="8" s="1"/>
  <c r="I890" i="8"/>
  <c r="G890" i="8"/>
  <c r="M889" i="8"/>
  <c r="N889" i="8" s="1"/>
  <c r="O889" i="8" s="1"/>
  <c r="I889" i="8"/>
  <c r="G889" i="8"/>
  <c r="M888" i="8"/>
  <c r="N888" i="8" s="1"/>
  <c r="O888" i="8" s="1"/>
  <c r="I888" i="8"/>
  <c r="G888" i="8"/>
  <c r="M887" i="8"/>
  <c r="N887" i="8" s="1"/>
  <c r="O887" i="8" s="1"/>
  <c r="I887" i="8"/>
  <c r="G887" i="8"/>
  <c r="N886" i="8"/>
  <c r="O886" i="8" s="1"/>
  <c r="M886" i="8"/>
  <c r="I886" i="8"/>
  <c r="G886" i="8"/>
  <c r="M885" i="8"/>
  <c r="N885" i="8" s="1"/>
  <c r="O885" i="8" s="1"/>
  <c r="I885" i="8"/>
  <c r="G885" i="8"/>
  <c r="M884" i="8"/>
  <c r="N884" i="8" s="1"/>
  <c r="O884" i="8" s="1"/>
  <c r="I884" i="8"/>
  <c r="G884" i="8"/>
  <c r="M883" i="8"/>
  <c r="N883" i="8" s="1"/>
  <c r="O883" i="8" s="1"/>
  <c r="I883" i="8"/>
  <c r="G883" i="8"/>
  <c r="M882" i="8"/>
  <c r="N882" i="8" s="1"/>
  <c r="O882" i="8" s="1"/>
  <c r="I882" i="8"/>
  <c r="G882" i="8"/>
  <c r="M881" i="8"/>
  <c r="N881" i="8" s="1"/>
  <c r="O881" i="8" s="1"/>
  <c r="I881" i="8"/>
  <c r="G881" i="8"/>
  <c r="M880" i="8"/>
  <c r="N880" i="8" s="1"/>
  <c r="O880" i="8" s="1"/>
  <c r="I880" i="8"/>
  <c r="G880" i="8"/>
  <c r="M879" i="8"/>
  <c r="N879" i="8" s="1"/>
  <c r="O879" i="8" s="1"/>
  <c r="I879" i="8"/>
  <c r="G879" i="8"/>
  <c r="M878" i="8"/>
  <c r="N878" i="8" s="1"/>
  <c r="O878" i="8" s="1"/>
  <c r="I878" i="8"/>
  <c r="G878" i="8"/>
  <c r="N877" i="8"/>
  <c r="O877" i="8" s="1"/>
  <c r="M877" i="8"/>
  <c r="I877" i="8"/>
  <c r="G877" i="8"/>
  <c r="M876" i="8"/>
  <c r="N876" i="8" s="1"/>
  <c r="O876" i="8" s="1"/>
  <c r="I876" i="8"/>
  <c r="G876" i="8"/>
  <c r="M875" i="8"/>
  <c r="N875" i="8" s="1"/>
  <c r="O875" i="8" s="1"/>
  <c r="I875" i="8"/>
  <c r="G875" i="8"/>
  <c r="M874" i="8"/>
  <c r="N874" i="8" s="1"/>
  <c r="O874" i="8" s="1"/>
  <c r="I874" i="8"/>
  <c r="G874" i="8"/>
  <c r="M873" i="8"/>
  <c r="N873" i="8" s="1"/>
  <c r="O873" i="8" s="1"/>
  <c r="I873" i="8"/>
  <c r="G873" i="8"/>
  <c r="M872" i="8"/>
  <c r="N872" i="8" s="1"/>
  <c r="O872" i="8" s="1"/>
  <c r="I872" i="8"/>
  <c r="G872" i="8"/>
  <c r="M871" i="8"/>
  <c r="N871" i="8" s="1"/>
  <c r="O871" i="8" s="1"/>
  <c r="I871" i="8"/>
  <c r="G871" i="8"/>
  <c r="M870" i="8"/>
  <c r="N870" i="8" s="1"/>
  <c r="O870" i="8" s="1"/>
  <c r="I870" i="8"/>
  <c r="G870" i="8"/>
  <c r="M869" i="8"/>
  <c r="N869" i="8" s="1"/>
  <c r="O869" i="8" s="1"/>
  <c r="I869" i="8"/>
  <c r="G869" i="8"/>
  <c r="M868" i="8"/>
  <c r="N868" i="8" s="1"/>
  <c r="O868" i="8" s="1"/>
  <c r="I868" i="8"/>
  <c r="G868" i="8"/>
  <c r="M867" i="8"/>
  <c r="N867" i="8" s="1"/>
  <c r="O867" i="8" s="1"/>
  <c r="I867" i="8"/>
  <c r="G867" i="8"/>
  <c r="M866" i="8"/>
  <c r="N866" i="8" s="1"/>
  <c r="O866" i="8" s="1"/>
  <c r="I866" i="8"/>
  <c r="G866" i="8"/>
  <c r="M865" i="8"/>
  <c r="N865" i="8" s="1"/>
  <c r="O865" i="8" s="1"/>
  <c r="I865" i="8"/>
  <c r="G865" i="8"/>
  <c r="M864" i="8"/>
  <c r="N864" i="8" s="1"/>
  <c r="O864" i="8" s="1"/>
  <c r="I864" i="8"/>
  <c r="G864" i="8"/>
  <c r="O863" i="8"/>
  <c r="M863" i="8"/>
  <c r="N863" i="8" s="1"/>
  <c r="I863" i="8"/>
  <c r="G863" i="8"/>
  <c r="N862" i="8"/>
  <c r="O862" i="8" s="1"/>
  <c r="M862" i="8"/>
  <c r="I862" i="8"/>
  <c r="G862" i="8"/>
  <c r="N861" i="8"/>
  <c r="O861" i="8" s="1"/>
  <c r="M861" i="8"/>
  <c r="I861" i="8"/>
  <c r="G861" i="8"/>
  <c r="N860" i="8"/>
  <c r="O860" i="8" s="1"/>
  <c r="M860" i="8"/>
  <c r="I860" i="8"/>
  <c r="G860" i="8"/>
  <c r="M859" i="8"/>
  <c r="N859" i="8" s="1"/>
  <c r="O859" i="8" s="1"/>
  <c r="I859" i="8"/>
  <c r="G859" i="8"/>
  <c r="M858" i="8"/>
  <c r="N858" i="8" s="1"/>
  <c r="O858" i="8" s="1"/>
  <c r="I858" i="8"/>
  <c r="G858" i="8"/>
  <c r="O857" i="8"/>
  <c r="M857" i="8"/>
  <c r="N857" i="8" s="1"/>
  <c r="I857" i="8"/>
  <c r="G857" i="8"/>
  <c r="M856" i="8"/>
  <c r="N856" i="8" s="1"/>
  <c r="O856" i="8" s="1"/>
  <c r="I856" i="8"/>
  <c r="G856" i="8"/>
  <c r="M855" i="8"/>
  <c r="N855" i="8" s="1"/>
  <c r="O855" i="8" s="1"/>
  <c r="I855" i="8"/>
  <c r="G855" i="8"/>
  <c r="M854" i="8"/>
  <c r="N854" i="8" s="1"/>
  <c r="O854" i="8" s="1"/>
  <c r="I854" i="8"/>
  <c r="G854" i="8"/>
  <c r="N853" i="8"/>
  <c r="O853" i="8" s="1"/>
  <c r="M853" i="8"/>
  <c r="I853" i="8"/>
  <c r="G853" i="8"/>
  <c r="M852" i="8"/>
  <c r="N852" i="8" s="1"/>
  <c r="O852" i="8" s="1"/>
  <c r="I852" i="8"/>
  <c r="G852" i="8"/>
  <c r="M851" i="8"/>
  <c r="N851" i="8" s="1"/>
  <c r="O851" i="8" s="1"/>
  <c r="I851" i="8"/>
  <c r="G851" i="8"/>
  <c r="M850" i="8"/>
  <c r="N850" i="8" s="1"/>
  <c r="O850" i="8" s="1"/>
  <c r="I850" i="8"/>
  <c r="G850" i="8"/>
  <c r="M849" i="8"/>
  <c r="N849" i="8" s="1"/>
  <c r="O849" i="8" s="1"/>
  <c r="I849" i="8"/>
  <c r="G849" i="8"/>
  <c r="M848" i="8"/>
  <c r="N848" i="8" s="1"/>
  <c r="O848" i="8" s="1"/>
  <c r="I848" i="8"/>
  <c r="G848" i="8"/>
  <c r="M847" i="8"/>
  <c r="N847" i="8" s="1"/>
  <c r="O847" i="8" s="1"/>
  <c r="I847" i="8"/>
  <c r="G847" i="8"/>
  <c r="M846" i="8"/>
  <c r="N846" i="8" s="1"/>
  <c r="O846" i="8" s="1"/>
  <c r="I846" i="8"/>
  <c r="G846" i="8"/>
  <c r="M845" i="8"/>
  <c r="N845" i="8" s="1"/>
  <c r="O845" i="8" s="1"/>
  <c r="I845" i="8"/>
  <c r="G845" i="8"/>
  <c r="M844" i="8"/>
  <c r="N844" i="8" s="1"/>
  <c r="O844" i="8" s="1"/>
  <c r="I844" i="8"/>
  <c r="G844" i="8"/>
  <c r="M843" i="8"/>
  <c r="N843" i="8" s="1"/>
  <c r="O843" i="8" s="1"/>
  <c r="I843" i="8"/>
  <c r="G843" i="8"/>
  <c r="M842" i="8"/>
  <c r="N842" i="8" s="1"/>
  <c r="O842" i="8" s="1"/>
  <c r="I842" i="8"/>
  <c r="G842" i="8"/>
  <c r="O841" i="8"/>
  <c r="M841" i="8"/>
  <c r="N841" i="8" s="1"/>
  <c r="I841" i="8"/>
  <c r="G841" i="8"/>
  <c r="M840" i="8"/>
  <c r="N840" i="8" s="1"/>
  <c r="O840" i="8" s="1"/>
  <c r="I840" i="8"/>
  <c r="G840" i="8"/>
  <c r="M839" i="8"/>
  <c r="N839" i="8" s="1"/>
  <c r="O839" i="8" s="1"/>
  <c r="I839" i="8"/>
  <c r="G839" i="8"/>
  <c r="M838" i="8"/>
  <c r="N838" i="8" s="1"/>
  <c r="O838" i="8" s="1"/>
  <c r="I838" i="8"/>
  <c r="G838" i="8"/>
  <c r="M837" i="8"/>
  <c r="N837" i="8" s="1"/>
  <c r="O837" i="8" s="1"/>
  <c r="I837" i="8"/>
  <c r="G837" i="8"/>
  <c r="M836" i="8"/>
  <c r="N836" i="8" s="1"/>
  <c r="O836" i="8" s="1"/>
  <c r="I836" i="8"/>
  <c r="G836" i="8"/>
  <c r="M835" i="8"/>
  <c r="N835" i="8" s="1"/>
  <c r="O835" i="8" s="1"/>
  <c r="I835" i="8"/>
  <c r="G835" i="8"/>
  <c r="M834" i="8"/>
  <c r="N834" i="8" s="1"/>
  <c r="O834" i="8" s="1"/>
  <c r="I834" i="8"/>
  <c r="G834" i="8"/>
  <c r="O833" i="8"/>
  <c r="M833" i="8"/>
  <c r="N833" i="8" s="1"/>
  <c r="I833" i="8"/>
  <c r="G833" i="8"/>
  <c r="M832" i="8"/>
  <c r="N832" i="8" s="1"/>
  <c r="O832" i="8" s="1"/>
  <c r="I832" i="8"/>
  <c r="G832" i="8"/>
  <c r="M831" i="8"/>
  <c r="N831" i="8" s="1"/>
  <c r="O831" i="8" s="1"/>
  <c r="I831" i="8"/>
  <c r="G831" i="8"/>
  <c r="M830" i="8"/>
  <c r="N830" i="8" s="1"/>
  <c r="O830" i="8" s="1"/>
  <c r="I830" i="8"/>
  <c r="G830" i="8"/>
  <c r="M829" i="8"/>
  <c r="N829" i="8" s="1"/>
  <c r="O829" i="8" s="1"/>
  <c r="I829" i="8"/>
  <c r="G829" i="8"/>
  <c r="N828" i="8"/>
  <c r="O828" i="8" s="1"/>
  <c r="M828" i="8"/>
  <c r="I828" i="8"/>
  <c r="G828" i="8"/>
  <c r="M827" i="8"/>
  <c r="N827" i="8" s="1"/>
  <c r="O827" i="8" s="1"/>
  <c r="I827" i="8"/>
  <c r="G827" i="8"/>
  <c r="M826" i="8"/>
  <c r="N826" i="8" s="1"/>
  <c r="O826" i="8" s="1"/>
  <c r="I826" i="8"/>
  <c r="G826" i="8"/>
  <c r="M825" i="8"/>
  <c r="N825" i="8" s="1"/>
  <c r="O825" i="8" s="1"/>
  <c r="I825" i="8"/>
  <c r="G825" i="8"/>
  <c r="M824" i="8"/>
  <c r="N824" i="8" s="1"/>
  <c r="O824" i="8" s="1"/>
  <c r="I824" i="8"/>
  <c r="G824" i="8"/>
  <c r="M823" i="8"/>
  <c r="N823" i="8" s="1"/>
  <c r="O823" i="8" s="1"/>
  <c r="I823" i="8"/>
  <c r="G823" i="8"/>
  <c r="N822" i="8"/>
  <c r="O822" i="8" s="1"/>
  <c r="M822" i="8"/>
  <c r="I822" i="8"/>
  <c r="G822" i="8"/>
  <c r="M821" i="8"/>
  <c r="N821" i="8" s="1"/>
  <c r="O821" i="8" s="1"/>
  <c r="I821" i="8"/>
  <c r="G821" i="8"/>
  <c r="N820" i="8"/>
  <c r="O820" i="8" s="1"/>
  <c r="M820" i="8"/>
  <c r="I820" i="8"/>
  <c r="G820" i="8"/>
  <c r="M819" i="8"/>
  <c r="N819" i="8" s="1"/>
  <c r="O819" i="8" s="1"/>
  <c r="I819" i="8"/>
  <c r="G819" i="8"/>
  <c r="M818" i="8"/>
  <c r="N818" i="8" s="1"/>
  <c r="O818" i="8" s="1"/>
  <c r="I818" i="8"/>
  <c r="G818" i="8"/>
  <c r="M817" i="8"/>
  <c r="N817" i="8" s="1"/>
  <c r="O817" i="8" s="1"/>
  <c r="I817" i="8"/>
  <c r="G817" i="8"/>
  <c r="M816" i="8"/>
  <c r="N816" i="8" s="1"/>
  <c r="O816" i="8" s="1"/>
  <c r="I816" i="8"/>
  <c r="G816" i="8"/>
  <c r="O815" i="8"/>
  <c r="M815" i="8"/>
  <c r="N815" i="8" s="1"/>
  <c r="I815" i="8"/>
  <c r="G815" i="8"/>
  <c r="M814" i="8"/>
  <c r="N814" i="8" s="1"/>
  <c r="O814" i="8" s="1"/>
  <c r="I814" i="8"/>
  <c r="G814" i="8"/>
  <c r="M813" i="8"/>
  <c r="N813" i="8" s="1"/>
  <c r="O813" i="8" s="1"/>
  <c r="I813" i="8"/>
  <c r="G813" i="8"/>
  <c r="M812" i="8"/>
  <c r="N812" i="8" s="1"/>
  <c r="O812" i="8" s="1"/>
  <c r="I812" i="8"/>
  <c r="G812" i="8"/>
  <c r="M811" i="8"/>
  <c r="N811" i="8" s="1"/>
  <c r="O811" i="8" s="1"/>
  <c r="I811" i="8"/>
  <c r="G811" i="8"/>
  <c r="M810" i="8"/>
  <c r="N810" i="8" s="1"/>
  <c r="O810" i="8" s="1"/>
  <c r="I810" i="8"/>
  <c r="G810" i="8"/>
  <c r="M809" i="8"/>
  <c r="N809" i="8" s="1"/>
  <c r="O809" i="8" s="1"/>
  <c r="I809" i="8"/>
  <c r="G809" i="8"/>
  <c r="M808" i="8"/>
  <c r="N808" i="8" s="1"/>
  <c r="O808" i="8" s="1"/>
  <c r="I808" i="8"/>
  <c r="G808" i="8"/>
  <c r="O807" i="8"/>
  <c r="M807" i="8"/>
  <c r="N807" i="8" s="1"/>
  <c r="I807" i="8"/>
  <c r="G807" i="8"/>
  <c r="M806" i="8"/>
  <c r="N806" i="8" s="1"/>
  <c r="O806" i="8" s="1"/>
  <c r="I806" i="8"/>
  <c r="G806" i="8"/>
  <c r="N805" i="8"/>
  <c r="O805" i="8" s="1"/>
  <c r="M805" i="8"/>
  <c r="I805" i="8"/>
  <c r="G805" i="8"/>
  <c r="M804" i="8"/>
  <c r="N804" i="8" s="1"/>
  <c r="O804" i="8" s="1"/>
  <c r="I804" i="8"/>
  <c r="G804" i="8"/>
  <c r="M803" i="8"/>
  <c r="N803" i="8" s="1"/>
  <c r="O803" i="8" s="1"/>
  <c r="I803" i="8"/>
  <c r="G803" i="8"/>
  <c r="M802" i="8"/>
  <c r="N802" i="8" s="1"/>
  <c r="O802" i="8" s="1"/>
  <c r="I802" i="8"/>
  <c r="G802" i="8"/>
  <c r="M801" i="8"/>
  <c r="N801" i="8" s="1"/>
  <c r="O801" i="8" s="1"/>
  <c r="I801" i="8"/>
  <c r="G801" i="8"/>
  <c r="M800" i="8"/>
  <c r="N800" i="8" s="1"/>
  <c r="O800" i="8" s="1"/>
  <c r="I800" i="8"/>
  <c r="G800" i="8"/>
  <c r="M799" i="8"/>
  <c r="N799" i="8" s="1"/>
  <c r="O799" i="8" s="1"/>
  <c r="I799" i="8"/>
  <c r="G799" i="8"/>
  <c r="M798" i="8"/>
  <c r="N798" i="8" s="1"/>
  <c r="O798" i="8" s="1"/>
  <c r="I798" i="8"/>
  <c r="G798" i="8"/>
  <c r="M797" i="8"/>
  <c r="N797" i="8" s="1"/>
  <c r="O797" i="8" s="1"/>
  <c r="I797" i="8"/>
  <c r="G797" i="8"/>
  <c r="M796" i="8"/>
  <c r="N796" i="8" s="1"/>
  <c r="O796" i="8" s="1"/>
  <c r="I796" i="8"/>
  <c r="G796" i="8"/>
  <c r="M795" i="8"/>
  <c r="N795" i="8" s="1"/>
  <c r="O795" i="8" s="1"/>
  <c r="I795" i="8"/>
  <c r="G795" i="8"/>
  <c r="M794" i="8"/>
  <c r="N794" i="8" s="1"/>
  <c r="O794" i="8" s="1"/>
  <c r="I794" i="8"/>
  <c r="G794" i="8"/>
  <c r="O793" i="8"/>
  <c r="M793" i="8"/>
  <c r="N793" i="8" s="1"/>
  <c r="I793" i="8"/>
  <c r="G793" i="8"/>
  <c r="M792" i="8"/>
  <c r="N792" i="8" s="1"/>
  <c r="O792" i="8" s="1"/>
  <c r="I792" i="8"/>
  <c r="G792" i="8"/>
  <c r="M791" i="8"/>
  <c r="N791" i="8" s="1"/>
  <c r="O791" i="8" s="1"/>
  <c r="I791" i="8"/>
  <c r="G791" i="8"/>
  <c r="M790" i="8"/>
  <c r="N790" i="8" s="1"/>
  <c r="O790" i="8" s="1"/>
  <c r="I790" i="8"/>
  <c r="G790" i="8"/>
  <c r="M789" i="8"/>
  <c r="N789" i="8" s="1"/>
  <c r="O789" i="8" s="1"/>
  <c r="I789" i="8"/>
  <c r="G789" i="8"/>
  <c r="M788" i="8"/>
  <c r="N788" i="8" s="1"/>
  <c r="O788" i="8" s="1"/>
  <c r="I788" i="8"/>
  <c r="G788" i="8"/>
  <c r="M787" i="8"/>
  <c r="N787" i="8" s="1"/>
  <c r="O787" i="8" s="1"/>
  <c r="I787" i="8"/>
  <c r="G787" i="8"/>
  <c r="M786" i="8"/>
  <c r="N786" i="8" s="1"/>
  <c r="O786" i="8" s="1"/>
  <c r="I786" i="8"/>
  <c r="G786" i="8"/>
  <c r="M785" i="8"/>
  <c r="N785" i="8" s="1"/>
  <c r="O785" i="8" s="1"/>
  <c r="I785" i="8"/>
  <c r="G785" i="8"/>
  <c r="M784" i="8"/>
  <c r="N784" i="8" s="1"/>
  <c r="O784" i="8" s="1"/>
  <c r="I784" i="8"/>
  <c r="G784" i="8"/>
  <c r="M783" i="8"/>
  <c r="N783" i="8" s="1"/>
  <c r="O783" i="8" s="1"/>
  <c r="I783" i="8"/>
  <c r="G783" i="8"/>
  <c r="N782" i="8"/>
  <c r="O782" i="8" s="1"/>
  <c r="M782" i="8"/>
  <c r="I782" i="8"/>
  <c r="G782" i="8"/>
  <c r="M781" i="8"/>
  <c r="N781" i="8" s="1"/>
  <c r="O781" i="8" s="1"/>
  <c r="I781" i="8"/>
  <c r="G781" i="8"/>
  <c r="M780" i="8"/>
  <c r="N780" i="8" s="1"/>
  <c r="O780" i="8" s="1"/>
  <c r="I780" i="8"/>
  <c r="G780" i="8"/>
  <c r="M779" i="8"/>
  <c r="N779" i="8" s="1"/>
  <c r="O779" i="8" s="1"/>
  <c r="I779" i="8"/>
  <c r="G779" i="8"/>
  <c r="M778" i="8"/>
  <c r="N778" i="8" s="1"/>
  <c r="O778" i="8" s="1"/>
  <c r="I778" i="8"/>
  <c r="G778" i="8"/>
  <c r="O777" i="8"/>
  <c r="M777" i="8"/>
  <c r="N777" i="8" s="1"/>
  <c r="I777" i="8"/>
  <c r="G777" i="8"/>
  <c r="M776" i="8"/>
  <c r="N776" i="8" s="1"/>
  <c r="O776" i="8" s="1"/>
  <c r="I776" i="8"/>
  <c r="G776" i="8"/>
  <c r="M775" i="8"/>
  <c r="N775" i="8" s="1"/>
  <c r="O775" i="8" s="1"/>
  <c r="I775" i="8"/>
  <c r="G775" i="8"/>
  <c r="M774" i="8"/>
  <c r="N774" i="8" s="1"/>
  <c r="O774" i="8" s="1"/>
  <c r="I774" i="8"/>
  <c r="G774" i="8"/>
  <c r="M773" i="8"/>
  <c r="N773" i="8" s="1"/>
  <c r="O773" i="8" s="1"/>
  <c r="I773" i="8"/>
  <c r="G773" i="8"/>
  <c r="M772" i="8"/>
  <c r="N772" i="8" s="1"/>
  <c r="O772" i="8" s="1"/>
  <c r="I772" i="8"/>
  <c r="G772" i="8"/>
  <c r="M771" i="8"/>
  <c r="N771" i="8" s="1"/>
  <c r="O771" i="8" s="1"/>
  <c r="I771" i="8"/>
  <c r="G771" i="8"/>
  <c r="M770" i="8"/>
  <c r="N770" i="8" s="1"/>
  <c r="O770" i="8" s="1"/>
  <c r="I770" i="8"/>
  <c r="G770" i="8"/>
  <c r="M769" i="8"/>
  <c r="N769" i="8" s="1"/>
  <c r="O769" i="8" s="1"/>
  <c r="I769" i="8"/>
  <c r="G769" i="8"/>
  <c r="M768" i="8"/>
  <c r="N768" i="8" s="1"/>
  <c r="O768" i="8" s="1"/>
  <c r="I768" i="8"/>
  <c r="G768" i="8"/>
  <c r="O767" i="8"/>
  <c r="M767" i="8"/>
  <c r="N767" i="8" s="1"/>
  <c r="I767" i="8"/>
  <c r="G767" i="8"/>
  <c r="N766" i="8"/>
  <c r="O766" i="8" s="1"/>
  <c r="M766" i="8"/>
  <c r="I766" i="8"/>
  <c r="G766" i="8"/>
  <c r="N765" i="8"/>
  <c r="O765" i="8" s="1"/>
  <c r="M765" i="8"/>
  <c r="I765" i="8"/>
  <c r="G765" i="8"/>
  <c r="N764" i="8"/>
  <c r="O764" i="8" s="1"/>
  <c r="M764" i="8"/>
  <c r="I764" i="8"/>
  <c r="G764" i="8"/>
  <c r="M763" i="8"/>
  <c r="N763" i="8" s="1"/>
  <c r="O763" i="8" s="1"/>
  <c r="I763" i="8"/>
  <c r="G763" i="8"/>
  <c r="M762" i="8"/>
  <c r="N762" i="8" s="1"/>
  <c r="O762" i="8" s="1"/>
  <c r="I762" i="8"/>
  <c r="G762" i="8"/>
  <c r="M761" i="8"/>
  <c r="N761" i="8" s="1"/>
  <c r="O761" i="8" s="1"/>
  <c r="I761" i="8"/>
  <c r="G761" i="8"/>
  <c r="M760" i="8"/>
  <c r="N760" i="8" s="1"/>
  <c r="O760" i="8" s="1"/>
  <c r="I760" i="8"/>
  <c r="G760" i="8"/>
  <c r="M759" i="8"/>
  <c r="N759" i="8" s="1"/>
  <c r="O759" i="8" s="1"/>
  <c r="I759" i="8"/>
  <c r="G759" i="8"/>
  <c r="M758" i="8"/>
  <c r="N758" i="8" s="1"/>
  <c r="O758" i="8" s="1"/>
  <c r="I758" i="8"/>
  <c r="G758" i="8"/>
  <c r="M757" i="8"/>
  <c r="N757" i="8" s="1"/>
  <c r="O757" i="8" s="1"/>
  <c r="I757" i="8"/>
  <c r="G757" i="8"/>
  <c r="N756" i="8"/>
  <c r="O756" i="8" s="1"/>
  <c r="M756" i="8"/>
  <c r="I756" i="8"/>
  <c r="G756" i="8"/>
  <c r="M755" i="8"/>
  <c r="N755" i="8" s="1"/>
  <c r="O755" i="8" s="1"/>
  <c r="I755" i="8"/>
  <c r="G755" i="8"/>
  <c r="M754" i="8"/>
  <c r="N754" i="8" s="1"/>
  <c r="O754" i="8" s="1"/>
  <c r="I754" i="8"/>
  <c r="G754" i="8"/>
  <c r="M753" i="8"/>
  <c r="N753" i="8" s="1"/>
  <c r="O753" i="8" s="1"/>
  <c r="I753" i="8"/>
  <c r="G753" i="8"/>
  <c r="M752" i="8"/>
  <c r="N752" i="8" s="1"/>
  <c r="O752" i="8" s="1"/>
  <c r="I752" i="8"/>
  <c r="G752" i="8"/>
  <c r="O751" i="8"/>
  <c r="M751" i="8"/>
  <c r="N751" i="8" s="1"/>
  <c r="I751" i="8"/>
  <c r="G751" i="8"/>
  <c r="M750" i="8"/>
  <c r="N750" i="8" s="1"/>
  <c r="O750" i="8" s="1"/>
  <c r="I750" i="8"/>
  <c r="G750" i="8"/>
  <c r="M749" i="8"/>
  <c r="N749" i="8" s="1"/>
  <c r="O749" i="8" s="1"/>
  <c r="I749" i="8"/>
  <c r="G749" i="8"/>
  <c r="M748" i="8"/>
  <c r="N748" i="8" s="1"/>
  <c r="O748" i="8" s="1"/>
  <c r="I748" i="8"/>
  <c r="G748" i="8"/>
  <c r="M747" i="8"/>
  <c r="N747" i="8" s="1"/>
  <c r="O747" i="8" s="1"/>
  <c r="I747" i="8"/>
  <c r="G747" i="8"/>
  <c r="M746" i="8"/>
  <c r="N746" i="8" s="1"/>
  <c r="O746" i="8" s="1"/>
  <c r="I746" i="8"/>
  <c r="G746" i="8"/>
  <c r="M745" i="8"/>
  <c r="N745" i="8" s="1"/>
  <c r="O745" i="8" s="1"/>
  <c r="I745" i="8"/>
  <c r="G745" i="8"/>
  <c r="M744" i="8"/>
  <c r="N744" i="8" s="1"/>
  <c r="O744" i="8" s="1"/>
  <c r="I744" i="8"/>
  <c r="G744" i="8"/>
  <c r="M743" i="8"/>
  <c r="N743" i="8" s="1"/>
  <c r="O743" i="8" s="1"/>
  <c r="I743" i="8"/>
  <c r="G743" i="8"/>
  <c r="M742" i="8"/>
  <c r="N742" i="8" s="1"/>
  <c r="O742" i="8" s="1"/>
  <c r="I742" i="8"/>
  <c r="G742" i="8"/>
  <c r="N741" i="8"/>
  <c r="O741" i="8" s="1"/>
  <c r="M741" i="8"/>
  <c r="I741" i="8"/>
  <c r="G741" i="8"/>
  <c r="M740" i="8"/>
  <c r="N740" i="8" s="1"/>
  <c r="O740" i="8" s="1"/>
  <c r="I740" i="8"/>
  <c r="G740" i="8"/>
  <c r="M739" i="8"/>
  <c r="N739" i="8" s="1"/>
  <c r="O739" i="8" s="1"/>
  <c r="I739" i="8"/>
  <c r="G739" i="8"/>
  <c r="M738" i="8"/>
  <c r="N738" i="8" s="1"/>
  <c r="O738" i="8" s="1"/>
  <c r="I738" i="8"/>
  <c r="G738" i="8"/>
  <c r="M737" i="8"/>
  <c r="N737" i="8" s="1"/>
  <c r="O737" i="8" s="1"/>
  <c r="I737" i="8"/>
  <c r="G737" i="8"/>
  <c r="M736" i="8"/>
  <c r="N736" i="8" s="1"/>
  <c r="O736" i="8" s="1"/>
  <c r="I736" i="8"/>
  <c r="G736" i="8"/>
  <c r="M735" i="8"/>
  <c r="N735" i="8" s="1"/>
  <c r="O735" i="8" s="1"/>
  <c r="I735" i="8"/>
  <c r="G735" i="8"/>
  <c r="M734" i="8"/>
  <c r="N734" i="8" s="1"/>
  <c r="O734" i="8" s="1"/>
  <c r="I734" i="8"/>
  <c r="G734" i="8"/>
  <c r="M733" i="8"/>
  <c r="N733" i="8" s="1"/>
  <c r="O733" i="8" s="1"/>
  <c r="I733" i="8"/>
  <c r="G733" i="8"/>
  <c r="M732" i="8"/>
  <c r="N732" i="8" s="1"/>
  <c r="O732" i="8" s="1"/>
  <c r="I732" i="8"/>
  <c r="G732" i="8"/>
  <c r="M731" i="8"/>
  <c r="N731" i="8" s="1"/>
  <c r="O731" i="8" s="1"/>
  <c r="I731" i="8"/>
  <c r="G731" i="8"/>
  <c r="M730" i="8"/>
  <c r="N730" i="8" s="1"/>
  <c r="O730" i="8" s="1"/>
  <c r="I730" i="8"/>
  <c r="G730" i="8"/>
  <c r="M729" i="8"/>
  <c r="N729" i="8" s="1"/>
  <c r="O729" i="8" s="1"/>
  <c r="I729" i="8"/>
  <c r="G729" i="8"/>
  <c r="M728" i="8"/>
  <c r="N728" i="8" s="1"/>
  <c r="O728" i="8" s="1"/>
  <c r="I728" i="8"/>
  <c r="G728" i="8"/>
  <c r="O727" i="8"/>
  <c r="M727" i="8"/>
  <c r="N727" i="8" s="1"/>
  <c r="I727" i="8"/>
  <c r="G727" i="8"/>
  <c r="M726" i="8"/>
  <c r="N726" i="8" s="1"/>
  <c r="O726" i="8" s="1"/>
  <c r="I726" i="8"/>
  <c r="G726" i="8"/>
  <c r="M725" i="8"/>
  <c r="N725" i="8" s="1"/>
  <c r="O725" i="8" s="1"/>
  <c r="I725" i="8"/>
  <c r="G725" i="8"/>
  <c r="M724" i="8"/>
  <c r="N724" i="8" s="1"/>
  <c r="O724" i="8" s="1"/>
  <c r="I724" i="8"/>
  <c r="G724" i="8"/>
  <c r="M723" i="8"/>
  <c r="N723" i="8" s="1"/>
  <c r="O723" i="8" s="1"/>
  <c r="I723" i="8"/>
  <c r="G723" i="8"/>
  <c r="M722" i="8"/>
  <c r="N722" i="8" s="1"/>
  <c r="O722" i="8" s="1"/>
  <c r="I722" i="8"/>
  <c r="G722" i="8"/>
  <c r="O721" i="8"/>
  <c r="M721" i="8"/>
  <c r="N721" i="8" s="1"/>
  <c r="I721" i="8"/>
  <c r="G721" i="8"/>
  <c r="M720" i="8"/>
  <c r="N720" i="8" s="1"/>
  <c r="O720" i="8" s="1"/>
  <c r="I720" i="8"/>
  <c r="G720" i="8"/>
  <c r="M719" i="8"/>
  <c r="N719" i="8" s="1"/>
  <c r="O719" i="8" s="1"/>
  <c r="I719" i="8"/>
  <c r="G719" i="8"/>
  <c r="M718" i="8"/>
  <c r="N718" i="8" s="1"/>
  <c r="O718" i="8" s="1"/>
  <c r="I718" i="8"/>
  <c r="G718" i="8"/>
  <c r="M717" i="8"/>
  <c r="N717" i="8" s="1"/>
  <c r="O717" i="8" s="1"/>
  <c r="I717" i="8"/>
  <c r="G717" i="8"/>
  <c r="N716" i="8"/>
  <c r="O716" i="8" s="1"/>
  <c r="M716" i="8"/>
  <c r="I716" i="8"/>
  <c r="G716" i="8"/>
  <c r="M715" i="8"/>
  <c r="N715" i="8" s="1"/>
  <c r="O715" i="8" s="1"/>
  <c r="I715" i="8"/>
  <c r="G715" i="8"/>
  <c r="M714" i="8"/>
  <c r="N714" i="8" s="1"/>
  <c r="O714" i="8" s="1"/>
  <c r="I714" i="8"/>
  <c r="G714" i="8"/>
  <c r="O713" i="8"/>
  <c r="M713" i="8"/>
  <c r="N713" i="8" s="1"/>
  <c r="I713" i="8"/>
  <c r="G713" i="8"/>
  <c r="M712" i="8"/>
  <c r="N712" i="8" s="1"/>
  <c r="O712" i="8" s="1"/>
  <c r="I712" i="8"/>
  <c r="G712" i="8"/>
  <c r="M711" i="8"/>
  <c r="N711" i="8" s="1"/>
  <c r="O711" i="8" s="1"/>
  <c r="I711" i="8"/>
  <c r="G711" i="8"/>
  <c r="M710" i="8"/>
  <c r="N710" i="8" s="1"/>
  <c r="O710" i="8" s="1"/>
  <c r="I710" i="8"/>
  <c r="G710" i="8"/>
  <c r="M709" i="8"/>
  <c r="N709" i="8" s="1"/>
  <c r="O709" i="8" s="1"/>
  <c r="I709" i="8"/>
  <c r="G709" i="8"/>
  <c r="N708" i="8"/>
  <c r="O708" i="8" s="1"/>
  <c r="M708" i="8"/>
  <c r="I708" i="8"/>
  <c r="G708" i="8"/>
  <c r="M707" i="8"/>
  <c r="N707" i="8" s="1"/>
  <c r="O707" i="8" s="1"/>
  <c r="I707" i="8"/>
  <c r="G707" i="8"/>
  <c r="M706" i="8"/>
  <c r="N706" i="8" s="1"/>
  <c r="O706" i="8" s="1"/>
  <c r="I706" i="8"/>
  <c r="G706" i="8"/>
  <c r="O705" i="8"/>
  <c r="M705" i="8"/>
  <c r="N705" i="8" s="1"/>
  <c r="I705" i="8"/>
  <c r="G705" i="8"/>
  <c r="M704" i="8"/>
  <c r="N704" i="8" s="1"/>
  <c r="O704" i="8" s="1"/>
  <c r="I704" i="8"/>
  <c r="G704" i="8"/>
  <c r="M703" i="8"/>
  <c r="N703" i="8" s="1"/>
  <c r="O703" i="8" s="1"/>
  <c r="I703" i="8"/>
  <c r="G703" i="8"/>
  <c r="N702" i="8"/>
  <c r="O702" i="8" s="1"/>
  <c r="M702" i="8"/>
  <c r="I702" i="8"/>
  <c r="G702" i="8"/>
  <c r="M701" i="8"/>
  <c r="N701" i="8" s="1"/>
  <c r="O701" i="8" s="1"/>
  <c r="I701" i="8"/>
  <c r="G701" i="8"/>
  <c r="M700" i="8"/>
  <c r="N700" i="8" s="1"/>
  <c r="O700" i="8" s="1"/>
  <c r="I700" i="8"/>
  <c r="G700" i="8"/>
  <c r="M699" i="8"/>
  <c r="N699" i="8" s="1"/>
  <c r="O699" i="8" s="1"/>
  <c r="I699" i="8"/>
  <c r="G699" i="8"/>
  <c r="M698" i="8"/>
  <c r="N698" i="8" s="1"/>
  <c r="O698" i="8" s="1"/>
  <c r="I698" i="8"/>
  <c r="G698" i="8"/>
  <c r="M697" i="8"/>
  <c r="N697" i="8" s="1"/>
  <c r="O697" i="8" s="1"/>
  <c r="I697" i="8"/>
  <c r="G697" i="8"/>
  <c r="M696" i="8"/>
  <c r="N696" i="8" s="1"/>
  <c r="O696" i="8" s="1"/>
  <c r="I696" i="8"/>
  <c r="G696" i="8"/>
  <c r="M695" i="8"/>
  <c r="N695" i="8" s="1"/>
  <c r="O695" i="8" s="1"/>
  <c r="I695" i="8"/>
  <c r="G695" i="8"/>
  <c r="M694" i="8"/>
  <c r="N694" i="8" s="1"/>
  <c r="O694" i="8" s="1"/>
  <c r="I694" i="8"/>
  <c r="G694" i="8"/>
  <c r="M693" i="8"/>
  <c r="N693" i="8" s="1"/>
  <c r="O693" i="8" s="1"/>
  <c r="I693" i="8"/>
  <c r="G693" i="8"/>
  <c r="N692" i="8"/>
  <c r="O692" i="8" s="1"/>
  <c r="M692" i="8"/>
  <c r="I692" i="8"/>
  <c r="G692" i="8"/>
  <c r="M691" i="8"/>
  <c r="N691" i="8" s="1"/>
  <c r="O691" i="8" s="1"/>
  <c r="I691" i="8"/>
  <c r="G691" i="8"/>
  <c r="M690" i="8"/>
  <c r="N690" i="8" s="1"/>
  <c r="O690" i="8" s="1"/>
  <c r="I690" i="8"/>
  <c r="G690" i="8"/>
  <c r="M689" i="8"/>
  <c r="N689" i="8" s="1"/>
  <c r="O689" i="8" s="1"/>
  <c r="I689" i="8"/>
  <c r="G689" i="8"/>
  <c r="M688" i="8"/>
  <c r="N688" i="8" s="1"/>
  <c r="O688" i="8" s="1"/>
  <c r="I688" i="8"/>
  <c r="G688" i="8"/>
  <c r="O687" i="8"/>
  <c r="M687" i="8"/>
  <c r="N687" i="8" s="1"/>
  <c r="I687" i="8"/>
  <c r="G687" i="8"/>
  <c r="M686" i="8"/>
  <c r="N686" i="8" s="1"/>
  <c r="O686" i="8" s="1"/>
  <c r="I686" i="8"/>
  <c r="G686" i="8"/>
  <c r="M685" i="8"/>
  <c r="N685" i="8" s="1"/>
  <c r="O685" i="8" s="1"/>
  <c r="I685" i="8"/>
  <c r="G685" i="8"/>
  <c r="M684" i="8"/>
  <c r="N684" i="8" s="1"/>
  <c r="O684" i="8" s="1"/>
  <c r="I684" i="8"/>
  <c r="G684" i="8"/>
  <c r="M683" i="8"/>
  <c r="N683" i="8" s="1"/>
  <c r="O683" i="8" s="1"/>
  <c r="I683" i="8"/>
  <c r="G683" i="8"/>
  <c r="M682" i="8"/>
  <c r="N682" i="8" s="1"/>
  <c r="O682" i="8" s="1"/>
  <c r="I682" i="8"/>
  <c r="G682" i="8"/>
  <c r="M681" i="8"/>
  <c r="N681" i="8" s="1"/>
  <c r="O681" i="8" s="1"/>
  <c r="I681" i="8"/>
  <c r="G681" i="8"/>
  <c r="M680" i="8"/>
  <c r="N680" i="8" s="1"/>
  <c r="O680" i="8" s="1"/>
  <c r="I680" i="8"/>
  <c r="G680" i="8"/>
  <c r="M679" i="8"/>
  <c r="N679" i="8" s="1"/>
  <c r="O679" i="8" s="1"/>
  <c r="I679" i="8"/>
  <c r="G679" i="8"/>
  <c r="M678" i="8"/>
  <c r="N678" i="8" s="1"/>
  <c r="O678" i="8" s="1"/>
  <c r="I678" i="8"/>
  <c r="G678" i="8"/>
  <c r="M677" i="8"/>
  <c r="N677" i="8" s="1"/>
  <c r="O677" i="8" s="1"/>
  <c r="I677" i="8"/>
  <c r="G677" i="8"/>
  <c r="M676" i="8"/>
  <c r="N676" i="8" s="1"/>
  <c r="O676" i="8" s="1"/>
  <c r="I676" i="8"/>
  <c r="G676" i="8"/>
  <c r="M675" i="8"/>
  <c r="N675" i="8" s="1"/>
  <c r="O675" i="8" s="1"/>
  <c r="I675" i="8"/>
  <c r="G675" i="8"/>
  <c r="M674" i="8"/>
  <c r="N674" i="8" s="1"/>
  <c r="O674" i="8" s="1"/>
  <c r="I674" i="8"/>
  <c r="G674" i="8"/>
  <c r="M673" i="8"/>
  <c r="N673" i="8" s="1"/>
  <c r="O673" i="8" s="1"/>
  <c r="I673" i="8"/>
  <c r="G673" i="8"/>
  <c r="M672" i="8"/>
  <c r="N672" i="8" s="1"/>
  <c r="O672" i="8" s="1"/>
  <c r="I672" i="8"/>
  <c r="G672" i="8"/>
  <c r="O671" i="8"/>
  <c r="M671" i="8"/>
  <c r="N671" i="8" s="1"/>
  <c r="I671" i="8"/>
  <c r="G671" i="8"/>
  <c r="N670" i="8"/>
  <c r="O670" i="8" s="1"/>
  <c r="M670" i="8"/>
  <c r="I670" i="8"/>
  <c r="G670" i="8"/>
  <c r="N669" i="8"/>
  <c r="O669" i="8" s="1"/>
  <c r="M669" i="8"/>
  <c r="I669" i="8"/>
  <c r="G669" i="8"/>
  <c r="N668" i="8"/>
  <c r="O668" i="8" s="1"/>
  <c r="M668" i="8"/>
  <c r="I668" i="8"/>
  <c r="G668" i="8"/>
  <c r="M667" i="8"/>
  <c r="N667" i="8" s="1"/>
  <c r="O667" i="8" s="1"/>
  <c r="I667" i="8"/>
  <c r="G667" i="8"/>
  <c r="M666" i="8"/>
  <c r="N666" i="8" s="1"/>
  <c r="O666" i="8" s="1"/>
  <c r="I666" i="8"/>
  <c r="G666" i="8"/>
  <c r="O665" i="8"/>
  <c r="M665" i="8"/>
  <c r="N665" i="8" s="1"/>
  <c r="I665" i="8"/>
  <c r="G665" i="8"/>
  <c r="M664" i="8"/>
  <c r="N664" i="8" s="1"/>
  <c r="O664" i="8" s="1"/>
  <c r="I664" i="8"/>
  <c r="G664" i="8"/>
  <c r="M663" i="8"/>
  <c r="N663" i="8" s="1"/>
  <c r="O663" i="8" s="1"/>
  <c r="I663" i="8"/>
  <c r="G663" i="8"/>
  <c r="M662" i="8"/>
  <c r="N662" i="8" s="1"/>
  <c r="O662" i="8" s="1"/>
  <c r="I662" i="8"/>
  <c r="G662" i="8"/>
  <c r="N661" i="8"/>
  <c r="O661" i="8" s="1"/>
  <c r="M661" i="8"/>
  <c r="I661" i="8"/>
  <c r="G661" i="8"/>
  <c r="M660" i="8"/>
  <c r="N660" i="8" s="1"/>
  <c r="O660" i="8" s="1"/>
  <c r="I660" i="8"/>
  <c r="G660" i="8"/>
  <c r="M659" i="8"/>
  <c r="N659" i="8" s="1"/>
  <c r="O659" i="8" s="1"/>
  <c r="I659" i="8"/>
  <c r="G659" i="8"/>
  <c r="M658" i="8"/>
  <c r="N658" i="8" s="1"/>
  <c r="O658" i="8" s="1"/>
  <c r="I658" i="8"/>
  <c r="G658" i="8"/>
  <c r="M657" i="8"/>
  <c r="N657" i="8" s="1"/>
  <c r="O657" i="8" s="1"/>
  <c r="I657" i="8"/>
  <c r="G657" i="8"/>
  <c r="M656" i="8"/>
  <c r="N656" i="8" s="1"/>
  <c r="O656" i="8" s="1"/>
  <c r="I656" i="8"/>
  <c r="G656" i="8"/>
  <c r="M655" i="8"/>
  <c r="N655" i="8" s="1"/>
  <c r="O655" i="8" s="1"/>
  <c r="I655" i="8"/>
  <c r="G655" i="8"/>
  <c r="N654" i="8"/>
  <c r="O654" i="8" s="1"/>
  <c r="M654" i="8"/>
  <c r="I654" i="8"/>
  <c r="G654" i="8"/>
  <c r="M653" i="8"/>
  <c r="N653" i="8" s="1"/>
  <c r="O653" i="8" s="1"/>
  <c r="I653" i="8"/>
  <c r="G653" i="8"/>
  <c r="M652" i="8"/>
  <c r="N652" i="8" s="1"/>
  <c r="O652" i="8" s="1"/>
  <c r="I652" i="8"/>
  <c r="G652" i="8"/>
  <c r="M651" i="8"/>
  <c r="N651" i="8" s="1"/>
  <c r="O651" i="8" s="1"/>
  <c r="I651" i="8"/>
  <c r="G651" i="8"/>
  <c r="M650" i="8"/>
  <c r="N650" i="8" s="1"/>
  <c r="O650" i="8" s="1"/>
  <c r="I650" i="8"/>
  <c r="G650" i="8"/>
  <c r="M649" i="8"/>
  <c r="N649" i="8" s="1"/>
  <c r="O649" i="8" s="1"/>
  <c r="I649" i="8"/>
  <c r="G649" i="8"/>
  <c r="M648" i="8"/>
  <c r="N648" i="8" s="1"/>
  <c r="O648" i="8" s="1"/>
  <c r="I648" i="8"/>
  <c r="G648" i="8"/>
  <c r="M647" i="8"/>
  <c r="N647" i="8" s="1"/>
  <c r="O647" i="8" s="1"/>
  <c r="I647" i="8"/>
  <c r="G647" i="8"/>
  <c r="N646" i="8"/>
  <c r="O646" i="8" s="1"/>
  <c r="M646" i="8"/>
  <c r="I646" i="8"/>
  <c r="G646" i="8"/>
  <c r="M645" i="8"/>
  <c r="N645" i="8" s="1"/>
  <c r="O645" i="8" s="1"/>
  <c r="I645" i="8"/>
  <c r="G645" i="8"/>
  <c r="M644" i="8"/>
  <c r="N644" i="8" s="1"/>
  <c r="O644" i="8" s="1"/>
  <c r="I644" i="8"/>
  <c r="G644" i="8"/>
  <c r="M643" i="8"/>
  <c r="N643" i="8" s="1"/>
  <c r="O643" i="8" s="1"/>
  <c r="I643" i="8"/>
  <c r="G643" i="8"/>
  <c r="M642" i="8"/>
  <c r="N642" i="8" s="1"/>
  <c r="O642" i="8" s="1"/>
  <c r="I642" i="8"/>
  <c r="G642" i="8"/>
  <c r="O641" i="8"/>
  <c r="M641" i="8"/>
  <c r="N641" i="8" s="1"/>
  <c r="I641" i="8"/>
  <c r="G641" i="8"/>
  <c r="M640" i="8"/>
  <c r="N640" i="8" s="1"/>
  <c r="O640" i="8" s="1"/>
  <c r="I640" i="8"/>
  <c r="G640" i="8"/>
  <c r="M639" i="8"/>
  <c r="N639" i="8" s="1"/>
  <c r="O639" i="8" s="1"/>
  <c r="I639" i="8"/>
  <c r="G639" i="8"/>
  <c r="M638" i="8"/>
  <c r="N638" i="8" s="1"/>
  <c r="O638" i="8" s="1"/>
  <c r="I638" i="8"/>
  <c r="G638" i="8"/>
  <c r="N637" i="8"/>
  <c r="O637" i="8" s="1"/>
  <c r="M637" i="8"/>
  <c r="I637" i="8"/>
  <c r="G637" i="8"/>
  <c r="M636" i="8"/>
  <c r="N636" i="8" s="1"/>
  <c r="O636" i="8" s="1"/>
  <c r="I636" i="8"/>
  <c r="G636" i="8"/>
  <c r="M635" i="8"/>
  <c r="N635" i="8" s="1"/>
  <c r="O635" i="8" s="1"/>
  <c r="I635" i="8"/>
  <c r="G635" i="8"/>
  <c r="M634" i="8"/>
  <c r="N634" i="8" s="1"/>
  <c r="O634" i="8" s="1"/>
  <c r="I634" i="8"/>
  <c r="G634" i="8"/>
  <c r="M633" i="8"/>
  <c r="N633" i="8" s="1"/>
  <c r="O633" i="8" s="1"/>
  <c r="I633" i="8"/>
  <c r="G633" i="8"/>
  <c r="O632" i="8"/>
  <c r="M632" i="8"/>
  <c r="N632" i="8" s="1"/>
  <c r="I632" i="8"/>
  <c r="G632" i="8"/>
  <c r="M631" i="8"/>
  <c r="N631" i="8" s="1"/>
  <c r="O631" i="8" s="1"/>
  <c r="I631" i="8"/>
  <c r="G631" i="8"/>
  <c r="M630" i="8"/>
  <c r="N630" i="8" s="1"/>
  <c r="O630" i="8" s="1"/>
  <c r="I630" i="8"/>
  <c r="G630" i="8"/>
  <c r="M629" i="8"/>
  <c r="N629" i="8" s="1"/>
  <c r="O629" i="8" s="1"/>
  <c r="I629" i="8"/>
  <c r="G629" i="8"/>
  <c r="M628" i="8"/>
  <c r="N628" i="8" s="1"/>
  <c r="O628" i="8" s="1"/>
  <c r="I628" i="8"/>
  <c r="G628" i="8"/>
  <c r="M627" i="8"/>
  <c r="N627" i="8" s="1"/>
  <c r="O627" i="8" s="1"/>
  <c r="I627" i="8"/>
  <c r="G627" i="8"/>
  <c r="M626" i="8"/>
  <c r="N626" i="8" s="1"/>
  <c r="O626" i="8" s="1"/>
  <c r="I626" i="8"/>
  <c r="G626" i="8"/>
  <c r="M625" i="8"/>
  <c r="N625" i="8" s="1"/>
  <c r="O625" i="8" s="1"/>
  <c r="I625" i="8"/>
  <c r="G625" i="8"/>
  <c r="M624" i="8"/>
  <c r="N624" i="8" s="1"/>
  <c r="O624" i="8" s="1"/>
  <c r="I624" i="8"/>
  <c r="G624" i="8"/>
  <c r="M623" i="8"/>
  <c r="N623" i="8" s="1"/>
  <c r="O623" i="8" s="1"/>
  <c r="I623" i="8"/>
  <c r="G623" i="8"/>
  <c r="M622" i="8"/>
  <c r="N622" i="8" s="1"/>
  <c r="O622" i="8" s="1"/>
  <c r="I622" i="8"/>
  <c r="G622" i="8"/>
  <c r="M621" i="8"/>
  <c r="N621" i="8" s="1"/>
  <c r="O621" i="8" s="1"/>
  <c r="I621" i="8"/>
  <c r="G621" i="8"/>
  <c r="N620" i="8"/>
  <c r="O620" i="8" s="1"/>
  <c r="M620" i="8"/>
  <c r="I620" i="8"/>
  <c r="G620" i="8"/>
  <c r="M619" i="8"/>
  <c r="N619" i="8" s="1"/>
  <c r="O619" i="8" s="1"/>
  <c r="I619" i="8"/>
  <c r="G619" i="8"/>
  <c r="M618" i="8"/>
  <c r="N618" i="8" s="1"/>
  <c r="O618" i="8" s="1"/>
  <c r="I618" i="8"/>
  <c r="G618" i="8"/>
  <c r="M617" i="8"/>
  <c r="N617" i="8" s="1"/>
  <c r="O617" i="8" s="1"/>
  <c r="I617" i="8"/>
  <c r="G617" i="8"/>
  <c r="M616" i="8"/>
  <c r="N616" i="8" s="1"/>
  <c r="O616" i="8" s="1"/>
  <c r="I616" i="8"/>
  <c r="G616" i="8"/>
  <c r="M615" i="8"/>
  <c r="N615" i="8" s="1"/>
  <c r="O615" i="8" s="1"/>
  <c r="I615" i="8"/>
  <c r="G615" i="8"/>
  <c r="M614" i="8"/>
  <c r="N614" i="8" s="1"/>
  <c r="O614" i="8" s="1"/>
  <c r="I614" i="8"/>
  <c r="G614" i="8"/>
  <c r="M613" i="8"/>
  <c r="N613" i="8" s="1"/>
  <c r="O613" i="8" s="1"/>
  <c r="I613" i="8"/>
  <c r="G613" i="8"/>
  <c r="M612" i="8"/>
  <c r="N612" i="8" s="1"/>
  <c r="O612" i="8" s="1"/>
  <c r="I612" i="8"/>
  <c r="G612" i="8"/>
  <c r="M611" i="8"/>
  <c r="N611" i="8" s="1"/>
  <c r="O611" i="8" s="1"/>
  <c r="I611" i="8"/>
  <c r="G611" i="8"/>
  <c r="M610" i="8"/>
  <c r="N610" i="8" s="1"/>
  <c r="O610" i="8" s="1"/>
  <c r="I610" i="8"/>
  <c r="G610" i="8"/>
  <c r="M609" i="8"/>
  <c r="N609" i="8" s="1"/>
  <c r="O609" i="8" s="1"/>
  <c r="I609" i="8"/>
  <c r="G609" i="8"/>
  <c r="M608" i="8"/>
  <c r="N608" i="8" s="1"/>
  <c r="O608" i="8" s="1"/>
  <c r="I608" i="8"/>
  <c r="G608" i="8"/>
  <c r="M607" i="8"/>
  <c r="N607" i="8" s="1"/>
  <c r="O607" i="8" s="1"/>
  <c r="I607" i="8"/>
  <c r="G607" i="8"/>
  <c r="M606" i="8"/>
  <c r="N606" i="8" s="1"/>
  <c r="O606" i="8" s="1"/>
  <c r="I606" i="8"/>
  <c r="G606" i="8"/>
  <c r="M605" i="8"/>
  <c r="N605" i="8" s="1"/>
  <c r="O605" i="8" s="1"/>
  <c r="I605" i="8"/>
  <c r="G605" i="8"/>
  <c r="M604" i="8"/>
  <c r="N604" i="8" s="1"/>
  <c r="O604" i="8" s="1"/>
  <c r="I604" i="8"/>
  <c r="G604" i="8"/>
  <c r="M603" i="8"/>
  <c r="N603" i="8" s="1"/>
  <c r="O603" i="8" s="1"/>
  <c r="I603" i="8"/>
  <c r="G603" i="8"/>
  <c r="M602" i="8"/>
  <c r="N602" i="8" s="1"/>
  <c r="O602" i="8" s="1"/>
  <c r="I602" i="8"/>
  <c r="G602" i="8"/>
  <c r="M601" i="8"/>
  <c r="N601" i="8" s="1"/>
  <c r="O601" i="8" s="1"/>
  <c r="I601" i="8"/>
  <c r="G601" i="8"/>
  <c r="M600" i="8"/>
  <c r="N600" i="8" s="1"/>
  <c r="O600" i="8" s="1"/>
  <c r="I600" i="8"/>
  <c r="G600" i="8"/>
  <c r="M599" i="8"/>
  <c r="N599" i="8" s="1"/>
  <c r="O599" i="8" s="1"/>
  <c r="I599" i="8"/>
  <c r="G599" i="8"/>
  <c r="M598" i="8"/>
  <c r="N598" i="8" s="1"/>
  <c r="O598" i="8" s="1"/>
  <c r="I598" i="8"/>
  <c r="G598" i="8"/>
  <c r="M597" i="8"/>
  <c r="N597" i="8" s="1"/>
  <c r="O597" i="8" s="1"/>
  <c r="I597" i="8"/>
  <c r="G597" i="8"/>
  <c r="N596" i="8"/>
  <c r="O596" i="8" s="1"/>
  <c r="M596" i="8"/>
  <c r="I596" i="8"/>
  <c r="G596" i="8"/>
  <c r="M595" i="8"/>
  <c r="N595" i="8" s="1"/>
  <c r="O595" i="8" s="1"/>
  <c r="I595" i="8"/>
  <c r="G595" i="8"/>
  <c r="M594" i="8"/>
  <c r="N594" i="8" s="1"/>
  <c r="O594" i="8" s="1"/>
  <c r="I594" i="8"/>
  <c r="G594" i="8"/>
  <c r="M593" i="8"/>
  <c r="N593" i="8" s="1"/>
  <c r="O593" i="8" s="1"/>
  <c r="I593" i="8"/>
  <c r="G593" i="8"/>
  <c r="M592" i="8"/>
  <c r="N592" i="8" s="1"/>
  <c r="O592" i="8" s="1"/>
  <c r="I592" i="8"/>
  <c r="G592" i="8"/>
  <c r="M591" i="8"/>
  <c r="N591" i="8" s="1"/>
  <c r="O591" i="8" s="1"/>
  <c r="I591" i="8"/>
  <c r="G591" i="8"/>
  <c r="M590" i="8"/>
  <c r="N590" i="8" s="1"/>
  <c r="O590" i="8" s="1"/>
  <c r="I590" i="8"/>
  <c r="G590" i="8"/>
  <c r="M589" i="8"/>
  <c r="N589" i="8" s="1"/>
  <c r="O589" i="8" s="1"/>
  <c r="I589" i="8"/>
  <c r="G589" i="8"/>
  <c r="M588" i="8"/>
  <c r="N588" i="8" s="1"/>
  <c r="O588" i="8" s="1"/>
  <c r="I588" i="8"/>
  <c r="G588" i="8"/>
  <c r="M587" i="8"/>
  <c r="N587" i="8" s="1"/>
  <c r="O587" i="8" s="1"/>
  <c r="I587" i="8"/>
  <c r="G587" i="8"/>
  <c r="M586" i="8"/>
  <c r="N586" i="8" s="1"/>
  <c r="O586" i="8" s="1"/>
  <c r="I586" i="8"/>
  <c r="G586" i="8"/>
  <c r="M585" i="8"/>
  <c r="N585" i="8" s="1"/>
  <c r="O585" i="8" s="1"/>
  <c r="I585" i="8"/>
  <c r="G585" i="8"/>
  <c r="M584" i="8"/>
  <c r="N584" i="8" s="1"/>
  <c r="O584" i="8" s="1"/>
  <c r="I584" i="8"/>
  <c r="G584" i="8"/>
  <c r="M583" i="8"/>
  <c r="N583" i="8" s="1"/>
  <c r="O583" i="8" s="1"/>
  <c r="I583" i="8"/>
  <c r="G583" i="8"/>
  <c r="M582" i="8"/>
  <c r="N582" i="8" s="1"/>
  <c r="O582" i="8" s="1"/>
  <c r="I582" i="8"/>
  <c r="G582" i="8"/>
  <c r="M581" i="8"/>
  <c r="N581" i="8" s="1"/>
  <c r="O581" i="8" s="1"/>
  <c r="I581" i="8"/>
  <c r="G581" i="8"/>
  <c r="M580" i="8"/>
  <c r="N580" i="8" s="1"/>
  <c r="O580" i="8" s="1"/>
  <c r="I580" i="8"/>
  <c r="G580" i="8"/>
  <c r="M579" i="8"/>
  <c r="N579" i="8" s="1"/>
  <c r="O579" i="8" s="1"/>
  <c r="I579" i="8"/>
  <c r="G579" i="8"/>
  <c r="M578" i="8"/>
  <c r="N578" i="8" s="1"/>
  <c r="O578" i="8" s="1"/>
  <c r="I578" i="8"/>
  <c r="G578" i="8"/>
  <c r="M577" i="8"/>
  <c r="N577" i="8" s="1"/>
  <c r="O577" i="8" s="1"/>
  <c r="I577" i="8"/>
  <c r="G577" i="8"/>
  <c r="M576" i="8"/>
  <c r="N576" i="8" s="1"/>
  <c r="O576" i="8" s="1"/>
  <c r="I576" i="8"/>
  <c r="G576" i="8"/>
  <c r="N575" i="8"/>
  <c r="O575" i="8" s="1"/>
  <c r="M575" i="8"/>
  <c r="I575" i="8"/>
  <c r="G575" i="8"/>
  <c r="N574" i="8"/>
  <c r="O574" i="8" s="1"/>
  <c r="M574" i="8"/>
  <c r="I574" i="8"/>
  <c r="G574" i="8"/>
  <c r="N573" i="8"/>
  <c r="O573" i="8" s="1"/>
  <c r="M573" i="8"/>
  <c r="I573" i="8"/>
  <c r="G573" i="8"/>
  <c r="N572" i="8"/>
  <c r="O572" i="8" s="1"/>
  <c r="M572" i="8"/>
  <c r="I572" i="8"/>
  <c r="G572" i="8"/>
  <c r="M571" i="8"/>
  <c r="N571" i="8" s="1"/>
  <c r="O571" i="8" s="1"/>
  <c r="I571" i="8"/>
  <c r="G571" i="8"/>
  <c r="M570" i="8"/>
  <c r="N570" i="8" s="1"/>
  <c r="O570" i="8" s="1"/>
  <c r="I570" i="8"/>
  <c r="G570" i="8"/>
  <c r="M569" i="8"/>
  <c r="N569" i="8" s="1"/>
  <c r="O569" i="8" s="1"/>
  <c r="I569" i="8"/>
  <c r="G569" i="8"/>
  <c r="M568" i="8"/>
  <c r="N568" i="8" s="1"/>
  <c r="O568" i="8" s="1"/>
  <c r="I568" i="8"/>
  <c r="G568" i="8"/>
  <c r="M567" i="8"/>
  <c r="N567" i="8" s="1"/>
  <c r="O567" i="8" s="1"/>
  <c r="I567" i="8"/>
  <c r="G567" i="8"/>
  <c r="M566" i="8"/>
  <c r="N566" i="8" s="1"/>
  <c r="O566" i="8" s="1"/>
  <c r="I566" i="8"/>
  <c r="G566" i="8"/>
  <c r="N565" i="8"/>
  <c r="O565" i="8" s="1"/>
  <c r="M565" i="8"/>
  <c r="I565" i="8"/>
  <c r="G565" i="8"/>
  <c r="M564" i="8"/>
  <c r="N564" i="8" s="1"/>
  <c r="O564" i="8" s="1"/>
  <c r="I564" i="8"/>
  <c r="G564" i="8"/>
  <c r="M563" i="8"/>
  <c r="N563" i="8" s="1"/>
  <c r="O563" i="8" s="1"/>
  <c r="I563" i="8"/>
  <c r="G563" i="8"/>
  <c r="M562" i="8"/>
  <c r="N562" i="8" s="1"/>
  <c r="O562" i="8" s="1"/>
  <c r="I562" i="8"/>
  <c r="G562" i="8"/>
  <c r="M561" i="8"/>
  <c r="N561" i="8" s="1"/>
  <c r="O561" i="8" s="1"/>
  <c r="I561" i="8"/>
  <c r="G561" i="8"/>
  <c r="M560" i="8"/>
  <c r="N560" i="8" s="1"/>
  <c r="O560" i="8" s="1"/>
  <c r="I560" i="8"/>
  <c r="G560" i="8"/>
  <c r="M559" i="8"/>
  <c r="N559" i="8" s="1"/>
  <c r="O559" i="8" s="1"/>
  <c r="I559" i="8"/>
  <c r="G559" i="8"/>
  <c r="M558" i="8"/>
  <c r="N558" i="8" s="1"/>
  <c r="O558" i="8" s="1"/>
  <c r="I558" i="8"/>
  <c r="G558" i="8"/>
  <c r="M557" i="8"/>
  <c r="N557" i="8" s="1"/>
  <c r="O557" i="8" s="1"/>
  <c r="I557" i="8"/>
  <c r="G557" i="8"/>
  <c r="M556" i="8"/>
  <c r="N556" i="8" s="1"/>
  <c r="O556" i="8" s="1"/>
  <c r="I556" i="8"/>
  <c r="G556" i="8"/>
  <c r="M555" i="8"/>
  <c r="N555" i="8" s="1"/>
  <c r="O555" i="8" s="1"/>
  <c r="I555" i="8"/>
  <c r="G555" i="8"/>
  <c r="M554" i="8"/>
  <c r="N554" i="8" s="1"/>
  <c r="O554" i="8" s="1"/>
  <c r="I554" i="8"/>
  <c r="G554" i="8"/>
  <c r="M553" i="8"/>
  <c r="N553" i="8" s="1"/>
  <c r="O553" i="8" s="1"/>
  <c r="I553" i="8"/>
  <c r="G553" i="8"/>
  <c r="M552" i="8"/>
  <c r="N552" i="8" s="1"/>
  <c r="O552" i="8" s="1"/>
  <c r="I552" i="8"/>
  <c r="G552" i="8"/>
  <c r="M551" i="8"/>
  <c r="N551" i="8" s="1"/>
  <c r="O551" i="8" s="1"/>
  <c r="I551" i="8"/>
  <c r="G551" i="8"/>
  <c r="M550" i="8"/>
  <c r="N550" i="8" s="1"/>
  <c r="O550" i="8" s="1"/>
  <c r="I550" i="8"/>
  <c r="G550" i="8"/>
  <c r="M549" i="8"/>
  <c r="N549" i="8" s="1"/>
  <c r="O549" i="8" s="1"/>
  <c r="I549" i="8"/>
  <c r="G549" i="8"/>
  <c r="M548" i="8"/>
  <c r="N548" i="8" s="1"/>
  <c r="O548" i="8" s="1"/>
  <c r="I548" i="8"/>
  <c r="G548" i="8"/>
  <c r="M547" i="8"/>
  <c r="N547" i="8" s="1"/>
  <c r="O547" i="8" s="1"/>
  <c r="I547" i="8"/>
  <c r="G547" i="8"/>
  <c r="M546" i="8"/>
  <c r="N546" i="8" s="1"/>
  <c r="O546" i="8" s="1"/>
  <c r="I546" i="8"/>
  <c r="G546" i="8"/>
  <c r="M545" i="8"/>
  <c r="N545" i="8" s="1"/>
  <c r="O545" i="8" s="1"/>
  <c r="I545" i="8"/>
  <c r="G545" i="8"/>
  <c r="M544" i="8"/>
  <c r="N544" i="8" s="1"/>
  <c r="O544" i="8" s="1"/>
  <c r="I544" i="8"/>
  <c r="G544" i="8"/>
  <c r="M543" i="8"/>
  <c r="N543" i="8" s="1"/>
  <c r="O543" i="8" s="1"/>
  <c r="I543" i="8"/>
  <c r="G543" i="8"/>
  <c r="M542" i="8"/>
  <c r="N542" i="8" s="1"/>
  <c r="O542" i="8" s="1"/>
  <c r="I542" i="8"/>
  <c r="G542" i="8"/>
  <c r="M541" i="8"/>
  <c r="N541" i="8" s="1"/>
  <c r="O541" i="8" s="1"/>
  <c r="I541" i="8"/>
  <c r="G541" i="8"/>
  <c r="M540" i="8"/>
  <c r="N540" i="8" s="1"/>
  <c r="O540" i="8" s="1"/>
  <c r="I540" i="8"/>
  <c r="G540" i="8"/>
  <c r="M539" i="8"/>
  <c r="N539" i="8" s="1"/>
  <c r="O539" i="8" s="1"/>
  <c r="I539" i="8"/>
  <c r="G539" i="8"/>
  <c r="M538" i="8"/>
  <c r="N538" i="8" s="1"/>
  <c r="O538" i="8" s="1"/>
  <c r="I538" i="8"/>
  <c r="G538" i="8"/>
  <c r="M537" i="8"/>
  <c r="N537" i="8" s="1"/>
  <c r="O537" i="8" s="1"/>
  <c r="I537" i="8"/>
  <c r="G537" i="8"/>
  <c r="M536" i="8"/>
  <c r="N536" i="8" s="1"/>
  <c r="O536" i="8" s="1"/>
  <c r="I536" i="8"/>
  <c r="G536" i="8"/>
  <c r="M535" i="8"/>
  <c r="N535" i="8" s="1"/>
  <c r="O535" i="8" s="1"/>
  <c r="I535" i="8"/>
  <c r="G535" i="8"/>
  <c r="N534" i="8"/>
  <c r="O534" i="8" s="1"/>
  <c r="M534" i="8"/>
  <c r="I534" i="8"/>
  <c r="G534" i="8"/>
  <c r="M533" i="8"/>
  <c r="N533" i="8" s="1"/>
  <c r="O533" i="8" s="1"/>
  <c r="I533" i="8"/>
  <c r="G533" i="8"/>
  <c r="M532" i="8"/>
  <c r="N532" i="8" s="1"/>
  <c r="O532" i="8" s="1"/>
  <c r="I532" i="8"/>
  <c r="G532" i="8"/>
  <c r="M531" i="8"/>
  <c r="N531" i="8" s="1"/>
  <c r="O531" i="8" s="1"/>
  <c r="I531" i="8"/>
  <c r="G531" i="8"/>
  <c r="M530" i="8"/>
  <c r="N530" i="8" s="1"/>
  <c r="O530" i="8" s="1"/>
  <c r="I530" i="8"/>
  <c r="G530" i="8"/>
  <c r="M529" i="8"/>
  <c r="N529" i="8" s="1"/>
  <c r="O529" i="8" s="1"/>
  <c r="I529" i="8"/>
  <c r="G529" i="8"/>
  <c r="M528" i="8"/>
  <c r="N528" i="8" s="1"/>
  <c r="O528" i="8" s="1"/>
  <c r="I528" i="8"/>
  <c r="G528" i="8"/>
  <c r="M527" i="8"/>
  <c r="N527" i="8" s="1"/>
  <c r="O527" i="8" s="1"/>
  <c r="I527" i="8"/>
  <c r="G527" i="8"/>
  <c r="M526" i="8"/>
  <c r="N526" i="8" s="1"/>
  <c r="O526" i="8" s="1"/>
  <c r="I526" i="8"/>
  <c r="G526" i="8"/>
  <c r="M525" i="8"/>
  <c r="N525" i="8" s="1"/>
  <c r="O525" i="8" s="1"/>
  <c r="I525" i="8"/>
  <c r="G525" i="8"/>
  <c r="M524" i="8"/>
  <c r="N524" i="8" s="1"/>
  <c r="O524" i="8" s="1"/>
  <c r="I524" i="8"/>
  <c r="G524" i="8"/>
  <c r="M523" i="8"/>
  <c r="N523" i="8" s="1"/>
  <c r="O523" i="8" s="1"/>
  <c r="I523" i="8"/>
  <c r="G523" i="8"/>
  <c r="M522" i="8"/>
  <c r="N522" i="8" s="1"/>
  <c r="O522" i="8" s="1"/>
  <c r="I522" i="8"/>
  <c r="G522" i="8"/>
  <c r="M521" i="8"/>
  <c r="N521" i="8" s="1"/>
  <c r="O521" i="8" s="1"/>
  <c r="I521" i="8"/>
  <c r="G521" i="8"/>
  <c r="M520" i="8"/>
  <c r="N520" i="8" s="1"/>
  <c r="O520" i="8" s="1"/>
  <c r="I520" i="8"/>
  <c r="G520" i="8"/>
  <c r="M519" i="8"/>
  <c r="N519" i="8" s="1"/>
  <c r="O519" i="8" s="1"/>
  <c r="I519" i="8"/>
  <c r="G519" i="8"/>
  <c r="M518" i="8"/>
  <c r="N518" i="8" s="1"/>
  <c r="O518" i="8" s="1"/>
  <c r="I518" i="8"/>
  <c r="G518" i="8"/>
  <c r="M517" i="8"/>
  <c r="N517" i="8" s="1"/>
  <c r="O517" i="8" s="1"/>
  <c r="I517" i="8"/>
  <c r="G517" i="8"/>
  <c r="M516" i="8"/>
  <c r="N516" i="8" s="1"/>
  <c r="O516" i="8" s="1"/>
  <c r="I516" i="8"/>
  <c r="G516" i="8"/>
  <c r="M515" i="8"/>
  <c r="N515" i="8" s="1"/>
  <c r="O515" i="8" s="1"/>
  <c r="I515" i="8"/>
  <c r="G515" i="8"/>
  <c r="M514" i="8"/>
  <c r="N514" i="8" s="1"/>
  <c r="O514" i="8" s="1"/>
  <c r="I514" i="8"/>
  <c r="G514" i="8"/>
  <c r="M513" i="8"/>
  <c r="N513" i="8" s="1"/>
  <c r="O513" i="8" s="1"/>
  <c r="I513" i="8"/>
  <c r="G513" i="8"/>
  <c r="M512" i="8"/>
  <c r="N512" i="8" s="1"/>
  <c r="O512" i="8" s="1"/>
  <c r="I512" i="8"/>
  <c r="G512" i="8"/>
  <c r="N511" i="8"/>
  <c r="O511" i="8" s="1"/>
  <c r="M511" i="8"/>
  <c r="I511" i="8"/>
  <c r="G511" i="8"/>
  <c r="N510" i="8"/>
  <c r="O510" i="8" s="1"/>
  <c r="M510" i="8"/>
  <c r="I510" i="8"/>
  <c r="G510" i="8"/>
  <c r="N509" i="8"/>
  <c r="O509" i="8" s="1"/>
  <c r="M509" i="8"/>
  <c r="I509" i="8"/>
  <c r="G509" i="8"/>
  <c r="N508" i="8"/>
  <c r="O508" i="8" s="1"/>
  <c r="M508" i="8"/>
  <c r="I508" i="8"/>
  <c r="G508" i="8"/>
  <c r="M507" i="8"/>
  <c r="N507" i="8" s="1"/>
  <c r="O507" i="8" s="1"/>
  <c r="I507" i="8"/>
  <c r="G507" i="8"/>
  <c r="M506" i="8"/>
  <c r="N506" i="8" s="1"/>
  <c r="O506" i="8" s="1"/>
  <c r="I506" i="8"/>
  <c r="G506" i="8"/>
  <c r="M505" i="8"/>
  <c r="N505" i="8" s="1"/>
  <c r="O505" i="8" s="1"/>
  <c r="I505" i="8"/>
  <c r="G505" i="8"/>
  <c r="M504" i="8"/>
  <c r="N504" i="8" s="1"/>
  <c r="O504" i="8" s="1"/>
  <c r="I504" i="8"/>
  <c r="G504" i="8"/>
  <c r="M503" i="8"/>
  <c r="N503" i="8" s="1"/>
  <c r="O503" i="8" s="1"/>
  <c r="I503" i="8"/>
  <c r="G503" i="8"/>
  <c r="M502" i="8"/>
  <c r="N502" i="8" s="1"/>
  <c r="O502" i="8" s="1"/>
  <c r="I502" i="8"/>
  <c r="G502" i="8"/>
  <c r="N501" i="8"/>
  <c r="O501" i="8" s="1"/>
  <c r="M501" i="8"/>
  <c r="I501" i="8"/>
  <c r="G501" i="8"/>
  <c r="M500" i="8"/>
  <c r="N500" i="8" s="1"/>
  <c r="O500" i="8" s="1"/>
  <c r="I500" i="8"/>
  <c r="G500" i="8"/>
  <c r="M499" i="8"/>
  <c r="N499" i="8" s="1"/>
  <c r="O499" i="8" s="1"/>
  <c r="I499" i="8"/>
  <c r="G499" i="8"/>
  <c r="M498" i="8"/>
  <c r="N498" i="8" s="1"/>
  <c r="O498" i="8" s="1"/>
  <c r="I498" i="8"/>
  <c r="G498" i="8"/>
  <c r="M497" i="8"/>
  <c r="N497" i="8" s="1"/>
  <c r="O497" i="8" s="1"/>
  <c r="I497" i="8"/>
  <c r="G497" i="8"/>
  <c r="M496" i="8"/>
  <c r="N496" i="8" s="1"/>
  <c r="O496" i="8" s="1"/>
  <c r="I496" i="8"/>
  <c r="G496" i="8"/>
  <c r="M495" i="8"/>
  <c r="N495" i="8" s="1"/>
  <c r="O495" i="8" s="1"/>
  <c r="I495" i="8"/>
  <c r="G495" i="8"/>
  <c r="N494" i="8"/>
  <c r="O494" i="8" s="1"/>
  <c r="M494" i="8"/>
  <c r="I494" i="8"/>
  <c r="G494" i="8"/>
  <c r="M493" i="8"/>
  <c r="N493" i="8" s="1"/>
  <c r="O493" i="8" s="1"/>
  <c r="I493" i="8"/>
  <c r="G493" i="8"/>
  <c r="M492" i="8"/>
  <c r="N492" i="8" s="1"/>
  <c r="O492" i="8" s="1"/>
  <c r="I492" i="8"/>
  <c r="G492" i="8"/>
  <c r="M491" i="8"/>
  <c r="N491" i="8" s="1"/>
  <c r="O491" i="8" s="1"/>
  <c r="I491" i="8"/>
  <c r="G491" i="8"/>
  <c r="M490" i="8"/>
  <c r="N490" i="8" s="1"/>
  <c r="O490" i="8" s="1"/>
  <c r="I490" i="8"/>
  <c r="G490" i="8"/>
  <c r="M489" i="8"/>
  <c r="N489" i="8" s="1"/>
  <c r="O489" i="8" s="1"/>
  <c r="I489" i="8"/>
  <c r="G489" i="8"/>
  <c r="M488" i="8"/>
  <c r="N488" i="8" s="1"/>
  <c r="O488" i="8" s="1"/>
  <c r="I488" i="8"/>
  <c r="G488" i="8"/>
  <c r="M487" i="8"/>
  <c r="N487" i="8" s="1"/>
  <c r="O487" i="8" s="1"/>
  <c r="I487" i="8"/>
  <c r="G487" i="8"/>
  <c r="N486" i="8"/>
  <c r="O486" i="8" s="1"/>
  <c r="M486" i="8"/>
  <c r="I486" i="8"/>
  <c r="G486" i="8"/>
  <c r="M485" i="8"/>
  <c r="N485" i="8" s="1"/>
  <c r="O485" i="8" s="1"/>
  <c r="I485" i="8"/>
  <c r="G485" i="8"/>
  <c r="M484" i="8"/>
  <c r="N484" i="8" s="1"/>
  <c r="O484" i="8" s="1"/>
  <c r="I484" i="8"/>
  <c r="G484" i="8"/>
  <c r="M483" i="8"/>
  <c r="N483" i="8" s="1"/>
  <c r="O483" i="8" s="1"/>
  <c r="I483" i="8"/>
  <c r="G483" i="8"/>
  <c r="M482" i="8"/>
  <c r="N482" i="8" s="1"/>
  <c r="O482" i="8" s="1"/>
  <c r="I482" i="8"/>
  <c r="G482" i="8"/>
  <c r="M481" i="8"/>
  <c r="N481" i="8" s="1"/>
  <c r="O481" i="8" s="1"/>
  <c r="I481" i="8"/>
  <c r="G481" i="8"/>
  <c r="M480" i="8"/>
  <c r="N480" i="8" s="1"/>
  <c r="O480" i="8" s="1"/>
  <c r="I480" i="8"/>
  <c r="G480" i="8"/>
  <c r="N479" i="8"/>
  <c r="O479" i="8" s="1"/>
  <c r="M479" i="8"/>
  <c r="I479" i="8"/>
  <c r="G479" i="8"/>
  <c r="N478" i="8"/>
  <c r="O478" i="8" s="1"/>
  <c r="M478" i="8"/>
  <c r="I478" i="8"/>
  <c r="G478" i="8"/>
  <c r="N477" i="8"/>
  <c r="O477" i="8" s="1"/>
  <c r="M477" i="8"/>
  <c r="I477" i="8"/>
  <c r="G477" i="8"/>
  <c r="N476" i="8"/>
  <c r="O476" i="8" s="1"/>
  <c r="M476" i="8"/>
  <c r="I476" i="8"/>
  <c r="G476" i="8"/>
  <c r="M475" i="8"/>
  <c r="N475" i="8" s="1"/>
  <c r="O475" i="8" s="1"/>
  <c r="I475" i="8"/>
  <c r="G475" i="8"/>
  <c r="M474" i="8"/>
  <c r="N474" i="8" s="1"/>
  <c r="O474" i="8" s="1"/>
  <c r="I474" i="8"/>
  <c r="G474" i="8"/>
  <c r="M473" i="8"/>
  <c r="N473" i="8" s="1"/>
  <c r="O473" i="8" s="1"/>
  <c r="I473" i="8"/>
  <c r="G473" i="8"/>
  <c r="M472" i="8"/>
  <c r="N472" i="8" s="1"/>
  <c r="O472" i="8" s="1"/>
  <c r="I472" i="8"/>
  <c r="G472" i="8"/>
  <c r="O471" i="8"/>
  <c r="M471" i="8"/>
  <c r="N471" i="8" s="1"/>
  <c r="I471" i="8"/>
  <c r="G471" i="8"/>
  <c r="N470" i="8"/>
  <c r="O470" i="8" s="1"/>
  <c r="M470" i="8"/>
  <c r="I470" i="8"/>
  <c r="G470" i="8"/>
  <c r="M469" i="8"/>
  <c r="N469" i="8" s="1"/>
  <c r="O469" i="8" s="1"/>
  <c r="I469" i="8"/>
  <c r="G469" i="8"/>
  <c r="M468" i="8"/>
  <c r="N468" i="8" s="1"/>
  <c r="O468" i="8" s="1"/>
  <c r="I468" i="8"/>
  <c r="G468" i="8"/>
  <c r="M467" i="8"/>
  <c r="N467" i="8" s="1"/>
  <c r="O467" i="8" s="1"/>
  <c r="I467" i="8"/>
  <c r="G467" i="8"/>
  <c r="M466" i="8"/>
  <c r="N466" i="8" s="1"/>
  <c r="O466" i="8" s="1"/>
  <c r="I466" i="8"/>
  <c r="G466" i="8"/>
  <c r="M465" i="8"/>
  <c r="N465" i="8" s="1"/>
  <c r="O465" i="8" s="1"/>
  <c r="I465" i="8"/>
  <c r="G465" i="8"/>
  <c r="M464" i="8"/>
  <c r="N464" i="8" s="1"/>
  <c r="O464" i="8" s="1"/>
  <c r="I464" i="8"/>
  <c r="G464" i="8"/>
  <c r="N463" i="8"/>
  <c r="O463" i="8" s="1"/>
  <c r="M463" i="8"/>
  <c r="I463" i="8"/>
  <c r="G463" i="8"/>
  <c r="M462" i="8"/>
  <c r="N462" i="8" s="1"/>
  <c r="O462" i="8" s="1"/>
  <c r="I462" i="8"/>
  <c r="G462" i="8"/>
  <c r="M461" i="8"/>
  <c r="N461" i="8" s="1"/>
  <c r="O461" i="8" s="1"/>
  <c r="I461" i="8"/>
  <c r="G461" i="8"/>
  <c r="M460" i="8"/>
  <c r="N460" i="8" s="1"/>
  <c r="O460" i="8" s="1"/>
  <c r="I460" i="8"/>
  <c r="G460" i="8"/>
  <c r="M459" i="8"/>
  <c r="N459" i="8" s="1"/>
  <c r="O459" i="8" s="1"/>
  <c r="I459" i="8"/>
  <c r="G459" i="8"/>
  <c r="M458" i="8"/>
  <c r="N458" i="8" s="1"/>
  <c r="O458" i="8" s="1"/>
  <c r="I458" i="8"/>
  <c r="G458" i="8"/>
  <c r="M457" i="8"/>
  <c r="N457" i="8" s="1"/>
  <c r="O457" i="8" s="1"/>
  <c r="I457" i="8"/>
  <c r="G457" i="8"/>
  <c r="M456" i="8"/>
  <c r="N456" i="8" s="1"/>
  <c r="O456" i="8" s="1"/>
  <c r="I456" i="8"/>
  <c r="G456" i="8"/>
  <c r="M455" i="8"/>
  <c r="N455" i="8" s="1"/>
  <c r="O455" i="8" s="1"/>
  <c r="I455" i="8"/>
  <c r="G455" i="8"/>
  <c r="M454" i="8"/>
  <c r="N454" i="8" s="1"/>
  <c r="O454" i="8" s="1"/>
  <c r="I454" i="8"/>
  <c r="G454" i="8"/>
  <c r="M453" i="8"/>
  <c r="N453" i="8" s="1"/>
  <c r="O453" i="8" s="1"/>
  <c r="I453" i="8"/>
  <c r="G453" i="8"/>
  <c r="M452" i="8"/>
  <c r="N452" i="8" s="1"/>
  <c r="O452" i="8" s="1"/>
  <c r="I452" i="8"/>
  <c r="G452" i="8"/>
  <c r="M451" i="8"/>
  <c r="N451" i="8" s="1"/>
  <c r="O451" i="8" s="1"/>
  <c r="I451" i="8"/>
  <c r="G451" i="8"/>
  <c r="M450" i="8"/>
  <c r="N450" i="8" s="1"/>
  <c r="O450" i="8" s="1"/>
  <c r="I450" i="8"/>
  <c r="G450" i="8"/>
  <c r="M449" i="8"/>
  <c r="N449" i="8" s="1"/>
  <c r="O449" i="8" s="1"/>
  <c r="I449" i="8"/>
  <c r="G449" i="8"/>
  <c r="M448" i="8"/>
  <c r="N448" i="8" s="1"/>
  <c r="O448" i="8" s="1"/>
  <c r="I448" i="8"/>
  <c r="G448" i="8"/>
  <c r="M447" i="8"/>
  <c r="N447" i="8" s="1"/>
  <c r="O447" i="8" s="1"/>
  <c r="I447" i="8"/>
  <c r="G447" i="8"/>
  <c r="M446" i="8"/>
  <c r="N446" i="8" s="1"/>
  <c r="O446" i="8" s="1"/>
  <c r="I446" i="8"/>
  <c r="G446" i="8"/>
  <c r="M445" i="8"/>
  <c r="N445" i="8" s="1"/>
  <c r="O445" i="8" s="1"/>
  <c r="I445" i="8"/>
  <c r="G445" i="8"/>
  <c r="M444" i="8"/>
  <c r="N444" i="8" s="1"/>
  <c r="O444" i="8" s="1"/>
  <c r="I444" i="8"/>
  <c r="G444" i="8"/>
  <c r="M443" i="8"/>
  <c r="N443" i="8" s="1"/>
  <c r="O443" i="8" s="1"/>
  <c r="I443" i="8"/>
  <c r="G443" i="8"/>
  <c r="M442" i="8"/>
  <c r="N442" i="8" s="1"/>
  <c r="O442" i="8" s="1"/>
  <c r="I442" i="8"/>
  <c r="G442" i="8"/>
  <c r="M441" i="8"/>
  <c r="N441" i="8" s="1"/>
  <c r="O441" i="8" s="1"/>
  <c r="I441" i="8"/>
  <c r="G441" i="8"/>
  <c r="M440" i="8"/>
  <c r="N440" i="8" s="1"/>
  <c r="O440" i="8" s="1"/>
  <c r="I440" i="8"/>
  <c r="G440" i="8"/>
  <c r="M439" i="8"/>
  <c r="N439" i="8" s="1"/>
  <c r="O439" i="8" s="1"/>
  <c r="I439" i="8"/>
  <c r="G439" i="8"/>
  <c r="M438" i="8"/>
  <c r="N438" i="8" s="1"/>
  <c r="O438" i="8" s="1"/>
  <c r="I438" i="8"/>
  <c r="G438" i="8"/>
  <c r="M437" i="8"/>
  <c r="N437" i="8" s="1"/>
  <c r="O437" i="8" s="1"/>
  <c r="I437" i="8"/>
  <c r="G437" i="8"/>
  <c r="N436" i="8"/>
  <c r="O436" i="8" s="1"/>
  <c r="M436" i="8"/>
  <c r="I436" i="8"/>
  <c r="G436" i="8"/>
  <c r="M435" i="8"/>
  <c r="N435" i="8" s="1"/>
  <c r="O435" i="8" s="1"/>
  <c r="I435" i="8"/>
  <c r="G435" i="8"/>
  <c r="M434" i="8"/>
  <c r="N434" i="8" s="1"/>
  <c r="O434" i="8" s="1"/>
  <c r="I434" i="8"/>
  <c r="G434" i="8"/>
  <c r="M433" i="8"/>
  <c r="N433" i="8" s="1"/>
  <c r="O433" i="8" s="1"/>
  <c r="I433" i="8"/>
  <c r="G433" i="8"/>
  <c r="M432" i="8"/>
  <c r="N432" i="8" s="1"/>
  <c r="O432" i="8" s="1"/>
  <c r="I432" i="8"/>
  <c r="G432" i="8"/>
  <c r="M431" i="8"/>
  <c r="N431" i="8" s="1"/>
  <c r="O431" i="8" s="1"/>
  <c r="I431" i="8"/>
  <c r="G431" i="8"/>
  <c r="M430" i="8"/>
  <c r="N430" i="8" s="1"/>
  <c r="O430" i="8" s="1"/>
  <c r="I430" i="8"/>
  <c r="G430" i="8"/>
  <c r="M429" i="8"/>
  <c r="N429" i="8" s="1"/>
  <c r="O429" i="8" s="1"/>
  <c r="I429" i="8"/>
  <c r="G429" i="8"/>
  <c r="M428" i="8"/>
  <c r="N428" i="8" s="1"/>
  <c r="O428" i="8" s="1"/>
  <c r="I428" i="8"/>
  <c r="G428" i="8"/>
  <c r="M427" i="8"/>
  <c r="N427" i="8" s="1"/>
  <c r="O427" i="8" s="1"/>
  <c r="I427" i="8"/>
  <c r="G427" i="8"/>
  <c r="M426" i="8"/>
  <c r="N426" i="8" s="1"/>
  <c r="O426" i="8" s="1"/>
  <c r="I426" i="8"/>
  <c r="G426" i="8"/>
  <c r="M425" i="8"/>
  <c r="N425" i="8" s="1"/>
  <c r="O425" i="8" s="1"/>
  <c r="I425" i="8"/>
  <c r="G425" i="8"/>
  <c r="M424" i="8"/>
  <c r="N424" i="8" s="1"/>
  <c r="O424" i="8" s="1"/>
  <c r="I424" i="8"/>
  <c r="G424" i="8"/>
  <c r="M423" i="8"/>
  <c r="N423" i="8" s="1"/>
  <c r="O423" i="8" s="1"/>
  <c r="I423" i="8"/>
  <c r="G423" i="8"/>
  <c r="M422" i="8"/>
  <c r="N422" i="8" s="1"/>
  <c r="O422" i="8" s="1"/>
  <c r="I422" i="8"/>
  <c r="G422" i="8"/>
  <c r="M421" i="8"/>
  <c r="N421" i="8" s="1"/>
  <c r="O421" i="8" s="1"/>
  <c r="I421" i="8"/>
  <c r="G421" i="8"/>
  <c r="N420" i="8"/>
  <c r="O420" i="8" s="1"/>
  <c r="M420" i="8"/>
  <c r="I420" i="8"/>
  <c r="G420" i="8"/>
  <c r="M419" i="8"/>
  <c r="N419" i="8" s="1"/>
  <c r="O419" i="8" s="1"/>
  <c r="I419" i="8"/>
  <c r="G419" i="8"/>
  <c r="M418" i="8"/>
  <c r="N418" i="8" s="1"/>
  <c r="O418" i="8" s="1"/>
  <c r="I418" i="8"/>
  <c r="G418" i="8"/>
  <c r="M417" i="8"/>
  <c r="N417" i="8" s="1"/>
  <c r="O417" i="8" s="1"/>
  <c r="I417" i="8"/>
  <c r="G417" i="8"/>
  <c r="M416" i="8"/>
  <c r="N416" i="8" s="1"/>
  <c r="O416" i="8" s="1"/>
  <c r="I416" i="8"/>
  <c r="G416" i="8"/>
  <c r="M415" i="8"/>
  <c r="N415" i="8" s="1"/>
  <c r="O415" i="8" s="1"/>
  <c r="I415" i="8"/>
  <c r="G415" i="8"/>
  <c r="M414" i="8"/>
  <c r="N414" i="8" s="1"/>
  <c r="O414" i="8" s="1"/>
  <c r="I414" i="8"/>
  <c r="G414" i="8"/>
  <c r="M413" i="8"/>
  <c r="N413" i="8" s="1"/>
  <c r="O413" i="8" s="1"/>
  <c r="I413" i="8"/>
  <c r="G413" i="8"/>
  <c r="M412" i="8"/>
  <c r="N412" i="8" s="1"/>
  <c r="O412" i="8" s="1"/>
  <c r="I412" i="8"/>
  <c r="G412" i="8"/>
  <c r="M411" i="8"/>
  <c r="N411" i="8" s="1"/>
  <c r="O411" i="8" s="1"/>
  <c r="I411" i="8"/>
  <c r="G411" i="8"/>
  <c r="M410" i="8"/>
  <c r="N410" i="8" s="1"/>
  <c r="O410" i="8" s="1"/>
  <c r="I410" i="8"/>
  <c r="G410" i="8"/>
  <c r="M409" i="8"/>
  <c r="N409" i="8" s="1"/>
  <c r="O409" i="8" s="1"/>
  <c r="I409" i="8"/>
  <c r="G409" i="8"/>
  <c r="M408" i="8"/>
  <c r="N408" i="8" s="1"/>
  <c r="O408" i="8" s="1"/>
  <c r="I408" i="8"/>
  <c r="G408" i="8"/>
  <c r="M407" i="8"/>
  <c r="N407" i="8" s="1"/>
  <c r="O407" i="8" s="1"/>
  <c r="I407" i="8"/>
  <c r="G407" i="8"/>
  <c r="M406" i="8"/>
  <c r="N406" i="8" s="1"/>
  <c r="O406" i="8" s="1"/>
  <c r="I406" i="8"/>
  <c r="G406" i="8"/>
  <c r="N405" i="8"/>
  <c r="O405" i="8" s="1"/>
  <c r="M405" i="8"/>
  <c r="I405" i="8"/>
  <c r="G405" i="8"/>
  <c r="M404" i="8"/>
  <c r="N404" i="8" s="1"/>
  <c r="O404" i="8" s="1"/>
  <c r="I404" i="8"/>
  <c r="G404" i="8"/>
  <c r="M403" i="8"/>
  <c r="N403" i="8" s="1"/>
  <c r="O403" i="8" s="1"/>
  <c r="I403" i="8"/>
  <c r="G403" i="8"/>
  <c r="M402" i="8"/>
  <c r="N402" i="8" s="1"/>
  <c r="O402" i="8" s="1"/>
  <c r="I402" i="8"/>
  <c r="G402" i="8"/>
  <c r="M401" i="8"/>
  <c r="N401" i="8" s="1"/>
  <c r="O401" i="8" s="1"/>
  <c r="I401" i="8"/>
  <c r="G401" i="8"/>
  <c r="O400" i="8"/>
  <c r="M400" i="8"/>
  <c r="N400" i="8" s="1"/>
  <c r="I400" i="8"/>
  <c r="G400" i="8"/>
  <c r="M399" i="8"/>
  <c r="N399" i="8" s="1"/>
  <c r="O399" i="8" s="1"/>
  <c r="I399" i="8"/>
  <c r="G399" i="8"/>
  <c r="M398" i="8"/>
  <c r="N398" i="8" s="1"/>
  <c r="O398" i="8" s="1"/>
  <c r="I398" i="8"/>
  <c r="G398" i="8"/>
  <c r="M397" i="8"/>
  <c r="N397" i="8" s="1"/>
  <c r="O397" i="8" s="1"/>
  <c r="I397" i="8"/>
  <c r="G397" i="8"/>
  <c r="M396" i="8"/>
  <c r="N396" i="8" s="1"/>
  <c r="O396" i="8" s="1"/>
  <c r="I396" i="8"/>
  <c r="G396" i="8"/>
  <c r="M395" i="8"/>
  <c r="N395" i="8" s="1"/>
  <c r="O395" i="8" s="1"/>
  <c r="I395" i="8"/>
  <c r="G395" i="8"/>
  <c r="M394" i="8"/>
  <c r="N394" i="8" s="1"/>
  <c r="O394" i="8" s="1"/>
  <c r="I394" i="8"/>
  <c r="G394" i="8"/>
  <c r="M393" i="8"/>
  <c r="N393" i="8" s="1"/>
  <c r="O393" i="8" s="1"/>
  <c r="I393" i="8"/>
  <c r="G393" i="8"/>
  <c r="M392" i="8"/>
  <c r="N392" i="8" s="1"/>
  <c r="O392" i="8" s="1"/>
  <c r="I392" i="8"/>
  <c r="G392" i="8"/>
  <c r="M391" i="8"/>
  <c r="N391" i="8" s="1"/>
  <c r="O391" i="8" s="1"/>
  <c r="I391" i="8"/>
  <c r="G391" i="8"/>
  <c r="M390" i="8"/>
  <c r="N390" i="8" s="1"/>
  <c r="O390" i="8" s="1"/>
  <c r="I390" i="8"/>
  <c r="G390" i="8"/>
  <c r="M389" i="8"/>
  <c r="N389" i="8" s="1"/>
  <c r="O389" i="8" s="1"/>
  <c r="I389" i="8"/>
  <c r="G389" i="8"/>
  <c r="M388" i="8"/>
  <c r="N388" i="8" s="1"/>
  <c r="O388" i="8" s="1"/>
  <c r="I388" i="8"/>
  <c r="G388" i="8"/>
  <c r="M387" i="8"/>
  <c r="N387" i="8" s="1"/>
  <c r="O387" i="8" s="1"/>
  <c r="I387" i="8"/>
  <c r="G387" i="8"/>
  <c r="M386" i="8"/>
  <c r="N386" i="8" s="1"/>
  <c r="O386" i="8" s="1"/>
  <c r="I386" i="8"/>
  <c r="G386" i="8"/>
  <c r="M385" i="8"/>
  <c r="N385" i="8" s="1"/>
  <c r="O385" i="8" s="1"/>
  <c r="I385" i="8"/>
  <c r="G385" i="8"/>
  <c r="M384" i="8"/>
  <c r="N384" i="8" s="1"/>
  <c r="O384" i="8" s="1"/>
  <c r="I384" i="8"/>
  <c r="G384" i="8"/>
  <c r="M383" i="8"/>
  <c r="N383" i="8" s="1"/>
  <c r="O383" i="8" s="1"/>
  <c r="I383" i="8"/>
  <c r="G383" i="8"/>
  <c r="M382" i="8"/>
  <c r="N382" i="8" s="1"/>
  <c r="O382" i="8" s="1"/>
  <c r="I382" i="8"/>
  <c r="G382" i="8"/>
  <c r="M381" i="8"/>
  <c r="N381" i="8" s="1"/>
  <c r="O381" i="8" s="1"/>
  <c r="I381" i="8"/>
  <c r="G381" i="8"/>
  <c r="M380" i="8"/>
  <c r="N380" i="8" s="1"/>
  <c r="O380" i="8" s="1"/>
  <c r="I380" i="8"/>
  <c r="G380" i="8"/>
  <c r="M379" i="8"/>
  <c r="N379" i="8" s="1"/>
  <c r="O379" i="8" s="1"/>
  <c r="I379" i="8"/>
  <c r="G379" i="8"/>
  <c r="M378" i="8"/>
  <c r="N378" i="8" s="1"/>
  <c r="O378" i="8" s="1"/>
  <c r="I378" i="8"/>
  <c r="G378" i="8"/>
  <c r="M377" i="8"/>
  <c r="N377" i="8" s="1"/>
  <c r="O377" i="8" s="1"/>
  <c r="I377" i="8"/>
  <c r="G377" i="8"/>
  <c r="M376" i="8"/>
  <c r="N376" i="8" s="1"/>
  <c r="O376" i="8" s="1"/>
  <c r="I376" i="8"/>
  <c r="G376" i="8"/>
  <c r="M375" i="8"/>
  <c r="N375" i="8" s="1"/>
  <c r="O375" i="8" s="1"/>
  <c r="I375" i="8"/>
  <c r="G375" i="8"/>
  <c r="M374" i="8"/>
  <c r="N374" i="8" s="1"/>
  <c r="O374" i="8" s="1"/>
  <c r="I374" i="8"/>
  <c r="G374" i="8"/>
  <c r="M373" i="8"/>
  <c r="N373" i="8" s="1"/>
  <c r="O373" i="8" s="1"/>
  <c r="I373" i="8"/>
  <c r="G373" i="8"/>
  <c r="M372" i="8"/>
  <c r="N372" i="8" s="1"/>
  <c r="O372" i="8" s="1"/>
  <c r="I372" i="8"/>
  <c r="G372" i="8"/>
  <c r="M371" i="8"/>
  <c r="N371" i="8" s="1"/>
  <c r="O371" i="8" s="1"/>
  <c r="I371" i="8"/>
  <c r="G371" i="8"/>
  <c r="M370" i="8"/>
  <c r="N370" i="8" s="1"/>
  <c r="O370" i="8" s="1"/>
  <c r="I370" i="8"/>
  <c r="G370" i="8"/>
  <c r="M369" i="8"/>
  <c r="N369" i="8" s="1"/>
  <c r="O369" i="8" s="1"/>
  <c r="I369" i="8"/>
  <c r="G369" i="8"/>
  <c r="N368" i="8"/>
  <c r="O368" i="8" s="1"/>
  <c r="M368" i="8"/>
  <c r="I368" i="8"/>
  <c r="G368" i="8"/>
  <c r="M367" i="8"/>
  <c r="N367" i="8" s="1"/>
  <c r="O367" i="8" s="1"/>
  <c r="I367" i="8"/>
  <c r="G367" i="8"/>
  <c r="M366" i="8"/>
  <c r="N366" i="8" s="1"/>
  <c r="O366" i="8" s="1"/>
  <c r="I366" i="8"/>
  <c r="G366" i="8"/>
  <c r="N365" i="8"/>
  <c r="O365" i="8" s="1"/>
  <c r="M365" i="8"/>
  <c r="I365" i="8"/>
  <c r="G365" i="8"/>
  <c r="M364" i="8"/>
  <c r="N364" i="8" s="1"/>
  <c r="O364" i="8" s="1"/>
  <c r="I364" i="8"/>
  <c r="G364" i="8"/>
  <c r="M363" i="8"/>
  <c r="N363" i="8" s="1"/>
  <c r="O363" i="8" s="1"/>
  <c r="I363" i="8"/>
  <c r="G363" i="8"/>
  <c r="M362" i="8"/>
  <c r="N362" i="8" s="1"/>
  <c r="O362" i="8" s="1"/>
  <c r="I362" i="8"/>
  <c r="G362" i="8"/>
  <c r="M361" i="8"/>
  <c r="N361" i="8" s="1"/>
  <c r="O361" i="8" s="1"/>
  <c r="I361" i="8"/>
  <c r="G361" i="8"/>
  <c r="M360" i="8"/>
  <c r="N360" i="8" s="1"/>
  <c r="O360" i="8" s="1"/>
  <c r="I360" i="8"/>
  <c r="G360" i="8"/>
  <c r="M359" i="8"/>
  <c r="N359" i="8" s="1"/>
  <c r="O359" i="8" s="1"/>
  <c r="I359" i="8"/>
  <c r="G359" i="8"/>
  <c r="M358" i="8"/>
  <c r="N358" i="8" s="1"/>
  <c r="O358" i="8" s="1"/>
  <c r="I358" i="8"/>
  <c r="G358" i="8"/>
  <c r="M357" i="8"/>
  <c r="N357" i="8" s="1"/>
  <c r="O357" i="8" s="1"/>
  <c r="I357" i="8"/>
  <c r="G357" i="8"/>
  <c r="N356" i="8"/>
  <c r="O356" i="8" s="1"/>
  <c r="M356" i="8"/>
  <c r="I356" i="8"/>
  <c r="G356" i="8"/>
  <c r="M355" i="8"/>
  <c r="N355" i="8" s="1"/>
  <c r="O355" i="8" s="1"/>
  <c r="I355" i="8"/>
  <c r="G355" i="8"/>
  <c r="M354" i="8"/>
  <c r="N354" i="8" s="1"/>
  <c r="O354" i="8" s="1"/>
  <c r="I354" i="8"/>
  <c r="G354" i="8"/>
  <c r="M353" i="8"/>
  <c r="N353" i="8" s="1"/>
  <c r="O353" i="8" s="1"/>
  <c r="I353" i="8"/>
  <c r="G353" i="8"/>
  <c r="M352" i="8"/>
  <c r="N352" i="8" s="1"/>
  <c r="O352" i="8" s="1"/>
  <c r="I352" i="8"/>
  <c r="G352" i="8"/>
  <c r="M351" i="8"/>
  <c r="N351" i="8" s="1"/>
  <c r="O351" i="8" s="1"/>
  <c r="I351" i="8"/>
  <c r="G351" i="8"/>
  <c r="M350" i="8"/>
  <c r="N350" i="8" s="1"/>
  <c r="O350" i="8" s="1"/>
  <c r="I350" i="8"/>
  <c r="G350" i="8"/>
  <c r="M349" i="8"/>
  <c r="N349" i="8" s="1"/>
  <c r="O349" i="8" s="1"/>
  <c r="I349" i="8"/>
  <c r="G349" i="8"/>
  <c r="M348" i="8"/>
  <c r="N348" i="8" s="1"/>
  <c r="O348" i="8" s="1"/>
  <c r="I348" i="8"/>
  <c r="G348" i="8"/>
  <c r="M347" i="8"/>
  <c r="N347" i="8" s="1"/>
  <c r="O347" i="8" s="1"/>
  <c r="I347" i="8"/>
  <c r="G347" i="8"/>
  <c r="M346" i="8"/>
  <c r="N346" i="8" s="1"/>
  <c r="O346" i="8" s="1"/>
  <c r="I346" i="8"/>
  <c r="G346" i="8"/>
  <c r="M345" i="8"/>
  <c r="N345" i="8" s="1"/>
  <c r="O345" i="8" s="1"/>
  <c r="I345" i="8"/>
  <c r="G345" i="8"/>
  <c r="M344" i="8"/>
  <c r="N344" i="8" s="1"/>
  <c r="O344" i="8" s="1"/>
  <c r="I344" i="8"/>
  <c r="G344" i="8"/>
  <c r="M343" i="8"/>
  <c r="N343" i="8" s="1"/>
  <c r="O343" i="8" s="1"/>
  <c r="I343" i="8"/>
  <c r="G343" i="8"/>
  <c r="N342" i="8"/>
  <c r="O342" i="8" s="1"/>
  <c r="M342" i="8"/>
  <c r="I342" i="8"/>
  <c r="G342" i="8"/>
  <c r="M341" i="8"/>
  <c r="N341" i="8" s="1"/>
  <c r="O341" i="8" s="1"/>
  <c r="I341" i="8"/>
  <c r="G341" i="8"/>
  <c r="M340" i="8"/>
  <c r="N340" i="8" s="1"/>
  <c r="O340" i="8" s="1"/>
  <c r="I340" i="8"/>
  <c r="G340" i="8"/>
  <c r="M339" i="8"/>
  <c r="N339" i="8" s="1"/>
  <c r="O339" i="8" s="1"/>
  <c r="I339" i="8"/>
  <c r="G339" i="8"/>
  <c r="M338" i="8"/>
  <c r="N338" i="8" s="1"/>
  <c r="O338" i="8" s="1"/>
  <c r="I338" i="8"/>
  <c r="G338" i="8"/>
  <c r="M337" i="8"/>
  <c r="N337" i="8" s="1"/>
  <c r="O337" i="8" s="1"/>
  <c r="I337" i="8"/>
  <c r="G337" i="8"/>
  <c r="M336" i="8"/>
  <c r="N336" i="8" s="1"/>
  <c r="O336" i="8" s="1"/>
  <c r="I336" i="8"/>
  <c r="G336" i="8"/>
  <c r="N335" i="8"/>
  <c r="O335" i="8" s="1"/>
  <c r="M335" i="8"/>
  <c r="I335" i="8"/>
  <c r="G335" i="8"/>
  <c r="M334" i="8"/>
  <c r="N334" i="8" s="1"/>
  <c r="O334" i="8" s="1"/>
  <c r="I334" i="8"/>
  <c r="G334" i="8"/>
  <c r="M333" i="8"/>
  <c r="N333" i="8" s="1"/>
  <c r="O333" i="8" s="1"/>
  <c r="I333" i="8"/>
  <c r="G333" i="8"/>
  <c r="M332" i="8"/>
  <c r="N332" i="8" s="1"/>
  <c r="O332" i="8" s="1"/>
  <c r="I332" i="8"/>
  <c r="G332" i="8"/>
  <c r="M331" i="8"/>
  <c r="N331" i="8" s="1"/>
  <c r="O331" i="8" s="1"/>
  <c r="I331" i="8"/>
  <c r="G331" i="8"/>
  <c r="M330" i="8"/>
  <c r="N330" i="8" s="1"/>
  <c r="O330" i="8" s="1"/>
  <c r="I330" i="8"/>
  <c r="G330" i="8"/>
  <c r="M329" i="8"/>
  <c r="N329" i="8" s="1"/>
  <c r="O329" i="8" s="1"/>
  <c r="I329" i="8"/>
  <c r="G329" i="8"/>
  <c r="M328" i="8"/>
  <c r="N328" i="8" s="1"/>
  <c r="O328" i="8" s="1"/>
  <c r="I328" i="8"/>
  <c r="G328" i="8"/>
  <c r="M327" i="8"/>
  <c r="N327" i="8" s="1"/>
  <c r="O327" i="8" s="1"/>
  <c r="I327" i="8"/>
  <c r="G327" i="8"/>
  <c r="M326" i="8"/>
  <c r="N326" i="8" s="1"/>
  <c r="O326" i="8" s="1"/>
  <c r="I326" i="8"/>
  <c r="G326" i="8"/>
  <c r="M325" i="8"/>
  <c r="N325" i="8" s="1"/>
  <c r="O325" i="8" s="1"/>
  <c r="I325" i="8"/>
  <c r="G325" i="8"/>
  <c r="M324" i="8"/>
  <c r="N324" i="8" s="1"/>
  <c r="O324" i="8" s="1"/>
  <c r="I324" i="8"/>
  <c r="G324" i="8"/>
  <c r="M323" i="8"/>
  <c r="N323" i="8" s="1"/>
  <c r="O323" i="8" s="1"/>
  <c r="I323" i="8"/>
  <c r="G323" i="8"/>
  <c r="M322" i="8"/>
  <c r="N322" i="8" s="1"/>
  <c r="O322" i="8" s="1"/>
  <c r="I322" i="8"/>
  <c r="G322" i="8"/>
  <c r="M321" i="8"/>
  <c r="N321" i="8" s="1"/>
  <c r="O321" i="8" s="1"/>
  <c r="I321" i="8"/>
  <c r="G321" i="8"/>
  <c r="M320" i="8"/>
  <c r="N320" i="8" s="1"/>
  <c r="O320" i="8" s="1"/>
  <c r="I320" i="8"/>
  <c r="G320" i="8"/>
  <c r="M319" i="8"/>
  <c r="N319" i="8" s="1"/>
  <c r="O319" i="8" s="1"/>
  <c r="I319" i="8"/>
  <c r="G319" i="8"/>
  <c r="M318" i="8"/>
  <c r="N318" i="8" s="1"/>
  <c r="O318" i="8" s="1"/>
  <c r="I318" i="8"/>
  <c r="G318" i="8"/>
  <c r="M317" i="8"/>
  <c r="N317" i="8" s="1"/>
  <c r="O317" i="8" s="1"/>
  <c r="I317" i="8"/>
  <c r="G317" i="8"/>
  <c r="M316" i="8"/>
  <c r="N316" i="8" s="1"/>
  <c r="O316" i="8" s="1"/>
  <c r="I316" i="8"/>
  <c r="G316" i="8"/>
  <c r="M315" i="8"/>
  <c r="N315" i="8" s="1"/>
  <c r="O315" i="8" s="1"/>
  <c r="I315" i="8"/>
  <c r="G315" i="8"/>
  <c r="M314" i="8"/>
  <c r="N314" i="8" s="1"/>
  <c r="O314" i="8" s="1"/>
  <c r="I314" i="8"/>
  <c r="G314" i="8"/>
  <c r="M313" i="8"/>
  <c r="N313" i="8" s="1"/>
  <c r="O313" i="8" s="1"/>
  <c r="I313" i="8"/>
  <c r="G313" i="8"/>
  <c r="M312" i="8"/>
  <c r="N312" i="8" s="1"/>
  <c r="O312" i="8" s="1"/>
  <c r="I312" i="8"/>
  <c r="G312" i="8"/>
  <c r="N311" i="8"/>
  <c r="O311" i="8" s="1"/>
  <c r="M311" i="8"/>
  <c r="I311" i="8"/>
  <c r="G311" i="8"/>
  <c r="M310" i="8"/>
  <c r="N310" i="8" s="1"/>
  <c r="O310" i="8" s="1"/>
  <c r="I310" i="8"/>
  <c r="G310" i="8"/>
  <c r="M309" i="8"/>
  <c r="N309" i="8" s="1"/>
  <c r="O309" i="8" s="1"/>
  <c r="I309" i="8"/>
  <c r="G309" i="8"/>
  <c r="M308" i="8"/>
  <c r="N308" i="8" s="1"/>
  <c r="O308" i="8" s="1"/>
  <c r="I308" i="8"/>
  <c r="G308" i="8"/>
  <c r="M307" i="8"/>
  <c r="N307" i="8" s="1"/>
  <c r="O307" i="8" s="1"/>
  <c r="I307" i="8"/>
  <c r="G307" i="8"/>
  <c r="M306" i="8"/>
  <c r="N306" i="8" s="1"/>
  <c r="O306" i="8" s="1"/>
  <c r="I306" i="8"/>
  <c r="G306" i="8"/>
  <c r="M305" i="8"/>
  <c r="N305" i="8" s="1"/>
  <c r="O305" i="8" s="1"/>
  <c r="I305" i="8"/>
  <c r="G305" i="8"/>
  <c r="M304" i="8"/>
  <c r="N304" i="8" s="1"/>
  <c r="O304" i="8" s="1"/>
  <c r="I304" i="8"/>
  <c r="G304" i="8"/>
  <c r="M303" i="8"/>
  <c r="N303" i="8" s="1"/>
  <c r="O303" i="8" s="1"/>
  <c r="I303" i="8"/>
  <c r="G303" i="8"/>
  <c r="M302" i="8"/>
  <c r="N302" i="8" s="1"/>
  <c r="O302" i="8" s="1"/>
  <c r="I302" i="8"/>
  <c r="G302" i="8"/>
  <c r="M301" i="8"/>
  <c r="N301" i="8" s="1"/>
  <c r="O301" i="8" s="1"/>
  <c r="I301" i="8"/>
  <c r="G301" i="8"/>
  <c r="M300" i="8"/>
  <c r="N300" i="8" s="1"/>
  <c r="O300" i="8" s="1"/>
  <c r="I300" i="8"/>
  <c r="G300" i="8"/>
  <c r="M299" i="8"/>
  <c r="N299" i="8" s="1"/>
  <c r="O299" i="8" s="1"/>
  <c r="I299" i="8"/>
  <c r="G299" i="8"/>
  <c r="M298" i="8"/>
  <c r="N298" i="8" s="1"/>
  <c r="O298" i="8" s="1"/>
  <c r="I298" i="8"/>
  <c r="G298" i="8"/>
  <c r="M297" i="8"/>
  <c r="N297" i="8" s="1"/>
  <c r="O297" i="8" s="1"/>
  <c r="I297" i="8"/>
  <c r="G297" i="8"/>
  <c r="M296" i="8"/>
  <c r="N296" i="8" s="1"/>
  <c r="O296" i="8" s="1"/>
  <c r="I296" i="8"/>
  <c r="G296" i="8"/>
  <c r="M295" i="8"/>
  <c r="N295" i="8" s="1"/>
  <c r="O295" i="8" s="1"/>
  <c r="I295" i="8"/>
  <c r="G295" i="8"/>
  <c r="M294" i="8"/>
  <c r="N294" i="8" s="1"/>
  <c r="O294" i="8" s="1"/>
  <c r="I294" i="8"/>
  <c r="G294" i="8"/>
  <c r="M293" i="8"/>
  <c r="N293" i="8" s="1"/>
  <c r="O293" i="8" s="1"/>
  <c r="I293" i="8"/>
  <c r="G293" i="8"/>
  <c r="M292" i="8"/>
  <c r="N292" i="8" s="1"/>
  <c r="O292" i="8" s="1"/>
  <c r="I292" i="8"/>
  <c r="G292" i="8"/>
  <c r="M291" i="8"/>
  <c r="N291" i="8" s="1"/>
  <c r="O291" i="8" s="1"/>
  <c r="I291" i="8"/>
  <c r="G291" i="8"/>
  <c r="M290" i="8"/>
  <c r="N290" i="8" s="1"/>
  <c r="O290" i="8" s="1"/>
  <c r="I290" i="8"/>
  <c r="G290" i="8"/>
  <c r="M289" i="8"/>
  <c r="N289" i="8" s="1"/>
  <c r="O289" i="8" s="1"/>
  <c r="I289" i="8"/>
  <c r="G289" i="8"/>
  <c r="M288" i="8"/>
  <c r="N288" i="8" s="1"/>
  <c r="O288" i="8" s="1"/>
  <c r="I288" i="8"/>
  <c r="G288" i="8"/>
  <c r="M287" i="8"/>
  <c r="N287" i="8" s="1"/>
  <c r="O287" i="8" s="1"/>
  <c r="I287" i="8"/>
  <c r="G287" i="8"/>
  <c r="M286" i="8"/>
  <c r="N286" i="8" s="1"/>
  <c r="O286" i="8" s="1"/>
  <c r="I286" i="8"/>
  <c r="G286" i="8"/>
  <c r="M285" i="8"/>
  <c r="N285" i="8" s="1"/>
  <c r="O285" i="8" s="1"/>
  <c r="I285" i="8"/>
  <c r="G285" i="8"/>
  <c r="M284" i="8"/>
  <c r="N284" i="8" s="1"/>
  <c r="O284" i="8" s="1"/>
  <c r="I284" i="8"/>
  <c r="G284" i="8"/>
  <c r="M283" i="8"/>
  <c r="N283" i="8" s="1"/>
  <c r="O283" i="8" s="1"/>
  <c r="I283" i="8"/>
  <c r="G283" i="8"/>
  <c r="M282" i="8"/>
  <c r="N282" i="8" s="1"/>
  <c r="O282" i="8" s="1"/>
  <c r="I282" i="8"/>
  <c r="G282" i="8"/>
  <c r="M281" i="8"/>
  <c r="N281" i="8" s="1"/>
  <c r="O281" i="8" s="1"/>
  <c r="I281" i="8"/>
  <c r="G281" i="8"/>
  <c r="M280" i="8"/>
  <c r="N280" i="8" s="1"/>
  <c r="O280" i="8" s="1"/>
  <c r="I280" i="8"/>
  <c r="G280" i="8"/>
  <c r="M279" i="8"/>
  <c r="N279" i="8" s="1"/>
  <c r="O279" i="8" s="1"/>
  <c r="I279" i="8"/>
  <c r="G279" i="8"/>
  <c r="M278" i="8"/>
  <c r="N278" i="8" s="1"/>
  <c r="O278" i="8" s="1"/>
  <c r="I278" i="8"/>
  <c r="G278" i="8"/>
  <c r="M277" i="8"/>
  <c r="N277" i="8" s="1"/>
  <c r="O277" i="8" s="1"/>
  <c r="I277" i="8"/>
  <c r="G277" i="8"/>
  <c r="M276" i="8"/>
  <c r="N276" i="8" s="1"/>
  <c r="O276" i="8" s="1"/>
  <c r="I276" i="8"/>
  <c r="G276" i="8"/>
  <c r="M275" i="8"/>
  <c r="N275" i="8" s="1"/>
  <c r="O275" i="8" s="1"/>
  <c r="I275" i="8"/>
  <c r="G275" i="8"/>
  <c r="M274" i="8"/>
  <c r="N274" i="8" s="1"/>
  <c r="O274" i="8" s="1"/>
  <c r="I274" i="8"/>
  <c r="G274" i="8"/>
  <c r="M273" i="8"/>
  <c r="N273" i="8" s="1"/>
  <c r="O273" i="8" s="1"/>
  <c r="I273" i="8"/>
  <c r="G273" i="8"/>
  <c r="M272" i="8"/>
  <c r="N272" i="8" s="1"/>
  <c r="O272" i="8" s="1"/>
  <c r="I272" i="8"/>
  <c r="G272" i="8"/>
  <c r="M271" i="8"/>
  <c r="N271" i="8" s="1"/>
  <c r="O271" i="8" s="1"/>
  <c r="I271" i="8"/>
  <c r="G271" i="8"/>
  <c r="M270" i="8"/>
  <c r="N270" i="8" s="1"/>
  <c r="O270" i="8" s="1"/>
  <c r="I270" i="8"/>
  <c r="G270" i="8"/>
  <c r="M269" i="8"/>
  <c r="N269" i="8" s="1"/>
  <c r="O269" i="8" s="1"/>
  <c r="I269" i="8"/>
  <c r="G269" i="8"/>
  <c r="M268" i="8"/>
  <c r="N268" i="8" s="1"/>
  <c r="O268" i="8" s="1"/>
  <c r="I268" i="8"/>
  <c r="G268" i="8"/>
  <c r="M267" i="8"/>
  <c r="N267" i="8" s="1"/>
  <c r="O267" i="8" s="1"/>
  <c r="I267" i="8"/>
  <c r="G267" i="8"/>
  <c r="M266" i="8"/>
  <c r="N266" i="8" s="1"/>
  <c r="O266" i="8" s="1"/>
  <c r="I266" i="8"/>
  <c r="G266" i="8"/>
  <c r="M265" i="8"/>
  <c r="N265" i="8" s="1"/>
  <c r="O265" i="8" s="1"/>
  <c r="I265" i="8"/>
  <c r="G265" i="8"/>
  <c r="M264" i="8"/>
  <c r="N264" i="8" s="1"/>
  <c r="O264" i="8" s="1"/>
  <c r="I264" i="8"/>
  <c r="G264" i="8"/>
  <c r="M263" i="8"/>
  <c r="N263" i="8" s="1"/>
  <c r="O263" i="8" s="1"/>
  <c r="I263" i="8"/>
  <c r="G263" i="8"/>
  <c r="M262" i="8"/>
  <c r="N262" i="8" s="1"/>
  <c r="O262" i="8" s="1"/>
  <c r="I262" i="8"/>
  <c r="G262" i="8"/>
  <c r="M261" i="8"/>
  <c r="N261" i="8" s="1"/>
  <c r="O261" i="8" s="1"/>
  <c r="I261" i="8"/>
  <c r="G261" i="8"/>
  <c r="M260" i="8"/>
  <c r="N260" i="8" s="1"/>
  <c r="O260" i="8" s="1"/>
  <c r="I260" i="8"/>
  <c r="G260" i="8"/>
  <c r="M259" i="8"/>
  <c r="N259" i="8" s="1"/>
  <c r="O259" i="8" s="1"/>
  <c r="I259" i="8"/>
  <c r="G259" i="8"/>
  <c r="M258" i="8"/>
  <c r="N258" i="8" s="1"/>
  <c r="O258" i="8" s="1"/>
  <c r="I258" i="8"/>
  <c r="G258" i="8"/>
  <c r="M257" i="8"/>
  <c r="N257" i="8" s="1"/>
  <c r="O257" i="8" s="1"/>
  <c r="I257" i="8"/>
  <c r="G257" i="8"/>
  <c r="M256" i="8"/>
  <c r="N256" i="8" s="1"/>
  <c r="O256" i="8" s="1"/>
  <c r="I256" i="8"/>
  <c r="G256" i="8"/>
  <c r="M255" i="8"/>
  <c r="N255" i="8" s="1"/>
  <c r="O255" i="8" s="1"/>
  <c r="I255" i="8"/>
  <c r="G255" i="8"/>
  <c r="M254" i="8"/>
  <c r="N254" i="8" s="1"/>
  <c r="O254" i="8" s="1"/>
  <c r="I254" i="8"/>
  <c r="G254" i="8"/>
  <c r="M253" i="8"/>
  <c r="N253" i="8" s="1"/>
  <c r="O253" i="8" s="1"/>
  <c r="I253" i="8"/>
  <c r="G253" i="8"/>
  <c r="M252" i="8"/>
  <c r="N252" i="8" s="1"/>
  <c r="O252" i="8" s="1"/>
  <c r="I252" i="8"/>
  <c r="G252" i="8"/>
  <c r="M251" i="8"/>
  <c r="N251" i="8" s="1"/>
  <c r="O251" i="8" s="1"/>
  <c r="I251" i="8"/>
  <c r="G251" i="8"/>
  <c r="M250" i="8"/>
  <c r="N250" i="8" s="1"/>
  <c r="O250" i="8" s="1"/>
  <c r="I250" i="8"/>
  <c r="G250" i="8"/>
  <c r="M249" i="8"/>
  <c r="N249" i="8" s="1"/>
  <c r="O249" i="8" s="1"/>
  <c r="I249" i="8"/>
  <c r="G249" i="8"/>
  <c r="M248" i="8"/>
  <c r="N248" i="8" s="1"/>
  <c r="O248" i="8" s="1"/>
  <c r="I248" i="8"/>
  <c r="G248" i="8"/>
  <c r="M247" i="8"/>
  <c r="N247" i="8" s="1"/>
  <c r="O247" i="8" s="1"/>
  <c r="I247" i="8"/>
  <c r="G247" i="8"/>
  <c r="M246" i="8"/>
  <c r="N246" i="8" s="1"/>
  <c r="O246" i="8" s="1"/>
  <c r="I246" i="8"/>
  <c r="G246" i="8"/>
  <c r="M245" i="8"/>
  <c r="N245" i="8" s="1"/>
  <c r="O245" i="8" s="1"/>
  <c r="I245" i="8"/>
  <c r="G245" i="8"/>
  <c r="M244" i="8"/>
  <c r="N244" i="8" s="1"/>
  <c r="O244" i="8" s="1"/>
  <c r="I244" i="8"/>
  <c r="G244" i="8"/>
  <c r="M243" i="8"/>
  <c r="N243" i="8" s="1"/>
  <c r="O243" i="8" s="1"/>
  <c r="I243" i="8"/>
  <c r="G243" i="8"/>
  <c r="M242" i="8"/>
  <c r="N242" i="8" s="1"/>
  <c r="O242" i="8" s="1"/>
  <c r="I242" i="8"/>
  <c r="G242" i="8"/>
  <c r="M241" i="8"/>
  <c r="N241" i="8" s="1"/>
  <c r="O241" i="8" s="1"/>
  <c r="I241" i="8"/>
  <c r="G241" i="8"/>
  <c r="M240" i="8"/>
  <c r="N240" i="8" s="1"/>
  <c r="O240" i="8" s="1"/>
  <c r="I240" i="8"/>
  <c r="G240" i="8"/>
  <c r="M239" i="8"/>
  <c r="N239" i="8" s="1"/>
  <c r="O239" i="8" s="1"/>
  <c r="I239" i="8"/>
  <c r="G239" i="8"/>
  <c r="M238" i="8"/>
  <c r="N238" i="8" s="1"/>
  <c r="O238" i="8" s="1"/>
  <c r="I238" i="8"/>
  <c r="G238" i="8"/>
  <c r="M237" i="8"/>
  <c r="N237" i="8" s="1"/>
  <c r="O237" i="8" s="1"/>
  <c r="I237" i="8"/>
  <c r="G237" i="8"/>
  <c r="M236" i="8"/>
  <c r="N236" i="8" s="1"/>
  <c r="O236" i="8" s="1"/>
  <c r="I236" i="8"/>
  <c r="G236" i="8"/>
  <c r="M235" i="8"/>
  <c r="N235" i="8" s="1"/>
  <c r="O235" i="8" s="1"/>
  <c r="I235" i="8"/>
  <c r="G235" i="8"/>
  <c r="M234" i="8"/>
  <c r="N234" i="8" s="1"/>
  <c r="O234" i="8" s="1"/>
  <c r="I234" i="8"/>
  <c r="G234" i="8"/>
  <c r="M233" i="8"/>
  <c r="N233" i="8" s="1"/>
  <c r="O233" i="8" s="1"/>
  <c r="I233" i="8"/>
  <c r="G233" i="8"/>
  <c r="M232" i="8"/>
  <c r="N232" i="8" s="1"/>
  <c r="O232" i="8" s="1"/>
  <c r="I232" i="8"/>
  <c r="G232" i="8"/>
  <c r="M231" i="8"/>
  <c r="N231" i="8" s="1"/>
  <c r="O231" i="8" s="1"/>
  <c r="I231" i="8"/>
  <c r="G231" i="8"/>
  <c r="M230" i="8"/>
  <c r="N230" i="8" s="1"/>
  <c r="O230" i="8" s="1"/>
  <c r="I230" i="8"/>
  <c r="G230" i="8"/>
  <c r="M229" i="8"/>
  <c r="N229" i="8" s="1"/>
  <c r="O229" i="8" s="1"/>
  <c r="I229" i="8"/>
  <c r="G229" i="8"/>
  <c r="M228" i="8"/>
  <c r="N228" i="8" s="1"/>
  <c r="O228" i="8" s="1"/>
  <c r="I228" i="8"/>
  <c r="G228" i="8"/>
  <c r="M227" i="8"/>
  <c r="N227" i="8" s="1"/>
  <c r="O227" i="8" s="1"/>
  <c r="I227" i="8"/>
  <c r="G227" i="8"/>
  <c r="M226" i="8"/>
  <c r="N226" i="8" s="1"/>
  <c r="O226" i="8" s="1"/>
  <c r="I226" i="8"/>
  <c r="G226" i="8"/>
  <c r="M225" i="8"/>
  <c r="N225" i="8" s="1"/>
  <c r="O225" i="8" s="1"/>
  <c r="I225" i="8"/>
  <c r="G225" i="8"/>
  <c r="M224" i="8"/>
  <c r="N224" i="8" s="1"/>
  <c r="O224" i="8" s="1"/>
  <c r="I224" i="8"/>
  <c r="G224" i="8"/>
  <c r="M223" i="8"/>
  <c r="N223" i="8" s="1"/>
  <c r="O223" i="8" s="1"/>
  <c r="I223" i="8"/>
  <c r="G223" i="8"/>
  <c r="M222" i="8"/>
  <c r="N222" i="8" s="1"/>
  <c r="O222" i="8" s="1"/>
  <c r="I222" i="8"/>
  <c r="G222" i="8"/>
  <c r="M221" i="8"/>
  <c r="N221" i="8" s="1"/>
  <c r="O221" i="8" s="1"/>
  <c r="I221" i="8"/>
  <c r="G221" i="8"/>
  <c r="M220" i="8"/>
  <c r="N220" i="8" s="1"/>
  <c r="O220" i="8" s="1"/>
  <c r="I220" i="8"/>
  <c r="G220" i="8"/>
  <c r="M219" i="8"/>
  <c r="N219" i="8" s="1"/>
  <c r="O219" i="8" s="1"/>
  <c r="I219" i="8"/>
  <c r="G219" i="8"/>
  <c r="M218" i="8"/>
  <c r="N218" i="8" s="1"/>
  <c r="O218" i="8" s="1"/>
  <c r="I218" i="8"/>
  <c r="G218" i="8"/>
  <c r="M217" i="8"/>
  <c r="N217" i="8" s="1"/>
  <c r="O217" i="8" s="1"/>
  <c r="I217" i="8"/>
  <c r="G217" i="8"/>
  <c r="M216" i="8"/>
  <c r="N216" i="8" s="1"/>
  <c r="O216" i="8" s="1"/>
  <c r="I216" i="8"/>
  <c r="G216" i="8"/>
  <c r="M215" i="8"/>
  <c r="N215" i="8" s="1"/>
  <c r="O215" i="8" s="1"/>
  <c r="I215" i="8"/>
  <c r="G215" i="8"/>
  <c r="M214" i="8"/>
  <c r="N214" i="8" s="1"/>
  <c r="O214" i="8" s="1"/>
  <c r="I214" i="8"/>
  <c r="G214" i="8"/>
  <c r="M213" i="8"/>
  <c r="N213" i="8" s="1"/>
  <c r="O213" i="8" s="1"/>
  <c r="I213" i="8"/>
  <c r="G213" i="8"/>
  <c r="M212" i="8"/>
  <c r="N212" i="8" s="1"/>
  <c r="O212" i="8" s="1"/>
  <c r="I212" i="8"/>
  <c r="G212" i="8"/>
  <c r="M211" i="8"/>
  <c r="N211" i="8" s="1"/>
  <c r="O211" i="8" s="1"/>
  <c r="I211" i="8"/>
  <c r="G211" i="8"/>
  <c r="M210" i="8"/>
  <c r="N210" i="8" s="1"/>
  <c r="O210" i="8" s="1"/>
  <c r="I210" i="8"/>
  <c r="G210" i="8"/>
  <c r="M209" i="8"/>
  <c r="N209" i="8" s="1"/>
  <c r="O209" i="8" s="1"/>
  <c r="I209" i="8"/>
  <c r="G209" i="8"/>
  <c r="M208" i="8"/>
  <c r="N208" i="8" s="1"/>
  <c r="O208" i="8" s="1"/>
  <c r="I208" i="8"/>
  <c r="G208" i="8"/>
  <c r="M207" i="8"/>
  <c r="N207" i="8" s="1"/>
  <c r="O207" i="8" s="1"/>
  <c r="I207" i="8"/>
  <c r="G207" i="8"/>
  <c r="M206" i="8"/>
  <c r="N206" i="8" s="1"/>
  <c r="O206" i="8" s="1"/>
  <c r="I206" i="8"/>
  <c r="G206" i="8"/>
  <c r="M205" i="8"/>
  <c r="N205" i="8" s="1"/>
  <c r="O205" i="8" s="1"/>
  <c r="I205" i="8"/>
  <c r="G205" i="8"/>
  <c r="M204" i="8"/>
  <c r="N204" i="8" s="1"/>
  <c r="O204" i="8" s="1"/>
  <c r="I204" i="8"/>
  <c r="G204" i="8"/>
  <c r="M203" i="8"/>
  <c r="N203" i="8" s="1"/>
  <c r="O203" i="8" s="1"/>
  <c r="I203" i="8"/>
  <c r="G203" i="8"/>
  <c r="M202" i="8"/>
  <c r="N202" i="8" s="1"/>
  <c r="O202" i="8" s="1"/>
  <c r="I202" i="8"/>
  <c r="G202" i="8"/>
  <c r="M201" i="8"/>
  <c r="N201" i="8" s="1"/>
  <c r="O201" i="8" s="1"/>
  <c r="I201" i="8"/>
  <c r="G201" i="8"/>
  <c r="M200" i="8"/>
  <c r="N200" i="8" s="1"/>
  <c r="O200" i="8" s="1"/>
  <c r="I200" i="8"/>
  <c r="G200" i="8"/>
  <c r="M199" i="8"/>
  <c r="N199" i="8" s="1"/>
  <c r="O199" i="8" s="1"/>
  <c r="I199" i="8"/>
  <c r="G199" i="8"/>
  <c r="M198" i="8"/>
  <c r="N198" i="8" s="1"/>
  <c r="O198" i="8" s="1"/>
  <c r="I198" i="8"/>
  <c r="G198" i="8"/>
  <c r="M197" i="8"/>
  <c r="N197" i="8" s="1"/>
  <c r="O197" i="8" s="1"/>
  <c r="I197" i="8"/>
  <c r="G197" i="8"/>
  <c r="M196" i="8"/>
  <c r="N196" i="8" s="1"/>
  <c r="O196" i="8" s="1"/>
  <c r="I196" i="8"/>
  <c r="G196" i="8"/>
  <c r="M195" i="8"/>
  <c r="N195" i="8" s="1"/>
  <c r="O195" i="8" s="1"/>
  <c r="I195" i="8"/>
  <c r="G195" i="8"/>
  <c r="M194" i="8"/>
  <c r="N194" i="8" s="1"/>
  <c r="O194" i="8" s="1"/>
  <c r="I194" i="8"/>
  <c r="G194" i="8"/>
  <c r="M193" i="8"/>
  <c r="N193" i="8" s="1"/>
  <c r="O193" i="8" s="1"/>
  <c r="I193" i="8"/>
  <c r="G193" i="8"/>
  <c r="M192" i="8"/>
  <c r="N192" i="8" s="1"/>
  <c r="O192" i="8" s="1"/>
  <c r="I192" i="8"/>
  <c r="G192" i="8"/>
  <c r="M191" i="8"/>
  <c r="N191" i="8" s="1"/>
  <c r="O191" i="8" s="1"/>
  <c r="I191" i="8"/>
  <c r="G191" i="8"/>
  <c r="M190" i="8"/>
  <c r="N190" i="8" s="1"/>
  <c r="O190" i="8" s="1"/>
  <c r="I190" i="8"/>
  <c r="G190" i="8"/>
  <c r="M189" i="8"/>
  <c r="N189" i="8" s="1"/>
  <c r="O189" i="8" s="1"/>
  <c r="I189" i="8"/>
  <c r="G189" i="8"/>
  <c r="M188" i="8"/>
  <c r="N188" i="8" s="1"/>
  <c r="O188" i="8" s="1"/>
  <c r="I188" i="8"/>
  <c r="G188" i="8"/>
  <c r="M187" i="8"/>
  <c r="N187" i="8" s="1"/>
  <c r="O187" i="8" s="1"/>
  <c r="I187" i="8"/>
  <c r="G187" i="8"/>
  <c r="M186" i="8"/>
  <c r="N186" i="8" s="1"/>
  <c r="O186" i="8" s="1"/>
  <c r="I186" i="8"/>
  <c r="G186" i="8"/>
  <c r="M185" i="8"/>
  <c r="N185" i="8" s="1"/>
  <c r="O185" i="8" s="1"/>
  <c r="I185" i="8"/>
  <c r="G185" i="8"/>
  <c r="M184" i="8"/>
  <c r="N184" i="8" s="1"/>
  <c r="O184" i="8" s="1"/>
  <c r="I184" i="8"/>
  <c r="G184" i="8"/>
  <c r="M183" i="8"/>
  <c r="N183" i="8" s="1"/>
  <c r="O183" i="8" s="1"/>
  <c r="I183" i="8"/>
  <c r="G183" i="8"/>
  <c r="M182" i="8"/>
  <c r="N182" i="8" s="1"/>
  <c r="O182" i="8" s="1"/>
  <c r="I182" i="8"/>
  <c r="G182" i="8"/>
  <c r="M181" i="8"/>
  <c r="N181" i="8" s="1"/>
  <c r="O181" i="8" s="1"/>
  <c r="I181" i="8"/>
  <c r="G181" i="8"/>
  <c r="M180" i="8"/>
  <c r="N180" i="8" s="1"/>
  <c r="O180" i="8" s="1"/>
  <c r="I180" i="8"/>
  <c r="G180" i="8"/>
  <c r="M179" i="8"/>
  <c r="N179" i="8" s="1"/>
  <c r="O179" i="8" s="1"/>
  <c r="I179" i="8"/>
  <c r="G179" i="8"/>
  <c r="M178" i="8"/>
  <c r="N178" i="8" s="1"/>
  <c r="O178" i="8" s="1"/>
  <c r="I178" i="8"/>
  <c r="G178" i="8"/>
  <c r="M177" i="8"/>
  <c r="N177" i="8" s="1"/>
  <c r="O177" i="8" s="1"/>
  <c r="I177" i="8"/>
  <c r="G177" i="8"/>
  <c r="M176" i="8"/>
  <c r="N176" i="8" s="1"/>
  <c r="O176" i="8" s="1"/>
  <c r="I176" i="8"/>
  <c r="G176" i="8"/>
  <c r="M175" i="8"/>
  <c r="N175" i="8" s="1"/>
  <c r="O175" i="8" s="1"/>
  <c r="I175" i="8"/>
  <c r="G175" i="8"/>
  <c r="M174" i="8"/>
  <c r="N174" i="8" s="1"/>
  <c r="O174" i="8" s="1"/>
  <c r="I174" i="8"/>
  <c r="G174" i="8"/>
  <c r="M173" i="8"/>
  <c r="N173" i="8" s="1"/>
  <c r="O173" i="8" s="1"/>
  <c r="I173" i="8"/>
  <c r="G173" i="8"/>
  <c r="M172" i="8"/>
  <c r="N172" i="8" s="1"/>
  <c r="O172" i="8" s="1"/>
  <c r="I172" i="8"/>
  <c r="G172" i="8"/>
  <c r="M171" i="8"/>
  <c r="N171" i="8" s="1"/>
  <c r="O171" i="8" s="1"/>
  <c r="I171" i="8"/>
  <c r="G171" i="8"/>
  <c r="M170" i="8"/>
  <c r="N170" i="8" s="1"/>
  <c r="O170" i="8" s="1"/>
  <c r="I170" i="8"/>
  <c r="G170" i="8"/>
  <c r="M169" i="8"/>
  <c r="N169" i="8" s="1"/>
  <c r="O169" i="8" s="1"/>
  <c r="I169" i="8"/>
  <c r="G169" i="8"/>
  <c r="M168" i="8"/>
  <c r="N168" i="8" s="1"/>
  <c r="O168" i="8" s="1"/>
  <c r="I168" i="8"/>
  <c r="G168" i="8"/>
  <c r="M167" i="8"/>
  <c r="N167" i="8" s="1"/>
  <c r="O167" i="8" s="1"/>
  <c r="I167" i="8"/>
  <c r="G167" i="8"/>
  <c r="M166" i="8"/>
  <c r="N166" i="8" s="1"/>
  <c r="O166" i="8" s="1"/>
  <c r="I166" i="8"/>
  <c r="G166" i="8"/>
  <c r="M165" i="8"/>
  <c r="N165" i="8" s="1"/>
  <c r="O165" i="8" s="1"/>
  <c r="I165" i="8"/>
  <c r="G165" i="8"/>
  <c r="M164" i="8"/>
  <c r="N164" i="8" s="1"/>
  <c r="O164" i="8" s="1"/>
  <c r="I164" i="8"/>
  <c r="G164" i="8"/>
  <c r="M163" i="8"/>
  <c r="N163" i="8" s="1"/>
  <c r="O163" i="8" s="1"/>
  <c r="I163" i="8"/>
  <c r="G163" i="8"/>
  <c r="M162" i="8"/>
  <c r="N162" i="8" s="1"/>
  <c r="O162" i="8" s="1"/>
  <c r="I162" i="8"/>
  <c r="G162" i="8"/>
  <c r="M161" i="8"/>
  <c r="N161" i="8" s="1"/>
  <c r="O161" i="8" s="1"/>
  <c r="I161" i="8"/>
  <c r="G161" i="8"/>
  <c r="M160" i="8"/>
  <c r="N160" i="8" s="1"/>
  <c r="O160" i="8" s="1"/>
  <c r="I160" i="8"/>
  <c r="G160" i="8"/>
  <c r="M159" i="8"/>
  <c r="N159" i="8" s="1"/>
  <c r="O159" i="8" s="1"/>
  <c r="I159" i="8"/>
  <c r="G159" i="8"/>
  <c r="M158" i="8"/>
  <c r="N158" i="8" s="1"/>
  <c r="O158" i="8" s="1"/>
  <c r="I158" i="8"/>
  <c r="G158" i="8"/>
  <c r="M157" i="8"/>
  <c r="N157" i="8" s="1"/>
  <c r="O157" i="8" s="1"/>
  <c r="I157" i="8"/>
  <c r="G157" i="8"/>
  <c r="M156" i="8"/>
  <c r="N156" i="8" s="1"/>
  <c r="O156" i="8" s="1"/>
  <c r="I156" i="8"/>
  <c r="G156" i="8"/>
  <c r="M155" i="8"/>
  <c r="N155" i="8" s="1"/>
  <c r="O155" i="8" s="1"/>
  <c r="I155" i="8"/>
  <c r="G155" i="8"/>
  <c r="M154" i="8"/>
  <c r="N154" i="8" s="1"/>
  <c r="O154" i="8" s="1"/>
  <c r="I154" i="8"/>
  <c r="G154" i="8"/>
  <c r="M153" i="8"/>
  <c r="N153" i="8" s="1"/>
  <c r="O153" i="8" s="1"/>
  <c r="I153" i="8"/>
  <c r="G153" i="8"/>
  <c r="M152" i="8"/>
  <c r="N152" i="8" s="1"/>
  <c r="O152" i="8" s="1"/>
  <c r="I152" i="8"/>
  <c r="G152" i="8"/>
  <c r="M151" i="8"/>
  <c r="N151" i="8" s="1"/>
  <c r="O151" i="8" s="1"/>
  <c r="I151" i="8"/>
  <c r="G151" i="8"/>
  <c r="M150" i="8"/>
  <c r="N150" i="8" s="1"/>
  <c r="O150" i="8" s="1"/>
  <c r="I150" i="8"/>
  <c r="G150" i="8"/>
  <c r="M149" i="8"/>
  <c r="N149" i="8" s="1"/>
  <c r="O149" i="8" s="1"/>
  <c r="I149" i="8"/>
  <c r="G149" i="8"/>
  <c r="M148" i="8"/>
  <c r="N148" i="8" s="1"/>
  <c r="O148" i="8" s="1"/>
  <c r="I148" i="8"/>
  <c r="G148" i="8"/>
  <c r="M147" i="8"/>
  <c r="N147" i="8" s="1"/>
  <c r="O147" i="8" s="1"/>
  <c r="I147" i="8"/>
  <c r="G147" i="8"/>
  <c r="M146" i="8"/>
  <c r="N146" i="8" s="1"/>
  <c r="O146" i="8" s="1"/>
  <c r="I146" i="8"/>
  <c r="G146" i="8"/>
  <c r="M145" i="8"/>
  <c r="N145" i="8" s="1"/>
  <c r="O145" i="8" s="1"/>
  <c r="I145" i="8"/>
  <c r="G145" i="8"/>
  <c r="M144" i="8"/>
  <c r="N144" i="8" s="1"/>
  <c r="O144" i="8" s="1"/>
  <c r="I144" i="8"/>
  <c r="G144" i="8"/>
  <c r="M143" i="8"/>
  <c r="N143" i="8" s="1"/>
  <c r="O143" i="8" s="1"/>
  <c r="I143" i="8"/>
  <c r="G143" i="8"/>
  <c r="M142" i="8"/>
  <c r="N142" i="8" s="1"/>
  <c r="O142" i="8" s="1"/>
  <c r="I142" i="8"/>
  <c r="G142" i="8"/>
  <c r="M141" i="8"/>
  <c r="N141" i="8" s="1"/>
  <c r="O141" i="8" s="1"/>
  <c r="I141" i="8"/>
  <c r="G141" i="8"/>
  <c r="M140" i="8"/>
  <c r="N140" i="8" s="1"/>
  <c r="O140" i="8" s="1"/>
  <c r="I140" i="8"/>
  <c r="G140" i="8"/>
  <c r="M139" i="8"/>
  <c r="N139" i="8" s="1"/>
  <c r="O139" i="8" s="1"/>
  <c r="I139" i="8"/>
  <c r="G139" i="8"/>
  <c r="M138" i="8"/>
  <c r="N138" i="8" s="1"/>
  <c r="O138" i="8" s="1"/>
  <c r="I138" i="8"/>
  <c r="G138" i="8"/>
  <c r="M137" i="8"/>
  <c r="N137" i="8" s="1"/>
  <c r="O137" i="8" s="1"/>
  <c r="I137" i="8"/>
  <c r="G137" i="8"/>
  <c r="M136" i="8"/>
  <c r="N136" i="8" s="1"/>
  <c r="O136" i="8" s="1"/>
  <c r="I136" i="8"/>
  <c r="G136" i="8"/>
  <c r="M135" i="8"/>
  <c r="N135" i="8" s="1"/>
  <c r="O135" i="8" s="1"/>
  <c r="I135" i="8"/>
  <c r="G135" i="8"/>
  <c r="M134" i="8"/>
  <c r="N134" i="8" s="1"/>
  <c r="O134" i="8" s="1"/>
  <c r="I134" i="8"/>
  <c r="G134" i="8"/>
  <c r="M133" i="8"/>
  <c r="N133" i="8" s="1"/>
  <c r="O133" i="8" s="1"/>
  <c r="I133" i="8"/>
  <c r="G133" i="8"/>
  <c r="M132" i="8"/>
  <c r="N132" i="8" s="1"/>
  <c r="O132" i="8" s="1"/>
  <c r="I132" i="8"/>
  <c r="G132" i="8"/>
  <c r="M131" i="8"/>
  <c r="N131" i="8" s="1"/>
  <c r="O131" i="8" s="1"/>
  <c r="I131" i="8"/>
  <c r="G131" i="8"/>
  <c r="M130" i="8"/>
  <c r="N130" i="8" s="1"/>
  <c r="O130" i="8" s="1"/>
  <c r="I130" i="8"/>
  <c r="G130" i="8"/>
  <c r="M129" i="8"/>
  <c r="N129" i="8" s="1"/>
  <c r="O129" i="8" s="1"/>
  <c r="I129" i="8"/>
  <c r="G129" i="8"/>
  <c r="M128" i="8"/>
  <c r="N128" i="8" s="1"/>
  <c r="O128" i="8" s="1"/>
  <c r="I128" i="8"/>
  <c r="G128" i="8"/>
  <c r="M127" i="8"/>
  <c r="N127" i="8" s="1"/>
  <c r="O127" i="8" s="1"/>
  <c r="I127" i="8"/>
  <c r="G127" i="8"/>
  <c r="M126" i="8"/>
  <c r="N126" i="8" s="1"/>
  <c r="O126" i="8" s="1"/>
  <c r="I126" i="8"/>
  <c r="G126" i="8"/>
  <c r="M125" i="8"/>
  <c r="N125" i="8" s="1"/>
  <c r="O125" i="8" s="1"/>
  <c r="I125" i="8"/>
  <c r="G125" i="8"/>
  <c r="M124" i="8"/>
  <c r="N124" i="8" s="1"/>
  <c r="O124" i="8" s="1"/>
  <c r="I124" i="8"/>
  <c r="G124" i="8"/>
  <c r="M123" i="8"/>
  <c r="N123" i="8" s="1"/>
  <c r="O123" i="8" s="1"/>
  <c r="I123" i="8"/>
  <c r="G123" i="8"/>
  <c r="M122" i="8"/>
  <c r="N122" i="8" s="1"/>
  <c r="O122" i="8" s="1"/>
  <c r="I122" i="8"/>
  <c r="G122" i="8"/>
  <c r="M121" i="8"/>
  <c r="N121" i="8" s="1"/>
  <c r="O121" i="8" s="1"/>
  <c r="I121" i="8"/>
  <c r="G121" i="8"/>
  <c r="M120" i="8"/>
  <c r="N120" i="8" s="1"/>
  <c r="O120" i="8" s="1"/>
  <c r="I120" i="8"/>
  <c r="G120" i="8"/>
  <c r="M119" i="8"/>
  <c r="N119" i="8" s="1"/>
  <c r="O119" i="8" s="1"/>
  <c r="I119" i="8"/>
  <c r="G119" i="8"/>
  <c r="M118" i="8"/>
  <c r="N118" i="8" s="1"/>
  <c r="O118" i="8" s="1"/>
  <c r="I118" i="8"/>
  <c r="G118" i="8"/>
  <c r="M117" i="8"/>
  <c r="N117" i="8" s="1"/>
  <c r="O117" i="8" s="1"/>
  <c r="I117" i="8"/>
  <c r="G117" i="8"/>
  <c r="M116" i="8"/>
  <c r="N116" i="8" s="1"/>
  <c r="O116" i="8" s="1"/>
  <c r="I116" i="8"/>
  <c r="G116" i="8"/>
  <c r="M115" i="8"/>
  <c r="N115" i="8" s="1"/>
  <c r="O115" i="8" s="1"/>
  <c r="I115" i="8"/>
  <c r="G115" i="8"/>
  <c r="M114" i="8"/>
  <c r="N114" i="8" s="1"/>
  <c r="O114" i="8" s="1"/>
  <c r="I114" i="8"/>
  <c r="G114" i="8"/>
  <c r="M113" i="8"/>
  <c r="N113" i="8" s="1"/>
  <c r="O113" i="8" s="1"/>
  <c r="I113" i="8"/>
  <c r="G113" i="8"/>
  <c r="M112" i="8"/>
  <c r="N112" i="8" s="1"/>
  <c r="O112" i="8" s="1"/>
  <c r="I112" i="8"/>
  <c r="G112" i="8"/>
  <c r="M111" i="8"/>
  <c r="N111" i="8" s="1"/>
  <c r="O111" i="8" s="1"/>
  <c r="I111" i="8"/>
  <c r="G111" i="8"/>
  <c r="M110" i="8"/>
  <c r="N110" i="8" s="1"/>
  <c r="O110" i="8" s="1"/>
  <c r="I110" i="8"/>
  <c r="G110" i="8"/>
  <c r="M109" i="8"/>
  <c r="N109" i="8" s="1"/>
  <c r="O109" i="8" s="1"/>
  <c r="I109" i="8"/>
  <c r="G109" i="8"/>
  <c r="M108" i="8"/>
  <c r="N108" i="8" s="1"/>
  <c r="O108" i="8" s="1"/>
  <c r="I108" i="8"/>
  <c r="G108" i="8"/>
  <c r="M107" i="8"/>
  <c r="N107" i="8" s="1"/>
  <c r="O107" i="8" s="1"/>
  <c r="I107" i="8"/>
  <c r="G107" i="8"/>
  <c r="M106" i="8"/>
  <c r="N106" i="8" s="1"/>
  <c r="O106" i="8" s="1"/>
  <c r="I106" i="8"/>
  <c r="G106" i="8"/>
  <c r="M105" i="8"/>
  <c r="N105" i="8" s="1"/>
  <c r="O105" i="8" s="1"/>
  <c r="I105" i="8"/>
  <c r="G105" i="8"/>
  <c r="M104" i="8"/>
  <c r="N104" i="8" s="1"/>
  <c r="O104" i="8" s="1"/>
  <c r="I104" i="8"/>
  <c r="G104" i="8"/>
  <c r="M103" i="8"/>
  <c r="N103" i="8" s="1"/>
  <c r="O103" i="8" s="1"/>
  <c r="I103" i="8"/>
  <c r="G103" i="8"/>
  <c r="M102" i="8"/>
  <c r="N102" i="8" s="1"/>
  <c r="O102" i="8" s="1"/>
  <c r="I102" i="8"/>
  <c r="G102" i="8"/>
  <c r="M101" i="8"/>
  <c r="N101" i="8" s="1"/>
  <c r="O101" i="8" s="1"/>
  <c r="I101" i="8"/>
  <c r="G101" i="8"/>
  <c r="M100" i="8"/>
  <c r="N100" i="8" s="1"/>
  <c r="O100" i="8" s="1"/>
  <c r="I100" i="8"/>
  <c r="G100" i="8"/>
  <c r="M99" i="8"/>
  <c r="N99" i="8" s="1"/>
  <c r="O99" i="8" s="1"/>
  <c r="I99" i="8"/>
  <c r="G99" i="8"/>
  <c r="M98" i="8"/>
  <c r="N98" i="8" s="1"/>
  <c r="O98" i="8" s="1"/>
  <c r="I98" i="8"/>
  <c r="G98" i="8"/>
  <c r="M97" i="8"/>
  <c r="N97" i="8" s="1"/>
  <c r="O97" i="8" s="1"/>
  <c r="I97" i="8"/>
  <c r="G97" i="8"/>
  <c r="M96" i="8"/>
  <c r="N96" i="8" s="1"/>
  <c r="O96" i="8" s="1"/>
  <c r="I96" i="8"/>
  <c r="G96" i="8"/>
  <c r="M95" i="8"/>
  <c r="N95" i="8" s="1"/>
  <c r="O95" i="8" s="1"/>
  <c r="I95" i="8"/>
  <c r="G95" i="8"/>
  <c r="M94" i="8"/>
  <c r="N94" i="8" s="1"/>
  <c r="O94" i="8" s="1"/>
  <c r="I94" i="8"/>
  <c r="G94" i="8"/>
  <c r="M93" i="8"/>
  <c r="N93" i="8" s="1"/>
  <c r="O93" i="8" s="1"/>
  <c r="I93" i="8"/>
  <c r="G93" i="8"/>
  <c r="M92" i="8"/>
  <c r="N92" i="8" s="1"/>
  <c r="O92" i="8" s="1"/>
  <c r="I92" i="8"/>
  <c r="G92" i="8"/>
  <c r="M91" i="8"/>
  <c r="N91" i="8" s="1"/>
  <c r="O91" i="8" s="1"/>
  <c r="I91" i="8"/>
  <c r="G91" i="8"/>
  <c r="M90" i="8"/>
  <c r="N90" i="8" s="1"/>
  <c r="O90" i="8" s="1"/>
  <c r="I90" i="8"/>
  <c r="G90" i="8"/>
  <c r="M89" i="8"/>
  <c r="N89" i="8" s="1"/>
  <c r="O89" i="8" s="1"/>
  <c r="I89" i="8"/>
  <c r="G89" i="8"/>
  <c r="M88" i="8"/>
  <c r="N88" i="8" s="1"/>
  <c r="O88" i="8" s="1"/>
  <c r="I88" i="8"/>
  <c r="G88" i="8"/>
  <c r="M87" i="8"/>
  <c r="N87" i="8" s="1"/>
  <c r="O87" i="8" s="1"/>
  <c r="I87" i="8"/>
  <c r="G87" i="8"/>
  <c r="M86" i="8"/>
  <c r="N86" i="8" s="1"/>
  <c r="O86" i="8" s="1"/>
  <c r="I86" i="8"/>
  <c r="G86" i="8"/>
  <c r="M85" i="8"/>
  <c r="N85" i="8" s="1"/>
  <c r="O85" i="8" s="1"/>
  <c r="I85" i="8"/>
  <c r="G85" i="8"/>
  <c r="M84" i="8"/>
  <c r="N84" i="8" s="1"/>
  <c r="O84" i="8" s="1"/>
  <c r="I84" i="8"/>
  <c r="G84" i="8"/>
  <c r="M83" i="8"/>
  <c r="N83" i="8" s="1"/>
  <c r="O83" i="8" s="1"/>
  <c r="I83" i="8"/>
  <c r="G83" i="8"/>
  <c r="M82" i="8"/>
  <c r="N82" i="8" s="1"/>
  <c r="O82" i="8" s="1"/>
  <c r="I82" i="8"/>
  <c r="G82" i="8"/>
  <c r="M81" i="8"/>
  <c r="N81" i="8" s="1"/>
  <c r="O81" i="8" s="1"/>
  <c r="I81" i="8"/>
  <c r="G81" i="8"/>
  <c r="M80" i="8"/>
  <c r="N80" i="8" s="1"/>
  <c r="O80" i="8" s="1"/>
  <c r="I80" i="8"/>
  <c r="G80" i="8"/>
  <c r="M79" i="8"/>
  <c r="N79" i="8" s="1"/>
  <c r="O79" i="8" s="1"/>
  <c r="I79" i="8"/>
  <c r="G79" i="8"/>
  <c r="M78" i="8"/>
  <c r="N78" i="8" s="1"/>
  <c r="O78" i="8" s="1"/>
  <c r="I78" i="8"/>
  <c r="G78" i="8"/>
  <c r="M77" i="8"/>
  <c r="N77" i="8" s="1"/>
  <c r="O77" i="8" s="1"/>
  <c r="I77" i="8"/>
  <c r="G77" i="8"/>
  <c r="M76" i="8"/>
  <c r="N76" i="8" s="1"/>
  <c r="O76" i="8" s="1"/>
  <c r="I76" i="8"/>
  <c r="G76" i="8"/>
  <c r="M75" i="8"/>
  <c r="N75" i="8" s="1"/>
  <c r="O75" i="8" s="1"/>
  <c r="I75" i="8"/>
  <c r="G75" i="8"/>
  <c r="M74" i="8"/>
  <c r="N74" i="8" s="1"/>
  <c r="O74" i="8" s="1"/>
  <c r="I74" i="8"/>
  <c r="G74" i="8"/>
  <c r="M73" i="8"/>
  <c r="N73" i="8" s="1"/>
  <c r="O73" i="8" s="1"/>
  <c r="I73" i="8"/>
  <c r="G73" i="8"/>
  <c r="M72" i="8"/>
  <c r="N72" i="8" s="1"/>
  <c r="O72" i="8" s="1"/>
  <c r="I72" i="8"/>
  <c r="G72" i="8"/>
  <c r="M71" i="8"/>
  <c r="N71" i="8" s="1"/>
  <c r="O71" i="8" s="1"/>
  <c r="I71" i="8"/>
  <c r="G71" i="8"/>
  <c r="M70" i="8"/>
  <c r="N70" i="8" s="1"/>
  <c r="O70" i="8" s="1"/>
  <c r="I70" i="8"/>
  <c r="G70" i="8"/>
  <c r="M69" i="8"/>
  <c r="N69" i="8" s="1"/>
  <c r="O69" i="8" s="1"/>
  <c r="I69" i="8"/>
  <c r="G69" i="8"/>
  <c r="M68" i="8"/>
  <c r="N68" i="8" s="1"/>
  <c r="O68" i="8" s="1"/>
  <c r="I68" i="8"/>
  <c r="G68" i="8"/>
  <c r="M67" i="8"/>
  <c r="N67" i="8" s="1"/>
  <c r="O67" i="8" s="1"/>
  <c r="I67" i="8"/>
  <c r="G67" i="8"/>
  <c r="M66" i="8"/>
  <c r="N66" i="8" s="1"/>
  <c r="O66" i="8" s="1"/>
  <c r="I66" i="8"/>
  <c r="G66" i="8"/>
  <c r="M65" i="8"/>
  <c r="N65" i="8" s="1"/>
  <c r="O65" i="8" s="1"/>
  <c r="I65" i="8"/>
  <c r="G65" i="8"/>
  <c r="M64" i="8"/>
  <c r="N64" i="8" s="1"/>
  <c r="O64" i="8" s="1"/>
  <c r="I64" i="8"/>
  <c r="G64" i="8"/>
  <c r="M63" i="8"/>
  <c r="N63" i="8" s="1"/>
  <c r="O63" i="8" s="1"/>
  <c r="I63" i="8"/>
  <c r="G63" i="8"/>
  <c r="M62" i="8"/>
  <c r="N62" i="8" s="1"/>
  <c r="O62" i="8" s="1"/>
  <c r="I62" i="8"/>
  <c r="G62" i="8"/>
  <c r="M61" i="8"/>
  <c r="N61" i="8" s="1"/>
  <c r="O61" i="8" s="1"/>
  <c r="I61" i="8"/>
  <c r="G61" i="8"/>
  <c r="M60" i="8"/>
  <c r="N60" i="8" s="1"/>
  <c r="O60" i="8" s="1"/>
  <c r="I60" i="8"/>
  <c r="G60" i="8"/>
  <c r="M59" i="8"/>
  <c r="N59" i="8" s="1"/>
  <c r="O59" i="8" s="1"/>
  <c r="I59" i="8"/>
  <c r="G59" i="8"/>
  <c r="M58" i="8"/>
  <c r="N58" i="8" s="1"/>
  <c r="O58" i="8" s="1"/>
  <c r="I58" i="8"/>
  <c r="G58" i="8"/>
  <c r="M57" i="8"/>
  <c r="N57" i="8" s="1"/>
  <c r="O57" i="8" s="1"/>
  <c r="I57" i="8"/>
  <c r="G57" i="8"/>
  <c r="M56" i="8"/>
  <c r="N56" i="8" s="1"/>
  <c r="O56" i="8" s="1"/>
  <c r="I56" i="8"/>
  <c r="G56" i="8"/>
  <c r="M55" i="8"/>
  <c r="N55" i="8" s="1"/>
  <c r="O55" i="8" s="1"/>
  <c r="I55" i="8"/>
  <c r="G55" i="8"/>
  <c r="M54" i="8"/>
  <c r="N54" i="8" s="1"/>
  <c r="O54" i="8" s="1"/>
  <c r="I54" i="8"/>
  <c r="G54" i="8"/>
  <c r="M53" i="8"/>
  <c r="N53" i="8" s="1"/>
  <c r="O53" i="8" s="1"/>
  <c r="I53" i="8"/>
  <c r="G53" i="8"/>
  <c r="M52" i="8"/>
  <c r="N52" i="8" s="1"/>
  <c r="O52" i="8" s="1"/>
  <c r="I52" i="8"/>
  <c r="G52" i="8"/>
  <c r="M51" i="8"/>
  <c r="N51" i="8" s="1"/>
  <c r="O51" i="8" s="1"/>
  <c r="I51" i="8"/>
  <c r="G51" i="8"/>
  <c r="M50" i="8"/>
  <c r="N50" i="8" s="1"/>
  <c r="O50" i="8" s="1"/>
  <c r="I50" i="8"/>
  <c r="G50" i="8"/>
  <c r="M49" i="8"/>
  <c r="N49" i="8" s="1"/>
  <c r="O49" i="8" s="1"/>
  <c r="I49" i="8"/>
  <c r="G49" i="8"/>
  <c r="M48" i="8"/>
  <c r="N48" i="8" s="1"/>
  <c r="O48" i="8" s="1"/>
  <c r="I48" i="8"/>
  <c r="G48" i="8"/>
  <c r="N47" i="8"/>
  <c r="O47" i="8" s="1"/>
  <c r="M47" i="8"/>
  <c r="I47" i="8"/>
  <c r="G47" i="8"/>
  <c r="N46" i="8"/>
  <c r="O46" i="8" s="1"/>
  <c r="M46" i="8"/>
  <c r="I46" i="8"/>
  <c r="G46" i="8"/>
  <c r="N45" i="8"/>
  <c r="O45" i="8" s="1"/>
  <c r="M45" i="8"/>
  <c r="I45" i="8"/>
  <c r="G45" i="8"/>
  <c r="N44" i="8"/>
  <c r="O44" i="8" s="1"/>
  <c r="M44" i="8"/>
  <c r="I44" i="8"/>
  <c r="G44" i="8"/>
  <c r="M43" i="8"/>
  <c r="N43" i="8" s="1"/>
  <c r="O43" i="8" s="1"/>
  <c r="I43" i="8"/>
  <c r="G43" i="8"/>
  <c r="M42" i="8"/>
  <c r="N42" i="8" s="1"/>
  <c r="O42" i="8" s="1"/>
  <c r="I42" i="8"/>
  <c r="G42" i="8"/>
  <c r="M41" i="8"/>
  <c r="N41" i="8" s="1"/>
  <c r="O41" i="8" s="1"/>
  <c r="I41" i="8"/>
  <c r="G41" i="8"/>
  <c r="M40" i="8"/>
  <c r="N40" i="8" s="1"/>
  <c r="O40" i="8" s="1"/>
  <c r="I40" i="8"/>
  <c r="G40" i="8"/>
  <c r="O39" i="8"/>
  <c r="M39" i="8"/>
  <c r="N39" i="8" s="1"/>
  <c r="I39" i="8"/>
  <c r="G39" i="8"/>
  <c r="N38" i="8"/>
  <c r="O38" i="8" s="1"/>
  <c r="M38" i="8"/>
  <c r="I38" i="8"/>
  <c r="G38" i="8"/>
  <c r="M37" i="8"/>
  <c r="N37" i="8" s="1"/>
  <c r="O37" i="8" s="1"/>
  <c r="I37" i="8"/>
  <c r="G37" i="8"/>
  <c r="M36" i="8"/>
  <c r="N36" i="8" s="1"/>
  <c r="O36" i="8" s="1"/>
  <c r="I36" i="8"/>
  <c r="G36" i="8"/>
  <c r="M35" i="8"/>
  <c r="N35" i="8" s="1"/>
  <c r="O35" i="8" s="1"/>
  <c r="I35" i="8"/>
  <c r="G35" i="8"/>
  <c r="M34" i="8"/>
  <c r="N34" i="8" s="1"/>
  <c r="O34" i="8" s="1"/>
  <c r="I34" i="8"/>
  <c r="G34" i="8"/>
  <c r="M33" i="8"/>
  <c r="N33" i="8" s="1"/>
  <c r="O33" i="8" s="1"/>
  <c r="I33" i="8"/>
  <c r="G33" i="8"/>
  <c r="M32" i="8"/>
  <c r="N32" i="8" s="1"/>
  <c r="O32" i="8" s="1"/>
  <c r="I32" i="8"/>
  <c r="G32" i="8"/>
  <c r="N31" i="8"/>
  <c r="O31" i="8" s="1"/>
  <c r="M31" i="8"/>
  <c r="I31" i="8"/>
  <c r="G31" i="8"/>
  <c r="N30" i="8"/>
  <c r="O30" i="8" s="1"/>
  <c r="M30" i="8"/>
  <c r="I30" i="8"/>
  <c r="G30" i="8"/>
  <c r="N29" i="8"/>
  <c r="O29" i="8" s="1"/>
  <c r="M29" i="8"/>
  <c r="I29" i="8"/>
  <c r="G29" i="8"/>
  <c r="N28" i="8"/>
  <c r="O28" i="8" s="1"/>
  <c r="M28" i="8"/>
  <c r="I28" i="8"/>
  <c r="G28" i="8"/>
  <c r="M27" i="8"/>
  <c r="N27" i="8" s="1"/>
  <c r="O27" i="8" s="1"/>
  <c r="I27" i="8"/>
  <c r="G27" i="8"/>
  <c r="M26" i="8"/>
  <c r="N26" i="8" s="1"/>
  <c r="O26" i="8" s="1"/>
  <c r="I26" i="8"/>
  <c r="G26" i="8"/>
  <c r="M25" i="8"/>
  <c r="N25" i="8" s="1"/>
  <c r="O25" i="8" s="1"/>
  <c r="I25" i="8"/>
  <c r="G25" i="8"/>
  <c r="M24" i="8"/>
  <c r="N24" i="8" s="1"/>
  <c r="O24" i="8" s="1"/>
  <c r="I24" i="8"/>
  <c r="G24" i="8"/>
  <c r="M23" i="8"/>
  <c r="N23" i="8" s="1"/>
  <c r="O23" i="8" s="1"/>
  <c r="I23" i="8"/>
  <c r="G23" i="8"/>
  <c r="M22" i="8"/>
  <c r="N22" i="8" s="1"/>
  <c r="O22" i="8" s="1"/>
  <c r="I22" i="8"/>
  <c r="G22" i="8"/>
  <c r="M21" i="8"/>
  <c r="N21" i="8" s="1"/>
  <c r="O21" i="8" s="1"/>
  <c r="I21" i="8"/>
  <c r="G21" i="8"/>
  <c r="M20" i="8"/>
  <c r="N20" i="8" s="1"/>
  <c r="O20" i="8" s="1"/>
  <c r="I20" i="8"/>
  <c r="G20" i="8"/>
  <c r="M19" i="8"/>
  <c r="N19" i="8" s="1"/>
  <c r="O19" i="8" s="1"/>
  <c r="I19" i="8"/>
  <c r="G19" i="8"/>
  <c r="M18" i="8"/>
  <c r="N18" i="8" s="1"/>
  <c r="O18" i="8" s="1"/>
  <c r="I18" i="8"/>
  <c r="G18" i="8"/>
  <c r="M17" i="8"/>
  <c r="I17" i="8"/>
  <c r="G17" i="8"/>
  <c r="M16" i="8"/>
  <c r="N16" i="8" s="1"/>
  <c r="O16" i="8" s="1"/>
  <c r="I16" i="8"/>
  <c r="G16" i="8"/>
  <c r="N15" i="8"/>
  <c r="O15" i="8" s="1"/>
  <c r="M15" i="8"/>
  <c r="I15" i="8"/>
  <c r="G15" i="8"/>
  <c r="M14" i="8"/>
  <c r="N14" i="8" s="1"/>
  <c r="O14" i="8" s="1"/>
  <c r="I14" i="8"/>
  <c r="G14" i="8"/>
  <c r="M13" i="8"/>
  <c r="N13" i="8" s="1"/>
  <c r="O13" i="8" s="1"/>
  <c r="I13" i="8"/>
  <c r="G13" i="8"/>
  <c r="M12" i="8"/>
  <c r="N12" i="8" s="1"/>
  <c r="O12" i="8" s="1"/>
  <c r="I12" i="8"/>
  <c r="G12" i="8"/>
  <c r="M11" i="8"/>
  <c r="N11" i="8" s="1"/>
  <c r="I11" i="8"/>
  <c r="G11" i="8"/>
  <c r="L10" i="8"/>
  <c r="K10" i="8"/>
  <c r="H10" i="8"/>
  <c r="F10" i="8"/>
  <c r="E10" i="8"/>
  <c r="D7" i="8"/>
  <c r="M1884" i="7"/>
  <c r="N1884" i="7" s="1"/>
  <c r="O1884" i="7" s="1"/>
  <c r="I1884" i="7"/>
  <c r="G1884" i="7"/>
  <c r="M1883" i="7"/>
  <c r="N1883" i="7" s="1"/>
  <c r="O1883" i="7" s="1"/>
  <c r="I1883" i="7"/>
  <c r="G1883" i="7"/>
  <c r="M1882" i="7"/>
  <c r="N1882" i="7" s="1"/>
  <c r="O1882" i="7" s="1"/>
  <c r="I1882" i="7"/>
  <c r="G1882" i="7"/>
  <c r="M1881" i="7"/>
  <c r="N1881" i="7" s="1"/>
  <c r="O1881" i="7" s="1"/>
  <c r="I1881" i="7"/>
  <c r="G1881" i="7"/>
  <c r="M1880" i="7"/>
  <c r="N1880" i="7" s="1"/>
  <c r="O1880" i="7" s="1"/>
  <c r="I1880" i="7"/>
  <c r="G1880" i="7"/>
  <c r="M1879" i="7"/>
  <c r="N1879" i="7" s="1"/>
  <c r="O1879" i="7" s="1"/>
  <c r="I1879" i="7"/>
  <c r="G1879" i="7"/>
  <c r="N1878" i="7"/>
  <c r="O1878" i="7" s="1"/>
  <c r="M1878" i="7"/>
  <c r="I1878" i="7"/>
  <c r="G1878" i="7"/>
  <c r="M1877" i="7"/>
  <c r="N1877" i="7" s="1"/>
  <c r="O1877" i="7" s="1"/>
  <c r="I1877" i="7"/>
  <c r="G1877" i="7"/>
  <c r="M1876" i="7"/>
  <c r="N1876" i="7" s="1"/>
  <c r="O1876" i="7" s="1"/>
  <c r="I1876" i="7"/>
  <c r="G1876" i="7"/>
  <c r="M1875" i="7"/>
  <c r="N1875" i="7" s="1"/>
  <c r="O1875" i="7" s="1"/>
  <c r="I1875" i="7"/>
  <c r="G1875" i="7"/>
  <c r="M1874" i="7"/>
  <c r="N1874" i="7" s="1"/>
  <c r="O1874" i="7" s="1"/>
  <c r="I1874" i="7"/>
  <c r="G1874" i="7"/>
  <c r="M1873" i="7"/>
  <c r="N1873" i="7" s="1"/>
  <c r="O1873" i="7" s="1"/>
  <c r="I1873" i="7"/>
  <c r="G1873" i="7"/>
  <c r="M1872" i="7"/>
  <c r="N1872" i="7" s="1"/>
  <c r="O1872" i="7" s="1"/>
  <c r="I1872" i="7"/>
  <c r="G1872" i="7"/>
  <c r="M1871" i="7"/>
  <c r="N1871" i="7" s="1"/>
  <c r="O1871" i="7" s="1"/>
  <c r="I1871" i="7"/>
  <c r="G1871" i="7"/>
  <c r="M1870" i="7"/>
  <c r="N1870" i="7" s="1"/>
  <c r="O1870" i="7" s="1"/>
  <c r="I1870" i="7"/>
  <c r="G1870" i="7"/>
  <c r="M1869" i="7"/>
  <c r="N1869" i="7" s="1"/>
  <c r="O1869" i="7" s="1"/>
  <c r="I1869" i="7"/>
  <c r="G1869" i="7"/>
  <c r="M1868" i="7"/>
  <c r="N1868" i="7" s="1"/>
  <c r="O1868" i="7" s="1"/>
  <c r="I1868" i="7"/>
  <c r="G1868" i="7"/>
  <c r="M1867" i="7"/>
  <c r="N1867" i="7" s="1"/>
  <c r="O1867" i="7" s="1"/>
  <c r="I1867" i="7"/>
  <c r="G1867" i="7"/>
  <c r="M1866" i="7"/>
  <c r="N1866" i="7" s="1"/>
  <c r="O1866" i="7" s="1"/>
  <c r="I1866" i="7"/>
  <c r="G1866" i="7"/>
  <c r="M1865" i="7"/>
  <c r="N1865" i="7" s="1"/>
  <c r="O1865" i="7" s="1"/>
  <c r="I1865" i="7"/>
  <c r="G1865" i="7"/>
  <c r="M1864" i="7"/>
  <c r="N1864" i="7" s="1"/>
  <c r="O1864" i="7" s="1"/>
  <c r="I1864" i="7"/>
  <c r="G1864" i="7"/>
  <c r="M1863" i="7"/>
  <c r="N1863" i="7" s="1"/>
  <c r="O1863" i="7" s="1"/>
  <c r="I1863" i="7"/>
  <c r="G1863" i="7"/>
  <c r="M1862" i="7"/>
  <c r="N1862" i="7" s="1"/>
  <c r="O1862" i="7" s="1"/>
  <c r="I1862" i="7"/>
  <c r="G1862" i="7"/>
  <c r="M1861" i="7"/>
  <c r="N1861" i="7" s="1"/>
  <c r="O1861" i="7" s="1"/>
  <c r="I1861" i="7"/>
  <c r="G1861" i="7"/>
  <c r="M1860" i="7"/>
  <c r="N1860" i="7" s="1"/>
  <c r="O1860" i="7" s="1"/>
  <c r="I1860" i="7"/>
  <c r="G1860" i="7"/>
  <c r="M1859" i="7"/>
  <c r="N1859" i="7" s="1"/>
  <c r="O1859" i="7" s="1"/>
  <c r="I1859" i="7"/>
  <c r="G1859" i="7"/>
  <c r="M1858" i="7"/>
  <c r="N1858" i="7" s="1"/>
  <c r="O1858" i="7" s="1"/>
  <c r="I1858" i="7"/>
  <c r="G1858" i="7"/>
  <c r="M1857" i="7"/>
  <c r="N1857" i="7" s="1"/>
  <c r="O1857" i="7" s="1"/>
  <c r="I1857" i="7"/>
  <c r="G1857" i="7"/>
  <c r="M1856" i="7"/>
  <c r="N1856" i="7" s="1"/>
  <c r="O1856" i="7" s="1"/>
  <c r="I1856" i="7"/>
  <c r="G1856" i="7"/>
  <c r="M1855" i="7"/>
  <c r="N1855" i="7" s="1"/>
  <c r="O1855" i="7" s="1"/>
  <c r="I1855" i="7"/>
  <c r="G1855" i="7"/>
  <c r="M1854" i="7"/>
  <c r="N1854" i="7" s="1"/>
  <c r="O1854" i="7" s="1"/>
  <c r="I1854" i="7"/>
  <c r="G1854" i="7"/>
  <c r="M1853" i="7"/>
  <c r="N1853" i="7" s="1"/>
  <c r="O1853" i="7" s="1"/>
  <c r="I1853" i="7"/>
  <c r="G1853" i="7"/>
  <c r="M1852" i="7"/>
  <c r="N1852" i="7" s="1"/>
  <c r="O1852" i="7" s="1"/>
  <c r="I1852" i="7"/>
  <c r="G1852" i="7"/>
  <c r="M1851" i="7"/>
  <c r="N1851" i="7" s="1"/>
  <c r="O1851" i="7" s="1"/>
  <c r="I1851" i="7"/>
  <c r="G1851" i="7"/>
  <c r="M1850" i="7"/>
  <c r="N1850" i="7" s="1"/>
  <c r="O1850" i="7" s="1"/>
  <c r="I1850" i="7"/>
  <c r="G1850" i="7"/>
  <c r="M1849" i="7"/>
  <c r="N1849" i="7" s="1"/>
  <c r="O1849" i="7" s="1"/>
  <c r="I1849" i="7"/>
  <c r="G1849" i="7"/>
  <c r="M1848" i="7"/>
  <c r="N1848" i="7" s="1"/>
  <c r="O1848" i="7" s="1"/>
  <c r="I1848" i="7"/>
  <c r="G1848" i="7"/>
  <c r="M1847" i="7"/>
  <c r="N1847" i="7" s="1"/>
  <c r="O1847" i="7" s="1"/>
  <c r="I1847" i="7"/>
  <c r="G1847" i="7"/>
  <c r="M1846" i="7"/>
  <c r="N1846" i="7" s="1"/>
  <c r="O1846" i="7" s="1"/>
  <c r="I1846" i="7"/>
  <c r="G1846" i="7"/>
  <c r="M1845" i="7"/>
  <c r="N1845" i="7" s="1"/>
  <c r="O1845" i="7" s="1"/>
  <c r="I1845" i="7"/>
  <c r="G1845" i="7"/>
  <c r="M1844" i="7"/>
  <c r="N1844" i="7" s="1"/>
  <c r="O1844" i="7" s="1"/>
  <c r="I1844" i="7"/>
  <c r="G1844" i="7"/>
  <c r="M1843" i="7"/>
  <c r="N1843" i="7" s="1"/>
  <c r="O1843" i="7" s="1"/>
  <c r="I1843" i="7"/>
  <c r="G1843" i="7"/>
  <c r="M1842" i="7"/>
  <c r="N1842" i="7" s="1"/>
  <c r="O1842" i="7" s="1"/>
  <c r="I1842" i="7"/>
  <c r="G1842" i="7"/>
  <c r="M1841" i="7"/>
  <c r="N1841" i="7" s="1"/>
  <c r="O1841" i="7" s="1"/>
  <c r="I1841" i="7"/>
  <c r="G1841" i="7"/>
  <c r="M1840" i="7"/>
  <c r="N1840" i="7" s="1"/>
  <c r="O1840" i="7" s="1"/>
  <c r="I1840" i="7"/>
  <c r="G1840" i="7"/>
  <c r="M1839" i="7"/>
  <c r="N1839" i="7" s="1"/>
  <c r="O1839" i="7" s="1"/>
  <c r="I1839" i="7"/>
  <c r="G1839" i="7"/>
  <c r="M1838" i="7"/>
  <c r="N1838" i="7" s="1"/>
  <c r="O1838" i="7" s="1"/>
  <c r="I1838" i="7"/>
  <c r="G1838" i="7"/>
  <c r="M1837" i="7"/>
  <c r="N1837" i="7" s="1"/>
  <c r="O1837" i="7" s="1"/>
  <c r="I1837" i="7"/>
  <c r="G1837" i="7"/>
  <c r="M1836" i="7"/>
  <c r="N1836" i="7" s="1"/>
  <c r="O1836" i="7" s="1"/>
  <c r="I1836" i="7"/>
  <c r="G1836" i="7"/>
  <c r="M1835" i="7"/>
  <c r="N1835" i="7" s="1"/>
  <c r="O1835" i="7" s="1"/>
  <c r="I1835" i="7"/>
  <c r="G1835" i="7"/>
  <c r="M1834" i="7"/>
  <c r="N1834" i="7" s="1"/>
  <c r="O1834" i="7" s="1"/>
  <c r="I1834" i="7"/>
  <c r="G1834" i="7"/>
  <c r="M1833" i="7"/>
  <c r="N1833" i="7" s="1"/>
  <c r="O1833" i="7" s="1"/>
  <c r="I1833" i="7"/>
  <c r="G1833" i="7"/>
  <c r="M1832" i="7"/>
  <c r="N1832" i="7" s="1"/>
  <c r="O1832" i="7" s="1"/>
  <c r="I1832" i="7"/>
  <c r="G1832" i="7"/>
  <c r="M1831" i="7"/>
  <c r="N1831" i="7" s="1"/>
  <c r="O1831" i="7" s="1"/>
  <c r="I1831" i="7"/>
  <c r="G1831" i="7"/>
  <c r="M1830" i="7"/>
  <c r="N1830" i="7" s="1"/>
  <c r="O1830" i="7" s="1"/>
  <c r="I1830" i="7"/>
  <c r="G1830" i="7"/>
  <c r="M1829" i="7"/>
  <c r="N1829" i="7" s="1"/>
  <c r="O1829" i="7" s="1"/>
  <c r="I1829" i="7"/>
  <c r="G1829" i="7"/>
  <c r="M1828" i="7"/>
  <c r="N1828" i="7" s="1"/>
  <c r="O1828" i="7" s="1"/>
  <c r="I1828" i="7"/>
  <c r="G1828" i="7"/>
  <c r="M1827" i="7"/>
  <c r="N1827" i="7" s="1"/>
  <c r="O1827" i="7" s="1"/>
  <c r="I1827" i="7"/>
  <c r="G1827" i="7"/>
  <c r="N1826" i="7"/>
  <c r="O1826" i="7" s="1"/>
  <c r="M1826" i="7"/>
  <c r="I1826" i="7"/>
  <c r="G1826" i="7"/>
  <c r="M1825" i="7"/>
  <c r="N1825" i="7" s="1"/>
  <c r="O1825" i="7" s="1"/>
  <c r="I1825" i="7"/>
  <c r="G1825" i="7"/>
  <c r="M1824" i="7"/>
  <c r="N1824" i="7" s="1"/>
  <c r="O1824" i="7" s="1"/>
  <c r="I1824" i="7"/>
  <c r="G1824" i="7"/>
  <c r="M1823" i="7"/>
  <c r="N1823" i="7" s="1"/>
  <c r="O1823" i="7" s="1"/>
  <c r="I1823" i="7"/>
  <c r="G1823" i="7"/>
  <c r="M1822" i="7"/>
  <c r="N1822" i="7" s="1"/>
  <c r="O1822" i="7" s="1"/>
  <c r="I1822" i="7"/>
  <c r="G1822" i="7"/>
  <c r="M1821" i="7"/>
  <c r="N1821" i="7" s="1"/>
  <c r="O1821" i="7" s="1"/>
  <c r="I1821" i="7"/>
  <c r="G1821" i="7"/>
  <c r="M1820" i="7"/>
  <c r="N1820" i="7" s="1"/>
  <c r="O1820" i="7" s="1"/>
  <c r="I1820" i="7"/>
  <c r="G1820" i="7"/>
  <c r="M1819" i="7"/>
  <c r="N1819" i="7" s="1"/>
  <c r="O1819" i="7" s="1"/>
  <c r="I1819" i="7"/>
  <c r="G1819" i="7"/>
  <c r="M1818" i="7"/>
  <c r="N1818" i="7" s="1"/>
  <c r="O1818" i="7" s="1"/>
  <c r="I1818" i="7"/>
  <c r="G1818" i="7"/>
  <c r="M1817" i="7"/>
  <c r="N1817" i="7" s="1"/>
  <c r="O1817" i="7" s="1"/>
  <c r="I1817" i="7"/>
  <c r="G1817" i="7"/>
  <c r="M1816" i="7"/>
  <c r="N1816" i="7" s="1"/>
  <c r="O1816" i="7" s="1"/>
  <c r="I1816" i="7"/>
  <c r="G1816" i="7"/>
  <c r="M1815" i="7"/>
  <c r="N1815" i="7" s="1"/>
  <c r="O1815" i="7" s="1"/>
  <c r="I1815" i="7"/>
  <c r="G1815" i="7"/>
  <c r="M1814" i="7"/>
  <c r="N1814" i="7" s="1"/>
  <c r="O1814" i="7" s="1"/>
  <c r="I1814" i="7"/>
  <c r="G1814" i="7"/>
  <c r="M1813" i="7"/>
  <c r="N1813" i="7" s="1"/>
  <c r="O1813" i="7" s="1"/>
  <c r="I1813" i="7"/>
  <c r="G1813" i="7"/>
  <c r="M1812" i="7"/>
  <c r="N1812" i="7" s="1"/>
  <c r="O1812" i="7" s="1"/>
  <c r="I1812" i="7"/>
  <c r="G1812" i="7"/>
  <c r="M1811" i="7"/>
  <c r="N1811" i="7" s="1"/>
  <c r="O1811" i="7" s="1"/>
  <c r="I1811" i="7"/>
  <c r="G1811" i="7"/>
  <c r="M1810" i="7"/>
  <c r="N1810" i="7" s="1"/>
  <c r="O1810" i="7" s="1"/>
  <c r="I1810" i="7"/>
  <c r="G1810" i="7"/>
  <c r="M1809" i="7"/>
  <c r="N1809" i="7" s="1"/>
  <c r="O1809" i="7" s="1"/>
  <c r="I1809" i="7"/>
  <c r="G1809" i="7"/>
  <c r="M1808" i="7"/>
  <c r="N1808" i="7" s="1"/>
  <c r="O1808" i="7" s="1"/>
  <c r="I1808" i="7"/>
  <c r="G1808" i="7"/>
  <c r="M1807" i="7"/>
  <c r="N1807" i="7" s="1"/>
  <c r="O1807" i="7" s="1"/>
  <c r="I1807" i="7"/>
  <c r="G1807" i="7"/>
  <c r="M1806" i="7"/>
  <c r="N1806" i="7" s="1"/>
  <c r="O1806" i="7" s="1"/>
  <c r="I1806" i="7"/>
  <c r="G1806" i="7"/>
  <c r="M1805" i="7"/>
  <c r="N1805" i="7" s="1"/>
  <c r="O1805" i="7" s="1"/>
  <c r="I1805" i="7"/>
  <c r="G1805" i="7"/>
  <c r="M1804" i="7"/>
  <c r="N1804" i="7" s="1"/>
  <c r="O1804" i="7" s="1"/>
  <c r="I1804" i="7"/>
  <c r="G1804" i="7"/>
  <c r="M1803" i="7"/>
  <c r="N1803" i="7" s="1"/>
  <c r="O1803" i="7" s="1"/>
  <c r="I1803" i="7"/>
  <c r="G1803" i="7"/>
  <c r="M1802" i="7"/>
  <c r="N1802" i="7" s="1"/>
  <c r="O1802" i="7" s="1"/>
  <c r="I1802" i="7"/>
  <c r="G1802" i="7"/>
  <c r="M1801" i="7"/>
  <c r="N1801" i="7" s="1"/>
  <c r="O1801" i="7" s="1"/>
  <c r="I1801" i="7"/>
  <c r="G1801" i="7"/>
  <c r="M1800" i="7"/>
  <c r="N1800" i="7" s="1"/>
  <c r="O1800" i="7" s="1"/>
  <c r="I1800" i="7"/>
  <c r="G1800" i="7"/>
  <c r="M1799" i="7"/>
  <c r="N1799" i="7" s="1"/>
  <c r="O1799" i="7" s="1"/>
  <c r="I1799" i="7"/>
  <c r="G1799" i="7"/>
  <c r="M1798" i="7"/>
  <c r="N1798" i="7" s="1"/>
  <c r="O1798" i="7" s="1"/>
  <c r="I1798" i="7"/>
  <c r="G1798" i="7"/>
  <c r="M1797" i="7"/>
  <c r="N1797" i="7" s="1"/>
  <c r="O1797" i="7" s="1"/>
  <c r="I1797" i="7"/>
  <c r="G1797" i="7"/>
  <c r="M1796" i="7"/>
  <c r="N1796" i="7" s="1"/>
  <c r="O1796" i="7" s="1"/>
  <c r="I1796" i="7"/>
  <c r="G1796" i="7"/>
  <c r="M1795" i="7"/>
  <c r="K1795" i="7"/>
  <c r="I1795" i="7"/>
  <c r="G1795" i="7"/>
  <c r="M1794" i="7"/>
  <c r="N1794" i="7" s="1"/>
  <c r="O1794" i="7" s="1"/>
  <c r="I1794" i="7"/>
  <c r="G1794" i="7"/>
  <c r="M1793" i="7"/>
  <c r="N1793" i="7" s="1"/>
  <c r="O1793" i="7" s="1"/>
  <c r="I1793" i="7"/>
  <c r="G1793" i="7"/>
  <c r="M1792" i="7"/>
  <c r="N1792" i="7" s="1"/>
  <c r="O1792" i="7" s="1"/>
  <c r="I1792" i="7"/>
  <c r="G1792" i="7"/>
  <c r="M1791" i="7"/>
  <c r="N1791" i="7" s="1"/>
  <c r="O1791" i="7" s="1"/>
  <c r="I1791" i="7"/>
  <c r="G1791" i="7"/>
  <c r="M1790" i="7"/>
  <c r="N1790" i="7" s="1"/>
  <c r="O1790" i="7" s="1"/>
  <c r="I1790" i="7"/>
  <c r="G1790" i="7"/>
  <c r="M1789" i="7"/>
  <c r="N1789" i="7" s="1"/>
  <c r="O1789" i="7" s="1"/>
  <c r="I1789" i="7"/>
  <c r="G1789" i="7"/>
  <c r="M1788" i="7"/>
  <c r="N1788" i="7" s="1"/>
  <c r="O1788" i="7" s="1"/>
  <c r="I1788" i="7"/>
  <c r="G1788" i="7"/>
  <c r="M1787" i="7"/>
  <c r="N1787" i="7" s="1"/>
  <c r="O1787" i="7" s="1"/>
  <c r="I1787" i="7"/>
  <c r="G1787" i="7"/>
  <c r="M1786" i="7"/>
  <c r="N1786" i="7" s="1"/>
  <c r="O1786" i="7" s="1"/>
  <c r="I1786" i="7"/>
  <c r="G1786" i="7"/>
  <c r="M1785" i="7"/>
  <c r="N1785" i="7" s="1"/>
  <c r="O1785" i="7" s="1"/>
  <c r="I1785" i="7"/>
  <c r="G1785" i="7"/>
  <c r="M1784" i="7"/>
  <c r="N1784" i="7" s="1"/>
  <c r="O1784" i="7" s="1"/>
  <c r="I1784" i="7"/>
  <c r="G1784" i="7"/>
  <c r="M1783" i="7"/>
  <c r="N1783" i="7" s="1"/>
  <c r="O1783" i="7" s="1"/>
  <c r="I1783" i="7"/>
  <c r="G1783" i="7"/>
  <c r="M1782" i="7"/>
  <c r="N1782" i="7" s="1"/>
  <c r="O1782" i="7" s="1"/>
  <c r="I1782" i="7"/>
  <c r="G1782" i="7"/>
  <c r="M1781" i="7"/>
  <c r="N1781" i="7" s="1"/>
  <c r="O1781" i="7" s="1"/>
  <c r="I1781" i="7"/>
  <c r="G1781" i="7"/>
  <c r="M1780" i="7"/>
  <c r="N1780" i="7" s="1"/>
  <c r="O1780" i="7" s="1"/>
  <c r="I1780" i="7"/>
  <c r="G1780" i="7"/>
  <c r="M1779" i="7"/>
  <c r="N1779" i="7" s="1"/>
  <c r="O1779" i="7" s="1"/>
  <c r="I1779" i="7"/>
  <c r="G1779" i="7"/>
  <c r="M1778" i="7"/>
  <c r="N1778" i="7" s="1"/>
  <c r="O1778" i="7" s="1"/>
  <c r="I1778" i="7"/>
  <c r="G1778" i="7"/>
  <c r="M1777" i="7"/>
  <c r="N1777" i="7" s="1"/>
  <c r="O1777" i="7" s="1"/>
  <c r="I1777" i="7"/>
  <c r="G1777" i="7"/>
  <c r="M1776" i="7"/>
  <c r="N1776" i="7" s="1"/>
  <c r="O1776" i="7" s="1"/>
  <c r="I1776" i="7"/>
  <c r="G1776" i="7"/>
  <c r="M1775" i="7"/>
  <c r="N1775" i="7" s="1"/>
  <c r="O1775" i="7" s="1"/>
  <c r="I1775" i="7"/>
  <c r="G1775" i="7"/>
  <c r="N1774" i="7"/>
  <c r="O1774" i="7" s="1"/>
  <c r="M1774" i="7"/>
  <c r="I1774" i="7"/>
  <c r="G1774" i="7"/>
  <c r="M1773" i="7"/>
  <c r="N1773" i="7" s="1"/>
  <c r="O1773" i="7" s="1"/>
  <c r="I1773" i="7"/>
  <c r="G1773" i="7"/>
  <c r="M1772" i="7"/>
  <c r="N1772" i="7" s="1"/>
  <c r="O1772" i="7" s="1"/>
  <c r="I1772" i="7"/>
  <c r="G1772" i="7"/>
  <c r="M1771" i="7"/>
  <c r="N1771" i="7" s="1"/>
  <c r="O1771" i="7" s="1"/>
  <c r="I1771" i="7"/>
  <c r="G1771" i="7"/>
  <c r="M1770" i="7"/>
  <c r="N1770" i="7" s="1"/>
  <c r="O1770" i="7" s="1"/>
  <c r="I1770" i="7"/>
  <c r="G1770" i="7"/>
  <c r="M1769" i="7"/>
  <c r="N1769" i="7" s="1"/>
  <c r="O1769" i="7" s="1"/>
  <c r="I1769" i="7"/>
  <c r="G1769" i="7"/>
  <c r="M1768" i="7"/>
  <c r="N1768" i="7" s="1"/>
  <c r="O1768" i="7" s="1"/>
  <c r="I1768" i="7"/>
  <c r="G1768" i="7"/>
  <c r="M1767" i="7"/>
  <c r="N1767" i="7" s="1"/>
  <c r="O1767" i="7" s="1"/>
  <c r="I1767" i="7"/>
  <c r="G1767" i="7"/>
  <c r="M1766" i="7"/>
  <c r="N1766" i="7" s="1"/>
  <c r="O1766" i="7" s="1"/>
  <c r="I1766" i="7"/>
  <c r="G1766" i="7"/>
  <c r="M1765" i="7"/>
  <c r="N1765" i="7" s="1"/>
  <c r="O1765" i="7" s="1"/>
  <c r="I1765" i="7"/>
  <c r="G1765" i="7"/>
  <c r="M1764" i="7"/>
  <c r="N1764" i="7" s="1"/>
  <c r="O1764" i="7" s="1"/>
  <c r="I1764" i="7"/>
  <c r="G1764" i="7"/>
  <c r="M1763" i="7"/>
  <c r="N1763" i="7" s="1"/>
  <c r="O1763" i="7" s="1"/>
  <c r="I1763" i="7"/>
  <c r="G1763" i="7"/>
  <c r="M1762" i="7"/>
  <c r="N1762" i="7" s="1"/>
  <c r="O1762" i="7" s="1"/>
  <c r="I1762" i="7"/>
  <c r="G1762" i="7"/>
  <c r="M1761" i="7"/>
  <c r="N1761" i="7" s="1"/>
  <c r="O1761" i="7" s="1"/>
  <c r="I1761" i="7"/>
  <c r="G1761" i="7"/>
  <c r="M1760" i="7"/>
  <c r="N1760" i="7" s="1"/>
  <c r="O1760" i="7" s="1"/>
  <c r="I1760" i="7"/>
  <c r="G1760" i="7"/>
  <c r="M1759" i="7"/>
  <c r="N1759" i="7" s="1"/>
  <c r="O1759" i="7" s="1"/>
  <c r="I1759" i="7"/>
  <c r="G1759" i="7"/>
  <c r="M1758" i="7"/>
  <c r="N1758" i="7" s="1"/>
  <c r="O1758" i="7" s="1"/>
  <c r="I1758" i="7"/>
  <c r="G1758" i="7"/>
  <c r="M1757" i="7"/>
  <c r="N1757" i="7" s="1"/>
  <c r="O1757" i="7" s="1"/>
  <c r="I1757" i="7"/>
  <c r="G1757" i="7"/>
  <c r="M1756" i="7"/>
  <c r="N1756" i="7" s="1"/>
  <c r="O1756" i="7" s="1"/>
  <c r="I1756" i="7"/>
  <c r="G1756" i="7"/>
  <c r="M1755" i="7"/>
  <c r="N1755" i="7" s="1"/>
  <c r="O1755" i="7" s="1"/>
  <c r="I1755" i="7"/>
  <c r="G1755" i="7"/>
  <c r="M1754" i="7"/>
  <c r="N1754" i="7" s="1"/>
  <c r="O1754" i="7" s="1"/>
  <c r="I1754" i="7"/>
  <c r="G1754" i="7"/>
  <c r="M1753" i="7"/>
  <c r="N1753" i="7" s="1"/>
  <c r="O1753" i="7" s="1"/>
  <c r="I1753" i="7"/>
  <c r="G1753" i="7"/>
  <c r="M1752" i="7"/>
  <c r="N1752" i="7" s="1"/>
  <c r="O1752" i="7" s="1"/>
  <c r="I1752" i="7"/>
  <c r="G1752" i="7"/>
  <c r="M1751" i="7"/>
  <c r="N1751" i="7" s="1"/>
  <c r="O1751" i="7" s="1"/>
  <c r="I1751" i="7"/>
  <c r="G1751" i="7"/>
  <c r="M1750" i="7"/>
  <c r="N1750" i="7" s="1"/>
  <c r="O1750" i="7" s="1"/>
  <c r="I1750" i="7"/>
  <c r="G1750" i="7"/>
  <c r="M1749" i="7"/>
  <c r="N1749" i="7" s="1"/>
  <c r="O1749" i="7" s="1"/>
  <c r="I1749" i="7"/>
  <c r="G1749" i="7"/>
  <c r="M1748" i="7"/>
  <c r="N1748" i="7" s="1"/>
  <c r="O1748" i="7" s="1"/>
  <c r="I1748" i="7"/>
  <c r="G1748" i="7"/>
  <c r="M1747" i="7"/>
  <c r="N1747" i="7" s="1"/>
  <c r="O1747" i="7" s="1"/>
  <c r="I1747" i="7"/>
  <c r="G1747" i="7"/>
  <c r="M1746" i="7"/>
  <c r="N1746" i="7" s="1"/>
  <c r="O1746" i="7" s="1"/>
  <c r="I1746" i="7"/>
  <c r="G1746" i="7"/>
  <c r="M1745" i="7"/>
  <c r="N1745" i="7" s="1"/>
  <c r="O1745" i="7" s="1"/>
  <c r="I1745" i="7"/>
  <c r="G1745" i="7"/>
  <c r="M1744" i="7"/>
  <c r="N1744" i="7" s="1"/>
  <c r="O1744" i="7" s="1"/>
  <c r="I1744" i="7"/>
  <c r="G1744" i="7"/>
  <c r="M1743" i="7"/>
  <c r="N1743" i="7" s="1"/>
  <c r="O1743" i="7" s="1"/>
  <c r="I1743" i="7"/>
  <c r="G1743" i="7"/>
  <c r="M1742" i="7"/>
  <c r="N1742" i="7" s="1"/>
  <c r="O1742" i="7" s="1"/>
  <c r="I1742" i="7"/>
  <c r="G1742" i="7"/>
  <c r="M1741" i="7"/>
  <c r="N1741" i="7" s="1"/>
  <c r="O1741" i="7" s="1"/>
  <c r="I1741" i="7"/>
  <c r="G1741" i="7"/>
  <c r="M1740" i="7"/>
  <c r="N1740" i="7" s="1"/>
  <c r="O1740" i="7" s="1"/>
  <c r="I1740" i="7"/>
  <c r="G1740" i="7"/>
  <c r="M1739" i="7"/>
  <c r="N1739" i="7" s="1"/>
  <c r="O1739" i="7" s="1"/>
  <c r="I1739" i="7"/>
  <c r="G1739" i="7"/>
  <c r="M1738" i="7"/>
  <c r="N1738" i="7" s="1"/>
  <c r="O1738" i="7" s="1"/>
  <c r="I1738" i="7"/>
  <c r="G1738" i="7"/>
  <c r="M1737" i="7"/>
  <c r="N1737" i="7" s="1"/>
  <c r="O1737" i="7" s="1"/>
  <c r="I1737" i="7"/>
  <c r="G1737" i="7"/>
  <c r="M1736" i="7"/>
  <c r="N1736" i="7" s="1"/>
  <c r="O1736" i="7" s="1"/>
  <c r="I1736" i="7"/>
  <c r="G1736" i="7"/>
  <c r="M1735" i="7"/>
  <c r="N1735" i="7" s="1"/>
  <c r="O1735" i="7" s="1"/>
  <c r="I1735" i="7"/>
  <c r="G1735" i="7"/>
  <c r="M1734" i="7"/>
  <c r="N1734" i="7" s="1"/>
  <c r="O1734" i="7" s="1"/>
  <c r="I1734" i="7"/>
  <c r="G1734" i="7"/>
  <c r="M1733" i="7"/>
  <c r="N1733" i="7" s="1"/>
  <c r="O1733" i="7" s="1"/>
  <c r="I1733" i="7"/>
  <c r="G1733" i="7"/>
  <c r="M1732" i="7"/>
  <c r="N1732" i="7" s="1"/>
  <c r="O1732" i="7" s="1"/>
  <c r="I1732" i="7"/>
  <c r="G1732" i="7"/>
  <c r="N1731" i="7"/>
  <c r="O1731" i="7" s="1"/>
  <c r="M1731" i="7"/>
  <c r="I1731" i="7"/>
  <c r="G1731" i="7"/>
  <c r="N1730" i="7"/>
  <c r="O1730" i="7" s="1"/>
  <c r="M1730" i="7"/>
  <c r="I1730" i="7"/>
  <c r="G1730" i="7"/>
  <c r="O1729" i="7"/>
  <c r="M1729" i="7"/>
  <c r="N1729" i="7" s="1"/>
  <c r="I1729" i="7"/>
  <c r="G1729" i="7"/>
  <c r="M1728" i="7"/>
  <c r="N1728" i="7" s="1"/>
  <c r="O1728" i="7" s="1"/>
  <c r="I1728" i="7"/>
  <c r="G1728" i="7"/>
  <c r="M1727" i="7"/>
  <c r="N1727" i="7" s="1"/>
  <c r="O1727" i="7" s="1"/>
  <c r="I1727" i="7"/>
  <c r="G1727" i="7"/>
  <c r="M1726" i="7"/>
  <c r="N1726" i="7" s="1"/>
  <c r="O1726" i="7" s="1"/>
  <c r="I1726" i="7"/>
  <c r="G1726" i="7"/>
  <c r="M1725" i="7"/>
  <c r="N1725" i="7" s="1"/>
  <c r="O1725" i="7" s="1"/>
  <c r="I1725" i="7"/>
  <c r="G1725" i="7"/>
  <c r="M1724" i="7"/>
  <c r="N1724" i="7" s="1"/>
  <c r="O1724" i="7" s="1"/>
  <c r="I1724" i="7"/>
  <c r="G1724" i="7"/>
  <c r="M1723" i="7"/>
  <c r="N1723" i="7" s="1"/>
  <c r="O1723" i="7" s="1"/>
  <c r="I1723" i="7"/>
  <c r="G1723" i="7"/>
  <c r="M1722" i="7"/>
  <c r="N1722" i="7" s="1"/>
  <c r="O1722" i="7" s="1"/>
  <c r="I1722" i="7"/>
  <c r="G1722" i="7"/>
  <c r="M1721" i="7"/>
  <c r="N1721" i="7" s="1"/>
  <c r="O1721" i="7" s="1"/>
  <c r="I1721" i="7"/>
  <c r="G1721" i="7"/>
  <c r="M1720" i="7"/>
  <c r="N1720" i="7" s="1"/>
  <c r="O1720" i="7" s="1"/>
  <c r="I1720" i="7"/>
  <c r="G1720" i="7"/>
  <c r="M1719" i="7"/>
  <c r="K1719" i="7"/>
  <c r="I1719" i="7"/>
  <c r="G1719" i="7"/>
  <c r="M1718" i="7"/>
  <c r="N1718" i="7" s="1"/>
  <c r="O1718" i="7" s="1"/>
  <c r="I1718" i="7"/>
  <c r="G1718" i="7"/>
  <c r="M1717" i="7"/>
  <c r="N1717" i="7" s="1"/>
  <c r="O1717" i="7" s="1"/>
  <c r="I1717" i="7"/>
  <c r="G1717" i="7"/>
  <c r="M1716" i="7"/>
  <c r="N1716" i="7" s="1"/>
  <c r="O1716" i="7" s="1"/>
  <c r="I1716" i="7"/>
  <c r="G1716" i="7"/>
  <c r="M1715" i="7"/>
  <c r="N1715" i="7" s="1"/>
  <c r="O1715" i="7" s="1"/>
  <c r="I1715" i="7"/>
  <c r="G1715" i="7"/>
  <c r="M1714" i="7"/>
  <c r="N1714" i="7" s="1"/>
  <c r="O1714" i="7" s="1"/>
  <c r="I1714" i="7"/>
  <c r="G1714" i="7"/>
  <c r="M1713" i="7"/>
  <c r="N1713" i="7" s="1"/>
  <c r="O1713" i="7" s="1"/>
  <c r="I1713" i="7"/>
  <c r="G1713" i="7"/>
  <c r="M1712" i="7"/>
  <c r="N1712" i="7" s="1"/>
  <c r="O1712" i="7" s="1"/>
  <c r="I1712" i="7"/>
  <c r="G1712" i="7"/>
  <c r="M1711" i="7"/>
  <c r="N1711" i="7" s="1"/>
  <c r="O1711" i="7" s="1"/>
  <c r="I1711" i="7"/>
  <c r="G1711" i="7"/>
  <c r="M1710" i="7"/>
  <c r="N1710" i="7" s="1"/>
  <c r="O1710" i="7" s="1"/>
  <c r="I1710" i="7"/>
  <c r="G1710" i="7"/>
  <c r="M1709" i="7"/>
  <c r="N1709" i="7" s="1"/>
  <c r="O1709" i="7" s="1"/>
  <c r="I1709" i="7"/>
  <c r="G1709" i="7"/>
  <c r="M1708" i="7"/>
  <c r="N1708" i="7" s="1"/>
  <c r="O1708" i="7" s="1"/>
  <c r="I1708" i="7"/>
  <c r="G1708" i="7"/>
  <c r="M1707" i="7"/>
  <c r="N1707" i="7" s="1"/>
  <c r="O1707" i="7" s="1"/>
  <c r="I1707" i="7"/>
  <c r="G1707" i="7"/>
  <c r="M1706" i="7"/>
  <c r="N1706" i="7" s="1"/>
  <c r="O1706" i="7" s="1"/>
  <c r="I1706" i="7"/>
  <c r="G1706" i="7"/>
  <c r="M1705" i="7"/>
  <c r="N1705" i="7" s="1"/>
  <c r="O1705" i="7" s="1"/>
  <c r="I1705" i="7"/>
  <c r="G1705" i="7"/>
  <c r="M1704" i="7"/>
  <c r="N1704" i="7" s="1"/>
  <c r="O1704" i="7" s="1"/>
  <c r="I1704" i="7"/>
  <c r="G1704" i="7"/>
  <c r="M1703" i="7"/>
  <c r="N1703" i="7" s="1"/>
  <c r="O1703" i="7" s="1"/>
  <c r="I1703" i="7"/>
  <c r="G1703" i="7"/>
  <c r="M1702" i="7"/>
  <c r="N1702" i="7" s="1"/>
  <c r="O1702" i="7" s="1"/>
  <c r="I1702" i="7"/>
  <c r="G1702" i="7"/>
  <c r="M1701" i="7"/>
  <c r="N1701" i="7" s="1"/>
  <c r="O1701" i="7" s="1"/>
  <c r="I1701" i="7"/>
  <c r="G1701" i="7"/>
  <c r="M1700" i="7"/>
  <c r="N1700" i="7" s="1"/>
  <c r="O1700" i="7" s="1"/>
  <c r="I1700" i="7"/>
  <c r="G1700" i="7"/>
  <c r="N1699" i="7"/>
  <c r="O1699" i="7" s="1"/>
  <c r="M1699" i="7"/>
  <c r="I1699" i="7"/>
  <c r="G1699" i="7"/>
  <c r="M1698" i="7"/>
  <c r="N1698" i="7" s="1"/>
  <c r="O1698" i="7" s="1"/>
  <c r="I1698" i="7"/>
  <c r="G1698" i="7"/>
  <c r="M1697" i="7"/>
  <c r="N1697" i="7" s="1"/>
  <c r="O1697" i="7" s="1"/>
  <c r="I1697" i="7"/>
  <c r="G1697" i="7"/>
  <c r="M1696" i="7"/>
  <c r="N1696" i="7" s="1"/>
  <c r="O1696" i="7" s="1"/>
  <c r="I1696" i="7"/>
  <c r="G1696" i="7"/>
  <c r="M1695" i="7"/>
  <c r="N1695" i="7" s="1"/>
  <c r="O1695" i="7" s="1"/>
  <c r="I1695" i="7"/>
  <c r="G1695" i="7"/>
  <c r="M1694" i="7"/>
  <c r="N1694" i="7" s="1"/>
  <c r="O1694" i="7" s="1"/>
  <c r="I1694" i="7"/>
  <c r="G1694" i="7"/>
  <c r="M1693" i="7"/>
  <c r="N1693" i="7" s="1"/>
  <c r="O1693" i="7" s="1"/>
  <c r="I1693" i="7"/>
  <c r="G1693" i="7"/>
  <c r="M1692" i="7"/>
  <c r="N1692" i="7" s="1"/>
  <c r="O1692" i="7" s="1"/>
  <c r="I1692" i="7"/>
  <c r="G1692" i="7"/>
  <c r="M1691" i="7"/>
  <c r="N1691" i="7" s="1"/>
  <c r="O1691" i="7" s="1"/>
  <c r="I1691" i="7"/>
  <c r="G1691" i="7"/>
  <c r="M1690" i="7"/>
  <c r="N1690" i="7" s="1"/>
  <c r="O1690" i="7" s="1"/>
  <c r="I1690" i="7"/>
  <c r="G1690" i="7"/>
  <c r="M1689" i="7"/>
  <c r="N1689" i="7" s="1"/>
  <c r="O1689" i="7" s="1"/>
  <c r="I1689" i="7"/>
  <c r="G1689" i="7"/>
  <c r="M1688" i="7"/>
  <c r="N1688" i="7" s="1"/>
  <c r="O1688" i="7" s="1"/>
  <c r="I1688" i="7"/>
  <c r="G1688" i="7"/>
  <c r="M1687" i="7"/>
  <c r="N1687" i="7" s="1"/>
  <c r="O1687" i="7" s="1"/>
  <c r="I1687" i="7"/>
  <c r="G1687" i="7"/>
  <c r="M1686" i="7"/>
  <c r="N1686" i="7" s="1"/>
  <c r="O1686" i="7" s="1"/>
  <c r="I1686" i="7"/>
  <c r="G1686" i="7"/>
  <c r="M1685" i="7"/>
  <c r="N1685" i="7" s="1"/>
  <c r="O1685" i="7" s="1"/>
  <c r="I1685" i="7"/>
  <c r="G1685" i="7"/>
  <c r="M1684" i="7"/>
  <c r="N1684" i="7" s="1"/>
  <c r="O1684" i="7" s="1"/>
  <c r="I1684" i="7"/>
  <c r="G1684" i="7"/>
  <c r="M1683" i="7"/>
  <c r="N1683" i="7" s="1"/>
  <c r="O1683" i="7" s="1"/>
  <c r="I1683" i="7"/>
  <c r="G1683" i="7"/>
  <c r="M1682" i="7"/>
  <c r="N1682" i="7" s="1"/>
  <c r="O1682" i="7" s="1"/>
  <c r="I1682" i="7"/>
  <c r="G1682" i="7"/>
  <c r="M1681" i="7"/>
  <c r="N1681" i="7" s="1"/>
  <c r="O1681" i="7" s="1"/>
  <c r="I1681" i="7"/>
  <c r="G1681" i="7"/>
  <c r="M1680" i="7"/>
  <c r="N1680" i="7" s="1"/>
  <c r="O1680" i="7" s="1"/>
  <c r="I1680" i="7"/>
  <c r="G1680" i="7"/>
  <c r="M1679" i="7"/>
  <c r="K1679" i="7"/>
  <c r="I1679" i="7"/>
  <c r="G1679" i="7"/>
  <c r="M1678" i="7"/>
  <c r="N1678" i="7" s="1"/>
  <c r="O1678" i="7" s="1"/>
  <c r="I1678" i="7"/>
  <c r="G1678" i="7"/>
  <c r="M1677" i="7"/>
  <c r="N1677" i="7" s="1"/>
  <c r="O1677" i="7" s="1"/>
  <c r="I1677" i="7"/>
  <c r="G1677" i="7"/>
  <c r="M1676" i="7"/>
  <c r="N1676" i="7" s="1"/>
  <c r="O1676" i="7" s="1"/>
  <c r="I1676" i="7"/>
  <c r="G1676" i="7"/>
  <c r="N1675" i="7"/>
  <c r="O1675" i="7" s="1"/>
  <c r="M1675" i="7"/>
  <c r="I1675" i="7"/>
  <c r="G1675" i="7"/>
  <c r="N1674" i="7"/>
  <c r="O1674" i="7" s="1"/>
  <c r="M1674" i="7"/>
  <c r="I1674" i="7"/>
  <c r="G1674" i="7"/>
  <c r="N1673" i="7"/>
  <c r="O1673" i="7" s="1"/>
  <c r="M1673" i="7"/>
  <c r="I1673" i="7"/>
  <c r="G1673" i="7"/>
  <c r="O1672" i="7"/>
  <c r="M1672" i="7"/>
  <c r="N1672" i="7" s="1"/>
  <c r="I1672" i="7"/>
  <c r="G1672" i="7"/>
  <c r="M1671" i="7"/>
  <c r="N1671" i="7" s="1"/>
  <c r="O1671" i="7" s="1"/>
  <c r="I1671" i="7"/>
  <c r="G1671" i="7"/>
  <c r="M1670" i="7"/>
  <c r="N1670" i="7" s="1"/>
  <c r="O1670" i="7" s="1"/>
  <c r="I1670" i="7"/>
  <c r="G1670" i="7"/>
  <c r="N1669" i="7"/>
  <c r="O1669" i="7" s="1"/>
  <c r="M1669" i="7"/>
  <c r="I1669" i="7"/>
  <c r="G1669" i="7"/>
  <c r="M1668" i="7"/>
  <c r="N1668" i="7" s="1"/>
  <c r="O1668" i="7" s="1"/>
  <c r="I1668" i="7"/>
  <c r="G1668" i="7"/>
  <c r="M1667" i="7"/>
  <c r="N1667" i="7" s="1"/>
  <c r="O1667" i="7" s="1"/>
  <c r="I1667" i="7"/>
  <c r="G1667" i="7"/>
  <c r="M1666" i="7"/>
  <c r="N1666" i="7" s="1"/>
  <c r="O1666" i="7" s="1"/>
  <c r="I1666" i="7"/>
  <c r="G1666" i="7"/>
  <c r="M1665" i="7"/>
  <c r="N1665" i="7" s="1"/>
  <c r="O1665" i="7" s="1"/>
  <c r="I1665" i="7"/>
  <c r="G1665" i="7"/>
  <c r="M1664" i="7"/>
  <c r="N1664" i="7" s="1"/>
  <c r="O1664" i="7" s="1"/>
  <c r="I1664" i="7"/>
  <c r="G1664" i="7"/>
  <c r="M1663" i="7"/>
  <c r="N1663" i="7" s="1"/>
  <c r="O1663" i="7" s="1"/>
  <c r="I1663" i="7"/>
  <c r="G1663" i="7"/>
  <c r="M1662" i="7"/>
  <c r="N1662" i="7" s="1"/>
  <c r="O1662" i="7" s="1"/>
  <c r="I1662" i="7"/>
  <c r="G1662" i="7"/>
  <c r="N1661" i="7"/>
  <c r="O1661" i="7" s="1"/>
  <c r="M1661" i="7"/>
  <c r="I1661" i="7"/>
  <c r="G1661" i="7"/>
  <c r="M1660" i="7"/>
  <c r="N1660" i="7" s="1"/>
  <c r="O1660" i="7" s="1"/>
  <c r="I1660" i="7"/>
  <c r="G1660" i="7"/>
  <c r="M1659" i="7"/>
  <c r="N1659" i="7" s="1"/>
  <c r="O1659" i="7" s="1"/>
  <c r="I1659" i="7"/>
  <c r="G1659" i="7"/>
  <c r="M1658" i="7"/>
  <c r="N1658" i="7" s="1"/>
  <c r="O1658" i="7" s="1"/>
  <c r="I1658" i="7"/>
  <c r="G1658" i="7"/>
  <c r="M1657" i="7"/>
  <c r="N1657" i="7" s="1"/>
  <c r="O1657" i="7" s="1"/>
  <c r="I1657" i="7"/>
  <c r="G1657" i="7"/>
  <c r="M1656" i="7"/>
  <c r="N1656" i="7" s="1"/>
  <c r="O1656" i="7" s="1"/>
  <c r="I1656" i="7"/>
  <c r="G1656" i="7"/>
  <c r="M1655" i="7"/>
  <c r="N1655" i="7" s="1"/>
  <c r="O1655" i="7" s="1"/>
  <c r="I1655" i="7"/>
  <c r="G1655" i="7"/>
  <c r="M1654" i="7"/>
  <c r="N1654" i="7" s="1"/>
  <c r="O1654" i="7" s="1"/>
  <c r="I1654" i="7"/>
  <c r="G1654" i="7"/>
  <c r="N1653" i="7"/>
  <c r="O1653" i="7" s="1"/>
  <c r="M1653" i="7"/>
  <c r="I1653" i="7"/>
  <c r="G1653" i="7"/>
  <c r="M1652" i="7"/>
  <c r="N1652" i="7" s="1"/>
  <c r="O1652" i="7" s="1"/>
  <c r="I1652" i="7"/>
  <c r="G1652" i="7"/>
  <c r="M1651" i="7"/>
  <c r="N1651" i="7" s="1"/>
  <c r="O1651" i="7" s="1"/>
  <c r="I1651" i="7"/>
  <c r="G1651" i="7"/>
  <c r="M1650" i="7"/>
  <c r="N1650" i="7" s="1"/>
  <c r="O1650" i="7" s="1"/>
  <c r="I1650" i="7"/>
  <c r="G1650" i="7"/>
  <c r="M1649" i="7"/>
  <c r="N1649" i="7" s="1"/>
  <c r="O1649" i="7" s="1"/>
  <c r="I1649" i="7"/>
  <c r="G1649" i="7"/>
  <c r="M1648" i="7"/>
  <c r="N1648" i="7" s="1"/>
  <c r="O1648" i="7" s="1"/>
  <c r="I1648" i="7"/>
  <c r="G1648" i="7"/>
  <c r="M1647" i="7"/>
  <c r="N1647" i="7" s="1"/>
  <c r="O1647" i="7" s="1"/>
  <c r="I1647" i="7"/>
  <c r="G1647" i="7"/>
  <c r="M1646" i="7"/>
  <c r="N1646" i="7" s="1"/>
  <c r="O1646" i="7" s="1"/>
  <c r="I1646" i="7"/>
  <c r="G1646" i="7"/>
  <c r="M1645" i="7"/>
  <c r="N1645" i="7" s="1"/>
  <c r="O1645" i="7" s="1"/>
  <c r="I1645" i="7"/>
  <c r="G1645" i="7"/>
  <c r="M1644" i="7"/>
  <c r="N1644" i="7" s="1"/>
  <c r="O1644" i="7" s="1"/>
  <c r="I1644" i="7"/>
  <c r="G1644" i="7"/>
  <c r="M1643" i="7"/>
  <c r="N1643" i="7" s="1"/>
  <c r="O1643" i="7" s="1"/>
  <c r="I1643" i="7"/>
  <c r="G1643" i="7"/>
  <c r="M1642" i="7"/>
  <c r="N1642" i="7" s="1"/>
  <c r="O1642" i="7" s="1"/>
  <c r="I1642" i="7"/>
  <c r="G1642" i="7"/>
  <c r="M1641" i="7"/>
  <c r="N1641" i="7" s="1"/>
  <c r="O1641" i="7" s="1"/>
  <c r="I1641" i="7"/>
  <c r="G1641" i="7"/>
  <c r="M1640" i="7"/>
  <c r="N1640" i="7" s="1"/>
  <c r="O1640" i="7" s="1"/>
  <c r="I1640" i="7"/>
  <c r="G1640" i="7"/>
  <c r="M1639" i="7"/>
  <c r="N1639" i="7" s="1"/>
  <c r="O1639" i="7" s="1"/>
  <c r="I1639" i="7"/>
  <c r="G1639" i="7"/>
  <c r="M1638" i="7"/>
  <c r="N1638" i="7" s="1"/>
  <c r="O1638" i="7" s="1"/>
  <c r="I1638" i="7"/>
  <c r="G1638" i="7"/>
  <c r="M1637" i="7"/>
  <c r="N1637" i="7" s="1"/>
  <c r="O1637" i="7" s="1"/>
  <c r="I1637" i="7"/>
  <c r="G1637" i="7"/>
  <c r="M1636" i="7"/>
  <c r="N1636" i="7" s="1"/>
  <c r="O1636" i="7" s="1"/>
  <c r="I1636" i="7"/>
  <c r="G1636" i="7"/>
  <c r="M1635" i="7"/>
  <c r="N1635" i="7" s="1"/>
  <c r="O1635" i="7" s="1"/>
  <c r="I1635" i="7"/>
  <c r="G1635" i="7"/>
  <c r="M1634" i="7"/>
  <c r="N1634" i="7" s="1"/>
  <c r="O1634" i="7" s="1"/>
  <c r="I1634" i="7"/>
  <c r="G1634" i="7"/>
  <c r="M1633" i="7"/>
  <c r="N1633" i="7" s="1"/>
  <c r="O1633" i="7" s="1"/>
  <c r="I1633" i="7"/>
  <c r="G1633" i="7"/>
  <c r="M1632" i="7"/>
  <c r="N1632" i="7" s="1"/>
  <c r="O1632" i="7" s="1"/>
  <c r="I1632" i="7"/>
  <c r="G1632" i="7"/>
  <c r="M1631" i="7"/>
  <c r="N1631" i="7" s="1"/>
  <c r="O1631" i="7" s="1"/>
  <c r="I1631" i="7"/>
  <c r="G1631" i="7"/>
  <c r="M1630" i="7"/>
  <c r="N1630" i="7" s="1"/>
  <c r="O1630" i="7" s="1"/>
  <c r="I1630" i="7"/>
  <c r="G1630" i="7"/>
  <c r="M1629" i="7"/>
  <c r="N1629" i="7" s="1"/>
  <c r="O1629" i="7" s="1"/>
  <c r="I1629" i="7"/>
  <c r="G1629" i="7"/>
  <c r="M1628" i="7"/>
  <c r="N1628" i="7" s="1"/>
  <c r="O1628" i="7" s="1"/>
  <c r="I1628" i="7"/>
  <c r="G1628" i="7"/>
  <c r="M1627" i="7"/>
  <c r="N1627" i="7" s="1"/>
  <c r="O1627" i="7" s="1"/>
  <c r="I1627" i="7"/>
  <c r="G1627" i="7"/>
  <c r="M1626" i="7"/>
  <c r="N1626" i="7" s="1"/>
  <c r="O1626" i="7" s="1"/>
  <c r="I1626" i="7"/>
  <c r="G1626" i="7"/>
  <c r="M1625" i="7"/>
  <c r="N1625" i="7" s="1"/>
  <c r="O1625" i="7" s="1"/>
  <c r="I1625" i="7"/>
  <c r="G1625" i="7"/>
  <c r="M1624" i="7"/>
  <c r="N1624" i="7" s="1"/>
  <c r="O1624" i="7" s="1"/>
  <c r="I1624" i="7"/>
  <c r="G1624" i="7"/>
  <c r="M1623" i="7"/>
  <c r="N1623" i="7" s="1"/>
  <c r="O1623" i="7" s="1"/>
  <c r="I1623" i="7"/>
  <c r="G1623" i="7"/>
  <c r="M1622" i="7"/>
  <c r="N1622" i="7" s="1"/>
  <c r="O1622" i="7" s="1"/>
  <c r="I1622" i="7"/>
  <c r="G1622" i="7"/>
  <c r="M1621" i="7"/>
  <c r="N1621" i="7" s="1"/>
  <c r="O1621" i="7" s="1"/>
  <c r="I1621" i="7"/>
  <c r="G1621" i="7"/>
  <c r="M1620" i="7"/>
  <c r="N1620" i="7" s="1"/>
  <c r="O1620" i="7" s="1"/>
  <c r="I1620" i="7"/>
  <c r="G1620" i="7"/>
  <c r="M1619" i="7"/>
  <c r="N1619" i="7" s="1"/>
  <c r="O1619" i="7" s="1"/>
  <c r="I1619" i="7"/>
  <c r="G1619" i="7"/>
  <c r="M1618" i="7"/>
  <c r="N1618" i="7" s="1"/>
  <c r="O1618" i="7" s="1"/>
  <c r="I1618" i="7"/>
  <c r="G1618" i="7"/>
  <c r="M1617" i="7"/>
  <c r="N1617" i="7" s="1"/>
  <c r="O1617" i="7" s="1"/>
  <c r="I1617" i="7"/>
  <c r="G1617" i="7"/>
  <c r="M1616" i="7"/>
  <c r="N1616" i="7" s="1"/>
  <c r="O1616" i="7" s="1"/>
  <c r="I1616" i="7"/>
  <c r="G1616" i="7"/>
  <c r="M1615" i="7"/>
  <c r="N1615" i="7" s="1"/>
  <c r="O1615" i="7" s="1"/>
  <c r="I1615" i="7"/>
  <c r="G1615" i="7"/>
  <c r="M1614" i="7"/>
  <c r="N1614" i="7" s="1"/>
  <c r="O1614" i="7" s="1"/>
  <c r="I1614" i="7"/>
  <c r="G1614" i="7"/>
  <c r="M1613" i="7"/>
  <c r="N1613" i="7" s="1"/>
  <c r="O1613" i="7" s="1"/>
  <c r="I1613" i="7"/>
  <c r="G1613" i="7"/>
  <c r="M1612" i="7"/>
  <c r="N1612" i="7" s="1"/>
  <c r="O1612" i="7" s="1"/>
  <c r="I1612" i="7"/>
  <c r="G1612" i="7"/>
  <c r="M1611" i="7"/>
  <c r="N1611" i="7" s="1"/>
  <c r="O1611" i="7" s="1"/>
  <c r="I1611" i="7"/>
  <c r="G1611" i="7"/>
  <c r="N1610" i="7"/>
  <c r="O1610" i="7" s="1"/>
  <c r="M1610" i="7"/>
  <c r="I1610" i="7"/>
  <c r="G1610" i="7"/>
  <c r="N1609" i="7"/>
  <c r="O1609" i="7" s="1"/>
  <c r="M1609" i="7"/>
  <c r="I1609" i="7"/>
  <c r="G1609" i="7"/>
  <c r="M1608" i="7"/>
  <c r="N1608" i="7" s="1"/>
  <c r="O1608" i="7" s="1"/>
  <c r="I1608" i="7"/>
  <c r="G1608" i="7"/>
  <c r="M1607" i="7"/>
  <c r="N1607" i="7" s="1"/>
  <c r="O1607" i="7" s="1"/>
  <c r="I1607" i="7"/>
  <c r="G1607" i="7"/>
  <c r="M1606" i="7"/>
  <c r="N1606" i="7" s="1"/>
  <c r="O1606" i="7" s="1"/>
  <c r="I1606" i="7"/>
  <c r="G1606" i="7"/>
  <c r="M1605" i="7"/>
  <c r="N1605" i="7" s="1"/>
  <c r="O1605" i="7" s="1"/>
  <c r="I1605" i="7"/>
  <c r="G1605" i="7"/>
  <c r="M1604" i="7"/>
  <c r="N1604" i="7" s="1"/>
  <c r="O1604" i="7" s="1"/>
  <c r="I1604" i="7"/>
  <c r="G1604" i="7"/>
  <c r="M1603" i="7"/>
  <c r="N1603" i="7" s="1"/>
  <c r="O1603" i="7" s="1"/>
  <c r="I1603" i="7"/>
  <c r="G1603" i="7"/>
  <c r="M1602" i="7"/>
  <c r="N1602" i="7" s="1"/>
  <c r="O1602" i="7" s="1"/>
  <c r="I1602" i="7"/>
  <c r="G1602" i="7"/>
  <c r="M1601" i="7"/>
  <c r="N1601" i="7" s="1"/>
  <c r="O1601" i="7" s="1"/>
  <c r="I1601" i="7"/>
  <c r="G1601" i="7"/>
  <c r="M1600" i="7"/>
  <c r="N1600" i="7" s="1"/>
  <c r="O1600" i="7" s="1"/>
  <c r="I1600" i="7"/>
  <c r="G1600" i="7"/>
  <c r="M1599" i="7"/>
  <c r="N1599" i="7" s="1"/>
  <c r="O1599" i="7" s="1"/>
  <c r="I1599" i="7"/>
  <c r="G1599" i="7"/>
  <c r="M1598" i="7"/>
  <c r="N1598" i="7" s="1"/>
  <c r="O1598" i="7" s="1"/>
  <c r="I1598" i="7"/>
  <c r="G1598" i="7"/>
  <c r="M1597" i="7"/>
  <c r="N1597" i="7" s="1"/>
  <c r="O1597" i="7" s="1"/>
  <c r="I1597" i="7"/>
  <c r="G1597" i="7"/>
  <c r="M1596" i="7"/>
  <c r="N1596" i="7" s="1"/>
  <c r="O1596" i="7" s="1"/>
  <c r="I1596" i="7"/>
  <c r="G1596" i="7"/>
  <c r="M1595" i="7"/>
  <c r="N1595" i="7" s="1"/>
  <c r="O1595" i="7" s="1"/>
  <c r="I1595" i="7"/>
  <c r="G1595" i="7"/>
  <c r="M1594" i="7"/>
  <c r="N1594" i="7" s="1"/>
  <c r="O1594" i="7" s="1"/>
  <c r="I1594" i="7"/>
  <c r="G1594" i="7"/>
  <c r="M1593" i="7"/>
  <c r="N1593" i="7" s="1"/>
  <c r="O1593" i="7" s="1"/>
  <c r="I1593" i="7"/>
  <c r="G1593" i="7"/>
  <c r="M1592" i="7"/>
  <c r="N1592" i="7" s="1"/>
  <c r="O1592" i="7" s="1"/>
  <c r="I1592" i="7"/>
  <c r="G1592" i="7"/>
  <c r="M1591" i="7"/>
  <c r="N1591" i="7" s="1"/>
  <c r="O1591" i="7" s="1"/>
  <c r="I1591" i="7"/>
  <c r="G1591" i="7"/>
  <c r="M1590" i="7"/>
  <c r="N1590" i="7" s="1"/>
  <c r="O1590" i="7" s="1"/>
  <c r="I1590" i="7"/>
  <c r="G1590" i="7"/>
  <c r="M1589" i="7"/>
  <c r="N1589" i="7" s="1"/>
  <c r="O1589" i="7" s="1"/>
  <c r="I1589" i="7"/>
  <c r="G1589" i="7"/>
  <c r="M1588" i="7"/>
  <c r="N1588" i="7" s="1"/>
  <c r="O1588" i="7" s="1"/>
  <c r="I1588" i="7"/>
  <c r="G1588" i="7"/>
  <c r="M1587" i="7"/>
  <c r="N1587" i="7" s="1"/>
  <c r="O1587" i="7" s="1"/>
  <c r="I1587" i="7"/>
  <c r="G1587" i="7"/>
  <c r="M1586" i="7"/>
  <c r="N1586" i="7" s="1"/>
  <c r="O1586" i="7" s="1"/>
  <c r="I1586" i="7"/>
  <c r="G1586" i="7"/>
  <c r="N1585" i="7"/>
  <c r="O1585" i="7" s="1"/>
  <c r="M1585" i="7"/>
  <c r="I1585" i="7"/>
  <c r="G1585" i="7"/>
  <c r="N1584" i="7"/>
  <c r="O1584" i="7" s="1"/>
  <c r="M1584" i="7"/>
  <c r="I1584" i="7"/>
  <c r="G1584" i="7"/>
  <c r="M1583" i="7"/>
  <c r="N1583" i="7" s="1"/>
  <c r="O1583" i="7" s="1"/>
  <c r="I1583" i="7"/>
  <c r="G1583" i="7"/>
  <c r="M1582" i="7"/>
  <c r="N1582" i="7" s="1"/>
  <c r="O1582" i="7" s="1"/>
  <c r="I1582" i="7"/>
  <c r="G1582" i="7"/>
  <c r="N1581" i="7"/>
  <c r="O1581" i="7" s="1"/>
  <c r="M1581" i="7"/>
  <c r="I1581" i="7"/>
  <c r="G1581" i="7"/>
  <c r="M1580" i="7"/>
  <c r="N1580" i="7" s="1"/>
  <c r="O1580" i="7" s="1"/>
  <c r="I1580" i="7"/>
  <c r="G1580" i="7"/>
  <c r="M1579" i="7"/>
  <c r="N1579" i="7" s="1"/>
  <c r="O1579" i="7" s="1"/>
  <c r="I1579" i="7"/>
  <c r="G1579" i="7"/>
  <c r="M1578" i="7"/>
  <c r="N1578" i="7" s="1"/>
  <c r="O1578" i="7" s="1"/>
  <c r="I1578" i="7"/>
  <c r="G1578" i="7"/>
  <c r="M1577" i="7"/>
  <c r="N1577" i="7" s="1"/>
  <c r="O1577" i="7" s="1"/>
  <c r="I1577" i="7"/>
  <c r="G1577" i="7"/>
  <c r="M1576" i="7"/>
  <c r="N1576" i="7" s="1"/>
  <c r="O1576" i="7" s="1"/>
  <c r="I1576" i="7"/>
  <c r="G1576" i="7"/>
  <c r="M1575" i="7"/>
  <c r="N1575" i="7" s="1"/>
  <c r="O1575" i="7" s="1"/>
  <c r="I1575" i="7"/>
  <c r="G1575" i="7"/>
  <c r="M1574" i="7"/>
  <c r="N1574" i="7" s="1"/>
  <c r="O1574" i="7" s="1"/>
  <c r="I1574" i="7"/>
  <c r="G1574" i="7"/>
  <c r="M1573" i="7"/>
  <c r="N1573" i="7" s="1"/>
  <c r="O1573" i="7" s="1"/>
  <c r="I1573" i="7"/>
  <c r="G1573" i="7"/>
  <c r="M1572" i="7"/>
  <c r="N1572" i="7" s="1"/>
  <c r="O1572" i="7" s="1"/>
  <c r="I1572" i="7"/>
  <c r="G1572" i="7"/>
  <c r="M1571" i="7"/>
  <c r="N1571" i="7" s="1"/>
  <c r="O1571" i="7" s="1"/>
  <c r="I1571" i="7"/>
  <c r="G1571" i="7"/>
  <c r="M1570" i="7"/>
  <c r="N1570" i="7" s="1"/>
  <c r="O1570" i="7" s="1"/>
  <c r="I1570" i="7"/>
  <c r="G1570" i="7"/>
  <c r="M1569" i="7"/>
  <c r="N1569" i="7" s="1"/>
  <c r="O1569" i="7" s="1"/>
  <c r="I1569" i="7"/>
  <c r="G1569" i="7"/>
  <c r="M1568" i="7"/>
  <c r="N1568" i="7" s="1"/>
  <c r="O1568" i="7" s="1"/>
  <c r="I1568" i="7"/>
  <c r="G1568" i="7"/>
  <c r="M1567" i="7"/>
  <c r="N1567" i="7" s="1"/>
  <c r="O1567" i="7" s="1"/>
  <c r="I1567" i="7"/>
  <c r="G1567" i="7"/>
  <c r="M1566" i="7"/>
  <c r="N1566" i="7" s="1"/>
  <c r="O1566" i="7" s="1"/>
  <c r="I1566" i="7"/>
  <c r="G1566" i="7"/>
  <c r="M1565" i="7"/>
  <c r="N1565" i="7" s="1"/>
  <c r="O1565" i="7" s="1"/>
  <c r="I1565" i="7"/>
  <c r="G1565" i="7"/>
  <c r="M1564" i="7"/>
  <c r="K1564" i="7"/>
  <c r="I1564" i="7"/>
  <c r="G1564" i="7"/>
  <c r="M1563" i="7"/>
  <c r="N1563" i="7" s="1"/>
  <c r="O1563" i="7" s="1"/>
  <c r="I1563" i="7"/>
  <c r="G1563" i="7"/>
  <c r="M1562" i="7"/>
  <c r="N1562" i="7" s="1"/>
  <c r="O1562" i="7" s="1"/>
  <c r="I1562" i="7"/>
  <c r="G1562" i="7"/>
  <c r="M1561" i="7"/>
  <c r="N1561" i="7" s="1"/>
  <c r="O1561" i="7" s="1"/>
  <c r="I1561" i="7"/>
  <c r="G1561" i="7"/>
  <c r="M1560" i="7"/>
  <c r="N1560" i="7" s="1"/>
  <c r="O1560" i="7" s="1"/>
  <c r="I1560" i="7"/>
  <c r="G1560" i="7"/>
  <c r="M1559" i="7"/>
  <c r="K1559" i="7"/>
  <c r="N1559" i="7" s="1"/>
  <c r="O1559" i="7" s="1"/>
  <c r="I1559" i="7"/>
  <c r="G1559" i="7"/>
  <c r="M1558" i="7"/>
  <c r="N1558" i="7" s="1"/>
  <c r="O1558" i="7" s="1"/>
  <c r="I1558" i="7"/>
  <c r="G1558" i="7"/>
  <c r="M1557" i="7"/>
  <c r="N1557" i="7" s="1"/>
  <c r="O1557" i="7" s="1"/>
  <c r="I1557" i="7"/>
  <c r="G1557" i="7"/>
  <c r="M1556" i="7"/>
  <c r="N1556" i="7" s="1"/>
  <c r="O1556" i="7" s="1"/>
  <c r="I1556" i="7"/>
  <c r="G1556" i="7"/>
  <c r="M1555" i="7"/>
  <c r="N1555" i="7" s="1"/>
  <c r="O1555" i="7" s="1"/>
  <c r="I1555" i="7"/>
  <c r="G1555" i="7"/>
  <c r="N1554" i="7"/>
  <c r="O1554" i="7" s="1"/>
  <c r="M1554" i="7"/>
  <c r="I1554" i="7"/>
  <c r="G1554" i="7"/>
  <c r="M1553" i="7"/>
  <c r="N1553" i="7" s="1"/>
  <c r="O1553" i="7" s="1"/>
  <c r="I1553" i="7"/>
  <c r="G1553" i="7"/>
  <c r="M1552" i="7"/>
  <c r="N1552" i="7" s="1"/>
  <c r="O1552" i="7" s="1"/>
  <c r="I1552" i="7"/>
  <c r="G1552" i="7"/>
  <c r="M1551" i="7"/>
  <c r="N1551" i="7" s="1"/>
  <c r="O1551" i="7" s="1"/>
  <c r="I1551" i="7"/>
  <c r="G1551" i="7"/>
  <c r="M1550" i="7"/>
  <c r="N1550" i="7" s="1"/>
  <c r="O1550" i="7" s="1"/>
  <c r="I1550" i="7"/>
  <c r="G1550" i="7"/>
  <c r="M1549" i="7"/>
  <c r="N1549" i="7" s="1"/>
  <c r="O1549" i="7" s="1"/>
  <c r="I1549" i="7"/>
  <c r="G1549" i="7"/>
  <c r="M1548" i="7"/>
  <c r="N1548" i="7" s="1"/>
  <c r="O1548" i="7" s="1"/>
  <c r="I1548" i="7"/>
  <c r="G1548" i="7"/>
  <c r="M1547" i="7"/>
  <c r="N1547" i="7" s="1"/>
  <c r="O1547" i="7" s="1"/>
  <c r="I1547" i="7"/>
  <c r="G1547" i="7"/>
  <c r="M1546" i="7"/>
  <c r="N1546" i="7" s="1"/>
  <c r="O1546" i="7" s="1"/>
  <c r="I1546" i="7"/>
  <c r="G1546" i="7"/>
  <c r="M1545" i="7"/>
  <c r="N1545" i="7" s="1"/>
  <c r="O1545" i="7" s="1"/>
  <c r="I1545" i="7"/>
  <c r="G1545" i="7"/>
  <c r="M1544" i="7"/>
  <c r="N1544" i="7" s="1"/>
  <c r="O1544" i="7" s="1"/>
  <c r="I1544" i="7"/>
  <c r="G1544" i="7"/>
  <c r="M1543" i="7"/>
  <c r="N1543" i="7" s="1"/>
  <c r="O1543" i="7" s="1"/>
  <c r="I1543" i="7"/>
  <c r="G1543" i="7"/>
  <c r="M1542" i="7"/>
  <c r="N1542" i="7" s="1"/>
  <c r="O1542" i="7" s="1"/>
  <c r="I1542" i="7"/>
  <c r="G1542" i="7"/>
  <c r="M1541" i="7"/>
  <c r="N1541" i="7" s="1"/>
  <c r="O1541" i="7" s="1"/>
  <c r="I1541" i="7"/>
  <c r="G1541" i="7"/>
  <c r="M1540" i="7"/>
  <c r="N1540" i="7" s="1"/>
  <c r="O1540" i="7" s="1"/>
  <c r="I1540" i="7"/>
  <c r="G1540" i="7"/>
  <c r="M1539" i="7"/>
  <c r="N1539" i="7" s="1"/>
  <c r="O1539" i="7" s="1"/>
  <c r="I1539" i="7"/>
  <c r="G1539" i="7"/>
  <c r="M1538" i="7"/>
  <c r="N1538" i="7" s="1"/>
  <c r="O1538" i="7" s="1"/>
  <c r="I1538" i="7"/>
  <c r="G1538" i="7"/>
  <c r="M1537" i="7"/>
  <c r="N1537" i="7" s="1"/>
  <c r="O1537" i="7" s="1"/>
  <c r="I1537" i="7"/>
  <c r="G1537" i="7"/>
  <c r="M1536" i="7"/>
  <c r="N1536" i="7" s="1"/>
  <c r="O1536" i="7" s="1"/>
  <c r="I1536" i="7"/>
  <c r="G1536" i="7"/>
  <c r="M1535" i="7"/>
  <c r="N1535" i="7" s="1"/>
  <c r="O1535" i="7" s="1"/>
  <c r="I1535" i="7"/>
  <c r="G1535" i="7"/>
  <c r="M1534" i="7"/>
  <c r="N1534" i="7" s="1"/>
  <c r="O1534" i="7" s="1"/>
  <c r="I1534" i="7"/>
  <c r="G1534" i="7"/>
  <c r="M1533" i="7"/>
  <c r="N1533" i="7" s="1"/>
  <c r="O1533" i="7" s="1"/>
  <c r="I1533" i="7"/>
  <c r="G1533" i="7"/>
  <c r="M1532" i="7"/>
  <c r="N1532" i="7" s="1"/>
  <c r="O1532" i="7" s="1"/>
  <c r="I1532" i="7"/>
  <c r="G1532" i="7"/>
  <c r="M1531" i="7"/>
  <c r="N1531" i="7" s="1"/>
  <c r="O1531" i="7" s="1"/>
  <c r="I1531" i="7"/>
  <c r="G1531" i="7"/>
  <c r="N1530" i="7"/>
  <c r="O1530" i="7" s="1"/>
  <c r="M1530" i="7"/>
  <c r="I1530" i="7"/>
  <c r="G1530" i="7"/>
  <c r="M1529" i="7"/>
  <c r="N1529" i="7" s="1"/>
  <c r="O1529" i="7" s="1"/>
  <c r="I1529" i="7"/>
  <c r="G1529" i="7"/>
  <c r="M1528" i="7"/>
  <c r="N1528" i="7" s="1"/>
  <c r="O1528" i="7" s="1"/>
  <c r="I1528" i="7"/>
  <c r="G1528" i="7"/>
  <c r="N1527" i="7"/>
  <c r="O1527" i="7" s="1"/>
  <c r="M1527" i="7"/>
  <c r="I1527" i="7"/>
  <c r="G1527" i="7"/>
  <c r="N1526" i="7"/>
  <c r="O1526" i="7" s="1"/>
  <c r="M1526" i="7"/>
  <c r="I1526" i="7"/>
  <c r="G1526" i="7"/>
  <c r="N1525" i="7"/>
  <c r="O1525" i="7" s="1"/>
  <c r="M1525" i="7"/>
  <c r="I1525" i="7"/>
  <c r="G1525" i="7"/>
  <c r="N1524" i="7"/>
  <c r="O1524" i="7" s="1"/>
  <c r="M1524" i="7"/>
  <c r="I1524" i="7"/>
  <c r="G1524" i="7"/>
  <c r="N1523" i="7"/>
  <c r="O1523" i="7" s="1"/>
  <c r="M1523" i="7"/>
  <c r="I1523" i="7"/>
  <c r="G1523" i="7"/>
  <c r="O1522" i="7"/>
  <c r="M1522" i="7"/>
  <c r="N1522" i="7" s="1"/>
  <c r="I1522" i="7"/>
  <c r="G1522" i="7"/>
  <c r="M1521" i="7"/>
  <c r="N1521" i="7" s="1"/>
  <c r="O1521" i="7" s="1"/>
  <c r="I1521" i="7"/>
  <c r="G1521" i="7"/>
  <c r="M1520" i="7"/>
  <c r="N1520" i="7" s="1"/>
  <c r="O1520" i="7" s="1"/>
  <c r="I1520" i="7"/>
  <c r="G1520" i="7"/>
  <c r="N1519" i="7"/>
  <c r="O1519" i="7" s="1"/>
  <c r="M1519" i="7"/>
  <c r="I1519" i="7"/>
  <c r="G1519" i="7"/>
  <c r="O1518" i="7"/>
  <c r="M1518" i="7"/>
  <c r="N1518" i="7" s="1"/>
  <c r="I1518" i="7"/>
  <c r="G1518" i="7"/>
  <c r="M1517" i="7"/>
  <c r="N1517" i="7" s="1"/>
  <c r="O1517" i="7" s="1"/>
  <c r="I1517" i="7"/>
  <c r="G1517" i="7"/>
  <c r="M1516" i="7"/>
  <c r="N1516" i="7" s="1"/>
  <c r="O1516" i="7" s="1"/>
  <c r="I1516" i="7"/>
  <c r="G1516" i="7"/>
  <c r="M1515" i="7"/>
  <c r="N1515" i="7" s="1"/>
  <c r="O1515" i="7" s="1"/>
  <c r="I1515" i="7"/>
  <c r="G1515" i="7"/>
  <c r="M1514" i="7"/>
  <c r="N1514" i="7" s="1"/>
  <c r="O1514" i="7" s="1"/>
  <c r="I1514" i="7"/>
  <c r="G1514" i="7"/>
  <c r="M1513" i="7"/>
  <c r="N1513" i="7" s="1"/>
  <c r="O1513" i="7" s="1"/>
  <c r="I1513" i="7"/>
  <c r="G1513" i="7"/>
  <c r="M1512" i="7"/>
  <c r="N1512" i="7" s="1"/>
  <c r="O1512" i="7" s="1"/>
  <c r="I1512" i="7"/>
  <c r="G1512" i="7"/>
  <c r="M1511" i="7"/>
  <c r="N1511" i="7" s="1"/>
  <c r="O1511" i="7" s="1"/>
  <c r="I1511" i="7"/>
  <c r="G1511" i="7"/>
  <c r="M1510" i="7"/>
  <c r="N1510" i="7" s="1"/>
  <c r="O1510" i="7" s="1"/>
  <c r="I1510" i="7"/>
  <c r="G1510" i="7"/>
  <c r="M1509" i="7"/>
  <c r="N1509" i="7" s="1"/>
  <c r="O1509" i="7" s="1"/>
  <c r="I1509" i="7"/>
  <c r="G1509" i="7"/>
  <c r="M1508" i="7"/>
  <c r="N1508" i="7" s="1"/>
  <c r="O1508" i="7" s="1"/>
  <c r="I1508" i="7"/>
  <c r="G1508" i="7"/>
  <c r="M1507" i="7"/>
  <c r="N1507" i="7" s="1"/>
  <c r="O1507" i="7" s="1"/>
  <c r="I1507" i="7"/>
  <c r="G1507" i="7"/>
  <c r="O1506" i="7"/>
  <c r="M1506" i="7"/>
  <c r="N1506" i="7" s="1"/>
  <c r="I1506" i="7"/>
  <c r="G1506" i="7"/>
  <c r="M1505" i="7"/>
  <c r="N1505" i="7" s="1"/>
  <c r="O1505" i="7" s="1"/>
  <c r="I1505" i="7"/>
  <c r="G1505" i="7"/>
  <c r="M1504" i="7"/>
  <c r="N1504" i="7" s="1"/>
  <c r="O1504" i="7" s="1"/>
  <c r="I1504" i="7"/>
  <c r="G1504" i="7"/>
  <c r="M1503" i="7"/>
  <c r="N1503" i="7" s="1"/>
  <c r="O1503" i="7" s="1"/>
  <c r="I1503" i="7"/>
  <c r="G1503" i="7"/>
  <c r="M1502" i="7"/>
  <c r="N1502" i="7" s="1"/>
  <c r="O1502" i="7" s="1"/>
  <c r="I1502" i="7"/>
  <c r="G1502" i="7"/>
  <c r="M1501" i="7"/>
  <c r="N1501" i="7" s="1"/>
  <c r="O1501" i="7" s="1"/>
  <c r="I1501" i="7"/>
  <c r="G1501" i="7"/>
  <c r="M1500" i="7"/>
  <c r="N1500" i="7" s="1"/>
  <c r="O1500" i="7" s="1"/>
  <c r="I1500" i="7"/>
  <c r="G1500" i="7"/>
  <c r="M1499" i="7"/>
  <c r="N1499" i="7" s="1"/>
  <c r="O1499" i="7" s="1"/>
  <c r="I1499" i="7"/>
  <c r="G1499" i="7"/>
  <c r="M1498" i="7"/>
  <c r="N1498" i="7" s="1"/>
  <c r="O1498" i="7" s="1"/>
  <c r="I1498" i="7"/>
  <c r="G1498" i="7"/>
  <c r="M1497" i="7"/>
  <c r="N1497" i="7" s="1"/>
  <c r="O1497" i="7" s="1"/>
  <c r="I1497" i="7"/>
  <c r="G1497" i="7"/>
  <c r="M1496" i="7"/>
  <c r="N1496" i="7" s="1"/>
  <c r="O1496" i="7" s="1"/>
  <c r="I1496" i="7"/>
  <c r="G1496" i="7"/>
  <c r="M1495" i="7"/>
  <c r="N1495" i="7" s="1"/>
  <c r="O1495" i="7" s="1"/>
  <c r="I1495" i="7"/>
  <c r="G1495" i="7"/>
  <c r="M1494" i="7"/>
  <c r="N1494" i="7" s="1"/>
  <c r="O1494" i="7" s="1"/>
  <c r="I1494" i="7"/>
  <c r="G1494" i="7"/>
  <c r="M1493" i="7"/>
  <c r="N1493" i="7" s="1"/>
  <c r="O1493" i="7" s="1"/>
  <c r="I1493" i="7"/>
  <c r="G1493" i="7"/>
  <c r="M1492" i="7"/>
  <c r="N1492" i="7" s="1"/>
  <c r="O1492" i="7" s="1"/>
  <c r="I1492" i="7"/>
  <c r="G1492" i="7"/>
  <c r="M1491" i="7"/>
  <c r="N1491" i="7" s="1"/>
  <c r="O1491" i="7" s="1"/>
  <c r="I1491" i="7"/>
  <c r="G1491" i="7"/>
  <c r="M1490" i="7"/>
  <c r="N1490" i="7" s="1"/>
  <c r="O1490" i="7" s="1"/>
  <c r="I1490" i="7"/>
  <c r="G1490" i="7"/>
  <c r="M1489" i="7"/>
  <c r="N1489" i="7" s="1"/>
  <c r="O1489" i="7" s="1"/>
  <c r="I1489" i="7"/>
  <c r="G1489" i="7"/>
  <c r="M1488" i="7"/>
  <c r="N1488" i="7" s="1"/>
  <c r="O1488" i="7" s="1"/>
  <c r="I1488" i="7"/>
  <c r="G1488" i="7"/>
  <c r="M1487" i="7"/>
  <c r="N1487" i="7" s="1"/>
  <c r="O1487" i="7" s="1"/>
  <c r="I1487" i="7"/>
  <c r="G1487" i="7"/>
  <c r="M1486" i="7"/>
  <c r="N1486" i="7" s="1"/>
  <c r="O1486" i="7" s="1"/>
  <c r="I1486" i="7"/>
  <c r="G1486" i="7"/>
  <c r="M1485" i="7"/>
  <c r="N1485" i="7" s="1"/>
  <c r="O1485" i="7" s="1"/>
  <c r="I1485" i="7"/>
  <c r="G1485" i="7"/>
  <c r="M1484" i="7"/>
  <c r="N1484" i="7" s="1"/>
  <c r="O1484" i="7" s="1"/>
  <c r="I1484" i="7"/>
  <c r="G1484" i="7"/>
  <c r="M1483" i="7"/>
  <c r="N1483" i="7" s="1"/>
  <c r="O1483" i="7" s="1"/>
  <c r="I1483" i="7"/>
  <c r="G1483" i="7"/>
  <c r="M1482" i="7"/>
  <c r="N1482" i="7" s="1"/>
  <c r="O1482" i="7" s="1"/>
  <c r="I1482" i="7"/>
  <c r="G1482" i="7"/>
  <c r="M1481" i="7"/>
  <c r="N1481" i="7" s="1"/>
  <c r="O1481" i="7" s="1"/>
  <c r="I1481" i="7"/>
  <c r="G1481" i="7"/>
  <c r="M1480" i="7"/>
  <c r="N1480" i="7" s="1"/>
  <c r="O1480" i="7" s="1"/>
  <c r="I1480" i="7"/>
  <c r="G1480" i="7"/>
  <c r="M1479" i="7"/>
  <c r="N1479" i="7" s="1"/>
  <c r="O1479" i="7" s="1"/>
  <c r="I1479" i="7"/>
  <c r="G1479" i="7"/>
  <c r="M1478" i="7"/>
  <c r="N1478" i="7" s="1"/>
  <c r="O1478" i="7" s="1"/>
  <c r="I1478" i="7"/>
  <c r="G1478" i="7"/>
  <c r="M1477" i="7"/>
  <c r="N1477" i="7" s="1"/>
  <c r="O1477" i="7" s="1"/>
  <c r="I1477" i="7"/>
  <c r="G1477" i="7"/>
  <c r="M1476" i="7"/>
  <c r="N1476" i="7" s="1"/>
  <c r="O1476" i="7" s="1"/>
  <c r="I1476" i="7"/>
  <c r="G1476" i="7"/>
  <c r="N1475" i="7"/>
  <c r="O1475" i="7" s="1"/>
  <c r="M1475" i="7"/>
  <c r="I1475" i="7"/>
  <c r="G1475" i="7"/>
  <c r="M1474" i="7"/>
  <c r="N1474" i="7" s="1"/>
  <c r="O1474" i="7" s="1"/>
  <c r="I1474" i="7"/>
  <c r="G1474" i="7"/>
  <c r="M1473" i="7"/>
  <c r="N1473" i="7" s="1"/>
  <c r="O1473" i="7" s="1"/>
  <c r="I1473" i="7"/>
  <c r="G1473" i="7"/>
  <c r="M1472" i="7"/>
  <c r="N1472" i="7" s="1"/>
  <c r="O1472" i="7" s="1"/>
  <c r="I1472" i="7"/>
  <c r="G1472" i="7"/>
  <c r="M1471" i="7"/>
  <c r="N1471" i="7" s="1"/>
  <c r="O1471" i="7" s="1"/>
  <c r="I1471" i="7"/>
  <c r="G1471" i="7"/>
  <c r="M1470" i="7"/>
  <c r="N1470" i="7" s="1"/>
  <c r="O1470" i="7" s="1"/>
  <c r="I1470" i="7"/>
  <c r="G1470" i="7"/>
  <c r="M1469" i="7"/>
  <c r="N1469" i="7" s="1"/>
  <c r="O1469" i="7" s="1"/>
  <c r="I1469" i="7"/>
  <c r="G1469" i="7"/>
  <c r="M1468" i="7"/>
  <c r="N1468" i="7" s="1"/>
  <c r="O1468" i="7" s="1"/>
  <c r="I1468" i="7"/>
  <c r="G1468" i="7"/>
  <c r="N1467" i="7"/>
  <c r="O1467" i="7" s="1"/>
  <c r="M1467" i="7"/>
  <c r="I1467" i="7"/>
  <c r="G1467" i="7"/>
  <c r="M1466" i="7"/>
  <c r="N1466" i="7" s="1"/>
  <c r="O1466" i="7" s="1"/>
  <c r="I1466" i="7"/>
  <c r="G1466" i="7"/>
  <c r="M1465" i="7"/>
  <c r="N1465" i="7" s="1"/>
  <c r="O1465" i="7" s="1"/>
  <c r="I1465" i="7"/>
  <c r="G1465" i="7"/>
  <c r="M1464" i="7"/>
  <c r="N1464" i="7" s="1"/>
  <c r="O1464" i="7" s="1"/>
  <c r="I1464" i="7"/>
  <c r="G1464" i="7"/>
  <c r="M1463" i="7"/>
  <c r="N1463" i="7" s="1"/>
  <c r="O1463" i="7" s="1"/>
  <c r="I1463" i="7"/>
  <c r="G1463" i="7"/>
  <c r="M1462" i="7"/>
  <c r="N1462" i="7" s="1"/>
  <c r="O1462" i="7" s="1"/>
  <c r="I1462" i="7"/>
  <c r="G1462" i="7"/>
  <c r="M1461" i="7"/>
  <c r="N1461" i="7" s="1"/>
  <c r="O1461" i="7" s="1"/>
  <c r="I1461" i="7"/>
  <c r="G1461" i="7"/>
  <c r="N1460" i="7"/>
  <c r="O1460" i="7" s="1"/>
  <c r="M1460" i="7"/>
  <c r="I1460" i="7"/>
  <c r="G1460" i="7"/>
  <c r="N1459" i="7"/>
  <c r="O1459" i="7" s="1"/>
  <c r="M1459" i="7"/>
  <c r="I1459" i="7"/>
  <c r="G1459" i="7"/>
  <c r="M1458" i="7"/>
  <c r="N1458" i="7" s="1"/>
  <c r="O1458" i="7" s="1"/>
  <c r="I1458" i="7"/>
  <c r="G1458" i="7"/>
  <c r="M1457" i="7"/>
  <c r="N1457" i="7" s="1"/>
  <c r="O1457" i="7" s="1"/>
  <c r="I1457" i="7"/>
  <c r="G1457" i="7"/>
  <c r="M1456" i="7"/>
  <c r="N1456" i="7" s="1"/>
  <c r="O1456" i="7" s="1"/>
  <c r="I1456" i="7"/>
  <c r="G1456" i="7"/>
  <c r="M1455" i="7"/>
  <c r="N1455" i="7" s="1"/>
  <c r="O1455" i="7" s="1"/>
  <c r="I1455" i="7"/>
  <c r="G1455" i="7"/>
  <c r="M1454" i="7"/>
  <c r="N1454" i="7" s="1"/>
  <c r="O1454" i="7" s="1"/>
  <c r="I1454" i="7"/>
  <c r="G1454" i="7"/>
  <c r="M1453" i="7"/>
  <c r="N1453" i="7" s="1"/>
  <c r="O1453" i="7" s="1"/>
  <c r="I1453" i="7"/>
  <c r="G1453" i="7"/>
  <c r="M1452" i="7"/>
  <c r="N1452" i="7" s="1"/>
  <c r="O1452" i="7" s="1"/>
  <c r="I1452" i="7"/>
  <c r="G1452" i="7"/>
  <c r="M1451" i="7"/>
  <c r="N1451" i="7" s="1"/>
  <c r="O1451" i="7" s="1"/>
  <c r="I1451" i="7"/>
  <c r="G1451" i="7"/>
  <c r="M1450" i="7"/>
  <c r="N1450" i="7" s="1"/>
  <c r="O1450" i="7" s="1"/>
  <c r="I1450" i="7"/>
  <c r="G1450" i="7"/>
  <c r="M1449" i="7"/>
  <c r="N1449" i="7" s="1"/>
  <c r="O1449" i="7" s="1"/>
  <c r="I1449" i="7"/>
  <c r="G1449" i="7"/>
  <c r="M1448" i="7"/>
  <c r="N1448" i="7" s="1"/>
  <c r="O1448" i="7" s="1"/>
  <c r="I1448" i="7"/>
  <c r="G1448" i="7"/>
  <c r="M1447" i="7"/>
  <c r="N1447" i="7" s="1"/>
  <c r="O1447" i="7" s="1"/>
  <c r="I1447" i="7"/>
  <c r="G1447" i="7"/>
  <c r="M1446" i="7"/>
  <c r="N1446" i="7" s="1"/>
  <c r="O1446" i="7" s="1"/>
  <c r="I1446" i="7"/>
  <c r="G1446" i="7"/>
  <c r="M1445" i="7"/>
  <c r="N1445" i="7" s="1"/>
  <c r="O1445" i="7" s="1"/>
  <c r="I1445" i="7"/>
  <c r="G1445" i="7"/>
  <c r="M1444" i="7"/>
  <c r="N1444" i="7" s="1"/>
  <c r="O1444" i="7" s="1"/>
  <c r="I1444" i="7"/>
  <c r="G1444" i="7"/>
  <c r="M1443" i="7"/>
  <c r="N1443" i="7" s="1"/>
  <c r="O1443" i="7" s="1"/>
  <c r="I1443" i="7"/>
  <c r="G1443" i="7"/>
  <c r="M1442" i="7"/>
  <c r="N1442" i="7" s="1"/>
  <c r="O1442" i="7" s="1"/>
  <c r="I1442" i="7"/>
  <c r="G1442" i="7"/>
  <c r="M1441" i="7"/>
  <c r="N1441" i="7" s="1"/>
  <c r="O1441" i="7" s="1"/>
  <c r="I1441" i="7"/>
  <c r="G1441" i="7"/>
  <c r="M1440" i="7"/>
  <c r="N1440" i="7" s="1"/>
  <c r="O1440" i="7" s="1"/>
  <c r="I1440" i="7"/>
  <c r="G1440" i="7"/>
  <c r="M1439" i="7"/>
  <c r="N1439" i="7" s="1"/>
  <c r="O1439" i="7" s="1"/>
  <c r="I1439" i="7"/>
  <c r="G1439" i="7"/>
  <c r="M1438" i="7"/>
  <c r="N1438" i="7" s="1"/>
  <c r="O1438" i="7" s="1"/>
  <c r="I1438" i="7"/>
  <c r="G1438" i="7"/>
  <c r="M1437" i="7"/>
  <c r="N1437" i="7" s="1"/>
  <c r="O1437" i="7" s="1"/>
  <c r="I1437" i="7"/>
  <c r="G1437" i="7"/>
  <c r="M1436" i="7"/>
  <c r="N1436" i="7" s="1"/>
  <c r="O1436" i="7" s="1"/>
  <c r="I1436" i="7"/>
  <c r="G1436" i="7"/>
  <c r="M1435" i="7"/>
  <c r="N1435" i="7" s="1"/>
  <c r="O1435" i="7" s="1"/>
  <c r="I1435" i="7"/>
  <c r="G1435" i="7"/>
  <c r="M1434" i="7"/>
  <c r="N1434" i="7" s="1"/>
  <c r="O1434" i="7" s="1"/>
  <c r="I1434" i="7"/>
  <c r="G1434" i="7"/>
  <c r="M1433" i="7"/>
  <c r="N1433" i="7" s="1"/>
  <c r="O1433" i="7" s="1"/>
  <c r="I1433" i="7"/>
  <c r="G1433" i="7"/>
  <c r="M1432" i="7"/>
  <c r="N1432" i="7" s="1"/>
  <c r="O1432" i="7" s="1"/>
  <c r="I1432" i="7"/>
  <c r="G1432" i="7"/>
  <c r="M1431" i="7"/>
  <c r="N1431" i="7" s="1"/>
  <c r="O1431" i="7" s="1"/>
  <c r="I1431" i="7"/>
  <c r="G1431" i="7"/>
  <c r="M1430" i="7"/>
  <c r="N1430" i="7" s="1"/>
  <c r="O1430" i="7" s="1"/>
  <c r="I1430" i="7"/>
  <c r="G1430" i="7"/>
  <c r="M1429" i="7"/>
  <c r="N1429" i="7" s="1"/>
  <c r="O1429" i="7" s="1"/>
  <c r="I1429" i="7"/>
  <c r="G1429" i="7"/>
  <c r="M1428" i="7"/>
  <c r="N1428" i="7" s="1"/>
  <c r="O1428" i="7" s="1"/>
  <c r="I1428" i="7"/>
  <c r="G1428" i="7"/>
  <c r="M1427" i="7"/>
  <c r="N1427" i="7" s="1"/>
  <c r="O1427" i="7" s="1"/>
  <c r="I1427" i="7"/>
  <c r="G1427" i="7"/>
  <c r="M1426" i="7"/>
  <c r="N1426" i="7" s="1"/>
  <c r="O1426" i="7" s="1"/>
  <c r="I1426" i="7"/>
  <c r="G1426" i="7"/>
  <c r="M1425" i="7"/>
  <c r="N1425" i="7" s="1"/>
  <c r="O1425" i="7" s="1"/>
  <c r="I1425" i="7"/>
  <c r="G1425" i="7"/>
  <c r="M1424" i="7"/>
  <c r="N1424" i="7" s="1"/>
  <c r="O1424" i="7" s="1"/>
  <c r="I1424" i="7"/>
  <c r="G1424" i="7"/>
  <c r="M1423" i="7"/>
  <c r="N1423" i="7" s="1"/>
  <c r="O1423" i="7" s="1"/>
  <c r="I1423" i="7"/>
  <c r="G1423" i="7"/>
  <c r="O1422" i="7"/>
  <c r="M1422" i="7"/>
  <c r="N1422" i="7" s="1"/>
  <c r="I1422" i="7"/>
  <c r="G1422" i="7"/>
  <c r="M1421" i="7"/>
  <c r="N1421" i="7" s="1"/>
  <c r="O1421" i="7" s="1"/>
  <c r="I1421" i="7"/>
  <c r="G1421" i="7"/>
  <c r="M1420" i="7"/>
  <c r="N1420" i="7" s="1"/>
  <c r="O1420" i="7" s="1"/>
  <c r="I1420" i="7"/>
  <c r="G1420" i="7"/>
  <c r="N1419" i="7"/>
  <c r="O1419" i="7" s="1"/>
  <c r="M1419" i="7"/>
  <c r="I1419" i="7"/>
  <c r="G1419" i="7"/>
  <c r="M1418" i="7"/>
  <c r="N1418" i="7" s="1"/>
  <c r="O1418" i="7" s="1"/>
  <c r="I1418" i="7"/>
  <c r="G1418" i="7"/>
  <c r="M1417" i="7"/>
  <c r="N1417" i="7" s="1"/>
  <c r="O1417" i="7" s="1"/>
  <c r="I1417" i="7"/>
  <c r="G1417" i="7"/>
  <c r="M1416" i="7"/>
  <c r="N1416" i="7" s="1"/>
  <c r="O1416" i="7" s="1"/>
  <c r="I1416" i="7"/>
  <c r="G1416" i="7"/>
  <c r="M1415" i="7"/>
  <c r="N1415" i="7" s="1"/>
  <c r="O1415" i="7" s="1"/>
  <c r="I1415" i="7"/>
  <c r="G1415" i="7"/>
  <c r="M1414" i="7"/>
  <c r="N1414" i="7" s="1"/>
  <c r="O1414" i="7" s="1"/>
  <c r="I1414" i="7"/>
  <c r="G1414" i="7"/>
  <c r="M1413" i="7"/>
  <c r="N1413" i="7" s="1"/>
  <c r="O1413" i="7" s="1"/>
  <c r="I1413" i="7"/>
  <c r="G1413" i="7"/>
  <c r="N1412" i="7"/>
  <c r="O1412" i="7" s="1"/>
  <c r="M1412" i="7"/>
  <c r="I1412" i="7"/>
  <c r="G1412" i="7"/>
  <c r="M1411" i="7"/>
  <c r="N1411" i="7" s="1"/>
  <c r="O1411" i="7" s="1"/>
  <c r="I1411" i="7"/>
  <c r="G1411" i="7"/>
  <c r="M1410" i="7"/>
  <c r="N1410" i="7" s="1"/>
  <c r="O1410" i="7" s="1"/>
  <c r="I1410" i="7"/>
  <c r="G1410" i="7"/>
  <c r="M1409" i="7"/>
  <c r="N1409" i="7" s="1"/>
  <c r="O1409" i="7" s="1"/>
  <c r="I1409" i="7"/>
  <c r="G1409" i="7"/>
  <c r="M1408" i="7"/>
  <c r="N1408" i="7" s="1"/>
  <c r="O1408" i="7" s="1"/>
  <c r="I1408" i="7"/>
  <c r="G1408" i="7"/>
  <c r="M1407" i="7"/>
  <c r="N1407" i="7" s="1"/>
  <c r="O1407" i="7" s="1"/>
  <c r="I1407" i="7"/>
  <c r="G1407" i="7"/>
  <c r="M1406" i="7"/>
  <c r="N1406" i="7" s="1"/>
  <c r="O1406" i="7" s="1"/>
  <c r="I1406" i="7"/>
  <c r="G1406" i="7"/>
  <c r="M1405" i="7"/>
  <c r="N1405" i="7" s="1"/>
  <c r="O1405" i="7" s="1"/>
  <c r="I1405" i="7"/>
  <c r="G1405" i="7"/>
  <c r="M1404" i="7"/>
  <c r="N1404" i="7" s="1"/>
  <c r="O1404" i="7" s="1"/>
  <c r="I1404" i="7"/>
  <c r="G1404" i="7"/>
  <c r="N1403" i="7"/>
  <c r="O1403" i="7" s="1"/>
  <c r="M1403" i="7"/>
  <c r="I1403" i="7"/>
  <c r="G1403" i="7"/>
  <c r="M1402" i="7"/>
  <c r="N1402" i="7" s="1"/>
  <c r="O1402" i="7" s="1"/>
  <c r="I1402" i="7"/>
  <c r="G1402" i="7"/>
  <c r="M1401" i="7"/>
  <c r="N1401" i="7" s="1"/>
  <c r="O1401" i="7" s="1"/>
  <c r="I1401" i="7"/>
  <c r="G1401" i="7"/>
  <c r="M1400" i="7"/>
  <c r="N1400" i="7" s="1"/>
  <c r="O1400" i="7" s="1"/>
  <c r="I1400" i="7"/>
  <c r="G1400" i="7"/>
  <c r="M1399" i="7"/>
  <c r="N1399" i="7" s="1"/>
  <c r="O1399" i="7" s="1"/>
  <c r="I1399" i="7"/>
  <c r="G1399" i="7"/>
  <c r="M1398" i="7"/>
  <c r="N1398" i="7" s="1"/>
  <c r="O1398" i="7" s="1"/>
  <c r="I1398" i="7"/>
  <c r="G1398" i="7"/>
  <c r="M1397" i="7"/>
  <c r="N1397" i="7" s="1"/>
  <c r="O1397" i="7" s="1"/>
  <c r="I1397" i="7"/>
  <c r="G1397" i="7"/>
  <c r="N1396" i="7"/>
  <c r="O1396" i="7" s="1"/>
  <c r="M1396" i="7"/>
  <c r="I1396" i="7"/>
  <c r="G1396" i="7"/>
  <c r="M1395" i="7"/>
  <c r="N1395" i="7" s="1"/>
  <c r="O1395" i="7" s="1"/>
  <c r="I1395" i="7"/>
  <c r="G1395" i="7"/>
  <c r="M1394" i="7"/>
  <c r="N1394" i="7" s="1"/>
  <c r="O1394" i="7" s="1"/>
  <c r="I1394" i="7"/>
  <c r="G1394" i="7"/>
  <c r="M1393" i="7"/>
  <c r="N1393" i="7" s="1"/>
  <c r="O1393" i="7" s="1"/>
  <c r="I1393" i="7"/>
  <c r="G1393" i="7"/>
  <c r="M1392" i="7"/>
  <c r="N1392" i="7" s="1"/>
  <c r="O1392" i="7" s="1"/>
  <c r="I1392" i="7"/>
  <c r="G1392" i="7"/>
  <c r="M1391" i="7"/>
  <c r="N1391" i="7" s="1"/>
  <c r="O1391" i="7" s="1"/>
  <c r="I1391" i="7"/>
  <c r="G1391" i="7"/>
  <c r="M1390" i="7"/>
  <c r="N1390" i="7" s="1"/>
  <c r="O1390" i="7" s="1"/>
  <c r="I1390" i="7"/>
  <c r="G1390" i="7"/>
  <c r="M1389" i="7"/>
  <c r="N1389" i="7" s="1"/>
  <c r="O1389" i="7" s="1"/>
  <c r="I1389" i="7"/>
  <c r="G1389" i="7"/>
  <c r="M1388" i="7"/>
  <c r="N1388" i="7" s="1"/>
  <c r="O1388" i="7" s="1"/>
  <c r="I1388" i="7"/>
  <c r="G1388" i="7"/>
  <c r="N1387" i="7"/>
  <c r="O1387" i="7" s="1"/>
  <c r="M1387" i="7"/>
  <c r="I1387" i="7"/>
  <c r="G1387" i="7"/>
  <c r="M1386" i="7"/>
  <c r="N1386" i="7" s="1"/>
  <c r="O1386" i="7" s="1"/>
  <c r="I1386" i="7"/>
  <c r="G1386" i="7"/>
  <c r="M1385" i="7"/>
  <c r="N1385" i="7" s="1"/>
  <c r="O1385" i="7" s="1"/>
  <c r="I1385" i="7"/>
  <c r="G1385" i="7"/>
  <c r="M1384" i="7"/>
  <c r="N1384" i="7" s="1"/>
  <c r="O1384" i="7" s="1"/>
  <c r="I1384" i="7"/>
  <c r="G1384" i="7"/>
  <c r="M1383" i="7"/>
  <c r="N1383" i="7" s="1"/>
  <c r="O1383" i="7" s="1"/>
  <c r="I1383" i="7"/>
  <c r="G1383" i="7"/>
  <c r="M1382" i="7"/>
  <c r="N1382" i="7" s="1"/>
  <c r="O1382" i="7" s="1"/>
  <c r="I1382" i="7"/>
  <c r="G1382" i="7"/>
  <c r="M1381" i="7"/>
  <c r="N1381" i="7" s="1"/>
  <c r="O1381" i="7" s="1"/>
  <c r="I1381" i="7"/>
  <c r="G1381" i="7"/>
  <c r="N1380" i="7"/>
  <c r="O1380" i="7" s="1"/>
  <c r="M1380" i="7"/>
  <c r="I1380" i="7"/>
  <c r="G1380" i="7"/>
  <c r="M1379" i="7"/>
  <c r="N1379" i="7" s="1"/>
  <c r="O1379" i="7" s="1"/>
  <c r="I1379" i="7"/>
  <c r="G1379" i="7"/>
  <c r="M1378" i="7"/>
  <c r="N1378" i="7" s="1"/>
  <c r="O1378" i="7" s="1"/>
  <c r="I1378" i="7"/>
  <c r="G1378" i="7"/>
  <c r="M1377" i="7"/>
  <c r="N1377" i="7" s="1"/>
  <c r="O1377" i="7" s="1"/>
  <c r="I1377" i="7"/>
  <c r="G1377" i="7"/>
  <c r="M1376" i="7"/>
  <c r="N1376" i="7" s="1"/>
  <c r="O1376" i="7" s="1"/>
  <c r="I1376" i="7"/>
  <c r="G1376" i="7"/>
  <c r="M1375" i="7"/>
  <c r="N1375" i="7" s="1"/>
  <c r="O1375" i="7" s="1"/>
  <c r="I1375" i="7"/>
  <c r="G1375" i="7"/>
  <c r="M1374" i="7"/>
  <c r="N1374" i="7" s="1"/>
  <c r="O1374" i="7" s="1"/>
  <c r="I1374" i="7"/>
  <c r="G1374" i="7"/>
  <c r="M1373" i="7"/>
  <c r="N1373" i="7" s="1"/>
  <c r="O1373" i="7" s="1"/>
  <c r="I1373" i="7"/>
  <c r="G1373" i="7"/>
  <c r="M1372" i="7"/>
  <c r="N1372" i="7" s="1"/>
  <c r="O1372" i="7" s="1"/>
  <c r="I1372" i="7"/>
  <c r="G1372" i="7"/>
  <c r="N1371" i="7"/>
  <c r="O1371" i="7" s="1"/>
  <c r="M1371" i="7"/>
  <c r="I1371" i="7"/>
  <c r="G1371" i="7"/>
  <c r="M1370" i="7"/>
  <c r="N1370" i="7" s="1"/>
  <c r="O1370" i="7" s="1"/>
  <c r="I1370" i="7"/>
  <c r="G1370" i="7"/>
  <c r="M1369" i="7"/>
  <c r="N1369" i="7" s="1"/>
  <c r="O1369" i="7" s="1"/>
  <c r="I1369" i="7"/>
  <c r="G1369" i="7"/>
  <c r="M1368" i="7"/>
  <c r="N1368" i="7" s="1"/>
  <c r="O1368" i="7" s="1"/>
  <c r="I1368" i="7"/>
  <c r="G1368" i="7"/>
  <c r="M1367" i="7"/>
  <c r="N1367" i="7" s="1"/>
  <c r="O1367" i="7" s="1"/>
  <c r="I1367" i="7"/>
  <c r="G1367" i="7"/>
  <c r="M1366" i="7"/>
  <c r="N1366" i="7" s="1"/>
  <c r="O1366" i="7" s="1"/>
  <c r="I1366" i="7"/>
  <c r="G1366" i="7"/>
  <c r="M1365" i="7"/>
  <c r="N1365" i="7" s="1"/>
  <c r="O1365" i="7" s="1"/>
  <c r="I1365" i="7"/>
  <c r="G1365" i="7"/>
  <c r="N1364" i="7"/>
  <c r="O1364" i="7" s="1"/>
  <c r="M1364" i="7"/>
  <c r="I1364" i="7"/>
  <c r="G1364" i="7"/>
  <c r="M1363" i="7"/>
  <c r="N1363" i="7" s="1"/>
  <c r="O1363" i="7" s="1"/>
  <c r="I1363" i="7"/>
  <c r="G1363" i="7"/>
  <c r="M1362" i="7"/>
  <c r="N1362" i="7" s="1"/>
  <c r="O1362" i="7" s="1"/>
  <c r="I1362" i="7"/>
  <c r="G1362" i="7"/>
  <c r="M1361" i="7"/>
  <c r="N1361" i="7" s="1"/>
  <c r="O1361" i="7" s="1"/>
  <c r="I1361" i="7"/>
  <c r="G1361" i="7"/>
  <c r="M1360" i="7"/>
  <c r="N1360" i="7" s="1"/>
  <c r="O1360" i="7" s="1"/>
  <c r="I1360" i="7"/>
  <c r="G1360" i="7"/>
  <c r="M1359" i="7"/>
  <c r="N1359" i="7" s="1"/>
  <c r="O1359" i="7" s="1"/>
  <c r="I1359" i="7"/>
  <c r="G1359" i="7"/>
  <c r="M1358" i="7"/>
  <c r="N1358" i="7" s="1"/>
  <c r="O1358" i="7" s="1"/>
  <c r="I1358" i="7"/>
  <c r="G1358" i="7"/>
  <c r="M1357" i="7"/>
  <c r="N1357" i="7" s="1"/>
  <c r="O1357" i="7" s="1"/>
  <c r="I1357" i="7"/>
  <c r="G1357" i="7"/>
  <c r="M1356" i="7"/>
  <c r="N1356" i="7" s="1"/>
  <c r="O1356" i="7" s="1"/>
  <c r="I1356" i="7"/>
  <c r="G1356" i="7"/>
  <c r="M1355" i="7"/>
  <c r="N1355" i="7" s="1"/>
  <c r="O1355" i="7" s="1"/>
  <c r="I1355" i="7"/>
  <c r="G1355" i="7"/>
  <c r="M1354" i="7"/>
  <c r="N1354" i="7" s="1"/>
  <c r="O1354" i="7" s="1"/>
  <c r="I1354" i="7"/>
  <c r="G1354" i="7"/>
  <c r="M1353" i="7"/>
  <c r="N1353" i="7" s="1"/>
  <c r="O1353" i="7" s="1"/>
  <c r="I1353" i="7"/>
  <c r="G1353" i="7"/>
  <c r="M1352" i="7"/>
  <c r="N1352" i="7" s="1"/>
  <c r="O1352" i="7" s="1"/>
  <c r="I1352" i="7"/>
  <c r="G1352" i="7"/>
  <c r="M1351" i="7"/>
  <c r="N1351" i="7" s="1"/>
  <c r="O1351" i="7" s="1"/>
  <c r="I1351" i="7"/>
  <c r="G1351" i="7"/>
  <c r="M1350" i="7"/>
  <c r="N1350" i="7" s="1"/>
  <c r="O1350" i="7" s="1"/>
  <c r="I1350" i="7"/>
  <c r="G1350" i="7"/>
  <c r="M1349" i="7"/>
  <c r="N1349" i="7" s="1"/>
  <c r="O1349" i="7" s="1"/>
  <c r="I1349" i="7"/>
  <c r="G1349" i="7"/>
  <c r="M1348" i="7"/>
  <c r="N1348" i="7" s="1"/>
  <c r="O1348" i="7" s="1"/>
  <c r="I1348" i="7"/>
  <c r="G1348" i="7"/>
  <c r="M1347" i="7"/>
  <c r="N1347" i="7" s="1"/>
  <c r="O1347" i="7" s="1"/>
  <c r="I1347" i="7"/>
  <c r="G1347" i="7"/>
  <c r="M1346" i="7"/>
  <c r="N1346" i="7" s="1"/>
  <c r="O1346" i="7" s="1"/>
  <c r="I1346" i="7"/>
  <c r="G1346" i="7"/>
  <c r="M1345" i="7"/>
  <c r="N1345" i="7" s="1"/>
  <c r="O1345" i="7" s="1"/>
  <c r="I1345" i="7"/>
  <c r="G1345" i="7"/>
  <c r="M1344" i="7"/>
  <c r="N1344" i="7" s="1"/>
  <c r="O1344" i="7" s="1"/>
  <c r="I1344" i="7"/>
  <c r="G1344" i="7"/>
  <c r="M1343" i="7"/>
  <c r="N1343" i="7" s="1"/>
  <c r="O1343" i="7" s="1"/>
  <c r="I1343" i="7"/>
  <c r="G1343" i="7"/>
  <c r="M1342" i="7"/>
  <c r="N1342" i="7" s="1"/>
  <c r="O1342" i="7" s="1"/>
  <c r="I1342" i="7"/>
  <c r="G1342" i="7"/>
  <c r="M1341" i="7"/>
  <c r="N1341" i="7" s="1"/>
  <c r="O1341" i="7" s="1"/>
  <c r="I1341" i="7"/>
  <c r="G1341" i="7"/>
  <c r="M1340" i="7"/>
  <c r="N1340" i="7" s="1"/>
  <c r="O1340" i="7" s="1"/>
  <c r="I1340" i="7"/>
  <c r="G1340" i="7"/>
  <c r="M1339" i="7"/>
  <c r="N1339" i="7" s="1"/>
  <c r="O1339" i="7" s="1"/>
  <c r="I1339" i="7"/>
  <c r="G1339" i="7"/>
  <c r="M1338" i="7"/>
  <c r="N1338" i="7" s="1"/>
  <c r="O1338" i="7" s="1"/>
  <c r="I1338" i="7"/>
  <c r="G1338" i="7"/>
  <c r="M1337" i="7"/>
  <c r="N1337" i="7" s="1"/>
  <c r="O1337" i="7" s="1"/>
  <c r="I1337" i="7"/>
  <c r="G1337" i="7"/>
  <c r="M1336" i="7"/>
  <c r="N1336" i="7" s="1"/>
  <c r="O1336" i="7" s="1"/>
  <c r="I1336" i="7"/>
  <c r="G1336" i="7"/>
  <c r="M1335" i="7"/>
  <c r="N1335" i="7" s="1"/>
  <c r="O1335" i="7" s="1"/>
  <c r="I1335" i="7"/>
  <c r="G1335" i="7"/>
  <c r="M1334" i="7"/>
  <c r="N1334" i="7" s="1"/>
  <c r="O1334" i="7" s="1"/>
  <c r="I1334" i="7"/>
  <c r="G1334" i="7"/>
  <c r="M1333" i="7"/>
  <c r="N1333" i="7" s="1"/>
  <c r="O1333" i="7" s="1"/>
  <c r="I1333" i="7"/>
  <c r="G1333" i="7"/>
  <c r="M1332" i="7"/>
  <c r="N1332" i="7" s="1"/>
  <c r="O1332" i="7" s="1"/>
  <c r="I1332" i="7"/>
  <c r="G1332" i="7"/>
  <c r="M1331" i="7"/>
  <c r="N1331" i="7" s="1"/>
  <c r="O1331" i="7" s="1"/>
  <c r="I1331" i="7"/>
  <c r="G1331" i="7"/>
  <c r="M1330" i="7"/>
  <c r="N1330" i="7" s="1"/>
  <c r="O1330" i="7" s="1"/>
  <c r="I1330" i="7"/>
  <c r="G1330" i="7"/>
  <c r="M1329" i="7"/>
  <c r="N1329" i="7" s="1"/>
  <c r="O1329" i="7" s="1"/>
  <c r="I1329" i="7"/>
  <c r="G1329" i="7"/>
  <c r="M1328" i="7"/>
  <c r="N1328" i="7" s="1"/>
  <c r="O1328" i="7" s="1"/>
  <c r="I1328" i="7"/>
  <c r="G1328" i="7"/>
  <c r="M1327" i="7"/>
  <c r="N1327" i="7" s="1"/>
  <c r="O1327" i="7" s="1"/>
  <c r="I1327" i="7"/>
  <c r="G1327" i="7"/>
  <c r="M1326" i="7"/>
  <c r="N1326" i="7" s="1"/>
  <c r="O1326" i="7" s="1"/>
  <c r="I1326" i="7"/>
  <c r="G1326" i="7"/>
  <c r="M1325" i="7"/>
  <c r="N1325" i="7" s="1"/>
  <c r="O1325" i="7" s="1"/>
  <c r="I1325" i="7"/>
  <c r="G1325" i="7"/>
  <c r="M1324" i="7"/>
  <c r="N1324" i="7" s="1"/>
  <c r="O1324" i="7" s="1"/>
  <c r="I1324" i="7"/>
  <c r="G1324" i="7"/>
  <c r="M1323" i="7"/>
  <c r="N1323" i="7" s="1"/>
  <c r="O1323" i="7" s="1"/>
  <c r="I1323" i="7"/>
  <c r="G1323" i="7"/>
  <c r="M1322" i="7"/>
  <c r="N1322" i="7" s="1"/>
  <c r="O1322" i="7" s="1"/>
  <c r="I1322" i="7"/>
  <c r="G1322" i="7"/>
  <c r="M1321" i="7"/>
  <c r="N1321" i="7" s="1"/>
  <c r="O1321" i="7" s="1"/>
  <c r="I1321" i="7"/>
  <c r="G1321" i="7"/>
  <c r="M1320" i="7"/>
  <c r="N1320" i="7" s="1"/>
  <c r="O1320" i="7" s="1"/>
  <c r="I1320" i="7"/>
  <c r="G1320" i="7"/>
  <c r="M1319" i="7"/>
  <c r="N1319" i="7" s="1"/>
  <c r="O1319" i="7" s="1"/>
  <c r="I1319" i="7"/>
  <c r="G1319" i="7"/>
  <c r="M1318" i="7"/>
  <c r="N1318" i="7" s="1"/>
  <c r="O1318" i="7" s="1"/>
  <c r="I1318" i="7"/>
  <c r="G1318" i="7"/>
  <c r="M1317" i="7"/>
  <c r="N1317" i="7" s="1"/>
  <c r="O1317" i="7" s="1"/>
  <c r="I1317" i="7"/>
  <c r="G1317" i="7"/>
  <c r="M1316" i="7"/>
  <c r="N1316" i="7" s="1"/>
  <c r="O1316" i="7" s="1"/>
  <c r="I1316" i="7"/>
  <c r="G1316" i="7"/>
  <c r="M1315" i="7"/>
  <c r="N1315" i="7" s="1"/>
  <c r="O1315" i="7" s="1"/>
  <c r="I1315" i="7"/>
  <c r="G1315" i="7"/>
  <c r="M1314" i="7"/>
  <c r="N1314" i="7" s="1"/>
  <c r="O1314" i="7" s="1"/>
  <c r="I1314" i="7"/>
  <c r="G1314" i="7"/>
  <c r="M1313" i="7"/>
  <c r="N1313" i="7" s="1"/>
  <c r="O1313" i="7" s="1"/>
  <c r="I1313" i="7"/>
  <c r="G1313" i="7"/>
  <c r="M1312" i="7"/>
  <c r="N1312" i="7" s="1"/>
  <c r="O1312" i="7" s="1"/>
  <c r="I1312" i="7"/>
  <c r="G1312" i="7"/>
  <c r="M1311" i="7"/>
  <c r="N1311" i="7" s="1"/>
  <c r="O1311" i="7" s="1"/>
  <c r="I1311" i="7"/>
  <c r="G1311" i="7"/>
  <c r="M1310" i="7"/>
  <c r="N1310" i="7" s="1"/>
  <c r="O1310" i="7" s="1"/>
  <c r="I1310" i="7"/>
  <c r="G1310" i="7"/>
  <c r="M1309" i="7"/>
  <c r="N1309" i="7" s="1"/>
  <c r="O1309" i="7" s="1"/>
  <c r="I1309" i="7"/>
  <c r="G1309" i="7"/>
  <c r="M1308" i="7"/>
  <c r="N1308" i="7" s="1"/>
  <c r="O1308" i="7" s="1"/>
  <c r="I1308" i="7"/>
  <c r="G1308" i="7"/>
  <c r="M1307" i="7"/>
  <c r="N1307" i="7" s="1"/>
  <c r="O1307" i="7" s="1"/>
  <c r="I1307" i="7"/>
  <c r="G1307" i="7"/>
  <c r="M1306" i="7"/>
  <c r="N1306" i="7" s="1"/>
  <c r="O1306" i="7" s="1"/>
  <c r="I1306" i="7"/>
  <c r="G1306" i="7"/>
  <c r="M1305" i="7"/>
  <c r="N1305" i="7" s="1"/>
  <c r="O1305" i="7" s="1"/>
  <c r="I1305" i="7"/>
  <c r="G1305" i="7"/>
  <c r="M1304" i="7"/>
  <c r="N1304" i="7" s="1"/>
  <c r="O1304" i="7" s="1"/>
  <c r="I1304" i="7"/>
  <c r="G1304" i="7"/>
  <c r="M1303" i="7"/>
  <c r="N1303" i="7" s="1"/>
  <c r="O1303" i="7" s="1"/>
  <c r="I1303" i="7"/>
  <c r="G1303" i="7"/>
  <c r="M1302" i="7"/>
  <c r="N1302" i="7" s="1"/>
  <c r="O1302" i="7" s="1"/>
  <c r="I1302" i="7"/>
  <c r="G1302" i="7"/>
  <c r="M1301" i="7"/>
  <c r="N1301" i="7" s="1"/>
  <c r="O1301" i="7" s="1"/>
  <c r="I1301" i="7"/>
  <c r="G1301" i="7"/>
  <c r="M1300" i="7"/>
  <c r="N1300" i="7" s="1"/>
  <c r="O1300" i="7" s="1"/>
  <c r="I1300" i="7"/>
  <c r="G1300" i="7"/>
  <c r="M1299" i="7"/>
  <c r="N1299" i="7" s="1"/>
  <c r="O1299" i="7" s="1"/>
  <c r="I1299" i="7"/>
  <c r="G1299" i="7"/>
  <c r="M1298" i="7"/>
  <c r="N1298" i="7" s="1"/>
  <c r="O1298" i="7" s="1"/>
  <c r="I1298" i="7"/>
  <c r="G1298" i="7"/>
  <c r="M1297" i="7"/>
  <c r="N1297" i="7" s="1"/>
  <c r="O1297" i="7" s="1"/>
  <c r="I1297" i="7"/>
  <c r="G1297" i="7"/>
  <c r="M1296" i="7"/>
  <c r="N1296" i="7" s="1"/>
  <c r="O1296" i="7" s="1"/>
  <c r="I1296" i="7"/>
  <c r="G1296" i="7"/>
  <c r="M1295" i="7"/>
  <c r="N1295" i="7" s="1"/>
  <c r="O1295" i="7" s="1"/>
  <c r="I1295" i="7"/>
  <c r="G1295" i="7"/>
  <c r="M1294" i="7"/>
  <c r="N1294" i="7" s="1"/>
  <c r="O1294" i="7" s="1"/>
  <c r="I1294" i="7"/>
  <c r="G1294" i="7"/>
  <c r="M1293" i="7"/>
  <c r="N1293" i="7" s="1"/>
  <c r="O1293" i="7" s="1"/>
  <c r="I1293" i="7"/>
  <c r="G1293" i="7"/>
  <c r="M1292" i="7"/>
  <c r="N1292" i="7" s="1"/>
  <c r="O1292" i="7" s="1"/>
  <c r="I1292" i="7"/>
  <c r="G1292" i="7"/>
  <c r="M1291" i="7"/>
  <c r="N1291" i="7" s="1"/>
  <c r="O1291" i="7" s="1"/>
  <c r="I1291" i="7"/>
  <c r="G1291" i="7"/>
  <c r="M1290" i="7"/>
  <c r="N1290" i="7" s="1"/>
  <c r="O1290" i="7" s="1"/>
  <c r="I1290" i="7"/>
  <c r="G1290" i="7"/>
  <c r="M1289" i="7"/>
  <c r="N1289" i="7" s="1"/>
  <c r="O1289" i="7" s="1"/>
  <c r="I1289" i="7"/>
  <c r="G1289" i="7"/>
  <c r="M1288" i="7"/>
  <c r="N1288" i="7" s="1"/>
  <c r="O1288" i="7" s="1"/>
  <c r="I1288" i="7"/>
  <c r="G1288" i="7"/>
  <c r="M1287" i="7"/>
  <c r="N1287" i="7" s="1"/>
  <c r="O1287" i="7" s="1"/>
  <c r="I1287" i="7"/>
  <c r="G1287" i="7"/>
  <c r="M1286" i="7"/>
  <c r="N1286" i="7" s="1"/>
  <c r="O1286" i="7" s="1"/>
  <c r="I1286" i="7"/>
  <c r="G1286" i="7"/>
  <c r="M1285" i="7"/>
  <c r="N1285" i="7" s="1"/>
  <c r="O1285" i="7" s="1"/>
  <c r="I1285" i="7"/>
  <c r="G1285" i="7"/>
  <c r="M1284" i="7"/>
  <c r="N1284" i="7" s="1"/>
  <c r="O1284" i="7" s="1"/>
  <c r="I1284" i="7"/>
  <c r="G1284" i="7"/>
  <c r="M1283" i="7"/>
  <c r="N1283" i="7" s="1"/>
  <c r="O1283" i="7" s="1"/>
  <c r="I1283" i="7"/>
  <c r="G1283" i="7"/>
  <c r="M1282" i="7"/>
  <c r="N1282" i="7" s="1"/>
  <c r="O1282" i="7" s="1"/>
  <c r="I1282" i="7"/>
  <c r="G1282" i="7"/>
  <c r="M1281" i="7"/>
  <c r="N1281" i="7" s="1"/>
  <c r="O1281" i="7" s="1"/>
  <c r="I1281" i="7"/>
  <c r="G1281" i="7"/>
  <c r="M1280" i="7"/>
  <c r="N1280" i="7" s="1"/>
  <c r="O1280" i="7" s="1"/>
  <c r="I1280" i="7"/>
  <c r="G1280" i="7"/>
  <c r="M1279" i="7"/>
  <c r="N1279" i="7" s="1"/>
  <c r="O1279" i="7" s="1"/>
  <c r="I1279" i="7"/>
  <c r="G1279" i="7"/>
  <c r="M1278" i="7"/>
  <c r="N1278" i="7" s="1"/>
  <c r="O1278" i="7" s="1"/>
  <c r="I1278" i="7"/>
  <c r="G1278" i="7"/>
  <c r="M1277" i="7"/>
  <c r="N1277" i="7" s="1"/>
  <c r="O1277" i="7" s="1"/>
  <c r="I1277" i="7"/>
  <c r="G1277" i="7"/>
  <c r="M1276" i="7"/>
  <c r="N1276" i="7" s="1"/>
  <c r="O1276" i="7" s="1"/>
  <c r="I1276" i="7"/>
  <c r="G1276" i="7"/>
  <c r="M1275" i="7"/>
  <c r="N1275" i="7" s="1"/>
  <c r="O1275" i="7" s="1"/>
  <c r="I1275" i="7"/>
  <c r="G1275" i="7"/>
  <c r="M1274" i="7"/>
  <c r="N1274" i="7" s="1"/>
  <c r="O1274" i="7" s="1"/>
  <c r="I1274" i="7"/>
  <c r="G1274" i="7"/>
  <c r="M1273" i="7"/>
  <c r="N1273" i="7" s="1"/>
  <c r="O1273" i="7" s="1"/>
  <c r="I1273" i="7"/>
  <c r="G1273" i="7"/>
  <c r="M1272" i="7"/>
  <c r="N1272" i="7" s="1"/>
  <c r="O1272" i="7" s="1"/>
  <c r="I1272" i="7"/>
  <c r="G1272" i="7"/>
  <c r="M1271" i="7"/>
  <c r="N1271" i="7" s="1"/>
  <c r="O1271" i="7" s="1"/>
  <c r="I1271" i="7"/>
  <c r="G1271" i="7"/>
  <c r="M1270" i="7"/>
  <c r="N1270" i="7" s="1"/>
  <c r="O1270" i="7" s="1"/>
  <c r="I1270" i="7"/>
  <c r="G1270" i="7"/>
  <c r="M1269" i="7"/>
  <c r="N1269" i="7" s="1"/>
  <c r="O1269" i="7" s="1"/>
  <c r="I1269" i="7"/>
  <c r="G1269" i="7"/>
  <c r="M1268" i="7"/>
  <c r="N1268" i="7" s="1"/>
  <c r="O1268" i="7" s="1"/>
  <c r="I1268" i="7"/>
  <c r="G1268" i="7"/>
  <c r="M1267" i="7"/>
  <c r="N1267" i="7" s="1"/>
  <c r="O1267" i="7" s="1"/>
  <c r="I1267" i="7"/>
  <c r="G1267" i="7"/>
  <c r="M1266" i="7"/>
  <c r="N1266" i="7" s="1"/>
  <c r="O1266" i="7" s="1"/>
  <c r="I1266" i="7"/>
  <c r="G1266" i="7"/>
  <c r="M1265" i="7"/>
  <c r="N1265" i="7" s="1"/>
  <c r="O1265" i="7" s="1"/>
  <c r="I1265" i="7"/>
  <c r="G1265" i="7"/>
  <c r="M1264" i="7"/>
  <c r="N1264" i="7" s="1"/>
  <c r="O1264" i="7" s="1"/>
  <c r="I1264" i="7"/>
  <c r="G1264" i="7"/>
  <c r="M1263" i="7"/>
  <c r="N1263" i="7" s="1"/>
  <c r="O1263" i="7" s="1"/>
  <c r="I1263" i="7"/>
  <c r="G1263" i="7"/>
  <c r="M1262" i="7"/>
  <c r="N1262" i="7" s="1"/>
  <c r="O1262" i="7" s="1"/>
  <c r="I1262" i="7"/>
  <c r="G1262" i="7"/>
  <c r="M1261" i="7"/>
  <c r="N1261" i="7" s="1"/>
  <c r="O1261" i="7" s="1"/>
  <c r="I1261" i="7"/>
  <c r="G1261" i="7"/>
  <c r="M1260" i="7"/>
  <c r="N1260" i="7" s="1"/>
  <c r="O1260" i="7" s="1"/>
  <c r="I1260" i="7"/>
  <c r="G1260" i="7"/>
  <c r="M1259" i="7"/>
  <c r="N1259" i="7" s="1"/>
  <c r="O1259" i="7" s="1"/>
  <c r="I1259" i="7"/>
  <c r="G1259" i="7"/>
  <c r="M1258" i="7"/>
  <c r="N1258" i="7" s="1"/>
  <c r="O1258" i="7" s="1"/>
  <c r="I1258" i="7"/>
  <c r="G1258" i="7"/>
  <c r="M1257" i="7"/>
  <c r="N1257" i="7" s="1"/>
  <c r="O1257" i="7" s="1"/>
  <c r="I1257" i="7"/>
  <c r="G1257" i="7"/>
  <c r="M1256" i="7"/>
  <c r="N1256" i="7" s="1"/>
  <c r="O1256" i="7" s="1"/>
  <c r="I1256" i="7"/>
  <c r="G1256" i="7"/>
  <c r="M1255" i="7"/>
  <c r="N1255" i="7" s="1"/>
  <c r="O1255" i="7" s="1"/>
  <c r="I1255" i="7"/>
  <c r="G1255" i="7"/>
  <c r="M1254" i="7"/>
  <c r="N1254" i="7" s="1"/>
  <c r="O1254" i="7" s="1"/>
  <c r="I1254" i="7"/>
  <c r="G1254" i="7"/>
  <c r="M1253" i="7"/>
  <c r="N1253" i="7" s="1"/>
  <c r="O1253" i="7" s="1"/>
  <c r="I1253" i="7"/>
  <c r="G1253" i="7"/>
  <c r="M1252" i="7"/>
  <c r="N1252" i="7" s="1"/>
  <c r="O1252" i="7" s="1"/>
  <c r="I1252" i="7"/>
  <c r="G1252" i="7"/>
  <c r="M1251" i="7"/>
  <c r="N1251" i="7" s="1"/>
  <c r="O1251" i="7" s="1"/>
  <c r="I1251" i="7"/>
  <c r="G1251" i="7"/>
  <c r="M1250" i="7"/>
  <c r="N1250" i="7" s="1"/>
  <c r="O1250" i="7" s="1"/>
  <c r="I1250" i="7"/>
  <c r="G1250" i="7"/>
  <c r="N1249" i="7"/>
  <c r="O1249" i="7" s="1"/>
  <c r="M1249" i="7"/>
  <c r="I1249" i="7"/>
  <c r="G1249" i="7"/>
  <c r="M1248" i="7"/>
  <c r="N1248" i="7" s="1"/>
  <c r="O1248" i="7" s="1"/>
  <c r="I1248" i="7"/>
  <c r="G1248" i="7"/>
  <c r="M1247" i="7"/>
  <c r="N1247" i="7" s="1"/>
  <c r="O1247" i="7" s="1"/>
  <c r="I1247" i="7"/>
  <c r="G1247" i="7"/>
  <c r="O1246" i="7"/>
  <c r="M1246" i="7"/>
  <c r="N1246" i="7" s="1"/>
  <c r="I1246" i="7"/>
  <c r="G1246" i="7"/>
  <c r="M1245" i="7"/>
  <c r="N1245" i="7" s="1"/>
  <c r="O1245" i="7" s="1"/>
  <c r="I1245" i="7"/>
  <c r="G1245" i="7"/>
  <c r="M1244" i="7"/>
  <c r="N1244" i="7" s="1"/>
  <c r="O1244" i="7" s="1"/>
  <c r="I1244" i="7"/>
  <c r="G1244" i="7"/>
  <c r="M1243" i="7"/>
  <c r="N1243" i="7" s="1"/>
  <c r="O1243" i="7" s="1"/>
  <c r="I1243" i="7"/>
  <c r="G1243" i="7"/>
  <c r="M1242" i="7"/>
  <c r="N1242" i="7" s="1"/>
  <c r="O1242" i="7" s="1"/>
  <c r="I1242" i="7"/>
  <c r="G1242" i="7"/>
  <c r="M1241" i="7"/>
  <c r="N1241" i="7" s="1"/>
  <c r="O1241" i="7" s="1"/>
  <c r="I1241" i="7"/>
  <c r="G1241" i="7"/>
  <c r="M1240" i="7"/>
  <c r="N1240" i="7" s="1"/>
  <c r="O1240" i="7" s="1"/>
  <c r="I1240" i="7"/>
  <c r="G1240" i="7"/>
  <c r="M1239" i="7"/>
  <c r="N1239" i="7" s="1"/>
  <c r="O1239" i="7" s="1"/>
  <c r="I1239" i="7"/>
  <c r="G1239" i="7"/>
  <c r="M1238" i="7"/>
  <c r="N1238" i="7" s="1"/>
  <c r="O1238" i="7" s="1"/>
  <c r="I1238" i="7"/>
  <c r="G1238" i="7"/>
  <c r="M1237" i="7"/>
  <c r="N1237" i="7" s="1"/>
  <c r="O1237" i="7" s="1"/>
  <c r="I1237" i="7"/>
  <c r="G1237" i="7"/>
  <c r="M1236" i="7"/>
  <c r="N1236" i="7" s="1"/>
  <c r="O1236" i="7" s="1"/>
  <c r="I1236" i="7"/>
  <c r="G1236" i="7"/>
  <c r="M1235" i="7"/>
  <c r="N1235" i="7" s="1"/>
  <c r="O1235" i="7" s="1"/>
  <c r="I1235" i="7"/>
  <c r="G1235" i="7"/>
  <c r="M1234" i="7"/>
  <c r="N1234" i="7" s="1"/>
  <c r="O1234" i="7" s="1"/>
  <c r="I1234" i="7"/>
  <c r="G1234" i="7"/>
  <c r="M1233" i="7"/>
  <c r="N1233" i="7" s="1"/>
  <c r="O1233" i="7" s="1"/>
  <c r="I1233" i="7"/>
  <c r="G1233" i="7"/>
  <c r="M1232" i="7"/>
  <c r="N1232" i="7" s="1"/>
  <c r="O1232" i="7" s="1"/>
  <c r="I1232" i="7"/>
  <c r="G1232" i="7"/>
  <c r="M1231" i="7"/>
  <c r="N1231" i="7" s="1"/>
  <c r="O1231" i="7" s="1"/>
  <c r="I1231" i="7"/>
  <c r="G1231" i="7"/>
  <c r="M1230" i="7"/>
  <c r="N1230" i="7" s="1"/>
  <c r="O1230" i="7" s="1"/>
  <c r="I1230" i="7"/>
  <c r="G1230" i="7"/>
  <c r="N1229" i="7"/>
  <c r="O1229" i="7" s="1"/>
  <c r="M1229" i="7"/>
  <c r="I1229" i="7"/>
  <c r="G1229" i="7"/>
  <c r="M1228" i="7"/>
  <c r="N1228" i="7" s="1"/>
  <c r="O1228" i="7" s="1"/>
  <c r="I1228" i="7"/>
  <c r="G1228" i="7"/>
  <c r="M1227" i="7"/>
  <c r="N1227" i="7" s="1"/>
  <c r="O1227" i="7" s="1"/>
  <c r="I1227" i="7"/>
  <c r="G1227" i="7"/>
  <c r="M1226" i="7"/>
  <c r="N1226" i="7" s="1"/>
  <c r="O1226" i="7" s="1"/>
  <c r="I1226" i="7"/>
  <c r="G1226" i="7"/>
  <c r="M1225" i="7"/>
  <c r="N1225" i="7" s="1"/>
  <c r="O1225" i="7" s="1"/>
  <c r="I1225" i="7"/>
  <c r="G1225" i="7"/>
  <c r="M1224" i="7"/>
  <c r="N1224" i="7" s="1"/>
  <c r="O1224" i="7" s="1"/>
  <c r="I1224" i="7"/>
  <c r="G1224" i="7"/>
  <c r="M1223" i="7"/>
  <c r="N1223" i="7" s="1"/>
  <c r="O1223" i="7" s="1"/>
  <c r="I1223" i="7"/>
  <c r="G1223" i="7"/>
  <c r="M1222" i="7"/>
  <c r="N1222" i="7" s="1"/>
  <c r="O1222" i="7" s="1"/>
  <c r="I1222" i="7"/>
  <c r="G1222" i="7"/>
  <c r="M1221" i="7"/>
  <c r="N1221" i="7" s="1"/>
  <c r="O1221" i="7" s="1"/>
  <c r="I1221" i="7"/>
  <c r="G1221" i="7"/>
  <c r="M1220" i="7"/>
  <c r="N1220" i="7" s="1"/>
  <c r="O1220" i="7" s="1"/>
  <c r="I1220" i="7"/>
  <c r="G1220" i="7"/>
  <c r="M1219" i="7"/>
  <c r="N1219" i="7" s="1"/>
  <c r="O1219" i="7" s="1"/>
  <c r="I1219" i="7"/>
  <c r="G1219" i="7"/>
  <c r="M1218" i="7"/>
  <c r="N1218" i="7" s="1"/>
  <c r="O1218" i="7" s="1"/>
  <c r="I1218" i="7"/>
  <c r="G1218" i="7"/>
  <c r="N1217" i="7"/>
  <c r="O1217" i="7" s="1"/>
  <c r="M1217" i="7"/>
  <c r="I1217" i="7"/>
  <c r="G1217" i="7"/>
  <c r="M1216" i="7"/>
  <c r="N1216" i="7" s="1"/>
  <c r="O1216" i="7" s="1"/>
  <c r="I1216" i="7"/>
  <c r="G1216" i="7"/>
  <c r="M1215" i="7"/>
  <c r="N1215" i="7" s="1"/>
  <c r="O1215" i="7" s="1"/>
  <c r="I1215" i="7"/>
  <c r="G1215" i="7"/>
  <c r="O1214" i="7"/>
  <c r="M1214" i="7"/>
  <c r="N1214" i="7" s="1"/>
  <c r="I1214" i="7"/>
  <c r="G1214" i="7"/>
  <c r="M1213" i="7"/>
  <c r="N1213" i="7" s="1"/>
  <c r="O1213" i="7" s="1"/>
  <c r="I1213" i="7"/>
  <c r="G1213" i="7"/>
  <c r="M1212" i="7"/>
  <c r="N1212" i="7" s="1"/>
  <c r="O1212" i="7" s="1"/>
  <c r="I1212" i="7"/>
  <c r="G1212" i="7"/>
  <c r="M1211" i="7"/>
  <c r="N1211" i="7" s="1"/>
  <c r="O1211" i="7" s="1"/>
  <c r="I1211" i="7"/>
  <c r="G1211" i="7"/>
  <c r="M1210" i="7"/>
  <c r="N1210" i="7" s="1"/>
  <c r="O1210" i="7" s="1"/>
  <c r="I1210" i="7"/>
  <c r="G1210" i="7"/>
  <c r="M1209" i="7"/>
  <c r="N1209" i="7" s="1"/>
  <c r="O1209" i="7" s="1"/>
  <c r="I1209" i="7"/>
  <c r="G1209" i="7"/>
  <c r="M1208" i="7"/>
  <c r="N1208" i="7" s="1"/>
  <c r="O1208" i="7" s="1"/>
  <c r="I1208" i="7"/>
  <c r="G1208" i="7"/>
  <c r="M1207" i="7"/>
  <c r="N1207" i="7" s="1"/>
  <c r="O1207" i="7" s="1"/>
  <c r="I1207" i="7"/>
  <c r="G1207" i="7"/>
  <c r="M1206" i="7"/>
  <c r="N1206" i="7" s="1"/>
  <c r="O1206" i="7" s="1"/>
  <c r="I1206" i="7"/>
  <c r="G1206" i="7"/>
  <c r="M1205" i="7"/>
  <c r="N1205" i="7" s="1"/>
  <c r="O1205" i="7" s="1"/>
  <c r="I1205" i="7"/>
  <c r="G1205" i="7"/>
  <c r="M1204" i="7"/>
  <c r="N1204" i="7" s="1"/>
  <c r="O1204" i="7" s="1"/>
  <c r="I1204" i="7"/>
  <c r="G1204" i="7"/>
  <c r="M1203" i="7"/>
  <c r="N1203" i="7" s="1"/>
  <c r="O1203" i="7" s="1"/>
  <c r="I1203" i="7"/>
  <c r="G1203" i="7"/>
  <c r="M1202" i="7"/>
  <c r="N1202" i="7" s="1"/>
  <c r="O1202" i="7" s="1"/>
  <c r="I1202" i="7"/>
  <c r="G1202" i="7"/>
  <c r="M1201" i="7"/>
  <c r="N1201" i="7" s="1"/>
  <c r="O1201" i="7" s="1"/>
  <c r="I1201" i="7"/>
  <c r="G1201" i="7"/>
  <c r="M1200" i="7"/>
  <c r="N1200" i="7" s="1"/>
  <c r="O1200" i="7" s="1"/>
  <c r="I1200" i="7"/>
  <c r="G1200" i="7"/>
  <c r="M1199" i="7"/>
  <c r="N1199" i="7" s="1"/>
  <c r="O1199" i="7" s="1"/>
  <c r="I1199" i="7"/>
  <c r="G1199" i="7"/>
  <c r="M1198" i="7"/>
  <c r="N1198" i="7" s="1"/>
  <c r="O1198" i="7" s="1"/>
  <c r="I1198" i="7"/>
  <c r="G1198" i="7"/>
  <c r="N1197" i="7"/>
  <c r="O1197" i="7" s="1"/>
  <c r="M1197" i="7"/>
  <c r="I1197" i="7"/>
  <c r="G1197" i="7"/>
  <c r="M1196" i="7"/>
  <c r="N1196" i="7" s="1"/>
  <c r="O1196" i="7" s="1"/>
  <c r="I1196" i="7"/>
  <c r="G1196" i="7"/>
  <c r="M1195" i="7"/>
  <c r="N1195" i="7" s="1"/>
  <c r="O1195" i="7" s="1"/>
  <c r="I1195" i="7"/>
  <c r="G1195" i="7"/>
  <c r="M1194" i="7"/>
  <c r="N1194" i="7" s="1"/>
  <c r="O1194" i="7" s="1"/>
  <c r="I1194" i="7"/>
  <c r="G1194" i="7"/>
  <c r="M1193" i="7"/>
  <c r="N1193" i="7" s="1"/>
  <c r="O1193" i="7" s="1"/>
  <c r="I1193" i="7"/>
  <c r="G1193" i="7"/>
  <c r="M1192" i="7"/>
  <c r="N1192" i="7" s="1"/>
  <c r="O1192" i="7" s="1"/>
  <c r="I1192" i="7"/>
  <c r="G1192" i="7"/>
  <c r="M1191" i="7"/>
  <c r="N1191" i="7" s="1"/>
  <c r="O1191" i="7" s="1"/>
  <c r="I1191" i="7"/>
  <c r="G1191" i="7"/>
  <c r="M1190" i="7"/>
  <c r="N1190" i="7" s="1"/>
  <c r="O1190" i="7" s="1"/>
  <c r="I1190" i="7"/>
  <c r="G1190" i="7"/>
  <c r="M1189" i="7"/>
  <c r="N1189" i="7" s="1"/>
  <c r="O1189" i="7" s="1"/>
  <c r="I1189" i="7"/>
  <c r="G1189" i="7"/>
  <c r="M1188" i="7"/>
  <c r="N1188" i="7" s="1"/>
  <c r="O1188" i="7" s="1"/>
  <c r="I1188" i="7"/>
  <c r="G1188" i="7"/>
  <c r="M1187" i="7"/>
  <c r="N1187" i="7" s="1"/>
  <c r="O1187" i="7" s="1"/>
  <c r="I1187" i="7"/>
  <c r="G1187" i="7"/>
  <c r="M1186" i="7"/>
  <c r="N1186" i="7" s="1"/>
  <c r="O1186" i="7" s="1"/>
  <c r="I1186" i="7"/>
  <c r="G1186" i="7"/>
  <c r="N1185" i="7"/>
  <c r="O1185" i="7" s="1"/>
  <c r="M1185" i="7"/>
  <c r="I1185" i="7"/>
  <c r="G1185" i="7"/>
  <c r="M1184" i="7"/>
  <c r="N1184" i="7" s="1"/>
  <c r="O1184" i="7" s="1"/>
  <c r="I1184" i="7"/>
  <c r="G1184" i="7"/>
  <c r="M1183" i="7"/>
  <c r="N1183" i="7" s="1"/>
  <c r="O1183" i="7" s="1"/>
  <c r="I1183" i="7"/>
  <c r="G1183" i="7"/>
  <c r="O1182" i="7"/>
  <c r="M1182" i="7"/>
  <c r="N1182" i="7" s="1"/>
  <c r="I1182" i="7"/>
  <c r="G1182" i="7"/>
  <c r="M1181" i="7"/>
  <c r="N1181" i="7" s="1"/>
  <c r="O1181" i="7" s="1"/>
  <c r="I1181" i="7"/>
  <c r="G1181" i="7"/>
  <c r="M1180" i="7"/>
  <c r="N1180" i="7" s="1"/>
  <c r="O1180" i="7" s="1"/>
  <c r="I1180" i="7"/>
  <c r="G1180" i="7"/>
  <c r="M1179" i="7"/>
  <c r="N1179" i="7" s="1"/>
  <c r="O1179" i="7" s="1"/>
  <c r="I1179" i="7"/>
  <c r="G1179" i="7"/>
  <c r="M1178" i="7"/>
  <c r="N1178" i="7" s="1"/>
  <c r="O1178" i="7" s="1"/>
  <c r="I1178" i="7"/>
  <c r="G1178" i="7"/>
  <c r="M1177" i="7"/>
  <c r="N1177" i="7" s="1"/>
  <c r="O1177" i="7" s="1"/>
  <c r="I1177" i="7"/>
  <c r="G1177" i="7"/>
  <c r="M1176" i="7"/>
  <c r="N1176" i="7" s="1"/>
  <c r="O1176" i="7" s="1"/>
  <c r="I1176" i="7"/>
  <c r="G1176" i="7"/>
  <c r="M1175" i="7"/>
  <c r="N1175" i="7" s="1"/>
  <c r="O1175" i="7" s="1"/>
  <c r="I1175" i="7"/>
  <c r="G1175" i="7"/>
  <c r="M1174" i="7"/>
  <c r="N1174" i="7" s="1"/>
  <c r="O1174" i="7" s="1"/>
  <c r="I1174" i="7"/>
  <c r="G1174" i="7"/>
  <c r="M1173" i="7"/>
  <c r="N1173" i="7" s="1"/>
  <c r="O1173" i="7" s="1"/>
  <c r="I1173" i="7"/>
  <c r="G1173" i="7"/>
  <c r="M1172" i="7"/>
  <c r="N1172" i="7" s="1"/>
  <c r="O1172" i="7" s="1"/>
  <c r="I1172" i="7"/>
  <c r="G1172" i="7"/>
  <c r="M1171" i="7"/>
  <c r="N1171" i="7" s="1"/>
  <c r="O1171" i="7" s="1"/>
  <c r="I1171" i="7"/>
  <c r="G1171" i="7"/>
  <c r="M1170" i="7"/>
  <c r="N1170" i="7" s="1"/>
  <c r="O1170" i="7" s="1"/>
  <c r="I1170" i="7"/>
  <c r="G1170" i="7"/>
  <c r="M1169" i="7"/>
  <c r="N1169" i="7" s="1"/>
  <c r="O1169" i="7" s="1"/>
  <c r="I1169" i="7"/>
  <c r="G1169" i="7"/>
  <c r="M1168" i="7"/>
  <c r="N1168" i="7" s="1"/>
  <c r="O1168" i="7" s="1"/>
  <c r="I1168" i="7"/>
  <c r="G1168" i="7"/>
  <c r="M1167" i="7"/>
  <c r="N1167" i="7" s="1"/>
  <c r="O1167" i="7" s="1"/>
  <c r="I1167" i="7"/>
  <c r="G1167" i="7"/>
  <c r="M1166" i="7"/>
  <c r="N1166" i="7" s="1"/>
  <c r="O1166" i="7" s="1"/>
  <c r="I1166" i="7"/>
  <c r="G1166" i="7"/>
  <c r="N1165" i="7"/>
  <c r="O1165" i="7" s="1"/>
  <c r="M1165" i="7"/>
  <c r="I1165" i="7"/>
  <c r="G1165" i="7"/>
  <c r="M1164" i="7"/>
  <c r="N1164" i="7" s="1"/>
  <c r="O1164" i="7" s="1"/>
  <c r="I1164" i="7"/>
  <c r="G1164" i="7"/>
  <c r="M1163" i="7"/>
  <c r="N1163" i="7" s="1"/>
  <c r="O1163" i="7" s="1"/>
  <c r="I1163" i="7"/>
  <c r="G1163" i="7"/>
  <c r="M1162" i="7"/>
  <c r="N1162" i="7" s="1"/>
  <c r="O1162" i="7" s="1"/>
  <c r="I1162" i="7"/>
  <c r="G1162" i="7"/>
  <c r="M1161" i="7"/>
  <c r="N1161" i="7" s="1"/>
  <c r="O1161" i="7" s="1"/>
  <c r="I1161" i="7"/>
  <c r="G1161" i="7"/>
  <c r="M1160" i="7"/>
  <c r="N1160" i="7" s="1"/>
  <c r="O1160" i="7" s="1"/>
  <c r="I1160" i="7"/>
  <c r="G1160" i="7"/>
  <c r="M1159" i="7"/>
  <c r="N1159" i="7" s="1"/>
  <c r="O1159" i="7" s="1"/>
  <c r="I1159" i="7"/>
  <c r="G1159" i="7"/>
  <c r="M1158" i="7"/>
  <c r="N1158" i="7" s="1"/>
  <c r="O1158" i="7" s="1"/>
  <c r="I1158" i="7"/>
  <c r="G1158" i="7"/>
  <c r="M1157" i="7"/>
  <c r="N1157" i="7" s="1"/>
  <c r="O1157" i="7" s="1"/>
  <c r="I1157" i="7"/>
  <c r="G1157" i="7"/>
  <c r="M1156" i="7"/>
  <c r="N1156" i="7" s="1"/>
  <c r="O1156" i="7" s="1"/>
  <c r="I1156" i="7"/>
  <c r="G1156" i="7"/>
  <c r="M1155" i="7"/>
  <c r="N1155" i="7" s="1"/>
  <c r="O1155" i="7" s="1"/>
  <c r="I1155" i="7"/>
  <c r="G1155" i="7"/>
  <c r="M1154" i="7"/>
  <c r="N1154" i="7" s="1"/>
  <c r="O1154" i="7" s="1"/>
  <c r="I1154" i="7"/>
  <c r="G1154" i="7"/>
  <c r="N1153" i="7"/>
  <c r="O1153" i="7" s="1"/>
  <c r="M1153" i="7"/>
  <c r="I1153" i="7"/>
  <c r="G1153" i="7"/>
  <c r="M1152" i="7"/>
  <c r="N1152" i="7" s="1"/>
  <c r="O1152" i="7" s="1"/>
  <c r="I1152" i="7"/>
  <c r="G1152" i="7"/>
  <c r="M1151" i="7"/>
  <c r="N1151" i="7" s="1"/>
  <c r="O1151" i="7" s="1"/>
  <c r="I1151" i="7"/>
  <c r="G1151" i="7"/>
  <c r="O1150" i="7"/>
  <c r="M1150" i="7"/>
  <c r="N1150" i="7" s="1"/>
  <c r="I1150" i="7"/>
  <c r="G1150" i="7"/>
  <c r="M1149" i="7"/>
  <c r="N1149" i="7" s="1"/>
  <c r="O1149" i="7" s="1"/>
  <c r="I1149" i="7"/>
  <c r="G1149" i="7"/>
  <c r="M1148" i="7"/>
  <c r="N1148" i="7" s="1"/>
  <c r="O1148" i="7" s="1"/>
  <c r="I1148" i="7"/>
  <c r="G1148" i="7"/>
  <c r="M1147" i="7"/>
  <c r="N1147" i="7" s="1"/>
  <c r="O1147" i="7" s="1"/>
  <c r="I1147" i="7"/>
  <c r="G1147" i="7"/>
  <c r="M1146" i="7"/>
  <c r="N1146" i="7" s="1"/>
  <c r="O1146" i="7" s="1"/>
  <c r="I1146" i="7"/>
  <c r="G1146" i="7"/>
  <c r="M1145" i="7"/>
  <c r="N1145" i="7" s="1"/>
  <c r="O1145" i="7" s="1"/>
  <c r="I1145" i="7"/>
  <c r="G1145" i="7"/>
  <c r="M1144" i="7"/>
  <c r="N1144" i="7" s="1"/>
  <c r="O1144" i="7" s="1"/>
  <c r="I1144" i="7"/>
  <c r="G1144" i="7"/>
  <c r="M1143" i="7"/>
  <c r="K1143" i="7"/>
  <c r="I1143" i="7"/>
  <c r="G1143" i="7"/>
  <c r="M1142" i="7"/>
  <c r="N1142" i="7" s="1"/>
  <c r="O1142" i="7" s="1"/>
  <c r="I1142" i="7"/>
  <c r="G1142" i="7"/>
  <c r="M1141" i="7"/>
  <c r="N1141" i="7" s="1"/>
  <c r="O1141" i="7" s="1"/>
  <c r="I1141" i="7"/>
  <c r="G1141" i="7"/>
  <c r="M1140" i="7"/>
  <c r="N1140" i="7" s="1"/>
  <c r="O1140" i="7" s="1"/>
  <c r="I1140" i="7"/>
  <c r="G1140" i="7"/>
  <c r="M1139" i="7"/>
  <c r="N1139" i="7" s="1"/>
  <c r="O1139" i="7" s="1"/>
  <c r="I1139" i="7"/>
  <c r="G1139" i="7"/>
  <c r="M1138" i="7"/>
  <c r="N1138" i="7" s="1"/>
  <c r="O1138" i="7" s="1"/>
  <c r="I1138" i="7"/>
  <c r="G1138" i="7"/>
  <c r="M1137" i="7"/>
  <c r="N1137" i="7" s="1"/>
  <c r="O1137" i="7" s="1"/>
  <c r="I1137" i="7"/>
  <c r="G1137" i="7"/>
  <c r="M1136" i="7"/>
  <c r="N1136" i="7" s="1"/>
  <c r="O1136" i="7" s="1"/>
  <c r="I1136" i="7"/>
  <c r="G1136" i="7"/>
  <c r="M1135" i="7"/>
  <c r="N1135" i="7" s="1"/>
  <c r="O1135" i="7" s="1"/>
  <c r="I1135" i="7"/>
  <c r="G1135" i="7"/>
  <c r="M1134" i="7"/>
  <c r="N1134" i="7" s="1"/>
  <c r="O1134" i="7" s="1"/>
  <c r="I1134" i="7"/>
  <c r="G1134" i="7"/>
  <c r="M1133" i="7"/>
  <c r="N1133" i="7" s="1"/>
  <c r="O1133" i="7" s="1"/>
  <c r="I1133" i="7"/>
  <c r="G1133" i="7"/>
  <c r="M1132" i="7"/>
  <c r="N1132" i="7" s="1"/>
  <c r="O1132" i="7" s="1"/>
  <c r="I1132" i="7"/>
  <c r="G1132" i="7"/>
  <c r="M1131" i="7"/>
  <c r="N1131" i="7" s="1"/>
  <c r="O1131" i="7" s="1"/>
  <c r="I1131" i="7"/>
  <c r="G1131" i="7"/>
  <c r="M1130" i="7"/>
  <c r="K1130" i="7"/>
  <c r="N1130" i="7" s="1"/>
  <c r="O1130" i="7" s="1"/>
  <c r="I1130" i="7"/>
  <c r="G1130" i="7"/>
  <c r="M1129" i="7"/>
  <c r="N1129" i="7" s="1"/>
  <c r="O1129" i="7" s="1"/>
  <c r="I1129" i="7"/>
  <c r="G1129" i="7"/>
  <c r="M1128" i="7"/>
  <c r="N1128" i="7" s="1"/>
  <c r="O1128" i="7" s="1"/>
  <c r="I1128" i="7"/>
  <c r="G1128" i="7"/>
  <c r="M1127" i="7"/>
  <c r="N1127" i="7" s="1"/>
  <c r="O1127" i="7" s="1"/>
  <c r="I1127" i="7"/>
  <c r="G1127" i="7"/>
  <c r="M1126" i="7"/>
  <c r="N1126" i="7" s="1"/>
  <c r="O1126" i="7" s="1"/>
  <c r="I1126" i="7"/>
  <c r="G1126" i="7"/>
  <c r="M1125" i="7"/>
  <c r="N1125" i="7" s="1"/>
  <c r="O1125" i="7" s="1"/>
  <c r="I1125" i="7"/>
  <c r="G1125" i="7"/>
  <c r="M1124" i="7"/>
  <c r="N1124" i="7" s="1"/>
  <c r="O1124" i="7" s="1"/>
  <c r="I1124" i="7"/>
  <c r="G1124" i="7"/>
  <c r="M1123" i="7"/>
  <c r="N1123" i="7" s="1"/>
  <c r="O1123" i="7" s="1"/>
  <c r="I1123" i="7"/>
  <c r="G1123" i="7"/>
  <c r="M1122" i="7"/>
  <c r="N1122" i="7" s="1"/>
  <c r="O1122" i="7" s="1"/>
  <c r="I1122" i="7"/>
  <c r="G1122" i="7"/>
  <c r="M1121" i="7"/>
  <c r="N1121" i="7" s="1"/>
  <c r="O1121" i="7" s="1"/>
  <c r="I1121" i="7"/>
  <c r="G1121" i="7"/>
  <c r="M1120" i="7"/>
  <c r="N1120" i="7" s="1"/>
  <c r="O1120" i="7" s="1"/>
  <c r="I1120" i="7"/>
  <c r="G1120" i="7"/>
  <c r="M1119" i="7"/>
  <c r="N1119" i="7" s="1"/>
  <c r="O1119" i="7" s="1"/>
  <c r="I1119" i="7"/>
  <c r="G1119" i="7"/>
  <c r="M1118" i="7"/>
  <c r="N1118" i="7" s="1"/>
  <c r="O1118" i="7" s="1"/>
  <c r="I1118" i="7"/>
  <c r="G1118" i="7"/>
  <c r="M1117" i="7"/>
  <c r="N1117" i="7" s="1"/>
  <c r="O1117" i="7" s="1"/>
  <c r="I1117" i="7"/>
  <c r="G1117" i="7"/>
  <c r="M1116" i="7"/>
  <c r="N1116" i="7" s="1"/>
  <c r="O1116" i="7" s="1"/>
  <c r="I1116" i="7"/>
  <c r="G1116" i="7"/>
  <c r="M1115" i="7"/>
  <c r="N1115" i="7" s="1"/>
  <c r="O1115" i="7" s="1"/>
  <c r="I1115" i="7"/>
  <c r="G1115" i="7"/>
  <c r="M1114" i="7"/>
  <c r="N1114" i="7" s="1"/>
  <c r="O1114" i="7" s="1"/>
  <c r="I1114" i="7"/>
  <c r="G1114" i="7"/>
  <c r="M1113" i="7"/>
  <c r="N1113" i="7" s="1"/>
  <c r="O1113" i="7" s="1"/>
  <c r="I1113" i="7"/>
  <c r="G1113" i="7"/>
  <c r="M1112" i="7"/>
  <c r="N1112" i="7" s="1"/>
  <c r="O1112" i="7" s="1"/>
  <c r="I1112" i="7"/>
  <c r="G1112" i="7"/>
  <c r="M1111" i="7"/>
  <c r="N1111" i="7" s="1"/>
  <c r="O1111" i="7" s="1"/>
  <c r="I1111" i="7"/>
  <c r="G1111" i="7"/>
  <c r="M1110" i="7"/>
  <c r="N1110" i="7" s="1"/>
  <c r="O1110" i="7" s="1"/>
  <c r="I1110" i="7"/>
  <c r="G1110" i="7"/>
  <c r="M1109" i="7"/>
  <c r="N1109" i="7" s="1"/>
  <c r="O1109" i="7" s="1"/>
  <c r="I1109" i="7"/>
  <c r="G1109" i="7"/>
  <c r="M1108" i="7"/>
  <c r="N1108" i="7" s="1"/>
  <c r="O1108" i="7" s="1"/>
  <c r="I1108" i="7"/>
  <c r="G1108" i="7"/>
  <c r="M1107" i="7"/>
  <c r="N1107" i="7" s="1"/>
  <c r="O1107" i="7" s="1"/>
  <c r="I1107" i="7"/>
  <c r="G1107" i="7"/>
  <c r="M1106" i="7"/>
  <c r="N1106" i="7" s="1"/>
  <c r="O1106" i="7" s="1"/>
  <c r="I1106" i="7"/>
  <c r="G1106" i="7"/>
  <c r="M1105" i="7"/>
  <c r="N1105" i="7" s="1"/>
  <c r="O1105" i="7" s="1"/>
  <c r="I1105" i="7"/>
  <c r="G1105" i="7"/>
  <c r="M1104" i="7"/>
  <c r="N1104" i="7" s="1"/>
  <c r="O1104" i="7" s="1"/>
  <c r="I1104" i="7"/>
  <c r="G1104" i="7"/>
  <c r="M1103" i="7"/>
  <c r="N1103" i="7" s="1"/>
  <c r="O1103" i="7" s="1"/>
  <c r="I1103" i="7"/>
  <c r="G1103" i="7"/>
  <c r="M1102" i="7"/>
  <c r="N1102" i="7" s="1"/>
  <c r="O1102" i="7" s="1"/>
  <c r="I1102" i="7"/>
  <c r="G1102" i="7"/>
  <c r="M1101" i="7"/>
  <c r="N1101" i="7" s="1"/>
  <c r="O1101" i="7" s="1"/>
  <c r="I1101" i="7"/>
  <c r="G1101" i="7"/>
  <c r="M1100" i="7"/>
  <c r="N1100" i="7" s="1"/>
  <c r="O1100" i="7" s="1"/>
  <c r="I1100" i="7"/>
  <c r="G1100" i="7"/>
  <c r="M1099" i="7"/>
  <c r="N1099" i="7" s="1"/>
  <c r="O1099" i="7" s="1"/>
  <c r="I1099" i="7"/>
  <c r="G1099" i="7"/>
  <c r="M1098" i="7"/>
  <c r="N1098" i="7" s="1"/>
  <c r="O1098" i="7" s="1"/>
  <c r="I1098" i="7"/>
  <c r="G1098" i="7"/>
  <c r="M1097" i="7"/>
  <c r="N1097" i="7" s="1"/>
  <c r="O1097" i="7" s="1"/>
  <c r="I1097" i="7"/>
  <c r="G1097" i="7"/>
  <c r="M1096" i="7"/>
  <c r="N1096" i="7" s="1"/>
  <c r="O1096" i="7" s="1"/>
  <c r="I1096" i="7"/>
  <c r="G1096" i="7"/>
  <c r="M1095" i="7"/>
  <c r="N1095" i="7" s="1"/>
  <c r="O1095" i="7" s="1"/>
  <c r="I1095" i="7"/>
  <c r="G1095" i="7"/>
  <c r="M1094" i="7"/>
  <c r="N1094" i="7" s="1"/>
  <c r="O1094" i="7" s="1"/>
  <c r="I1094" i="7"/>
  <c r="G1094" i="7"/>
  <c r="M1093" i="7"/>
  <c r="N1093" i="7" s="1"/>
  <c r="O1093" i="7" s="1"/>
  <c r="I1093" i="7"/>
  <c r="G1093" i="7"/>
  <c r="M1092" i="7"/>
  <c r="N1092" i="7" s="1"/>
  <c r="O1092" i="7" s="1"/>
  <c r="I1092" i="7"/>
  <c r="G1092" i="7"/>
  <c r="M1091" i="7"/>
  <c r="N1091" i="7" s="1"/>
  <c r="O1091" i="7" s="1"/>
  <c r="I1091" i="7"/>
  <c r="G1091" i="7"/>
  <c r="M1090" i="7"/>
  <c r="N1090" i="7" s="1"/>
  <c r="O1090" i="7" s="1"/>
  <c r="I1090" i="7"/>
  <c r="G1090" i="7"/>
  <c r="M1089" i="7"/>
  <c r="N1089" i="7" s="1"/>
  <c r="O1089" i="7" s="1"/>
  <c r="I1089" i="7"/>
  <c r="G1089" i="7"/>
  <c r="M1088" i="7"/>
  <c r="N1088" i="7" s="1"/>
  <c r="O1088" i="7" s="1"/>
  <c r="I1088" i="7"/>
  <c r="G1088" i="7"/>
  <c r="M1087" i="7"/>
  <c r="N1087" i="7" s="1"/>
  <c r="O1087" i="7" s="1"/>
  <c r="I1087" i="7"/>
  <c r="G1087" i="7"/>
  <c r="M1086" i="7"/>
  <c r="N1086" i="7" s="1"/>
  <c r="O1086" i="7" s="1"/>
  <c r="I1086" i="7"/>
  <c r="G1086" i="7"/>
  <c r="M1085" i="7"/>
  <c r="N1085" i="7" s="1"/>
  <c r="O1085" i="7" s="1"/>
  <c r="I1085" i="7"/>
  <c r="G1085" i="7"/>
  <c r="M1084" i="7"/>
  <c r="N1084" i="7" s="1"/>
  <c r="O1084" i="7" s="1"/>
  <c r="I1084" i="7"/>
  <c r="G1084" i="7"/>
  <c r="M1083" i="7"/>
  <c r="N1083" i="7" s="1"/>
  <c r="O1083" i="7" s="1"/>
  <c r="I1083" i="7"/>
  <c r="G1083" i="7"/>
  <c r="M1082" i="7"/>
  <c r="N1082" i="7" s="1"/>
  <c r="O1082" i="7" s="1"/>
  <c r="I1082" i="7"/>
  <c r="G1082" i="7"/>
  <c r="M1081" i="7"/>
  <c r="N1081" i="7" s="1"/>
  <c r="O1081" i="7" s="1"/>
  <c r="I1081" i="7"/>
  <c r="G1081" i="7"/>
  <c r="M1080" i="7"/>
  <c r="N1080" i="7" s="1"/>
  <c r="O1080" i="7" s="1"/>
  <c r="I1080" i="7"/>
  <c r="G1080" i="7"/>
  <c r="M1079" i="7"/>
  <c r="N1079" i="7" s="1"/>
  <c r="O1079" i="7" s="1"/>
  <c r="I1079" i="7"/>
  <c r="G1079" i="7"/>
  <c r="M1078" i="7"/>
  <c r="N1078" i="7" s="1"/>
  <c r="O1078" i="7" s="1"/>
  <c r="I1078" i="7"/>
  <c r="G1078" i="7"/>
  <c r="M1077" i="7"/>
  <c r="N1077" i="7" s="1"/>
  <c r="O1077" i="7" s="1"/>
  <c r="I1077" i="7"/>
  <c r="G1077" i="7"/>
  <c r="M1076" i="7"/>
  <c r="N1076" i="7" s="1"/>
  <c r="O1076" i="7" s="1"/>
  <c r="I1076" i="7"/>
  <c r="G1076" i="7"/>
  <c r="O1075" i="7"/>
  <c r="M1075" i="7"/>
  <c r="N1075" i="7" s="1"/>
  <c r="I1075" i="7"/>
  <c r="G1075" i="7"/>
  <c r="M1074" i="7"/>
  <c r="N1074" i="7" s="1"/>
  <c r="O1074" i="7" s="1"/>
  <c r="I1074" i="7"/>
  <c r="G1074" i="7"/>
  <c r="M1073" i="7"/>
  <c r="N1073" i="7" s="1"/>
  <c r="O1073" i="7" s="1"/>
  <c r="I1073" i="7"/>
  <c r="G1073" i="7"/>
  <c r="M1072" i="7"/>
  <c r="N1072" i="7" s="1"/>
  <c r="O1072" i="7" s="1"/>
  <c r="I1072" i="7"/>
  <c r="G1072" i="7"/>
  <c r="M1071" i="7"/>
  <c r="N1071" i="7" s="1"/>
  <c r="O1071" i="7" s="1"/>
  <c r="I1071" i="7"/>
  <c r="G1071" i="7"/>
  <c r="M1070" i="7"/>
  <c r="N1070" i="7" s="1"/>
  <c r="O1070" i="7" s="1"/>
  <c r="I1070" i="7"/>
  <c r="G1070" i="7"/>
  <c r="M1069" i="7"/>
  <c r="N1069" i="7" s="1"/>
  <c r="O1069" i="7" s="1"/>
  <c r="I1069" i="7"/>
  <c r="G1069" i="7"/>
  <c r="M1068" i="7"/>
  <c r="N1068" i="7" s="1"/>
  <c r="O1068" i="7" s="1"/>
  <c r="I1068" i="7"/>
  <c r="G1068" i="7"/>
  <c r="M1067" i="7"/>
  <c r="N1067" i="7" s="1"/>
  <c r="O1067" i="7" s="1"/>
  <c r="I1067" i="7"/>
  <c r="G1067" i="7"/>
  <c r="M1066" i="7"/>
  <c r="N1066" i="7" s="1"/>
  <c r="O1066" i="7" s="1"/>
  <c r="I1066" i="7"/>
  <c r="G1066" i="7"/>
  <c r="M1065" i="7"/>
  <c r="N1065" i="7" s="1"/>
  <c r="O1065" i="7" s="1"/>
  <c r="I1065" i="7"/>
  <c r="G1065" i="7"/>
  <c r="M1064" i="7"/>
  <c r="N1064" i="7" s="1"/>
  <c r="O1064" i="7" s="1"/>
  <c r="I1064" i="7"/>
  <c r="G1064" i="7"/>
  <c r="M1063" i="7"/>
  <c r="N1063" i="7" s="1"/>
  <c r="O1063" i="7" s="1"/>
  <c r="I1063" i="7"/>
  <c r="G1063" i="7"/>
  <c r="M1062" i="7"/>
  <c r="N1062" i="7" s="1"/>
  <c r="O1062" i="7" s="1"/>
  <c r="I1062" i="7"/>
  <c r="G1062" i="7"/>
  <c r="M1061" i="7"/>
  <c r="N1061" i="7" s="1"/>
  <c r="O1061" i="7" s="1"/>
  <c r="I1061" i="7"/>
  <c r="G1061" i="7"/>
  <c r="M1060" i="7"/>
  <c r="N1060" i="7" s="1"/>
  <c r="O1060" i="7" s="1"/>
  <c r="I1060" i="7"/>
  <c r="G1060" i="7"/>
  <c r="M1059" i="7"/>
  <c r="N1059" i="7" s="1"/>
  <c r="O1059" i="7" s="1"/>
  <c r="I1059" i="7"/>
  <c r="G1059" i="7"/>
  <c r="M1058" i="7"/>
  <c r="N1058" i="7" s="1"/>
  <c r="O1058" i="7" s="1"/>
  <c r="I1058" i="7"/>
  <c r="G1058" i="7"/>
  <c r="M1057" i="7"/>
  <c r="N1057" i="7" s="1"/>
  <c r="O1057" i="7" s="1"/>
  <c r="I1057" i="7"/>
  <c r="G1057" i="7"/>
  <c r="M1056" i="7"/>
  <c r="N1056" i="7" s="1"/>
  <c r="O1056" i="7" s="1"/>
  <c r="I1056" i="7"/>
  <c r="G1056" i="7"/>
  <c r="M1055" i="7"/>
  <c r="N1055" i="7" s="1"/>
  <c r="O1055" i="7" s="1"/>
  <c r="I1055" i="7"/>
  <c r="G1055" i="7"/>
  <c r="M1054" i="7"/>
  <c r="N1054" i="7" s="1"/>
  <c r="O1054" i="7" s="1"/>
  <c r="I1054" i="7"/>
  <c r="G1054" i="7"/>
  <c r="M1053" i="7"/>
  <c r="N1053" i="7" s="1"/>
  <c r="O1053" i="7" s="1"/>
  <c r="I1053" i="7"/>
  <c r="G1053" i="7"/>
  <c r="M1052" i="7"/>
  <c r="N1052" i="7" s="1"/>
  <c r="O1052" i="7" s="1"/>
  <c r="I1052" i="7"/>
  <c r="G1052" i="7"/>
  <c r="M1051" i="7"/>
  <c r="N1051" i="7" s="1"/>
  <c r="O1051" i="7" s="1"/>
  <c r="I1051" i="7"/>
  <c r="G1051" i="7"/>
  <c r="M1050" i="7"/>
  <c r="N1050" i="7" s="1"/>
  <c r="O1050" i="7" s="1"/>
  <c r="I1050" i="7"/>
  <c r="G1050" i="7"/>
  <c r="M1049" i="7"/>
  <c r="N1049" i="7" s="1"/>
  <c r="O1049" i="7" s="1"/>
  <c r="I1049" i="7"/>
  <c r="G1049" i="7"/>
  <c r="M1048" i="7"/>
  <c r="N1048" i="7" s="1"/>
  <c r="O1048" i="7" s="1"/>
  <c r="I1048" i="7"/>
  <c r="G1048" i="7"/>
  <c r="M1047" i="7"/>
  <c r="N1047" i="7" s="1"/>
  <c r="O1047" i="7" s="1"/>
  <c r="I1047" i="7"/>
  <c r="G1047" i="7"/>
  <c r="M1046" i="7"/>
  <c r="N1046" i="7" s="1"/>
  <c r="O1046" i="7" s="1"/>
  <c r="I1046" i="7"/>
  <c r="G1046" i="7"/>
  <c r="M1045" i="7"/>
  <c r="N1045" i="7" s="1"/>
  <c r="O1045" i="7" s="1"/>
  <c r="I1045" i="7"/>
  <c r="G1045" i="7"/>
  <c r="M1044" i="7"/>
  <c r="N1044" i="7" s="1"/>
  <c r="O1044" i="7" s="1"/>
  <c r="I1044" i="7"/>
  <c r="G1044" i="7"/>
  <c r="M1043" i="7"/>
  <c r="N1043" i="7" s="1"/>
  <c r="O1043" i="7" s="1"/>
  <c r="I1043" i="7"/>
  <c r="G1043" i="7"/>
  <c r="M1042" i="7"/>
  <c r="N1042" i="7" s="1"/>
  <c r="O1042" i="7" s="1"/>
  <c r="I1042" i="7"/>
  <c r="G1042" i="7"/>
  <c r="M1041" i="7"/>
  <c r="N1041" i="7" s="1"/>
  <c r="O1041" i="7" s="1"/>
  <c r="I1041" i="7"/>
  <c r="G1041" i="7"/>
  <c r="M1040" i="7"/>
  <c r="N1040" i="7" s="1"/>
  <c r="O1040" i="7" s="1"/>
  <c r="I1040" i="7"/>
  <c r="G1040" i="7"/>
  <c r="M1039" i="7"/>
  <c r="N1039" i="7" s="1"/>
  <c r="O1039" i="7" s="1"/>
  <c r="I1039" i="7"/>
  <c r="G1039" i="7"/>
  <c r="M1038" i="7"/>
  <c r="N1038" i="7" s="1"/>
  <c r="O1038" i="7" s="1"/>
  <c r="I1038" i="7"/>
  <c r="G1038" i="7"/>
  <c r="M1037" i="7"/>
  <c r="N1037" i="7" s="1"/>
  <c r="O1037" i="7" s="1"/>
  <c r="I1037" i="7"/>
  <c r="G1037" i="7"/>
  <c r="M1036" i="7"/>
  <c r="N1036" i="7" s="1"/>
  <c r="O1036" i="7" s="1"/>
  <c r="I1036" i="7"/>
  <c r="G1036" i="7"/>
  <c r="M1035" i="7"/>
  <c r="N1035" i="7" s="1"/>
  <c r="O1035" i="7" s="1"/>
  <c r="I1035" i="7"/>
  <c r="G1035" i="7"/>
  <c r="M1034" i="7"/>
  <c r="N1034" i="7" s="1"/>
  <c r="O1034" i="7" s="1"/>
  <c r="I1034" i="7"/>
  <c r="G1034" i="7"/>
  <c r="M1033" i="7"/>
  <c r="N1033" i="7" s="1"/>
  <c r="O1033" i="7" s="1"/>
  <c r="I1033" i="7"/>
  <c r="G1033" i="7"/>
  <c r="M1032" i="7"/>
  <c r="N1032" i="7" s="1"/>
  <c r="O1032" i="7" s="1"/>
  <c r="I1032" i="7"/>
  <c r="G1032" i="7"/>
  <c r="M1031" i="7"/>
  <c r="N1031" i="7" s="1"/>
  <c r="O1031" i="7" s="1"/>
  <c r="I1031" i="7"/>
  <c r="G1031" i="7"/>
  <c r="M1030" i="7"/>
  <c r="N1030" i="7" s="1"/>
  <c r="O1030" i="7" s="1"/>
  <c r="I1030" i="7"/>
  <c r="G1030" i="7"/>
  <c r="M1029" i="7"/>
  <c r="N1029" i="7" s="1"/>
  <c r="O1029" i="7" s="1"/>
  <c r="I1029" i="7"/>
  <c r="G1029" i="7"/>
  <c r="M1028" i="7"/>
  <c r="N1028" i="7" s="1"/>
  <c r="O1028" i="7" s="1"/>
  <c r="I1028" i="7"/>
  <c r="G1028" i="7"/>
  <c r="M1027" i="7"/>
  <c r="N1027" i="7" s="1"/>
  <c r="O1027" i="7" s="1"/>
  <c r="I1027" i="7"/>
  <c r="G1027" i="7"/>
  <c r="M1026" i="7"/>
  <c r="N1026" i="7" s="1"/>
  <c r="O1026" i="7" s="1"/>
  <c r="I1026" i="7"/>
  <c r="G1026" i="7"/>
  <c r="M1025" i="7"/>
  <c r="N1025" i="7" s="1"/>
  <c r="O1025" i="7" s="1"/>
  <c r="I1025" i="7"/>
  <c r="G1025" i="7"/>
  <c r="M1024" i="7"/>
  <c r="N1024" i="7" s="1"/>
  <c r="O1024" i="7" s="1"/>
  <c r="I1024" i="7"/>
  <c r="G1024" i="7"/>
  <c r="M1023" i="7"/>
  <c r="N1023" i="7" s="1"/>
  <c r="O1023" i="7" s="1"/>
  <c r="I1023" i="7"/>
  <c r="G1023" i="7"/>
  <c r="M1022" i="7"/>
  <c r="N1022" i="7" s="1"/>
  <c r="O1022" i="7" s="1"/>
  <c r="I1022" i="7"/>
  <c r="G1022" i="7"/>
  <c r="M1021" i="7"/>
  <c r="N1021" i="7" s="1"/>
  <c r="O1021" i="7" s="1"/>
  <c r="I1021" i="7"/>
  <c r="G1021" i="7"/>
  <c r="M1020" i="7"/>
  <c r="N1020" i="7" s="1"/>
  <c r="O1020" i="7" s="1"/>
  <c r="I1020" i="7"/>
  <c r="G1020" i="7"/>
  <c r="M1019" i="7"/>
  <c r="N1019" i="7" s="1"/>
  <c r="O1019" i="7" s="1"/>
  <c r="I1019" i="7"/>
  <c r="G1019" i="7"/>
  <c r="M1018" i="7"/>
  <c r="N1018" i="7" s="1"/>
  <c r="O1018" i="7" s="1"/>
  <c r="I1018" i="7"/>
  <c r="G1018" i="7"/>
  <c r="M1017" i="7"/>
  <c r="N1017" i="7" s="1"/>
  <c r="O1017" i="7" s="1"/>
  <c r="I1017" i="7"/>
  <c r="G1017" i="7"/>
  <c r="M1016" i="7"/>
  <c r="N1016" i="7" s="1"/>
  <c r="O1016" i="7" s="1"/>
  <c r="I1016" i="7"/>
  <c r="G1016" i="7"/>
  <c r="M1015" i="7"/>
  <c r="N1015" i="7" s="1"/>
  <c r="O1015" i="7" s="1"/>
  <c r="I1015" i="7"/>
  <c r="G1015" i="7"/>
  <c r="M1014" i="7"/>
  <c r="N1014" i="7" s="1"/>
  <c r="O1014" i="7" s="1"/>
  <c r="I1014" i="7"/>
  <c r="G1014" i="7"/>
  <c r="M1013" i="7"/>
  <c r="N1013" i="7" s="1"/>
  <c r="O1013" i="7" s="1"/>
  <c r="I1013" i="7"/>
  <c r="G1013" i="7"/>
  <c r="M1012" i="7"/>
  <c r="N1012" i="7" s="1"/>
  <c r="O1012" i="7" s="1"/>
  <c r="I1012" i="7"/>
  <c r="G1012" i="7"/>
  <c r="M1011" i="7"/>
  <c r="N1011" i="7" s="1"/>
  <c r="O1011" i="7" s="1"/>
  <c r="I1011" i="7"/>
  <c r="G1011" i="7"/>
  <c r="M1010" i="7"/>
  <c r="N1010" i="7" s="1"/>
  <c r="O1010" i="7" s="1"/>
  <c r="I1010" i="7"/>
  <c r="G1010" i="7"/>
  <c r="M1009" i="7"/>
  <c r="N1009" i="7" s="1"/>
  <c r="O1009" i="7" s="1"/>
  <c r="I1009" i="7"/>
  <c r="G1009" i="7"/>
  <c r="M1008" i="7"/>
  <c r="N1008" i="7" s="1"/>
  <c r="O1008" i="7" s="1"/>
  <c r="I1008" i="7"/>
  <c r="G1008" i="7"/>
  <c r="M1007" i="7"/>
  <c r="N1007" i="7" s="1"/>
  <c r="O1007" i="7" s="1"/>
  <c r="I1007" i="7"/>
  <c r="G1007" i="7"/>
  <c r="M1006" i="7"/>
  <c r="N1006" i="7" s="1"/>
  <c r="O1006" i="7" s="1"/>
  <c r="I1006" i="7"/>
  <c r="G1006" i="7"/>
  <c r="M1005" i="7"/>
  <c r="N1005" i="7" s="1"/>
  <c r="O1005" i="7" s="1"/>
  <c r="I1005" i="7"/>
  <c r="G1005" i="7"/>
  <c r="M1004" i="7"/>
  <c r="N1004" i="7" s="1"/>
  <c r="O1004" i="7" s="1"/>
  <c r="I1004" i="7"/>
  <c r="G1004" i="7"/>
  <c r="M1003" i="7"/>
  <c r="N1003" i="7" s="1"/>
  <c r="O1003" i="7" s="1"/>
  <c r="I1003" i="7"/>
  <c r="G1003" i="7"/>
  <c r="M1002" i="7"/>
  <c r="N1002" i="7" s="1"/>
  <c r="O1002" i="7" s="1"/>
  <c r="I1002" i="7"/>
  <c r="G1002" i="7"/>
  <c r="M1001" i="7"/>
  <c r="N1001" i="7" s="1"/>
  <c r="O1001" i="7" s="1"/>
  <c r="I1001" i="7"/>
  <c r="G1001" i="7"/>
  <c r="M1000" i="7"/>
  <c r="N1000" i="7" s="1"/>
  <c r="O1000" i="7" s="1"/>
  <c r="I1000" i="7"/>
  <c r="G1000" i="7"/>
  <c r="M999" i="7"/>
  <c r="N999" i="7" s="1"/>
  <c r="O999" i="7" s="1"/>
  <c r="I999" i="7"/>
  <c r="G999" i="7"/>
  <c r="M998" i="7"/>
  <c r="N998" i="7" s="1"/>
  <c r="O998" i="7" s="1"/>
  <c r="I998" i="7"/>
  <c r="G998" i="7"/>
  <c r="M997" i="7"/>
  <c r="N997" i="7" s="1"/>
  <c r="O997" i="7" s="1"/>
  <c r="I997" i="7"/>
  <c r="G997" i="7"/>
  <c r="M996" i="7"/>
  <c r="N996" i="7" s="1"/>
  <c r="O996" i="7" s="1"/>
  <c r="I996" i="7"/>
  <c r="G996" i="7"/>
  <c r="M995" i="7"/>
  <c r="N995" i="7" s="1"/>
  <c r="O995" i="7" s="1"/>
  <c r="I995" i="7"/>
  <c r="G995" i="7"/>
  <c r="M994" i="7"/>
  <c r="N994" i="7" s="1"/>
  <c r="O994" i="7" s="1"/>
  <c r="I994" i="7"/>
  <c r="G994" i="7"/>
  <c r="M993" i="7"/>
  <c r="N993" i="7" s="1"/>
  <c r="O993" i="7" s="1"/>
  <c r="I993" i="7"/>
  <c r="G993" i="7"/>
  <c r="M992" i="7"/>
  <c r="N992" i="7" s="1"/>
  <c r="O992" i="7" s="1"/>
  <c r="I992" i="7"/>
  <c r="G992" i="7"/>
  <c r="M991" i="7"/>
  <c r="N991" i="7" s="1"/>
  <c r="O991" i="7" s="1"/>
  <c r="I991" i="7"/>
  <c r="G991" i="7"/>
  <c r="M990" i="7"/>
  <c r="N990" i="7" s="1"/>
  <c r="O990" i="7" s="1"/>
  <c r="I990" i="7"/>
  <c r="G990" i="7"/>
  <c r="M989" i="7"/>
  <c r="N989" i="7" s="1"/>
  <c r="O989" i="7" s="1"/>
  <c r="I989" i="7"/>
  <c r="G989" i="7"/>
  <c r="M988" i="7"/>
  <c r="N988" i="7" s="1"/>
  <c r="O988" i="7" s="1"/>
  <c r="I988" i="7"/>
  <c r="G988" i="7"/>
  <c r="N987" i="7"/>
  <c r="O987" i="7" s="1"/>
  <c r="M987" i="7"/>
  <c r="I987" i="7"/>
  <c r="G987" i="7"/>
  <c r="M986" i="7"/>
  <c r="N986" i="7" s="1"/>
  <c r="O986" i="7" s="1"/>
  <c r="I986" i="7"/>
  <c r="G986" i="7"/>
  <c r="M985" i="7"/>
  <c r="N985" i="7" s="1"/>
  <c r="O985" i="7" s="1"/>
  <c r="I985" i="7"/>
  <c r="G985" i="7"/>
  <c r="M984" i="7"/>
  <c r="N984" i="7" s="1"/>
  <c r="O984" i="7" s="1"/>
  <c r="I984" i="7"/>
  <c r="G984" i="7"/>
  <c r="M983" i="7"/>
  <c r="N983" i="7" s="1"/>
  <c r="O983" i="7" s="1"/>
  <c r="I983" i="7"/>
  <c r="G983" i="7"/>
  <c r="M982" i="7"/>
  <c r="N982" i="7" s="1"/>
  <c r="O982" i="7" s="1"/>
  <c r="I982" i="7"/>
  <c r="G982" i="7"/>
  <c r="M981" i="7"/>
  <c r="N981" i="7" s="1"/>
  <c r="O981" i="7" s="1"/>
  <c r="I981" i="7"/>
  <c r="G981" i="7"/>
  <c r="M980" i="7"/>
  <c r="N980" i="7" s="1"/>
  <c r="O980" i="7" s="1"/>
  <c r="I980" i="7"/>
  <c r="G980" i="7"/>
  <c r="M979" i="7"/>
  <c r="N979" i="7" s="1"/>
  <c r="O979" i="7" s="1"/>
  <c r="I979" i="7"/>
  <c r="G979" i="7"/>
  <c r="M978" i="7"/>
  <c r="N978" i="7" s="1"/>
  <c r="O978" i="7" s="1"/>
  <c r="I978" i="7"/>
  <c r="G978" i="7"/>
  <c r="M977" i="7"/>
  <c r="N977" i="7" s="1"/>
  <c r="O977" i="7" s="1"/>
  <c r="I977" i="7"/>
  <c r="G977" i="7"/>
  <c r="M976" i="7"/>
  <c r="N976" i="7" s="1"/>
  <c r="O976" i="7" s="1"/>
  <c r="I976" i="7"/>
  <c r="G976" i="7"/>
  <c r="M975" i="7"/>
  <c r="N975" i="7" s="1"/>
  <c r="O975" i="7" s="1"/>
  <c r="I975" i="7"/>
  <c r="G975" i="7"/>
  <c r="N974" i="7"/>
  <c r="O974" i="7" s="1"/>
  <c r="M974" i="7"/>
  <c r="I974" i="7"/>
  <c r="G974" i="7"/>
  <c r="M973" i="7"/>
  <c r="N973" i="7" s="1"/>
  <c r="O973" i="7" s="1"/>
  <c r="I973" i="7"/>
  <c r="G973" i="7"/>
  <c r="M972" i="7"/>
  <c r="N972" i="7" s="1"/>
  <c r="O972" i="7" s="1"/>
  <c r="I972" i="7"/>
  <c r="G972" i="7"/>
  <c r="M971" i="7"/>
  <c r="N971" i="7" s="1"/>
  <c r="O971" i="7" s="1"/>
  <c r="I971" i="7"/>
  <c r="G971" i="7"/>
  <c r="M970" i="7"/>
  <c r="N970" i="7" s="1"/>
  <c r="O970" i="7" s="1"/>
  <c r="I970" i="7"/>
  <c r="G970" i="7"/>
  <c r="M969" i="7"/>
  <c r="N969" i="7" s="1"/>
  <c r="O969" i="7" s="1"/>
  <c r="I969" i="7"/>
  <c r="G969" i="7"/>
  <c r="M968" i="7"/>
  <c r="N968" i="7" s="1"/>
  <c r="O968" i="7" s="1"/>
  <c r="I968" i="7"/>
  <c r="G968" i="7"/>
  <c r="M967" i="7"/>
  <c r="N967" i="7" s="1"/>
  <c r="O967" i="7" s="1"/>
  <c r="I967" i="7"/>
  <c r="G967" i="7"/>
  <c r="M966" i="7"/>
  <c r="N966" i="7" s="1"/>
  <c r="O966" i="7" s="1"/>
  <c r="I966" i="7"/>
  <c r="G966" i="7"/>
  <c r="M965" i="7"/>
  <c r="N965" i="7" s="1"/>
  <c r="O965" i="7" s="1"/>
  <c r="I965" i="7"/>
  <c r="G965" i="7"/>
  <c r="M964" i="7"/>
  <c r="N964" i="7" s="1"/>
  <c r="O964" i="7" s="1"/>
  <c r="I964" i="7"/>
  <c r="G964" i="7"/>
  <c r="M963" i="7"/>
  <c r="N963" i="7" s="1"/>
  <c r="O963" i="7" s="1"/>
  <c r="I963" i="7"/>
  <c r="G963" i="7"/>
  <c r="M962" i="7"/>
  <c r="N962" i="7" s="1"/>
  <c r="O962" i="7" s="1"/>
  <c r="I962" i="7"/>
  <c r="G962" i="7"/>
  <c r="M961" i="7"/>
  <c r="N961" i="7" s="1"/>
  <c r="O961" i="7" s="1"/>
  <c r="I961" i="7"/>
  <c r="G961" i="7"/>
  <c r="M960" i="7"/>
  <c r="N960" i="7" s="1"/>
  <c r="O960" i="7" s="1"/>
  <c r="I960" i="7"/>
  <c r="G960" i="7"/>
  <c r="M959" i="7"/>
  <c r="N959" i="7" s="1"/>
  <c r="O959" i="7" s="1"/>
  <c r="I959" i="7"/>
  <c r="G959" i="7"/>
  <c r="M958" i="7"/>
  <c r="N958" i="7" s="1"/>
  <c r="O958" i="7" s="1"/>
  <c r="I958" i="7"/>
  <c r="G958" i="7"/>
  <c r="M957" i="7"/>
  <c r="N957" i="7" s="1"/>
  <c r="O957" i="7" s="1"/>
  <c r="I957" i="7"/>
  <c r="G957" i="7"/>
  <c r="M956" i="7"/>
  <c r="N956" i="7" s="1"/>
  <c r="O956" i="7" s="1"/>
  <c r="I956" i="7"/>
  <c r="G956" i="7"/>
  <c r="M955" i="7"/>
  <c r="N955" i="7" s="1"/>
  <c r="O955" i="7" s="1"/>
  <c r="I955" i="7"/>
  <c r="G955" i="7"/>
  <c r="M954" i="7"/>
  <c r="N954" i="7" s="1"/>
  <c r="O954" i="7" s="1"/>
  <c r="I954" i="7"/>
  <c r="G954" i="7"/>
  <c r="M953" i="7"/>
  <c r="N953" i="7" s="1"/>
  <c r="O953" i="7" s="1"/>
  <c r="I953" i="7"/>
  <c r="G953" i="7"/>
  <c r="M952" i="7"/>
  <c r="N952" i="7" s="1"/>
  <c r="O952" i="7" s="1"/>
  <c r="I952" i="7"/>
  <c r="G952" i="7"/>
  <c r="M951" i="7"/>
  <c r="N951" i="7" s="1"/>
  <c r="O951" i="7" s="1"/>
  <c r="I951" i="7"/>
  <c r="G951" i="7"/>
  <c r="M950" i="7"/>
  <c r="N950" i="7" s="1"/>
  <c r="O950" i="7" s="1"/>
  <c r="I950" i="7"/>
  <c r="G950" i="7"/>
  <c r="M949" i="7"/>
  <c r="N949" i="7" s="1"/>
  <c r="O949" i="7" s="1"/>
  <c r="I949" i="7"/>
  <c r="G949" i="7"/>
  <c r="M948" i="7"/>
  <c r="N948" i="7" s="1"/>
  <c r="O948" i="7" s="1"/>
  <c r="I948" i="7"/>
  <c r="G948" i="7"/>
  <c r="M947" i="7"/>
  <c r="N947" i="7" s="1"/>
  <c r="O947" i="7" s="1"/>
  <c r="I947" i="7"/>
  <c r="G947" i="7"/>
  <c r="M946" i="7"/>
  <c r="N946" i="7" s="1"/>
  <c r="O946" i="7" s="1"/>
  <c r="I946" i="7"/>
  <c r="G946" i="7"/>
  <c r="M945" i="7"/>
  <c r="N945" i="7" s="1"/>
  <c r="O945" i="7" s="1"/>
  <c r="I945" i="7"/>
  <c r="G945" i="7"/>
  <c r="M944" i="7"/>
  <c r="N944" i="7" s="1"/>
  <c r="O944" i="7" s="1"/>
  <c r="I944" i="7"/>
  <c r="G944" i="7"/>
  <c r="M943" i="7"/>
  <c r="N943" i="7" s="1"/>
  <c r="O943" i="7" s="1"/>
  <c r="I943" i="7"/>
  <c r="G943" i="7"/>
  <c r="M942" i="7"/>
  <c r="N942" i="7" s="1"/>
  <c r="O942" i="7" s="1"/>
  <c r="I942" i="7"/>
  <c r="G942" i="7"/>
  <c r="M941" i="7"/>
  <c r="N941" i="7" s="1"/>
  <c r="O941" i="7" s="1"/>
  <c r="I941" i="7"/>
  <c r="G941" i="7"/>
  <c r="M940" i="7"/>
  <c r="N940" i="7" s="1"/>
  <c r="O940" i="7" s="1"/>
  <c r="I940" i="7"/>
  <c r="G940" i="7"/>
  <c r="M939" i="7"/>
  <c r="N939" i="7" s="1"/>
  <c r="O939" i="7" s="1"/>
  <c r="I939" i="7"/>
  <c r="G939" i="7"/>
  <c r="M938" i="7"/>
  <c r="N938" i="7" s="1"/>
  <c r="O938" i="7" s="1"/>
  <c r="I938" i="7"/>
  <c r="G938" i="7"/>
  <c r="M937" i="7"/>
  <c r="N937" i="7" s="1"/>
  <c r="O937" i="7" s="1"/>
  <c r="I937" i="7"/>
  <c r="G937" i="7"/>
  <c r="M936" i="7"/>
  <c r="N936" i="7" s="1"/>
  <c r="O936" i="7" s="1"/>
  <c r="I936" i="7"/>
  <c r="G936" i="7"/>
  <c r="M935" i="7"/>
  <c r="N935" i="7" s="1"/>
  <c r="O935" i="7" s="1"/>
  <c r="I935" i="7"/>
  <c r="G935" i="7"/>
  <c r="M934" i="7"/>
  <c r="N934" i="7" s="1"/>
  <c r="O934" i="7" s="1"/>
  <c r="I934" i="7"/>
  <c r="G934" i="7"/>
  <c r="M933" i="7"/>
  <c r="N933" i="7" s="1"/>
  <c r="O933" i="7" s="1"/>
  <c r="I933" i="7"/>
  <c r="G933" i="7"/>
  <c r="M932" i="7"/>
  <c r="N932" i="7" s="1"/>
  <c r="O932" i="7" s="1"/>
  <c r="I932" i="7"/>
  <c r="G932" i="7"/>
  <c r="M931" i="7"/>
  <c r="N931" i="7" s="1"/>
  <c r="O931" i="7" s="1"/>
  <c r="I931" i="7"/>
  <c r="G931" i="7"/>
  <c r="M930" i="7"/>
  <c r="N930" i="7" s="1"/>
  <c r="O930" i="7" s="1"/>
  <c r="I930" i="7"/>
  <c r="G930" i="7"/>
  <c r="M929" i="7"/>
  <c r="N929" i="7" s="1"/>
  <c r="O929" i="7" s="1"/>
  <c r="I929" i="7"/>
  <c r="G929" i="7"/>
  <c r="M928" i="7"/>
  <c r="N928" i="7" s="1"/>
  <c r="O928" i="7" s="1"/>
  <c r="I928" i="7"/>
  <c r="G928" i="7"/>
  <c r="M927" i="7"/>
  <c r="N927" i="7" s="1"/>
  <c r="O927" i="7" s="1"/>
  <c r="I927" i="7"/>
  <c r="G927" i="7"/>
  <c r="M926" i="7"/>
  <c r="N926" i="7" s="1"/>
  <c r="O926" i="7" s="1"/>
  <c r="I926" i="7"/>
  <c r="G926" i="7"/>
  <c r="M925" i="7"/>
  <c r="N925" i="7" s="1"/>
  <c r="O925" i="7" s="1"/>
  <c r="I925" i="7"/>
  <c r="G925" i="7"/>
  <c r="M924" i="7"/>
  <c r="N924" i="7" s="1"/>
  <c r="O924" i="7" s="1"/>
  <c r="I924" i="7"/>
  <c r="G924" i="7"/>
  <c r="M923" i="7"/>
  <c r="N923" i="7" s="1"/>
  <c r="O923" i="7" s="1"/>
  <c r="I923" i="7"/>
  <c r="G923" i="7"/>
  <c r="M922" i="7"/>
  <c r="N922" i="7" s="1"/>
  <c r="O922" i="7" s="1"/>
  <c r="I922" i="7"/>
  <c r="G922" i="7"/>
  <c r="M921" i="7"/>
  <c r="N921" i="7" s="1"/>
  <c r="O921" i="7" s="1"/>
  <c r="I921" i="7"/>
  <c r="G921" i="7"/>
  <c r="M920" i="7"/>
  <c r="N920" i="7" s="1"/>
  <c r="O920" i="7" s="1"/>
  <c r="I920" i="7"/>
  <c r="G920" i="7"/>
  <c r="M919" i="7"/>
  <c r="N919" i="7" s="1"/>
  <c r="O919" i="7" s="1"/>
  <c r="I919" i="7"/>
  <c r="G919" i="7"/>
  <c r="M918" i="7"/>
  <c r="N918" i="7" s="1"/>
  <c r="O918" i="7" s="1"/>
  <c r="I918" i="7"/>
  <c r="G918" i="7"/>
  <c r="M917" i="7"/>
  <c r="N917" i="7" s="1"/>
  <c r="O917" i="7" s="1"/>
  <c r="I917" i="7"/>
  <c r="G917" i="7"/>
  <c r="M916" i="7"/>
  <c r="N916" i="7" s="1"/>
  <c r="O916" i="7" s="1"/>
  <c r="I916" i="7"/>
  <c r="G916" i="7"/>
  <c r="M915" i="7"/>
  <c r="N915" i="7" s="1"/>
  <c r="O915" i="7" s="1"/>
  <c r="I915" i="7"/>
  <c r="G915" i="7"/>
  <c r="M914" i="7"/>
  <c r="N914" i="7" s="1"/>
  <c r="O914" i="7" s="1"/>
  <c r="I914" i="7"/>
  <c r="G914" i="7"/>
  <c r="M913" i="7"/>
  <c r="N913" i="7" s="1"/>
  <c r="O913" i="7" s="1"/>
  <c r="I913" i="7"/>
  <c r="G913" i="7"/>
  <c r="M912" i="7"/>
  <c r="N912" i="7" s="1"/>
  <c r="O912" i="7" s="1"/>
  <c r="I912" i="7"/>
  <c r="G912" i="7"/>
  <c r="M911" i="7"/>
  <c r="N911" i="7" s="1"/>
  <c r="O911" i="7" s="1"/>
  <c r="I911" i="7"/>
  <c r="G911" i="7"/>
  <c r="M910" i="7"/>
  <c r="N910" i="7" s="1"/>
  <c r="O910" i="7" s="1"/>
  <c r="I910" i="7"/>
  <c r="G910" i="7"/>
  <c r="M909" i="7"/>
  <c r="N909" i="7" s="1"/>
  <c r="O909" i="7" s="1"/>
  <c r="I909" i="7"/>
  <c r="G909" i="7"/>
  <c r="M908" i="7"/>
  <c r="N908" i="7" s="1"/>
  <c r="O908" i="7" s="1"/>
  <c r="I908" i="7"/>
  <c r="G908" i="7"/>
  <c r="M907" i="7"/>
  <c r="N907" i="7" s="1"/>
  <c r="O907" i="7" s="1"/>
  <c r="I907" i="7"/>
  <c r="G907" i="7"/>
  <c r="M906" i="7"/>
  <c r="N906" i="7" s="1"/>
  <c r="O906" i="7" s="1"/>
  <c r="I906" i="7"/>
  <c r="G906" i="7"/>
  <c r="M905" i="7"/>
  <c r="N905" i="7" s="1"/>
  <c r="O905" i="7" s="1"/>
  <c r="I905" i="7"/>
  <c r="G905" i="7"/>
  <c r="M904" i="7"/>
  <c r="N904" i="7" s="1"/>
  <c r="O904" i="7" s="1"/>
  <c r="I904" i="7"/>
  <c r="G904" i="7"/>
  <c r="M903" i="7"/>
  <c r="N903" i="7" s="1"/>
  <c r="O903" i="7" s="1"/>
  <c r="I903" i="7"/>
  <c r="G903" i="7"/>
  <c r="M902" i="7"/>
  <c r="N902" i="7" s="1"/>
  <c r="O902" i="7" s="1"/>
  <c r="I902" i="7"/>
  <c r="G902" i="7"/>
  <c r="M901" i="7"/>
  <c r="N901" i="7" s="1"/>
  <c r="O901" i="7" s="1"/>
  <c r="I901" i="7"/>
  <c r="G901" i="7"/>
  <c r="M900" i="7"/>
  <c r="N900" i="7" s="1"/>
  <c r="O900" i="7" s="1"/>
  <c r="I900" i="7"/>
  <c r="G900" i="7"/>
  <c r="M899" i="7"/>
  <c r="N899" i="7" s="1"/>
  <c r="O899" i="7" s="1"/>
  <c r="I899" i="7"/>
  <c r="G899" i="7"/>
  <c r="M898" i="7"/>
  <c r="N898" i="7" s="1"/>
  <c r="O898" i="7" s="1"/>
  <c r="I898" i="7"/>
  <c r="G898" i="7"/>
  <c r="M897" i="7"/>
  <c r="N897" i="7" s="1"/>
  <c r="O897" i="7" s="1"/>
  <c r="I897" i="7"/>
  <c r="G897" i="7"/>
  <c r="M896" i="7"/>
  <c r="N896" i="7" s="1"/>
  <c r="O896" i="7" s="1"/>
  <c r="I896" i="7"/>
  <c r="G896" i="7"/>
  <c r="M895" i="7"/>
  <c r="N895" i="7" s="1"/>
  <c r="O895" i="7" s="1"/>
  <c r="I895" i="7"/>
  <c r="G895" i="7"/>
  <c r="M894" i="7"/>
  <c r="N894" i="7" s="1"/>
  <c r="O894" i="7" s="1"/>
  <c r="I894" i="7"/>
  <c r="G894" i="7"/>
  <c r="M893" i="7"/>
  <c r="N893" i="7" s="1"/>
  <c r="O893" i="7" s="1"/>
  <c r="I893" i="7"/>
  <c r="G893" i="7"/>
  <c r="M892" i="7"/>
  <c r="N892" i="7" s="1"/>
  <c r="O892" i="7" s="1"/>
  <c r="I892" i="7"/>
  <c r="G892" i="7"/>
  <c r="M891" i="7"/>
  <c r="N891" i="7" s="1"/>
  <c r="O891" i="7" s="1"/>
  <c r="I891" i="7"/>
  <c r="G891" i="7"/>
  <c r="M890" i="7"/>
  <c r="N890" i="7" s="1"/>
  <c r="O890" i="7" s="1"/>
  <c r="I890" i="7"/>
  <c r="G890" i="7"/>
  <c r="M889" i="7"/>
  <c r="N889" i="7" s="1"/>
  <c r="O889" i="7" s="1"/>
  <c r="I889" i="7"/>
  <c r="G889" i="7"/>
  <c r="M888" i="7"/>
  <c r="N888" i="7" s="1"/>
  <c r="O888" i="7" s="1"/>
  <c r="I888" i="7"/>
  <c r="G888" i="7"/>
  <c r="M887" i="7"/>
  <c r="N887" i="7" s="1"/>
  <c r="O887" i="7" s="1"/>
  <c r="I887" i="7"/>
  <c r="G887" i="7"/>
  <c r="M886" i="7"/>
  <c r="N886" i="7" s="1"/>
  <c r="O886" i="7" s="1"/>
  <c r="I886" i="7"/>
  <c r="G886" i="7"/>
  <c r="M885" i="7"/>
  <c r="N885" i="7" s="1"/>
  <c r="O885" i="7" s="1"/>
  <c r="I885" i="7"/>
  <c r="G885" i="7"/>
  <c r="M884" i="7"/>
  <c r="N884" i="7" s="1"/>
  <c r="O884" i="7" s="1"/>
  <c r="I884" i="7"/>
  <c r="G884" i="7"/>
  <c r="M883" i="7"/>
  <c r="N883" i="7" s="1"/>
  <c r="O883" i="7" s="1"/>
  <c r="I883" i="7"/>
  <c r="G883" i="7"/>
  <c r="M882" i="7"/>
  <c r="N882" i="7" s="1"/>
  <c r="O882" i="7" s="1"/>
  <c r="I882" i="7"/>
  <c r="G882" i="7"/>
  <c r="M881" i="7"/>
  <c r="N881" i="7" s="1"/>
  <c r="O881" i="7" s="1"/>
  <c r="I881" i="7"/>
  <c r="G881" i="7"/>
  <c r="M880" i="7"/>
  <c r="N880" i="7" s="1"/>
  <c r="O880" i="7" s="1"/>
  <c r="I880" i="7"/>
  <c r="G880" i="7"/>
  <c r="M879" i="7"/>
  <c r="N879" i="7" s="1"/>
  <c r="O879" i="7" s="1"/>
  <c r="I879" i="7"/>
  <c r="G879" i="7"/>
  <c r="M878" i="7"/>
  <c r="N878" i="7" s="1"/>
  <c r="O878" i="7" s="1"/>
  <c r="I878" i="7"/>
  <c r="G878" i="7"/>
  <c r="M877" i="7"/>
  <c r="N877" i="7" s="1"/>
  <c r="O877" i="7" s="1"/>
  <c r="I877" i="7"/>
  <c r="G877" i="7"/>
  <c r="M876" i="7"/>
  <c r="N876" i="7" s="1"/>
  <c r="O876" i="7" s="1"/>
  <c r="I876" i="7"/>
  <c r="G876" i="7"/>
  <c r="M875" i="7"/>
  <c r="N875" i="7" s="1"/>
  <c r="O875" i="7" s="1"/>
  <c r="I875" i="7"/>
  <c r="G875" i="7"/>
  <c r="M874" i="7"/>
  <c r="N874" i="7" s="1"/>
  <c r="O874" i="7" s="1"/>
  <c r="I874" i="7"/>
  <c r="G874" i="7"/>
  <c r="M873" i="7"/>
  <c r="N873" i="7" s="1"/>
  <c r="O873" i="7" s="1"/>
  <c r="I873" i="7"/>
  <c r="G873" i="7"/>
  <c r="M872" i="7"/>
  <c r="N872" i="7" s="1"/>
  <c r="O872" i="7" s="1"/>
  <c r="I872" i="7"/>
  <c r="G872" i="7"/>
  <c r="M871" i="7"/>
  <c r="N871" i="7" s="1"/>
  <c r="O871" i="7" s="1"/>
  <c r="I871" i="7"/>
  <c r="G871" i="7"/>
  <c r="M870" i="7"/>
  <c r="N870" i="7" s="1"/>
  <c r="O870" i="7" s="1"/>
  <c r="I870" i="7"/>
  <c r="G870" i="7"/>
  <c r="M869" i="7"/>
  <c r="N869" i="7" s="1"/>
  <c r="O869" i="7" s="1"/>
  <c r="I869" i="7"/>
  <c r="G869" i="7"/>
  <c r="M868" i="7"/>
  <c r="N868" i="7" s="1"/>
  <c r="O868" i="7" s="1"/>
  <c r="I868" i="7"/>
  <c r="G868" i="7"/>
  <c r="M867" i="7"/>
  <c r="N867" i="7" s="1"/>
  <c r="O867" i="7" s="1"/>
  <c r="I867" i="7"/>
  <c r="G867" i="7"/>
  <c r="M866" i="7"/>
  <c r="N866" i="7" s="1"/>
  <c r="O866" i="7" s="1"/>
  <c r="I866" i="7"/>
  <c r="G866" i="7"/>
  <c r="M865" i="7"/>
  <c r="N865" i="7" s="1"/>
  <c r="O865" i="7" s="1"/>
  <c r="I865" i="7"/>
  <c r="G865" i="7"/>
  <c r="M864" i="7"/>
  <c r="N864" i="7" s="1"/>
  <c r="O864" i="7" s="1"/>
  <c r="I864" i="7"/>
  <c r="G864" i="7"/>
  <c r="M863" i="7"/>
  <c r="N863" i="7" s="1"/>
  <c r="O863" i="7" s="1"/>
  <c r="I863" i="7"/>
  <c r="G863" i="7"/>
  <c r="M862" i="7"/>
  <c r="N862" i="7" s="1"/>
  <c r="O862" i="7" s="1"/>
  <c r="I862" i="7"/>
  <c r="G862" i="7"/>
  <c r="M861" i="7"/>
  <c r="N861" i="7" s="1"/>
  <c r="O861" i="7" s="1"/>
  <c r="I861" i="7"/>
  <c r="G861" i="7"/>
  <c r="M860" i="7"/>
  <c r="N860" i="7" s="1"/>
  <c r="O860" i="7" s="1"/>
  <c r="I860" i="7"/>
  <c r="G860" i="7"/>
  <c r="M859" i="7"/>
  <c r="N859" i="7" s="1"/>
  <c r="O859" i="7" s="1"/>
  <c r="I859" i="7"/>
  <c r="G859" i="7"/>
  <c r="M858" i="7"/>
  <c r="N858" i="7" s="1"/>
  <c r="O858" i="7" s="1"/>
  <c r="I858" i="7"/>
  <c r="G858" i="7"/>
  <c r="M857" i="7"/>
  <c r="N857" i="7" s="1"/>
  <c r="O857" i="7" s="1"/>
  <c r="I857" i="7"/>
  <c r="G857" i="7"/>
  <c r="M856" i="7"/>
  <c r="N856" i="7" s="1"/>
  <c r="O856" i="7" s="1"/>
  <c r="I856" i="7"/>
  <c r="G856" i="7"/>
  <c r="M855" i="7"/>
  <c r="N855" i="7" s="1"/>
  <c r="O855" i="7" s="1"/>
  <c r="I855" i="7"/>
  <c r="G855" i="7"/>
  <c r="M854" i="7"/>
  <c r="N854" i="7" s="1"/>
  <c r="O854" i="7" s="1"/>
  <c r="I854" i="7"/>
  <c r="G854" i="7"/>
  <c r="M853" i="7"/>
  <c r="N853" i="7" s="1"/>
  <c r="O853" i="7" s="1"/>
  <c r="I853" i="7"/>
  <c r="G853" i="7"/>
  <c r="M852" i="7"/>
  <c r="N852" i="7" s="1"/>
  <c r="O852" i="7" s="1"/>
  <c r="I852" i="7"/>
  <c r="G852" i="7"/>
  <c r="M851" i="7"/>
  <c r="N851" i="7" s="1"/>
  <c r="O851" i="7" s="1"/>
  <c r="I851" i="7"/>
  <c r="G851" i="7"/>
  <c r="M850" i="7"/>
  <c r="N850" i="7" s="1"/>
  <c r="O850" i="7" s="1"/>
  <c r="I850" i="7"/>
  <c r="G850" i="7"/>
  <c r="M849" i="7"/>
  <c r="N849" i="7" s="1"/>
  <c r="O849" i="7" s="1"/>
  <c r="I849" i="7"/>
  <c r="G849" i="7"/>
  <c r="M848" i="7"/>
  <c r="N848" i="7" s="1"/>
  <c r="O848" i="7" s="1"/>
  <c r="I848" i="7"/>
  <c r="G848" i="7"/>
  <c r="M847" i="7"/>
  <c r="N847" i="7" s="1"/>
  <c r="O847" i="7" s="1"/>
  <c r="I847" i="7"/>
  <c r="G847" i="7"/>
  <c r="M846" i="7"/>
  <c r="N846" i="7" s="1"/>
  <c r="O846" i="7" s="1"/>
  <c r="I846" i="7"/>
  <c r="G846" i="7"/>
  <c r="M845" i="7"/>
  <c r="N845" i="7" s="1"/>
  <c r="O845" i="7" s="1"/>
  <c r="I845" i="7"/>
  <c r="G845" i="7"/>
  <c r="M844" i="7"/>
  <c r="N844" i="7" s="1"/>
  <c r="O844" i="7" s="1"/>
  <c r="I844" i="7"/>
  <c r="G844" i="7"/>
  <c r="M843" i="7"/>
  <c r="N843" i="7" s="1"/>
  <c r="O843" i="7" s="1"/>
  <c r="I843" i="7"/>
  <c r="G843" i="7"/>
  <c r="M842" i="7"/>
  <c r="N842" i="7" s="1"/>
  <c r="O842" i="7" s="1"/>
  <c r="I842" i="7"/>
  <c r="G842" i="7"/>
  <c r="M841" i="7"/>
  <c r="N841" i="7" s="1"/>
  <c r="O841" i="7" s="1"/>
  <c r="I841" i="7"/>
  <c r="G841" i="7"/>
  <c r="M840" i="7"/>
  <c r="N840" i="7" s="1"/>
  <c r="O840" i="7" s="1"/>
  <c r="I840" i="7"/>
  <c r="G840" i="7"/>
  <c r="M839" i="7"/>
  <c r="N839" i="7" s="1"/>
  <c r="O839" i="7" s="1"/>
  <c r="I839" i="7"/>
  <c r="G839" i="7"/>
  <c r="M838" i="7"/>
  <c r="N838" i="7" s="1"/>
  <c r="O838" i="7" s="1"/>
  <c r="I838" i="7"/>
  <c r="G838" i="7"/>
  <c r="M837" i="7"/>
  <c r="N837" i="7" s="1"/>
  <c r="O837" i="7" s="1"/>
  <c r="I837" i="7"/>
  <c r="G837" i="7"/>
  <c r="M836" i="7"/>
  <c r="N836" i="7" s="1"/>
  <c r="O836" i="7" s="1"/>
  <c r="I836" i="7"/>
  <c r="G836" i="7"/>
  <c r="M835" i="7"/>
  <c r="N835" i="7" s="1"/>
  <c r="O835" i="7" s="1"/>
  <c r="I835" i="7"/>
  <c r="G835" i="7"/>
  <c r="M834" i="7"/>
  <c r="N834" i="7" s="1"/>
  <c r="O834" i="7" s="1"/>
  <c r="I834" i="7"/>
  <c r="G834" i="7"/>
  <c r="M833" i="7"/>
  <c r="N833" i="7" s="1"/>
  <c r="O833" i="7" s="1"/>
  <c r="I833" i="7"/>
  <c r="G833" i="7"/>
  <c r="M832" i="7"/>
  <c r="N832" i="7" s="1"/>
  <c r="O832" i="7" s="1"/>
  <c r="I832" i="7"/>
  <c r="G832" i="7"/>
  <c r="M831" i="7"/>
  <c r="N831" i="7" s="1"/>
  <c r="O831" i="7" s="1"/>
  <c r="I831" i="7"/>
  <c r="G831" i="7"/>
  <c r="M830" i="7"/>
  <c r="N830" i="7" s="1"/>
  <c r="O830" i="7" s="1"/>
  <c r="I830" i="7"/>
  <c r="G830" i="7"/>
  <c r="N829" i="7"/>
  <c r="O829" i="7" s="1"/>
  <c r="M829" i="7"/>
  <c r="I829" i="7"/>
  <c r="G829" i="7"/>
  <c r="M828" i="7"/>
  <c r="N828" i="7" s="1"/>
  <c r="O828" i="7" s="1"/>
  <c r="I828" i="7"/>
  <c r="G828" i="7"/>
  <c r="M827" i="7"/>
  <c r="N827" i="7" s="1"/>
  <c r="O827" i="7" s="1"/>
  <c r="I827" i="7"/>
  <c r="G827" i="7"/>
  <c r="M826" i="7"/>
  <c r="N826" i="7" s="1"/>
  <c r="O826" i="7" s="1"/>
  <c r="I826" i="7"/>
  <c r="G826" i="7"/>
  <c r="M825" i="7"/>
  <c r="N825" i="7" s="1"/>
  <c r="O825" i="7" s="1"/>
  <c r="I825" i="7"/>
  <c r="G825" i="7"/>
  <c r="M824" i="7"/>
  <c r="N824" i="7" s="1"/>
  <c r="O824" i="7" s="1"/>
  <c r="I824" i="7"/>
  <c r="G824" i="7"/>
  <c r="M823" i="7"/>
  <c r="N823" i="7" s="1"/>
  <c r="O823" i="7" s="1"/>
  <c r="I823" i="7"/>
  <c r="G823" i="7"/>
  <c r="M822" i="7"/>
  <c r="N822" i="7" s="1"/>
  <c r="O822" i="7" s="1"/>
  <c r="I822" i="7"/>
  <c r="G822" i="7"/>
  <c r="M821" i="7"/>
  <c r="N821" i="7" s="1"/>
  <c r="O821" i="7" s="1"/>
  <c r="I821" i="7"/>
  <c r="G821" i="7"/>
  <c r="M820" i="7"/>
  <c r="N820" i="7" s="1"/>
  <c r="O820" i="7" s="1"/>
  <c r="I820" i="7"/>
  <c r="G820" i="7"/>
  <c r="M819" i="7"/>
  <c r="N819" i="7" s="1"/>
  <c r="O819" i="7" s="1"/>
  <c r="I819" i="7"/>
  <c r="G819" i="7"/>
  <c r="M818" i="7"/>
  <c r="N818" i="7" s="1"/>
  <c r="O818" i="7" s="1"/>
  <c r="I818" i="7"/>
  <c r="G818" i="7"/>
  <c r="M817" i="7"/>
  <c r="N817" i="7" s="1"/>
  <c r="O817" i="7" s="1"/>
  <c r="I817" i="7"/>
  <c r="G817" i="7"/>
  <c r="M816" i="7"/>
  <c r="N816" i="7" s="1"/>
  <c r="O816" i="7" s="1"/>
  <c r="I816" i="7"/>
  <c r="G816" i="7"/>
  <c r="M815" i="7"/>
  <c r="N815" i="7" s="1"/>
  <c r="O815" i="7" s="1"/>
  <c r="I815" i="7"/>
  <c r="G815" i="7"/>
  <c r="M814" i="7"/>
  <c r="N814" i="7" s="1"/>
  <c r="O814" i="7" s="1"/>
  <c r="I814" i="7"/>
  <c r="G814" i="7"/>
  <c r="M813" i="7"/>
  <c r="N813" i="7" s="1"/>
  <c r="O813" i="7" s="1"/>
  <c r="I813" i="7"/>
  <c r="G813" i="7"/>
  <c r="M812" i="7"/>
  <c r="N812" i="7" s="1"/>
  <c r="O812" i="7" s="1"/>
  <c r="I812" i="7"/>
  <c r="G812" i="7"/>
  <c r="M811" i="7"/>
  <c r="N811" i="7" s="1"/>
  <c r="O811" i="7" s="1"/>
  <c r="I811" i="7"/>
  <c r="G811" i="7"/>
  <c r="M810" i="7"/>
  <c r="N810" i="7" s="1"/>
  <c r="O810" i="7" s="1"/>
  <c r="I810" i="7"/>
  <c r="G810" i="7"/>
  <c r="M809" i="7"/>
  <c r="N809" i="7" s="1"/>
  <c r="O809" i="7" s="1"/>
  <c r="I809" i="7"/>
  <c r="G809" i="7"/>
  <c r="M808" i="7"/>
  <c r="N808" i="7" s="1"/>
  <c r="O808" i="7" s="1"/>
  <c r="I808" i="7"/>
  <c r="G808" i="7"/>
  <c r="M807" i="7"/>
  <c r="N807" i="7" s="1"/>
  <c r="O807" i="7" s="1"/>
  <c r="I807" i="7"/>
  <c r="G807" i="7"/>
  <c r="M806" i="7"/>
  <c r="N806" i="7" s="1"/>
  <c r="O806" i="7" s="1"/>
  <c r="I806" i="7"/>
  <c r="G806" i="7"/>
  <c r="M805" i="7"/>
  <c r="N805" i="7" s="1"/>
  <c r="O805" i="7" s="1"/>
  <c r="I805" i="7"/>
  <c r="G805" i="7"/>
  <c r="M804" i="7"/>
  <c r="N804" i="7" s="1"/>
  <c r="O804" i="7" s="1"/>
  <c r="I804" i="7"/>
  <c r="G804" i="7"/>
  <c r="M803" i="7"/>
  <c r="N803" i="7" s="1"/>
  <c r="O803" i="7" s="1"/>
  <c r="I803" i="7"/>
  <c r="G803" i="7"/>
  <c r="M802" i="7"/>
  <c r="N802" i="7" s="1"/>
  <c r="O802" i="7" s="1"/>
  <c r="I802" i="7"/>
  <c r="G802" i="7"/>
  <c r="M801" i="7"/>
  <c r="N801" i="7" s="1"/>
  <c r="O801" i="7" s="1"/>
  <c r="I801" i="7"/>
  <c r="G801" i="7"/>
  <c r="M800" i="7"/>
  <c r="N800" i="7" s="1"/>
  <c r="O800" i="7" s="1"/>
  <c r="I800" i="7"/>
  <c r="G800" i="7"/>
  <c r="M799" i="7"/>
  <c r="N799" i="7" s="1"/>
  <c r="O799" i="7" s="1"/>
  <c r="I799" i="7"/>
  <c r="G799" i="7"/>
  <c r="M798" i="7"/>
  <c r="N798" i="7" s="1"/>
  <c r="O798" i="7" s="1"/>
  <c r="I798" i="7"/>
  <c r="G798" i="7"/>
  <c r="M797" i="7"/>
  <c r="N797" i="7" s="1"/>
  <c r="O797" i="7" s="1"/>
  <c r="I797" i="7"/>
  <c r="G797" i="7"/>
  <c r="M796" i="7"/>
  <c r="N796" i="7" s="1"/>
  <c r="O796" i="7" s="1"/>
  <c r="I796" i="7"/>
  <c r="G796" i="7"/>
  <c r="M795" i="7"/>
  <c r="N795" i="7" s="1"/>
  <c r="O795" i="7" s="1"/>
  <c r="I795" i="7"/>
  <c r="G795" i="7"/>
  <c r="M794" i="7"/>
  <c r="N794" i="7" s="1"/>
  <c r="O794" i="7" s="1"/>
  <c r="I794" i="7"/>
  <c r="G794" i="7"/>
  <c r="M793" i="7"/>
  <c r="N793" i="7" s="1"/>
  <c r="O793" i="7" s="1"/>
  <c r="I793" i="7"/>
  <c r="G793" i="7"/>
  <c r="M792" i="7"/>
  <c r="N792" i="7" s="1"/>
  <c r="O792" i="7" s="1"/>
  <c r="I792" i="7"/>
  <c r="G792" i="7"/>
  <c r="M791" i="7"/>
  <c r="N791" i="7" s="1"/>
  <c r="O791" i="7" s="1"/>
  <c r="I791" i="7"/>
  <c r="G791" i="7"/>
  <c r="M790" i="7"/>
  <c r="N790" i="7" s="1"/>
  <c r="O790" i="7" s="1"/>
  <c r="I790" i="7"/>
  <c r="G790" i="7"/>
  <c r="M789" i="7"/>
  <c r="N789" i="7" s="1"/>
  <c r="O789" i="7" s="1"/>
  <c r="I789" i="7"/>
  <c r="G789" i="7"/>
  <c r="M788" i="7"/>
  <c r="N788" i="7" s="1"/>
  <c r="O788" i="7" s="1"/>
  <c r="I788" i="7"/>
  <c r="G788" i="7"/>
  <c r="M787" i="7"/>
  <c r="N787" i="7" s="1"/>
  <c r="O787" i="7" s="1"/>
  <c r="I787" i="7"/>
  <c r="G787" i="7"/>
  <c r="M786" i="7"/>
  <c r="N786" i="7" s="1"/>
  <c r="O786" i="7" s="1"/>
  <c r="I786" i="7"/>
  <c r="G786" i="7"/>
  <c r="M785" i="7"/>
  <c r="N785" i="7" s="1"/>
  <c r="O785" i="7" s="1"/>
  <c r="I785" i="7"/>
  <c r="G785" i="7"/>
  <c r="M784" i="7"/>
  <c r="N784" i="7" s="1"/>
  <c r="O784" i="7" s="1"/>
  <c r="I784" i="7"/>
  <c r="G784" i="7"/>
  <c r="M783" i="7"/>
  <c r="N783" i="7" s="1"/>
  <c r="O783" i="7" s="1"/>
  <c r="I783" i="7"/>
  <c r="G783" i="7"/>
  <c r="M782" i="7"/>
  <c r="N782" i="7" s="1"/>
  <c r="O782" i="7" s="1"/>
  <c r="I782" i="7"/>
  <c r="G782" i="7"/>
  <c r="M781" i="7"/>
  <c r="N781" i="7" s="1"/>
  <c r="O781" i="7" s="1"/>
  <c r="I781" i="7"/>
  <c r="G781" i="7"/>
  <c r="M780" i="7"/>
  <c r="N780" i="7" s="1"/>
  <c r="O780" i="7" s="1"/>
  <c r="I780" i="7"/>
  <c r="G780" i="7"/>
  <c r="M779" i="7"/>
  <c r="N779" i="7" s="1"/>
  <c r="O779" i="7" s="1"/>
  <c r="I779" i="7"/>
  <c r="G779" i="7"/>
  <c r="M778" i="7"/>
  <c r="N778" i="7" s="1"/>
  <c r="O778" i="7" s="1"/>
  <c r="I778" i="7"/>
  <c r="G778" i="7"/>
  <c r="M777" i="7"/>
  <c r="N777" i="7" s="1"/>
  <c r="O777" i="7" s="1"/>
  <c r="I777" i="7"/>
  <c r="G777" i="7"/>
  <c r="M776" i="7"/>
  <c r="N776" i="7" s="1"/>
  <c r="O776" i="7" s="1"/>
  <c r="I776" i="7"/>
  <c r="G776" i="7"/>
  <c r="M775" i="7"/>
  <c r="N775" i="7" s="1"/>
  <c r="O775" i="7" s="1"/>
  <c r="I775" i="7"/>
  <c r="G775" i="7"/>
  <c r="M774" i="7"/>
  <c r="N774" i="7" s="1"/>
  <c r="O774" i="7" s="1"/>
  <c r="I774" i="7"/>
  <c r="G774" i="7"/>
  <c r="M773" i="7"/>
  <c r="N773" i="7" s="1"/>
  <c r="O773" i="7" s="1"/>
  <c r="I773" i="7"/>
  <c r="G773" i="7"/>
  <c r="M772" i="7"/>
  <c r="N772" i="7" s="1"/>
  <c r="O772" i="7" s="1"/>
  <c r="I772" i="7"/>
  <c r="G772" i="7"/>
  <c r="M771" i="7"/>
  <c r="N771" i="7" s="1"/>
  <c r="O771" i="7" s="1"/>
  <c r="I771" i="7"/>
  <c r="G771" i="7"/>
  <c r="M770" i="7"/>
  <c r="N770" i="7" s="1"/>
  <c r="O770" i="7" s="1"/>
  <c r="I770" i="7"/>
  <c r="G770" i="7"/>
  <c r="M769" i="7"/>
  <c r="N769" i="7" s="1"/>
  <c r="O769" i="7" s="1"/>
  <c r="I769" i="7"/>
  <c r="G769" i="7"/>
  <c r="M768" i="7"/>
  <c r="N768" i="7" s="1"/>
  <c r="O768" i="7" s="1"/>
  <c r="I768" i="7"/>
  <c r="G768" i="7"/>
  <c r="M767" i="7"/>
  <c r="N767" i="7" s="1"/>
  <c r="O767" i="7" s="1"/>
  <c r="I767" i="7"/>
  <c r="G767" i="7"/>
  <c r="M766" i="7"/>
  <c r="N766" i="7" s="1"/>
  <c r="O766" i="7" s="1"/>
  <c r="I766" i="7"/>
  <c r="G766" i="7"/>
  <c r="M765" i="7"/>
  <c r="N765" i="7" s="1"/>
  <c r="O765" i="7" s="1"/>
  <c r="I765" i="7"/>
  <c r="G765" i="7"/>
  <c r="M764" i="7"/>
  <c r="N764" i="7" s="1"/>
  <c r="O764" i="7" s="1"/>
  <c r="I764" i="7"/>
  <c r="G764" i="7"/>
  <c r="M763" i="7"/>
  <c r="N763" i="7" s="1"/>
  <c r="O763" i="7" s="1"/>
  <c r="I763" i="7"/>
  <c r="G763" i="7"/>
  <c r="M762" i="7"/>
  <c r="N762" i="7" s="1"/>
  <c r="O762" i="7" s="1"/>
  <c r="I762" i="7"/>
  <c r="G762" i="7"/>
  <c r="M761" i="7"/>
  <c r="N761" i="7" s="1"/>
  <c r="O761" i="7" s="1"/>
  <c r="I761" i="7"/>
  <c r="G761" i="7"/>
  <c r="M760" i="7"/>
  <c r="N760" i="7" s="1"/>
  <c r="O760" i="7" s="1"/>
  <c r="I760" i="7"/>
  <c r="G760" i="7"/>
  <c r="M759" i="7"/>
  <c r="N759" i="7" s="1"/>
  <c r="O759" i="7" s="1"/>
  <c r="I759" i="7"/>
  <c r="G759" i="7"/>
  <c r="M758" i="7"/>
  <c r="N758" i="7" s="1"/>
  <c r="O758" i="7" s="1"/>
  <c r="I758" i="7"/>
  <c r="G758" i="7"/>
  <c r="M757" i="7"/>
  <c r="N757" i="7" s="1"/>
  <c r="O757" i="7" s="1"/>
  <c r="I757" i="7"/>
  <c r="G757" i="7"/>
  <c r="M756" i="7"/>
  <c r="N756" i="7" s="1"/>
  <c r="O756" i="7" s="1"/>
  <c r="I756" i="7"/>
  <c r="G756" i="7"/>
  <c r="O755" i="7"/>
  <c r="M755" i="7"/>
  <c r="N755" i="7" s="1"/>
  <c r="I755" i="7"/>
  <c r="G755" i="7"/>
  <c r="M754" i="7"/>
  <c r="N754" i="7" s="1"/>
  <c r="O754" i="7" s="1"/>
  <c r="I754" i="7"/>
  <c r="G754" i="7"/>
  <c r="M753" i="7"/>
  <c r="N753" i="7" s="1"/>
  <c r="O753" i="7" s="1"/>
  <c r="I753" i="7"/>
  <c r="G753" i="7"/>
  <c r="M752" i="7"/>
  <c r="N752" i="7" s="1"/>
  <c r="O752" i="7" s="1"/>
  <c r="I752" i="7"/>
  <c r="G752" i="7"/>
  <c r="M751" i="7"/>
  <c r="N751" i="7" s="1"/>
  <c r="O751" i="7" s="1"/>
  <c r="I751" i="7"/>
  <c r="G751" i="7"/>
  <c r="M750" i="7"/>
  <c r="N750" i="7" s="1"/>
  <c r="O750" i="7" s="1"/>
  <c r="I750" i="7"/>
  <c r="G750" i="7"/>
  <c r="M749" i="7"/>
  <c r="N749" i="7" s="1"/>
  <c r="O749" i="7" s="1"/>
  <c r="I749" i="7"/>
  <c r="G749" i="7"/>
  <c r="M748" i="7"/>
  <c r="N748" i="7" s="1"/>
  <c r="O748" i="7" s="1"/>
  <c r="I748" i="7"/>
  <c r="G748" i="7"/>
  <c r="M747" i="7"/>
  <c r="N747" i="7" s="1"/>
  <c r="O747" i="7" s="1"/>
  <c r="I747" i="7"/>
  <c r="G747" i="7"/>
  <c r="M746" i="7"/>
  <c r="N746" i="7" s="1"/>
  <c r="O746" i="7" s="1"/>
  <c r="I746" i="7"/>
  <c r="G746" i="7"/>
  <c r="M745" i="7"/>
  <c r="N745" i="7" s="1"/>
  <c r="O745" i="7" s="1"/>
  <c r="I745" i="7"/>
  <c r="G745" i="7"/>
  <c r="M744" i="7"/>
  <c r="N744" i="7" s="1"/>
  <c r="O744" i="7" s="1"/>
  <c r="I744" i="7"/>
  <c r="G744" i="7"/>
  <c r="M743" i="7"/>
  <c r="N743" i="7" s="1"/>
  <c r="O743" i="7" s="1"/>
  <c r="I743" i="7"/>
  <c r="G743" i="7"/>
  <c r="M742" i="7"/>
  <c r="N742" i="7" s="1"/>
  <c r="O742" i="7" s="1"/>
  <c r="I742" i="7"/>
  <c r="G742" i="7"/>
  <c r="M741" i="7"/>
  <c r="N741" i="7" s="1"/>
  <c r="O741" i="7" s="1"/>
  <c r="I741" i="7"/>
  <c r="G741" i="7"/>
  <c r="M740" i="7"/>
  <c r="N740" i="7" s="1"/>
  <c r="O740" i="7" s="1"/>
  <c r="I740" i="7"/>
  <c r="G740" i="7"/>
  <c r="M739" i="7"/>
  <c r="N739" i="7" s="1"/>
  <c r="O739" i="7" s="1"/>
  <c r="I739" i="7"/>
  <c r="G739" i="7"/>
  <c r="M738" i="7"/>
  <c r="N738" i="7" s="1"/>
  <c r="O738" i="7" s="1"/>
  <c r="I738" i="7"/>
  <c r="G738" i="7"/>
  <c r="M737" i="7"/>
  <c r="N737" i="7" s="1"/>
  <c r="O737" i="7" s="1"/>
  <c r="I737" i="7"/>
  <c r="G737" i="7"/>
  <c r="M736" i="7"/>
  <c r="N736" i="7" s="1"/>
  <c r="O736" i="7" s="1"/>
  <c r="I736" i="7"/>
  <c r="G736" i="7"/>
  <c r="M735" i="7"/>
  <c r="N735" i="7" s="1"/>
  <c r="O735" i="7" s="1"/>
  <c r="I735" i="7"/>
  <c r="G735" i="7"/>
  <c r="M734" i="7"/>
  <c r="N734" i="7" s="1"/>
  <c r="O734" i="7" s="1"/>
  <c r="I734" i="7"/>
  <c r="G734" i="7"/>
  <c r="M733" i="7"/>
  <c r="N733" i="7" s="1"/>
  <c r="O733" i="7" s="1"/>
  <c r="I733" i="7"/>
  <c r="G733" i="7"/>
  <c r="M732" i="7"/>
  <c r="N732" i="7" s="1"/>
  <c r="O732" i="7" s="1"/>
  <c r="I732" i="7"/>
  <c r="G732" i="7"/>
  <c r="M731" i="7"/>
  <c r="N731" i="7" s="1"/>
  <c r="O731" i="7" s="1"/>
  <c r="I731" i="7"/>
  <c r="G731" i="7"/>
  <c r="M730" i="7"/>
  <c r="N730" i="7" s="1"/>
  <c r="O730" i="7" s="1"/>
  <c r="I730" i="7"/>
  <c r="G730" i="7"/>
  <c r="M729" i="7"/>
  <c r="N729" i="7" s="1"/>
  <c r="O729" i="7" s="1"/>
  <c r="I729" i="7"/>
  <c r="G729" i="7"/>
  <c r="M728" i="7"/>
  <c r="N728" i="7" s="1"/>
  <c r="O728" i="7" s="1"/>
  <c r="I728" i="7"/>
  <c r="G728" i="7"/>
  <c r="M727" i="7"/>
  <c r="N727" i="7" s="1"/>
  <c r="O727" i="7" s="1"/>
  <c r="I727" i="7"/>
  <c r="G727" i="7"/>
  <c r="M726" i="7"/>
  <c r="N726" i="7" s="1"/>
  <c r="O726" i="7" s="1"/>
  <c r="I726" i="7"/>
  <c r="G726" i="7"/>
  <c r="M725" i="7"/>
  <c r="N725" i="7" s="1"/>
  <c r="O725" i="7" s="1"/>
  <c r="I725" i="7"/>
  <c r="G725" i="7"/>
  <c r="M724" i="7"/>
  <c r="N724" i="7" s="1"/>
  <c r="O724" i="7" s="1"/>
  <c r="I724" i="7"/>
  <c r="G724" i="7"/>
  <c r="M723" i="7"/>
  <c r="N723" i="7" s="1"/>
  <c r="O723" i="7" s="1"/>
  <c r="I723" i="7"/>
  <c r="G723" i="7"/>
  <c r="M722" i="7"/>
  <c r="N722" i="7" s="1"/>
  <c r="O722" i="7" s="1"/>
  <c r="I722" i="7"/>
  <c r="G722" i="7"/>
  <c r="M721" i="7"/>
  <c r="N721" i="7" s="1"/>
  <c r="O721" i="7" s="1"/>
  <c r="I721" i="7"/>
  <c r="G721" i="7"/>
  <c r="M720" i="7"/>
  <c r="N720" i="7" s="1"/>
  <c r="O720" i="7" s="1"/>
  <c r="I720" i="7"/>
  <c r="G720" i="7"/>
  <c r="M719" i="7"/>
  <c r="N719" i="7" s="1"/>
  <c r="O719" i="7" s="1"/>
  <c r="I719" i="7"/>
  <c r="G719" i="7"/>
  <c r="M718" i="7"/>
  <c r="N718" i="7" s="1"/>
  <c r="O718" i="7" s="1"/>
  <c r="I718" i="7"/>
  <c r="G718" i="7"/>
  <c r="M717" i="7"/>
  <c r="N717" i="7" s="1"/>
  <c r="O717" i="7" s="1"/>
  <c r="I717" i="7"/>
  <c r="G717" i="7"/>
  <c r="M716" i="7"/>
  <c r="N716" i="7" s="1"/>
  <c r="O716" i="7" s="1"/>
  <c r="I716" i="7"/>
  <c r="G716" i="7"/>
  <c r="M715" i="7"/>
  <c r="N715" i="7" s="1"/>
  <c r="O715" i="7" s="1"/>
  <c r="I715" i="7"/>
  <c r="G715" i="7"/>
  <c r="M714" i="7"/>
  <c r="N714" i="7" s="1"/>
  <c r="O714" i="7" s="1"/>
  <c r="I714" i="7"/>
  <c r="G714" i="7"/>
  <c r="M713" i="7"/>
  <c r="N713" i="7" s="1"/>
  <c r="O713" i="7" s="1"/>
  <c r="I713" i="7"/>
  <c r="G713" i="7"/>
  <c r="M712" i="7"/>
  <c r="N712" i="7" s="1"/>
  <c r="O712" i="7" s="1"/>
  <c r="I712" i="7"/>
  <c r="G712" i="7"/>
  <c r="M711" i="7"/>
  <c r="N711" i="7" s="1"/>
  <c r="O711" i="7" s="1"/>
  <c r="I711" i="7"/>
  <c r="G711" i="7"/>
  <c r="M710" i="7"/>
  <c r="N710" i="7" s="1"/>
  <c r="O710" i="7" s="1"/>
  <c r="I710" i="7"/>
  <c r="G710" i="7"/>
  <c r="M709" i="7"/>
  <c r="N709" i="7" s="1"/>
  <c r="O709" i="7" s="1"/>
  <c r="I709" i="7"/>
  <c r="G709" i="7"/>
  <c r="M708" i="7"/>
  <c r="N708" i="7" s="1"/>
  <c r="O708" i="7" s="1"/>
  <c r="I708" i="7"/>
  <c r="G708" i="7"/>
  <c r="M707" i="7"/>
  <c r="N707" i="7" s="1"/>
  <c r="O707" i="7" s="1"/>
  <c r="I707" i="7"/>
  <c r="G707" i="7"/>
  <c r="M706" i="7"/>
  <c r="N706" i="7" s="1"/>
  <c r="O706" i="7" s="1"/>
  <c r="I706" i="7"/>
  <c r="G706" i="7"/>
  <c r="M705" i="7"/>
  <c r="N705" i="7" s="1"/>
  <c r="O705" i="7" s="1"/>
  <c r="I705" i="7"/>
  <c r="G705" i="7"/>
  <c r="M704" i="7"/>
  <c r="N704" i="7" s="1"/>
  <c r="O704" i="7" s="1"/>
  <c r="I704" i="7"/>
  <c r="G704" i="7"/>
  <c r="M703" i="7"/>
  <c r="N703" i="7" s="1"/>
  <c r="O703" i="7" s="1"/>
  <c r="I703" i="7"/>
  <c r="G703" i="7"/>
  <c r="M702" i="7"/>
  <c r="N702" i="7" s="1"/>
  <c r="O702" i="7" s="1"/>
  <c r="I702" i="7"/>
  <c r="G702" i="7"/>
  <c r="M701" i="7"/>
  <c r="N701" i="7" s="1"/>
  <c r="O701" i="7" s="1"/>
  <c r="I701" i="7"/>
  <c r="G701" i="7"/>
  <c r="M700" i="7"/>
  <c r="N700" i="7" s="1"/>
  <c r="O700" i="7" s="1"/>
  <c r="I700" i="7"/>
  <c r="G700" i="7"/>
  <c r="M699" i="7"/>
  <c r="N699" i="7" s="1"/>
  <c r="O699" i="7" s="1"/>
  <c r="I699" i="7"/>
  <c r="G699" i="7"/>
  <c r="M698" i="7"/>
  <c r="N698" i="7" s="1"/>
  <c r="O698" i="7" s="1"/>
  <c r="I698" i="7"/>
  <c r="G698" i="7"/>
  <c r="M697" i="7"/>
  <c r="N697" i="7" s="1"/>
  <c r="O697" i="7" s="1"/>
  <c r="I697" i="7"/>
  <c r="G697" i="7"/>
  <c r="M696" i="7"/>
  <c r="N696" i="7" s="1"/>
  <c r="O696" i="7" s="1"/>
  <c r="I696" i="7"/>
  <c r="G696" i="7"/>
  <c r="M695" i="7"/>
  <c r="N695" i="7" s="1"/>
  <c r="O695" i="7" s="1"/>
  <c r="I695" i="7"/>
  <c r="G695" i="7"/>
  <c r="M694" i="7"/>
  <c r="N694" i="7" s="1"/>
  <c r="O694" i="7" s="1"/>
  <c r="I694" i="7"/>
  <c r="G694" i="7"/>
  <c r="M693" i="7"/>
  <c r="N693" i="7" s="1"/>
  <c r="O693" i="7" s="1"/>
  <c r="I693" i="7"/>
  <c r="G693" i="7"/>
  <c r="M692" i="7"/>
  <c r="N692" i="7" s="1"/>
  <c r="O692" i="7" s="1"/>
  <c r="I692" i="7"/>
  <c r="G692" i="7"/>
  <c r="M691" i="7"/>
  <c r="N691" i="7" s="1"/>
  <c r="O691" i="7" s="1"/>
  <c r="I691" i="7"/>
  <c r="G691" i="7"/>
  <c r="M690" i="7"/>
  <c r="N690" i="7" s="1"/>
  <c r="O690" i="7" s="1"/>
  <c r="I690" i="7"/>
  <c r="G690" i="7"/>
  <c r="M689" i="7"/>
  <c r="N689" i="7" s="1"/>
  <c r="O689" i="7" s="1"/>
  <c r="I689" i="7"/>
  <c r="G689" i="7"/>
  <c r="M688" i="7"/>
  <c r="N688" i="7" s="1"/>
  <c r="O688" i="7" s="1"/>
  <c r="I688" i="7"/>
  <c r="G688" i="7"/>
  <c r="M687" i="7"/>
  <c r="N687" i="7" s="1"/>
  <c r="O687" i="7" s="1"/>
  <c r="I687" i="7"/>
  <c r="G687" i="7"/>
  <c r="M686" i="7"/>
  <c r="N686" i="7" s="1"/>
  <c r="O686" i="7" s="1"/>
  <c r="I686" i="7"/>
  <c r="G686" i="7"/>
  <c r="M685" i="7"/>
  <c r="N685" i="7" s="1"/>
  <c r="O685" i="7" s="1"/>
  <c r="I685" i="7"/>
  <c r="G685" i="7"/>
  <c r="M684" i="7"/>
  <c r="N684" i="7" s="1"/>
  <c r="O684" i="7" s="1"/>
  <c r="I684" i="7"/>
  <c r="G684" i="7"/>
  <c r="M683" i="7"/>
  <c r="N683" i="7" s="1"/>
  <c r="O683" i="7" s="1"/>
  <c r="I683" i="7"/>
  <c r="G683" i="7"/>
  <c r="M682" i="7"/>
  <c r="N682" i="7" s="1"/>
  <c r="O682" i="7" s="1"/>
  <c r="I682" i="7"/>
  <c r="G682" i="7"/>
  <c r="M681" i="7"/>
  <c r="N681" i="7" s="1"/>
  <c r="O681" i="7" s="1"/>
  <c r="I681" i="7"/>
  <c r="G681" i="7"/>
  <c r="M680" i="7"/>
  <c r="N680" i="7" s="1"/>
  <c r="O680" i="7" s="1"/>
  <c r="I680" i="7"/>
  <c r="G680" i="7"/>
  <c r="M679" i="7"/>
  <c r="N679" i="7" s="1"/>
  <c r="O679" i="7" s="1"/>
  <c r="I679" i="7"/>
  <c r="G679" i="7"/>
  <c r="M678" i="7"/>
  <c r="N678" i="7" s="1"/>
  <c r="O678" i="7" s="1"/>
  <c r="I678" i="7"/>
  <c r="G678" i="7"/>
  <c r="M677" i="7"/>
  <c r="N677" i="7" s="1"/>
  <c r="O677" i="7" s="1"/>
  <c r="I677" i="7"/>
  <c r="G677" i="7"/>
  <c r="M676" i="7"/>
  <c r="N676" i="7" s="1"/>
  <c r="O676" i="7" s="1"/>
  <c r="I676" i="7"/>
  <c r="G676" i="7"/>
  <c r="M675" i="7"/>
  <c r="N675" i="7" s="1"/>
  <c r="O675" i="7" s="1"/>
  <c r="I675" i="7"/>
  <c r="G675" i="7"/>
  <c r="M674" i="7"/>
  <c r="N674" i="7" s="1"/>
  <c r="O674" i="7" s="1"/>
  <c r="I674" i="7"/>
  <c r="G674" i="7"/>
  <c r="M673" i="7"/>
  <c r="N673" i="7" s="1"/>
  <c r="O673" i="7" s="1"/>
  <c r="I673" i="7"/>
  <c r="G673" i="7"/>
  <c r="M672" i="7"/>
  <c r="N672" i="7" s="1"/>
  <c r="O672" i="7" s="1"/>
  <c r="I672" i="7"/>
  <c r="G672" i="7"/>
  <c r="M671" i="7"/>
  <c r="N671" i="7" s="1"/>
  <c r="O671" i="7" s="1"/>
  <c r="I671" i="7"/>
  <c r="G671" i="7"/>
  <c r="M670" i="7"/>
  <c r="N670" i="7" s="1"/>
  <c r="O670" i="7" s="1"/>
  <c r="I670" i="7"/>
  <c r="G670" i="7"/>
  <c r="M669" i="7"/>
  <c r="N669" i="7" s="1"/>
  <c r="O669" i="7" s="1"/>
  <c r="I669" i="7"/>
  <c r="G669" i="7"/>
  <c r="M668" i="7"/>
  <c r="N668" i="7" s="1"/>
  <c r="O668" i="7" s="1"/>
  <c r="I668" i="7"/>
  <c r="G668" i="7"/>
  <c r="O667" i="7"/>
  <c r="M667" i="7"/>
  <c r="N667" i="7" s="1"/>
  <c r="I667" i="7"/>
  <c r="G667" i="7"/>
  <c r="M666" i="7"/>
  <c r="N666" i="7" s="1"/>
  <c r="O666" i="7" s="1"/>
  <c r="I666" i="7"/>
  <c r="G666" i="7"/>
  <c r="M665" i="7"/>
  <c r="N665" i="7" s="1"/>
  <c r="O665" i="7" s="1"/>
  <c r="I665" i="7"/>
  <c r="G665" i="7"/>
  <c r="M664" i="7"/>
  <c r="N664" i="7" s="1"/>
  <c r="O664" i="7" s="1"/>
  <c r="I664" i="7"/>
  <c r="G664" i="7"/>
  <c r="M663" i="7"/>
  <c r="N663" i="7" s="1"/>
  <c r="O663" i="7" s="1"/>
  <c r="I663" i="7"/>
  <c r="G663" i="7"/>
  <c r="M662" i="7"/>
  <c r="N662" i="7" s="1"/>
  <c r="O662" i="7" s="1"/>
  <c r="I662" i="7"/>
  <c r="G662" i="7"/>
  <c r="M661" i="7"/>
  <c r="N661" i="7" s="1"/>
  <c r="O661" i="7" s="1"/>
  <c r="I661" i="7"/>
  <c r="G661" i="7"/>
  <c r="M660" i="7"/>
  <c r="N660" i="7" s="1"/>
  <c r="O660" i="7" s="1"/>
  <c r="I660" i="7"/>
  <c r="G660" i="7"/>
  <c r="O659" i="7"/>
  <c r="M659" i="7"/>
  <c r="N659" i="7" s="1"/>
  <c r="I659" i="7"/>
  <c r="G659" i="7"/>
  <c r="M658" i="7"/>
  <c r="N658" i="7" s="1"/>
  <c r="O658" i="7" s="1"/>
  <c r="I658" i="7"/>
  <c r="G658" i="7"/>
  <c r="M657" i="7"/>
  <c r="N657" i="7" s="1"/>
  <c r="O657" i="7" s="1"/>
  <c r="I657" i="7"/>
  <c r="G657" i="7"/>
  <c r="M656" i="7"/>
  <c r="N656" i="7" s="1"/>
  <c r="O656" i="7" s="1"/>
  <c r="I656" i="7"/>
  <c r="G656" i="7"/>
  <c r="M655" i="7"/>
  <c r="N655" i="7" s="1"/>
  <c r="O655" i="7" s="1"/>
  <c r="I655" i="7"/>
  <c r="G655" i="7"/>
  <c r="M654" i="7"/>
  <c r="N654" i="7" s="1"/>
  <c r="O654" i="7" s="1"/>
  <c r="I654" i="7"/>
  <c r="G654" i="7"/>
  <c r="M653" i="7"/>
  <c r="N653" i="7" s="1"/>
  <c r="O653" i="7" s="1"/>
  <c r="I653" i="7"/>
  <c r="G653" i="7"/>
  <c r="M652" i="7"/>
  <c r="N652" i="7" s="1"/>
  <c r="O652" i="7" s="1"/>
  <c r="I652" i="7"/>
  <c r="G652" i="7"/>
  <c r="M651" i="7"/>
  <c r="N651" i="7" s="1"/>
  <c r="O651" i="7" s="1"/>
  <c r="I651" i="7"/>
  <c r="G651" i="7"/>
  <c r="M650" i="7"/>
  <c r="N650" i="7" s="1"/>
  <c r="O650" i="7" s="1"/>
  <c r="I650" i="7"/>
  <c r="G650" i="7"/>
  <c r="M649" i="7"/>
  <c r="N649" i="7" s="1"/>
  <c r="O649" i="7" s="1"/>
  <c r="I649" i="7"/>
  <c r="G649" i="7"/>
  <c r="N648" i="7"/>
  <c r="O648" i="7" s="1"/>
  <c r="M648" i="7"/>
  <c r="I648" i="7"/>
  <c r="G648" i="7"/>
  <c r="N647" i="7"/>
  <c r="O647" i="7" s="1"/>
  <c r="M647" i="7"/>
  <c r="I647" i="7"/>
  <c r="G647" i="7"/>
  <c r="O646" i="7"/>
  <c r="M646" i="7"/>
  <c r="N646" i="7" s="1"/>
  <c r="I646" i="7"/>
  <c r="G646" i="7"/>
  <c r="M645" i="7"/>
  <c r="N645" i="7" s="1"/>
  <c r="O645" i="7" s="1"/>
  <c r="I645" i="7"/>
  <c r="G645" i="7"/>
  <c r="M644" i="7"/>
  <c r="N644" i="7" s="1"/>
  <c r="O644" i="7" s="1"/>
  <c r="I644" i="7"/>
  <c r="G644" i="7"/>
  <c r="M643" i="7"/>
  <c r="N643" i="7" s="1"/>
  <c r="O643" i="7" s="1"/>
  <c r="I643" i="7"/>
  <c r="G643" i="7"/>
  <c r="M642" i="7"/>
  <c r="N642" i="7" s="1"/>
  <c r="O642" i="7" s="1"/>
  <c r="I642" i="7"/>
  <c r="G642" i="7"/>
  <c r="M641" i="7"/>
  <c r="N641" i="7" s="1"/>
  <c r="O641" i="7" s="1"/>
  <c r="I641" i="7"/>
  <c r="G641" i="7"/>
  <c r="M640" i="7"/>
  <c r="N640" i="7" s="1"/>
  <c r="O640" i="7" s="1"/>
  <c r="I640" i="7"/>
  <c r="G640" i="7"/>
  <c r="M639" i="7"/>
  <c r="N639" i="7" s="1"/>
  <c r="O639" i="7" s="1"/>
  <c r="I639" i="7"/>
  <c r="G639" i="7"/>
  <c r="M638" i="7"/>
  <c r="N638" i="7" s="1"/>
  <c r="O638" i="7" s="1"/>
  <c r="I638" i="7"/>
  <c r="G638" i="7"/>
  <c r="M637" i="7"/>
  <c r="N637" i="7" s="1"/>
  <c r="O637" i="7" s="1"/>
  <c r="I637" i="7"/>
  <c r="G637" i="7"/>
  <c r="M636" i="7"/>
  <c r="N636" i="7" s="1"/>
  <c r="O636" i="7" s="1"/>
  <c r="I636" i="7"/>
  <c r="G636" i="7"/>
  <c r="O635" i="7"/>
  <c r="M635" i="7"/>
  <c r="N635" i="7" s="1"/>
  <c r="I635" i="7"/>
  <c r="G635" i="7"/>
  <c r="M634" i="7"/>
  <c r="N634" i="7" s="1"/>
  <c r="O634" i="7" s="1"/>
  <c r="I634" i="7"/>
  <c r="G634" i="7"/>
  <c r="M633" i="7"/>
  <c r="N633" i="7" s="1"/>
  <c r="O633" i="7" s="1"/>
  <c r="I633" i="7"/>
  <c r="G633" i="7"/>
  <c r="M632" i="7"/>
  <c r="N632" i="7" s="1"/>
  <c r="O632" i="7" s="1"/>
  <c r="I632" i="7"/>
  <c r="G632" i="7"/>
  <c r="M631" i="7"/>
  <c r="N631" i="7" s="1"/>
  <c r="O631" i="7" s="1"/>
  <c r="I631" i="7"/>
  <c r="G631" i="7"/>
  <c r="M630" i="7"/>
  <c r="N630" i="7" s="1"/>
  <c r="O630" i="7" s="1"/>
  <c r="I630" i="7"/>
  <c r="G630" i="7"/>
  <c r="M629" i="7"/>
  <c r="N629" i="7" s="1"/>
  <c r="O629" i="7" s="1"/>
  <c r="I629" i="7"/>
  <c r="G629" i="7"/>
  <c r="M628" i="7"/>
  <c r="N628" i="7" s="1"/>
  <c r="O628" i="7" s="1"/>
  <c r="I628" i="7"/>
  <c r="G628" i="7"/>
  <c r="O627" i="7"/>
  <c r="M627" i="7"/>
  <c r="N627" i="7" s="1"/>
  <c r="I627" i="7"/>
  <c r="G627" i="7"/>
  <c r="M626" i="7"/>
  <c r="N626" i="7" s="1"/>
  <c r="O626" i="7" s="1"/>
  <c r="I626" i="7"/>
  <c r="G626" i="7"/>
  <c r="M625" i="7"/>
  <c r="N625" i="7" s="1"/>
  <c r="O625" i="7" s="1"/>
  <c r="I625" i="7"/>
  <c r="G625" i="7"/>
  <c r="M624" i="7"/>
  <c r="N624" i="7" s="1"/>
  <c r="O624" i="7" s="1"/>
  <c r="I624" i="7"/>
  <c r="G624" i="7"/>
  <c r="M623" i="7"/>
  <c r="N623" i="7" s="1"/>
  <c r="O623" i="7" s="1"/>
  <c r="I623" i="7"/>
  <c r="G623" i="7"/>
  <c r="M622" i="7"/>
  <c r="N622" i="7" s="1"/>
  <c r="O622" i="7" s="1"/>
  <c r="I622" i="7"/>
  <c r="G622" i="7"/>
  <c r="M621" i="7"/>
  <c r="N621" i="7" s="1"/>
  <c r="O621" i="7" s="1"/>
  <c r="I621" i="7"/>
  <c r="G621" i="7"/>
  <c r="M620" i="7"/>
  <c r="N620" i="7" s="1"/>
  <c r="O620" i="7" s="1"/>
  <c r="I620" i="7"/>
  <c r="G620" i="7"/>
  <c r="M619" i="7"/>
  <c r="N619" i="7" s="1"/>
  <c r="O619" i="7" s="1"/>
  <c r="I619" i="7"/>
  <c r="G619" i="7"/>
  <c r="M618" i="7"/>
  <c r="N618" i="7" s="1"/>
  <c r="O618" i="7" s="1"/>
  <c r="I618" i="7"/>
  <c r="G618" i="7"/>
  <c r="M617" i="7"/>
  <c r="N617" i="7" s="1"/>
  <c r="O617" i="7" s="1"/>
  <c r="I617" i="7"/>
  <c r="G617" i="7"/>
  <c r="M616" i="7"/>
  <c r="N616" i="7" s="1"/>
  <c r="O616" i="7" s="1"/>
  <c r="I616" i="7"/>
  <c r="G616" i="7"/>
  <c r="M615" i="7"/>
  <c r="N615" i="7" s="1"/>
  <c r="O615" i="7" s="1"/>
  <c r="I615" i="7"/>
  <c r="G615" i="7"/>
  <c r="M614" i="7"/>
  <c r="N614" i="7" s="1"/>
  <c r="O614" i="7" s="1"/>
  <c r="I614" i="7"/>
  <c r="G614" i="7"/>
  <c r="M613" i="7"/>
  <c r="N613" i="7" s="1"/>
  <c r="O613" i="7" s="1"/>
  <c r="I613" i="7"/>
  <c r="G613" i="7"/>
  <c r="M612" i="7"/>
  <c r="N612" i="7" s="1"/>
  <c r="O612" i="7" s="1"/>
  <c r="I612" i="7"/>
  <c r="G612" i="7"/>
  <c r="O611" i="7"/>
  <c r="M611" i="7"/>
  <c r="N611" i="7" s="1"/>
  <c r="I611" i="7"/>
  <c r="G611" i="7"/>
  <c r="M610" i="7"/>
  <c r="N610" i="7" s="1"/>
  <c r="O610" i="7" s="1"/>
  <c r="I610" i="7"/>
  <c r="G610" i="7"/>
  <c r="M609" i="7"/>
  <c r="N609" i="7" s="1"/>
  <c r="O609" i="7" s="1"/>
  <c r="I609" i="7"/>
  <c r="G609" i="7"/>
  <c r="M608" i="7"/>
  <c r="N608" i="7" s="1"/>
  <c r="O608" i="7" s="1"/>
  <c r="I608" i="7"/>
  <c r="G608" i="7"/>
  <c r="M607" i="7"/>
  <c r="N607" i="7" s="1"/>
  <c r="O607" i="7" s="1"/>
  <c r="I607" i="7"/>
  <c r="G607" i="7"/>
  <c r="M606" i="7"/>
  <c r="N606" i="7" s="1"/>
  <c r="O606" i="7" s="1"/>
  <c r="I606" i="7"/>
  <c r="G606" i="7"/>
  <c r="M605" i="7"/>
  <c r="N605" i="7" s="1"/>
  <c r="O605" i="7" s="1"/>
  <c r="I605" i="7"/>
  <c r="G605" i="7"/>
  <c r="M604" i="7"/>
  <c r="N604" i="7" s="1"/>
  <c r="O604" i="7" s="1"/>
  <c r="I604" i="7"/>
  <c r="G604" i="7"/>
  <c r="M603" i="7"/>
  <c r="N603" i="7" s="1"/>
  <c r="O603" i="7" s="1"/>
  <c r="I603" i="7"/>
  <c r="G603" i="7"/>
  <c r="M602" i="7"/>
  <c r="N602" i="7" s="1"/>
  <c r="O602" i="7" s="1"/>
  <c r="I602" i="7"/>
  <c r="G602" i="7"/>
  <c r="M601" i="7"/>
  <c r="N601" i="7" s="1"/>
  <c r="O601" i="7" s="1"/>
  <c r="I601" i="7"/>
  <c r="G601" i="7"/>
  <c r="N600" i="7"/>
  <c r="O600" i="7" s="1"/>
  <c r="M600" i="7"/>
  <c r="I600" i="7"/>
  <c r="G600" i="7"/>
  <c r="N599" i="7"/>
  <c r="O599" i="7" s="1"/>
  <c r="M599" i="7"/>
  <c r="I599" i="7"/>
  <c r="G599" i="7"/>
  <c r="O598" i="7"/>
  <c r="M598" i="7"/>
  <c r="N598" i="7" s="1"/>
  <c r="I598" i="7"/>
  <c r="G598" i="7"/>
  <c r="M597" i="7"/>
  <c r="N597" i="7" s="1"/>
  <c r="O597" i="7" s="1"/>
  <c r="I597" i="7"/>
  <c r="G597" i="7"/>
  <c r="M596" i="7"/>
  <c r="N596" i="7" s="1"/>
  <c r="O596" i="7" s="1"/>
  <c r="I596" i="7"/>
  <c r="G596" i="7"/>
  <c r="M595" i="7"/>
  <c r="N595" i="7" s="1"/>
  <c r="O595" i="7" s="1"/>
  <c r="I595" i="7"/>
  <c r="G595" i="7"/>
  <c r="M594" i="7"/>
  <c r="N594" i="7" s="1"/>
  <c r="O594" i="7" s="1"/>
  <c r="I594" i="7"/>
  <c r="G594" i="7"/>
  <c r="M593" i="7"/>
  <c r="N593" i="7" s="1"/>
  <c r="O593" i="7" s="1"/>
  <c r="I593" i="7"/>
  <c r="G593" i="7"/>
  <c r="N592" i="7"/>
  <c r="O592" i="7" s="1"/>
  <c r="M592" i="7"/>
  <c r="I592" i="7"/>
  <c r="G592" i="7"/>
  <c r="N591" i="7"/>
  <c r="O591" i="7" s="1"/>
  <c r="M591" i="7"/>
  <c r="I591" i="7"/>
  <c r="G591" i="7"/>
  <c r="M590" i="7"/>
  <c r="N590" i="7" s="1"/>
  <c r="O590" i="7" s="1"/>
  <c r="I590" i="7"/>
  <c r="G590" i="7"/>
  <c r="M589" i="7"/>
  <c r="N589" i="7" s="1"/>
  <c r="O589" i="7" s="1"/>
  <c r="I589" i="7"/>
  <c r="G589" i="7"/>
  <c r="M588" i="7"/>
  <c r="N588" i="7" s="1"/>
  <c r="O588" i="7" s="1"/>
  <c r="I588" i="7"/>
  <c r="G588" i="7"/>
  <c r="M587" i="7"/>
  <c r="N587" i="7" s="1"/>
  <c r="O587" i="7" s="1"/>
  <c r="I587" i="7"/>
  <c r="G587" i="7"/>
  <c r="M586" i="7"/>
  <c r="N586" i="7" s="1"/>
  <c r="O586" i="7" s="1"/>
  <c r="I586" i="7"/>
  <c r="G586" i="7"/>
  <c r="M585" i="7"/>
  <c r="N585" i="7" s="1"/>
  <c r="O585" i="7" s="1"/>
  <c r="I585" i="7"/>
  <c r="G585" i="7"/>
  <c r="M584" i="7"/>
  <c r="N584" i="7" s="1"/>
  <c r="O584" i="7" s="1"/>
  <c r="I584" i="7"/>
  <c r="G584" i="7"/>
  <c r="M583" i="7"/>
  <c r="N583" i="7" s="1"/>
  <c r="O583" i="7" s="1"/>
  <c r="I583" i="7"/>
  <c r="G583" i="7"/>
  <c r="M582" i="7"/>
  <c r="N582" i="7" s="1"/>
  <c r="O582" i="7" s="1"/>
  <c r="I582" i="7"/>
  <c r="G582" i="7"/>
  <c r="M581" i="7"/>
  <c r="N581" i="7" s="1"/>
  <c r="O581" i="7" s="1"/>
  <c r="I581" i="7"/>
  <c r="G581" i="7"/>
  <c r="M580" i="7"/>
  <c r="N580" i="7" s="1"/>
  <c r="O580" i="7" s="1"/>
  <c r="I580" i="7"/>
  <c r="G580" i="7"/>
  <c r="M579" i="7"/>
  <c r="N579" i="7" s="1"/>
  <c r="O579" i="7" s="1"/>
  <c r="I579" i="7"/>
  <c r="G579" i="7"/>
  <c r="M578" i="7"/>
  <c r="N578" i="7" s="1"/>
  <c r="O578" i="7" s="1"/>
  <c r="I578" i="7"/>
  <c r="G578" i="7"/>
  <c r="M577" i="7"/>
  <c r="N577" i="7" s="1"/>
  <c r="O577" i="7" s="1"/>
  <c r="I577" i="7"/>
  <c r="G577" i="7"/>
  <c r="N576" i="7"/>
  <c r="O576" i="7" s="1"/>
  <c r="M576" i="7"/>
  <c r="I576" i="7"/>
  <c r="G576" i="7"/>
  <c r="N575" i="7"/>
  <c r="O575" i="7" s="1"/>
  <c r="M575" i="7"/>
  <c r="I575" i="7"/>
  <c r="G575" i="7"/>
  <c r="M574" i="7"/>
  <c r="N574" i="7" s="1"/>
  <c r="O574" i="7" s="1"/>
  <c r="I574" i="7"/>
  <c r="G574" i="7"/>
  <c r="M573" i="7"/>
  <c r="N573" i="7" s="1"/>
  <c r="O573" i="7" s="1"/>
  <c r="I573" i="7"/>
  <c r="G573" i="7"/>
  <c r="M572" i="7"/>
  <c r="N572" i="7" s="1"/>
  <c r="O572" i="7" s="1"/>
  <c r="I572" i="7"/>
  <c r="G572" i="7"/>
  <c r="M571" i="7"/>
  <c r="N571" i="7" s="1"/>
  <c r="O571" i="7" s="1"/>
  <c r="I571" i="7"/>
  <c r="G571" i="7"/>
  <c r="M570" i="7"/>
  <c r="N570" i="7" s="1"/>
  <c r="O570" i="7" s="1"/>
  <c r="I570" i="7"/>
  <c r="G570" i="7"/>
  <c r="M569" i="7"/>
  <c r="N569" i="7" s="1"/>
  <c r="O569" i="7" s="1"/>
  <c r="I569" i="7"/>
  <c r="G569" i="7"/>
  <c r="N568" i="7"/>
  <c r="O568" i="7" s="1"/>
  <c r="M568" i="7"/>
  <c r="I568" i="7"/>
  <c r="G568" i="7"/>
  <c r="N567" i="7"/>
  <c r="O567" i="7" s="1"/>
  <c r="M567" i="7"/>
  <c r="I567" i="7"/>
  <c r="G567" i="7"/>
  <c r="O566" i="7"/>
  <c r="M566" i="7"/>
  <c r="N566" i="7" s="1"/>
  <c r="I566" i="7"/>
  <c r="G566" i="7"/>
  <c r="M565" i="7"/>
  <c r="K565" i="7"/>
  <c r="I565" i="7"/>
  <c r="G565" i="7"/>
  <c r="M564" i="7"/>
  <c r="N564" i="7" s="1"/>
  <c r="O564" i="7" s="1"/>
  <c r="I564" i="7"/>
  <c r="G564" i="7"/>
  <c r="M563" i="7"/>
  <c r="N563" i="7" s="1"/>
  <c r="O563" i="7" s="1"/>
  <c r="I563" i="7"/>
  <c r="G563" i="7"/>
  <c r="M562" i="7"/>
  <c r="N562" i="7" s="1"/>
  <c r="O562" i="7" s="1"/>
  <c r="I562" i="7"/>
  <c r="G562" i="7"/>
  <c r="M561" i="7"/>
  <c r="N561" i="7" s="1"/>
  <c r="O561" i="7" s="1"/>
  <c r="I561" i="7"/>
  <c r="G561" i="7"/>
  <c r="M560" i="7"/>
  <c r="N560" i="7" s="1"/>
  <c r="O560" i="7" s="1"/>
  <c r="I560" i="7"/>
  <c r="G560" i="7"/>
  <c r="M559" i="7"/>
  <c r="N559" i="7" s="1"/>
  <c r="O559" i="7" s="1"/>
  <c r="I559" i="7"/>
  <c r="G559" i="7"/>
  <c r="M558" i="7"/>
  <c r="N558" i="7" s="1"/>
  <c r="O558" i="7" s="1"/>
  <c r="I558" i="7"/>
  <c r="G558" i="7"/>
  <c r="M557" i="7"/>
  <c r="N557" i="7" s="1"/>
  <c r="O557" i="7" s="1"/>
  <c r="I557" i="7"/>
  <c r="G557" i="7"/>
  <c r="M556" i="7"/>
  <c r="N556" i="7" s="1"/>
  <c r="O556" i="7" s="1"/>
  <c r="I556" i="7"/>
  <c r="G556" i="7"/>
  <c r="M555" i="7"/>
  <c r="N555" i="7" s="1"/>
  <c r="O555" i="7" s="1"/>
  <c r="I555" i="7"/>
  <c r="G555" i="7"/>
  <c r="M554" i="7"/>
  <c r="N554" i="7" s="1"/>
  <c r="O554" i="7" s="1"/>
  <c r="I554" i="7"/>
  <c r="G554" i="7"/>
  <c r="M553" i="7"/>
  <c r="N553" i="7" s="1"/>
  <c r="O553" i="7" s="1"/>
  <c r="I553" i="7"/>
  <c r="G553" i="7"/>
  <c r="M552" i="7"/>
  <c r="N552" i="7" s="1"/>
  <c r="O552" i="7" s="1"/>
  <c r="I552" i="7"/>
  <c r="G552" i="7"/>
  <c r="M551" i="7"/>
  <c r="N551" i="7" s="1"/>
  <c r="O551" i="7" s="1"/>
  <c r="I551" i="7"/>
  <c r="G551" i="7"/>
  <c r="M550" i="7"/>
  <c r="N550" i="7" s="1"/>
  <c r="O550" i="7" s="1"/>
  <c r="I550" i="7"/>
  <c r="G550" i="7"/>
  <c r="M549" i="7"/>
  <c r="N549" i="7" s="1"/>
  <c r="O549" i="7" s="1"/>
  <c r="I549" i="7"/>
  <c r="G549" i="7"/>
  <c r="M548" i="7"/>
  <c r="N548" i="7" s="1"/>
  <c r="O548" i="7" s="1"/>
  <c r="I548" i="7"/>
  <c r="G548" i="7"/>
  <c r="M547" i="7"/>
  <c r="N547" i="7" s="1"/>
  <c r="O547" i="7" s="1"/>
  <c r="I547" i="7"/>
  <c r="G547" i="7"/>
  <c r="M546" i="7"/>
  <c r="N546" i="7" s="1"/>
  <c r="O546" i="7" s="1"/>
  <c r="I546" i="7"/>
  <c r="G546" i="7"/>
  <c r="M545" i="7"/>
  <c r="N545" i="7" s="1"/>
  <c r="O545" i="7" s="1"/>
  <c r="I545" i="7"/>
  <c r="G545" i="7"/>
  <c r="M544" i="7"/>
  <c r="N544" i="7" s="1"/>
  <c r="O544" i="7" s="1"/>
  <c r="I544" i="7"/>
  <c r="G544" i="7"/>
  <c r="M543" i="7"/>
  <c r="N543" i="7" s="1"/>
  <c r="O543" i="7" s="1"/>
  <c r="I543" i="7"/>
  <c r="G543" i="7"/>
  <c r="M542" i="7"/>
  <c r="N542" i="7" s="1"/>
  <c r="O542" i="7" s="1"/>
  <c r="I542" i="7"/>
  <c r="G542" i="7"/>
  <c r="M541" i="7"/>
  <c r="N541" i="7" s="1"/>
  <c r="O541" i="7" s="1"/>
  <c r="I541" i="7"/>
  <c r="G541" i="7"/>
  <c r="M540" i="7"/>
  <c r="N540" i="7" s="1"/>
  <c r="O540" i="7" s="1"/>
  <c r="I540" i="7"/>
  <c r="G540" i="7"/>
  <c r="M539" i="7"/>
  <c r="N539" i="7" s="1"/>
  <c r="O539" i="7" s="1"/>
  <c r="I539" i="7"/>
  <c r="G539" i="7"/>
  <c r="M538" i="7"/>
  <c r="N538" i="7" s="1"/>
  <c r="O538" i="7" s="1"/>
  <c r="I538" i="7"/>
  <c r="G538" i="7"/>
  <c r="M537" i="7"/>
  <c r="N537" i="7" s="1"/>
  <c r="O537" i="7" s="1"/>
  <c r="I537" i="7"/>
  <c r="G537" i="7"/>
  <c r="M536" i="7"/>
  <c r="N536" i="7" s="1"/>
  <c r="O536" i="7" s="1"/>
  <c r="I536" i="7"/>
  <c r="G536" i="7"/>
  <c r="M535" i="7"/>
  <c r="N535" i="7" s="1"/>
  <c r="O535" i="7" s="1"/>
  <c r="I535" i="7"/>
  <c r="G535" i="7"/>
  <c r="M534" i="7"/>
  <c r="N534" i="7" s="1"/>
  <c r="O534" i="7" s="1"/>
  <c r="I534" i="7"/>
  <c r="G534" i="7"/>
  <c r="M533" i="7"/>
  <c r="N533" i="7" s="1"/>
  <c r="O533" i="7" s="1"/>
  <c r="I533" i="7"/>
  <c r="G533" i="7"/>
  <c r="M532" i="7"/>
  <c r="N532" i="7" s="1"/>
  <c r="O532" i="7" s="1"/>
  <c r="I532" i="7"/>
  <c r="G532" i="7"/>
  <c r="M531" i="7"/>
  <c r="N531" i="7" s="1"/>
  <c r="O531" i="7" s="1"/>
  <c r="I531" i="7"/>
  <c r="G531" i="7"/>
  <c r="N530" i="7"/>
  <c r="O530" i="7" s="1"/>
  <c r="M530" i="7"/>
  <c r="I530" i="7"/>
  <c r="G530" i="7"/>
  <c r="M529" i="7"/>
  <c r="N529" i="7" s="1"/>
  <c r="O529" i="7" s="1"/>
  <c r="I529" i="7"/>
  <c r="G529" i="7"/>
  <c r="M528" i="7"/>
  <c r="N528" i="7" s="1"/>
  <c r="O528" i="7" s="1"/>
  <c r="I528" i="7"/>
  <c r="G528" i="7"/>
  <c r="M527" i="7"/>
  <c r="N527" i="7" s="1"/>
  <c r="O527" i="7" s="1"/>
  <c r="I527" i="7"/>
  <c r="G527" i="7"/>
  <c r="M526" i="7"/>
  <c r="N526" i="7" s="1"/>
  <c r="O526" i="7" s="1"/>
  <c r="I526" i="7"/>
  <c r="G526" i="7"/>
  <c r="M525" i="7"/>
  <c r="N525" i="7" s="1"/>
  <c r="O525" i="7" s="1"/>
  <c r="I525" i="7"/>
  <c r="G525" i="7"/>
  <c r="M524" i="7"/>
  <c r="N524" i="7" s="1"/>
  <c r="O524" i="7" s="1"/>
  <c r="I524" i="7"/>
  <c r="G524" i="7"/>
  <c r="M523" i="7"/>
  <c r="N523" i="7" s="1"/>
  <c r="O523" i="7" s="1"/>
  <c r="I523" i="7"/>
  <c r="G523" i="7"/>
  <c r="N522" i="7"/>
  <c r="O522" i="7" s="1"/>
  <c r="M522" i="7"/>
  <c r="I522" i="7"/>
  <c r="G522" i="7"/>
  <c r="M521" i="7"/>
  <c r="N521" i="7" s="1"/>
  <c r="O521" i="7" s="1"/>
  <c r="I521" i="7"/>
  <c r="G521" i="7"/>
  <c r="M520" i="7"/>
  <c r="N520" i="7" s="1"/>
  <c r="O520" i="7" s="1"/>
  <c r="I520" i="7"/>
  <c r="G520" i="7"/>
  <c r="M519" i="7"/>
  <c r="N519" i="7" s="1"/>
  <c r="O519" i="7" s="1"/>
  <c r="I519" i="7"/>
  <c r="G519" i="7"/>
  <c r="M518" i="7"/>
  <c r="N518" i="7" s="1"/>
  <c r="O518" i="7" s="1"/>
  <c r="I518" i="7"/>
  <c r="G518" i="7"/>
  <c r="M517" i="7"/>
  <c r="N517" i="7" s="1"/>
  <c r="O517" i="7" s="1"/>
  <c r="I517" i="7"/>
  <c r="G517" i="7"/>
  <c r="M516" i="7"/>
  <c r="N516" i="7" s="1"/>
  <c r="O516" i="7" s="1"/>
  <c r="I516" i="7"/>
  <c r="G516" i="7"/>
  <c r="M515" i="7"/>
  <c r="N515" i="7" s="1"/>
  <c r="O515" i="7" s="1"/>
  <c r="I515" i="7"/>
  <c r="G515" i="7"/>
  <c r="M514" i="7"/>
  <c r="N514" i="7" s="1"/>
  <c r="O514" i="7" s="1"/>
  <c r="I514" i="7"/>
  <c r="G514" i="7"/>
  <c r="M513" i="7"/>
  <c r="N513" i="7" s="1"/>
  <c r="O513" i="7" s="1"/>
  <c r="I513" i="7"/>
  <c r="G513" i="7"/>
  <c r="M512" i="7"/>
  <c r="N512" i="7" s="1"/>
  <c r="O512" i="7" s="1"/>
  <c r="I512" i="7"/>
  <c r="G512" i="7"/>
  <c r="M511" i="7"/>
  <c r="N511" i="7" s="1"/>
  <c r="O511" i="7" s="1"/>
  <c r="I511" i="7"/>
  <c r="G511" i="7"/>
  <c r="M510" i="7"/>
  <c r="N510" i="7" s="1"/>
  <c r="O510" i="7" s="1"/>
  <c r="I510" i="7"/>
  <c r="G510" i="7"/>
  <c r="M509" i="7"/>
  <c r="N509" i="7" s="1"/>
  <c r="O509" i="7" s="1"/>
  <c r="I509" i="7"/>
  <c r="G509" i="7"/>
  <c r="M508" i="7"/>
  <c r="N508" i="7" s="1"/>
  <c r="O508" i="7" s="1"/>
  <c r="I508" i="7"/>
  <c r="G508" i="7"/>
  <c r="M507" i="7"/>
  <c r="N507" i="7" s="1"/>
  <c r="O507" i="7" s="1"/>
  <c r="I507" i="7"/>
  <c r="G507" i="7"/>
  <c r="M506" i="7"/>
  <c r="N506" i="7" s="1"/>
  <c r="O506" i="7" s="1"/>
  <c r="I506" i="7"/>
  <c r="G506" i="7"/>
  <c r="M505" i="7"/>
  <c r="N505" i="7" s="1"/>
  <c r="O505" i="7" s="1"/>
  <c r="I505" i="7"/>
  <c r="G505" i="7"/>
  <c r="M504" i="7"/>
  <c r="N504" i="7" s="1"/>
  <c r="O504" i="7" s="1"/>
  <c r="I504" i="7"/>
  <c r="G504" i="7"/>
  <c r="M503" i="7"/>
  <c r="N503" i="7" s="1"/>
  <c r="O503" i="7" s="1"/>
  <c r="I503" i="7"/>
  <c r="G503" i="7"/>
  <c r="M502" i="7"/>
  <c r="N502" i="7" s="1"/>
  <c r="O502" i="7" s="1"/>
  <c r="I502" i="7"/>
  <c r="G502" i="7"/>
  <c r="M501" i="7"/>
  <c r="N501" i="7" s="1"/>
  <c r="O501" i="7" s="1"/>
  <c r="I501" i="7"/>
  <c r="G501" i="7"/>
  <c r="M500" i="7"/>
  <c r="N500" i="7" s="1"/>
  <c r="O500" i="7" s="1"/>
  <c r="I500" i="7"/>
  <c r="G500" i="7"/>
  <c r="M499" i="7"/>
  <c r="N499" i="7" s="1"/>
  <c r="O499" i="7" s="1"/>
  <c r="I499" i="7"/>
  <c r="G499" i="7"/>
  <c r="M498" i="7"/>
  <c r="N498" i="7" s="1"/>
  <c r="O498" i="7" s="1"/>
  <c r="I498" i="7"/>
  <c r="G498" i="7"/>
  <c r="M497" i="7"/>
  <c r="N497" i="7" s="1"/>
  <c r="O497" i="7" s="1"/>
  <c r="I497" i="7"/>
  <c r="G497" i="7"/>
  <c r="M496" i="7"/>
  <c r="N496" i="7" s="1"/>
  <c r="O496" i="7" s="1"/>
  <c r="I496" i="7"/>
  <c r="G496" i="7"/>
  <c r="M495" i="7"/>
  <c r="N495" i="7" s="1"/>
  <c r="O495" i="7" s="1"/>
  <c r="I495" i="7"/>
  <c r="G495" i="7"/>
  <c r="M494" i="7"/>
  <c r="N494" i="7" s="1"/>
  <c r="O494" i="7" s="1"/>
  <c r="I494" i="7"/>
  <c r="G494" i="7"/>
  <c r="M493" i="7"/>
  <c r="N493" i="7" s="1"/>
  <c r="O493" i="7" s="1"/>
  <c r="I493" i="7"/>
  <c r="G493" i="7"/>
  <c r="M492" i="7"/>
  <c r="N492" i="7" s="1"/>
  <c r="O492" i="7" s="1"/>
  <c r="I492" i="7"/>
  <c r="G492" i="7"/>
  <c r="M491" i="7"/>
  <c r="N491" i="7" s="1"/>
  <c r="O491" i="7" s="1"/>
  <c r="I491" i="7"/>
  <c r="G491" i="7"/>
  <c r="M490" i="7"/>
  <c r="N490" i="7" s="1"/>
  <c r="O490" i="7" s="1"/>
  <c r="I490" i="7"/>
  <c r="G490" i="7"/>
  <c r="M489" i="7"/>
  <c r="N489" i="7" s="1"/>
  <c r="O489" i="7" s="1"/>
  <c r="I489" i="7"/>
  <c r="G489" i="7"/>
  <c r="M488" i="7"/>
  <c r="N488" i="7" s="1"/>
  <c r="O488" i="7" s="1"/>
  <c r="I488" i="7"/>
  <c r="G488" i="7"/>
  <c r="M487" i="7"/>
  <c r="N487" i="7" s="1"/>
  <c r="O487" i="7" s="1"/>
  <c r="I487" i="7"/>
  <c r="G487" i="7"/>
  <c r="M486" i="7"/>
  <c r="N486" i="7" s="1"/>
  <c r="O486" i="7" s="1"/>
  <c r="I486" i="7"/>
  <c r="G486" i="7"/>
  <c r="M485" i="7"/>
  <c r="N485" i="7" s="1"/>
  <c r="O485" i="7" s="1"/>
  <c r="I485" i="7"/>
  <c r="G485" i="7"/>
  <c r="M484" i="7"/>
  <c r="N484" i="7" s="1"/>
  <c r="O484" i="7" s="1"/>
  <c r="I484" i="7"/>
  <c r="G484" i="7"/>
  <c r="M483" i="7"/>
  <c r="N483" i="7" s="1"/>
  <c r="O483" i="7" s="1"/>
  <c r="I483" i="7"/>
  <c r="G483" i="7"/>
  <c r="N482" i="7"/>
  <c r="O482" i="7" s="1"/>
  <c r="M482" i="7"/>
  <c r="I482" i="7"/>
  <c r="G482" i="7"/>
  <c r="M481" i="7"/>
  <c r="N481" i="7" s="1"/>
  <c r="O481" i="7" s="1"/>
  <c r="I481" i="7"/>
  <c r="G481" i="7"/>
  <c r="M480" i="7"/>
  <c r="N480" i="7" s="1"/>
  <c r="O480" i="7" s="1"/>
  <c r="I480" i="7"/>
  <c r="G480" i="7"/>
  <c r="M479" i="7"/>
  <c r="N479" i="7" s="1"/>
  <c r="O479" i="7" s="1"/>
  <c r="I479" i="7"/>
  <c r="G479" i="7"/>
  <c r="M478" i="7"/>
  <c r="N478" i="7" s="1"/>
  <c r="O478" i="7" s="1"/>
  <c r="I478" i="7"/>
  <c r="G478" i="7"/>
  <c r="M477" i="7"/>
  <c r="N477" i="7" s="1"/>
  <c r="O477" i="7" s="1"/>
  <c r="I477" i="7"/>
  <c r="G477" i="7"/>
  <c r="M476" i="7"/>
  <c r="N476" i="7" s="1"/>
  <c r="O476" i="7" s="1"/>
  <c r="I476" i="7"/>
  <c r="G476" i="7"/>
  <c r="M475" i="7"/>
  <c r="N475" i="7" s="1"/>
  <c r="O475" i="7" s="1"/>
  <c r="I475" i="7"/>
  <c r="G475" i="7"/>
  <c r="M474" i="7"/>
  <c r="N474" i="7" s="1"/>
  <c r="O474" i="7" s="1"/>
  <c r="I474" i="7"/>
  <c r="G474" i="7"/>
  <c r="M473" i="7"/>
  <c r="N473" i="7" s="1"/>
  <c r="O473" i="7" s="1"/>
  <c r="I473" i="7"/>
  <c r="G473" i="7"/>
  <c r="M472" i="7"/>
  <c r="N472" i="7" s="1"/>
  <c r="O472" i="7" s="1"/>
  <c r="I472" i="7"/>
  <c r="G472" i="7"/>
  <c r="M471" i="7"/>
  <c r="N471" i="7" s="1"/>
  <c r="O471" i="7" s="1"/>
  <c r="I471" i="7"/>
  <c r="G471" i="7"/>
  <c r="M470" i="7"/>
  <c r="N470" i="7" s="1"/>
  <c r="O470" i="7" s="1"/>
  <c r="I470" i="7"/>
  <c r="G470" i="7"/>
  <c r="M469" i="7"/>
  <c r="N469" i="7" s="1"/>
  <c r="O469" i="7" s="1"/>
  <c r="I469" i="7"/>
  <c r="G469" i="7"/>
  <c r="M468" i="7"/>
  <c r="N468" i="7" s="1"/>
  <c r="O468" i="7" s="1"/>
  <c r="I468" i="7"/>
  <c r="G468" i="7"/>
  <c r="M467" i="7"/>
  <c r="N467" i="7" s="1"/>
  <c r="O467" i="7" s="1"/>
  <c r="I467" i="7"/>
  <c r="G467" i="7"/>
  <c r="M466" i="7"/>
  <c r="N466" i="7" s="1"/>
  <c r="O466" i="7" s="1"/>
  <c r="I466" i="7"/>
  <c r="G466" i="7"/>
  <c r="M465" i="7"/>
  <c r="N465" i="7" s="1"/>
  <c r="O465" i="7" s="1"/>
  <c r="I465" i="7"/>
  <c r="G465" i="7"/>
  <c r="M464" i="7"/>
  <c r="N464" i="7" s="1"/>
  <c r="O464" i="7" s="1"/>
  <c r="I464" i="7"/>
  <c r="G464" i="7"/>
  <c r="M463" i="7"/>
  <c r="N463" i="7" s="1"/>
  <c r="O463" i="7" s="1"/>
  <c r="I463" i="7"/>
  <c r="G463" i="7"/>
  <c r="M462" i="7"/>
  <c r="N462" i="7" s="1"/>
  <c r="O462" i="7" s="1"/>
  <c r="I462" i="7"/>
  <c r="G462" i="7"/>
  <c r="M461" i="7"/>
  <c r="N461" i="7" s="1"/>
  <c r="O461" i="7" s="1"/>
  <c r="I461" i="7"/>
  <c r="G461" i="7"/>
  <c r="M460" i="7"/>
  <c r="N460" i="7" s="1"/>
  <c r="O460" i="7" s="1"/>
  <c r="I460" i="7"/>
  <c r="G460" i="7"/>
  <c r="M459" i="7"/>
  <c r="N459" i="7" s="1"/>
  <c r="O459" i="7" s="1"/>
  <c r="I459" i="7"/>
  <c r="G459" i="7"/>
  <c r="N458" i="7"/>
  <c r="O458" i="7" s="1"/>
  <c r="M458" i="7"/>
  <c r="I458" i="7"/>
  <c r="G458" i="7"/>
  <c r="M457" i="7"/>
  <c r="N457" i="7" s="1"/>
  <c r="O457" i="7" s="1"/>
  <c r="I457" i="7"/>
  <c r="G457" i="7"/>
  <c r="M456" i="7"/>
  <c r="N456" i="7" s="1"/>
  <c r="O456" i="7" s="1"/>
  <c r="I456" i="7"/>
  <c r="G456" i="7"/>
  <c r="M455" i="7"/>
  <c r="N455" i="7" s="1"/>
  <c r="O455" i="7" s="1"/>
  <c r="I455" i="7"/>
  <c r="G455" i="7"/>
  <c r="M454" i="7"/>
  <c r="N454" i="7" s="1"/>
  <c r="O454" i="7" s="1"/>
  <c r="I454" i="7"/>
  <c r="G454" i="7"/>
  <c r="M453" i="7"/>
  <c r="N453" i="7" s="1"/>
  <c r="O453" i="7" s="1"/>
  <c r="I453" i="7"/>
  <c r="G453" i="7"/>
  <c r="M452" i="7"/>
  <c r="N452" i="7" s="1"/>
  <c r="O452" i="7" s="1"/>
  <c r="I452" i="7"/>
  <c r="G452" i="7"/>
  <c r="M451" i="7"/>
  <c r="N451" i="7" s="1"/>
  <c r="O451" i="7" s="1"/>
  <c r="I451" i="7"/>
  <c r="G451" i="7"/>
  <c r="M450" i="7"/>
  <c r="N450" i="7" s="1"/>
  <c r="O450" i="7" s="1"/>
  <c r="I450" i="7"/>
  <c r="G450" i="7"/>
  <c r="M449" i="7"/>
  <c r="N449" i="7" s="1"/>
  <c r="O449" i="7" s="1"/>
  <c r="I449" i="7"/>
  <c r="G449" i="7"/>
  <c r="M448" i="7"/>
  <c r="N448" i="7" s="1"/>
  <c r="O448" i="7" s="1"/>
  <c r="I448" i="7"/>
  <c r="G448" i="7"/>
  <c r="M447" i="7"/>
  <c r="N447" i="7" s="1"/>
  <c r="O447" i="7" s="1"/>
  <c r="I447" i="7"/>
  <c r="G447" i="7"/>
  <c r="M446" i="7"/>
  <c r="N446" i="7" s="1"/>
  <c r="O446" i="7" s="1"/>
  <c r="I446" i="7"/>
  <c r="G446" i="7"/>
  <c r="M445" i="7"/>
  <c r="N445" i="7" s="1"/>
  <c r="O445" i="7" s="1"/>
  <c r="I445" i="7"/>
  <c r="G445" i="7"/>
  <c r="M444" i="7"/>
  <c r="N444" i="7" s="1"/>
  <c r="O444" i="7" s="1"/>
  <c r="I444" i="7"/>
  <c r="G444" i="7"/>
  <c r="M443" i="7"/>
  <c r="N443" i="7" s="1"/>
  <c r="O443" i="7" s="1"/>
  <c r="I443" i="7"/>
  <c r="G443" i="7"/>
  <c r="M442" i="7"/>
  <c r="N442" i="7" s="1"/>
  <c r="O442" i="7" s="1"/>
  <c r="I442" i="7"/>
  <c r="G442" i="7"/>
  <c r="M441" i="7"/>
  <c r="N441" i="7" s="1"/>
  <c r="O441" i="7" s="1"/>
  <c r="I441" i="7"/>
  <c r="G441" i="7"/>
  <c r="M440" i="7"/>
  <c r="N440" i="7" s="1"/>
  <c r="O440" i="7" s="1"/>
  <c r="I440" i="7"/>
  <c r="G440" i="7"/>
  <c r="M439" i="7"/>
  <c r="N439" i="7" s="1"/>
  <c r="O439" i="7" s="1"/>
  <c r="I439" i="7"/>
  <c r="G439" i="7"/>
  <c r="M438" i="7"/>
  <c r="N438" i="7" s="1"/>
  <c r="O438" i="7" s="1"/>
  <c r="I438" i="7"/>
  <c r="G438" i="7"/>
  <c r="M437" i="7"/>
  <c r="N437" i="7" s="1"/>
  <c r="O437" i="7" s="1"/>
  <c r="I437" i="7"/>
  <c r="G437" i="7"/>
  <c r="M436" i="7"/>
  <c r="N436" i="7" s="1"/>
  <c r="O436" i="7" s="1"/>
  <c r="I436" i="7"/>
  <c r="G436" i="7"/>
  <c r="M435" i="7"/>
  <c r="N435" i="7" s="1"/>
  <c r="O435" i="7" s="1"/>
  <c r="I435" i="7"/>
  <c r="G435" i="7"/>
  <c r="M434" i="7"/>
  <c r="N434" i="7" s="1"/>
  <c r="O434" i="7" s="1"/>
  <c r="I434" i="7"/>
  <c r="G434" i="7"/>
  <c r="M433" i="7"/>
  <c r="N433" i="7" s="1"/>
  <c r="O433" i="7" s="1"/>
  <c r="I433" i="7"/>
  <c r="G433" i="7"/>
  <c r="M432" i="7"/>
  <c r="N432" i="7" s="1"/>
  <c r="O432" i="7" s="1"/>
  <c r="I432" i="7"/>
  <c r="G432" i="7"/>
  <c r="M431" i="7"/>
  <c r="N431" i="7" s="1"/>
  <c r="O431" i="7" s="1"/>
  <c r="I431" i="7"/>
  <c r="G431" i="7"/>
  <c r="M430" i="7"/>
  <c r="N430" i="7" s="1"/>
  <c r="O430" i="7" s="1"/>
  <c r="I430" i="7"/>
  <c r="G430" i="7"/>
  <c r="M429" i="7"/>
  <c r="N429" i="7" s="1"/>
  <c r="O429" i="7" s="1"/>
  <c r="I429" i="7"/>
  <c r="G429" i="7"/>
  <c r="M428" i="7"/>
  <c r="N428" i="7" s="1"/>
  <c r="O428" i="7" s="1"/>
  <c r="I428" i="7"/>
  <c r="G428" i="7"/>
  <c r="M427" i="7"/>
  <c r="N427" i="7" s="1"/>
  <c r="O427" i="7" s="1"/>
  <c r="I427" i="7"/>
  <c r="G427" i="7"/>
  <c r="M426" i="7"/>
  <c r="N426" i="7" s="1"/>
  <c r="O426" i="7" s="1"/>
  <c r="I426" i="7"/>
  <c r="G426" i="7"/>
  <c r="M425" i="7"/>
  <c r="N425" i="7" s="1"/>
  <c r="O425" i="7" s="1"/>
  <c r="I425" i="7"/>
  <c r="G425" i="7"/>
  <c r="M424" i="7"/>
  <c r="N424" i="7" s="1"/>
  <c r="O424" i="7" s="1"/>
  <c r="I424" i="7"/>
  <c r="G424" i="7"/>
  <c r="M423" i="7"/>
  <c r="N423" i="7" s="1"/>
  <c r="O423" i="7" s="1"/>
  <c r="I423" i="7"/>
  <c r="G423" i="7"/>
  <c r="M422" i="7"/>
  <c r="N422" i="7" s="1"/>
  <c r="O422" i="7" s="1"/>
  <c r="I422" i="7"/>
  <c r="G422" i="7"/>
  <c r="M421" i="7"/>
  <c r="N421" i="7" s="1"/>
  <c r="O421" i="7" s="1"/>
  <c r="I421" i="7"/>
  <c r="G421" i="7"/>
  <c r="M420" i="7"/>
  <c r="N420" i="7" s="1"/>
  <c r="O420" i="7" s="1"/>
  <c r="I420" i="7"/>
  <c r="G420" i="7"/>
  <c r="M419" i="7"/>
  <c r="N419" i="7" s="1"/>
  <c r="O419" i="7" s="1"/>
  <c r="I419" i="7"/>
  <c r="G419" i="7"/>
  <c r="N418" i="7"/>
  <c r="O418" i="7" s="1"/>
  <c r="M418" i="7"/>
  <c r="I418" i="7"/>
  <c r="G418" i="7"/>
  <c r="M417" i="7"/>
  <c r="N417" i="7" s="1"/>
  <c r="O417" i="7" s="1"/>
  <c r="I417" i="7"/>
  <c r="G417" i="7"/>
  <c r="M416" i="7"/>
  <c r="N416" i="7" s="1"/>
  <c r="O416" i="7" s="1"/>
  <c r="I416" i="7"/>
  <c r="G416" i="7"/>
  <c r="M415" i="7"/>
  <c r="N415" i="7" s="1"/>
  <c r="O415" i="7" s="1"/>
  <c r="I415" i="7"/>
  <c r="G415" i="7"/>
  <c r="M414" i="7"/>
  <c r="N414" i="7" s="1"/>
  <c r="O414" i="7" s="1"/>
  <c r="I414" i="7"/>
  <c r="G414" i="7"/>
  <c r="M413" i="7"/>
  <c r="N413" i="7" s="1"/>
  <c r="O413" i="7" s="1"/>
  <c r="I413" i="7"/>
  <c r="G413" i="7"/>
  <c r="M412" i="7"/>
  <c r="N412" i="7" s="1"/>
  <c r="O412" i="7" s="1"/>
  <c r="I412" i="7"/>
  <c r="G412" i="7"/>
  <c r="M411" i="7"/>
  <c r="N411" i="7" s="1"/>
  <c r="O411" i="7" s="1"/>
  <c r="I411" i="7"/>
  <c r="G411" i="7"/>
  <c r="M410" i="7"/>
  <c r="N410" i="7" s="1"/>
  <c r="O410" i="7" s="1"/>
  <c r="I410" i="7"/>
  <c r="G410" i="7"/>
  <c r="M409" i="7"/>
  <c r="N409" i="7" s="1"/>
  <c r="O409" i="7" s="1"/>
  <c r="I409" i="7"/>
  <c r="G409" i="7"/>
  <c r="M408" i="7"/>
  <c r="N408" i="7" s="1"/>
  <c r="O408" i="7" s="1"/>
  <c r="I408" i="7"/>
  <c r="G408" i="7"/>
  <c r="M407" i="7"/>
  <c r="N407" i="7" s="1"/>
  <c r="O407" i="7" s="1"/>
  <c r="I407" i="7"/>
  <c r="G407" i="7"/>
  <c r="M406" i="7"/>
  <c r="N406" i="7" s="1"/>
  <c r="O406" i="7" s="1"/>
  <c r="I406" i="7"/>
  <c r="G406" i="7"/>
  <c r="M405" i="7"/>
  <c r="N405" i="7" s="1"/>
  <c r="O405" i="7" s="1"/>
  <c r="I405" i="7"/>
  <c r="G405" i="7"/>
  <c r="M404" i="7"/>
  <c r="N404" i="7" s="1"/>
  <c r="O404" i="7" s="1"/>
  <c r="I404" i="7"/>
  <c r="G404" i="7"/>
  <c r="M403" i="7"/>
  <c r="N403" i="7" s="1"/>
  <c r="O403" i="7" s="1"/>
  <c r="I403" i="7"/>
  <c r="G403" i="7"/>
  <c r="N402" i="7"/>
  <c r="O402" i="7" s="1"/>
  <c r="M402" i="7"/>
  <c r="I402" i="7"/>
  <c r="G402" i="7"/>
  <c r="M401" i="7"/>
  <c r="N401" i="7" s="1"/>
  <c r="O401" i="7" s="1"/>
  <c r="I401" i="7"/>
  <c r="G401" i="7"/>
  <c r="M400" i="7"/>
  <c r="N400" i="7" s="1"/>
  <c r="O400" i="7" s="1"/>
  <c r="I400" i="7"/>
  <c r="G400" i="7"/>
  <c r="M399" i="7"/>
  <c r="N399" i="7" s="1"/>
  <c r="O399" i="7" s="1"/>
  <c r="I399" i="7"/>
  <c r="G399" i="7"/>
  <c r="M398" i="7"/>
  <c r="N398" i="7" s="1"/>
  <c r="O398" i="7" s="1"/>
  <c r="I398" i="7"/>
  <c r="G398" i="7"/>
  <c r="M397" i="7"/>
  <c r="N397" i="7" s="1"/>
  <c r="O397" i="7" s="1"/>
  <c r="I397" i="7"/>
  <c r="G397" i="7"/>
  <c r="M396" i="7"/>
  <c r="N396" i="7" s="1"/>
  <c r="O396" i="7" s="1"/>
  <c r="I396" i="7"/>
  <c r="G396" i="7"/>
  <c r="M395" i="7"/>
  <c r="N395" i="7" s="1"/>
  <c r="O395" i="7" s="1"/>
  <c r="I395" i="7"/>
  <c r="G395" i="7"/>
  <c r="M394" i="7"/>
  <c r="N394" i="7" s="1"/>
  <c r="O394" i="7" s="1"/>
  <c r="I394" i="7"/>
  <c r="G394" i="7"/>
  <c r="M393" i="7"/>
  <c r="N393" i="7" s="1"/>
  <c r="O393" i="7" s="1"/>
  <c r="I393" i="7"/>
  <c r="G393" i="7"/>
  <c r="M392" i="7"/>
  <c r="N392" i="7" s="1"/>
  <c r="O392" i="7" s="1"/>
  <c r="I392" i="7"/>
  <c r="G392" i="7"/>
  <c r="M391" i="7"/>
  <c r="N391" i="7" s="1"/>
  <c r="O391" i="7" s="1"/>
  <c r="I391" i="7"/>
  <c r="G391" i="7"/>
  <c r="M390" i="7"/>
  <c r="N390" i="7" s="1"/>
  <c r="O390" i="7" s="1"/>
  <c r="I390" i="7"/>
  <c r="G390" i="7"/>
  <c r="M389" i="7"/>
  <c r="N389" i="7" s="1"/>
  <c r="O389" i="7" s="1"/>
  <c r="I389" i="7"/>
  <c r="G389" i="7"/>
  <c r="M388" i="7"/>
  <c r="N388" i="7" s="1"/>
  <c r="O388" i="7" s="1"/>
  <c r="I388" i="7"/>
  <c r="G388" i="7"/>
  <c r="M387" i="7"/>
  <c r="N387" i="7" s="1"/>
  <c r="O387" i="7" s="1"/>
  <c r="I387" i="7"/>
  <c r="G387" i="7"/>
  <c r="M386" i="7"/>
  <c r="N386" i="7" s="1"/>
  <c r="O386" i="7" s="1"/>
  <c r="I386" i="7"/>
  <c r="G386" i="7"/>
  <c r="M385" i="7"/>
  <c r="N385" i="7" s="1"/>
  <c r="O385" i="7" s="1"/>
  <c r="I385" i="7"/>
  <c r="G385" i="7"/>
  <c r="M384" i="7"/>
  <c r="N384" i="7" s="1"/>
  <c r="O384" i="7" s="1"/>
  <c r="I384" i="7"/>
  <c r="G384" i="7"/>
  <c r="M383" i="7"/>
  <c r="N383" i="7" s="1"/>
  <c r="O383" i="7" s="1"/>
  <c r="I383" i="7"/>
  <c r="G383" i="7"/>
  <c r="M382" i="7"/>
  <c r="N382" i="7" s="1"/>
  <c r="O382" i="7" s="1"/>
  <c r="I382" i="7"/>
  <c r="G382" i="7"/>
  <c r="M381" i="7"/>
  <c r="N381" i="7" s="1"/>
  <c r="O381" i="7" s="1"/>
  <c r="I381" i="7"/>
  <c r="G381" i="7"/>
  <c r="M380" i="7"/>
  <c r="N380" i="7" s="1"/>
  <c r="O380" i="7" s="1"/>
  <c r="I380" i="7"/>
  <c r="G380" i="7"/>
  <c r="M379" i="7"/>
  <c r="N379" i="7" s="1"/>
  <c r="O379" i="7" s="1"/>
  <c r="I379" i="7"/>
  <c r="G379" i="7"/>
  <c r="M378" i="7"/>
  <c r="N378" i="7" s="1"/>
  <c r="O378" i="7" s="1"/>
  <c r="I378" i="7"/>
  <c r="G378" i="7"/>
  <c r="M377" i="7"/>
  <c r="N377" i="7" s="1"/>
  <c r="O377" i="7" s="1"/>
  <c r="I377" i="7"/>
  <c r="G377" i="7"/>
  <c r="M376" i="7"/>
  <c r="N376" i="7" s="1"/>
  <c r="O376" i="7" s="1"/>
  <c r="I376" i="7"/>
  <c r="G376" i="7"/>
  <c r="M375" i="7"/>
  <c r="N375" i="7" s="1"/>
  <c r="O375" i="7" s="1"/>
  <c r="I375" i="7"/>
  <c r="G375" i="7"/>
  <c r="M374" i="7"/>
  <c r="K374" i="7"/>
  <c r="I374" i="7"/>
  <c r="G374" i="7"/>
  <c r="M373" i="7"/>
  <c r="N373" i="7" s="1"/>
  <c r="O373" i="7" s="1"/>
  <c r="I373" i="7"/>
  <c r="G373" i="7"/>
  <c r="M372" i="7"/>
  <c r="N372" i="7" s="1"/>
  <c r="O372" i="7" s="1"/>
  <c r="I372" i="7"/>
  <c r="G372" i="7"/>
  <c r="M371" i="7"/>
  <c r="N371" i="7" s="1"/>
  <c r="O371" i="7" s="1"/>
  <c r="I371" i="7"/>
  <c r="G371" i="7"/>
  <c r="M370" i="7"/>
  <c r="N370" i="7" s="1"/>
  <c r="O370" i="7" s="1"/>
  <c r="I370" i="7"/>
  <c r="G370" i="7"/>
  <c r="M369" i="7"/>
  <c r="N369" i="7" s="1"/>
  <c r="O369" i="7" s="1"/>
  <c r="I369" i="7"/>
  <c r="G369" i="7"/>
  <c r="M368" i="7"/>
  <c r="N368" i="7" s="1"/>
  <c r="O368" i="7" s="1"/>
  <c r="I368" i="7"/>
  <c r="G368" i="7"/>
  <c r="M367" i="7"/>
  <c r="N367" i="7" s="1"/>
  <c r="O367" i="7" s="1"/>
  <c r="I367" i="7"/>
  <c r="G367" i="7"/>
  <c r="M366" i="7"/>
  <c r="N366" i="7" s="1"/>
  <c r="O366" i="7" s="1"/>
  <c r="I366" i="7"/>
  <c r="G366" i="7"/>
  <c r="M365" i="7"/>
  <c r="N365" i="7" s="1"/>
  <c r="O365" i="7" s="1"/>
  <c r="I365" i="7"/>
  <c r="G365" i="7"/>
  <c r="M364" i="7"/>
  <c r="N364" i="7" s="1"/>
  <c r="O364" i="7" s="1"/>
  <c r="I364" i="7"/>
  <c r="G364" i="7"/>
  <c r="M363" i="7"/>
  <c r="N363" i="7" s="1"/>
  <c r="O363" i="7" s="1"/>
  <c r="I363" i="7"/>
  <c r="G363" i="7"/>
  <c r="M362" i="7"/>
  <c r="N362" i="7" s="1"/>
  <c r="O362" i="7" s="1"/>
  <c r="I362" i="7"/>
  <c r="G362" i="7"/>
  <c r="M361" i="7"/>
  <c r="N361" i="7" s="1"/>
  <c r="O361" i="7" s="1"/>
  <c r="I361" i="7"/>
  <c r="G361" i="7"/>
  <c r="M360" i="7"/>
  <c r="N360" i="7" s="1"/>
  <c r="O360" i="7" s="1"/>
  <c r="I360" i="7"/>
  <c r="G360" i="7"/>
  <c r="M359" i="7"/>
  <c r="N359" i="7" s="1"/>
  <c r="O359" i="7" s="1"/>
  <c r="I359" i="7"/>
  <c r="G359" i="7"/>
  <c r="M358" i="7"/>
  <c r="N358" i="7" s="1"/>
  <c r="O358" i="7" s="1"/>
  <c r="I358" i="7"/>
  <c r="G358" i="7"/>
  <c r="M357" i="7"/>
  <c r="N357" i="7" s="1"/>
  <c r="O357" i="7" s="1"/>
  <c r="I357" i="7"/>
  <c r="G357" i="7"/>
  <c r="M356" i="7"/>
  <c r="N356" i="7" s="1"/>
  <c r="O356" i="7" s="1"/>
  <c r="I356" i="7"/>
  <c r="G356" i="7"/>
  <c r="M355" i="7"/>
  <c r="N355" i="7" s="1"/>
  <c r="O355" i="7" s="1"/>
  <c r="I355" i="7"/>
  <c r="G355" i="7"/>
  <c r="M354" i="7"/>
  <c r="N354" i="7" s="1"/>
  <c r="O354" i="7" s="1"/>
  <c r="I354" i="7"/>
  <c r="G354" i="7"/>
  <c r="M353" i="7"/>
  <c r="N353" i="7" s="1"/>
  <c r="O353" i="7" s="1"/>
  <c r="I353" i="7"/>
  <c r="G353" i="7"/>
  <c r="M352" i="7"/>
  <c r="N352" i="7" s="1"/>
  <c r="O352" i="7" s="1"/>
  <c r="I352" i="7"/>
  <c r="G352" i="7"/>
  <c r="M351" i="7"/>
  <c r="N351" i="7" s="1"/>
  <c r="O351" i="7" s="1"/>
  <c r="I351" i="7"/>
  <c r="G351" i="7"/>
  <c r="M350" i="7"/>
  <c r="N350" i="7" s="1"/>
  <c r="O350" i="7" s="1"/>
  <c r="I350" i="7"/>
  <c r="G350" i="7"/>
  <c r="M349" i="7"/>
  <c r="N349" i="7" s="1"/>
  <c r="O349" i="7" s="1"/>
  <c r="I349" i="7"/>
  <c r="G349" i="7"/>
  <c r="M348" i="7"/>
  <c r="N348" i="7" s="1"/>
  <c r="O348" i="7" s="1"/>
  <c r="I348" i="7"/>
  <c r="G348" i="7"/>
  <c r="M347" i="7"/>
  <c r="N347" i="7" s="1"/>
  <c r="O347" i="7" s="1"/>
  <c r="I347" i="7"/>
  <c r="G347" i="7"/>
  <c r="M346" i="7"/>
  <c r="N346" i="7" s="1"/>
  <c r="O346" i="7" s="1"/>
  <c r="I346" i="7"/>
  <c r="G346" i="7"/>
  <c r="M345" i="7"/>
  <c r="N345" i="7" s="1"/>
  <c r="O345" i="7" s="1"/>
  <c r="I345" i="7"/>
  <c r="G345" i="7"/>
  <c r="M344" i="7"/>
  <c r="N344" i="7" s="1"/>
  <c r="O344" i="7" s="1"/>
  <c r="I344" i="7"/>
  <c r="G344" i="7"/>
  <c r="M343" i="7"/>
  <c r="N343" i="7" s="1"/>
  <c r="O343" i="7" s="1"/>
  <c r="I343" i="7"/>
  <c r="G343" i="7"/>
  <c r="M342" i="7"/>
  <c r="N342" i="7" s="1"/>
  <c r="O342" i="7" s="1"/>
  <c r="I342" i="7"/>
  <c r="G342" i="7"/>
  <c r="M341" i="7"/>
  <c r="N341" i="7" s="1"/>
  <c r="O341" i="7" s="1"/>
  <c r="I341" i="7"/>
  <c r="G341" i="7"/>
  <c r="M340" i="7"/>
  <c r="N340" i="7" s="1"/>
  <c r="O340" i="7" s="1"/>
  <c r="I340" i="7"/>
  <c r="G340" i="7"/>
  <c r="M339" i="7"/>
  <c r="N339" i="7" s="1"/>
  <c r="O339" i="7" s="1"/>
  <c r="I339" i="7"/>
  <c r="G339" i="7"/>
  <c r="M338" i="7"/>
  <c r="N338" i="7" s="1"/>
  <c r="O338" i="7" s="1"/>
  <c r="I338" i="7"/>
  <c r="G338" i="7"/>
  <c r="M337" i="7"/>
  <c r="N337" i="7" s="1"/>
  <c r="O337" i="7" s="1"/>
  <c r="I337" i="7"/>
  <c r="G337" i="7"/>
  <c r="M336" i="7"/>
  <c r="N336" i="7" s="1"/>
  <c r="O336" i="7" s="1"/>
  <c r="I336" i="7"/>
  <c r="G336" i="7"/>
  <c r="M335" i="7"/>
  <c r="N335" i="7" s="1"/>
  <c r="O335" i="7" s="1"/>
  <c r="I335" i="7"/>
  <c r="G335" i="7"/>
  <c r="M334" i="7"/>
  <c r="N334" i="7" s="1"/>
  <c r="O334" i="7" s="1"/>
  <c r="I334" i="7"/>
  <c r="G334" i="7"/>
  <c r="M333" i="7"/>
  <c r="N333" i="7" s="1"/>
  <c r="O333" i="7" s="1"/>
  <c r="I333" i="7"/>
  <c r="G333" i="7"/>
  <c r="M332" i="7"/>
  <c r="N332" i="7" s="1"/>
  <c r="O332" i="7" s="1"/>
  <c r="I332" i="7"/>
  <c r="G332" i="7"/>
  <c r="M331" i="7"/>
  <c r="N331" i="7" s="1"/>
  <c r="O331" i="7" s="1"/>
  <c r="I331" i="7"/>
  <c r="G331" i="7"/>
  <c r="M330" i="7"/>
  <c r="N330" i="7" s="1"/>
  <c r="O330" i="7" s="1"/>
  <c r="I330" i="7"/>
  <c r="G330" i="7"/>
  <c r="M329" i="7"/>
  <c r="N329" i="7" s="1"/>
  <c r="O329" i="7" s="1"/>
  <c r="I329" i="7"/>
  <c r="G329" i="7"/>
  <c r="M328" i="7"/>
  <c r="N328" i="7" s="1"/>
  <c r="O328" i="7" s="1"/>
  <c r="I328" i="7"/>
  <c r="G328" i="7"/>
  <c r="M327" i="7"/>
  <c r="N327" i="7" s="1"/>
  <c r="O327" i="7" s="1"/>
  <c r="I327" i="7"/>
  <c r="G327" i="7"/>
  <c r="M326" i="7"/>
  <c r="N326" i="7" s="1"/>
  <c r="O326" i="7" s="1"/>
  <c r="I326" i="7"/>
  <c r="G326" i="7"/>
  <c r="M325" i="7"/>
  <c r="N325" i="7" s="1"/>
  <c r="O325" i="7" s="1"/>
  <c r="I325" i="7"/>
  <c r="G325" i="7"/>
  <c r="M324" i="7"/>
  <c r="N324" i="7" s="1"/>
  <c r="O324" i="7" s="1"/>
  <c r="I324" i="7"/>
  <c r="G324" i="7"/>
  <c r="M323" i="7"/>
  <c r="N323" i="7" s="1"/>
  <c r="O323" i="7" s="1"/>
  <c r="I323" i="7"/>
  <c r="G323" i="7"/>
  <c r="M322" i="7"/>
  <c r="N322" i="7" s="1"/>
  <c r="O322" i="7" s="1"/>
  <c r="I322" i="7"/>
  <c r="G322" i="7"/>
  <c r="M321" i="7"/>
  <c r="N321" i="7" s="1"/>
  <c r="O321" i="7" s="1"/>
  <c r="I321" i="7"/>
  <c r="G321" i="7"/>
  <c r="M320" i="7"/>
  <c r="N320" i="7" s="1"/>
  <c r="O320" i="7" s="1"/>
  <c r="I320" i="7"/>
  <c r="G320" i="7"/>
  <c r="M319" i="7"/>
  <c r="N319" i="7" s="1"/>
  <c r="O319" i="7" s="1"/>
  <c r="I319" i="7"/>
  <c r="G319" i="7"/>
  <c r="M318" i="7"/>
  <c r="N318" i="7" s="1"/>
  <c r="O318" i="7" s="1"/>
  <c r="I318" i="7"/>
  <c r="G318" i="7"/>
  <c r="M317" i="7"/>
  <c r="N317" i="7" s="1"/>
  <c r="O317" i="7" s="1"/>
  <c r="I317" i="7"/>
  <c r="G317" i="7"/>
  <c r="M316" i="7"/>
  <c r="N316" i="7" s="1"/>
  <c r="O316" i="7" s="1"/>
  <c r="I316" i="7"/>
  <c r="G316" i="7"/>
  <c r="M315" i="7"/>
  <c r="N315" i="7" s="1"/>
  <c r="O315" i="7" s="1"/>
  <c r="I315" i="7"/>
  <c r="G315" i="7"/>
  <c r="M314" i="7"/>
  <c r="N314" i="7" s="1"/>
  <c r="O314" i="7" s="1"/>
  <c r="I314" i="7"/>
  <c r="G314" i="7"/>
  <c r="M313" i="7"/>
  <c r="N313" i="7" s="1"/>
  <c r="O313" i="7" s="1"/>
  <c r="I313" i="7"/>
  <c r="G313" i="7"/>
  <c r="M312" i="7"/>
  <c r="N312" i="7" s="1"/>
  <c r="O312" i="7" s="1"/>
  <c r="I312" i="7"/>
  <c r="G312" i="7"/>
  <c r="M311" i="7"/>
  <c r="N311" i="7" s="1"/>
  <c r="O311" i="7" s="1"/>
  <c r="I311" i="7"/>
  <c r="G311" i="7"/>
  <c r="M310" i="7"/>
  <c r="N310" i="7" s="1"/>
  <c r="O310" i="7" s="1"/>
  <c r="I310" i="7"/>
  <c r="G310" i="7"/>
  <c r="M309" i="7"/>
  <c r="N309" i="7" s="1"/>
  <c r="O309" i="7" s="1"/>
  <c r="I309" i="7"/>
  <c r="G309" i="7"/>
  <c r="M308" i="7"/>
  <c r="N308" i="7" s="1"/>
  <c r="O308" i="7" s="1"/>
  <c r="I308" i="7"/>
  <c r="G308" i="7"/>
  <c r="M307" i="7"/>
  <c r="N307" i="7" s="1"/>
  <c r="O307" i="7" s="1"/>
  <c r="I307" i="7"/>
  <c r="G307" i="7"/>
  <c r="M306" i="7"/>
  <c r="N306" i="7" s="1"/>
  <c r="O306" i="7" s="1"/>
  <c r="I306" i="7"/>
  <c r="G306" i="7"/>
  <c r="M305" i="7"/>
  <c r="N305" i="7" s="1"/>
  <c r="O305" i="7" s="1"/>
  <c r="I305" i="7"/>
  <c r="G305" i="7"/>
  <c r="M304" i="7"/>
  <c r="N304" i="7" s="1"/>
  <c r="O304" i="7" s="1"/>
  <c r="I304" i="7"/>
  <c r="G304" i="7"/>
  <c r="M303" i="7"/>
  <c r="N303" i="7" s="1"/>
  <c r="O303" i="7" s="1"/>
  <c r="I303" i="7"/>
  <c r="G303" i="7"/>
  <c r="M302" i="7"/>
  <c r="N302" i="7" s="1"/>
  <c r="O302" i="7" s="1"/>
  <c r="I302" i="7"/>
  <c r="G302" i="7"/>
  <c r="M301" i="7"/>
  <c r="N301" i="7" s="1"/>
  <c r="O301" i="7" s="1"/>
  <c r="I301" i="7"/>
  <c r="G301" i="7"/>
  <c r="M300" i="7"/>
  <c r="N300" i="7" s="1"/>
  <c r="O300" i="7" s="1"/>
  <c r="I300" i="7"/>
  <c r="G300" i="7"/>
  <c r="M299" i="7"/>
  <c r="N299" i="7" s="1"/>
  <c r="O299" i="7" s="1"/>
  <c r="I299" i="7"/>
  <c r="G299" i="7"/>
  <c r="M298" i="7"/>
  <c r="N298" i="7" s="1"/>
  <c r="O298" i="7" s="1"/>
  <c r="I298" i="7"/>
  <c r="G298" i="7"/>
  <c r="M297" i="7"/>
  <c r="N297" i="7" s="1"/>
  <c r="O297" i="7" s="1"/>
  <c r="I297" i="7"/>
  <c r="G297" i="7"/>
  <c r="N296" i="7"/>
  <c r="O296" i="7" s="1"/>
  <c r="M296" i="7"/>
  <c r="I296" i="7"/>
  <c r="G296" i="7"/>
  <c r="M295" i="7"/>
  <c r="N295" i="7" s="1"/>
  <c r="O295" i="7" s="1"/>
  <c r="I295" i="7"/>
  <c r="G295" i="7"/>
  <c r="M294" i="7"/>
  <c r="N294" i="7" s="1"/>
  <c r="O294" i="7" s="1"/>
  <c r="I294" i="7"/>
  <c r="G294" i="7"/>
  <c r="M293" i="7"/>
  <c r="N293" i="7" s="1"/>
  <c r="O293" i="7" s="1"/>
  <c r="I293" i="7"/>
  <c r="G293" i="7"/>
  <c r="M292" i="7"/>
  <c r="N292" i="7" s="1"/>
  <c r="O292" i="7" s="1"/>
  <c r="I292" i="7"/>
  <c r="G292" i="7"/>
  <c r="M291" i="7"/>
  <c r="N291" i="7" s="1"/>
  <c r="O291" i="7" s="1"/>
  <c r="I291" i="7"/>
  <c r="G291" i="7"/>
  <c r="M290" i="7"/>
  <c r="N290" i="7" s="1"/>
  <c r="O290" i="7" s="1"/>
  <c r="I290" i="7"/>
  <c r="G290" i="7"/>
  <c r="M289" i="7"/>
  <c r="N289" i="7" s="1"/>
  <c r="O289" i="7" s="1"/>
  <c r="I289" i="7"/>
  <c r="G289" i="7"/>
  <c r="M288" i="7"/>
  <c r="N288" i="7" s="1"/>
  <c r="O288" i="7" s="1"/>
  <c r="I288" i="7"/>
  <c r="G288" i="7"/>
  <c r="M287" i="7"/>
  <c r="N287" i="7" s="1"/>
  <c r="O287" i="7" s="1"/>
  <c r="I287" i="7"/>
  <c r="G287" i="7"/>
  <c r="M286" i="7"/>
  <c r="N286" i="7" s="1"/>
  <c r="O286" i="7" s="1"/>
  <c r="I286" i="7"/>
  <c r="G286" i="7"/>
  <c r="M285" i="7"/>
  <c r="N285" i="7" s="1"/>
  <c r="O285" i="7" s="1"/>
  <c r="I285" i="7"/>
  <c r="G285" i="7"/>
  <c r="M284" i="7"/>
  <c r="N284" i="7" s="1"/>
  <c r="O284" i="7" s="1"/>
  <c r="I284" i="7"/>
  <c r="G284" i="7"/>
  <c r="M283" i="7"/>
  <c r="N283" i="7" s="1"/>
  <c r="O283" i="7" s="1"/>
  <c r="I283" i="7"/>
  <c r="G283" i="7"/>
  <c r="M282" i="7"/>
  <c r="N282" i="7" s="1"/>
  <c r="O282" i="7" s="1"/>
  <c r="I282" i="7"/>
  <c r="G282" i="7"/>
  <c r="M281" i="7"/>
  <c r="N281" i="7" s="1"/>
  <c r="O281" i="7" s="1"/>
  <c r="I281" i="7"/>
  <c r="G281" i="7"/>
  <c r="M280" i="7"/>
  <c r="N280" i="7" s="1"/>
  <c r="O280" i="7" s="1"/>
  <c r="I280" i="7"/>
  <c r="G280" i="7"/>
  <c r="M279" i="7"/>
  <c r="N279" i="7" s="1"/>
  <c r="O279" i="7" s="1"/>
  <c r="I279" i="7"/>
  <c r="G279" i="7"/>
  <c r="M278" i="7"/>
  <c r="N278" i="7" s="1"/>
  <c r="O278" i="7" s="1"/>
  <c r="I278" i="7"/>
  <c r="G278" i="7"/>
  <c r="M277" i="7"/>
  <c r="N277" i="7" s="1"/>
  <c r="O277" i="7" s="1"/>
  <c r="I277" i="7"/>
  <c r="G277" i="7"/>
  <c r="M276" i="7"/>
  <c r="N276" i="7" s="1"/>
  <c r="O276" i="7" s="1"/>
  <c r="I276" i="7"/>
  <c r="G276" i="7"/>
  <c r="M275" i="7"/>
  <c r="N275" i="7" s="1"/>
  <c r="O275" i="7" s="1"/>
  <c r="I275" i="7"/>
  <c r="G275" i="7"/>
  <c r="M274" i="7"/>
  <c r="N274" i="7" s="1"/>
  <c r="O274" i="7" s="1"/>
  <c r="I274" i="7"/>
  <c r="G274" i="7"/>
  <c r="M273" i="7"/>
  <c r="N273" i="7" s="1"/>
  <c r="O273" i="7" s="1"/>
  <c r="I273" i="7"/>
  <c r="G273" i="7"/>
  <c r="M272" i="7"/>
  <c r="N272" i="7" s="1"/>
  <c r="O272" i="7" s="1"/>
  <c r="I272" i="7"/>
  <c r="G272" i="7"/>
  <c r="M271" i="7"/>
  <c r="N271" i="7" s="1"/>
  <c r="O271" i="7" s="1"/>
  <c r="I271" i="7"/>
  <c r="G271" i="7"/>
  <c r="M270" i="7"/>
  <c r="N270" i="7" s="1"/>
  <c r="O270" i="7" s="1"/>
  <c r="I270" i="7"/>
  <c r="G270" i="7"/>
  <c r="M269" i="7"/>
  <c r="N269" i="7" s="1"/>
  <c r="O269" i="7" s="1"/>
  <c r="I269" i="7"/>
  <c r="G269" i="7"/>
  <c r="M268" i="7"/>
  <c r="N268" i="7" s="1"/>
  <c r="O268" i="7" s="1"/>
  <c r="I268" i="7"/>
  <c r="G268" i="7"/>
  <c r="M267" i="7"/>
  <c r="N267" i="7" s="1"/>
  <c r="O267" i="7" s="1"/>
  <c r="I267" i="7"/>
  <c r="G267" i="7"/>
  <c r="M266" i="7"/>
  <c r="N266" i="7" s="1"/>
  <c r="O266" i="7" s="1"/>
  <c r="I266" i="7"/>
  <c r="G266" i="7"/>
  <c r="M265" i="7"/>
  <c r="N265" i="7" s="1"/>
  <c r="O265" i="7" s="1"/>
  <c r="I265" i="7"/>
  <c r="G265" i="7"/>
  <c r="M264" i="7"/>
  <c r="N264" i="7" s="1"/>
  <c r="O264" i="7" s="1"/>
  <c r="I264" i="7"/>
  <c r="G264" i="7"/>
  <c r="M263" i="7"/>
  <c r="N263" i="7" s="1"/>
  <c r="O263" i="7" s="1"/>
  <c r="I263" i="7"/>
  <c r="G263" i="7"/>
  <c r="M262" i="7"/>
  <c r="N262" i="7" s="1"/>
  <c r="O262" i="7" s="1"/>
  <c r="I262" i="7"/>
  <c r="G262" i="7"/>
  <c r="M261" i="7"/>
  <c r="N261" i="7" s="1"/>
  <c r="O261" i="7" s="1"/>
  <c r="I261" i="7"/>
  <c r="G261" i="7"/>
  <c r="M260" i="7"/>
  <c r="N260" i="7" s="1"/>
  <c r="O260" i="7" s="1"/>
  <c r="I260" i="7"/>
  <c r="G260" i="7"/>
  <c r="M259" i="7"/>
  <c r="N259" i="7" s="1"/>
  <c r="O259" i="7" s="1"/>
  <c r="I259" i="7"/>
  <c r="G259" i="7"/>
  <c r="M258" i="7"/>
  <c r="N258" i="7" s="1"/>
  <c r="O258" i="7" s="1"/>
  <c r="I258" i="7"/>
  <c r="G258" i="7"/>
  <c r="M257" i="7"/>
  <c r="N257" i="7" s="1"/>
  <c r="O257" i="7" s="1"/>
  <c r="I257" i="7"/>
  <c r="G257" i="7"/>
  <c r="M256" i="7"/>
  <c r="N256" i="7" s="1"/>
  <c r="O256" i="7" s="1"/>
  <c r="I256" i="7"/>
  <c r="G256" i="7"/>
  <c r="M255" i="7"/>
  <c r="N255" i="7" s="1"/>
  <c r="O255" i="7" s="1"/>
  <c r="I255" i="7"/>
  <c r="G255" i="7"/>
  <c r="M254" i="7"/>
  <c r="N254" i="7" s="1"/>
  <c r="O254" i="7" s="1"/>
  <c r="I254" i="7"/>
  <c r="G254" i="7"/>
  <c r="M253" i="7"/>
  <c r="N253" i="7" s="1"/>
  <c r="O253" i="7" s="1"/>
  <c r="I253" i="7"/>
  <c r="G253" i="7"/>
  <c r="M252" i="7"/>
  <c r="N252" i="7" s="1"/>
  <c r="O252" i="7" s="1"/>
  <c r="I252" i="7"/>
  <c r="G252" i="7"/>
  <c r="M251" i="7"/>
  <c r="N251" i="7" s="1"/>
  <c r="O251" i="7" s="1"/>
  <c r="I251" i="7"/>
  <c r="G251" i="7"/>
  <c r="M250" i="7"/>
  <c r="N250" i="7" s="1"/>
  <c r="O250" i="7" s="1"/>
  <c r="I250" i="7"/>
  <c r="G250" i="7"/>
  <c r="M249" i="7"/>
  <c r="N249" i="7" s="1"/>
  <c r="O249" i="7" s="1"/>
  <c r="I249" i="7"/>
  <c r="G249" i="7"/>
  <c r="M248" i="7"/>
  <c r="N248" i="7" s="1"/>
  <c r="O248" i="7" s="1"/>
  <c r="I248" i="7"/>
  <c r="G248" i="7"/>
  <c r="M247" i="7"/>
  <c r="N247" i="7" s="1"/>
  <c r="O247" i="7" s="1"/>
  <c r="I247" i="7"/>
  <c r="G247" i="7"/>
  <c r="M246" i="7"/>
  <c r="N246" i="7" s="1"/>
  <c r="O246" i="7" s="1"/>
  <c r="I246" i="7"/>
  <c r="G246" i="7"/>
  <c r="M245" i="7"/>
  <c r="N245" i="7" s="1"/>
  <c r="O245" i="7" s="1"/>
  <c r="I245" i="7"/>
  <c r="G245" i="7"/>
  <c r="M244" i="7"/>
  <c r="N244" i="7" s="1"/>
  <c r="O244" i="7" s="1"/>
  <c r="I244" i="7"/>
  <c r="G244" i="7"/>
  <c r="M243" i="7"/>
  <c r="N243" i="7" s="1"/>
  <c r="O243" i="7" s="1"/>
  <c r="I243" i="7"/>
  <c r="G243" i="7"/>
  <c r="M242" i="7"/>
  <c r="N242" i="7" s="1"/>
  <c r="O242" i="7" s="1"/>
  <c r="I242" i="7"/>
  <c r="G242" i="7"/>
  <c r="M241" i="7"/>
  <c r="N241" i="7" s="1"/>
  <c r="O241" i="7" s="1"/>
  <c r="I241" i="7"/>
  <c r="G241" i="7"/>
  <c r="M240" i="7"/>
  <c r="N240" i="7" s="1"/>
  <c r="O240" i="7" s="1"/>
  <c r="I240" i="7"/>
  <c r="G240" i="7"/>
  <c r="M239" i="7"/>
  <c r="N239" i="7" s="1"/>
  <c r="O239" i="7" s="1"/>
  <c r="I239" i="7"/>
  <c r="G239" i="7"/>
  <c r="M238" i="7"/>
  <c r="N238" i="7" s="1"/>
  <c r="O238" i="7" s="1"/>
  <c r="I238" i="7"/>
  <c r="G238" i="7"/>
  <c r="N237" i="7"/>
  <c r="O237" i="7" s="1"/>
  <c r="M237" i="7"/>
  <c r="I237" i="7"/>
  <c r="G237" i="7"/>
  <c r="M236" i="7"/>
  <c r="N236" i="7" s="1"/>
  <c r="O236" i="7" s="1"/>
  <c r="I236" i="7"/>
  <c r="G236" i="7"/>
  <c r="M235" i="7"/>
  <c r="N235" i="7" s="1"/>
  <c r="O235" i="7" s="1"/>
  <c r="I235" i="7"/>
  <c r="G235" i="7"/>
  <c r="M234" i="7"/>
  <c r="N234" i="7" s="1"/>
  <c r="O234" i="7" s="1"/>
  <c r="I234" i="7"/>
  <c r="G234" i="7"/>
  <c r="M233" i="7"/>
  <c r="N233" i="7" s="1"/>
  <c r="O233" i="7" s="1"/>
  <c r="I233" i="7"/>
  <c r="G233" i="7"/>
  <c r="M232" i="7"/>
  <c r="N232" i="7" s="1"/>
  <c r="O232" i="7" s="1"/>
  <c r="I232" i="7"/>
  <c r="G232" i="7"/>
  <c r="M231" i="7"/>
  <c r="N231" i="7" s="1"/>
  <c r="O231" i="7" s="1"/>
  <c r="I231" i="7"/>
  <c r="G231" i="7"/>
  <c r="M230" i="7"/>
  <c r="N230" i="7" s="1"/>
  <c r="O230" i="7" s="1"/>
  <c r="I230" i="7"/>
  <c r="G230" i="7"/>
  <c r="M229" i="7"/>
  <c r="N229" i="7" s="1"/>
  <c r="O229" i="7" s="1"/>
  <c r="I229" i="7"/>
  <c r="G229" i="7"/>
  <c r="M228" i="7"/>
  <c r="N228" i="7" s="1"/>
  <c r="O228" i="7" s="1"/>
  <c r="I228" i="7"/>
  <c r="G228" i="7"/>
  <c r="M227" i="7"/>
  <c r="N227" i="7" s="1"/>
  <c r="O227" i="7" s="1"/>
  <c r="I227" i="7"/>
  <c r="G227" i="7"/>
  <c r="M226" i="7"/>
  <c r="N226" i="7" s="1"/>
  <c r="O226" i="7" s="1"/>
  <c r="I226" i="7"/>
  <c r="G226" i="7"/>
  <c r="M225" i="7"/>
  <c r="N225" i="7" s="1"/>
  <c r="O225" i="7" s="1"/>
  <c r="I225" i="7"/>
  <c r="G225" i="7"/>
  <c r="N224" i="7"/>
  <c r="O224" i="7" s="1"/>
  <c r="M224" i="7"/>
  <c r="I224" i="7"/>
  <c r="G224" i="7"/>
  <c r="N223" i="7"/>
  <c r="O223" i="7" s="1"/>
  <c r="M223" i="7"/>
  <c r="I223" i="7"/>
  <c r="G223" i="7"/>
  <c r="M222" i="7"/>
  <c r="N222" i="7" s="1"/>
  <c r="O222" i="7" s="1"/>
  <c r="I222" i="7"/>
  <c r="G222" i="7"/>
  <c r="M221" i="7"/>
  <c r="N221" i="7" s="1"/>
  <c r="O221" i="7" s="1"/>
  <c r="I221" i="7"/>
  <c r="G221" i="7"/>
  <c r="M220" i="7"/>
  <c r="N220" i="7" s="1"/>
  <c r="O220" i="7" s="1"/>
  <c r="I220" i="7"/>
  <c r="G220" i="7"/>
  <c r="M219" i="7"/>
  <c r="N219" i="7" s="1"/>
  <c r="O219" i="7" s="1"/>
  <c r="I219" i="7"/>
  <c r="G219" i="7"/>
  <c r="M218" i="7"/>
  <c r="N218" i="7" s="1"/>
  <c r="O218" i="7" s="1"/>
  <c r="I218" i="7"/>
  <c r="G218" i="7"/>
  <c r="M217" i="7"/>
  <c r="N217" i="7" s="1"/>
  <c r="O217" i="7" s="1"/>
  <c r="I217" i="7"/>
  <c r="G217" i="7"/>
  <c r="M216" i="7"/>
  <c r="N216" i="7" s="1"/>
  <c r="O216" i="7" s="1"/>
  <c r="I216" i="7"/>
  <c r="G216" i="7"/>
  <c r="M215" i="7"/>
  <c r="N215" i="7" s="1"/>
  <c r="O215" i="7" s="1"/>
  <c r="I215" i="7"/>
  <c r="G215" i="7"/>
  <c r="M214" i="7"/>
  <c r="N214" i="7" s="1"/>
  <c r="O214" i="7" s="1"/>
  <c r="I214" i="7"/>
  <c r="G214" i="7"/>
  <c r="M213" i="7"/>
  <c r="N213" i="7" s="1"/>
  <c r="O213" i="7" s="1"/>
  <c r="I213" i="7"/>
  <c r="G213" i="7"/>
  <c r="M212" i="7"/>
  <c r="N212" i="7" s="1"/>
  <c r="O212" i="7" s="1"/>
  <c r="I212" i="7"/>
  <c r="G212" i="7"/>
  <c r="M211" i="7"/>
  <c r="N211" i="7" s="1"/>
  <c r="O211" i="7" s="1"/>
  <c r="I211" i="7"/>
  <c r="G211" i="7"/>
  <c r="M210" i="7"/>
  <c r="N210" i="7" s="1"/>
  <c r="O210" i="7" s="1"/>
  <c r="I210" i="7"/>
  <c r="G210" i="7"/>
  <c r="M209" i="7"/>
  <c r="N209" i="7" s="1"/>
  <c r="O209" i="7" s="1"/>
  <c r="I209" i="7"/>
  <c r="G209" i="7"/>
  <c r="M208" i="7"/>
  <c r="N208" i="7" s="1"/>
  <c r="O208" i="7" s="1"/>
  <c r="I208" i="7"/>
  <c r="G208" i="7"/>
  <c r="M207" i="7"/>
  <c r="N207" i="7" s="1"/>
  <c r="O207" i="7" s="1"/>
  <c r="I207" i="7"/>
  <c r="G207" i="7"/>
  <c r="M206" i="7"/>
  <c r="N206" i="7" s="1"/>
  <c r="O206" i="7" s="1"/>
  <c r="I206" i="7"/>
  <c r="G206" i="7"/>
  <c r="M205" i="7"/>
  <c r="N205" i="7" s="1"/>
  <c r="O205" i="7" s="1"/>
  <c r="I205" i="7"/>
  <c r="G205" i="7"/>
  <c r="M204" i="7"/>
  <c r="N204" i="7" s="1"/>
  <c r="O204" i="7" s="1"/>
  <c r="I204" i="7"/>
  <c r="G204" i="7"/>
  <c r="M203" i="7"/>
  <c r="N203" i="7" s="1"/>
  <c r="O203" i="7" s="1"/>
  <c r="I203" i="7"/>
  <c r="G203" i="7"/>
  <c r="M202" i="7"/>
  <c r="N202" i="7" s="1"/>
  <c r="O202" i="7" s="1"/>
  <c r="I202" i="7"/>
  <c r="G202" i="7"/>
  <c r="M201" i="7"/>
  <c r="N201" i="7" s="1"/>
  <c r="O201" i="7" s="1"/>
  <c r="I201" i="7"/>
  <c r="G201" i="7"/>
  <c r="M200" i="7"/>
  <c r="N200" i="7" s="1"/>
  <c r="O200" i="7" s="1"/>
  <c r="I200" i="7"/>
  <c r="G200" i="7"/>
  <c r="M199" i="7"/>
  <c r="N199" i="7" s="1"/>
  <c r="O199" i="7" s="1"/>
  <c r="I199" i="7"/>
  <c r="G199" i="7"/>
  <c r="M198" i="7"/>
  <c r="N198" i="7" s="1"/>
  <c r="O198" i="7" s="1"/>
  <c r="I198" i="7"/>
  <c r="G198" i="7"/>
  <c r="M197" i="7"/>
  <c r="N197" i="7" s="1"/>
  <c r="O197" i="7" s="1"/>
  <c r="I197" i="7"/>
  <c r="G197" i="7"/>
  <c r="M196" i="7"/>
  <c r="N196" i="7" s="1"/>
  <c r="O196" i="7" s="1"/>
  <c r="I196" i="7"/>
  <c r="G196" i="7"/>
  <c r="M195" i="7"/>
  <c r="N195" i="7" s="1"/>
  <c r="O195" i="7" s="1"/>
  <c r="I195" i="7"/>
  <c r="G195" i="7"/>
  <c r="M194" i="7"/>
  <c r="N194" i="7" s="1"/>
  <c r="O194" i="7" s="1"/>
  <c r="I194" i="7"/>
  <c r="G194" i="7"/>
  <c r="M193" i="7"/>
  <c r="N193" i="7" s="1"/>
  <c r="O193" i="7" s="1"/>
  <c r="I193" i="7"/>
  <c r="G193" i="7"/>
  <c r="M192" i="7"/>
  <c r="N192" i="7" s="1"/>
  <c r="O192" i="7" s="1"/>
  <c r="I192" i="7"/>
  <c r="G192" i="7"/>
  <c r="M191" i="7"/>
  <c r="N191" i="7" s="1"/>
  <c r="O191" i="7" s="1"/>
  <c r="I191" i="7"/>
  <c r="G191" i="7"/>
  <c r="M190" i="7"/>
  <c r="N190" i="7" s="1"/>
  <c r="O190" i="7" s="1"/>
  <c r="I190" i="7"/>
  <c r="G190" i="7"/>
  <c r="M189" i="7"/>
  <c r="N189" i="7" s="1"/>
  <c r="O189" i="7" s="1"/>
  <c r="I189" i="7"/>
  <c r="G189" i="7"/>
  <c r="M188" i="7"/>
  <c r="N188" i="7" s="1"/>
  <c r="O188" i="7" s="1"/>
  <c r="I188" i="7"/>
  <c r="G188" i="7"/>
  <c r="M187" i="7"/>
  <c r="N187" i="7" s="1"/>
  <c r="O187" i="7" s="1"/>
  <c r="I187" i="7"/>
  <c r="G187" i="7"/>
  <c r="M186" i="7"/>
  <c r="N186" i="7" s="1"/>
  <c r="O186" i="7" s="1"/>
  <c r="I186" i="7"/>
  <c r="G186" i="7"/>
  <c r="M185" i="7"/>
  <c r="N185" i="7" s="1"/>
  <c r="O185" i="7" s="1"/>
  <c r="I185" i="7"/>
  <c r="G185" i="7"/>
  <c r="M184" i="7"/>
  <c r="N184" i="7" s="1"/>
  <c r="O184" i="7" s="1"/>
  <c r="I184" i="7"/>
  <c r="G184" i="7"/>
  <c r="M183" i="7"/>
  <c r="N183" i="7" s="1"/>
  <c r="O183" i="7" s="1"/>
  <c r="I183" i="7"/>
  <c r="G183" i="7"/>
  <c r="M182" i="7"/>
  <c r="N182" i="7" s="1"/>
  <c r="O182" i="7" s="1"/>
  <c r="I182" i="7"/>
  <c r="G182" i="7"/>
  <c r="M181" i="7"/>
  <c r="N181" i="7" s="1"/>
  <c r="O181" i="7" s="1"/>
  <c r="I181" i="7"/>
  <c r="G181" i="7"/>
  <c r="M180" i="7"/>
  <c r="N180" i="7" s="1"/>
  <c r="O180" i="7" s="1"/>
  <c r="I180" i="7"/>
  <c r="G180" i="7"/>
  <c r="M179" i="7"/>
  <c r="N179" i="7" s="1"/>
  <c r="O179" i="7" s="1"/>
  <c r="I179" i="7"/>
  <c r="G179" i="7"/>
  <c r="M178" i="7"/>
  <c r="N178" i="7" s="1"/>
  <c r="O178" i="7" s="1"/>
  <c r="I178" i="7"/>
  <c r="G178" i="7"/>
  <c r="M177" i="7"/>
  <c r="N177" i="7" s="1"/>
  <c r="O177" i="7" s="1"/>
  <c r="I177" i="7"/>
  <c r="G177" i="7"/>
  <c r="M176" i="7"/>
  <c r="N176" i="7" s="1"/>
  <c r="O176" i="7" s="1"/>
  <c r="I176" i="7"/>
  <c r="G176" i="7"/>
  <c r="M175" i="7"/>
  <c r="N175" i="7" s="1"/>
  <c r="O175" i="7" s="1"/>
  <c r="I175" i="7"/>
  <c r="G175" i="7"/>
  <c r="M174" i="7"/>
  <c r="N174" i="7" s="1"/>
  <c r="O174" i="7" s="1"/>
  <c r="I174" i="7"/>
  <c r="G174" i="7"/>
  <c r="M173" i="7"/>
  <c r="N173" i="7" s="1"/>
  <c r="O173" i="7" s="1"/>
  <c r="I173" i="7"/>
  <c r="G173" i="7"/>
  <c r="M172" i="7"/>
  <c r="N172" i="7" s="1"/>
  <c r="O172" i="7" s="1"/>
  <c r="I172" i="7"/>
  <c r="G172" i="7"/>
  <c r="M171" i="7"/>
  <c r="N171" i="7" s="1"/>
  <c r="O171" i="7" s="1"/>
  <c r="I171" i="7"/>
  <c r="G171" i="7"/>
  <c r="M170" i="7"/>
  <c r="N170" i="7" s="1"/>
  <c r="O170" i="7" s="1"/>
  <c r="I170" i="7"/>
  <c r="G170" i="7"/>
  <c r="M169" i="7"/>
  <c r="N169" i="7" s="1"/>
  <c r="O169" i="7" s="1"/>
  <c r="I169" i="7"/>
  <c r="G169" i="7"/>
  <c r="M168" i="7"/>
  <c r="N168" i="7" s="1"/>
  <c r="O168" i="7" s="1"/>
  <c r="I168" i="7"/>
  <c r="G168" i="7"/>
  <c r="M167" i="7"/>
  <c r="N167" i="7" s="1"/>
  <c r="O167" i="7" s="1"/>
  <c r="I167" i="7"/>
  <c r="G167" i="7"/>
  <c r="M166" i="7"/>
  <c r="N166" i="7" s="1"/>
  <c r="O166" i="7" s="1"/>
  <c r="I166" i="7"/>
  <c r="G166" i="7"/>
  <c r="M165" i="7"/>
  <c r="N165" i="7" s="1"/>
  <c r="O165" i="7" s="1"/>
  <c r="I165" i="7"/>
  <c r="G165" i="7"/>
  <c r="M164" i="7"/>
  <c r="N164" i="7" s="1"/>
  <c r="O164" i="7" s="1"/>
  <c r="I164" i="7"/>
  <c r="G164" i="7"/>
  <c r="M163" i="7"/>
  <c r="N163" i="7" s="1"/>
  <c r="O163" i="7" s="1"/>
  <c r="I163" i="7"/>
  <c r="G163" i="7"/>
  <c r="M162" i="7"/>
  <c r="N162" i="7" s="1"/>
  <c r="O162" i="7" s="1"/>
  <c r="I162" i="7"/>
  <c r="G162" i="7"/>
  <c r="M161" i="7"/>
  <c r="N161" i="7" s="1"/>
  <c r="O161" i="7" s="1"/>
  <c r="I161" i="7"/>
  <c r="G161" i="7"/>
  <c r="M160" i="7"/>
  <c r="N160" i="7" s="1"/>
  <c r="O160" i="7" s="1"/>
  <c r="I160" i="7"/>
  <c r="G160" i="7"/>
  <c r="M159" i="7"/>
  <c r="N159" i="7" s="1"/>
  <c r="O159" i="7" s="1"/>
  <c r="I159" i="7"/>
  <c r="G159" i="7"/>
  <c r="M158" i="7"/>
  <c r="N158" i="7" s="1"/>
  <c r="O158" i="7" s="1"/>
  <c r="I158" i="7"/>
  <c r="G158" i="7"/>
  <c r="M157" i="7"/>
  <c r="N157" i="7" s="1"/>
  <c r="O157" i="7" s="1"/>
  <c r="I157" i="7"/>
  <c r="G157" i="7"/>
  <c r="M156" i="7"/>
  <c r="N156" i="7" s="1"/>
  <c r="O156" i="7" s="1"/>
  <c r="I156" i="7"/>
  <c r="G156" i="7"/>
  <c r="M155" i="7"/>
  <c r="N155" i="7" s="1"/>
  <c r="O155" i="7" s="1"/>
  <c r="I155" i="7"/>
  <c r="G155" i="7"/>
  <c r="M154" i="7"/>
  <c r="N154" i="7" s="1"/>
  <c r="O154" i="7" s="1"/>
  <c r="I154" i="7"/>
  <c r="G154" i="7"/>
  <c r="M153" i="7"/>
  <c r="N153" i="7" s="1"/>
  <c r="O153" i="7" s="1"/>
  <c r="I153" i="7"/>
  <c r="G153" i="7"/>
  <c r="M152" i="7"/>
  <c r="N152" i="7" s="1"/>
  <c r="O152" i="7" s="1"/>
  <c r="I152" i="7"/>
  <c r="G152" i="7"/>
  <c r="M151" i="7"/>
  <c r="N151" i="7" s="1"/>
  <c r="O151" i="7" s="1"/>
  <c r="I151" i="7"/>
  <c r="G151" i="7"/>
  <c r="M150" i="7"/>
  <c r="N150" i="7" s="1"/>
  <c r="O150" i="7" s="1"/>
  <c r="I150" i="7"/>
  <c r="G150" i="7"/>
  <c r="M149" i="7"/>
  <c r="N149" i="7" s="1"/>
  <c r="O149" i="7" s="1"/>
  <c r="I149" i="7"/>
  <c r="G149" i="7"/>
  <c r="M148" i="7"/>
  <c r="N148" i="7" s="1"/>
  <c r="O148" i="7" s="1"/>
  <c r="I148" i="7"/>
  <c r="G148" i="7"/>
  <c r="M147" i="7"/>
  <c r="N147" i="7" s="1"/>
  <c r="O147" i="7" s="1"/>
  <c r="I147" i="7"/>
  <c r="G147" i="7"/>
  <c r="M146" i="7"/>
  <c r="N146" i="7" s="1"/>
  <c r="O146" i="7" s="1"/>
  <c r="I146" i="7"/>
  <c r="G146" i="7"/>
  <c r="M145" i="7"/>
  <c r="N145" i="7" s="1"/>
  <c r="O145" i="7" s="1"/>
  <c r="I145" i="7"/>
  <c r="G145" i="7"/>
  <c r="M144" i="7"/>
  <c r="N144" i="7" s="1"/>
  <c r="O144" i="7" s="1"/>
  <c r="I144" i="7"/>
  <c r="G144" i="7"/>
  <c r="M143" i="7"/>
  <c r="N143" i="7" s="1"/>
  <c r="O143" i="7" s="1"/>
  <c r="I143" i="7"/>
  <c r="G143" i="7"/>
  <c r="M142" i="7"/>
  <c r="N142" i="7" s="1"/>
  <c r="O142" i="7" s="1"/>
  <c r="I142" i="7"/>
  <c r="G142" i="7"/>
  <c r="M141" i="7"/>
  <c r="N141" i="7" s="1"/>
  <c r="O141" i="7" s="1"/>
  <c r="I141" i="7"/>
  <c r="G141" i="7"/>
  <c r="M140" i="7"/>
  <c r="N140" i="7" s="1"/>
  <c r="O140" i="7" s="1"/>
  <c r="I140" i="7"/>
  <c r="G140" i="7"/>
  <c r="M139" i="7"/>
  <c r="N139" i="7" s="1"/>
  <c r="O139" i="7" s="1"/>
  <c r="I139" i="7"/>
  <c r="G139" i="7"/>
  <c r="M138" i="7"/>
  <c r="N138" i="7" s="1"/>
  <c r="O138" i="7" s="1"/>
  <c r="I138" i="7"/>
  <c r="G138" i="7"/>
  <c r="M137" i="7"/>
  <c r="N137" i="7" s="1"/>
  <c r="O137" i="7" s="1"/>
  <c r="I137" i="7"/>
  <c r="G137" i="7"/>
  <c r="M136" i="7"/>
  <c r="N136" i="7" s="1"/>
  <c r="O136" i="7" s="1"/>
  <c r="I136" i="7"/>
  <c r="G136" i="7"/>
  <c r="M135" i="7"/>
  <c r="N135" i="7" s="1"/>
  <c r="O135" i="7" s="1"/>
  <c r="I135" i="7"/>
  <c r="G135" i="7"/>
  <c r="M134" i="7"/>
  <c r="N134" i="7" s="1"/>
  <c r="O134" i="7" s="1"/>
  <c r="I134" i="7"/>
  <c r="G134" i="7"/>
  <c r="M133" i="7"/>
  <c r="N133" i="7" s="1"/>
  <c r="O133" i="7" s="1"/>
  <c r="I133" i="7"/>
  <c r="G133" i="7"/>
  <c r="M132" i="7"/>
  <c r="N132" i="7" s="1"/>
  <c r="O132" i="7" s="1"/>
  <c r="I132" i="7"/>
  <c r="G132" i="7"/>
  <c r="M131" i="7"/>
  <c r="N131" i="7" s="1"/>
  <c r="O131" i="7" s="1"/>
  <c r="I131" i="7"/>
  <c r="G131" i="7"/>
  <c r="M130" i="7"/>
  <c r="N130" i="7" s="1"/>
  <c r="O130" i="7" s="1"/>
  <c r="I130" i="7"/>
  <c r="G130" i="7"/>
  <c r="M129" i="7"/>
  <c r="N129" i="7" s="1"/>
  <c r="O129" i="7" s="1"/>
  <c r="I129" i="7"/>
  <c r="G129" i="7"/>
  <c r="M128" i="7"/>
  <c r="N128" i="7" s="1"/>
  <c r="O128" i="7" s="1"/>
  <c r="I128" i="7"/>
  <c r="G128" i="7"/>
  <c r="M127" i="7"/>
  <c r="N127" i="7" s="1"/>
  <c r="O127" i="7" s="1"/>
  <c r="I127" i="7"/>
  <c r="G127" i="7"/>
  <c r="M126" i="7"/>
  <c r="N126" i="7" s="1"/>
  <c r="O126" i="7" s="1"/>
  <c r="I126" i="7"/>
  <c r="G126" i="7"/>
  <c r="M125" i="7"/>
  <c r="N125" i="7" s="1"/>
  <c r="O125" i="7" s="1"/>
  <c r="I125" i="7"/>
  <c r="G125" i="7"/>
  <c r="M124" i="7"/>
  <c r="N124" i="7" s="1"/>
  <c r="O124" i="7" s="1"/>
  <c r="I124" i="7"/>
  <c r="G124" i="7"/>
  <c r="M123" i="7"/>
  <c r="N123" i="7" s="1"/>
  <c r="O123" i="7" s="1"/>
  <c r="I123" i="7"/>
  <c r="G123" i="7"/>
  <c r="M122" i="7"/>
  <c r="N122" i="7" s="1"/>
  <c r="O122" i="7" s="1"/>
  <c r="I122" i="7"/>
  <c r="G122" i="7"/>
  <c r="M121" i="7"/>
  <c r="N121" i="7" s="1"/>
  <c r="O121" i="7" s="1"/>
  <c r="I121" i="7"/>
  <c r="G121" i="7"/>
  <c r="M120" i="7"/>
  <c r="N120" i="7" s="1"/>
  <c r="O120" i="7" s="1"/>
  <c r="I120" i="7"/>
  <c r="G120" i="7"/>
  <c r="M119" i="7"/>
  <c r="N119" i="7" s="1"/>
  <c r="O119" i="7" s="1"/>
  <c r="I119" i="7"/>
  <c r="G119" i="7"/>
  <c r="M118" i="7"/>
  <c r="N118" i="7" s="1"/>
  <c r="O118" i="7" s="1"/>
  <c r="I118" i="7"/>
  <c r="G118" i="7"/>
  <c r="M117" i="7"/>
  <c r="N117" i="7" s="1"/>
  <c r="O117" i="7" s="1"/>
  <c r="I117" i="7"/>
  <c r="G117" i="7"/>
  <c r="M116" i="7"/>
  <c r="N116" i="7" s="1"/>
  <c r="O116" i="7" s="1"/>
  <c r="I116" i="7"/>
  <c r="G116" i="7"/>
  <c r="M115" i="7"/>
  <c r="N115" i="7" s="1"/>
  <c r="O115" i="7" s="1"/>
  <c r="I115" i="7"/>
  <c r="G115" i="7"/>
  <c r="M114" i="7"/>
  <c r="N114" i="7" s="1"/>
  <c r="O114" i="7" s="1"/>
  <c r="I114" i="7"/>
  <c r="G114" i="7"/>
  <c r="M113" i="7"/>
  <c r="N113" i="7" s="1"/>
  <c r="O113" i="7" s="1"/>
  <c r="I113" i="7"/>
  <c r="G113" i="7"/>
  <c r="M112" i="7"/>
  <c r="N112" i="7" s="1"/>
  <c r="O112" i="7" s="1"/>
  <c r="I112" i="7"/>
  <c r="G112" i="7"/>
  <c r="M111" i="7"/>
  <c r="N111" i="7" s="1"/>
  <c r="O111" i="7" s="1"/>
  <c r="I111" i="7"/>
  <c r="G111" i="7"/>
  <c r="M110" i="7"/>
  <c r="N110" i="7" s="1"/>
  <c r="O110" i="7" s="1"/>
  <c r="I110" i="7"/>
  <c r="G110" i="7"/>
  <c r="M109" i="7"/>
  <c r="N109" i="7" s="1"/>
  <c r="O109" i="7" s="1"/>
  <c r="I109" i="7"/>
  <c r="G109" i="7"/>
  <c r="M108" i="7"/>
  <c r="N108" i="7" s="1"/>
  <c r="O108" i="7" s="1"/>
  <c r="I108" i="7"/>
  <c r="G108" i="7"/>
  <c r="M107" i="7"/>
  <c r="N107" i="7" s="1"/>
  <c r="O107" i="7" s="1"/>
  <c r="I107" i="7"/>
  <c r="G107" i="7"/>
  <c r="M106" i="7"/>
  <c r="N106" i="7" s="1"/>
  <c r="O106" i="7" s="1"/>
  <c r="I106" i="7"/>
  <c r="G106" i="7"/>
  <c r="M105" i="7"/>
  <c r="N105" i="7" s="1"/>
  <c r="O105" i="7" s="1"/>
  <c r="I105" i="7"/>
  <c r="G105" i="7"/>
  <c r="M104" i="7"/>
  <c r="N104" i="7" s="1"/>
  <c r="O104" i="7" s="1"/>
  <c r="I104" i="7"/>
  <c r="G104" i="7"/>
  <c r="M103" i="7"/>
  <c r="N103" i="7" s="1"/>
  <c r="O103" i="7" s="1"/>
  <c r="I103" i="7"/>
  <c r="G103" i="7"/>
  <c r="M102" i="7"/>
  <c r="N102" i="7" s="1"/>
  <c r="O102" i="7" s="1"/>
  <c r="I102" i="7"/>
  <c r="G102" i="7"/>
  <c r="M101" i="7"/>
  <c r="N101" i="7" s="1"/>
  <c r="O101" i="7" s="1"/>
  <c r="I101" i="7"/>
  <c r="G101" i="7"/>
  <c r="M100" i="7"/>
  <c r="N100" i="7" s="1"/>
  <c r="O100" i="7" s="1"/>
  <c r="I100" i="7"/>
  <c r="G100" i="7"/>
  <c r="M99" i="7"/>
  <c r="N99" i="7" s="1"/>
  <c r="O99" i="7" s="1"/>
  <c r="I99" i="7"/>
  <c r="G99" i="7"/>
  <c r="M98" i="7"/>
  <c r="N98" i="7" s="1"/>
  <c r="O98" i="7" s="1"/>
  <c r="I98" i="7"/>
  <c r="G98" i="7"/>
  <c r="M97" i="7"/>
  <c r="N97" i="7" s="1"/>
  <c r="O97" i="7" s="1"/>
  <c r="I97" i="7"/>
  <c r="G97" i="7"/>
  <c r="M96" i="7"/>
  <c r="N96" i="7" s="1"/>
  <c r="O96" i="7" s="1"/>
  <c r="I96" i="7"/>
  <c r="G96" i="7"/>
  <c r="M95" i="7"/>
  <c r="N95" i="7" s="1"/>
  <c r="O95" i="7" s="1"/>
  <c r="I95" i="7"/>
  <c r="G95" i="7"/>
  <c r="M94" i="7"/>
  <c r="N94" i="7" s="1"/>
  <c r="O94" i="7" s="1"/>
  <c r="I94" i="7"/>
  <c r="G94" i="7"/>
  <c r="M93" i="7"/>
  <c r="N93" i="7" s="1"/>
  <c r="O93" i="7" s="1"/>
  <c r="I93" i="7"/>
  <c r="G93" i="7"/>
  <c r="M92" i="7"/>
  <c r="N92" i="7" s="1"/>
  <c r="O92" i="7" s="1"/>
  <c r="I92" i="7"/>
  <c r="G92" i="7"/>
  <c r="M91" i="7"/>
  <c r="N91" i="7" s="1"/>
  <c r="O91" i="7" s="1"/>
  <c r="I91" i="7"/>
  <c r="G91" i="7"/>
  <c r="M90" i="7"/>
  <c r="N90" i="7" s="1"/>
  <c r="O90" i="7" s="1"/>
  <c r="I90" i="7"/>
  <c r="G90" i="7"/>
  <c r="M89" i="7"/>
  <c r="N89" i="7" s="1"/>
  <c r="O89" i="7" s="1"/>
  <c r="I89" i="7"/>
  <c r="G89" i="7"/>
  <c r="M88" i="7"/>
  <c r="N88" i="7" s="1"/>
  <c r="O88" i="7" s="1"/>
  <c r="I88" i="7"/>
  <c r="G88" i="7"/>
  <c r="M87" i="7"/>
  <c r="N87" i="7" s="1"/>
  <c r="O87" i="7" s="1"/>
  <c r="I87" i="7"/>
  <c r="G87" i="7"/>
  <c r="M86" i="7"/>
  <c r="N86" i="7" s="1"/>
  <c r="O86" i="7" s="1"/>
  <c r="I86" i="7"/>
  <c r="G86" i="7"/>
  <c r="M85" i="7"/>
  <c r="N85" i="7" s="1"/>
  <c r="O85" i="7" s="1"/>
  <c r="I85" i="7"/>
  <c r="G85" i="7"/>
  <c r="M84" i="7"/>
  <c r="N84" i="7" s="1"/>
  <c r="O84" i="7" s="1"/>
  <c r="I84" i="7"/>
  <c r="G84" i="7"/>
  <c r="M83" i="7"/>
  <c r="N83" i="7" s="1"/>
  <c r="O83" i="7" s="1"/>
  <c r="I83" i="7"/>
  <c r="G83" i="7"/>
  <c r="M82" i="7"/>
  <c r="N82" i="7" s="1"/>
  <c r="O82" i="7" s="1"/>
  <c r="I82" i="7"/>
  <c r="G82" i="7"/>
  <c r="M81" i="7"/>
  <c r="N81" i="7" s="1"/>
  <c r="O81" i="7" s="1"/>
  <c r="I81" i="7"/>
  <c r="G81" i="7"/>
  <c r="M80" i="7"/>
  <c r="N80" i="7" s="1"/>
  <c r="O80" i="7" s="1"/>
  <c r="I80" i="7"/>
  <c r="G80" i="7"/>
  <c r="M79" i="7"/>
  <c r="N79" i="7" s="1"/>
  <c r="O79" i="7" s="1"/>
  <c r="I79" i="7"/>
  <c r="G79" i="7"/>
  <c r="M78" i="7"/>
  <c r="N78" i="7" s="1"/>
  <c r="O78" i="7" s="1"/>
  <c r="I78" i="7"/>
  <c r="G78" i="7"/>
  <c r="M77" i="7"/>
  <c r="N77" i="7" s="1"/>
  <c r="O77" i="7" s="1"/>
  <c r="I77" i="7"/>
  <c r="G77" i="7"/>
  <c r="M76" i="7"/>
  <c r="N76" i="7" s="1"/>
  <c r="O76" i="7" s="1"/>
  <c r="I76" i="7"/>
  <c r="G76" i="7"/>
  <c r="M75" i="7"/>
  <c r="N75" i="7" s="1"/>
  <c r="O75" i="7" s="1"/>
  <c r="I75" i="7"/>
  <c r="G75" i="7"/>
  <c r="M74" i="7"/>
  <c r="N74" i="7" s="1"/>
  <c r="O74" i="7" s="1"/>
  <c r="I74" i="7"/>
  <c r="G74" i="7"/>
  <c r="M73" i="7"/>
  <c r="N73" i="7" s="1"/>
  <c r="O73" i="7" s="1"/>
  <c r="I73" i="7"/>
  <c r="G73" i="7"/>
  <c r="M72" i="7"/>
  <c r="N72" i="7" s="1"/>
  <c r="O72" i="7" s="1"/>
  <c r="I72" i="7"/>
  <c r="G72" i="7"/>
  <c r="M71" i="7"/>
  <c r="N71" i="7" s="1"/>
  <c r="O71" i="7" s="1"/>
  <c r="I71" i="7"/>
  <c r="G71" i="7"/>
  <c r="M70" i="7"/>
  <c r="N70" i="7" s="1"/>
  <c r="O70" i="7" s="1"/>
  <c r="I70" i="7"/>
  <c r="G70" i="7"/>
  <c r="M69" i="7"/>
  <c r="N69" i="7" s="1"/>
  <c r="O69" i="7" s="1"/>
  <c r="I69" i="7"/>
  <c r="G69" i="7"/>
  <c r="M68" i="7"/>
  <c r="N68" i="7" s="1"/>
  <c r="O68" i="7" s="1"/>
  <c r="I68" i="7"/>
  <c r="G68" i="7"/>
  <c r="M67" i="7"/>
  <c r="N67" i="7" s="1"/>
  <c r="O67" i="7" s="1"/>
  <c r="I67" i="7"/>
  <c r="G67" i="7"/>
  <c r="M66" i="7"/>
  <c r="N66" i="7" s="1"/>
  <c r="O66" i="7" s="1"/>
  <c r="I66" i="7"/>
  <c r="G66" i="7"/>
  <c r="N65" i="7"/>
  <c r="O65" i="7" s="1"/>
  <c r="M65" i="7"/>
  <c r="I65" i="7"/>
  <c r="G65" i="7"/>
  <c r="N64" i="7"/>
  <c r="O64" i="7" s="1"/>
  <c r="M64" i="7"/>
  <c r="I64" i="7"/>
  <c r="G64" i="7"/>
  <c r="N63" i="7"/>
  <c r="O63" i="7" s="1"/>
  <c r="M63" i="7"/>
  <c r="I63" i="7"/>
  <c r="G63" i="7"/>
  <c r="N62" i="7"/>
  <c r="O62" i="7" s="1"/>
  <c r="M62" i="7"/>
  <c r="I62" i="7"/>
  <c r="G62" i="7"/>
  <c r="M61" i="7"/>
  <c r="N61" i="7" s="1"/>
  <c r="O61" i="7" s="1"/>
  <c r="I61" i="7"/>
  <c r="G61" i="7"/>
  <c r="M60" i="7"/>
  <c r="N60" i="7" s="1"/>
  <c r="O60" i="7" s="1"/>
  <c r="I60" i="7"/>
  <c r="G60" i="7"/>
  <c r="M59" i="7"/>
  <c r="N59" i="7" s="1"/>
  <c r="O59" i="7" s="1"/>
  <c r="I59" i="7"/>
  <c r="G59" i="7"/>
  <c r="M58" i="7"/>
  <c r="N58" i="7" s="1"/>
  <c r="O58" i="7" s="1"/>
  <c r="I58" i="7"/>
  <c r="G58" i="7"/>
  <c r="M57" i="7"/>
  <c r="N57" i="7" s="1"/>
  <c r="O57" i="7" s="1"/>
  <c r="I57" i="7"/>
  <c r="G57" i="7"/>
  <c r="M56" i="7"/>
  <c r="N56" i="7" s="1"/>
  <c r="O56" i="7" s="1"/>
  <c r="I56" i="7"/>
  <c r="G56" i="7"/>
  <c r="M55" i="7"/>
  <c r="N55" i="7" s="1"/>
  <c r="O55" i="7" s="1"/>
  <c r="I55" i="7"/>
  <c r="G55" i="7"/>
  <c r="M54" i="7"/>
  <c r="N54" i="7" s="1"/>
  <c r="O54" i="7" s="1"/>
  <c r="I54" i="7"/>
  <c r="G54" i="7"/>
  <c r="M53" i="7"/>
  <c r="N53" i="7" s="1"/>
  <c r="O53" i="7" s="1"/>
  <c r="I53" i="7"/>
  <c r="G53" i="7"/>
  <c r="M52" i="7"/>
  <c r="N52" i="7" s="1"/>
  <c r="O52" i="7" s="1"/>
  <c r="I52" i="7"/>
  <c r="G52" i="7"/>
  <c r="M51" i="7"/>
  <c r="N51" i="7" s="1"/>
  <c r="O51" i="7" s="1"/>
  <c r="I51" i="7"/>
  <c r="G51" i="7"/>
  <c r="M50" i="7"/>
  <c r="N50" i="7" s="1"/>
  <c r="O50" i="7" s="1"/>
  <c r="I50" i="7"/>
  <c r="G50" i="7"/>
  <c r="M49" i="7"/>
  <c r="N49" i="7" s="1"/>
  <c r="O49" i="7" s="1"/>
  <c r="I49" i="7"/>
  <c r="G49" i="7"/>
  <c r="M48" i="7"/>
  <c r="N48" i="7" s="1"/>
  <c r="O48" i="7" s="1"/>
  <c r="I48" i="7"/>
  <c r="G48" i="7"/>
  <c r="M47" i="7"/>
  <c r="N47" i="7" s="1"/>
  <c r="O47" i="7" s="1"/>
  <c r="I47" i="7"/>
  <c r="G47" i="7"/>
  <c r="M46" i="7"/>
  <c r="N46" i="7" s="1"/>
  <c r="O46" i="7" s="1"/>
  <c r="I46" i="7"/>
  <c r="G46" i="7"/>
  <c r="M45" i="7"/>
  <c r="N45" i="7" s="1"/>
  <c r="O45" i="7" s="1"/>
  <c r="I45" i="7"/>
  <c r="G45" i="7"/>
  <c r="M44" i="7"/>
  <c r="N44" i="7" s="1"/>
  <c r="O44" i="7" s="1"/>
  <c r="I44" i="7"/>
  <c r="G44" i="7"/>
  <c r="M43" i="7"/>
  <c r="N43" i="7" s="1"/>
  <c r="O43" i="7" s="1"/>
  <c r="I43" i="7"/>
  <c r="G43" i="7"/>
  <c r="M42" i="7"/>
  <c r="N42" i="7" s="1"/>
  <c r="O42" i="7" s="1"/>
  <c r="I42" i="7"/>
  <c r="G42" i="7"/>
  <c r="M41" i="7"/>
  <c r="N41" i="7" s="1"/>
  <c r="O41" i="7" s="1"/>
  <c r="I41" i="7"/>
  <c r="G41" i="7"/>
  <c r="M40" i="7"/>
  <c r="N40" i="7" s="1"/>
  <c r="O40" i="7" s="1"/>
  <c r="I40" i="7"/>
  <c r="G40" i="7"/>
  <c r="M39" i="7"/>
  <c r="N39" i="7" s="1"/>
  <c r="O39" i="7" s="1"/>
  <c r="I39" i="7"/>
  <c r="G39" i="7"/>
  <c r="M38" i="7"/>
  <c r="N38" i="7" s="1"/>
  <c r="O38" i="7" s="1"/>
  <c r="I38" i="7"/>
  <c r="G38" i="7"/>
  <c r="M37" i="7"/>
  <c r="N37" i="7" s="1"/>
  <c r="O37" i="7" s="1"/>
  <c r="I37" i="7"/>
  <c r="G37" i="7"/>
  <c r="M36" i="7"/>
  <c r="N36" i="7" s="1"/>
  <c r="O36" i="7" s="1"/>
  <c r="I36" i="7"/>
  <c r="G36" i="7"/>
  <c r="M35" i="7"/>
  <c r="N35" i="7" s="1"/>
  <c r="O35" i="7" s="1"/>
  <c r="I35" i="7"/>
  <c r="G35" i="7"/>
  <c r="M34" i="7"/>
  <c r="N34" i="7" s="1"/>
  <c r="O34" i="7" s="1"/>
  <c r="I34" i="7"/>
  <c r="G34" i="7"/>
  <c r="M33" i="7"/>
  <c r="N33" i="7" s="1"/>
  <c r="O33" i="7" s="1"/>
  <c r="I33" i="7"/>
  <c r="G33" i="7"/>
  <c r="M32" i="7"/>
  <c r="N32" i="7" s="1"/>
  <c r="O32" i="7" s="1"/>
  <c r="I32" i="7"/>
  <c r="G32" i="7"/>
  <c r="M31" i="7"/>
  <c r="N31" i="7" s="1"/>
  <c r="O31" i="7" s="1"/>
  <c r="I31" i="7"/>
  <c r="G31" i="7"/>
  <c r="M30" i="7"/>
  <c r="N30" i="7" s="1"/>
  <c r="O30" i="7" s="1"/>
  <c r="I30" i="7"/>
  <c r="G30" i="7"/>
  <c r="M29" i="7"/>
  <c r="N29" i="7" s="1"/>
  <c r="O29" i="7" s="1"/>
  <c r="I29" i="7"/>
  <c r="G29" i="7"/>
  <c r="M28" i="7"/>
  <c r="N28" i="7" s="1"/>
  <c r="O28" i="7" s="1"/>
  <c r="I28" i="7"/>
  <c r="G28" i="7"/>
  <c r="M27" i="7"/>
  <c r="N27" i="7" s="1"/>
  <c r="O27" i="7" s="1"/>
  <c r="I27" i="7"/>
  <c r="G27" i="7"/>
  <c r="M26" i="7"/>
  <c r="N26" i="7" s="1"/>
  <c r="O26" i="7" s="1"/>
  <c r="I26" i="7"/>
  <c r="G26" i="7"/>
  <c r="M25" i="7"/>
  <c r="N25" i="7" s="1"/>
  <c r="O25" i="7" s="1"/>
  <c r="I25" i="7"/>
  <c r="G25" i="7"/>
  <c r="M24" i="7"/>
  <c r="N24" i="7" s="1"/>
  <c r="O24" i="7" s="1"/>
  <c r="I24" i="7"/>
  <c r="G24" i="7"/>
  <c r="M23" i="7"/>
  <c r="N23" i="7" s="1"/>
  <c r="O23" i="7" s="1"/>
  <c r="I23" i="7"/>
  <c r="G23" i="7"/>
  <c r="M22" i="7"/>
  <c r="N22" i="7" s="1"/>
  <c r="O22" i="7" s="1"/>
  <c r="I22" i="7"/>
  <c r="G22" i="7"/>
  <c r="M21" i="7"/>
  <c r="N21" i="7" s="1"/>
  <c r="O21" i="7" s="1"/>
  <c r="I21" i="7"/>
  <c r="G21" i="7"/>
  <c r="M20" i="7"/>
  <c r="N20" i="7" s="1"/>
  <c r="O20" i="7" s="1"/>
  <c r="I20" i="7"/>
  <c r="G20" i="7"/>
  <c r="M19" i="7"/>
  <c r="N19" i="7" s="1"/>
  <c r="O19" i="7" s="1"/>
  <c r="I19" i="7"/>
  <c r="G19" i="7"/>
  <c r="M18" i="7"/>
  <c r="N18" i="7" s="1"/>
  <c r="O18" i="7" s="1"/>
  <c r="I18" i="7"/>
  <c r="G18" i="7"/>
  <c r="M17" i="7"/>
  <c r="N17" i="7" s="1"/>
  <c r="O17" i="7" s="1"/>
  <c r="I17" i="7"/>
  <c r="G17" i="7"/>
  <c r="M16" i="7"/>
  <c r="N16" i="7" s="1"/>
  <c r="O16" i="7" s="1"/>
  <c r="I16" i="7"/>
  <c r="G16" i="7"/>
  <c r="M15" i="7"/>
  <c r="N15" i="7" s="1"/>
  <c r="O15" i="7" s="1"/>
  <c r="I15" i="7"/>
  <c r="G15" i="7"/>
  <c r="M14" i="7"/>
  <c r="N14" i="7" s="1"/>
  <c r="O14" i="7" s="1"/>
  <c r="I14" i="7"/>
  <c r="G14" i="7"/>
  <c r="M13" i="7"/>
  <c r="N13" i="7" s="1"/>
  <c r="O13" i="7" s="1"/>
  <c r="I13" i="7"/>
  <c r="G13" i="7"/>
  <c r="M12" i="7"/>
  <c r="N12" i="7" s="1"/>
  <c r="O12" i="7" s="1"/>
  <c r="I12" i="7"/>
  <c r="G12" i="7"/>
  <c r="M11" i="7"/>
  <c r="I11" i="7"/>
  <c r="G11" i="7"/>
  <c r="L10" i="7"/>
  <c r="H10" i="7"/>
  <c r="F10" i="7"/>
  <c r="E10" i="7"/>
  <c r="D7" i="7"/>
  <c r="N1719" i="7" l="1"/>
  <c r="O1719" i="7" s="1"/>
  <c r="N1143" i="7"/>
  <c r="O1143" i="7" s="1"/>
  <c r="N1795" i="9"/>
  <c r="O1795" i="9" s="1"/>
  <c r="U14" i="26"/>
  <c r="U13" i="26" s="1"/>
  <c r="R90" i="26"/>
  <c r="R130" i="26"/>
  <c r="R134" i="26"/>
  <c r="R184" i="26"/>
  <c r="R37" i="26"/>
  <c r="U19" i="25"/>
  <c r="V19" i="25" s="1"/>
  <c r="R270" i="26"/>
  <c r="R423" i="26"/>
  <c r="R2063" i="26"/>
  <c r="R2053" i="26"/>
  <c r="T14" i="26"/>
  <c r="T13" i="26" s="1"/>
  <c r="R311" i="26"/>
  <c r="R397" i="26"/>
  <c r="R517" i="26"/>
  <c r="R527" i="26"/>
  <c r="R1136" i="26"/>
  <c r="R1170" i="26"/>
  <c r="R1297" i="26"/>
  <c r="R1386" i="26"/>
  <c r="R2154" i="26"/>
  <c r="R2258" i="26"/>
  <c r="R2288" i="26"/>
  <c r="Q65" i="26"/>
  <c r="R198" i="26"/>
  <c r="Q216" i="26"/>
  <c r="Q276" i="26"/>
  <c r="R454" i="26"/>
  <c r="R464" i="26"/>
  <c r="R495" i="26"/>
  <c r="Q550" i="26"/>
  <c r="R632" i="26"/>
  <c r="Q667" i="26"/>
  <c r="R693" i="26"/>
  <c r="R780" i="26"/>
  <c r="R827" i="26"/>
  <c r="R899" i="26"/>
  <c r="R955" i="26"/>
  <c r="Q1009" i="26"/>
  <c r="Q1023" i="26"/>
  <c r="R1038" i="26"/>
  <c r="R1051" i="26"/>
  <c r="Q1142" i="26"/>
  <c r="R1432" i="26"/>
  <c r="R1440" i="26"/>
  <c r="R1457" i="26"/>
  <c r="Q1531" i="26"/>
  <c r="Q1725" i="26"/>
  <c r="Q1778" i="26"/>
  <c r="R1847" i="26"/>
  <c r="Q1937" i="26"/>
  <c r="Q2092" i="26"/>
  <c r="R2109" i="26"/>
  <c r="R2169" i="26"/>
  <c r="R2197" i="26"/>
  <c r="R2245" i="26"/>
  <c r="R2253" i="26"/>
  <c r="R748" i="26"/>
  <c r="Q803" i="26"/>
  <c r="Q859" i="26"/>
  <c r="Q909" i="26"/>
  <c r="Q919" i="26"/>
  <c r="Q1179" i="26"/>
  <c r="Q1286" i="26"/>
  <c r="Q1380" i="26"/>
  <c r="Q1408" i="26"/>
  <c r="Q2075" i="26"/>
  <c r="R2304" i="26"/>
  <c r="R2283" i="26"/>
  <c r="N374" i="7"/>
  <c r="O374" i="7" s="1"/>
  <c r="N565" i="7"/>
  <c r="O565" i="7" s="1"/>
  <c r="N1679" i="7"/>
  <c r="O1679" i="7" s="1"/>
  <c r="P21" i="25"/>
  <c r="Z21" i="25" s="1"/>
  <c r="G24" i="25"/>
  <c r="H24" i="25" s="1"/>
  <c r="G28" i="25"/>
  <c r="H28" i="25" s="1"/>
  <c r="G44" i="25"/>
  <c r="H44" i="25" s="1"/>
  <c r="U80" i="25"/>
  <c r="V80" i="25" s="1"/>
  <c r="M80" i="25"/>
  <c r="N80" i="25" s="1"/>
  <c r="J14" i="25"/>
  <c r="K14" i="25" s="1"/>
  <c r="G30" i="25"/>
  <c r="H30" i="25" s="1"/>
  <c r="X21" i="25"/>
  <c r="G27" i="25"/>
  <c r="H27" i="25" s="1"/>
  <c r="R421" i="26"/>
  <c r="Q421" i="26"/>
  <c r="R23" i="26"/>
  <c r="R216" i="26"/>
  <c r="Q299" i="26"/>
  <c r="Q311" i="26"/>
  <c r="R558" i="26"/>
  <c r="Q699" i="26"/>
  <c r="R775" i="26"/>
  <c r="R812" i="26"/>
  <c r="R868" i="26"/>
  <c r="R889" i="26"/>
  <c r="R919" i="26"/>
  <c r="R939" i="26"/>
  <c r="Q999" i="26"/>
  <c r="R1023" i="26"/>
  <c r="Q1072" i="26"/>
  <c r="R1115" i="26"/>
  <c r="R1125" i="26"/>
  <c r="Q1170" i="26"/>
  <c r="R1179" i="26"/>
  <c r="R1451" i="26"/>
  <c r="R1469" i="26"/>
  <c r="R1501" i="26"/>
  <c r="Q1575" i="26"/>
  <c r="R1733" i="26"/>
  <c r="R1799" i="26"/>
  <c r="R2220" i="26"/>
  <c r="Q164" i="26"/>
  <c r="R642" i="26"/>
  <c r="Q1155" i="26"/>
  <c r="R1223" i="26"/>
  <c r="Q1947" i="26"/>
  <c r="R2075" i="26"/>
  <c r="Q2123" i="26"/>
  <c r="Q2154" i="26"/>
  <c r="Q2271" i="26"/>
  <c r="R2326" i="26"/>
  <c r="R15" i="26"/>
  <c r="Q365" i="26"/>
  <c r="Q397" i="26"/>
  <c r="Q654" i="26"/>
  <c r="R727" i="26"/>
  <c r="Q833" i="26"/>
  <c r="O858" i="26"/>
  <c r="Q929" i="26"/>
  <c r="R988" i="26"/>
  <c r="R1090" i="26"/>
  <c r="R1476" i="26"/>
  <c r="P1576" i="26"/>
  <c r="R1591" i="26"/>
  <c r="Q1770" i="26"/>
  <c r="Q1812" i="26"/>
  <c r="R1852" i="26"/>
  <c r="Q1959" i="26"/>
  <c r="Q2008" i="26"/>
  <c r="Q2025" i="26"/>
  <c r="P2007" i="26"/>
  <c r="R2116" i="26"/>
  <c r="Q2135" i="26"/>
  <c r="Q2182" i="26"/>
  <c r="Q2189" i="26"/>
  <c r="Q2236" i="26"/>
  <c r="Q2296" i="26"/>
  <c r="P2303" i="26"/>
  <c r="R2310" i="26"/>
  <c r="Q2319" i="26"/>
  <c r="G10" i="7"/>
  <c r="I10" i="7"/>
  <c r="J10" i="7" s="1"/>
  <c r="I10" i="8"/>
  <c r="J10" i="8" s="1"/>
  <c r="M64" i="25"/>
  <c r="N64" i="25" s="1"/>
  <c r="U64" i="25"/>
  <c r="V64" i="25" s="1"/>
  <c r="R1886" i="26"/>
  <c r="Q1886" i="26"/>
  <c r="M10" i="7"/>
  <c r="N1795" i="7"/>
  <c r="O1795" i="7" s="1"/>
  <c r="N1564" i="7"/>
  <c r="O1564" i="7" s="1"/>
  <c r="O19" i="25"/>
  <c r="P19" i="25" s="1"/>
  <c r="X19" i="25"/>
  <c r="U46" i="25"/>
  <c r="V46" i="25" s="1"/>
  <c r="M46" i="25"/>
  <c r="M31" i="25"/>
  <c r="N31" i="25" s="1"/>
  <c r="O31" i="25" s="1"/>
  <c r="U31" i="25"/>
  <c r="V31" i="25" s="1"/>
  <c r="F26" i="25"/>
  <c r="J45" i="25"/>
  <c r="K45" i="25" s="1"/>
  <c r="J44" i="25"/>
  <c r="K44" i="25" s="1"/>
  <c r="F23" i="25"/>
  <c r="R1420" i="26"/>
  <c r="Q1420" i="26"/>
  <c r="J38" i="25"/>
  <c r="K38" i="25" s="1"/>
  <c r="J39" i="25"/>
  <c r="K39" i="25" s="1"/>
  <c r="I61" i="25"/>
  <c r="G17" i="25"/>
  <c r="H17" i="25" s="1"/>
  <c r="G18" i="25"/>
  <c r="H18" i="25" s="1"/>
  <c r="J11" i="25"/>
  <c r="K11" i="25" s="1"/>
  <c r="J37" i="25"/>
  <c r="K37" i="25" s="1"/>
  <c r="U48" i="25"/>
  <c r="V48" i="25" s="1"/>
  <c r="G55" i="25"/>
  <c r="H55" i="25" s="1"/>
  <c r="G54" i="25"/>
  <c r="H54" i="25" s="1"/>
  <c r="Q464" i="26"/>
  <c r="Q479" i="26"/>
  <c r="Q812" i="26"/>
  <c r="R1923" i="26"/>
  <c r="Q1923" i="26"/>
  <c r="R1980" i="26"/>
  <c r="J76" i="25"/>
  <c r="K76" i="25" s="1"/>
  <c r="Q15" i="26"/>
  <c r="O322" i="26"/>
  <c r="R405" i="26"/>
  <c r="R667" i="26"/>
  <c r="R699" i="26"/>
  <c r="P1924" i="26"/>
  <c r="R1947" i="26"/>
  <c r="S14" i="26"/>
  <c r="S13" i="26" s="1"/>
  <c r="Q270" i="26"/>
  <c r="P422" i="26"/>
  <c r="O549" i="26"/>
  <c r="R1009" i="26"/>
  <c r="R1072" i="26"/>
  <c r="G11" i="25"/>
  <c r="H11" i="25" s="1"/>
  <c r="G42" i="25"/>
  <c r="H42" i="25" s="1"/>
  <c r="J70" i="25"/>
  <c r="K70" i="25" s="1"/>
  <c r="M13" i="26"/>
  <c r="P114" i="26"/>
  <c r="R803" i="26"/>
  <c r="R909" i="26"/>
  <c r="R1276" i="26"/>
  <c r="Q1276" i="26"/>
  <c r="R1925" i="26"/>
  <c r="M59" i="25"/>
  <c r="J72" i="25"/>
  <c r="K72" i="25" s="1"/>
  <c r="R288" i="26"/>
  <c r="Q356" i="26"/>
  <c r="R365" i="26"/>
  <c r="Q527" i="26"/>
  <c r="Q758" i="26"/>
  <c r="Q775" i="26"/>
  <c r="Q974" i="26"/>
  <c r="Q988" i="26"/>
  <c r="P1421" i="26"/>
  <c r="Q1561" i="26"/>
  <c r="O1530" i="26"/>
  <c r="Q2086" i="26"/>
  <c r="V14" i="26"/>
  <c r="V13" i="26" s="1"/>
  <c r="P692" i="26"/>
  <c r="R879" i="26"/>
  <c r="P858" i="26"/>
  <c r="R858" i="26" s="1"/>
  <c r="Q1858" i="26"/>
  <c r="R1858" i="26"/>
  <c r="W14" i="26"/>
  <c r="W13" i="26" s="1"/>
  <c r="Q134" i="26"/>
  <c r="R276" i="26"/>
  <c r="R384" i="26"/>
  <c r="Q794" i="26"/>
  <c r="Q879" i="26"/>
  <c r="Q939" i="26"/>
  <c r="O998" i="26"/>
  <c r="R1770" i="26"/>
  <c r="P1769" i="26"/>
  <c r="Q1873" i="26"/>
  <c r="R2037" i="26"/>
  <c r="R104" i="26"/>
  <c r="Q122" i="26"/>
  <c r="R299" i="26"/>
  <c r="O847" i="26"/>
  <c r="Q847" i="26" s="1"/>
  <c r="Q955" i="26"/>
  <c r="P998" i="26"/>
  <c r="R1259" i="26"/>
  <c r="R1408" i="26"/>
  <c r="R1553" i="26"/>
  <c r="R1878" i="26"/>
  <c r="R1998" i="26"/>
  <c r="P2244" i="26"/>
  <c r="R2296" i="26"/>
  <c r="R2319" i="26"/>
  <c r="Q130" i="26"/>
  <c r="Q198" i="26"/>
  <c r="Q582" i="26"/>
  <c r="Q693" i="26"/>
  <c r="Q889" i="26"/>
  <c r="Q1051" i="26"/>
  <c r="Q1223" i="26"/>
  <c r="R1445" i="26"/>
  <c r="Q1733" i="26"/>
  <c r="Q1793" i="26"/>
  <c r="O1859" i="26"/>
  <c r="R1898" i="26"/>
  <c r="Q2116" i="26"/>
  <c r="R2123" i="26"/>
  <c r="Q2169" i="26"/>
  <c r="Q2197" i="26"/>
  <c r="Q2258" i="26"/>
  <c r="O2282" i="26"/>
  <c r="O2303" i="26"/>
  <c r="Q2303" i="26" s="1"/>
  <c r="Q2326" i="26"/>
  <c r="Q558" i="26"/>
  <c r="R609" i="26"/>
  <c r="Q748" i="26"/>
  <c r="Q966" i="26"/>
  <c r="R1422" i="26"/>
  <c r="R1584" i="26"/>
  <c r="R1600" i="26"/>
  <c r="R1666" i="26"/>
  <c r="Q1818" i="26"/>
  <c r="Q1988" i="26"/>
  <c r="Q2046" i="26"/>
  <c r="O2244" i="26"/>
  <c r="Q2253" i="26"/>
  <c r="Q2288" i="26"/>
  <c r="Q1136" i="26"/>
  <c r="R1344" i="26"/>
  <c r="Q1386" i="26"/>
  <c r="R1524" i="26"/>
  <c r="R1618" i="26"/>
  <c r="R1680" i="26"/>
  <c r="Q1786" i="26"/>
  <c r="Q2037" i="26"/>
  <c r="R654" i="26"/>
  <c r="R1380" i="26"/>
  <c r="R1397" i="26"/>
  <c r="R1561" i="26"/>
  <c r="Q1968" i="26"/>
  <c r="Q2109" i="26"/>
  <c r="R2182" i="26"/>
  <c r="R2189" i="26"/>
  <c r="Q2220" i="26"/>
  <c r="R2236" i="26"/>
  <c r="R2271" i="26"/>
  <c r="Q2310" i="26"/>
  <c r="R681" i="26"/>
  <c r="R1908" i="26"/>
  <c r="P2282" i="26"/>
  <c r="K10" i="7"/>
  <c r="N11" i="7"/>
  <c r="G10" i="8"/>
  <c r="M10" i="8"/>
  <c r="N17" i="8"/>
  <c r="O17" i="8" s="1"/>
  <c r="O11" i="8"/>
  <c r="I10" i="9"/>
  <c r="J10" i="9" s="1"/>
  <c r="N10" i="9"/>
  <c r="O10" i="9" s="1"/>
  <c r="O12" i="9"/>
  <c r="G10" i="9"/>
  <c r="M10" i="9"/>
  <c r="G10" i="10"/>
  <c r="N13" i="10"/>
  <c r="O13" i="10" s="1"/>
  <c r="M10" i="10"/>
  <c r="I10" i="10"/>
  <c r="J10" i="10" s="1"/>
  <c r="O48" i="25"/>
  <c r="X48" i="25"/>
  <c r="M61" i="25"/>
  <c r="N61" i="25" s="1"/>
  <c r="O61" i="25" s="1"/>
  <c r="U61" i="25"/>
  <c r="V61" i="25" s="1"/>
  <c r="N78" i="25"/>
  <c r="W78" i="25"/>
  <c r="W82" i="25"/>
  <c r="N82" i="25"/>
  <c r="Y19" i="25"/>
  <c r="X31" i="25"/>
  <c r="U57" i="25"/>
  <c r="V57" i="25" s="1"/>
  <c r="M57" i="25"/>
  <c r="G72" i="25"/>
  <c r="H72" i="25" s="1"/>
  <c r="G70" i="25"/>
  <c r="H70" i="25" s="1"/>
  <c r="G73" i="25"/>
  <c r="H73" i="25" s="1"/>
  <c r="G71" i="25"/>
  <c r="H71" i="25" s="1"/>
  <c r="G69" i="25"/>
  <c r="H69" i="25" s="1"/>
  <c r="M33" i="25"/>
  <c r="N33" i="25" s="1"/>
  <c r="W33" i="25"/>
  <c r="U33" i="25"/>
  <c r="V33" i="25" s="1"/>
  <c r="N59" i="25"/>
  <c r="W59" i="25"/>
  <c r="M66" i="25"/>
  <c r="U66" i="25"/>
  <c r="V66" i="25" s="1"/>
  <c r="X80" i="25"/>
  <c r="O80" i="25"/>
  <c r="G39" i="25"/>
  <c r="H39" i="25" s="1"/>
  <c r="G37" i="25"/>
  <c r="H37" i="25" s="1"/>
  <c r="I13" i="25"/>
  <c r="J17" i="25"/>
  <c r="K17" i="25" s="1"/>
  <c r="I16" i="25" s="1"/>
  <c r="G15" i="25"/>
  <c r="H15" i="25" s="1"/>
  <c r="F13" i="25" s="1"/>
  <c r="M50" i="25"/>
  <c r="U50" i="25"/>
  <c r="V50" i="25" s="1"/>
  <c r="G63" i="25"/>
  <c r="H63" i="25" s="1"/>
  <c r="F61" i="25" s="1"/>
  <c r="J30" i="25"/>
  <c r="K30" i="25" s="1"/>
  <c r="J28" i="25"/>
  <c r="K28" i="25" s="1"/>
  <c r="J29" i="25"/>
  <c r="K29" i="25" s="1"/>
  <c r="G53" i="25"/>
  <c r="H53" i="25" s="1"/>
  <c r="J75" i="25"/>
  <c r="K75" i="25" s="1"/>
  <c r="I74" i="25" s="1"/>
  <c r="U78" i="25"/>
  <c r="V78" i="25" s="1"/>
  <c r="R151" i="26"/>
  <c r="Q151" i="26"/>
  <c r="R169" i="26"/>
  <c r="Q169" i="26"/>
  <c r="R245" i="26"/>
  <c r="Q245" i="26"/>
  <c r="J25" i="25"/>
  <c r="K25" i="25" s="1"/>
  <c r="I23" i="25" s="1"/>
  <c r="J53" i="25"/>
  <c r="K53" i="25" s="1"/>
  <c r="J55" i="25"/>
  <c r="K55" i="25" s="1"/>
  <c r="J69" i="25"/>
  <c r="K69" i="25" s="1"/>
  <c r="J71" i="25"/>
  <c r="K71" i="25" s="1"/>
  <c r="G76" i="25"/>
  <c r="H76" i="25" s="1"/>
  <c r="Q405" i="26"/>
  <c r="Q576" i="26"/>
  <c r="R576" i="26"/>
  <c r="G10" i="25"/>
  <c r="H10" i="25" s="1"/>
  <c r="F9" i="25" s="1"/>
  <c r="J36" i="25"/>
  <c r="K36" i="25" s="1"/>
  <c r="G41" i="25"/>
  <c r="H41" i="25" s="1"/>
  <c r="G43" i="25"/>
  <c r="H43" i="25" s="1"/>
  <c r="U82" i="25"/>
  <c r="V82" i="25" s="1"/>
  <c r="O14" i="26"/>
  <c r="R14" i="26" s="1"/>
  <c r="Q23" i="26"/>
  <c r="R235" i="26"/>
  <c r="Q235" i="26"/>
  <c r="P322" i="26"/>
  <c r="R322" i="26" s="1"/>
  <c r="R323" i="26"/>
  <c r="W80" i="25"/>
  <c r="J10" i="25"/>
  <c r="K10" i="25" s="1"/>
  <c r="I9" i="25" s="1"/>
  <c r="J41" i="25"/>
  <c r="K41" i="25" s="1"/>
  <c r="J43" i="25"/>
  <c r="K43" i="25" s="1"/>
  <c r="Q90" i="26"/>
  <c r="R175" i="26"/>
  <c r="Q175" i="26"/>
  <c r="R257" i="26"/>
  <c r="Q257" i="26"/>
  <c r="O422" i="26"/>
  <c r="Q422" i="26" s="1"/>
  <c r="Q423" i="26"/>
  <c r="J54" i="25"/>
  <c r="K54" i="25" s="1"/>
  <c r="G75" i="25"/>
  <c r="H75" i="25" s="1"/>
  <c r="R60" i="26"/>
  <c r="O114" i="26"/>
  <c r="Q115" i="26"/>
  <c r="R223" i="26"/>
  <c r="Q223" i="26"/>
  <c r="R535" i="26"/>
  <c r="Q535" i="26"/>
  <c r="Q323" i="26"/>
  <c r="P549" i="26"/>
  <c r="R549" i="26" s="1"/>
  <c r="O692" i="26"/>
  <c r="Q692" i="26" s="1"/>
  <c r="R846" i="26"/>
  <c r="Q846" i="26"/>
  <c r="R596" i="26"/>
  <c r="Q596" i="26"/>
  <c r="Q334" i="26"/>
  <c r="Q548" i="26"/>
  <c r="R550" i="26"/>
  <c r="R582" i="26"/>
  <c r="Q632" i="26"/>
  <c r="Q642" i="26"/>
  <c r="R1204" i="26"/>
  <c r="Q1204" i="26"/>
  <c r="O1277" i="26"/>
  <c r="Q1278" i="26"/>
  <c r="R1211" i="26"/>
  <c r="R1252" i="26"/>
  <c r="Q1252" i="26"/>
  <c r="R1278" i="26"/>
  <c r="Q848" i="26"/>
  <c r="Q1038" i="26"/>
  <c r="Q1113" i="26"/>
  <c r="R1155" i="26"/>
  <c r="Q1191" i="26"/>
  <c r="R1198" i="26"/>
  <c r="Q1198" i="26"/>
  <c r="Q1236" i="26"/>
  <c r="Q1259" i="26"/>
  <c r="Q691" i="26"/>
  <c r="R848" i="26"/>
  <c r="R1191" i="26"/>
  <c r="P1114" i="26"/>
  <c r="R1236" i="26"/>
  <c r="P1222" i="26"/>
  <c r="R1222" i="26" s="1"/>
  <c r="Q609" i="26"/>
  <c r="O1114" i="26"/>
  <c r="Q1297" i="26"/>
  <c r="R1768" i="26"/>
  <c r="Q1768" i="26"/>
  <c r="R1266" i="26"/>
  <c r="Q1266" i="26"/>
  <c r="Q857" i="26"/>
  <c r="Q997" i="26"/>
  <c r="R1221" i="26"/>
  <c r="Q1221" i="26"/>
  <c r="P1277" i="26"/>
  <c r="Q1090" i="26"/>
  <c r="R1314" i="26"/>
  <c r="Q1314" i="26"/>
  <c r="P1530" i="26"/>
  <c r="R1530" i="26" s="1"/>
  <c r="O1769" i="26"/>
  <c r="Q1769" i="26" s="1"/>
  <c r="R1831" i="26"/>
  <c r="Q1878" i="26"/>
  <c r="Q1908" i="26"/>
  <c r="R2086" i="26"/>
  <c r="Q1445" i="26"/>
  <c r="Q1451" i="26"/>
  <c r="Q1457" i="26"/>
  <c r="Q1469" i="26"/>
  <c r="Q1491" i="26"/>
  <c r="Q1501" i="26"/>
  <c r="Q1511" i="26"/>
  <c r="Q1524" i="26"/>
  <c r="Q1584" i="26"/>
  <c r="Q1600" i="26"/>
  <c r="Q1618" i="26"/>
  <c r="Q1632" i="26"/>
  <c r="Q1666" i="26"/>
  <c r="Q1680" i="26"/>
  <c r="P1859" i="26"/>
  <c r="R1860" i="26"/>
  <c r="P1887" i="26"/>
  <c r="R1937" i="26"/>
  <c r="R1839" i="26"/>
  <c r="Q1839" i="26"/>
  <c r="Q1898" i="26"/>
  <c r="R2135" i="26"/>
  <c r="R2146" i="26"/>
  <c r="O2145" i="26"/>
  <c r="Q2145" i="26" s="1"/>
  <c r="Q2146" i="26"/>
  <c r="Q1529" i="26"/>
  <c r="R1793" i="26"/>
  <c r="O1840" i="26"/>
  <c r="O1887" i="26"/>
  <c r="Q1888" i="26"/>
  <c r="R1959" i="26"/>
  <c r="Q2006" i="26"/>
  <c r="R2092" i="26"/>
  <c r="R2161" i="26"/>
  <c r="R2209" i="26"/>
  <c r="R2244" i="26"/>
  <c r="Q1344" i="26"/>
  <c r="Q1422" i="26"/>
  <c r="Q1432" i="26"/>
  <c r="Q1440" i="26"/>
  <c r="Q1476" i="26"/>
  <c r="Q1577" i="26"/>
  <c r="Q1591" i="26"/>
  <c r="R1786" i="26"/>
  <c r="O1924" i="26"/>
  <c r="R1924" i="26" s="1"/>
  <c r="R1968" i="26"/>
  <c r="Q1998" i="26"/>
  <c r="R2046" i="26"/>
  <c r="O1421" i="26"/>
  <c r="Q1421" i="26" s="1"/>
  <c r="O1576" i="26"/>
  <c r="Q1576" i="26" s="1"/>
  <c r="O2007" i="26"/>
  <c r="Q2007" i="26" s="1"/>
  <c r="Q2245" i="26"/>
  <c r="Q2283" i="26"/>
  <c r="Q2304" i="26"/>
  <c r="Q14" i="26" l="1"/>
  <c r="W64" i="25"/>
  <c r="I35" i="25"/>
  <c r="I26" i="25"/>
  <c r="U26" i="25" s="1"/>
  <c r="V26" i="25" s="1"/>
  <c r="Q1277" i="26"/>
  <c r="F74" i="25"/>
  <c r="F35" i="25"/>
  <c r="N10" i="8"/>
  <c r="O10" i="8" s="1"/>
  <c r="Q1114" i="26"/>
  <c r="R692" i="26"/>
  <c r="Q2282" i="26"/>
  <c r="Q998" i="26"/>
  <c r="R1421" i="26"/>
  <c r="F52" i="25"/>
  <c r="Q1924" i="26"/>
  <c r="Q1887" i="26"/>
  <c r="R847" i="26"/>
  <c r="Q114" i="26"/>
  <c r="Q549" i="26"/>
  <c r="X64" i="25"/>
  <c r="O64" i="25"/>
  <c r="N10" i="10"/>
  <c r="O10" i="10" s="1"/>
  <c r="F16" i="25"/>
  <c r="Q858" i="26"/>
  <c r="Q1530" i="26"/>
  <c r="R2282" i="26"/>
  <c r="R2303" i="26"/>
  <c r="R1769" i="26"/>
  <c r="F40" i="25"/>
  <c r="Q2244" i="26"/>
  <c r="R998" i="26"/>
  <c r="N46" i="25"/>
  <c r="W46" i="25"/>
  <c r="R2007" i="26"/>
  <c r="R1277" i="26"/>
  <c r="R1114" i="26"/>
  <c r="I40" i="25"/>
  <c r="I52" i="25"/>
  <c r="Y80" i="25"/>
  <c r="P80" i="25"/>
  <c r="O78" i="25"/>
  <c r="X78" i="25"/>
  <c r="I68" i="25"/>
  <c r="Q1840" i="26"/>
  <c r="R1840" i="26"/>
  <c r="M9" i="25"/>
  <c r="N9" i="25" s="1"/>
  <c r="O9" i="25" s="1"/>
  <c r="U9" i="25"/>
  <c r="V9" i="25" s="1"/>
  <c r="O13" i="26"/>
  <c r="O9" i="26" s="1"/>
  <c r="U16" i="25"/>
  <c r="V16" i="25" s="1"/>
  <c r="M16" i="25"/>
  <c r="N16" i="25" s="1"/>
  <c r="O16" i="25" s="1"/>
  <c r="X33" i="25"/>
  <c r="O33" i="25"/>
  <c r="M26" i="25"/>
  <c r="N26" i="25" s="1"/>
  <c r="O26" i="25" s="1"/>
  <c r="X82" i="25"/>
  <c r="O82" i="25"/>
  <c r="P48" i="25"/>
  <c r="Y48" i="25"/>
  <c r="O59" i="25"/>
  <c r="X59" i="25"/>
  <c r="M23" i="25"/>
  <c r="N23" i="25" s="1"/>
  <c r="O23" i="25" s="1"/>
  <c r="U23" i="25"/>
  <c r="V23" i="25" s="1"/>
  <c r="P61" i="25"/>
  <c r="Y61" i="25"/>
  <c r="P13" i="26"/>
  <c r="P31" i="25"/>
  <c r="Y31" i="25"/>
  <c r="R1859" i="26"/>
  <c r="Q1859" i="26"/>
  <c r="R2145" i="26"/>
  <c r="U35" i="25"/>
  <c r="V35" i="25" s="1"/>
  <c r="M35" i="25"/>
  <c r="N35" i="25" s="1"/>
  <c r="O35" i="25" s="1"/>
  <c r="N57" i="25"/>
  <c r="W57" i="25"/>
  <c r="U13" i="25"/>
  <c r="V13" i="25" s="1"/>
  <c r="M13" i="25"/>
  <c r="N13" i="25" s="1"/>
  <c r="O13" i="25" s="1"/>
  <c r="F68" i="25"/>
  <c r="Q19" i="25"/>
  <c r="Z19" i="25"/>
  <c r="R422" i="26"/>
  <c r="Q322" i="26"/>
  <c r="U74" i="25"/>
  <c r="V74" i="25" s="1"/>
  <c r="M74" i="25"/>
  <c r="N74" i="25" s="1"/>
  <c r="O74" i="25" s="1"/>
  <c r="N66" i="25"/>
  <c r="W66" i="25"/>
  <c r="R1887" i="26"/>
  <c r="R1576" i="26"/>
  <c r="Q1222" i="26"/>
  <c r="R114" i="26"/>
  <c r="N50" i="25"/>
  <c r="W50" i="25"/>
  <c r="N10" i="7"/>
  <c r="O10" i="7" s="1"/>
  <c r="O11" i="7"/>
  <c r="Y64" i="25" l="1"/>
  <c r="P64" i="25"/>
  <c r="O46" i="25"/>
  <c r="X46" i="25"/>
  <c r="Q13" i="26"/>
  <c r="X57" i="25"/>
  <c r="O57" i="25"/>
  <c r="R13" i="26"/>
  <c r="P9" i="26"/>
  <c r="Q9" i="26" s="1"/>
  <c r="R9" i="26" s="1"/>
  <c r="P26" i="25"/>
  <c r="Y26" i="25"/>
  <c r="Y9" i="25"/>
  <c r="P9" i="25"/>
  <c r="Z80" i="25"/>
  <c r="Y35" i="25"/>
  <c r="P35" i="25"/>
  <c r="Y59" i="25"/>
  <c r="P59" i="25"/>
  <c r="U68" i="25"/>
  <c r="V68" i="25" s="1"/>
  <c r="M68" i="25"/>
  <c r="N68" i="25" s="1"/>
  <c r="O68" i="25" s="1"/>
  <c r="M40" i="25"/>
  <c r="N40" i="25" s="1"/>
  <c r="O40" i="25" s="1"/>
  <c r="U40" i="25"/>
  <c r="V40" i="25" s="1"/>
  <c r="AA19" i="25"/>
  <c r="Q61" i="25"/>
  <c r="Z61" i="25"/>
  <c r="M52" i="25"/>
  <c r="N52" i="25" s="1"/>
  <c r="O52" i="25" s="1"/>
  <c r="U52" i="25"/>
  <c r="V52" i="25" s="1"/>
  <c r="X50" i="25"/>
  <c r="O50" i="25"/>
  <c r="X66" i="25"/>
  <c r="O66" i="25"/>
  <c r="Y16" i="25"/>
  <c r="P16" i="25"/>
  <c r="Y33" i="25"/>
  <c r="P33" i="25"/>
  <c r="Y74" i="25"/>
  <c r="P74" i="25"/>
  <c r="Y13" i="25"/>
  <c r="P13" i="25"/>
  <c r="Z48" i="25"/>
  <c r="Y82" i="25"/>
  <c r="P82" i="25"/>
  <c r="Z31" i="25"/>
  <c r="Y23" i="25"/>
  <c r="P23" i="25"/>
  <c r="P78" i="25"/>
  <c r="Y78" i="25"/>
  <c r="Q64" i="25" l="1"/>
  <c r="AA64" i="25" s="1"/>
  <c r="Z64" i="25"/>
  <c r="Y46" i="25"/>
  <c r="P46" i="25"/>
  <c r="Z46" i="25" s="1"/>
  <c r="Q33" i="25"/>
  <c r="Z33" i="25"/>
  <c r="Z59" i="25"/>
  <c r="Q59" i="25"/>
  <c r="Z23" i="25"/>
  <c r="Q23" i="25"/>
  <c r="Z16" i="25"/>
  <c r="Y40" i="25"/>
  <c r="P40" i="25"/>
  <c r="P57" i="25"/>
  <c r="Y57" i="25"/>
  <c r="P52" i="25"/>
  <c r="Y52" i="25"/>
  <c r="Z74" i="25"/>
  <c r="Z9" i="25"/>
  <c r="Z82" i="25"/>
  <c r="Q13" i="25"/>
  <c r="Z13" i="25"/>
  <c r="P68" i="25"/>
  <c r="Y68" i="25"/>
  <c r="Y66" i="25"/>
  <c r="P66" i="25"/>
  <c r="Z26" i="25"/>
  <c r="Y50" i="25"/>
  <c r="P50" i="25"/>
  <c r="Z35" i="25"/>
  <c r="AA61" i="25"/>
  <c r="Z78" i="25"/>
  <c r="AD8" i="25" l="1"/>
  <c r="AD35" i="25" s="1"/>
  <c r="AE35" i="25" s="1"/>
  <c r="AD57" i="25"/>
  <c r="AE57" i="25" s="1"/>
  <c r="Z57" i="25"/>
  <c r="Z40" i="25"/>
  <c r="AD40" i="25"/>
  <c r="AE40" i="25" s="1"/>
  <c r="AA33" i="25"/>
  <c r="AD78" i="25"/>
  <c r="AE78" i="25" s="1"/>
  <c r="AD26" i="25"/>
  <c r="AE26" i="25" s="1"/>
  <c r="Z52" i="25"/>
  <c r="AD52" i="25"/>
  <c r="AE52" i="25" s="1"/>
  <c r="AA23" i="25"/>
  <c r="AA59" i="25"/>
  <c r="AD59" i="25"/>
  <c r="AE59" i="25" s="1"/>
  <c r="AA13" i="25"/>
  <c r="AD16" i="25"/>
  <c r="AE16" i="25" s="1"/>
  <c r="AD13" i="25"/>
  <c r="AE13" i="25" s="1"/>
  <c r="Z66" i="25"/>
  <c r="AD66" i="25"/>
  <c r="AE66" i="25" s="1"/>
  <c r="AD82" i="25"/>
  <c r="AE82" i="25" s="1"/>
  <c r="AD9" i="25"/>
  <c r="AE9" i="25" s="1"/>
  <c r="AD68" i="25"/>
  <c r="AE68" i="25" s="1"/>
  <c r="Z68" i="25"/>
  <c r="AD21" i="25"/>
  <c r="AE21" i="25" s="1"/>
  <c r="AD64" i="25"/>
  <c r="AE64" i="25" s="1"/>
  <c r="AD19" i="25"/>
  <c r="AE19" i="25" s="1"/>
  <c r="AD48" i="25"/>
  <c r="AE48" i="25" s="1"/>
  <c r="AD46" i="25"/>
  <c r="AE46" i="25" s="1"/>
  <c r="AD31" i="25"/>
  <c r="AE31" i="25" s="1"/>
  <c r="AD80" i="25"/>
  <c r="AE80" i="25" s="1"/>
  <c r="AD61" i="25"/>
  <c r="AE61" i="25" s="1"/>
  <c r="AD50" i="25"/>
  <c r="AE50" i="25" s="1"/>
  <c r="Z50" i="25"/>
  <c r="Q50" i="25"/>
  <c r="AF8" i="25" s="1"/>
  <c r="AD74" i="25"/>
  <c r="AE74" i="25" s="1"/>
  <c r="AD23" i="25"/>
  <c r="AE23" i="25" s="1"/>
  <c r="AD33" i="25"/>
  <c r="AE33" i="25" s="1"/>
  <c r="AE8" i="25" l="1"/>
  <c r="AE6" i="25" s="1"/>
  <c r="AF52" i="25"/>
  <c r="AG52" i="25" s="1"/>
  <c r="AF46" i="25"/>
  <c r="AG46" i="25" s="1"/>
  <c r="AF21" i="25"/>
  <c r="AG21" i="25" s="1"/>
  <c r="AF68" i="25"/>
  <c r="AG68" i="25" s="1"/>
  <c r="AF26" i="25"/>
  <c r="AG26" i="25" s="1"/>
  <c r="AF82" i="25"/>
  <c r="AG82" i="25" s="1"/>
  <c r="AF74" i="25"/>
  <c r="AG74" i="25" s="1"/>
  <c r="AF80" i="25"/>
  <c r="AG80" i="25" s="1"/>
  <c r="AF16" i="25"/>
  <c r="AG16" i="25" s="1"/>
  <c r="AF66" i="25"/>
  <c r="AG66" i="25" s="1"/>
  <c r="AF78" i="25"/>
  <c r="AG78" i="25" s="1"/>
  <c r="AF48" i="25"/>
  <c r="AG48" i="25" s="1"/>
  <c r="AF31" i="25"/>
  <c r="AG31" i="25" s="1"/>
  <c r="AF9" i="25"/>
  <c r="AG9" i="25" s="1"/>
  <c r="AF40" i="25"/>
  <c r="AG40" i="25" s="1"/>
  <c r="AF35" i="25"/>
  <c r="AG35" i="25" s="1"/>
  <c r="AF57" i="25"/>
  <c r="AG57" i="25" s="1"/>
  <c r="AF19" i="25"/>
  <c r="AG19" i="25" s="1"/>
  <c r="AF64" i="25"/>
  <c r="AG64" i="25" s="1"/>
  <c r="AF61" i="25"/>
  <c r="AG61" i="25" s="1"/>
  <c r="AF33" i="25"/>
  <c r="AG33" i="25" s="1"/>
  <c r="AF59" i="25"/>
  <c r="AG59" i="25" s="1"/>
  <c r="AF50" i="25"/>
  <c r="AG50" i="25" s="1"/>
  <c r="AA50" i="25"/>
  <c r="AF13" i="25"/>
  <c r="AG13" i="25" s="1"/>
  <c r="AF23" i="25"/>
  <c r="AG23" i="25" s="1"/>
  <c r="AG8" i="25" l="1"/>
  <c r="AG6" i="25" s="1"/>
</calcChain>
</file>

<file path=xl/comments1.xml><?xml version="1.0" encoding="utf-8"?>
<comments xmlns="http://schemas.openxmlformats.org/spreadsheetml/2006/main">
  <authors>
    <author/>
  </authors>
  <commentList>
    <comment ref="F8" authorId="0" shapeId="0">
      <text>
        <r>
          <rPr>
            <sz val="11"/>
            <color theme="1"/>
            <rFont val="Arial"/>
            <family val="2"/>
          </rPr>
          <t>======
ID#AAAAK7Br02o
Astrith Cano    (2020-12-14 15:36:18)
GERENCIA DE SUPERVISIÓN Y FISCALIZACIÓN
BENCHMARKING REGULATORIO DE LAS EMPRESAS 
PRESTADORAS
Pág.12</t>
        </r>
      </text>
    </comment>
    <comment ref="I8" authorId="0" shapeId="0">
      <text>
        <r>
          <rPr>
            <sz val="11"/>
            <color theme="1"/>
            <rFont val="Arial"/>
            <family val="2"/>
          </rPr>
          <t>======
ID#AAAAK7Br02U
Astrith Cano    (2020-12-14 15:36:18)
Promedio de horas</t>
        </r>
      </text>
    </comment>
    <comment ref="L10" authorId="0" shapeId="0">
      <text>
        <r>
          <rPr>
            <sz val="11"/>
            <color theme="1"/>
            <rFont val="Arial"/>
            <family val="2"/>
          </rPr>
          <t>======
ID#AAAAK7Br04M
Astrith Cano    (2020-12-14 15:36:18)
PMO 2014-2044
Pag. 137-136</t>
        </r>
      </text>
    </comment>
    <comment ref="L14" authorId="0" shapeId="0">
      <text>
        <r>
          <rPr>
            <sz val="11"/>
            <color theme="1"/>
            <rFont val="Arial"/>
            <family val="2"/>
          </rPr>
          <t>======
ID#AAAAK7Br03Q
Astrith Cano    (2020-12-14 15:36:18)
Meta al 2019: Estimada sobre la base de las metas del PMO, pág. 148</t>
        </r>
      </text>
    </comment>
    <comment ref="D15" authorId="0" shapeId="0">
      <text>
        <r>
          <rPr>
            <sz val="11"/>
            <color theme="1"/>
            <rFont val="Arial"/>
            <family val="2"/>
          </rPr>
          <t>======
ID#AAAAK7Br04g
Astrith Cano    (2020-12-14 15:36:18)
PMO 2014-2035, establece metas solo hasta el 2010 (23 hrs)</t>
        </r>
      </text>
    </comment>
    <comment ref="L17" authorId="0" shapeId="0">
      <text>
        <r>
          <rPr>
            <sz val="11"/>
            <color theme="1"/>
            <rFont val="Arial"/>
            <family val="2"/>
          </rPr>
          <t>======
ID#AAAAK7Br03o
KAROL ELIZABETH GALA CARPIO    (2020-12-14 15:36:18)
Pg.9 Meta al 2018. Metas de Gestión a Nivel Empresa del II Quinquenio</t>
        </r>
      </text>
    </comment>
    <comment ref="D18" authorId="0" shapeId="0">
      <text>
        <r>
          <rPr>
            <sz val="11"/>
            <color theme="1"/>
            <rFont val="Arial"/>
            <family val="2"/>
          </rPr>
          <t>======
ID#AAAAK7Br03E
KAROL ELIZABETH GALA CARPIO    (2020-12-14 15:36:18)
Establece metas hasta el 2013: 20.48 hrs</t>
        </r>
      </text>
    </comment>
    <comment ref="L18" authorId="0" shapeId="0">
      <text>
        <r>
          <rPr>
            <sz val="11"/>
            <color theme="1"/>
            <rFont val="Arial"/>
            <family val="2"/>
          </rPr>
          <t>======
ID#AAAAK7Br03I
KAROL ELIZABETH GALA CARPIO    (2020-12-14 15:36:18)
Meta al 2013</t>
        </r>
      </text>
    </comment>
    <comment ref="D20" authorId="0" shapeId="0">
      <text>
        <r>
          <rPr>
            <sz val="11"/>
            <color theme="1"/>
            <rFont val="Arial"/>
            <family val="2"/>
          </rPr>
          <t>======
ID#AAAAK7Br038
KAROL ELIZABETH GALA CARPIO    (2020-12-14 15:36:18)
No se plantean metas</t>
        </r>
      </text>
    </comment>
    <comment ref="L21" authorId="0" shapeId="0">
      <text>
        <r>
          <rPr>
            <sz val="11"/>
            <color theme="1"/>
            <rFont val="Arial"/>
            <family val="2"/>
          </rPr>
          <t>======
ID#AAAAK7Br020
KAROL ELIZABETH GALA CARPIO    (2020-12-14 15:36:18)
Pg. 147 al 2018</t>
        </r>
      </text>
    </comment>
    <comment ref="L24" authorId="0" shapeId="0">
      <text>
        <r>
          <rPr>
            <sz val="11"/>
            <color theme="1"/>
            <rFont val="Arial"/>
            <family val="2"/>
          </rPr>
          <t>======
ID#AAAAK7Br03Y
KAROL ELIZABETH GALA CARPIO    (2020-12-14 15:36:18)
Pg. 192, meta al 2017</t>
        </r>
      </text>
    </comment>
    <comment ref="L25" authorId="0" shapeId="0">
      <text>
        <r>
          <rPr>
            <sz val="11"/>
            <color theme="1"/>
            <rFont val="Arial"/>
            <family val="2"/>
          </rPr>
          <t>======
ID#AAAAK7Br02Y
KAROL ELIZABETH GALA CARPIO    (2020-12-14 15:36:18)
Pg. 108 meta al 2013: Promedio continuidad 02 localidades
(+18.13 +11.23)/2</t>
        </r>
      </text>
    </comment>
    <comment ref="L27" authorId="0" shapeId="0">
      <text>
        <r>
          <rPr>
            <sz val="11"/>
            <color theme="1"/>
            <rFont val="Arial"/>
            <family val="2"/>
          </rPr>
          <t>======
ID#AAAAK7Br030
KAROL ELIZABETH GALA CARPIO    (2020-12-14 15:36:18)
Pg. 115. Meta al 2016. Promedio de 02 localidades (21 y 17)</t>
        </r>
      </text>
    </comment>
    <comment ref="D28" authorId="0" shapeId="0">
      <text>
        <r>
          <rPr>
            <sz val="11"/>
            <color theme="1"/>
            <rFont val="Arial"/>
            <family val="2"/>
          </rPr>
          <t>======
ID#AAAAK7Br03c
KAROL ELIZABETH GALA CARPIO    (2020-12-14 15:36:18)
No PMO</t>
        </r>
      </text>
    </comment>
    <comment ref="L29" authorId="0" shapeId="0">
      <text>
        <r>
          <rPr>
            <sz val="11"/>
            <color theme="1"/>
            <rFont val="Arial"/>
            <family val="2"/>
          </rPr>
          <t>======
ID#AAAAK7Br04A
KAROL ELIZABETH GALA CARPIO    (2020-12-14 15:36:18)
Pg. 95 Metas 2018, 2019 y 2020</t>
        </r>
      </text>
    </comment>
    <comment ref="L30" authorId="0" shapeId="0">
      <text>
        <r>
          <rPr>
            <sz val="11"/>
            <color theme="1"/>
            <rFont val="Arial"/>
            <family val="2"/>
          </rPr>
          <t>======
ID#AAAAK7Br04c
KAROL ELIZABETH GALA CARPIO    (2020-12-14 15:36:18)
Pg. 77 Meta al 2013</t>
        </r>
      </text>
    </comment>
    <comment ref="L31" authorId="0" shapeId="0">
      <text>
        <r>
          <rPr>
            <sz val="11"/>
            <color theme="1"/>
            <rFont val="Arial"/>
            <family val="2"/>
          </rPr>
          <t>======
ID#AAAAK7Br03s
KAROL ELIZABETH GALA CARPIO    (2020-12-14 15:36:18)
Pgs. 98 y 99 Metas al 2012. Promedio de 02 localidades 24 y 14</t>
        </r>
      </text>
    </comment>
    <comment ref="L36" authorId="0" shapeId="0">
      <text>
        <r>
          <rPr>
            <sz val="11"/>
            <color theme="1"/>
            <rFont val="Arial"/>
            <family val="2"/>
          </rPr>
          <t>======
ID#AAAAK7Br02g
KAROL ELIZABETH GALA CARPIO    (2020-12-14 15:36:18)
Pg. 115 Metas al 2014</t>
        </r>
      </text>
    </comment>
    <comment ref="L37" authorId="0" shapeId="0">
      <text>
        <r>
          <rPr>
            <sz val="11"/>
            <color theme="1"/>
            <rFont val="Arial"/>
            <family val="2"/>
          </rPr>
          <t>======
ID#AAAAK7Br04Q
KAROL ELIZABETH GALA CARPIO    (2020-12-14 15:36:18)
Pg. 104 Meta al 2014. Continuidad promedio Máximo esperada.</t>
        </r>
      </text>
    </comment>
    <comment ref="L69" authorId="0" shapeId="0">
      <text>
        <r>
          <rPr>
            <sz val="11"/>
            <color theme="1"/>
            <rFont val="Arial"/>
            <family val="2"/>
          </rPr>
          <t>======
ID#AAAAK7Br04k
Astrith Cano    (2020-12-14 15:36:18)
PMO 2012-2042, pág. 133,
Meta al 2017:
Puno = 8.15hrs
Ilave = 9.07 hrs
Desaguadero =4.43 hrs</t>
        </r>
      </text>
    </comment>
    <comment ref="L71" authorId="0" shapeId="0">
      <text>
        <r>
          <rPr>
            <sz val="11"/>
            <color theme="1"/>
            <rFont val="Arial"/>
            <family val="2"/>
          </rPr>
          <t>======
ID#AAAAK7Br04E
Astrith Cano    (2020-12-14 15:36:18)
PMO 2012-2042, pág. 79 , meta al 2015: 16 hrs</t>
        </r>
      </text>
    </comment>
    <comment ref="L72" authorId="0" shapeId="0">
      <text>
        <r>
          <rPr>
            <sz val="11"/>
            <color theme="1"/>
            <rFont val="Arial"/>
            <family val="2"/>
          </rPr>
          <t>======
ID#AAAAK7Br03A
Astrith Cano    (2020-12-14 15:36:18)
PMO 2008-2037, pág. 9 , meta al 2013: 16 hrs</t>
        </r>
      </text>
    </comment>
    <comment ref="L73" authorId="0" shapeId="0">
      <text>
        <r>
          <rPr>
            <sz val="11"/>
            <color theme="1"/>
            <rFont val="Arial"/>
            <family val="2"/>
          </rPr>
          <t>======
ID#AAAAK7Br04o
Astrith Cano    (2020-12-14 15:36:18)
PMO 2010-2039, pág. 79 , meta al 2015: 16 hrs</t>
        </r>
      </text>
    </comment>
    <comment ref="L75" authorId="0" shapeId="0">
      <text>
        <r>
          <rPr>
            <sz val="11"/>
            <color theme="1"/>
            <rFont val="Arial"/>
            <family val="2"/>
          </rPr>
          <t>======
ID#AAAAK7Br028
Astrith Cano    (2020-12-14 15:36:18)
PMO 2013-2017, PÁG. 172</t>
        </r>
      </text>
    </comment>
    <comment ref="L76" authorId="0" shapeId="0">
      <text>
        <r>
          <rPr>
            <sz val="11"/>
            <color theme="1"/>
            <rFont val="Arial"/>
            <family val="2"/>
          </rPr>
          <t>======
ID#AAAAK7Br02k
PMO 2010-2039, pág. 9 , meta al 2015    (2020-12-14 15:36:18)
Tarapoto=21.65 hrs
Bellavista = 16.71 hrs
Lamas = 21.55 hrs
Saposoa = 22.29 hrs
Sisa = 19.69 hrs
promedio =20.38 hrs</t>
        </r>
      </text>
    </comment>
    <comment ref="L77" authorId="0" shapeId="0">
      <text>
        <r>
          <rPr>
            <sz val="11"/>
            <color theme="1"/>
            <rFont val="Arial"/>
            <family val="2"/>
          </rPr>
          <t>======
ID#AAAAK7Br03k
PMO 2009-2039, pág.     (2020-12-14 15:36:18)
meta al 2014= 16.8 hr</t>
        </r>
      </text>
    </comment>
    <comment ref="L78" authorId="0" shapeId="0">
      <text>
        <r>
          <rPr>
            <sz val="11"/>
            <color theme="1"/>
            <rFont val="Arial"/>
            <family val="2"/>
          </rPr>
          <t>======
ID#AAAAK7Br02w
PMO 2013-2043, pág. 117    (2020-12-14 15:36:18)
Al año 5 (2018):
Tacna = 19 hr
Pachia = 18 hr
Locumba = 18 hr</t>
        </r>
      </text>
    </comment>
    <comment ref="L80" authorId="0" shapeId="0">
      <text>
        <r>
          <rPr>
            <sz val="11"/>
            <color theme="1"/>
            <rFont val="Arial"/>
            <family val="2"/>
          </rPr>
          <t>======
ID#AAAAK7Br034
Metas del 2do quinquenio del PMO 2010-2039    (2020-12-14 15:36:18)
al año 2020 = 20.70
pág. 13</t>
        </r>
      </text>
    </comment>
    <comment ref="L82" authorId="0" shapeId="0">
      <text>
        <r>
          <rPr>
            <sz val="11"/>
            <color theme="1"/>
            <rFont val="Arial"/>
            <family val="2"/>
          </rPr>
          <t>======
ID#AAAAK7Br02c
Astrith Cano    (2020-12-14 15:36:18)
PMO tienen metas hasta el 2015 = 17.75
Pág. 102 PMO</t>
        </r>
      </text>
    </comment>
    <comment ref="L83" authorId="0" shapeId="0">
      <text>
        <r>
          <rPr>
            <sz val="11"/>
            <color theme="1"/>
            <rFont val="Arial"/>
            <family val="2"/>
          </rPr>
          <t>======
ID#AAAAK7Br04Y
Astrith Cano    (2020-12-14 15:36:18)
PMO tienen metas hasta el 2015 = 17.75
Pág. 102 PMO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7353SNSCBg5yhq2upLFm7fqNXDA=="/>
    </ext>
  </extLst>
</comments>
</file>

<file path=xl/comments2.xml><?xml version="1.0" encoding="utf-8"?>
<comments xmlns="http://schemas.openxmlformats.org/spreadsheetml/2006/main">
  <authors>
    <author/>
  </authors>
  <commentList>
    <comment ref="P29" authorId="0" shapeId="0">
      <text>
        <r>
          <rPr>
            <sz val="11"/>
            <color theme="1"/>
            <rFont val="Arial"/>
            <family val="2"/>
          </rPr>
          <t>======
ID#AAAAK7Br03g
Astrith Cano    (2020-12-14 15:36:18)
OGEI: 147270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nqAefUKmgkWKeJjbebQa/rqAEUA=="/>
    </ext>
  </extLst>
</comments>
</file>

<file path=xl/sharedStrings.xml><?xml version="1.0" encoding="utf-8"?>
<sst xmlns="http://schemas.openxmlformats.org/spreadsheetml/2006/main" count="31290" uniqueCount="2457">
  <si>
    <t>CALIDAD</t>
  </si>
  <si>
    <t>COBERTURA</t>
  </si>
  <si>
    <t>PORCENTAJE DE LA POBLACIÓN RURAL SIN ACCESO AL SERVICIO DE AGUA POTABLE MEDIANTE RED PÚBLICA O PILETA PÚBLICA</t>
  </si>
  <si>
    <t>DISTRITAL</t>
  </si>
  <si>
    <t>PERSONAS</t>
  </si>
  <si>
    <t>PORCENTAJE DE LA POBLACIÓN RURAL SIN ACCESO AL SERVICIO DE ALCANTARILLADO U OTRAS FORMAS DE DISPOSICIÓN SANITARIA DE EXCRETAS</t>
  </si>
  <si>
    <t>PORCENTAJE DE LA POBLACIÓN URBANA SIN ACCESO A SERVICIOS DE ALCANTARILLADO U OTRAS FORMAS DE DISPOSICIÓN SANITARIA DE EXCRETAS</t>
  </si>
  <si>
    <t>PORCENTAJE DE LA POBLACIÓN URBANA SIN ACCESO AL SERVICIO DE AGUA POTABLE MEDIANTE RED PÚBLICA O PILETA PÚBLICA</t>
  </si>
  <si>
    <t>M2</t>
  </si>
  <si>
    <t>PORCENTAJE DE PREDIOS URBANOS SIN CATASTRO</t>
  </si>
  <si>
    <t>PREDIOS</t>
  </si>
  <si>
    <t>VIVIENDAS</t>
  </si>
  <si>
    <t>PORCENTAJE DE VOLUMEN DE AGUAS RESIDUALES NO TRATADAS</t>
  </si>
  <si>
    <t>M3</t>
  </si>
  <si>
    <t>PORCENTAJE DE ÁREAS URBANAS SIN SERVICIO DE DRENAJE PLUVIAL</t>
  </si>
  <si>
    <t>HA</t>
  </si>
  <si>
    <t>PORCENTAJE DE POBLACIÓN RURAL QUE NO TIENE CONTINUIDAD DEL SERVICIO DE AGUA POTABLE</t>
  </si>
  <si>
    <t>TIPO DE INDICADOR</t>
  </si>
  <si>
    <t>PORCENTAJE DE M2 DE ESPACIOS PÚBLICOS PARA EL ESPARCIMIENTO Y RECREACIÓN EN ZONAS URBANAS POR IMPLEMENTAR</t>
  </si>
  <si>
    <t>PORCENTAJE DE M2 DE ESPACIOS PÚBLICOS VERDES EN ZONAS URBANAS POR IMPLEMENTAR</t>
  </si>
  <si>
    <t>PORCENTAJE DE POBLACIÓN URBANA QUE NO TIENE CONTINUIDAD DEL SERVICIO DE AGUA POTABLE</t>
  </si>
  <si>
    <t>PORCENTAJE DE VIVIENDAS RURALES CON SERVICIO DE AGUA CON CLORO RESIDUAL MENOR AL LÍMITE PERMISIBLE (0.5 MG/L)</t>
  </si>
  <si>
    <t>PORCENTAJE DE VIVIENDAS URBANAS CON SERVICIO DE AGUA CON CLORO RESIDUAL MENOR AL LÍMITE PERMISIBLE (0.5 MG/L)</t>
  </si>
  <si>
    <t>REGISTRO DE VALORES DEL INDICADOR BRECHA</t>
  </si>
  <si>
    <t>INDICADOR:</t>
  </si>
  <si>
    <t>UNIDAD MEDIDAD:</t>
  </si>
  <si>
    <t>NIVEL DE DESAGREGACION:</t>
  </si>
  <si>
    <t>TIPO DE INDICADOR:</t>
  </si>
  <si>
    <t>UBIGEO</t>
  </si>
  <si>
    <t>Departamento</t>
  </si>
  <si>
    <t>Demandado al 2020 (Población)</t>
  </si>
  <si>
    <t>Línea Base 2020</t>
  </si>
  <si>
    <t>Implementado al 2020 (Población)</t>
  </si>
  <si>
    <t>Por implementar (Población)</t>
  </si>
  <si>
    <t>Brecha (%)</t>
  </si>
  <si>
    <t>PERÚ</t>
  </si>
  <si>
    <t>AMAZONAS</t>
  </si>
  <si>
    <t>ANCASH</t>
  </si>
  <si>
    <t>APURIMAC</t>
  </si>
  <si>
    <t>AREQUIPA</t>
  </si>
  <si>
    <t>AYACUCHO</t>
  </si>
  <si>
    <t>CAJAMARCA</t>
  </si>
  <si>
    <t>CALLAO</t>
  </si>
  <si>
    <t>CUSCO</t>
  </si>
  <si>
    <t>HUANCAVELICA</t>
  </si>
  <si>
    <t>HUANUCO</t>
  </si>
  <si>
    <t>ICA</t>
  </si>
  <si>
    <t>JUNIN</t>
  </si>
  <si>
    <t>LA LIBERTAD</t>
  </si>
  <si>
    <t>LAMBAYEQUE</t>
  </si>
  <si>
    <t>LIMA</t>
  </si>
  <si>
    <t>LORETO</t>
  </si>
  <si>
    <t>MADRE DE DIOS</t>
  </si>
  <si>
    <t>MOQUEGUA</t>
  </si>
  <si>
    <t>PASCO</t>
  </si>
  <si>
    <t>PIURA</t>
  </si>
  <si>
    <t>PUNO</t>
  </si>
  <si>
    <t>SAN MARTIN</t>
  </si>
  <si>
    <t>TACNA</t>
  </si>
  <si>
    <t>TUMBES</t>
  </si>
  <si>
    <t>UCAYALI</t>
  </si>
  <si>
    <t>Nivel de Desagregación del Indicador de Brecha</t>
  </si>
  <si>
    <t>Demandado 2018 (Poblac.)</t>
  </si>
  <si>
    <t>Demandado 2019 (Poblac.)</t>
  </si>
  <si>
    <t>Linea Base 2019</t>
  </si>
  <si>
    <t>Provincia</t>
  </si>
  <si>
    <t>Distrito</t>
  </si>
  <si>
    <t>VARIACION DE LA DEMANDA 2019</t>
  </si>
  <si>
    <t>Implementado 2019
  (pob. con acceso)</t>
  </si>
  <si>
    <t>Por implementar (pob. sin acceso)</t>
  </si>
  <si>
    <t>BRECHA 2019 (%)</t>
  </si>
  <si>
    <t>APORTE 2020</t>
  </si>
  <si>
    <t>PERU</t>
  </si>
  <si>
    <t>CHACHAPOYAS</t>
  </si>
  <si>
    <t>ASUNCION</t>
  </si>
  <si>
    <t>BALSAS</t>
  </si>
  <si>
    <t>CHETO</t>
  </si>
  <si>
    <t>CHILIQUIN</t>
  </si>
  <si>
    <t>CHUQUIBAMBA</t>
  </si>
  <si>
    <t>GRANADA</t>
  </si>
  <si>
    <t>HUANCAS</t>
  </si>
  <si>
    <t>LA JALCA</t>
  </si>
  <si>
    <t>LEIMEBAMBA</t>
  </si>
  <si>
    <t>LEVANTO</t>
  </si>
  <si>
    <t>MAGDALENA</t>
  </si>
  <si>
    <t>MARISCAL CASTILLA</t>
  </si>
  <si>
    <t>MOLINOPAMPA</t>
  </si>
  <si>
    <t>MONTEVIDEO</t>
  </si>
  <si>
    <t>OLLEROS</t>
  </si>
  <si>
    <t>QUINJALCA</t>
  </si>
  <si>
    <t>SAN FRANCISCO DE DAGUAS</t>
  </si>
  <si>
    <t>SAN ISIDRO DE MAINO</t>
  </si>
  <si>
    <t>SOLOCO</t>
  </si>
  <si>
    <t>SONCHE</t>
  </si>
  <si>
    <t>BAGUA</t>
  </si>
  <si>
    <t>ARAMANGO</t>
  </si>
  <si>
    <t>COPALLIN</t>
  </si>
  <si>
    <t>EL PARCO</t>
  </si>
  <si>
    <t>IMAZA</t>
  </si>
  <si>
    <t>LA PECA</t>
  </si>
  <si>
    <t>BONGARA</t>
  </si>
  <si>
    <t>JUMBILLA</t>
  </si>
  <si>
    <t>CHISQUILLA</t>
  </si>
  <si>
    <t>CHURUJA</t>
  </si>
  <si>
    <t>COROSHA</t>
  </si>
  <si>
    <t>CUISPES</t>
  </si>
  <si>
    <t>FLORIDA</t>
  </si>
  <si>
    <t>JAZAN</t>
  </si>
  <si>
    <t>RECTA</t>
  </si>
  <si>
    <t>SAN CARLOS</t>
  </si>
  <si>
    <t>SHIPASBAMBA</t>
  </si>
  <si>
    <t>VALERA</t>
  </si>
  <si>
    <t>YAMBRASBAMBA</t>
  </si>
  <si>
    <t>CONDORCANQUI</t>
  </si>
  <si>
    <t>NIEVA</t>
  </si>
  <si>
    <t>EL CENEPA</t>
  </si>
  <si>
    <t>RIO SANTIAGO</t>
  </si>
  <si>
    <t>LUYA</t>
  </si>
  <si>
    <t>LAMUD</t>
  </si>
  <si>
    <t>CAMPORREDONDO</t>
  </si>
  <si>
    <t>COCABAMBA</t>
  </si>
  <si>
    <t>COLCAMAR</t>
  </si>
  <si>
    <t>CONILA</t>
  </si>
  <si>
    <t>INGUILPATA</t>
  </si>
  <si>
    <t>LONGUITA</t>
  </si>
  <si>
    <t>LONYA CHICO</t>
  </si>
  <si>
    <t>LUYA VIEJO</t>
  </si>
  <si>
    <t>MARIA</t>
  </si>
  <si>
    <t>OCALLI</t>
  </si>
  <si>
    <t>OCUMAL</t>
  </si>
  <si>
    <t>PISUQUIA</t>
  </si>
  <si>
    <t>PROVIDENCIA</t>
  </si>
  <si>
    <t>SAN CRISTOBAL</t>
  </si>
  <si>
    <t>SAN FRANCISCO DEL YESO</t>
  </si>
  <si>
    <t>SAN JERONIMO</t>
  </si>
  <si>
    <t>SAN JUAN DE LOPECANCHA</t>
  </si>
  <si>
    <t>SANTA CATALINA</t>
  </si>
  <si>
    <t>SANTO TOMAS</t>
  </si>
  <si>
    <t>TINGO</t>
  </si>
  <si>
    <t>TRITA</t>
  </si>
  <si>
    <t>RODRIGUEZ DE MENDOZA</t>
  </si>
  <si>
    <t>SAN NICOLAS</t>
  </si>
  <si>
    <t>CHIRIMOTO</t>
  </si>
  <si>
    <t>COCHAMAL</t>
  </si>
  <si>
    <t>HUAMBO</t>
  </si>
  <si>
    <t>LIMABAMBA</t>
  </si>
  <si>
    <t>LONGAR</t>
  </si>
  <si>
    <t>MARISCAL BENAVIDES</t>
  </si>
  <si>
    <t>MILPUC</t>
  </si>
  <si>
    <t>OMIA</t>
  </si>
  <si>
    <t>SANTA ROSA</t>
  </si>
  <si>
    <t>TOTORA</t>
  </si>
  <si>
    <t>VISTA ALEGRE</t>
  </si>
  <si>
    <t>UTCUBAMBA</t>
  </si>
  <si>
    <t>BAGUA GRANDE</t>
  </si>
  <si>
    <t>CAJARURO</t>
  </si>
  <si>
    <t>CUMBA</t>
  </si>
  <si>
    <t>EL MILAGRO</t>
  </si>
  <si>
    <t>JAMALCA</t>
  </si>
  <si>
    <t>LONYA GRANDE</t>
  </si>
  <si>
    <t>YAMON</t>
  </si>
  <si>
    <t>HUARAZ</t>
  </si>
  <si>
    <t>COCHABAMBA</t>
  </si>
  <si>
    <t>COLCABAMBA</t>
  </si>
  <si>
    <t>HUANCHAY</t>
  </si>
  <si>
    <t>INDEPENDENCIA</t>
  </si>
  <si>
    <t>JANGAS</t>
  </si>
  <si>
    <t>PAMPAS</t>
  </si>
  <si>
    <t>PARIACOTO</t>
  </si>
  <si>
    <t>PIRA</t>
  </si>
  <si>
    <t>TARICA</t>
  </si>
  <si>
    <t>AIJA</t>
  </si>
  <si>
    <t>CORIS</t>
  </si>
  <si>
    <t>HUACLLAN</t>
  </si>
  <si>
    <t>LA MERCED</t>
  </si>
  <si>
    <t>SUCCHA</t>
  </si>
  <si>
    <t>ANTONIO RAYMONDI</t>
  </si>
  <si>
    <t>LLAMELLIN</t>
  </si>
  <si>
    <t>ACZO</t>
  </si>
  <si>
    <t>CHACCHO</t>
  </si>
  <si>
    <t>CHINGAS</t>
  </si>
  <si>
    <t>MIRGAS</t>
  </si>
  <si>
    <t>SAN JUAN DE RONTOY</t>
  </si>
  <si>
    <t>CHACAS</t>
  </si>
  <si>
    <t>ACOCHACA</t>
  </si>
  <si>
    <t>BOLOGNESI</t>
  </si>
  <si>
    <t>CHIQUIAN</t>
  </si>
  <si>
    <t>ABELARDO PARDO LEZAMETA</t>
  </si>
  <si>
    <t>AQUIA</t>
  </si>
  <si>
    <t>CAJACAY</t>
  </si>
  <si>
    <t>CANIS</t>
  </si>
  <si>
    <t>COLQUIOC</t>
  </si>
  <si>
    <t>HUALLANCA</t>
  </si>
  <si>
    <t>HUASTA</t>
  </si>
  <si>
    <t>HUAYLLACAYAN</t>
  </si>
  <si>
    <t>LA PRIMAVERA</t>
  </si>
  <si>
    <t>MANGAS</t>
  </si>
  <si>
    <t>PACLLON</t>
  </si>
  <si>
    <t>SAN MIGUEL DE CORPANQUI</t>
  </si>
  <si>
    <t>TICLLOS</t>
  </si>
  <si>
    <t>CARHUAZ</t>
  </si>
  <si>
    <t>ACOPAMPA</t>
  </si>
  <si>
    <t>AMASHCA</t>
  </si>
  <si>
    <t>ANTA</t>
  </si>
  <si>
    <t>ATAQUERO</t>
  </si>
  <si>
    <t>MARCARA</t>
  </si>
  <si>
    <t>PARIAHUANCA</t>
  </si>
  <si>
    <t>SAN MIGUEL DE ACO</t>
  </si>
  <si>
    <t>SHILLA</t>
  </si>
  <si>
    <t>TINCO</t>
  </si>
  <si>
    <t>YUNGAR</t>
  </si>
  <si>
    <t>CARLOS FERMIN FITZCARRALD</t>
  </si>
  <si>
    <t>SAN LUIS</t>
  </si>
  <si>
    <t>YAUYA</t>
  </si>
  <si>
    <t>CASMA</t>
  </si>
  <si>
    <t>BUENA VISTA ALTA</t>
  </si>
  <si>
    <t>COMANDANTE NOEL</t>
  </si>
  <si>
    <t>YAUTAN</t>
  </si>
  <si>
    <t>CORONGO</t>
  </si>
  <si>
    <t>ACO</t>
  </si>
  <si>
    <t>BAMBAS</t>
  </si>
  <si>
    <t>CUSCA</t>
  </si>
  <si>
    <t>LA PAMPA</t>
  </si>
  <si>
    <t>YANAC</t>
  </si>
  <si>
    <t>YUPAN</t>
  </si>
  <si>
    <t>HUARI</t>
  </si>
  <si>
    <t>ANRA</t>
  </si>
  <si>
    <t>CAJAY</t>
  </si>
  <si>
    <t>CHAVIN DE HUANTAR</t>
  </si>
  <si>
    <t>HUACACHI</t>
  </si>
  <si>
    <t>HUACCHIS</t>
  </si>
  <si>
    <t>HUACHIS</t>
  </si>
  <si>
    <t>HUANTAR</t>
  </si>
  <si>
    <t>MASIN</t>
  </si>
  <si>
    <t>PAUCAS</t>
  </si>
  <si>
    <t>PONTO</t>
  </si>
  <si>
    <t>RAHUAPAMPA</t>
  </si>
  <si>
    <t>RAPAYAN</t>
  </si>
  <si>
    <t>SAN MARCOS</t>
  </si>
  <si>
    <t>SAN PEDRO DE CHANA</t>
  </si>
  <si>
    <t>UCO</t>
  </si>
  <si>
    <t>HUARMEY</t>
  </si>
  <si>
    <t>COCHAPETI</t>
  </si>
  <si>
    <t>CULEBRAS</t>
  </si>
  <si>
    <t>HUAYAN</t>
  </si>
  <si>
    <t>MALVAS</t>
  </si>
  <si>
    <t>HUAYLAS</t>
  </si>
  <si>
    <t>CARAZ</t>
  </si>
  <si>
    <t>HUATA</t>
  </si>
  <si>
    <t>MATO</t>
  </si>
  <si>
    <t>PAMPAROMAS</t>
  </si>
  <si>
    <t>PUEBLO LIBRE</t>
  </si>
  <si>
    <t>SANTA CRUZ</t>
  </si>
  <si>
    <t>SANTO TORIBIO</t>
  </si>
  <si>
    <t>YURACMARCA</t>
  </si>
  <si>
    <t>MARISCAL LUZURIAGA</t>
  </si>
  <si>
    <t>PISCOBAMBA</t>
  </si>
  <si>
    <t>CASCA</t>
  </si>
  <si>
    <t>ELEAZAR GUZMAN BARRON</t>
  </si>
  <si>
    <t>FIDEL OLIVAS ESCUDERO</t>
  </si>
  <si>
    <t>LLAMA</t>
  </si>
  <si>
    <t>LLUMPA</t>
  </si>
  <si>
    <t>LUCMA</t>
  </si>
  <si>
    <t>MUSGA</t>
  </si>
  <si>
    <t>OCROS</t>
  </si>
  <si>
    <t>ACAS</t>
  </si>
  <si>
    <t>CAJAMARQUILLA</t>
  </si>
  <si>
    <t>CARHUAPAMPA</t>
  </si>
  <si>
    <t>COCHAS</t>
  </si>
  <si>
    <t>CONGAS</t>
  </si>
  <si>
    <t>LLIPA</t>
  </si>
  <si>
    <t>SAN CRISTOBAL DE RAJAN</t>
  </si>
  <si>
    <t>SAN PEDRO</t>
  </si>
  <si>
    <t>SANTIAGO DE CHILCAS</t>
  </si>
  <si>
    <t>PALLASCA</t>
  </si>
  <si>
    <t>CABANA</t>
  </si>
  <si>
    <t>CONCHUCOS</t>
  </si>
  <si>
    <t>HUACASCHUQUE</t>
  </si>
  <si>
    <t>HUANDOVAL</t>
  </si>
  <si>
    <t>LACABAMBA</t>
  </si>
  <si>
    <t>LLAPO</t>
  </si>
  <si>
    <t>TAUCA</t>
  </si>
  <si>
    <t>POMABAMBA</t>
  </si>
  <si>
    <t>HUAYLLAN</t>
  </si>
  <si>
    <t>PAROBAMBA</t>
  </si>
  <si>
    <t>QUINUABAMBA</t>
  </si>
  <si>
    <t>RECUAY</t>
  </si>
  <si>
    <t>CATAC</t>
  </si>
  <si>
    <t>COTAPARACO</t>
  </si>
  <si>
    <t>HUAYLLAPAMPA</t>
  </si>
  <si>
    <t>LLACLLIN</t>
  </si>
  <si>
    <t>MARCA</t>
  </si>
  <si>
    <t>PAMPAS CHICO</t>
  </si>
  <si>
    <t>PARARIN</t>
  </si>
  <si>
    <t>TAPACOCHA</t>
  </si>
  <si>
    <t>TICAPAMPA</t>
  </si>
  <si>
    <t>SANTA</t>
  </si>
  <si>
    <t>CHIMBOTE</t>
  </si>
  <si>
    <t>CACERES DEL PERU</t>
  </si>
  <si>
    <t>COISHCO</t>
  </si>
  <si>
    <t>MACATE</t>
  </si>
  <si>
    <t>MORO</t>
  </si>
  <si>
    <t>NEPEÑA</t>
  </si>
  <si>
    <t>SAMANCO</t>
  </si>
  <si>
    <t>NUEVO CHIMBOTE</t>
  </si>
  <si>
    <t>SIHUAS</t>
  </si>
  <si>
    <t>ACOBAMBA</t>
  </si>
  <si>
    <t>ALFONSO UGARTE</t>
  </si>
  <si>
    <t>CASHAPAMPA</t>
  </si>
  <si>
    <t>CHINGALPO</t>
  </si>
  <si>
    <t>HUAYLLABAMBA</t>
  </si>
  <si>
    <t>QUICHES</t>
  </si>
  <si>
    <t>RAGASH</t>
  </si>
  <si>
    <t>SAN JUAN</t>
  </si>
  <si>
    <t>SICSIBAMBA</t>
  </si>
  <si>
    <t>YUNGAY</t>
  </si>
  <si>
    <t>CASCAPARA</t>
  </si>
  <si>
    <t>MANCOS</t>
  </si>
  <si>
    <t>MATACOTO</t>
  </si>
  <si>
    <t>QUILLO</t>
  </si>
  <si>
    <t>RANRAHIRCA</t>
  </si>
  <si>
    <t>SHUPLUY</t>
  </si>
  <si>
    <t>YANAMA</t>
  </si>
  <si>
    <t>ABANCAY</t>
  </si>
  <si>
    <t>CHACOCHE</t>
  </si>
  <si>
    <t>CIRCA</t>
  </si>
  <si>
    <t>CURAHUASI</t>
  </si>
  <si>
    <t>HUANIPACA</t>
  </si>
  <si>
    <t>LAMBRAMA</t>
  </si>
  <si>
    <t>PICHIRHUA</t>
  </si>
  <si>
    <t>SAN PEDRO DE CACHORA</t>
  </si>
  <si>
    <t>TAMBURCO</t>
  </si>
  <si>
    <t>ANDAHUAYLAS</t>
  </si>
  <si>
    <t>ANDARAPA</t>
  </si>
  <si>
    <t>CHIARA</t>
  </si>
  <si>
    <t>HUANCARAMA</t>
  </si>
  <si>
    <t>HUANCARAY</t>
  </si>
  <si>
    <t>HUAYANA</t>
  </si>
  <si>
    <t>KISHUARA</t>
  </si>
  <si>
    <t>PACOBAMBA</t>
  </si>
  <si>
    <t>PACUCHA</t>
  </si>
  <si>
    <t>PAMPACHIRI</t>
  </si>
  <si>
    <t>POMACOCHA</t>
  </si>
  <si>
    <t>SAN ANTONIO DE CACHI</t>
  </si>
  <si>
    <t>SAN MIGUEL DE CHACCRAMPA</t>
  </si>
  <si>
    <t>SANTA MARIA DE CHICMO</t>
  </si>
  <si>
    <t>TALAVERA</t>
  </si>
  <si>
    <t>TUMAY HUARACA</t>
  </si>
  <si>
    <t>TURPO</t>
  </si>
  <si>
    <t>KAQUIABAMBA</t>
  </si>
  <si>
    <t>JOSÉ MARÍA ARGUEDAS</t>
  </si>
  <si>
    <t>ANTABAMBA</t>
  </si>
  <si>
    <t>EL ORO</t>
  </si>
  <si>
    <t>HUAQUIRCA</t>
  </si>
  <si>
    <t>JUAN ESPINOZA MEDRANO</t>
  </si>
  <si>
    <t>OROPESA</t>
  </si>
  <si>
    <t>PACHACONAS</t>
  </si>
  <si>
    <t>SABAINO</t>
  </si>
  <si>
    <t>AYMARAES</t>
  </si>
  <si>
    <t>CHALHUANCA</t>
  </si>
  <si>
    <t>CAPAYA</t>
  </si>
  <si>
    <t>CARAYBAMBA</t>
  </si>
  <si>
    <t>CHAPIMARCA</t>
  </si>
  <si>
    <t>COTARUSE</t>
  </si>
  <si>
    <t>HUAYLLO</t>
  </si>
  <si>
    <t>JUSTO APU SAHUARAURA</t>
  </si>
  <si>
    <t>LUCRE</t>
  </si>
  <si>
    <t>POCOHUANCA</t>
  </si>
  <si>
    <t>SAN JUAN DE CHACÑA</t>
  </si>
  <si>
    <t>SAÑAYCA</t>
  </si>
  <si>
    <t>SORAYA</t>
  </si>
  <si>
    <t>TAPAIRIHUA</t>
  </si>
  <si>
    <t>TINTAY</t>
  </si>
  <si>
    <t>TORAYA</t>
  </si>
  <si>
    <t>YANACA</t>
  </si>
  <si>
    <t>COTABAMBAS</t>
  </si>
  <si>
    <t>TAMBOBAMBA</t>
  </si>
  <si>
    <t>COYLLURQUI</t>
  </si>
  <si>
    <t>HAQUIRA</t>
  </si>
  <si>
    <t>MARA</t>
  </si>
  <si>
    <t>CHALLHUAHUACHO</t>
  </si>
  <si>
    <t>CHINCHEROS</t>
  </si>
  <si>
    <t>ANCO-HUALLO</t>
  </si>
  <si>
    <t>COCHARCAS</t>
  </si>
  <si>
    <t>HUACCANA</t>
  </si>
  <si>
    <t>OCOBAMBA</t>
  </si>
  <si>
    <t>ONGOY</t>
  </si>
  <si>
    <t>URANMARCA</t>
  </si>
  <si>
    <t>RANRACANCHA</t>
  </si>
  <si>
    <t>ROCCHACC</t>
  </si>
  <si>
    <t>EL PORVENIR</t>
  </si>
  <si>
    <t>LOS CHANKAS</t>
  </si>
  <si>
    <t>GRAU</t>
  </si>
  <si>
    <t>CHUQUIBAMBILLA</t>
  </si>
  <si>
    <t>CURPAHUASI</t>
  </si>
  <si>
    <t>GAMARRA</t>
  </si>
  <si>
    <t>HUAYLLATI</t>
  </si>
  <si>
    <t>MAMARA</t>
  </si>
  <si>
    <t>MICAELA BASTIDAS</t>
  </si>
  <si>
    <t>PATAYPAMPA</t>
  </si>
  <si>
    <t>PROGRESO</t>
  </si>
  <si>
    <t>SAN ANTONIO</t>
  </si>
  <si>
    <t>TURPAY</t>
  </si>
  <si>
    <t>VILCABAMBA</t>
  </si>
  <si>
    <t>VIRUNDO</t>
  </si>
  <si>
    <t>CURASCO</t>
  </si>
  <si>
    <t>ALTO SELVA ALEGRE</t>
  </si>
  <si>
    <t>CAYMA</t>
  </si>
  <si>
    <t>CERRO COLORADO</t>
  </si>
  <si>
    <t>CHARACATO</t>
  </si>
  <si>
    <t>CHIGUATA</t>
  </si>
  <si>
    <t>JACOBO HUNTER</t>
  </si>
  <si>
    <t>LA JOYA</t>
  </si>
  <si>
    <t>MARIANO MELGAR</t>
  </si>
  <si>
    <t>MIRAFLORES</t>
  </si>
  <si>
    <t>MOLLEBAYA</t>
  </si>
  <si>
    <t>PAUCARPATA</t>
  </si>
  <si>
    <t>POCSI</t>
  </si>
  <si>
    <t>POLOBAYA</t>
  </si>
  <si>
    <t>QUEQUEÑA</t>
  </si>
  <si>
    <t>SABANDIA</t>
  </si>
  <si>
    <t>SACHACA</t>
  </si>
  <si>
    <t>SAN JUAN DE SIGUAS</t>
  </si>
  <si>
    <t>SAN JUAN DE TARUCANI</t>
  </si>
  <si>
    <t>SANTA ISABEL DE SIGUAS</t>
  </si>
  <si>
    <t>SANTA RITA DE SIGUAS</t>
  </si>
  <si>
    <t>SOCABAYA</t>
  </si>
  <si>
    <t>TIABAYA</t>
  </si>
  <si>
    <t>UCHUMAYO</t>
  </si>
  <si>
    <t>VITOR</t>
  </si>
  <si>
    <t>YANAHUARA</t>
  </si>
  <si>
    <t>YARABAMBA</t>
  </si>
  <si>
    <t>YURA</t>
  </si>
  <si>
    <t>JOSE LUIS BUSTAMANTE Y RIVERO</t>
  </si>
  <si>
    <t>CAMANA</t>
  </si>
  <si>
    <t>JOSE MARIA QUIMPER</t>
  </si>
  <si>
    <t>MARIANO NICOLAS VALCARCEL</t>
  </si>
  <si>
    <t>MARISCAL CACERES</t>
  </si>
  <si>
    <t>NICOLAS DE PIEROLA</t>
  </si>
  <si>
    <t>OCOÑA</t>
  </si>
  <si>
    <t>QUILCA</t>
  </si>
  <si>
    <t>SAMUEL PASTOR</t>
  </si>
  <si>
    <t>CARAVELI</t>
  </si>
  <si>
    <t>ACARI</t>
  </si>
  <si>
    <t>ATICO</t>
  </si>
  <si>
    <t>ATIQUIPA</t>
  </si>
  <si>
    <t>BELLA UNION</t>
  </si>
  <si>
    <t>CAHUACHO</t>
  </si>
  <si>
    <t>CHALA</t>
  </si>
  <si>
    <t>CHAPARRA</t>
  </si>
  <si>
    <t>HUANUHUANU</t>
  </si>
  <si>
    <t>JAQUI</t>
  </si>
  <si>
    <t>LOMAS</t>
  </si>
  <si>
    <t>QUICACHA</t>
  </si>
  <si>
    <t>YAUCA</t>
  </si>
  <si>
    <t>CASTILLA</t>
  </si>
  <si>
    <t>APLAO</t>
  </si>
  <si>
    <t>ANDAGUA</t>
  </si>
  <si>
    <t>AYO</t>
  </si>
  <si>
    <t>CHACHAS</t>
  </si>
  <si>
    <t>CHILCAYMARCA</t>
  </si>
  <si>
    <t>CHOCO</t>
  </si>
  <si>
    <t>HUANCARQUI</t>
  </si>
  <si>
    <t>MACHAGUAY</t>
  </si>
  <si>
    <t>ORCOPAMPA</t>
  </si>
  <si>
    <t>PAMPACOLCA</t>
  </si>
  <si>
    <t>TIPAN</t>
  </si>
  <si>
    <t>UÑON</t>
  </si>
  <si>
    <t>URACA</t>
  </si>
  <si>
    <t>VIRACO</t>
  </si>
  <si>
    <t>CAYLLOMA</t>
  </si>
  <si>
    <t>CHIVAY</t>
  </si>
  <si>
    <t>ACHOMA</t>
  </si>
  <si>
    <t>CABANACONDE</t>
  </si>
  <si>
    <t>CALLALLI</t>
  </si>
  <si>
    <t>COPORAQUE</t>
  </si>
  <si>
    <t>HUANCA</t>
  </si>
  <si>
    <t>ICHUPAMPA</t>
  </si>
  <si>
    <t>LARI</t>
  </si>
  <si>
    <t>LLUTA</t>
  </si>
  <si>
    <t>MACA</t>
  </si>
  <si>
    <t>MADRIGAL</t>
  </si>
  <si>
    <t>SAN ANTONIO DE CHUCA</t>
  </si>
  <si>
    <t>SIBAYO</t>
  </si>
  <si>
    <t>TAPAY</t>
  </si>
  <si>
    <t>TISCO</t>
  </si>
  <si>
    <t>TUTI</t>
  </si>
  <si>
    <t>YANQUE</t>
  </si>
  <si>
    <t>MAJES</t>
  </si>
  <si>
    <t>CONDESUYOS</t>
  </si>
  <si>
    <t>ANDARAY</t>
  </si>
  <si>
    <t>CAYARANI</t>
  </si>
  <si>
    <t>CHICHAS</t>
  </si>
  <si>
    <t>IRAY</t>
  </si>
  <si>
    <t>RIO GRANDE</t>
  </si>
  <si>
    <t>SALAMANCA</t>
  </si>
  <si>
    <t>YANAQUIHUA</t>
  </si>
  <si>
    <t>ISLAY</t>
  </si>
  <si>
    <t>MOLLENDO</t>
  </si>
  <si>
    <t>COCACHACRA</t>
  </si>
  <si>
    <t>DEAN VALDIVIA</t>
  </si>
  <si>
    <t>MEJIA</t>
  </si>
  <si>
    <t>PUNTA DE BOMBON</t>
  </si>
  <si>
    <t>LA UNION</t>
  </si>
  <si>
    <t>COTAHUASI</t>
  </si>
  <si>
    <t>ALCA</t>
  </si>
  <si>
    <t>CHARCANA</t>
  </si>
  <si>
    <t>HUAYNACOTAS</t>
  </si>
  <si>
    <t>PAMPAMARCA</t>
  </si>
  <si>
    <t>PUYCA</t>
  </si>
  <si>
    <t>QUECHUALLA</t>
  </si>
  <si>
    <t>SAYLA</t>
  </si>
  <si>
    <t>TAURIA</t>
  </si>
  <si>
    <t>TOMEPAMPA</t>
  </si>
  <si>
    <t>TORO</t>
  </si>
  <si>
    <t>HUAMANGA</t>
  </si>
  <si>
    <t>ACOCRO</t>
  </si>
  <si>
    <t>ACOS VINCHOS</t>
  </si>
  <si>
    <t>CARMEN ALTO</t>
  </si>
  <si>
    <t>PACAYCASA</t>
  </si>
  <si>
    <t>QUINUA</t>
  </si>
  <si>
    <t>SAN JOSE DE TICLLAS</t>
  </si>
  <si>
    <t>SAN JUAN BAUTISTA</t>
  </si>
  <si>
    <t>SANTIAGO DE PISCHA</t>
  </si>
  <si>
    <t>SOCOS</t>
  </si>
  <si>
    <t>TAMBILLO</t>
  </si>
  <si>
    <t>VINCHOS</t>
  </si>
  <si>
    <t>JESUS NAZARENO</t>
  </si>
  <si>
    <t>ANDRÉS AVELINO CÁCERES DORREGARAY</t>
  </si>
  <si>
    <t>CANGALLO</t>
  </si>
  <si>
    <t>CHUSCHI</t>
  </si>
  <si>
    <t>LOS MOROCHUCOS</t>
  </si>
  <si>
    <t>MARIA PARADO DE BELLIDO</t>
  </si>
  <si>
    <t>PARAS</t>
  </si>
  <si>
    <t>TOTOS</t>
  </si>
  <si>
    <t>HUANCA SANCOS</t>
  </si>
  <si>
    <t>SANCOS</t>
  </si>
  <si>
    <t>CARAPO</t>
  </si>
  <si>
    <t>SACSAMARCA</t>
  </si>
  <si>
    <t>SANTIAGO DE LUCANAMARCA</t>
  </si>
  <si>
    <t>HUANTA</t>
  </si>
  <si>
    <t>AYAHUANCO</t>
  </si>
  <si>
    <t>HUAMANGUILLA</t>
  </si>
  <si>
    <t>IGUAIN</t>
  </si>
  <si>
    <t>LURICOCHA</t>
  </si>
  <si>
    <t>SANTILLANA</t>
  </si>
  <si>
    <t>SIVIA</t>
  </si>
  <si>
    <t>LLOCHEGUA</t>
  </si>
  <si>
    <t>CANAYRE</t>
  </si>
  <si>
    <t>UCHURACCAY</t>
  </si>
  <si>
    <t>PUCACOLPA</t>
  </si>
  <si>
    <t>CHACA</t>
  </si>
  <si>
    <t>LA MAR</t>
  </si>
  <si>
    <t>SAN MIGUEL</t>
  </si>
  <si>
    <t>ANCO</t>
  </si>
  <si>
    <t>AYNA</t>
  </si>
  <si>
    <t>CHILCAS</t>
  </si>
  <si>
    <t>CHUNGUI 3</t>
  </si>
  <si>
    <t>LUIS CARRANZA</t>
  </si>
  <si>
    <t>TAMBO</t>
  </si>
  <si>
    <t>SAMUGARI</t>
  </si>
  <si>
    <t>ANCHIHUAY</t>
  </si>
  <si>
    <t>ORONCOY 3</t>
  </si>
  <si>
    <t>LUCANAS</t>
  </si>
  <si>
    <t>PUQUIO</t>
  </si>
  <si>
    <t>AUCARA</t>
  </si>
  <si>
    <t>CARMEN SALCEDO</t>
  </si>
  <si>
    <t>CHAVIÑA</t>
  </si>
  <si>
    <t>CHIPAO</t>
  </si>
  <si>
    <t>HUAC-HUAS</t>
  </si>
  <si>
    <t>LARAMATE</t>
  </si>
  <si>
    <t>LEONCIO PRADO</t>
  </si>
  <si>
    <t>LLAUTA</t>
  </si>
  <si>
    <t>OCAÑA</t>
  </si>
  <si>
    <t>OTOCA</t>
  </si>
  <si>
    <t>SAISA</t>
  </si>
  <si>
    <t>SAN PEDRO DE PALCO</t>
  </si>
  <si>
    <t>SANTA ANA DE HUAYCAHUACHO</t>
  </si>
  <si>
    <t>SANTA LUCIA</t>
  </si>
  <si>
    <t>PARINACOCHAS</t>
  </si>
  <si>
    <t>CORACORA</t>
  </si>
  <si>
    <t>CHUMPI</t>
  </si>
  <si>
    <t>CORONEL CASTAÑEDA</t>
  </si>
  <si>
    <t>PACAPAUSA</t>
  </si>
  <si>
    <t>PULLO</t>
  </si>
  <si>
    <t>PUYUSCA</t>
  </si>
  <si>
    <t>SAN FRANCISCO DE RAVACAYCO</t>
  </si>
  <si>
    <t>UPAHUACHO</t>
  </si>
  <si>
    <t>PAUCAR DEL SARA SARA</t>
  </si>
  <si>
    <t>PAUSA</t>
  </si>
  <si>
    <t>COLTA</t>
  </si>
  <si>
    <t>CORCULLA</t>
  </si>
  <si>
    <t>LAMPA</t>
  </si>
  <si>
    <t>MARCABAMBA</t>
  </si>
  <si>
    <t>OYOLO</t>
  </si>
  <si>
    <t>PARARCA</t>
  </si>
  <si>
    <t>SAN JAVIER DE ALPABAMBA</t>
  </si>
  <si>
    <t>SAN JOSE DE USHUA</t>
  </si>
  <si>
    <t>SARA SARA</t>
  </si>
  <si>
    <t>SUCRE</t>
  </si>
  <si>
    <t>QUEROBAMBA</t>
  </si>
  <si>
    <t>BELEN</t>
  </si>
  <si>
    <t>CHALCOS</t>
  </si>
  <si>
    <t>CHILCAYOC</t>
  </si>
  <si>
    <t>HUACAÑA</t>
  </si>
  <si>
    <t>MORCOLLA</t>
  </si>
  <si>
    <t>PAICO</t>
  </si>
  <si>
    <t>SAN PEDRO DE LARCAY</t>
  </si>
  <si>
    <t>SAN SALVADOR DE QUIJE</t>
  </si>
  <si>
    <t>SANTIAGO DE PAUCARAY</t>
  </si>
  <si>
    <t>SORAS</t>
  </si>
  <si>
    <t>VICTOR FAJARDO</t>
  </si>
  <si>
    <t>HUANCAPI</t>
  </si>
  <si>
    <t>ALCAMENCA</t>
  </si>
  <si>
    <t>APONGO</t>
  </si>
  <si>
    <t>ASQUIPATA</t>
  </si>
  <si>
    <t>CANARIA</t>
  </si>
  <si>
    <t>CAYARA</t>
  </si>
  <si>
    <t>COLCA</t>
  </si>
  <si>
    <t>HUAMANQUIQUIA</t>
  </si>
  <si>
    <t>HUANCARAYLLA</t>
  </si>
  <si>
    <t>HUAYA</t>
  </si>
  <si>
    <t>SARHUA</t>
  </si>
  <si>
    <t>VILCANCHOS</t>
  </si>
  <si>
    <t>VILCAS HUAMAN</t>
  </si>
  <si>
    <t>ACCOMARCA</t>
  </si>
  <si>
    <t>CARHUANCA</t>
  </si>
  <si>
    <t>CONCEPCION</t>
  </si>
  <si>
    <t>HUAMBALPA</t>
  </si>
  <si>
    <t>SAURAMA</t>
  </si>
  <si>
    <t>VISCHONGO</t>
  </si>
  <si>
    <t>CHETILLA</t>
  </si>
  <si>
    <t>COSPAN</t>
  </si>
  <si>
    <t>ENCAÑADA</t>
  </si>
  <si>
    <t>JESUS</t>
  </si>
  <si>
    <t>LLACANORA</t>
  </si>
  <si>
    <t>LOS BAÑOS DEL INCA</t>
  </si>
  <si>
    <t>MATARA</t>
  </si>
  <si>
    <t>NAMORA</t>
  </si>
  <si>
    <t>CAJABAMBA</t>
  </si>
  <si>
    <t>CACHACHI</t>
  </si>
  <si>
    <t>CONDEBAMBA</t>
  </si>
  <si>
    <t>SITACOCHA</t>
  </si>
  <si>
    <t>CELENDIN</t>
  </si>
  <si>
    <t>CHUMUCH</t>
  </si>
  <si>
    <t>CORTEGANA</t>
  </si>
  <si>
    <t>HUASMIN</t>
  </si>
  <si>
    <t>JORGE CHAVEZ</t>
  </si>
  <si>
    <t>JOSE GALVEZ</t>
  </si>
  <si>
    <t>MIGUEL IGLESIAS</t>
  </si>
  <si>
    <t>OXAMARCA</t>
  </si>
  <si>
    <t>SOROCHUCO</t>
  </si>
  <si>
    <t>UTCO</t>
  </si>
  <si>
    <t>LA LIBERTAD DE PALLAN</t>
  </si>
  <si>
    <t>CHOTA</t>
  </si>
  <si>
    <t>ANGUIA</t>
  </si>
  <si>
    <t>CHADIN</t>
  </si>
  <si>
    <t>CHIGUIRIP</t>
  </si>
  <si>
    <t>CHIMBAN</t>
  </si>
  <si>
    <t>CHOROPAMPA</t>
  </si>
  <si>
    <t>CONCHAN</t>
  </si>
  <si>
    <t>HUAMBOS</t>
  </si>
  <si>
    <t>LAJAS</t>
  </si>
  <si>
    <t>MIRACOSTA</t>
  </si>
  <si>
    <t>PACCHA</t>
  </si>
  <si>
    <t>PION</t>
  </si>
  <si>
    <t>QUEROCOTO</t>
  </si>
  <si>
    <t>SAN JUAN DE LICUPIS</t>
  </si>
  <si>
    <t>TACABAMBA</t>
  </si>
  <si>
    <t>TOCMOCHE</t>
  </si>
  <si>
    <t>CHALAMARCA</t>
  </si>
  <si>
    <t>CONTUMAZA</t>
  </si>
  <si>
    <t>CHILETE</t>
  </si>
  <si>
    <t>CUPISNIQUE</t>
  </si>
  <si>
    <t>GUZMANGO</t>
  </si>
  <si>
    <t>SAN BENITO</t>
  </si>
  <si>
    <t>SANTA CRUZ DE TOLED</t>
  </si>
  <si>
    <t>TANTARICA</t>
  </si>
  <si>
    <t>YONAN</t>
  </si>
  <si>
    <t>CUTERVO</t>
  </si>
  <si>
    <t>CALLAYUC</t>
  </si>
  <si>
    <t>CHOROS</t>
  </si>
  <si>
    <t>CUJILLO</t>
  </si>
  <si>
    <t>LA RAMADA</t>
  </si>
  <si>
    <t>PIMPINGOS</t>
  </si>
  <si>
    <t>QUEROCOTILLO</t>
  </si>
  <si>
    <t>SAN ANDRES DE CUTERVO</t>
  </si>
  <si>
    <t>SAN JUAN DE CUTERVO</t>
  </si>
  <si>
    <t>SAN LUIS DE LUCMA</t>
  </si>
  <si>
    <t>SANTO DOMINGO DE LA CAPILLA</t>
  </si>
  <si>
    <t>SOCOTA</t>
  </si>
  <si>
    <t>TORIBIO CASANOVA</t>
  </si>
  <si>
    <t>HUALGAYOC</t>
  </si>
  <si>
    <t>BAMBAMARCA</t>
  </si>
  <si>
    <t>CHUGUR</t>
  </si>
  <si>
    <t>JAEN</t>
  </si>
  <si>
    <t>BELLAVISTA</t>
  </si>
  <si>
    <t>CHONTALI</t>
  </si>
  <si>
    <t>COLASAY</t>
  </si>
  <si>
    <t>HUABAL</t>
  </si>
  <si>
    <t>LAS PIRIAS</t>
  </si>
  <si>
    <t>POMAHUACA</t>
  </si>
  <si>
    <t>PUCARA</t>
  </si>
  <si>
    <t>SALLIQUE</t>
  </si>
  <si>
    <t>SAN FELIPE</t>
  </si>
  <si>
    <t>SAN JOSE DEL ALTO</t>
  </si>
  <si>
    <t>SAN IGNACIO</t>
  </si>
  <si>
    <t>CHIRINOS</t>
  </si>
  <si>
    <t>HUARANGO</t>
  </si>
  <si>
    <t>LA COIPA</t>
  </si>
  <si>
    <t>NAMBALLE</t>
  </si>
  <si>
    <t>SAN JOSE DE LOURDES</t>
  </si>
  <si>
    <t>TABACONAS</t>
  </si>
  <si>
    <t>PEDRO GALVEZ</t>
  </si>
  <si>
    <t>CHANCAY</t>
  </si>
  <si>
    <t>EDUARDO VILLANUEVA</t>
  </si>
  <si>
    <t>GREGORIO PITA</t>
  </si>
  <si>
    <t>ICHOCAN</t>
  </si>
  <si>
    <t>JOSE MANUEL QUIROZ</t>
  </si>
  <si>
    <t>JOSE SABOGAL</t>
  </si>
  <si>
    <t>BOLIVAR</t>
  </si>
  <si>
    <t>CALQUIS</t>
  </si>
  <si>
    <t>CATILLUC</t>
  </si>
  <si>
    <t>EL PRADO</t>
  </si>
  <si>
    <t>LA FLORIDA</t>
  </si>
  <si>
    <t>LLAPA</t>
  </si>
  <si>
    <t>NANCHOC</t>
  </si>
  <si>
    <t>NIEPOS</t>
  </si>
  <si>
    <t>SAN GREGORIO</t>
  </si>
  <si>
    <t>SAN SILVESTRE DE COCHAN</t>
  </si>
  <si>
    <t>TONGOD</t>
  </si>
  <si>
    <t>UNION AGUA BLANCA</t>
  </si>
  <si>
    <t>SAN PABLO</t>
  </si>
  <si>
    <t>SAN BERNARDINO</t>
  </si>
  <si>
    <t>TUMBADEN</t>
  </si>
  <si>
    <t>ANDABAMBA</t>
  </si>
  <si>
    <t>CATACHE</t>
  </si>
  <si>
    <t>CHANCAYBAÑOS</t>
  </si>
  <si>
    <t>LA ESPERANZA</t>
  </si>
  <si>
    <t>NINABAMBA</t>
  </si>
  <si>
    <t>PULAN</t>
  </si>
  <si>
    <t>SAUCEPAMPA</t>
  </si>
  <si>
    <t>SEXI</t>
  </si>
  <si>
    <t>UTICYACU</t>
  </si>
  <si>
    <t>YAUYUCAN</t>
  </si>
  <si>
    <t>CARMEN DE LA LEGUA REYNOSO</t>
  </si>
  <si>
    <t>LA PERLA</t>
  </si>
  <si>
    <t>LA PUNTA</t>
  </si>
  <si>
    <t>VENTANILLA 1</t>
  </si>
  <si>
    <t>MI PERU 1</t>
  </si>
  <si>
    <t>CCORCA</t>
  </si>
  <si>
    <t>POROY</t>
  </si>
  <si>
    <t>SAN SEBASTIAN</t>
  </si>
  <si>
    <t>SANTIAGO</t>
  </si>
  <si>
    <t>SAYLLA</t>
  </si>
  <si>
    <t>WANCHAQ</t>
  </si>
  <si>
    <t>ACOMAYO</t>
  </si>
  <si>
    <t>ACOPIA</t>
  </si>
  <si>
    <t>ACOS</t>
  </si>
  <si>
    <t>MOSOC LLACTA</t>
  </si>
  <si>
    <t>POMACANCHI</t>
  </si>
  <si>
    <t>RONDOCAN</t>
  </si>
  <si>
    <t>SANGARARA</t>
  </si>
  <si>
    <t>ANCAHUASI</t>
  </si>
  <si>
    <t>CACHIMAYO</t>
  </si>
  <si>
    <t>CHINCHAYPUJIO</t>
  </si>
  <si>
    <t>HUAROCONDO</t>
  </si>
  <si>
    <t>LIMATAMBO</t>
  </si>
  <si>
    <t>MOLLEPATA</t>
  </si>
  <si>
    <t>PUCYURA</t>
  </si>
  <si>
    <t>ZURITE</t>
  </si>
  <si>
    <t>CALCA</t>
  </si>
  <si>
    <t>COYA</t>
  </si>
  <si>
    <t>LAMAY</t>
  </si>
  <si>
    <t>LARES</t>
  </si>
  <si>
    <t>PISAC</t>
  </si>
  <si>
    <t>SAN SALVADOR</t>
  </si>
  <si>
    <t>TARAY</t>
  </si>
  <si>
    <t>YANATILE</t>
  </si>
  <si>
    <t>CANAS</t>
  </si>
  <si>
    <t>YANAOCA</t>
  </si>
  <si>
    <t>CHECCA</t>
  </si>
  <si>
    <t>KUNTURKANKI</t>
  </si>
  <si>
    <t>LANGUI</t>
  </si>
  <si>
    <t>LAYO</t>
  </si>
  <si>
    <t>QUEHUE</t>
  </si>
  <si>
    <t>TUPAC AMARU</t>
  </si>
  <si>
    <t>CANCHIS</t>
  </si>
  <si>
    <t>SICUANI</t>
  </si>
  <si>
    <t>CHECACUPE</t>
  </si>
  <si>
    <t>COMBAPATA</t>
  </si>
  <si>
    <t>MARANGANI</t>
  </si>
  <si>
    <t>PITUMARCA</t>
  </si>
  <si>
    <t>TINTA</t>
  </si>
  <si>
    <t>CHUMBIVILCAS</t>
  </si>
  <si>
    <t>CAPACMARCA</t>
  </si>
  <si>
    <t>CHAMACA</t>
  </si>
  <si>
    <t>COLQUEMARCA</t>
  </si>
  <si>
    <t>LIVITACA</t>
  </si>
  <si>
    <t>LLUSCO</t>
  </si>
  <si>
    <t>QUIÑOTA</t>
  </si>
  <si>
    <t>VELILLE</t>
  </si>
  <si>
    <t>ESPINAR</t>
  </si>
  <si>
    <t>CONDOROMA</t>
  </si>
  <si>
    <t>OCORURO</t>
  </si>
  <si>
    <t>PALLPATA</t>
  </si>
  <si>
    <t>PICHIGUA</t>
  </si>
  <si>
    <t>SUYCKUTAMBO</t>
  </si>
  <si>
    <t>ALTO PICHIGUA</t>
  </si>
  <si>
    <t>LA CONVENCION</t>
  </si>
  <si>
    <t>SANTA ANA</t>
  </si>
  <si>
    <t>ECHARATE 3</t>
  </si>
  <si>
    <t>HUAYOPATA</t>
  </si>
  <si>
    <t>MARANURA</t>
  </si>
  <si>
    <t>QUELLOUNO</t>
  </si>
  <si>
    <t>KIMBIRI</t>
  </si>
  <si>
    <t>SANTA TERESA</t>
  </si>
  <si>
    <t>VILCABAMBA 1</t>
  </si>
  <si>
    <t>PICHARI</t>
  </si>
  <si>
    <t>INKAWASI</t>
  </si>
  <si>
    <t>VILLA VIRGEN 1</t>
  </si>
  <si>
    <t>VILLA KINTIARINA</t>
  </si>
  <si>
    <t>MEGANTONI 3</t>
  </si>
  <si>
    <t>PARURO</t>
  </si>
  <si>
    <t>ACCHA</t>
  </si>
  <si>
    <t>CCAPI</t>
  </si>
  <si>
    <t>COLCHA</t>
  </si>
  <si>
    <t>HUANOQUITE</t>
  </si>
  <si>
    <t>OMACHA</t>
  </si>
  <si>
    <t>PACCARITAMBO</t>
  </si>
  <si>
    <t>PILLPINTO</t>
  </si>
  <si>
    <t>YAURISQUE</t>
  </si>
  <si>
    <t>PAUCARTAMBO</t>
  </si>
  <si>
    <t>CAICAY</t>
  </si>
  <si>
    <t>CHALLABAMBA</t>
  </si>
  <si>
    <t>COLQUEPATA</t>
  </si>
  <si>
    <t>HUANCARANI</t>
  </si>
  <si>
    <t>KOSÑIPATA</t>
  </si>
  <si>
    <t>QUISPICANCHI</t>
  </si>
  <si>
    <t>URCOS</t>
  </si>
  <si>
    <t>ANDAHUAYLILLAS</t>
  </si>
  <si>
    <t>CAMANTI</t>
  </si>
  <si>
    <t>CCARHUAYO</t>
  </si>
  <si>
    <t>CCATCA</t>
  </si>
  <si>
    <t>CUSIPATA</t>
  </si>
  <si>
    <t>HUARO</t>
  </si>
  <si>
    <t>MARCAPATA</t>
  </si>
  <si>
    <t>OCONGATE</t>
  </si>
  <si>
    <t>QUIQUIJANA</t>
  </si>
  <si>
    <t>URUBAMBA</t>
  </si>
  <si>
    <t>CHINCHERO</t>
  </si>
  <si>
    <t>MACHUPICCHU</t>
  </si>
  <si>
    <t>MARAS</t>
  </si>
  <si>
    <t>OLLANTAYTAMBO</t>
  </si>
  <si>
    <t>YUCAY</t>
  </si>
  <si>
    <t>ACOBAMBILLA</t>
  </si>
  <si>
    <t>ACORIA</t>
  </si>
  <si>
    <t>CONAYCA</t>
  </si>
  <si>
    <t>CUENCA</t>
  </si>
  <si>
    <t>HUACHOCOLPA</t>
  </si>
  <si>
    <t>HUAYLLAHUARA</t>
  </si>
  <si>
    <t>IZCUCHACA</t>
  </si>
  <si>
    <t>LARIA</t>
  </si>
  <si>
    <t>MANTA</t>
  </si>
  <si>
    <t>MOYA</t>
  </si>
  <si>
    <t>NUEVO OCCORO</t>
  </si>
  <si>
    <t>PALCA</t>
  </si>
  <si>
    <t>PILCHACA</t>
  </si>
  <si>
    <t>VILCA</t>
  </si>
  <si>
    <t>YAULI</t>
  </si>
  <si>
    <t>ASCENSION</t>
  </si>
  <si>
    <t>HUANDO</t>
  </si>
  <si>
    <t>CAJA</t>
  </si>
  <si>
    <t>MARCAS</t>
  </si>
  <si>
    <t>PAUCARA</t>
  </si>
  <si>
    <t>ROSARIO</t>
  </si>
  <si>
    <t>ANGARAES</t>
  </si>
  <si>
    <t>LIRCAY</t>
  </si>
  <si>
    <t>ANCHONGA</t>
  </si>
  <si>
    <t>CALLANMARCA</t>
  </si>
  <si>
    <t>CCOCHACCASA</t>
  </si>
  <si>
    <t>CHINCHO</t>
  </si>
  <si>
    <t>CONGALLA</t>
  </si>
  <si>
    <t>HUANCA-HUANCA</t>
  </si>
  <si>
    <t>HUAYLLAY GRANDE</t>
  </si>
  <si>
    <t>JULCAMARCA</t>
  </si>
  <si>
    <t>SAN ANTONIO DE ANTAPARCO</t>
  </si>
  <si>
    <t>SANTO TOMAS DE PATA</t>
  </si>
  <si>
    <t>SECCLLA</t>
  </si>
  <si>
    <t>CASTROVIRREYNA</t>
  </si>
  <si>
    <t>ARMA</t>
  </si>
  <si>
    <t>AURAHUA</t>
  </si>
  <si>
    <t>CAPILLAS</t>
  </si>
  <si>
    <t>CHUPAMARCA</t>
  </si>
  <si>
    <t>COCAS</t>
  </si>
  <si>
    <t>HUACHOS</t>
  </si>
  <si>
    <t>HUAMATAMBO</t>
  </si>
  <si>
    <t>MOLLEPAMPA</t>
  </si>
  <si>
    <t>TANTARA</t>
  </si>
  <si>
    <t>TICRAPO</t>
  </si>
  <si>
    <t>CHURCAMPA</t>
  </si>
  <si>
    <t>CHINCHIHUASI</t>
  </si>
  <si>
    <t>EL CARMEN</t>
  </si>
  <si>
    <t>LOCROJA</t>
  </si>
  <si>
    <t>PAUCARBAMBA</t>
  </si>
  <si>
    <t>SAN MIGUEL DE MAYOCC</t>
  </si>
  <si>
    <t>SAN PEDRO DE CORIS</t>
  </si>
  <si>
    <t>PACHAMARCA</t>
  </si>
  <si>
    <t>COSME</t>
  </si>
  <si>
    <t>HUAYTARA</t>
  </si>
  <si>
    <t>AYAVI</t>
  </si>
  <si>
    <t>CORDOVA</t>
  </si>
  <si>
    <t>HUAYACUNDO ARMA</t>
  </si>
  <si>
    <t>LARAMARCA</t>
  </si>
  <si>
    <t>OCOYO</t>
  </si>
  <si>
    <t>PILPICHACA</t>
  </si>
  <si>
    <t>QUERCO</t>
  </si>
  <si>
    <t>QUITO-ARMA</t>
  </si>
  <si>
    <t>SAN ANTONIO DE CUSICANCHA</t>
  </si>
  <si>
    <t>SAN FRANCISCO DE SANGAYAICO</t>
  </si>
  <si>
    <t>SAN ISIDRO</t>
  </si>
  <si>
    <t>SANTIAGO DE CHOCORVOS</t>
  </si>
  <si>
    <t>SANTIAGO DE QUIRAHUARA</t>
  </si>
  <si>
    <t>SANTO DOMINGO DE CAPILLAS</t>
  </si>
  <si>
    <t>TAYACAJA</t>
  </si>
  <si>
    <t>PAMPAS 3</t>
  </si>
  <si>
    <t>ACOSTAMBO</t>
  </si>
  <si>
    <t>ACRAQUIA</t>
  </si>
  <si>
    <t>AHUAYCHA</t>
  </si>
  <si>
    <t>COLCABAMBA 1 1</t>
  </si>
  <si>
    <t>DANIEL HERNANDEZ 3</t>
  </si>
  <si>
    <t>HUARIBAMBA</t>
  </si>
  <si>
    <t>ÑAHUIMPUQUIO</t>
  </si>
  <si>
    <t>PAZOS</t>
  </si>
  <si>
    <t>QUISHUAR</t>
  </si>
  <si>
    <t>SALCABAMBA</t>
  </si>
  <si>
    <t>SALCAHUASI</t>
  </si>
  <si>
    <t>SAN MARCOS DE ROCCHAC</t>
  </si>
  <si>
    <t>SURCUBAMBA</t>
  </si>
  <si>
    <t>TINTAY PUNCU</t>
  </si>
  <si>
    <t>QUICHUAS 1</t>
  </si>
  <si>
    <t>ANDAYMARCA 1</t>
  </si>
  <si>
    <t>ROBLE</t>
  </si>
  <si>
    <t>PICHOS</t>
  </si>
  <si>
    <t>SANTIAGO DE TUCUMA 3</t>
  </si>
  <si>
    <t>AMARILIS</t>
  </si>
  <si>
    <t>CHINCHAO</t>
  </si>
  <si>
    <t>CHURUBAMBA</t>
  </si>
  <si>
    <t>MARGOS</t>
  </si>
  <si>
    <t>QUISQUI</t>
  </si>
  <si>
    <t>SAN FRANCISCO DE CAYRAN</t>
  </si>
  <si>
    <t>SAN PEDRO DE CHAULAN</t>
  </si>
  <si>
    <t>SANTA MARIA DEL VALLE</t>
  </si>
  <si>
    <t>YARUMAYO</t>
  </si>
  <si>
    <t>PILLCO MARCA</t>
  </si>
  <si>
    <t>YACUS</t>
  </si>
  <si>
    <t>SAN PABLO DE PILLAO</t>
  </si>
  <si>
    <t>AMBO</t>
  </si>
  <si>
    <t>CAYNA</t>
  </si>
  <si>
    <t>COLPAS</t>
  </si>
  <si>
    <t>CONCHAMARCA</t>
  </si>
  <si>
    <t>HUACAR</t>
  </si>
  <si>
    <t>SAN FRANCISCO</t>
  </si>
  <si>
    <t>SAN RAFAEL</t>
  </si>
  <si>
    <t>TOMAY KICHWA</t>
  </si>
  <si>
    <t>DOS DE MAYO</t>
  </si>
  <si>
    <t>CHUQUIS</t>
  </si>
  <si>
    <t>MARIAS</t>
  </si>
  <si>
    <t>PACHAS</t>
  </si>
  <si>
    <t>QUIVILLA</t>
  </si>
  <si>
    <t>RIPAN</t>
  </si>
  <si>
    <t>SHUNQUI</t>
  </si>
  <si>
    <t>SILLAPATA</t>
  </si>
  <si>
    <t>YANAS</t>
  </si>
  <si>
    <t>HUACAYBAMBA</t>
  </si>
  <si>
    <t>CANCHABAMBA</t>
  </si>
  <si>
    <t>PINRA</t>
  </si>
  <si>
    <t>HUAMALIES</t>
  </si>
  <si>
    <t>LLATA</t>
  </si>
  <si>
    <t>ARANCAY</t>
  </si>
  <si>
    <t>CHAVIN DE PARIARCA</t>
  </si>
  <si>
    <t>JACAS GRANDE</t>
  </si>
  <si>
    <t>JIRCAN</t>
  </si>
  <si>
    <t>MONZON</t>
  </si>
  <si>
    <t>PUNCHAO</t>
  </si>
  <si>
    <t>PUÑOS</t>
  </si>
  <si>
    <t>SINGA</t>
  </si>
  <si>
    <t>TANTAMAYO</t>
  </si>
  <si>
    <t>RUPA-RUPA</t>
  </si>
  <si>
    <t>DANIEL ALOMIA ROBLES</t>
  </si>
  <si>
    <t>HERMILIO VALDIZAN</t>
  </si>
  <si>
    <t>JOSE CRESPO Y CASTILLO</t>
  </si>
  <si>
    <t>LUYANDO</t>
  </si>
  <si>
    <t>MARIANO DAMASO BERAUN</t>
  </si>
  <si>
    <t>PUCAYACU</t>
  </si>
  <si>
    <t>CASTILLO GRANDE</t>
  </si>
  <si>
    <t>PUEBLO NUEVO 3</t>
  </si>
  <si>
    <t>SANTO DOMINGO DE ANDA</t>
  </si>
  <si>
    <t>MARAÑON</t>
  </si>
  <si>
    <t>HUACRACHUCO</t>
  </si>
  <si>
    <t>CHOLON 2 2</t>
  </si>
  <si>
    <t>SAN BUENAVENTURA</t>
  </si>
  <si>
    <t>LA MORADA 2</t>
  </si>
  <si>
    <t>SANTA ROSA DE ALTO YANAJANCA 2</t>
  </si>
  <si>
    <t>PACHITEA</t>
  </si>
  <si>
    <t>PANAO</t>
  </si>
  <si>
    <t>CHAGLLA</t>
  </si>
  <si>
    <t>MOLINO</t>
  </si>
  <si>
    <t>UMARI</t>
  </si>
  <si>
    <t>PUERTO INCA</t>
  </si>
  <si>
    <t>CODO DEL POZUZO</t>
  </si>
  <si>
    <t>HONORIA</t>
  </si>
  <si>
    <t>TOURNAVISTA 1</t>
  </si>
  <si>
    <t>YUYAPICHIS</t>
  </si>
  <si>
    <t>LAURICOCHA</t>
  </si>
  <si>
    <t>BAÑOS</t>
  </si>
  <si>
    <t>JIVIA</t>
  </si>
  <si>
    <t>QUEROPALCA</t>
  </si>
  <si>
    <t>RONDOS</t>
  </si>
  <si>
    <t>SAN FRANCISCO DE ASIS</t>
  </si>
  <si>
    <t>SAN MIGUEL DE CAURI</t>
  </si>
  <si>
    <t>YAROWILCA</t>
  </si>
  <si>
    <t>CHAVINILLO</t>
  </si>
  <si>
    <t>CAHUAC</t>
  </si>
  <si>
    <t>CHACABAMBA</t>
  </si>
  <si>
    <t>APARICIO POMARES</t>
  </si>
  <si>
    <t>JACAS CHICO</t>
  </si>
  <si>
    <t>OBAS</t>
  </si>
  <si>
    <t>CHORAS</t>
  </si>
  <si>
    <t>LA TINGUIÑA</t>
  </si>
  <si>
    <t>LOS AQUIJES</t>
  </si>
  <si>
    <t>OCUCAJE</t>
  </si>
  <si>
    <t>PACHACUTEC</t>
  </si>
  <si>
    <t>PARCONA</t>
  </si>
  <si>
    <t>PUEBLO NUEVO</t>
  </si>
  <si>
    <t>SALAS</t>
  </si>
  <si>
    <t>SAN JOSE DE LOS MOLINOS</t>
  </si>
  <si>
    <t>SUBTANJALLA</t>
  </si>
  <si>
    <t>TATE</t>
  </si>
  <si>
    <t>YAUCA DEL ROSARIO</t>
  </si>
  <si>
    <t>CHINCHA</t>
  </si>
  <si>
    <t>CHINCHA ALTA</t>
  </si>
  <si>
    <t>ALTO LARAN</t>
  </si>
  <si>
    <t>CHAVIN</t>
  </si>
  <si>
    <t>CHINCHA BAJA</t>
  </si>
  <si>
    <t>GROCIO PRADO</t>
  </si>
  <si>
    <t>SAN JUAN DE YANAC</t>
  </si>
  <si>
    <t>SAN PEDRO DE HUACARPANA</t>
  </si>
  <si>
    <t>SUNAMPE</t>
  </si>
  <si>
    <t>TAMBO DE MORA</t>
  </si>
  <si>
    <t>NASCA</t>
  </si>
  <si>
    <t>CHANGUILLO</t>
  </si>
  <si>
    <t>EL INGENIO</t>
  </si>
  <si>
    <t>MARCONA</t>
  </si>
  <si>
    <t>PALPA</t>
  </si>
  <si>
    <t>LLIPATA</t>
  </si>
  <si>
    <t>TIBILLO</t>
  </si>
  <si>
    <t>PISCO</t>
  </si>
  <si>
    <t>HUANCANO</t>
  </si>
  <si>
    <t>HUMAY</t>
  </si>
  <si>
    <t>PARACAS</t>
  </si>
  <si>
    <t>SAN ANDRES</t>
  </si>
  <si>
    <t>SAN CLEMENTE</t>
  </si>
  <si>
    <t>TUPAC AMARU INCA</t>
  </si>
  <si>
    <t>HUANCAYO</t>
  </si>
  <si>
    <t>CARHUACALLANGA</t>
  </si>
  <si>
    <t>CHACAPAMPA</t>
  </si>
  <si>
    <t>CHICCHE</t>
  </si>
  <si>
    <t>CHILCA</t>
  </si>
  <si>
    <t>CHONGOS ALTO</t>
  </si>
  <si>
    <t>CHUPURO</t>
  </si>
  <si>
    <t>CULLHUAS</t>
  </si>
  <si>
    <t>EL TAMBO</t>
  </si>
  <si>
    <t>HUACRAPUQUIO</t>
  </si>
  <si>
    <t>HUALHUAS</t>
  </si>
  <si>
    <t>HUANCAN</t>
  </si>
  <si>
    <t>HUASICANCHA</t>
  </si>
  <si>
    <t>HUAYUCACHI</t>
  </si>
  <si>
    <t>INGENIO</t>
  </si>
  <si>
    <t>PILCOMAYO</t>
  </si>
  <si>
    <t>QUICHUAY</t>
  </si>
  <si>
    <t>QUILCAS</t>
  </si>
  <si>
    <t>SAN AGUSTIN</t>
  </si>
  <si>
    <t>SAN JERONIMO DE TUNAN</t>
  </si>
  <si>
    <t>SAÑO</t>
  </si>
  <si>
    <t>SAPALLANGA</t>
  </si>
  <si>
    <t>SICAYA</t>
  </si>
  <si>
    <t>SANTO DOMINGO DE ACOBAMBA</t>
  </si>
  <si>
    <t>VIQUES</t>
  </si>
  <si>
    <t>ANDAMARCA</t>
  </si>
  <si>
    <t>CHAMBARA</t>
  </si>
  <si>
    <t>COMAS</t>
  </si>
  <si>
    <t>HEROINAS TOLEDO</t>
  </si>
  <si>
    <t>MANZANARES</t>
  </si>
  <si>
    <t>MATAHUASI</t>
  </si>
  <si>
    <t>MITO</t>
  </si>
  <si>
    <t>NUEVE DE JULIO</t>
  </si>
  <si>
    <t>ORCOTUNA</t>
  </si>
  <si>
    <t>SAN JOSE DE QUERO</t>
  </si>
  <si>
    <t>SANTA ROSA DE OCOPA</t>
  </si>
  <si>
    <t>CHANCHAMAYO</t>
  </si>
  <si>
    <t>PERENE</t>
  </si>
  <si>
    <t>PICHANAQUI</t>
  </si>
  <si>
    <t>SAN LUIS DE SHUARO</t>
  </si>
  <si>
    <t>SAN RAMON</t>
  </si>
  <si>
    <t>VITOC</t>
  </si>
  <si>
    <t>JAUJA</t>
  </si>
  <si>
    <t>ACOLLA</t>
  </si>
  <si>
    <t>APATA</t>
  </si>
  <si>
    <t>ATAURA</t>
  </si>
  <si>
    <t>CANCHAYLLO</t>
  </si>
  <si>
    <t>CURICACA</t>
  </si>
  <si>
    <t>EL MANTARO</t>
  </si>
  <si>
    <t>HUAMALI</t>
  </si>
  <si>
    <t>HUARIPAMPA</t>
  </si>
  <si>
    <t>HUERTAS</t>
  </si>
  <si>
    <t>JANJAILLO</t>
  </si>
  <si>
    <t>JULCAN</t>
  </si>
  <si>
    <t>LEONOR ORDOÑEZ</t>
  </si>
  <si>
    <t>LLOCLLAPAMPA</t>
  </si>
  <si>
    <t>MARCO</t>
  </si>
  <si>
    <t>MASMA</t>
  </si>
  <si>
    <t>MASMA CHICCHE</t>
  </si>
  <si>
    <t>MOLINOS</t>
  </si>
  <si>
    <t>MONOBAMBA</t>
  </si>
  <si>
    <t>MUQUI</t>
  </si>
  <si>
    <t>MUQUIYAUYO</t>
  </si>
  <si>
    <t>PACA</t>
  </si>
  <si>
    <t>PANCAN</t>
  </si>
  <si>
    <t>PARCO</t>
  </si>
  <si>
    <t>POMACANCHA</t>
  </si>
  <si>
    <t>RICRAN</t>
  </si>
  <si>
    <t>SAN LORENZO</t>
  </si>
  <si>
    <t>SAN PEDRO DE CHUNAN</t>
  </si>
  <si>
    <t>SAUSA</t>
  </si>
  <si>
    <t>SINCOS</t>
  </si>
  <si>
    <t>TUNAN MARCA</t>
  </si>
  <si>
    <t>YAUYOS</t>
  </si>
  <si>
    <t>CARHUAMAYO</t>
  </si>
  <si>
    <t>ONDORES</t>
  </si>
  <si>
    <t>ULCUMAYO</t>
  </si>
  <si>
    <t>SATIPO</t>
  </si>
  <si>
    <t>COVIRIALI</t>
  </si>
  <si>
    <t>LLAYLLA</t>
  </si>
  <si>
    <t>MAZAMARI</t>
  </si>
  <si>
    <t>PAMPA HERMOSA</t>
  </si>
  <si>
    <t>PANGOA</t>
  </si>
  <si>
    <t>RIO NEGRO</t>
  </si>
  <si>
    <t>RIO TAMBO</t>
  </si>
  <si>
    <t>VIZCATÁN DEL ENE</t>
  </si>
  <si>
    <t>TARMA</t>
  </si>
  <si>
    <t>HUARICOLCA</t>
  </si>
  <si>
    <t>HUASAHUASI</t>
  </si>
  <si>
    <t>PALCAMAYO</t>
  </si>
  <si>
    <t>SAN PEDRO DE CAJAS</t>
  </si>
  <si>
    <t>TAPO</t>
  </si>
  <si>
    <t>LA OROYA</t>
  </si>
  <si>
    <t>CHACAPALPA</t>
  </si>
  <si>
    <t>HUAY-HUAY</t>
  </si>
  <si>
    <t>MARCAPOMACOCHA</t>
  </si>
  <si>
    <t>MOROCOCHA</t>
  </si>
  <si>
    <t>SANTA BARBARA DE CARHUACAYA</t>
  </si>
  <si>
    <t>SANTA ROSA DE SACCO</t>
  </si>
  <si>
    <t>SUITUCANCHA</t>
  </si>
  <si>
    <t>CHUPACA</t>
  </si>
  <si>
    <t>AHUAC</t>
  </si>
  <si>
    <t>CHONGOS BAJO</t>
  </si>
  <si>
    <t>HUACHAC</t>
  </si>
  <si>
    <t>HUAMANCACA CHICO</t>
  </si>
  <si>
    <t>SAN JUAN DE ISCOS</t>
  </si>
  <si>
    <t>SAN JUAN DE JARPA</t>
  </si>
  <si>
    <t>TRES DE DICIEMBRE</t>
  </si>
  <si>
    <t>YANACANCHA</t>
  </si>
  <si>
    <t>TRUJILLO</t>
  </si>
  <si>
    <t>FLORENCIA DE MORA</t>
  </si>
  <si>
    <t>HUANCHACO</t>
  </si>
  <si>
    <t>LAREDO</t>
  </si>
  <si>
    <t>MOCHE</t>
  </si>
  <si>
    <t>POROTO</t>
  </si>
  <si>
    <t>SALAVERRY</t>
  </si>
  <si>
    <t>SIMBAL</t>
  </si>
  <si>
    <t>VICTOR LARCO HERRERA</t>
  </si>
  <si>
    <t>ASCOPE</t>
  </si>
  <si>
    <t>CHICAMA</t>
  </si>
  <si>
    <t>CHOCOPE</t>
  </si>
  <si>
    <t>MAGDALENA DE CAO</t>
  </si>
  <si>
    <t>PAIJAN</t>
  </si>
  <si>
    <t>RAZURI</t>
  </si>
  <si>
    <t>SANTIAGO DE CAO</t>
  </si>
  <si>
    <t>CASA GRANDE</t>
  </si>
  <si>
    <t>CONDORMARCA</t>
  </si>
  <si>
    <t>LONGOTEA</t>
  </si>
  <si>
    <t>UCHUMARCA</t>
  </si>
  <si>
    <t>UCUNCHA</t>
  </si>
  <si>
    <t>CHEPEN</t>
  </si>
  <si>
    <t>PACANGA</t>
  </si>
  <si>
    <t>CALAMARCA</t>
  </si>
  <si>
    <t>CARABAMBA</t>
  </si>
  <si>
    <t>HUASO</t>
  </si>
  <si>
    <t>OTUZCO</t>
  </si>
  <si>
    <t>AGALLPAMPA</t>
  </si>
  <si>
    <t>CHARAT</t>
  </si>
  <si>
    <t>HUARANCHAL</t>
  </si>
  <si>
    <t>LA CUESTA</t>
  </si>
  <si>
    <t>MACHE</t>
  </si>
  <si>
    <t>PARANDAY</t>
  </si>
  <si>
    <t>SALPO</t>
  </si>
  <si>
    <t>SINSICAP</t>
  </si>
  <si>
    <t>USQUIL</t>
  </si>
  <si>
    <t>PACASMAYO</t>
  </si>
  <si>
    <t>SAN PEDRO DE LLOC</t>
  </si>
  <si>
    <t>GUADALUPE</t>
  </si>
  <si>
    <t>JEQUETEPEQUE</t>
  </si>
  <si>
    <t>SAN JOSE</t>
  </si>
  <si>
    <t>PATAZ</t>
  </si>
  <si>
    <t>TAYABAMBA</t>
  </si>
  <si>
    <t>BULDIBUYO</t>
  </si>
  <si>
    <t>CHILLIA</t>
  </si>
  <si>
    <t>HUANCASPATA</t>
  </si>
  <si>
    <t>HUAYLILLAS</t>
  </si>
  <si>
    <t>HUAYO</t>
  </si>
  <si>
    <t>ONGON</t>
  </si>
  <si>
    <t>PARCOY</t>
  </si>
  <si>
    <t>PIAS</t>
  </si>
  <si>
    <t>SANTIAGO DE CHALLAS</t>
  </si>
  <si>
    <t>TAURIJA</t>
  </si>
  <si>
    <t>URPAY</t>
  </si>
  <si>
    <t>SANCHEZ CARRION</t>
  </si>
  <si>
    <t>HUAMACHUCO</t>
  </si>
  <si>
    <t>CHUGAY</t>
  </si>
  <si>
    <t>COCHORCO</t>
  </si>
  <si>
    <t>CURGOS</t>
  </si>
  <si>
    <t>MARCABAL</t>
  </si>
  <si>
    <t>SANAGORAN</t>
  </si>
  <si>
    <t>SARIN</t>
  </si>
  <si>
    <t>SARTIMBAMBA</t>
  </si>
  <si>
    <t>SANTIAGO DE CHUCO</t>
  </si>
  <si>
    <t>ANGASMARCA</t>
  </si>
  <si>
    <t>CACHICADAN</t>
  </si>
  <si>
    <t>MOLLEBAMBA</t>
  </si>
  <si>
    <t>QUIRUVILCA</t>
  </si>
  <si>
    <t>SANTA CRUZ DE CHUCA</t>
  </si>
  <si>
    <t>SITABAMBA</t>
  </si>
  <si>
    <t>GRAN CHIMU</t>
  </si>
  <si>
    <t>CASCAS</t>
  </si>
  <si>
    <t>MARMOT</t>
  </si>
  <si>
    <t>SAYAPULLO</t>
  </si>
  <si>
    <t>VIRU</t>
  </si>
  <si>
    <t>CHAO</t>
  </si>
  <si>
    <t>GUADALUPITO</t>
  </si>
  <si>
    <t>CHICLAYO</t>
  </si>
  <si>
    <t>CHONGOYAPE</t>
  </si>
  <si>
    <t>ETEN</t>
  </si>
  <si>
    <t>ETEN PUERTO</t>
  </si>
  <si>
    <t>JOSE LEONARDO ORTIZ</t>
  </si>
  <si>
    <t>LA VICTORIA</t>
  </si>
  <si>
    <t>LAGUNAS</t>
  </si>
  <si>
    <t>MONSEFU</t>
  </si>
  <si>
    <t>NUEVA ARICA</t>
  </si>
  <si>
    <t>OYOTUN</t>
  </si>
  <si>
    <t>PICSI</t>
  </si>
  <si>
    <t>PIMENTEL</t>
  </si>
  <si>
    <t>REQUE</t>
  </si>
  <si>
    <t>SAÑA</t>
  </si>
  <si>
    <t>CAYALTI</t>
  </si>
  <si>
    <t>PATAPO</t>
  </si>
  <si>
    <t>POMALCA</t>
  </si>
  <si>
    <t>PUCALA</t>
  </si>
  <si>
    <t>TUMAN</t>
  </si>
  <si>
    <t>FERREÑAFE</t>
  </si>
  <si>
    <t>CAÑARIS</t>
  </si>
  <si>
    <t>INCAHUASI</t>
  </si>
  <si>
    <t>MANUEL ANTONIO MESONES MURO</t>
  </si>
  <si>
    <t>PITIPO</t>
  </si>
  <si>
    <t>CHOCHOPE</t>
  </si>
  <si>
    <t>ILLIMO</t>
  </si>
  <si>
    <t>JAYANCA</t>
  </si>
  <si>
    <t>MOCHUMI</t>
  </si>
  <si>
    <t>MORROPE</t>
  </si>
  <si>
    <t>MOTUPE</t>
  </si>
  <si>
    <t>OLMOS</t>
  </si>
  <si>
    <t>PACORA</t>
  </si>
  <si>
    <t>TUCUME</t>
  </si>
  <si>
    <t>ANCON 1</t>
  </si>
  <si>
    <t>ATE</t>
  </si>
  <si>
    <t>BARRANCO</t>
  </si>
  <si>
    <t>BREÑA</t>
  </si>
  <si>
    <t>CARABAYLLO</t>
  </si>
  <si>
    <t>CHACLACAYO</t>
  </si>
  <si>
    <t>CHORRILLOS</t>
  </si>
  <si>
    <t>CIENEGUILLA</t>
  </si>
  <si>
    <t>EL AGUSTINO</t>
  </si>
  <si>
    <t>JESUS MARIA</t>
  </si>
  <si>
    <t>LA MOLINA</t>
  </si>
  <si>
    <t>LINCE</t>
  </si>
  <si>
    <t>LOS OLIVOS</t>
  </si>
  <si>
    <t>LURIGANCHO</t>
  </si>
  <si>
    <t>LURIN</t>
  </si>
  <si>
    <t>MAGDALENA DEL MAR</t>
  </si>
  <si>
    <t>MAGDALENA VIEJA</t>
  </si>
  <si>
    <t>PACHACAMAC</t>
  </si>
  <si>
    <t>PUCUSANA</t>
  </si>
  <si>
    <t>PUENTE PIEDRA 1</t>
  </si>
  <si>
    <t>PUNTA HERMOSA</t>
  </si>
  <si>
    <t>PUNTA NEGRA</t>
  </si>
  <si>
    <t>RIMAC</t>
  </si>
  <si>
    <t>SAN BARTOLO</t>
  </si>
  <si>
    <t>SAN BORJA</t>
  </si>
  <si>
    <t>SAN JUAN DE LURIGANCHO</t>
  </si>
  <si>
    <t>SAN JUAN DE MIRAFLORES</t>
  </si>
  <si>
    <t>SAN MARTIN DE PORRES</t>
  </si>
  <si>
    <t>SANTA ANITA</t>
  </si>
  <si>
    <t>SANTA MARIA DEL MAR</t>
  </si>
  <si>
    <t>SANTIAGO DE SURCO</t>
  </si>
  <si>
    <t>SURQUILLO</t>
  </si>
  <si>
    <t>VILLA EL SALVADOR</t>
  </si>
  <si>
    <t>VILLA MARIA DEL TRIUNFO</t>
  </si>
  <si>
    <t>BARRANCA</t>
  </si>
  <si>
    <t>PARAMONGA</t>
  </si>
  <si>
    <t>PATIVILCA</t>
  </si>
  <si>
    <t>SUPE</t>
  </si>
  <si>
    <t>SUPE PUERTO</t>
  </si>
  <si>
    <t>CAJATAMBO</t>
  </si>
  <si>
    <t>COPA</t>
  </si>
  <si>
    <t>GORGOR</t>
  </si>
  <si>
    <t>HUANCAPON</t>
  </si>
  <si>
    <t>MANAS</t>
  </si>
  <si>
    <t>CANTA</t>
  </si>
  <si>
    <t>ARAHUAY</t>
  </si>
  <si>
    <t>HUAMANTANGA</t>
  </si>
  <si>
    <t>HUAROS</t>
  </si>
  <si>
    <t>LACHAQUI</t>
  </si>
  <si>
    <t>SANTA ROSA DE QUIVES</t>
  </si>
  <si>
    <t>CAÑETE</t>
  </si>
  <si>
    <t>SAN VICENTE DE CAÑETE</t>
  </si>
  <si>
    <t>ASIA</t>
  </si>
  <si>
    <t>CALANGO</t>
  </si>
  <si>
    <t>CERRO AZUL</t>
  </si>
  <si>
    <t>COAYLLO</t>
  </si>
  <si>
    <t>IMPERIAL</t>
  </si>
  <si>
    <t>LUNAHUANA</t>
  </si>
  <si>
    <t>MALA</t>
  </si>
  <si>
    <t>NUEVO IMPERIAL</t>
  </si>
  <si>
    <t>PACARAN</t>
  </si>
  <si>
    <t>QUILMANA</t>
  </si>
  <si>
    <t>SANTA CRUZ DE FLORES</t>
  </si>
  <si>
    <t>ZUÑIGA</t>
  </si>
  <si>
    <t>HUARAL</t>
  </si>
  <si>
    <t>ATAVILLOS ALTO</t>
  </si>
  <si>
    <t>ATAVILLOS BAJO</t>
  </si>
  <si>
    <t>AUCALLAMA</t>
  </si>
  <si>
    <t>IHUARI</t>
  </si>
  <si>
    <t>LAMPIAN</t>
  </si>
  <si>
    <t>PACARAOS</t>
  </si>
  <si>
    <t>SAN MIGUEL DE ACOS</t>
  </si>
  <si>
    <t>SANTA CRUZ DE ANDAMARCA</t>
  </si>
  <si>
    <t>SUMBILCA</t>
  </si>
  <si>
    <t>VEINTISIETE DE NOVIEMBRE</t>
  </si>
  <si>
    <t>HUAROCHIRI</t>
  </si>
  <si>
    <t>MATUCANA</t>
  </si>
  <si>
    <t>ANTIOQUIA</t>
  </si>
  <si>
    <t>CALLAHUANCA</t>
  </si>
  <si>
    <t>CARAMPOMA</t>
  </si>
  <si>
    <t>CHICLA</t>
  </si>
  <si>
    <t>HUACHUPAMPA</t>
  </si>
  <si>
    <t>HUANZA</t>
  </si>
  <si>
    <t>LAHUAYTAMBO</t>
  </si>
  <si>
    <t>LANGA</t>
  </si>
  <si>
    <t>LARAOS</t>
  </si>
  <si>
    <t>MARIATANA</t>
  </si>
  <si>
    <t>RICARDO PALMA</t>
  </si>
  <si>
    <t>SAN ANDRES DE TUPICOCHA</t>
  </si>
  <si>
    <t>SAN BARTOLOME</t>
  </si>
  <si>
    <t>SAN DAMIAN</t>
  </si>
  <si>
    <t>SAN JUAN DE IRIS</t>
  </si>
  <si>
    <t>SAN JUAN DE TANTARANCHE</t>
  </si>
  <si>
    <t>SAN LORENZO DE QUINTI</t>
  </si>
  <si>
    <t>SAN MATEO</t>
  </si>
  <si>
    <t>SAN MATEO DE OTAO</t>
  </si>
  <si>
    <t>SAN PEDRO DE CASTA</t>
  </si>
  <si>
    <t>SAN PEDRO DE HUANCAYRE</t>
  </si>
  <si>
    <t>SANGALLAYA</t>
  </si>
  <si>
    <t>SANTA CRUZ DE COCACHACRA</t>
  </si>
  <si>
    <t>SANTA EULALIA</t>
  </si>
  <si>
    <t>SANTIAGO DE ANCHUCAYA</t>
  </si>
  <si>
    <t>SANTIAGO DE TUNA</t>
  </si>
  <si>
    <t>SANTO DOMINGO DE LOS OLLERO</t>
  </si>
  <si>
    <t>SURCO</t>
  </si>
  <si>
    <t>HUAURA</t>
  </si>
  <si>
    <t>HUACHO</t>
  </si>
  <si>
    <t>AMBAR</t>
  </si>
  <si>
    <t>CALETA DE CARQUIN</t>
  </si>
  <si>
    <t>CHECRAS</t>
  </si>
  <si>
    <t>HUALMAY</t>
  </si>
  <si>
    <t>PACCHO</t>
  </si>
  <si>
    <t>SANTA LEONOR</t>
  </si>
  <si>
    <t>SANTA MARIA</t>
  </si>
  <si>
    <t>SAYAN</t>
  </si>
  <si>
    <t>VEGUETA</t>
  </si>
  <si>
    <t>OYON</t>
  </si>
  <si>
    <t>ANDAJES</t>
  </si>
  <si>
    <t>CAUJUL</t>
  </si>
  <si>
    <t>COCHAMARCA</t>
  </si>
  <si>
    <t>NAVAN</t>
  </si>
  <si>
    <t>PACHANGARA</t>
  </si>
  <si>
    <t>ALIS</t>
  </si>
  <si>
    <t>AYAUCA</t>
  </si>
  <si>
    <t>AYAVIRI</t>
  </si>
  <si>
    <t>AZANGARO</t>
  </si>
  <si>
    <t>CACRA</t>
  </si>
  <si>
    <t>CARANIA</t>
  </si>
  <si>
    <t>CATAHUASI</t>
  </si>
  <si>
    <t>CHOCOS</t>
  </si>
  <si>
    <t>COLONIA</t>
  </si>
  <si>
    <t>HONGOS</t>
  </si>
  <si>
    <t>HUAMPARA</t>
  </si>
  <si>
    <t>HUANCAYA</t>
  </si>
  <si>
    <t>HUANGASCAR</t>
  </si>
  <si>
    <t>HUANTAN</t>
  </si>
  <si>
    <t>HUAÑEC</t>
  </si>
  <si>
    <t>LINCHA</t>
  </si>
  <si>
    <t>MADEAN</t>
  </si>
  <si>
    <t>OMAS</t>
  </si>
  <si>
    <t>PUTINZA</t>
  </si>
  <si>
    <t>QUINCHES</t>
  </si>
  <si>
    <t>QUINOCAY</t>
  </si>
  <si>
    <t>SAN JOAQUIN</t>
  </si>
  <si>
    <t>SAN PEDRO DE PILAS</t>
  </si>
  <si>
    <t>TANTA</t>
  </si>
  <si>
    <t>TAURIPAMPA</t>
  </si>
  <si>
    <t>TOMAS</t>
  </si>
  <si>
    <t>TUPE</t>
  </si>
  <si>
    <t>VIÑAC</t>
  </si>
  <si>
    <t>VITIS</t>
  </si>
  <si>
    <t>MAYNAS</t>
  </si>
  <si>
    <t>IQUITOS</t>
  </si>
  <si>
    <t>ALTO NANAY 1</t>
  </si>
  <si>
    <t>FERNANDO LORES</t>
  </si>
  <si>
    <t>INDIANA</t>
  </si>
  <si>
    <t>LAS AMAZONAS</t>
  </si>
  <si>
    <t>MAZAN</t>
  </si>
  <si>
    <t>NAPO</t>
  </si>
  <si>
    <t>PUNCHANA</t>
  </si>
  <si>
    <t>TORRES CAUSANA 10</t>
  </si>
  <si>
    <t>ALTO AMAZONAS</t>
  </si>
  <si>
    <t>YURIMAGUAS</t>
  </si>
  <si>
    <t>BALSAPUERTO</t>
  </si>
  <si>
    <t>JEBEROS</t>
  </si>
  <si>
    <t>TENIENTE CESAR LOPEZ ROJAS</t>
  </si>
  <si>
    <t>NAUTA</t>
  </si>
  <si>
    <t>PARINARI</t>
  </si>
  <si>
    <t>TIGRE</t>
  </si>
  <si>
    <t>TROMPETEROS</t>
  </si>
  <si>
    <t>URARINAS</t>
  </si>
  <si>
    <t>MARISCAL RAMON CASTILLA</t>
  </si>
  <si>
    <t>RAMON CASTILLA</t>
  </si>
  <si>
    <t>PEBAS</t>
  </si>
  <si>
    <t>YAVARI</t>
  </si>
  <si>
    <t>REQUENA</t>
  </si>
  <si>
    <t>ALTO TAPICHE</t>
  </si>
  <si>
    <t>CAPELO</t>
  </si>
  <si>
    <t>EMILIO SAN MARTIN</t>
  </si>
  <si>
    <t>MAQUIA</t>
  </si>
  <si>
    <t>PUINAHUA</t>
  </si>
  <si>
    <t>SAQUENA</t>
  </si>
  <si>
    <t>SOPLIN</t>
  </si>
  <si>
    <t>TAPICHE</t>
  </si>
  <si>
    <t>JENARO HERRERA</t>
  </si>
  <si>
    <t>YAQUERANA</t>
  </si>
  <si>
    <t>CONTAMANA</t>
  </si>
  <si>
    <t>INAHUAYA</t>
  </si>
  <si>
    <t>PADRE MARQUEZ</t>
  </si>
  <si>
    <t>SARAYACU</t>
  </si>
  <si>
    <t>VARGAS GUERRA</t>
  </si>
  <si>
    <t>DATEM DEL MARAÑON</t>
  </si>
  <si>
    <t>CAHUAPANAS</t>
  </si>
  <si>
    <t>MANSERICHE</t>
  </si>
  <si>
    <t>MORONA</t>
  </si>
  <si>
    <t>PASTAZA</t>
  </si>
  <si>
    <t>ANDOAS</t>
  </si>
  <si>
    <t>PUTUMAYO</t>
  </si>
  <si>
    <t>ROSA PANDURO 10</t>
  </si>
  <si>
    <t>TENIENTE MANUEL CLAVERO</t>
  </si>
  <si>
    <t>YAGUAS 10</t>
  </si>
  <si>
    <t>TAMBOPATA</t>
  </si>
  <si>
    <t>INAMBARI</t>
  </si>
  <si>
    <t>LAS PIEDRAS</t>
  </si>
  <si>
    <t>LABERINTO</t>
  </si>
  <si>
    <t>MANU</t>
  </si>
  <si>
    <t>FITZCARRALD</t>
  </si>
  <si>
    <t>HUEPETUHE</t>
  </si>
  <si>
    <t>TAHUAMANU</t>
  </si>
  <si>
    <t>IÑAPARI</t>
  </si>
  <si>
    <t>IBERIA</t>
  </si>
  <si>
    <t>MARISCAL NIETO</t>
  </si>
  <si>
    <t>CARUMAS</t>
  </si>
  <si>
    <t>CUCHUMBAYA</t>
  </si>
  <si>
    <t>SAMEGUA</t>
  </si>
  <si>
    <t>TORATA</t>
  </si>
  <si>
    <t>GENERAL SANCHEZ CERRO</t>
  </si>
  <si>
    <t>OMATE</t>
  </si>
  <si>
    <t>CHOJATA</t>
  </si>
  <si>
    <t>COALAQUE</t>
  </si>
  <si>
    <t>ICHUÑA</t>
  </si>
  <si>
    <t>LA CAPILLA</t>
  </si>
  <si>
    <t>LLOQUE</t>
  </si>
  <si>
    <t>MATALAQUE</t>
  </si>
  <si>
    <t>PUQUINA</t>
  </si>
  <si>
    <t>QUINISTAQUILLAS</t>
  </si>
  <si>
    <t>UBINAS</t>
  </si>
  <si>
    <t>YUNGA</t>
  </si>
  <si>
    <t>ILO</t>
  </si>
  <si>
    <t>EL ALGARROBAL</t>
  </si>
  <si>
    <t>PACOCHA</t>
  </si>
  <si>
    <t>CHAUPIMARCA</t>
  </si>
  <si>
    <t>HUACHON</t>
  </si>
  <si>
    <t>HUARIACA</t>
  </si>
  <si>
    <t>HUAYLLAY</t>
  </si>
  <si>
    <t>NINACACA</t>
  </si>
  <si>
    <t>PALLANCHACRA</t>
  </si>
  <si>
    <t>SAN FCO.DE ASIS DE YARUSYAC</t>
  </si>
  <si>
    <t>SIMON BOLIVAR</t>
  </si>
  <si>
    <t>TICLACAYAN</t>
  </si>
  <si>
    <t>TINYAHUARCO</t>
  </si>
  <si>
    <t>VICCO</t>
  </si>
  <si>
    <t>DANIEL ALCIDES CARRION</t>
  </si>
  <si>
    <t>YANAHUANCA</t>
  </si>
  <si>
    <t>CHACAYAN</t>
  </si>
  <si>
    <t>GOYLLARISQUIZGA</t>
  </si>
  <si>
    <t>PAUCAR</t>
  </si>
  <si>
    <t>SAN PEDRO DE PILLAO</t>
  </si>
  <si>
    <t>SANTA ANA DE TUSI</t>
  </si>
  <si>
    <t>TAPUC</t>
  </si>
  <si>
    <t>OXAPAMPA</t>
  </si>
  <si>
    <t>CHONTABAMBA</t>
  </si>
  <si>
    <t>HUANCABAMBA</t>
  </si>
  <si>
    <t>PALCAZU</t>
  </si>
  <si>
    <t>POZUZO</t>
  </si>
  <si>
    <t>PUERTO BERMUDEZ</t>
  </si>
  <si>
    <t>VILLA RICA</t>
  </si>
  <si>
    <t>CONSTITUCIÓN</t>
  </si>
  <si>
    <t>CATACAOS</t>
  </si>
  <si>
    <t>CURA MORI</t>
  </si>
  <si>
    <t>EL TALLAN</t>
  </si>
  <si>
    <t>LA ARENA</t>
  </si>
  <si>
    <t>LAS LOMAS</t>
  </si>
  <si>
    <t>TAMBO GRANDE</t>
  </si>
  <si>
    <t>VEINTISÉIS DE OCTUBRE</t>
  </si>
  <si>
    <t>AYABACA</t>
  </si>
  <si>
    <t>FRIAS</t>
  </si>
  <si>
    <t>JILILI</t>
  </si>
  <si>
    <t>MONTERO</t>
  </si>
  <si>
    <t>PACAIPAMPA</t>
  </si>
  <si>
    <t>PAIMAS</t>
  </si>
  <si>
    <t>SAPILLICA</t>
  </si>
  <si>
    <t>SICCHEZ</t>
  </si>
  <si>
    <t>SUYO</t>
  </si>
  <si>
    <t>CANCHAQUE</t>
  </si>
  <si>
    <t>EL CARMEN DE LA FRONTERA</t>
  </si>
  <si>
    <t>HUARMACA</t>
  </si>
  <si>
    <t>LALAQUIZ</t>
  </si>
  <si>
    <t>SAN MIGUEL DE EL FAIQUE</t>
  </si>
  <si>
    <t>SONDOR</t>
  </si>
  <si>
    <t>SONDORILLO</t>
  </si>
  <si>
    <t>MORROPON</t>
  </si>
  <si>
    <t>CHULUCANAS</t>
  </si>
  <si>
    <t>BUENOS AIRES</t>
  </si>
  <si>
    <t>CHALACO</t>
  </si>
  <si>
    <t>LA MATANZA</t>
  </si>
  <si>
    <t>SALITRAL</t>
  </si>
  <si>
    <t>SAN JUAN DE BIGOTE</t>
  </si>
  <si>
    <t>SANTA CATALINA DE MOSSA</t>
  </si>
  <si>
    <t>SANTO DOMINGO</t>
  </si>
  <si>
    <t>YAMANGO</t>
  </si>
  <si>
    <t>PAITA</t>
  </si>
  <si>
    <t>AMOTAPE</t>
  </si>
  <si>
    <t>ARENAL</t>
  </si>
  <si>
    <t>COLAN</t>
  </si>
  <si>
    <t>LA HUACA</t>
  </si>
  <si>
    <t>TAMARINDO</t>
  </si>
  <si>
    <t>VICHAYAL</t>
  </si>
  <si>
    <t>SULLANA</t>
  </si>
  <si>
    <t>IGNACIO ESCUDERO</t>
  </si>
  <si>
    <t>LANCONES</t>
  </si>
  <si>
    <t>MARCAVELICA</t>
  </si>
  <si>
    <t>MIGUEL CHECA</t>
  </si>
  <si>
    <t>QUERECOTILLO</t>
  </si>
  <si>
    <t>TALARA</t>
  </si>
  <si>
    <t>PARIÑAS</t>
  </si>
  <si>
    <t>EL ALTO</t>
  </si>
  <si>
    <t>LA BREA</t>
  </si>
  <si>
    <t>LOBITOS</t>
  </si>
  <si>
    <t>LOS ORGANOS</t>
  </si>
  <si>
    <t>MANCORA</t>
  </si>
  <si>
    <t>SECHURA</t>
  </si>
  <si>
    <t>BELLAVISTA DE LA UNION</t>
  </si>
  <si>
    <t>BERNAL</t>
  </si>
  <si>
    <t>CRISTO NOS VALGA</t>
  </si>
  <si>
    <t>VICE</t>
  </si>
  <si>
    <t>RINCONADA LLICUAR</t>
  </si>
  <si>
    <t>ACORA</t>
  </si>
  <si>
    <t>AMANTANI</t>
  </si>
  <si>
    <t>ATUNCOLLA</t>
  </si>
  <si>
    <t>CAPACHICA</t>
  </si>
  <si>
    <t>CHUCUITO</t>
  </si>
  <si>
    <t>COATA</t>
  </si>
  <si>
    <t>MAÑAZO</t>
  </si>
  <si>
    <t>PAUCARCOLLA</t>
  </si>
  <si>
    <t>PICHACANI</t>
  </si>
  <si>
    <t>PLATERIA</t>
  </si>
  <si>
    <t>TIQUILLACA</t>
  </si>
  <si>
    <t>VILQUE</t>
  </si>
  <si>
    <t>ACHAYA</t>
  </si>
  <si>
    <t>ARAPA</t>
  </si>
  <si>
    <t>ASILLO</t>
  </si>
  <si>
    <t>CAMINACA 4</t>
  </si>
  <si>
    <t>CHUPA</t>
  </si>
  <si>
    <t>JOSE DOMINGO CHOQUEHUANCA</t>
  </si>
  <si>
    <t>MUÑANI</t>
  </si>
  <si>
    <t>POTONI</t>
  </si>
  <si>
    <t>SAMAN</t>
  </si>
  <si>
    <t>SAN ANTON</t>
  </si>
  <si>
    <t>SAN JUAN DE SALINAS</t>
  </si>
  <si>
    <t>SANTIAGO DE PUPUJA</t>
  </si>
  <si>
    <t>TIRAPATA</t>
  </si>
  <si>
    <t>CARABAYA</t>
  </si>
  <si>
    <t>MACUSANI</t>
  </si>
  <si>
    <t>AJOYANI</t>
  </si>
  <si>
    <t>AYAPATA</t>
  </si>
  <si>
    <t>COASA</t>
  </si>
  <si>
    <t>CORANI</t>
  </si>
  <si>
    <t>CRUCERO</t>
  </si>
  <si>
    <t>ITUATA</t>
  </si>
  <si>
    <t>OLLACHEA</t>
  </si>
  <si>
    <t>SAN GABAN</t>
  </si>
  <si>
    <t>USICAYOS</t>
  </si>
  <si>
    <t>JULI</t>
  </si>
  <si>
    <t>DESAGUADERO</t>
  </si>
  <si>
    <t>HUACULLANI</t>
  </si>
  <si>
    <t>KELLUYO</t>
  </si>
  <si>
    <t>PISACOMA</t>
  </si>
  <si>
    <t>POMATA</t>
  </si>
  <si>
    <t>ZEPITA</t>
  </si>
  <si>
    <t>EL COLLAO</t>
  </si>
  <si>
    <t>ILAVE</t>
  </si>
  <si>
    <t>CAPAZO</t>
  </si>
  <si>
    <t>PILCUYO</t>
  </si>
  <si>
    <t>CONDURIRI</t>
  </si>
  <si>
    <t>HUANCANE</t>
  </si>
  <si>
    <t>COJATA</t>
  </si>
  <si>
    <t>HUATASANI</t>
  </si>
  <si>
    <t>INCHUPALLA</t>
  </si>
  <si>
    <t>PUSI</t>
  </si>
  <si>
    <t>ROSASPATA</t>
  </si>
  <si>
    <t>TARACO</t>
  </si>
  <si>
    <t>VILQUE CHICO</t>
  </si>
  <si>
    <t>CABANILLA</t>
  </si>
  <si>
    <t>CALAPUJA</t>
  </si>
  <si>
    <t>NICASIO</t>
  </si>
  <si>
    <t>OCUVIRI</t>
  </si>
  <si>
    <t>PARATIA</t>
  </si>
  <si>
    <t>VILAVILA</t>
  </si>
  <si>
    <t>MELGAR</t>
  </si>
  <si>
    <t>ANTAUTA</t>
  </si>
  <si>
    <t>CUPI</t>
  </si>
  <si>
    <t>LLALLI</t>
  </si>
  <si>
    <t>MACARI</t>
  </si>
  <si>
    <t>NUÑOA</t>
  </si>
  <si>
    <t>ORURILLO</t>
  </si>
  <si>
    <t>UMACHIRI</t>
  </si>
  <si>
    <t>MOHO</t>
  </si>
  <si>
    <t>CONIMA</t>
  </si>
  <si>
    <t>HUAYRAPATA</t>
  </si>
  <si>
    <t>TILALI</t>
  </si>
  <si>
    <t>SAN ANTONIO DE PUTINA</t>
  </si>
  <si>
    <t>PUTINA</t>
  </si>
  <si>
    <t>ANANEA</t>
  </si>
  <si>
    <t>PEDRO VILCA APAZA</t>
  </si>
  <si>
    <t>QUILCAPUNCU</t>
  </si>
  <si>
    <t>SINA</t>
  </si>
  <si>
    <t>SAN ROMAN</t>
  </si>
  <si>
    <t>JULIACA 4</t>
  </si>
  <si>
    <t>CABANILLAS</t>
  </si>
  <si>
    <t>CARACOTO 4</t>
  </si>
  <si>
    <t>SAN MIGUEL 4</t>
  </si>
  <si>
    <t>SANDIA</t>
  </si>
  <si>
    <t>CUYOCUYO</t>
  </si>
  <si>
    <t>LIMBANI</t>
  </si>
  <si>
    <t>PATAMBUCO</t>
  </si>
  <si>
    <t>PHARA</t>
  </si>
  <si>
    <t>QUIACA</t>
  </si>
  <si>
    <t>SAN JUAN DEL ORO</t>
  </si>
  <si>
    <t>YANAHUAYA</t>
  </si>
  <si>
    <t>ALTO INAMBARI</t>
  </si>
  <si>
    <t>SAN PEDRO DE PUTINA PUNCU</t>
  </si>
  <si>
    <t>YUNGUYO</t>
  </si>
  <si>
    <t>ANAPIA</t>
  </si>
  <si>
    <t>COPANI</t>
  </si>
  <si>
    <t>CUTURAPI</t>
  </si>
  <si>
    <t>OLLARAYA</t>
  </si>
  <si>
    <t>TINICACHI</t>
  </si>
  <si>
    <t>UNICACHI</t>
  </si>
  <si>
    <t>MOYOBAMBA</t>
  </si>
  <si>
    <t>CALZADA</t>
  </si>
  <si>
    <t>HABANA</t>
  </si>
  <si>
    <t>JEPELACIO</t>
  </si>
  <si>
    <t>SORITOR</t>
  </si>
  <si>
    <t>YANTALO</t>
  </si>
  <si>
    <t>ALTO BIAVO</t>
  </si>
  <si>
    <t>BAJO BIAVO</t>
  </si>
  <si>
    <t>HUALLAGA</t>
  </si>
  <si>
    <t>EL DORADO</t>
  </si>
  <si>
    <t>SAN JOSE DE SISA</t>
  </si>
  <si>
    <t>AGUA BLANCA</t>
  </si>
  <si>
    <t>SHATOJA</t>
  </si>
  <si>
    <t>SAPOSOA</t>
  </si>
  <si>
    <t>ALTO SAPOSOA</t>
  </si>
  <si>
    <t>EL ESLABON</t>
  </si>
  <si>
    <t>PISCOYACU</t>
  </si>
  <si>
    <t>SACANCHE</t>
  </si>
  <si>
    <t>TINGO DE SAPOSOA</t>
  </si>
  <si>
    <t>LAMAS</t>
  </si>
  <si>
    <t>ALONSO DE ALVARADO</t>
  </si>
  <si>
    <t>BARRANQUITA</t>
  </si>
  <si>
    <t>CAYNARACHI</t>
  </si>
  <si>
    <t>CUÑUMBUQUI</t>
  </si>
  <si>
    <t>PINTO RECODO</t>
  </si>
  <si>
    <t>RUMISAPA</t>
  </si>
  <si>
    <t>SAN ROQUE DE CUMBAZA</t>
  </si>
  <si>
    <t>SHANAO</t>
  </si>
  <si>
    <t>TABALOSOS</t>
  </si>
  <si>
    <t>ZAPATERO</t>
  </si>
  <si>
    <t>JUANJUI</t>
  </si>
  <si>
    <t>CAMPANILLA</t>
  </si>
  <si>
    <t>HUICUNGO</t>
  </si>
  <si>
    <t>PACHIZA</t>
  </si>
  <si>
    <t>PAJARILLO</t>
  </si>
  <si>
    <t>PICOTA</t>
  </si>
  <si>
    <t>CASPISAPA</t>
  </si>
  <si>
    <t>PILLUANA</t>
  </si>
  <si>
    <t>PUCACACA</t>
  </si>
  <si>
    <t>SAN HILARION</t>
  </si>
  <si>
    <t>SHAMBOYACU</t>
  </si>
  <si>
    <t>TINGO DE PONASA</t>
  </si>
  <si>
    <t>TRES UNIDOS</t>
  </si>
  <si>
    <t>RIOJA</t>
  </si>
  <si>
    <t>AWAJUN</t>
  </si>
  <si>
    <t>ELIAS SOPLIN VARGAS</t>
  </si>
  <si>
    <t>NUEVA CAJAMARCA</t>
  </si>
  <si>
    <t>PARDO MIGUEL</t>
  </si>
  <si>
    <t>POSIC</t>
  </si>
  <si>
    <t>SAN FERNANDO</t>
  </si>
  <si>
    <t>YORONGOS</t>
  </si>
  <si>
    <t>YURACYACU</t>
  </si>
  <si>
    <t>TARAPOTO</t>
  </si>
  <si>
    <t>ALBERTO LEVEAU</t>
  </si>
  <si>
    <t>CACATACHI</t>
  </si>
  <si>
    <t>CHAZUTA</t>
  </si>
  <si>
    <t>CHIPURANA</t>
  </si>
  <si>
    <t>HUIMBAYOC</t>
  </si>
  <si>
    <t>JUAN GUERRA</t>
  </si>
  <si>
    <t>LA BANDA DE SHILCAYO</t>
  </si>
  <si>
    <t>MORALES</t>
  </si>
  <si>
    <t>PAPAPLAYA</t>
  </si>
  <si>
    <t>SAUCE</t>
  </si>
  <si>
    <t>SHAPAJA</t>
  </si>
  <si>
    <t>TOCACHE</t>
  </si>
  <si>
    <t>NUEVO PROGRESO</t>
  </si>
  <si>
    <t>POLVORA</t>
  </si>
  <si>
    <t>SHUNTE</t>
  </si>
  <si>
    <t>UCHIZA</t>
  </si>
  <si>
    <t>ALTO DE LA ALIANZA</t>
  </si>
  <si>
    <t>CALANA</t>
  </si>
  <si>
    <t>CIUDAD NUEVA</t>
  </si>
  <si>
    <t>INCLAN</t>
  </si>
  <si>
    <t>PACHIA</t>
  </si>
  <si>
    <t>POCOLLAY</t>
  </si>
  <si>
    <t>SAMA</t>
  </si>
  <si>
    <t>CRNEL.GREGORIO ALBARRACIN LANCHIPA</t>
  </si>
  <si>
    <t>LA YARADA LOS PALOS</t>
  </si>
  <si>
    <t>CANDARAVE</t>
  </si>
  <si>
    <t>CAIRANI</t>
  </si>
  <si>
    <t>CAMILACA</t>
  </si>
  <si>
    <t>CURIBAYA</t>
  </si>
  <si>
    <t>HUANUARA</t>
  </si>
  <si>
    <t>QUILAHUANI</t>
  </si>
  <si>
    <t>JORGE BASADRE</t>
  </si>
  <si>
    <t>LOCUMBA</t>
  </si>
  <si>
    <t>ILABAYA</t>
  </si>
  <si>
    <t>ITE</t>
  </si>
  <si>
    <t>TARATA</t>
  </si>
  <si>
    <t>HÉROES ALBARRACÍN</t>
  </si>
  <si>
    <t>ESTIQUE</t>
  </si>
  <si>
    <t>ESTIQUE-PAMPA</t>
  </si>
  <si>
    <t>SITAJARA</t>
  </si>
  <si>
    <t>SUSAPAYA</t>
  </si>
  <si>
    <t>TARUCACHI</t>
  </si>
  <si>
    <t>TICACO</t>
  </si>
  <si>
    <t>CORRALES</t>
  </si>
  <si>
    <t>LA CRUZ</t>
  </si>
  <si>
    <t>PAMPAS DE HOSPITAL</t>
  </si>
  <si>
    <t>SAN JACINTO</t>
  </si>
  <si>
    <t>SAN JUAN DE LA VIRGEN</t>
  </si>
  <si>
    <t>CONTRALMIRANTE VILLAR</t>
  </si>
  <si>
    <t>ZORRITOS</t>
  </si>
  <si>
    <t>CASITAS</t>
  </si>
  <si>
    <t>CANOAS DE PUNTA SAL</t>
  </si>
  <si>
    <t>ZARUMILLA</t>
  </si>
  <si>
    <t>AGUAS VERDES</t>
  </si>
  <si>
    <t>MATAPALO</t>
  </si>
  <si>
    <t>PAPAYAL</t>
  </si>
  <si>
    <t>CORONEL PORTILLO</t>
  </si>
  <si>
    <t>CALLERIA</t>
  </si>
  <si>
    <t>CAMPOVERDE</t>
  </si>
  <si>
    <t>IPARIA</t>
  </si>
  <si>
    <t>MASISEA</t>
  </si>
  <si>
    <t>YARINACOCHA</t>
  </si>
  <si>
    <t>NUEVA REQUENA</t>
  </si>
  <si>
    <t>MANANTAY</t>
  </si>
  <si>
    <t>ATALAYA</t>
  </si>
  <si>
    <t>RAYMONDI</t>
  </si>
  <si>
    <t>SEPAHUA</t>
  </si>
  <si>
    <t>TAHUANIA</t>
  </si>
  <si>
    <t>YURUA</t>
  </si>
  <si>
    <t>PADRE ABAD</t>
  </si>
  <si>
    <t>IRAZOLA 1</t>
  </si>
  <si>
    <t>CURIMANA</t>
  </si>
  <si>
    <t>NESHUYA 1</t>
  </si>
  <si>
    <t>ALEXANDER VON HUMBOLDT 1</t>
  </si>
  <si>
    <t>PURUS</t>
  </si>
  <si>
    <t>UNIDAD DE MEDIDA:</t>
  </si>
  <si>
    <t>Linea Base 2020</t>
  </si>
  <si>
    <t>Por implementar (N°Población)</t>
  </si>
  <si>
    <t>CARLOS F. FITZCARRALD</t>
  </si>
  <si>
    <t>#¡DIV/0!</t>
  </si>
  <si>
    <t>CHUNGUI</t>
  </si>
  <si>
    <t>DANIEL HERNANDEZ</t>
  </si>
  <si>
    <t>ANCON</t>
  </si>
  <si>
    <t>PUTUMAYO 10/</t>
  </si>
  <si>
    <t>YAGUAS</t>
  </si>
  <si>
    <t>CAMINACA</t>
  </si>
  <si>
    <t>PORCENTAJE DE LA POBLACIÓN RURAL SIN ACCESO AL SERVICIO DE ALCANTARILLADO O OTRAS FORMAS DE DISPOSICIÓN SANITARIA DE EXCRETAS</t>
  </si>
  <si>
    <t>Demandado 2019</t>
  </si>
  <si>
    <t>Línea Base 2019</t>
  </si>
  <si>
    <t>PAMPAS grande</t>
  </si>
  <si>
    <t>JOSE MARIA ARGUEDAS</t>
  </si>
  <si>
    <t>IHUAYLLO</t>
  </si>
  <si>
    <t>ANCO_HUALLO</t>
  </si>
  <si>
    <t>ANDRES AVELINO CACERES DORREGARAY</t>
  </si>
  <si>
    <t>ORONCCOY</t>
  </si>
  <si>
    <t>VENTANILLA</t>
  </si>
  <si>
    <t>MI PERU</t>
  </si>
  <si>
    <t>ECHARATE</t>
  </si>
  <si>
    <t>VILLA VIRGEN</t>
  </si>
  <si>
    <t>MEGANTONI</t>
  </si>
  <si>
    <t>QUICHUAS</t>
  </si>
  <si>
    <t>ANDAYMARCA</t>
  </si>
  <si>
    <t>SANTIAGO DE TUCUMA</t>
  </si>
  <si>
    <t>QUISQUI (KICHKI)</t>
  </si>
  <si>
    <t>CHOLON</t>
  </si>
  <si>
    <t>LA MORADA</t>
  </si>
  <si>
    <t>SANTA ROSA DE ALTO YANAJANCA</t>
  </si>
  <si>
    <t>TOURNAVISTA</t>
  </si>
  <si>
    <t>VIZCATAN DEL ENE</t>
  </si>
  <si>
    <t>SANTA BARBARA DE CARHUACAYAN</t>
  </si>
  <si>
    <t>PUENTE PIEDRA</t>
  </si>
  <si>
    <t>SANTO DOMINGO DE LOS OLLEROS</t>
  </si>
  <si>
    <t>ALLAUCA</t>
  </si>
  <si>
    <t>ALTO NANAY</t>
  </si>
  <si>
    <t>TORRES CAUSANA</t>
  </si>
  <si>
    <t>ROSA PANDURO</t>
  </si>
  <si>
    <t>SAN FRANCISCO DE ASIS DE YARUSYACAN</t>
  </si>
  <si>
    <t>CONSTITUCION</t>
  </si>
  <si>
    <t>VEINTISEIS DE OCTUBRE</t>
  </si>
  <si>
    <t>JULIACA</t>
  </si>
  <si>
    <t>CARACOTO</t>
  </si>
  <si>
    <t>SAN PEDRO DE PUTINA PUNCO</t>
  </si>
  <si>
    <t>CORONEL GREGORIO ALBARRACIN LANCHIPA</t>
  </si>
  <si>
    <t>HEROES ALBARRACIN</t>
  </si>
  <si>
    <t>IRAZOLA</t>
  </si>
  <si>
    <t>NESHUYA</t>
  </si>
  <si>
    <t>ALEXANDER VON HUMBOLDT</t>
  </si>
  <si>
    <t>Línea Base 2018</t>
  </si>
  <si>
    <t>UNIDAD DE MEDIDA</t>
  </si>
  <si>
    <t>Región</t>
  </si>
  <si>
    <t>Brecha %</t>
  </si>
  <si>
    <t>Nacional</t>
  </si>
  <si>
    <t>Horas de Servicio - Servicio de agua potable - ámbito urbano</t>
  </si>
  <si>
    <t>Horas de Servicio de agua potable</t>
  </si>
  <si>
    <t>Horas de no Servicio  de agua potable</t>
  </si>
  <si>
    <t>Comprobación del total anual - Horas de Ss</t>
  </si>
  <si>
    <t>Ámbito</t>
  </si>
  <si>
    <t>EPS</t>
  </si>
  <si>
    <t>Código</t>
  </si>
  <si>
    <t>Benchmarking SUNNAS</t>
  </si>
  <si>
    <t>Peso</t>
  </si>
  <si>
    <t>Valor</t>
  </si>
  <si>
    <t>META PMO</t>
  </si>
  <si>
    <t>Metas estimadas - Horas de servicio</t>
  </si>
  <si>
    <t>Tasa de contribución</t>
  </si>
  <si>
    <t>Linea de base * (Hrs)</t>
  </si>
  <si>
    <t>Programación  (Hrs)</t>
  </si>
  <si>
    <t>Valor 2021</t>
  </si>
  <si>
    <t>Valor 2022</t>
  </si>
  <si>
    <t>2021*</t>
  </si>
  <si>
    <t>Año 2020</t>
  </si>
  <si>
    <t>Año 2021**</t>
  </si>
  <si>
    <t>Año 2022</t>
  </si>
  <si>
    <t>URBANO</t>
  </si>
  <si>
    <t>EMUSAP S.R.L.</t>
  </si>
  <si>
    <t>#REF!</t>
  </si>
  <si>
    <t>EPSSMU S.A.</t>
  </si>
  <si>
    <t xml:space="preserve">EMAPAB S.A. </t>
  </si>
  <si>
    <t>SEDA CHIMBOTE  S.A.</t>
  </si>
  <si>
    <t>EPS CHAVIN S.A.</t>
  </si>
  <si>
    <t>EMUSAP ABANCAY S.A.C.</t>
  </si>
  <si>
    <t>EMSAP CHANKA S.R.LTDA.</t>
  </si>
  <si>
    <t>SEDAPAR  S.A.</t>
  </si>
  <si>
    <t>SEDA AYACUCHO S.A.</t>
  </si>
  <si>
    <t>EPS SEDACAJ S.A.</t>
  </si>
  <si>
    <t>EPS MARAÑON S.R.L</t>
  </si>
  <si>
    <t>SEDACUSCO S.A.</t>
  </si>
  <si>
    <t>EPS EMAQ S.R.L.</t>
  </si>
  <si>
    <t>EMPSSAPAL  S.A.</t>
  </si>
  <si>
    <t>EMSAPA CALCA S.A.</t>
  </si>
  <si>
    <t>EPS EMAPA HUANCAVELICA S.A.</t>
  </si>
  <si>
    <t>SEDA HUÁNUCO S.A.</t>
  </si>
  <si>
    <t>EMAPISCO S.A.</t>
  </si>
  <si>
    <t>EMAPAVIGS S.A.</t>
  </si>
  <si>
    <t>EPS SEMAPACH S.A.</t>
  </si>
  <si>
    <t>EMAPICA S.A.</t>
  </si>
  <si>
    <t>EPS SELVA CENTRAL  S.A.</t>
  </si>
  <si>
    <t>EPS SIERRA CENTRAL S.R.L.</t>
  </si>
  <si>
    <t>EPS MUNICIPAL MANTARO S.A.</t>
  </si>
  <si>
    <t>SEDAM HUANCAYO S.A.</t>
  </si>
  <si>
    <t>EMSAPA YAULI LA OROYA SRL</t>
  </si>
  <si>
    <t>SEDALIB S.A.</t>
  </si>
  <si>
    <t>EPSEL S.A.</t>
  </si>
  <si>
    <t>SEDAPAL</t>
  </si>
  <si>
    <t>PROVINCIA LIMA 3/</t>
  </si>
  <si>
    <t>EMAPA CAÑETE S.A</t>
  </si>
  <si>
    <t>EMAPA HUARAL S.A</t>
  </si>
  <si>
    <t>EPS AGUAS DE LIMA NORTE S.A.</t>
  </si>
  <si>
    <t>SEMAPA BARRANCA S.A.</t>
  </si>
  <si>
    <t>EPS SEDALORETO S.A.</t>
  </si>
  <si>
    <t xml:space="preserve">EPS EMAPAT S.A. </t>
  </si>
  <si>
    <t>EPS MOQUEGUA S.A.</t>
  </si>
  <si>
    <t>EPS ILO S.A.</t>
  </si>
  <si>
    <t>EMAPA PASCO  S.A.</t>
  </si>
  <si>
    <t xml:space="preserve">EPS GRAU S.A. </t>
  </si>
  <si>
    <t>EPS EMSAPUNO S.A.</t>
  </si>
  <si>
    <t>EMAPA - YUNGUYO S.R.L.</t>
  </si>
  <si>
    <t>023</t>
  </si>
  <si>
    <t>EPS NOR PUNO S.A.</t>
  </si>
  <si>
    <t>EPS SEDAJULIACA S.A.</t>
  </si>
  <si>
    <t>EPS AGUAS DEL ALTIPLANO S.R.LTDA.</t>
  </si>
  <si>
    <t>EMAPA SAN MARTÍN S.A.</t>
  </si>
  <si>
    <t>EPS MOYOBAMBA S.A.</t>
  </si>
  <si>
    <t>EPS RIOJA S.A.</t>
  </si>
  <si>
    <t>EPS TACNA S.A.</t>
  </si>
  <si>
    <t>AGUAS DE TUMBES S.A.</t>
  </si>
  <si>
    <t>008</t>
  </si>
  <si>
    <t>EMAPACOP S.A.</t>
  </si>
  <si>
    <t>Fuente: SUNASS - Benchmarking regulatorio de las Empresas Prestadoras 2019.</t>
  </si>
  <si>
    <t>* Estimado con la información de horas de servicio (continuidad) a nivel de EPS - Benchmarking Regulatorio  SUNASS 2017</t>
  </si>
  <si>
    <t xml:space="preserve"> </t>
  </si>
  <si>
    <t>Reporte de Valores de Indicadores de Brechas</t>
  </si>
  <si>
    <t>Indicador</t>
  </si>
  <si>
    <t>Unidad de Medida</t>
  </si>
  <si>
    <t>Variable 1 (V1)</t>
  </si>
  <si>
    <t>Variable 2 (V2)</t>
  </si>
  <si>
    <t>Fórmula</t>
  </si>
  <si>
    <t>Censo 2017 y OGEI</t>
  </si>
  <si>
    <t>Nueva data - OGEI</t>
  </si>
  <si>
    <t>OGEI</t>
  </si>
  <si>
    <t>Estimado</t>
  </si>
  <si>
    <t>Valores de los Indicadores de Brechas</t>
  </si>
  <si>
    <t>Población Rural</t>
  </si>
  <si>
    <t>Población - Capital Rural</t>
  </si>
  <si>
    <t xml:space="preserve">Población Urbana </t>
  </si>
  <si>
    <t>Variación de la demanda</t>
  </si>
  <si>
    <t>TC rural</t>
  </si>
  <si>
    <t>Demandado al 2018 (m2)</t>
  </si>
  <si>
    <t>Implementado al 2018 (m2)</t>
  </si>
  <si>
    <t>Por implementar al 2018 (m2)</t>
  </si>
  <si>
    <t>2019 Real</t>
  </si>
  <si>
    <t>2020 Proyectado</t>
  </si>
  <si>
    <t>2021 Proyectado</t>
  </si>
  <si>
    <t>2022 Proyectado</t>
  </si>
  <si>
    <t>2023 Proyectado</t>
  </si>
  <si>
    <t>0102XX</t>
  </si>
  <si>
    <t>MULTI-DISTRITAL-BAGUA</t>
  </si>
  <si>
    <t>0103XX</t>
  </si>
  <si>
    <t>MULTI-DISTRITAL-BONGARA</t>
  </si>
  <si>
    <t>0101XX</t>
  </si>
  <si>
    <t>MULTI-DISTRITAL-CHACHAPOYAS</t>
  </si>
  <si>
    <t>0104XX</t>
  </si>
  <si>
    <t>MULTI-DISTRITAL-CONDORCANQUI</t>
  </si>
  <si>
    <t>0105XX</t>
  </si>
  <si>
    <t>MULTI-DISTRITAL-LUYA</t>
  </si>
  <si>
    <t>0106XX</t>
  </si>
  <si>
    <t>MULTI-DISTRITAL-RODRIGUEZ DE MENDOZA</t>
  </si>
  <si>
    <t>0107XX</t>
  </si>
  <si>
    <t>MULTI-DISTRITAL-UTCUBAMBA</t>
  </si>
  <si>
    <t>01XXXX</t>
  </si>
  <si>
    <t>MULTI-PROVINCIAL-AMAZONAS</t>
  </si>
  <si>
    <t>0202XX</t>
  </si>
  <si>
    <t>MULTI-DISTRITAL-AIJA</t>
  </si>
  <si>
    <t>0203XX</t>
  </si>
  <si>
    <t>MULTI-DISTRITAL-ANTONIO RAYMONDI</t>
  </si>
  <si>
    <t>0204XX</t>
  </si>
  <si>
    <t>MULTI-DISTRITAL-ASUNCION</t>
  </si>
  <si>
    <t>0205XX</t>
  </si>
  <si>
    <t>MULTI-DISTRITAL-BOLOGNESI</t>
  </si>
  <si>
    <t>0206XX</t>
  </si>
  <si>
    <t>MULTI-DISTRITAL-CARHUAZ</t>
  </si>
  <si>
    <t>0207XX</t>
  </si>
  <si>
    <t>MULTI-DISTRITAL-CARLOS FERMIN FITZCARRALD</t>
  </si>
  <si>
    <t>0208XX</t>
  </si>
  <si>
    <t>MULTI-DISTRITAL-CASMA</t>
  </si>
  <si>
    <t>0209XX</t>
  </si>
  <si>
    <t>MULTI-DISTRITAL-CORONGO</t>
  </si>
  <si>
    <t>PAMPAS GRANDE</t>
  </si>
  <si>
    <t>0201XX</t>
  </si>
  <si>
    <t>MULTI-DISTRITAL-HUARAZ</t>
  </si>
  <si>
    <t>0210XX</t>
  </si>
  <si>
    <t>MULTI-DISTRITAL-HUARI</t>
  </si>
  <si>
    <t>0211XX</t>
  </si>
  <si>
    <t>MULTI-DISTRITAL-HUARMEY</t>
  </si>
  <si>
    <t>0212XX</t>
  </si>
  <si>
    <t>MULTI-DISTRITAL-HUAYLAS</t>
  </si>
  <si>
    <t>0213XX</t>
  </si>
  <si>
    <t>MULTI-DISTRITAL-MARISCAL LUZURIAGA</t>
  </si>
  <si>
    <t>0214XX</t>
  </si>
  <si>
    <t>MULTI-DISTRITAL-OCROS</t>
  </si>
  <si>
    <t>0215XX</t>
  </si>
  <si>
    <t>MULTI-DISTRITAL-PALLASCA</t>
  </si>
  <si>
    <t>0216XX</t>
  </si>
  <si>
    <t>MULTI-DISTRITAL-POMABAMBA</t>
  </si>
  <si>
    <t>0217XX</t>
  </si>
  <si>
    <t>MULTI-DISTRITAL-RECUAY</t>
  </si>
  <si>
    <t>0218XX</t>
  </si>
  <si>
    <t>MULTI-DISTRITAL-SANTA</t>
  </si>
  <si>
    <t>0219XX</t>
  </si>
  <si>
    <t>MULTI-DISTRITAL-SIHUAS</t>
  </si>
  <si>
    <t>0220XX</t>
  </si>
  <si>
    <t>MULTI-DISTRITAL-YUNGAY</t>
  </si>
  <si>
    <t>02XXXX</t>
  </si>
  <si>
    <t>MULTI-PROVINCIAL-ANCASH</t>
  </si>
  <si>
    <t>0301XX</t>
  </si>
  <si>
    <t>MULTI-DISTRITAL-ABANCAY</t>
  </si>
  <si>
    <t>0302XX</t>
  </si>
  <si>
    <t>MULTI-DISTRITAL-ANDAHUAYLAS</t>
  </si>
  <si>
    <t>0303XX</t>
  </si>
  <si>
    <t>MULTI-DISTRITAL-ANTABAMBA</t>
  </si>
  <si>
    <t>0304XX</t>
  </si>
  <si>
    <t>MULTI-DISTRITAL-AYMARAES</t>
  </si>
  <si>
    <t>0306XX</t>
  </si>
  <si>
    <t>MULTI-DISTRITAL-CHINCHEROS</t>
  </si>
  <si>
    <t>0305XX</t>
  </si>
  <si>
    <t>MULTI-DISTRITAL-COTABAMBAS</t>
  </si>
  <si>
    <t>0307XX</t>
  </si>
  <si>
    <t>MULTI-DISTRITAL-GRAU</t>
  </si>
  <si>
    <t>03XXXX</t>
  </si>
  <si>
    <t>MULTI-PROVINCIAL-APURIMAC</t>
  </si>
  <si>
    <t>0401XX</t>
  </si>
  <si>
    <t>MULTI-DISTRITAL-AREQUIPA</t>
  </si>
  <si>
    <t>0402XX</t>
  </si>
  <si>
    <t>MULTI-DISTRITAL-CAMANA</t>
  </si>
  <si>
    <t>0403XX</t>
  </si>
  <si>
    <t>MULTI-DISTRITAL-CARAVELI</t>
  </si>
  <si>
    <t>0404XX</t>
  </si>
  <si>
    <t>MULTI-DISTRITAL-CASTILLA</t>
  </si>
  <si>
    <t>0405XX</t>
  </si>
  <si>
    <t>MULTI-DISTRITAL-CAYLLOMA</t>
  </si>
  <si>
    <t>0406XX</t>
  </si>
  <si>
    <t>MULTI-DISTRITAL-CONDESUYOS</t>
  </si>
  <si>
    <t>0407XX</t>
  </si>
  <si>
    <t>MULTI-DISTRITAL-ISLAY</t>
  </si>
  <si>
    <t>0408XX</t>
  </si>
  <si>
    <t>MULTI-DISTRITAL-LA UNION</t>
  </si>
  <si>
    <t>04XXXX</t>
  </si>
  <si>
    <t>MULTI-PROVINCIAL-AREQUIPA</t>
  </si>
  <si>
    <t>0502XX</t>
  </si>
  <si>
    <t>MULTI-DISTRITAL-CANGALLO</t>
  </si>
  <si>
    <t>ANDRES AVELINO CACERES</t>
  </si>
  <si>
    <t>0501XX</t>
  </si>
  <si>
    <t>MULTI-DISTRITAL-HUAMANGA</t>
  </si>
  <si>
    <t>0503XX</t>
  </si>
  <si>
    <t>MULTI-DISTRITAL-HUANCA SANCOS</t>
  </si>
  <si>
    <t>0504XX</t>
  </si>
  <si>
    <t>MULTI-DISTRITAL-HUANTA</t>
  </si>
  <si>
    <t>0505XX</t>
  </si>
  <si>
    <t>MULTI-DISTRITAL-LA MAR</t>
  </si>
  <si>
    <t>0506XX</t>
  </si>
  <si>
    <t>MULTI-DISTRITAL-LUCANAS</t>
  </si>
  <si>
    <t>0507XX</t>
  </si>
  <si>
    <t>MULTI-DISTRITAL-PARINACOCHAS</t>
  </si>
  <si>
    <t>0508XX</t>
  </si>
  <si>
    <t>MULTI-DISTRITAL-PAUCAR DEL SARA SARA</t>
  </si>
  <si>
    <t>0509XX</t>
  </si>
  <si>
    <t>MULTI-DISTRITAL-SUCRE</t>
  </si>
  <si>
    <t>HUALLA</t>
  </si>
  <si>
    <t>0510XX</t>
  </si>
  <si>
    <t>MULTI-DISTRITAL-VICTOR FAJARDO</t>
  </si>
  <si>
    <t>0511XX</t>
  </si>
  <si>
    <t>MULTI-DISTRITAL-VILCAS HUAMAN</t>
  </si>
  <si>
    <t>05XXXX</t>
  </si>
  <si>
    <t>MULTI-PROVINCIAL-AYACUCHO</t>
  </si>
  <si>
    <t>0602XX</t>
  </si>
  <si>
    <t>MULTI-DISTRITAL-CAJABAMBA</t>
  </si>
  <si>
    <t>0601XX</t>
  </si>
  <si>
    <t>MULTI-DISTRITAL-CAJAMARCA</t>
  </si>
  <si>
    <t>0603XX</t>
  </si>
  <si>
    <t>MULTI-DISTRITAL-CELENDIN</t>
  </si>
  <si>
    <t>0604XX</t>
  </si>
  <si>
    <t>MULTI-DISTRITAL-CHOTA</t>
  </si>
  <si>
    <t>SANTA CRUZ DE TOLEDO</t>
  </si>
  <si>
    <t>0605XX</t>
  </si>
  <si>
    <t>MULTI-DISTRITAL-CONTUMAZA</t>
  </si>
  <si>
    <t>0606XX</t>
  </si>
  <si>
    <t>MULTI-DISTRITAL-CUTERVO</t>
  </si>
  <si>
    <t>0607XX</t>
  </si>
  <si>
    <t>MULTI-DISTRITAL-HUALGAYOC</t>
  </si>
  <si>
    <t>0608XX</t>
  </si>
  <si>
    <t>MULTI-DISTRITAL-JAEN</t>
  </si>
  <si>
    <t>0609XX</t>
  </si>
  <si>
    <t>MULTI-DISTRITAL-SAN IGNACIO</t>
  </si>
  <si>
    <t>0610XX</t>
  </si>
  <si>
    <t>MULTI-DISTRITAL-SAN MARCOS</t>
  </si>
  <si>
    <t>0611XX</t>
  </si>
  <si>
    <t>MULTI-DISTRITAL-SAN MIGUEL</t>
  </si>
  <si>
    <t>0612XX</t>
  </si>
  <si>
    <t>MULTI-DISTRITAL-SAN PABLO</t>
  </si>
  <si>
    <t>0613XX</t>
  </si>
  <si>
    <t>MULTI-DISTRITAL-SANTA CRUZ</t>
  </si>
  <si>
    <t>06XXXX</t>
  </si>
  <si>
    <t>MULTI-PROVINCIAL-CAJAMARCA</t>
  </si>
  <si>
    <t>PROVINCIA CONSTITUCIONAL DEL CALLAO</t>
  </si>
  <si>
    <t>0701XX</t>
  </si>
  <si>
    <t>MULTI-DISTRITAL-PROVINCIA CONSTITUCIONAL DEL CALLAO</t>
  </si>
  <si>
    <t>07XXXX</t>
  </si>
  <si>
    <t>MULTI-PROVINCIAL-CALLAO</t>
  </si>
  <si>
    <t>0802XX</t>
  </si>
  <si>
    <t>MULTI-DISTRITAL-ACOMAYO</t>
  </si>
  <si>
    <t>0803XX</t>
  </si>
  <si>
    <t>MULTI-DISTRITAL-ANTA</t>
  </si>
  <si>
    <t>0804XX</t>
  </si>
  <si>
    <t>MULTI-DISTRITAL-CALCA</t>
  </si>
  <si>
    <t>0805XX</t>
  </si>
  <si>
    <t>MULTI-DISTRITAL-CANAS</t>
  </si>
  <si>
    <t>0806XX</t>
  </si>
  <si>
    <t>MULTI-DISTRITAL-CANCHIS</t>
  </si>
  <si>
    <t>0807XX</t>
  </si>
  <si>
    <t>MULTI-DISTRITAL-CHUMBIVILCAS</t>
  </si>
  <si>
    <t>0801XX</t>
  </si>
  <si>
    <t>MULTI-DISTRITAL-CUSCO</t>
  </si>
  <si>
    <t>0808XX</t>
  </si>
  <si>
    <t>MULTI-DISTRITAL-ESPINAR</t>
  </si>
  <si>
    <t>0809XX</t>
  </si>
  <si>
    <t>MULTI-DISTRITAL-LA CONVENCION</t>
  </si>
  <si>
    <t>0810XX</t>
  </si>
  <si>
    <t>MULTI-DISTRITAL-PARURO</t>
  </si>
  <si>
    <t>0811XX</t>
  </si>
  <si>
    <t>MULTI-DISTRITAL-PAUCARTAMBO</t>
  </si>
  <si>
    <t>0812XX</t>
  </si>
  <si>
    <t>MULTI-DISTRITAL-QUISPICANCHI</t>
  </si>
  <si>
    <t>0813XX</t>
  </si>
  <si>
    <t>MULTI-DISTRITAL-URUBAMBA</t>
  </si>
  <si>
    <t>08XXXX</t>
  </si>
  <si>
    <t>MULTI-PROVINCIAL-CUSCO</t>
  </si>
  <si>
    <t>0902XX</t>
  </si>
  <si>
    <t>MULTI-DISTRITAL-ACOBAMBA</t>
  </si>
  <si>
    <t>0903XX</t>
  </si>
  <si>
    <t>MULTI-DISTRITAL-ANGARAES</t>
  </si>
  <si>
    <t>0904XX</t>
  </si>
  <si>
    <t>MULTI-DISTRITAL-CASTROVIRREYNA</t>
  </si>
  <si>
    <t>0905XX</t>
  </si>
  <si>
    <t>MULTI-DISTRITAL-CHURCAMPA</t>
  </si>
  <si>
    <t>0901XX</t>
  </si>
  <si>
    <t>MULTI-DISTRITAL-HUANCAVELICA</t>
  </si>
  <si>
    <t>0906XX</t>
  </si>
  <si>
    <t>MULTI-DISTRITAL-HUAYTARA</t>
  </si>
  <si>
    <t>0907XX</t>
  </si>
  <si>
    <t>MULTI-DISTRITAL-TAYACAJA</t>
  </si>
  <si>
    <t>09XXXX</t>
  </si>
  <si>
    <t>MULTI-PROVINCIAL-HUANCAVELICA</t>
  </si>
  <si>
    <t>1002XX</t>
  </si>
  <si>
    <t>MULTI-DISTRITAL-AMBO</t>
  </si>
  <si>
    <t>1003XX</t>
  </si>
  <si>
    <t>MULTI-DISTRITAL-DOS DE MAYO</t>
  </si>
  <si>
    <t>1004XX</t>
  </si>
  <si>
    <t>MULTI-DISTRITAL-HUACAYBAMBA</t>
  </si>
  <si>
    <t>1005XX</t>
  </si>
  <si>
    <t>MULTI-DISTRITAL-HUAMALIES</t>
  </si>
  <si>
    <t>1001XX</t>
  </si>
  <si>
    <t>MULTI-DISTRITAL-HUANUCO</t>
  </si>
  <si>
    <t>1010XX</t>
  </si>
  <si>
    <t>MULTI-DISTRITAL-LAURICOCHA</t>
  </si>
  <si>
    <t>1006XX</t>
  </si>
  <si>
    <t>MULTI-DISTRITAL-LEONCIO PRADO</t>
  </si>
  <si>
    <t>1007XX</t>
  </si>
  <si>
    <t>MULTI-DISTRITAL-MARAÑON</t>
  </si>
  <si>
    <t>1008XX</t>
  </si>
  <si>
    <t>MULTI-DISTRITAL-PACHITEA</t>
  </si>
  <si>
    <t>1009XX</t>
  </si>
  <si>
    <t>MULTI-DISTRITAL-PUERTO INCA</t>
  </si>
  <si>
    <t>1011XX</t>
  </si>
  <si>
    <t>MULTI-DISTRITAL-YAROWILCA</t>
  </si>
  <si>
    <t>10XXXX</t>
  </si>
  <si>
    <t>MULTI-PROVINCIAL-HUANUCO</t>
  </si>
  <si>
    <t>1102XX</t>
  </si>
  <si>
    <t>MULTI-DISTRITAL-CHINCHA</t>
  </si>
  <si>
    <t>1101XX</t>
  </si>
  <si>
    <t>MULTI-DISTRITAL-ICA</t>
  </si>
  <si>
    <t>1103XX</t>
  </si>
  <si>
    <t>MULTI-DISTRITAL-NASCA</t>
  </si>
  <si>
    <t>1104XX</t>
  </si>
  <si>
    <t>MULTI-DISTRITAL-PALPA</t>
  </si>
  <si>
    <t>1105XX</t>
  </si>
  <si>
    <t>MULTI-DISTRITAL-PISCO</t>
  </si>
  <si>
    <t>11XXXX</t>
  </si>
  <si>
    <t>MULTI-PROVINCIAL-ICA</t>
  </si>
  <si>
    <t>1203XX</t>
  </si>
  <si>
    <t>MULTI-DISTRITAL-CHANCHAMAYO</t>
  </si>
  <si>
    <t>1209XX</t>
  </si>
  <si>
    <t>MULTI-DISTRITAL-CHUPACA</t>
  </si>
  <si>
    <t>1202XX</t>
  </si>
  <si>
    <t>MULTI-DISTRITAL-CONCEPCION</t>
  </si>
  <si>
    <t>1201XX</t>
  </si>
  <si>
    <t>MULTI-DISTRITAL-HUANCAYO</t>
  </si>
  <si>
    <t>1204XX</t>
  </si>
  <si>
    <t>MULTI-DISTRITAL-JAUJA</t>
  </si>
  <si>
    <t>1205XX</t>
  </si>
  <si>
    <t>MULTI-DISTRITAL-JUNIN</t>
  </si>
  <si>
    <t>1206XX</t>
  </si>
  <si>
    <t>MULTI-DISTRITAL-SATIPO</t>
  </si>
  <si>
    <t>1207XX</t>
  </si>
  <si>
    <t>MULTI-DISTRITAL-TARMA</t>
  </si>
  <si>
    <t>1208XX</t>
  </si>
  <si>
    <t>MULTI-DISTRITAL-YAULI</t>
  </si>
  <si>
    <t>12XXXX</t>
  </si>
  <si>
    <t>MULTI-PROVINCIAL-JUNIN</t>
  </si>
  <si>
    <t>1302XX</t>
  </si>
  <si>
    <t>MULTI-DISTRITAL-ASCOPE</t>
  </si>
  <si>
    <t>1303XX</t>
  </si>
  <si>
    <t>MULTI-DISTRITAL-BOLIVAR</t>
  </si>
  <si>
    <t>1304XX</t>
  </si>
  <si>
    <t>MULTI-DISTRITAL-CHEPEN</t>
  </si>
  <si>
    <t>1311XX</t>
  </si>
  <si>
    <t>MULTI-DISTRITAL-GRAN CHIMU</t>
  </si>
  <si>
    <t>1305XX</t>
  </si>
  <si>
    <t>MULTI-DISTRITAL-JULCAN</t>
  </si>
  <si>
    <t>1306XX</t>
  </si>
  <si>
    <t>MULTI-DISTRITAL-OTUZCO</t>
  </si>
  <si>
    <t>1307XX</t>
  </si>
  <si>
    <t>MULTI-DISTRITAL-PACASMAYO</t>
  </si>
  <si>
    <t>1308XX</t>
  </si>
  <si>
    <t>MULTI-DISTRITAL-PATAZ</t>
  </si>
  <si>
    <t>1309XX</t>
  </si>
  <si>
    <t>MULTI-DISTRITAL-SANCHEZ CARRION</t>
  </si>
  <si>
    <t>1310XX</t>
  </si>
  <si>
    <t>MULTI-DISTRITAL-SANTIAGO DE CHUCO</t>
  </si>
  <si>
    <t>1301XX</t>
  </si>
  <si>
    <t>MULTI-DISTRITAL-TRUJILLO</t>
  </si>
  <si>
    <t>1312XX</t>
  </si>
  <si>
    <t>MULTI-DISTRITAL-VIRU</t>
  </si>
  <si>
    <t>13XXXX</t>
  </si>
  <si>
    <t>MULTI-PROVINCIAL-LA LIBERTAD</t>
  </si>
  <si>
    <t>1401XX</t>
  </si>
  <si>
    <t>MULTI-DISTRITAL-CHICLAYO</t>
  </si>
  <si>
    <t>1402XX</t>
  </si>
  <si>
    <t>MULTI-DISTRITAL-FERREÑAFE</t>
  </si>
  <si>
    <t>1403XX</t>
  </si>
  <si>
    <t>MULTI-DISTRITAL-LAMBAYEQUE</t>
  </si>
  <si>
    <t>14XXXX</t>
  </si>
  <si>
    <t>MULTI-PROVINCIAL-LAMBAYEQUE</t>
  </si>
  <si>
    <t>1502XX</t>
  </si>
  <si>
    <t>MULTI-DISTRITAL-BARRANCA</t>
  </si>
  <si>
    <t>1503XX</t>
  </si>
  <si>
    <t>MULTI-DISTRITAL-CAJATAMBO</t>
  </si>
  <si>
    <t>1504XX</t>
  </si>
  <si>
    <t>MULTI-DISTRITAL-CANTA</t>
  </si>
  <si>
    <t>1505XX</t>
  </si>
  <si>
    <t>MULTI-DISTRITAL-CAÑETE</t>
  </si>
  <si>
    <t>1506XX</t>
  </si>
  <si>
    <t>MULTI-DISTRITAL-HUARAL</t>
  </si>
  <si>
    <t>1507XX</t>
  </si>
  <si>
    <t>MULTI-DISTRITAL-HUAROCHIRI</t>
  </si>
  <si>
    <t>1508XX</t>
  </si>
  <si>
    <t>MULTI-DISTRITAL-HUAURA</t>
  </si>
  <si>
    <t>1501XX</t>
  </si>
  <si>
    <t>MULTI-DISTRITAL-LIMA</t>
  </si>
  <si>
    <t>1509XX</t>
  </si>
  <si>
    <t>MULTI-DISTRITAL-OYON</t>
  </si>
  <si>
    <t>1510XX</t>
  </si>
  <si>
    <t>MULTI-DISTRITAL-YAUYOS</t>
  </si>
  <si>
    <t>15XXXX</t>
  </si>
  <si>
    <t>MULTI-PROVINCIAL-LIMA</t>
  </si>
  <si>
    <t>1602XX</t>
  </si>
  <si>
    <t>MULTI-DISTRITAL-ALTO AMAZONAS</t>
  </si>
  <si>
    <t>1607XX</t>
  </si>
  <si>
    <t>MULTI-DISTRITAL-DATEM DEL MARAÑON</t>
  </si>
  <si>
    <t>1603XX</t>
  </si>
  <si>
    <t>MULTI-DISTRITAL-LORETO</t>
  </si>
  <si>
    <t>1604XX</t>
  </si>
  <si>
    <t>MULTI-DISTRITAL-MARISCAL RAMON CASTILLA</t>
  </si>
  <si>
    <t>1601XX</t>
  </si>
  <si>
    <t>MULTI-DISTRITAL-MAYNAS</t>
  </si>
  <si>
    <t>1608XX</t>
  </si>
  <si>
    <t>MULTI-DISTRITAL-PUTUMAYO</t>
  </si>
  <si>
    <t>1605XX</t>
  </si>
  <si>
    <t>MULTI-DISTRITAL-REQUENA</t>
  </si>
  <si>
    <t>1606XX</t>
  </si>
  <si>
    <t>MULTI-DISTRITAL-UCAYALI</t>
  </si>
  <si>
    <t>16XXXX</t>
  </si>
  <si>
    <t>MULTI-PROVINCIAL-LORETO</t>
  </si>
  <si>
    <t>1702XX</t>
  </si>
  <si>
    <t>MULTI-DISTRITAL-MANU</t>
  </si>
  <si>
    <t>1703XX</t>
  </si>
  <si>
    <t>MULTI-DISTRITAL-TAHUAMANU</t>
  </si>
  <si>
    <t>1701XX</t>
  </si>
  <si>
    <t>MULTI-DISTRITAL-TAMBOPATA</t>
  </si>
  <si>
    <t>17XXXX</t>
  </si>
  <si>
    <t>MULTI-PROVINCIAL-MADRE DE DIOS</t>
  </si>
  <si>
    <t>1802XX</t>
  </si>
  <si>
    <t>MULTI-DISTRITAL-GENERAL SANCHEZ CERRO</t>
  </si>
  <si>
    <t>1803XX</t>
  </si>
  <si>
    <t>MULTI-DISTRITAL-ILO</t>
  </si>
  <si>
    <t>1801XX</t>
  </si>
  <si>
    <t>MULTI-DISTRITAL-MARISCAL NIETO</t>
  </si>
  <si>
    <t>18XXXX</t>
  </si>
  <si>
    <t>MULTI-PROVINCIAL-MOQUEGUA</t>
  </si>
  <si>
    <t>1902XX</t>
  </si>
  <si>
    <t>MULTI-DISTRITAL-DANIEL ALCIDES CARRION</t>
  </si>
  <si>
    <t>1903XX</t>
  </si>
  <si>
    <t>MULTI-DISTRITAL-OXAPAMPA</t>
  </si>
  <si>
    <t>1901XX</t>
  </si>
  <si>
    <t>MULTI-DISTRITAL-PASCO</t>
  </si>
  <si>
    <t>19XXXX</t>
  </si>
  <si>
    <t>MULTI-PROVINCIAL-PASCO</t>
  </si>
  <si>
    <t>2002XX</t>
  </si>
  <si>
    <t>MULTI-DISTRITAL-AYABACA</t>
  </si>
  <si>
    <t>2003XX</t>
  </si>
  <si>
    <t>MULTI-DISTRITAL-HUANCABAMBA</t>
  </si>
  <si>
    <t>2004XX</t>
  </si>
  <si>
    <t>MULTI-DISTRITAL-MORROPON</t>
  </si>
  <si>
    <t>2005XX</t>
  </si>
  <si>
    <t>MULTI-DISTRITAL-PAITA</t>
  </si>
  <si>
    <t>2001XX</t>
  </si>
  <si>
    <t>MULTI-DISTRITAL-PIURA</t>
  </si>
  <si>
    <t>2008XX</t>
  </si>
  <si>
    <t>MULTI-DISTRITAL-SECHURA</t>
  </si>
  <si>
    <t>2006XX</t>
  </si>
  <si>
    <t>MULTI-DISTRITAL-SULLANA</t>
  </si>
  <si>
    <t>2007XX</t>
  </si>
  <si>
    <t>MULTI-DISTRITAL-TALARA</t>
  </si>
  <si>
    <t>20XXXX</t>
  </si>
  <si>
    <t>MULTI-PROVINCIAL-PIURA</t>
  </si>
  <si>
    <t>2102XX</t>
  </si>
  <si>
    <t>MULTI-DISTRITAL-AZANGARO</t>
  </si>
  <si>
    <t>2103XX</t>
  </si>
  <si>
    <t>MULTI-DISTRITAL-CARABAYA</t>
  </si>
  <si>
    <t>2104XX</t>
  </si>
  <si>
    <t>MULTI-DISTRITAL-CHUCUITO</t>
  </si>
  <si>
    <t>2105XX</t>
  </si>
  <si>
    <t>MULTI-DISTRITAL-EL COLLAO</t>
  </si>
  <si>
    <t>2106XX</t>
  </si>
  <si>
    <t>MULTI-DISTRITAL-HUANCANE</t>
  </si>
  <si>
    <t>2107XX</t>
  </si>
  <si>
    <t>MULTI-DISTRITAL-LAMPA</t>
  </si>
  <si>
    <t>2108XX</t>
  </si>
  <si>
    <t>MULTI-DISTRITAL-MELGAR</t>
  </si>
  <si>
    <t>2109XX</t>
  </si>
  <si>
    <t>MULTI-DISTRITAL-MOHO</t>
  </si>
  <si>
    <t>2101XX</t>
  </si>
  <si>
    <t>MULTI-DISTRITAL-PUNO</t>
  </si>
  <si>
    <t>2110XX</t>
  </si>
  <si>
    <t>MULTI-DISTRITAL-SAN ANTONIO DE PUTINA</t>
  </si>
  <si>
    <t>2111XX</t>
  </si>
  <si>
    <t>MULTI-DISTRITAL-SAN ROMAN</t>
  </si>
  <si>
    <t>2112XX</t>
  </si>
  <si>
    <t>MULTI-DISTRITAL-SANDIA</t>
  </si>
  <si>
    <t>2113XX</t>
  </si>
  <si>
    <t>MULTI-DISTRITAL-YUNGUYO</t>
  </si>
  <si>
    <t>21XXXX</t>
  </si>
  <si>
    <t>MULTI-PROVINCIAL-PUNO</t>
  </si>
  <si>
    <t>2202XX</t>
  </si>
  <si>
    <t>MULTI-DISTRITAL-BELLAVISTA</t>
  </si>
  <si>
    <t>2203XX</t>
  </si>
  <si>
    <t>MULTI-DISTRITAL-EL DORADO</t>
  </si>
  <si>
    <t>2204XX</t>
  </si>
  <si>
    <t>MULTI-DISTRITAL-HUALLAGA</t>
  </si>
  <si>
    <t>2205XX</t>
  </si>
  <si>
    <t>MULTI-DISTRITAL-LAMAS</t>
  </si>
  <si>
    <t>2206XX</t>
  </si>
  <si>
    <t>MULTI-DISTRITAL-MARISCAL CACERES</t>
  </si>
  <si>
    <t>2201XX</t>
  </si>
  <si>
    <t>MULTI-DISTRITAL-MOYOBAMBA</t>
  </si>
  <si>
    <t>2207XX</t>
  </si>
  <si>
    <t>MULTI-DISTRITAL-PICOTA</t>
  </si>
  <si>
    <t>2208XX</t>
  </si>
  <si>
    <t>MULTI-DISTRITAL-RIOJA</t>
  </si>
  <si>
    <t>2209XX</t>
  </si>
  <si>
    <t>MULTI-DISTRITAL-SAN MARTIN</t>
  </si>
  <si>
    <t>2210XX</t>
  </si>
  <si>
    <t>MULTI-DISTRITAL-TOCACHE</t>
  </si>
  <si>
    <t>22XXXX</t>
  </si>
  <si>
    <t>MULTI-PROVINCIAL-SAN MARTIN</t>
  </si>
  <si>
    <t>2302XX</t>
  </si>
  <si>
    <t>MULTI-DISTRITAL-CANDARAVE</t>
  </si>
  <si>
    <t>2303XX</t>
  </si>
  <si>
    <t>MULTI-DISTRITAL-JORGE BASADRE</t>
  </si>
  <si>
    <t>2301XX</t>
  </si>
  <si>
    <t>MULTI-DISTRITAL-TACNA</t>
  </si>
  <si>
    <t>HEROES ALBARRACIN CHUCATAMANI</t>
  </si>
  <si>
    <t>2304XX</t>
  </si>
  <si>
    <t>MULTI-DISTRITAL-TARATA</t>
  </si>
  <si>
    <t>23XXXX</t>
  </si>
  <si>
    <t>MULTI-PROVINCIAL-TACNA</t>
  </si>
  <si>
    <t>2402XX</t>
  </si>
  <si>
    <t>MULTI-DISTRITAL-CONTRALMIRANTE VILLAR</t>
  </si>
  <si>
    <t>2401XX</t>
  </si>
  <si>
    <t>MULTI-DISTRITAL-TUMBES</t>
  </si>
  <si>
    <t>2403XX</t>
  </si>
  <si>
    <t>MULTI-DISTRITAL-ZARUMILLA</t>
  </si>
  <si>
    <t>24XXXX</t>
  </si>
  <si>
    <t>MULTI-PROVINCIAL-TUMBES</t>
  </si>
  <si>
    <t>2502XX</t>
  </si>
  <si>
    <t>MULTI-DISTRITAL-ATALAYA</t>
  </si>
  <si>
    <t>2501XX</t>
  </si>
  <si>
    <t>MULTI-DISTRITAL-CORONEL PORTILLO</t>
  </si>
  <si>
    <t>2503XX</t>
  </si>
  <si>
    <t>MULTI-DISTRITAL-PADRE ABAD</t>
  </si>
  <si>
    <t>2504XX</t>
  </si>
  <si>
    <t>MULTI-DISTRITAL-PURUS</t>
  </si>
  <si>
    <t>25XXXX</t>
  </si>
  <si>
    <t>MULTI-PROVINCIAL-UCAYALI</t>
  </si>
  <si>
    <t>INDICADOR BRECHA</t>
  </si>
  <si>
    <t>SERVICIO DE ALCANTARILLADO U OTRAS FORMAS DE DISPOCISIÓN SANITARIA</t>
  </si>
  <si>
    <t>SERVICIO DE ALCANTARILLADO</t>
  </si>
  <si>
    <t>SERVICIO DE TRATAMIENTO DE AGUAS RESIDUALES PARA DISPOSICIÓN FINAL</t>
  </si>
  <si>
    <t>SERVICIO DE ESPACIOS PÚBLICOS URBANOS</t>
  </si>
  <si>
    <t>N°</t>
  </si>
  <si>
    <t>SERVICIO</t>
  </si>
  <si>
    <t>%</t>
  </si>
  <si>
    <t>SERVICIO DE AGUA POTABLE</t>
  </si>
  <si>
    <t>LINEA BASE</t>
  </si>
  <si>
    <t>BRECHA NACIONAL AL - 2021</t>
  </si>
  <si>
    <t>PORCENTAJE DE LA POBLACIÓN URBANA SIN ACCESO A LOS SERVICIOS DE MOVILIDAD URBANA A TRAVÉS DE VÍAS URBANAS</t>
  </si>
  <si>
    <t>SERVICIO DE MOVILIDAD URBANA</t>
  </si>
  <si>
    <t xml:space="preserve">SERVICIO DE CATASTRO URBANO </t>
  </si>
  <si>
    <t>SERVICIO DE DRENAJE PLUVIAL (*)</t>
  </si>
  <si>
    <t>Fuente: INEI - ENAPRES 2021, SUNAS 2021, COFOPRI 2021, Modulo PMI - Seguimiento de Cierre de Brechas
RM N°393-VIVIENDA, Aprobación de indicadores brecha del Sector Vivienda, Construcción y Saneamiento</t>
  </si>
  <si>
    <t>VALORES NUMERICOS DE INDICADORES DE BRECHA DEL SECTOR VIVIENDA, CONSTRUCCIÓN Y SANEAMIENTO AL 2021</t>
  </si>
  <si>
    <t>Nota: (*) La desagregación departamental de brechas del servicio de drenaje pluvial, considera como fuente el registro de cierre de brechas 2021 del modulo del PMI.</t>
  </si>
  <si>
    <t>Programación Multianual de Inversiones 2024-2026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</si>
</sst>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"/>
    <numFmt numFmtId="165" formatCode="0.000%"/>
    <numFmt numFmtId="166" formatCode="#,##0.000"/>
    <numFmt numFmtId="167" formatCode="#,##0.0"/>
    <numFmt numFmtId="168" formatCode="0.0%"/>
  </numFmts>
  <fonts count="38" x14ac:knownFonts="1">
    <font>
      <sz val="11"/>
      <color theme="1"/>
      <name val="Arial"/>
    </font>
    <font>
      <sz val="9"/>
      <color rgb="FF000000"/>
      <name val="Arial"/>
      <family val="2"/>
    </font>
    <font>
      <sz val="9"/>
      <color theme="1"/>
      <name val="Arial"/>
      <family val="2"/>
    </font>
    <font>
      <b/>
      <sz val="12"/>
      <color theme="1"/>
      <name val="Arial Narrow"/>
      <family val="2"/>
    </font>
    <font>
      <sz val="11"/>
      <name val="Arial"/>
      <family val="2"/>
    </font>
    <font>
      <b/>
      <sz val="9"/>
      <color rgb="FFFFFFFF"/>
      <name val="Arial Narrow"/>
      <family val="2"/>
    </font>
    <font>
      <b/>
      <sz val="9"/>
      <color theme="1"/>
      <name val="Arial Narrow"/>
      <family val="2"/>
    </font>
    <font>
      <sz val="9"/>
      <color theme="1"/>
      <name val="Arial Narrow"/>
      <family val="2"/>
    </font>
    <font>
      <b/>
      <sz val="12"/>
      <color rgb="FF000000"/>
      <name val="Arial Narrow"/>
      <family val="2"/>
    </font>
    <font>
      <b/>
      <sz val="9"/>
      <color rgb="FF000000"/>
      <name val="Arial Narrow"/>
      <family val="2"/>
    </font>
    <font>
      <b/>
      <sz val="10"/>
      <color rgb="FF000000"/>
      <name val="Arial Narrow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color rgb="FFFF0000"/>
      <name val="Arial Narrow"/>
      <family val="2"/>
    </font>
    <font>
      <sz val="9"/>
      <color rgb="FFFF0000"/>
      <name val="Arial Narrow"/>
      <family val="2"/>
    </font>
    <font>
      <sz val="9"/>
      <color rgb="FF000000"/>
      <name val="Arial Narrow"/>
      <family val="2"/>
    </font>
    <font>
      <b/>
      <sz val="9"/>
      <color theme="0"/>
      <name val="Arial Narrow"/>
      <family val="2"/>
    </font>
    <font>
      <b/>
      <sz val="9"/>
      <color rgb="FFFF0000"/>
      <name val="Arial Narrow"/>
      <family val="2"/>
    </font>
    <font>
      <b/>
      <sz val="11"/>
      <color theme="0"/>
      <name val="Calibri"/>
      <family val="2"/>
    </font>
    <font>
      <sz val="11"/>
      <color rgb="FFFF0000"/>
      <name val="Calibri"/>
      <family val="2"/>
    </font>
    <font>
      <sz val="9"/>
      <color rgb="FF0070C0"/>
      <name val="Arial Narrow"/>
      <family val="2"/>
    </font>
    <font>
      <b/>
      <sz val="10"/>
      <color theme="1"/>
      <name val="Calibri"/>
      <family val="2"/>
    </font>
    <font>
      <u/>
      <sz val="9"/>
      <color theme="10"/>
      <name val="Arial Narrow"/>
      <family val="2"/>
    </font>
    <font>
      <sz val="1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  <family val="2"/>
    </font>
    <font>
      <b/>
      <sz val="11"/>
      <color theme="1"/>
      <name val="Arial"/>
      <family val="2"/>
    </font>
    <font>
      <b/>
      <sz val="8"/>
      <name val="Arial Narrow"/>
      <family val="2"/>
    </font>
    <font>
      <b/>
      <sz val="7"/>
      <name val="Arial"/>
      <family val="2"/>
    </font>
    <font>
      <sz val="7"/>
      <color theme="1"/>
      <name val="Arial"/>
      <family val="2"/>
    </font>
    <font>
      <sz val="7"/>
      <color rgb="FF362B36"/>
      <name val="Arial"/>
      <family val="2"/>
    </font>
    <font>
      <sz val="7"/>
      <name val="Arial"/>
      <family val="2"/>
    </font>
    <font>
      <sz val="8"/>
      <color rgb="FF362B36"/>
      <name val="Arial"/>
      <family val="2"/>
    </font>
    <font>
      <sz val="8"/>
      <color rgb="FF333333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ECF4FF"/>
        <bgColor rgb="FFECF4FF"/>
      </patternFill>
    </fill>
    <fill>
      <patternFill patternType="solid">
        <fgColor rgb="FF93C47D"/>
        <bgColor rgb="FF93C47D"/>
      </patternFill>
    </fill>
    <fill>
      <patternFill patternType="solid">
        <fgColor rgb="FF1C4587"/>
        <bgColor rgb="FF1C4587"/>
      </patternFill>
    </fill>
    <fill>
      <patternFill patternType="solid">
        <fgColor rgb="FFF2F2F2"/>
        <bgColor rgb="FFF2F2F2"/>
      </patternFill>
    </fill>
    <fill>
      <patternFill patternType="solid">
        <fgColor theme="0"/>
        <bgColor theme="0"/>
      </patternFill>
    </fill>
    <fill>
      <patternFill patternType="solid">
        <fgColor rgb="FF305496"/>
        <bgColor rgb="FF305496"/>
      </patternFill>
    </fill>
    <fill>
      <patternFill patternType="solid">
        <fgColor rgb="FFFFF2CC"/>
        <bgColor rgb="FFFFF2CC"/>
      </patternFill>
    </fill>
    <fill>
      <patternFill patternType="solid">
        <fgColor rgb="FFF4CCCC"/>
        <bgColor rgb="FFF4CCCC"/>
      </patternFill>
    </fill>
    <fill>
      <patternFill patternType="solid">
        <fgColor rgb="FF0B5394"/>
        <bgColor rgb="FF0B5394"/>
      </patternFill>
    </fill>
    <fill>
      <patternFill patternType="solid">
        <fgColor rgb="FF00FF00"/>
        <bgColor rgb="FF00FF00"/>
      </patternFill>
    </fill>
    <fill>
      <patternFill patternType="solid">
        <fgColor rgb="FFFF9900"/>
        <bgColor rgb="FFFF9900"/>
      </patternFill>
    </fill>
    <fill>
      <patternFill patternType="solid">
        <fgColor rgb="FFD9E2F3"/>
        <bgColor rgb="FFD9E2F3"/>
      </patternFill>
    </fill>
    <fill>
      <patternFill patternType="solid">
        <fgColor rgb="FF2E75B5"/>
        <bgColor rgb="FF2E75B5"/>
      </patternFill>
    </fill>
    <fill>
      <patternFill patternType="solid">
        <fgColor rgb="FFE7E6E6"/>
        <bgColor rgb="FFE7E6E6"/>
      </patternFill>
    </fill>
    <fill>
      <patternFill patternType="solid">
        <fgColor rgb="FFD8D8D8"/>
        <bgColor rgb="FFD8D8D8"/>
      </patternFill>
    </fill>
    <fill>
      <patternFill patternType="solid">
        <fgColor theme="0"/>
        <bgColor rgb="FFECF4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2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indexed="64"/>
      </patternFill>
    </fill>
  </fills>
  <borders count="52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9" fontId="28" fillId="0" borderId="0" applyFont="0" applyFill="0" applyBorder="0" applyAlignment="0" applyProtection="0"/>
  </cellStyleXfs>
  <cellXfs count="426">
    <xf numFmtId="0" fontId="0" fillId="0" borderId="0" xfId="0"/>
    <xf numFmtId="0" fontId="0" fillId="0" borderId="0" xfId="0" applyAlignment="1">
      <alignment horizontal="center"/>
    </xf>
    <xf numFmtId="0" fontId="7" fillId="0" borderId="0" xfId="0" applyFont="1"/>
    <xf numFmtId="0" fontId="9" fillId="3" borderId="1" xfId="0" applyFont="1" applyFill="1" applyBorder="1" applyAlignment="1">
      <alignment horizontal="center"/>
    </xf>
    <xf numFmtId="0" fontId="11" fillId="8" borderId="1" xfId="0" applyFont="1" applyFill="1" applyBorder="1"/>
    <xf numFmtId="0" fontId="10" fillId="3" borderId="1" xfId="0" applyFont="1" applyFill="1" applyBorder="1" applyAlignment="1">
      <alignment horizontal="left"/>
    </xf>
    <xf numFmtId="0" fontId="11" fillId="3" borderId="1" xfId="0" applyFont="1" applyFill="1" applyBorder="1" applyAlignment="1">
      <alignment horizontal="center"/>
    </xf>
    <xf numFmtId="0" fontId="12" fillId="3" borderId="1" xfId="0" applyFont="1" applyFill="1" applyBorder="1" applyAlignment="1">
      <alignment horizontal="left"/>
    </xf>
    <xf numFmtId="3" fontId="11" fillId="0" borderId="0" xfId="0" applyNumberFormat="1" applyFont="1" applyAlignment="1">
      <alignment horizontal="center"/>
    </xf>
    <xf numFmtId="0" fontId="13" fillId="0" borderId="0" xfId="0" applyFont="1"/>
    <xf numFmtId="10" fontId="11" fillId="0" borderId="0" xfId="0" applyNumberFormat="1" applyFont="1" applyAlignment="1">
      <alignment horizontal="center"/>
    </xf>
    <xf numFmtId="0" fontId="14" fillId="3" borderId="1" xfId="0" applyFont="1" applyFill="1" applyBorder="1"/>
    <xf numFmtId="0" fontId="9" fillId="3" borderId="1" xfId="0" applyFont="1" applyFill="1" applyBorder="1" applyAlignment="1">
      <alignment horizontal="left"/>
    </xf>
    <xf numFmtId="0" fontId="6" fillId="3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left"/>
    </xf>
    <xf numFmtId="3" fontId="6" fillId="0" borderId="0" xfId="0" applyNumberFormat="1" applyFont="1" applyAlignment="1">
      <alignment horizontal="center"/>
    </xf>
    <xf numFmtId="0" fontId="14" fillId="0" borderId="0" xfId="0" applyFont="1"/>
    <xf numFmtId="10" fontId="6" fillId="0" borderId="0" xfId="0" applyNumberFormat="1" applyFont="1" applyAlignment="1">
      <alignment horizontal="center"/>
    </xf>
    <xf numFmtId="0" fontId="5" fillId="9" borderId="3" xfId="0" applyFont="1" applyFill="1" applyBorder="1" applyAlignment="1">
      <alignment horizontal="center" vertical="center" wrapText="1"/>
    </xf>
    <xf numFmtId="0" fontId="5" fillId="9" borderId="17" xfId="0" applyFont="1" applyFill="1" applyBorder="1" applyAlignment="1">
      <alignment horizontal="center" vertical="center" wrapText="1"/>
    </xf>
    <xf numFmtId="0" fontId="5" fillId="9" borderId="18" xfId="0" applyFont="1" applyFill="1" applyBorder="1" applyAlignment="1">
      <alignment horizontal="center" vertical="center" wrapText="1"/>
    </xf>
    <xf numFmtId="0" fontId="9" fillId="5" borderId="18" xfId="0" applyFont="1" applyFill="1" applyBorder="1" applyAlignment="1">
      <alignment horizontal="center" vertical="center" wrapText="1"/>
    </xf>
    <xf numFmtId="0" fontId="6" fillId="10" borderId="2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15" fillId="10" borderId="2" xfId="0" applyFont="1" applyFill="1" applyBorder="1"/>
    <xf numFmtId="0" fontId="9" fillId="10" borderId="2" xfId="0" applyFont="1" applyFill="1" applyBorder="1"/>
    <xf numFmtId="3" fontId="9" fillId="10" borderId="2" xfId="0" applyNumberFormat="1" applyFont="1" applyFill="1" applyBorder="1" applyAlignment="1">
      <alignment horizontal="center"/>
    </xf>
    <xf numFmtId="10" fontId="9" fillId="10" borderId="2" xfId="0" applyNumberFormat="1" applyFont="1" applyFill="1" applyBorder="1" applyAlignment="1">
      <alignment horizontal="right"/>
    </xf>
    <xf numFmtId="10" fontId="6" fillId="0" borderId="2" xfId="0" applyNumberFormat="1" applyFont="1" applyBorder="1"/>
    <xf numFmtId="0" fontId="15" fillId="0" borderId="2" xfId="0" applyFont="1" applyBorder="1" applyAlignment="1">
      <alignment horizontal="right"/>
    </xf>
    <xf numFmtId="0" fontId="15" fillId="0" borderId="20" xfId="0" applyFont="1" applyBorder="1"/>
    <xf numFmtId="3" fontId="1" fillId="3" borderId="2" xfId="0" applyNumberFormat="1" applyFont="1" applyFill="1" applyBorder="1" applyAlignment="1">
      <alignment horizontal="right"/>
    </xf>
    <xf numFmtId="3" fontId="15" fillId="0" borderId="20" xfId="0" applyNumberFormat="1" applyFont="1" applyBorder="1" applyAlignment="1">
      <alignment horizontal="right"/>
    </xf>
    <xf numFmtId="10" fontId="15" fillId="0" borderId="20" xfId="0" applyNumberFormat="1" applyFont="1" applyBorder="1" applyAlignment="1">
      <alignment horizontal="center"/>
    </xf>
    <xf numFmtId="0" fontId="7" fillId="0" borderId="2" xfId="0" applyFont="1" applyBorder="1"/>
    <xf numFmtId="3" fontId="7" fillId="0" borderId="2" xfId="0" applyNumberFormat="1" applyFont="1" applyBorder="1"/>
    <xf numFmtId="10" fontId="7" fillId="0" borderId="2" xfId="0" applyNumberFormat="1" applyFont="1" applyBorder="1"/>
    <xf numFmtId="0" fontId="15" fillId="0" borderId="12" xfId="0" applyFont="1" applyBorder="1" applyAlignment="1">
      <alignment horizontal="right"/>
    </xf>
    <xf numFmtId="0" fontId="1" fillId="0" borderId="12" xfId="0" applyFont="1" applyBorder="1"/>
    <xf numFmtId="0" fontId="15" fillId="0" borderId="20" xfId="0" applyFont="1" applyBorder="1" applyAlignment="1">
      <alignment horizontal="right"/>
    </xf>
    <xf numFmtId="0" fontId="15" fillId="0" borderId="20" xfId="0" applyFont="1" applyBorder="1" applyAlignment="1">
      <alignment horizontal="center"/>
    </xf>
    <xf numFmtId="0" fontId="15" fillId="3" borderId="17" xfId="0" applyFont="1" applyFill="1" applyBorder="1"/>
    <xf numFmtId="3" fontId="1" fillId="0" borderId="12" xfId="0" applyNumberFormat="1" applyFont="1" applyBorder="1" applyAlignment="1">
      <alignment horizontal="right"/>
    </xf>
    <xf numFmtId="0" fontId="15" fillId="0" borderId="21" xfId="0" applyFont="1" applyBorder="1" applyAlignment="1">
      <alignment horizontal="left"/>
    </xf>
    <xf numFmtId="0" fontId="15" fillId="0" borderId="12" xfId="0" applyFont="1" applyBorder="1"/>
    <xf numFmtId="0" fontId="9" fillId="0" borderId="0" xfId="0" applyFont="1"/>
    <xf numFmtId="3" fontId="15" fillId="11" borderId="17" xfId="0" applyNumberFormat="1" applyFont="1" applyFill="1" applyBorder="1" applyAlignment="1">
      <alignment horizontal="right"/>
    </xf>
    <xf numFmtId="0" fontId="15" fillId="0" borderId="11" xfId="0" applyFont="1" applyBorder="1"/>
    <xf numFmtId="0" fontId="9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10" fillId="3" borderId="1" xfId="0" applyFont="1" applyFill="1" applyBorder="1" applyAlignment="1">
      <alignment horizontal="left" wrapText="1"/>
    </xf>
    <xf numFmtId="0" fontId="14" fillId="3" borderId="1" xfId="0" applyFont="1" applyFill="1" applyBorder="1" applyAlignment="1">
      <alignment horizontal="left"/>
    </xf>
    <xf numFmtId="0" fontId="7" fillId="0" borderId="0" xfId="0" applyFont="1" applyAlignment="1">
      <alignment horizontal="left"/>
    </xf>
    <xf numFmtId="0" fontId="1" fillId="0" borderId="2" xfId="0" applyFont="1" applyBorder="1" applyAlignment="1">
      <alignment horizontal="right"/>
    </xf>
    <xf numFmtId="9" fontId="15" fillId="0" borderId="11" xfId="0" applyNumberFormat="1" applyFont="1" applyBorder="1" applyAlignment="1">
      <alignment horizontal="right"/>
    </xf>
    <xf numFmtId="0" fontId="15" fillId="0" borderId="2" xfId="0" applyFont="1" applyBorder="1"/>
    <xf numFmtId="0" fontId="1" fillId="0" borderId="12" xfId="0" applyFont="1" applyBorder="1" applyAlignment="1">
      <alignment horizontal="right"/>
    </xf>
    <xf numFmtId="9" fontId="15" fillId="0" borderId="20" xfId="0" applyNumberFormat="1" applyFont="1" applyBorder="1" applyAlignment="1">
      <alignment horizontal="right"/>
    </xf>
    <xf numFmtId="3" fontId="15" fillId="0" borderId="20" xfId="0" applyNumberFormat="1" applyFont="1" applyBorder="1" applyAlignment="1">
      <alignment horizontal="center"/>
    </xf>
    <xf numFmtId="165" fontId="14" fillId="0" borderId="20" xfId="0" applyNumberFormat="1" applyFont="1" applyBorder="1" applyAlignment="1">
      <alignment horizontal="right"/>
    </xf>
    <xf numFmtId="0" fontId="9" fillId="0" borderId="20" xfId="0" applyFont="1" applyBorder="1"/>
    <xf numFmtId="0" fontId="9" fillId="8" borderId="1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3" fontId="1" fillId="0" borderId="2" xfId="0" applyNumberFormat="1" applyFont="1" applyBorder="1" applyAlignment="1">
      <alignment horizontal="right"/>
    </xf>
    <xf numFmtId="3" fontId="15" fillId="0" borderId="2" xfId="0" applyNumberFormat="1" applyFont="1" applyBorder="1" applyAlignment="1">
      <alignment horizontal="right"/>
    </xf>
    <xf numFmtId="3" fontId="15" fillId="0" borderId="2" xfId="0" applyNumberFormat="1" applyFont="1" applyBorder="1" applyAlignment="1">
      <alignment horizontal="center"/>
    </xf>
    <xf numFmtId="10" fontId="15" fillId="0" borderId="2" xfId="0" applyNumberFormat="1" applyFont="1" applyBorder="1" applyAlignment="1">
      <alignment horizontal="center"/>
    </xf>
    <xf numFmtId="0" fontId="1" fillId="0" borderId="2" xfId="0" applyFont="1" applyBorder="1"/>
    <xf numFmtId="0" fontId="15" fillId="0" borderId="2" xfId="0" applyFont="1" applyBorder="1" applyAlignment="1">
      <alignment horizontal="center"/>
    </xf>
    <xf numFmtId="0" fontId="15" fillId="2" borderId="17" xfId="0" applyFont="1" applyFill="1" applyBorder="1"/>
    <xf numFmtId="0" fontId="15" fillId="0" borderId="0" xfId="0" applyFont="1"/>
    <xf numFmtId="10" fontId="7" fillId="0" borderId="0" xfId="0" applyNumberFormat="1" applyFont="1"/>
    <xf numFmtId="0" fontId="15" fillId="0" borderId="21" xfId="0" applyFont="1" applyBorder="1"/>
    <xf numFmtId="0" fontId="1" fillId="0" borderId="2" xfId="0" applyFont="1" applyBorder="1" applyAlignment="1">
      <alignment horizontal="center"/>
    </xf>
    <xf numFmtId="10" fontId="15" fillId="0" borderId="20" xfId="0" applyNumberFormat="1" applyFont="1" applyBorder="1" applyAlignment="1">
      <alignment horizontal="right"/>
    </xf>
    <xf numFmtId="0" fontId="15" fillId="0" borderId="11" xfId="0" applyFont="1" applyBorder="1" applyAlignment="1">
      <alignment horizontal="right"/>
    </xf>
    <xf numFmtId="0" fontId="1" fillId="0" borderId="12" xfId="0" applyFont="1" applyBorder="1" applyAlignment="1">
      <alignment horizontal="center"/>
    </xf>
    <xf numFmtId="3" fontId="1" fillId="0" borderId="12" xfId="0" applyNumberFormat="1" applyFont="1" applyBorder="1" applyAlignment="1">
      <alignment horizontal="center"/>
    </xf>
    <xf numFmtId="0" fontId="15" fillId="3" borderId="23" xfId="0" applyFont="1" applyFill="1" applyBorder="1"/>
    <xf numFmtId="3" fontId="15" fillId="0" borderId="24" xfId="0" applyNumberFormat="1" applyFont="1" applyBorder="1" applyAlignment="1">
      <alignment horizontal="right"/>
    </xf>
    <xf numFmtId="0" fontId="15" fillId="0" borderId="24" xfId="0" applyFont="1" applyBorder="1" applyAlignment="1">
      <alignment horizontal="right"/>
    </xf>
    <xf numFmtId="0" fontId="15" fillId="2" borderId="23" xfId="0" applyFont="1" applyFill="1" applyBorder="1"/>
    <xf numFmtId="3" fontId="15" fillId="0" borderId="12" xfId="0" applyNumberFormat="1" applyFont="1" applyBorder="1" applyAlignment="1">
      <alignment horizontal="right"/>
    </xf>
    <xf numFmtId="3" fontId="15" fillId="2" borderId="2" xfId="0" applyNumberFormat="1" applyFont="1" applyFill="1" applyBorder="1" applyAlignment="1">
      <alignment horizontal="right"/>
    </xf>
    <xf numFmtId="0" fontId="14" fillId="0" borderId="20" xfId="0" applyFont="1" applyBorder="1" applyAlignment="1">
      <alignment horizontal="right"/>
    </xf>
    <xf numFmtId="0" fontId="14" fillId="0" borderId="20" xfId="0" applyFont="1" applyBorder="1"/>
    <xf numFmtId="0" fontId="14" fillId="0" borderId="21" xfId="0" applyFont="1" applyBorder="1"/>
    <xf numFmtId="0" fontId="14" fillId="0" borderId="12" xfId="0" applyFont="1" applyBorder="1"/>
    <xf numFmtId="10" fontId="14" fillId="0" borderId="20" xfId="0" applyNumberFormat="1" applyFont="1" applyBorder="1" applyAlignment="1">
      <alignment horizontal="right"/>
    </xf>
    <xf numFmtId="3" fontId="2" fillId="0" borderId="12" xfId="0" applyNumberFormat="1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15" fillId="13" borderId="17" xfId="0" applyFont="1" applyFill="1" applyBorder="1" applyAlignment="1">
      <alignment horizontal="right"/>
    </xf>
    <xf numFmtId="0" fontId="15" fillId="13" borderId="17" xfId="0" applyFont="1" applyFill="1" applyBorder="1"/>
    <xf numFmtId="0" fontId="15" fillId="13" borderId="25" xfId="0" applyFont="1" applyFill="1" applyBorder="1"/>
    <xf numFmtId="0" fontId="15" fillId="13" borderId="23" xfId="0" applyFont="1" applyFill="1" applyBorder="1"/>
    <xf numFmtId="0" fontId="15" fillId="3" borderId="25" xfId="0" applyFont="1" applyFill="1" applyBorder="1"/>
    <xf numFmtId="0" fontId="15" fillId="0" borderId="26" xfId="0" applyFont="1" applyBorder="1"/>
    <xf numFmtId="0" fontId="15" fillId="14" borderId="23" xfId="0" applyFont="1" applyFill="1" applyBorder="1"/>
    <xf numFmtId="0" fontId="6" fillId="0" borderId="8" xfId="0" applyFont="1" applyBorder="1" applyAlignment="1">
      <alignment horizontal="right"/>
    </xf>
    <xf numFmtId="1" fontId="15" fillId="0" borderId="2" xfId="0" applyNumberFormat="1" applyFont="1" applyBorder="1" applyAlignment="1">
      <alignment horizontal="right" vertical="center"/>
    </xf>
    <xf numFmtId="0" fontId="15" fillId="0" borderId="2" xfId="0" applyFont="1" applyBorder="1" applyAlignment="1">
      <alignment horizontal="left"/>
    </xf>
    <xf numFmtId="0" fontId="15" fillId="0" borderId="2" xfId="0" applyFont="1" applyBorder="1" applyAlignment="1">
      <alignment vertical="center" wrapText="1"/>
    </xf>
    <xf numFmtId="4" fontId="7" fillId="0" borderId="2" xfId="0" applyNumberFormat="1" applyFont="1" applyBorder="1"/>
    <xf numFmtId="0" fontId="6" fillId="0" borderId="2" xfId="0" applyFont="1" applyBorder="1" applyAlignment="1">
      <alignment horizontal="right"/>
    </xf>
    <xf numFmtId="0" fontId="9" fillId="0" borderId="0" xfId="0" applyFont="1" applyAlignment="1">
      <alignment horizontal="center" vertical="center" wrapText="1"/>
    </xf>
    <xf numFmtId="4" fontId="7" fillId="0" borderId="2" xfId="0" applyNumberFormat="1" applyFont="1" applyBorder="1" applyAlignment="1">
      <alignment horizontal="right"/>
    </xf>
    <xf numFmtId="0" fontId="15" fillId="0" borderId="2" xfId="0" applyFont="1" applyBorder="1" applyAlignment="1">
      <alignment horizontal="right" vertical="center"/>
    </xf>
    <xf numFmtId="0" fontId="15" fillId="0" borderId="2" xfId="0" applyFont="1" applyBorder="1" applyAlignment="1">
      <alignment horizontal="right" vertical="center" wrapText="1"/>
    </xf>
    <xf numFmtId="0" fontId="7" fillId="0" borderId="2" xfId="0" applyFont="1" applyBorder="1" applyAlignment="1">
      <alignment horizontal="right"/>
    </xf>
    <xf numFmtId="1" fontId="9" fillId="0" borderId="2" xfId="0" applyNumberFormat="1" applyFont="1" applyBorder="1" applyAlignment="1">
      <alignment horizontal="right" vertical="center"/>
    </xf>
    <xf numFmtId="9" fontId="9" fillId="0" borderId="0" xfId="0" applyNumberFormat="1" applyFont="1" applyAlignment="1">
      <alignment horizontal="center" vertical="center" wrapText="1"/>
    </xf>
    <xf numFmtId="166" fontId="9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3" fontId="15" fillId="0" borderId="2" xfId="0" applyNumberFormat="1" applyFont="1" applyBorder="1" applyAlignment="1">
      <alignment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 vertical="center"/>
    </xf>
    <xf numFmtId="167" fontId="7" fillId="0" borderId="0" xfId="0" applyNumberFormat="1" applyFont="1"/>
    <xf numFmtId="164" fontId="7" fillId="0" borderId="0" xfId="0" applyNumberFormat="1" applyFont="1"/>
    <xf numFmtId="0" fontId="3" fillId="0" borderId="0" xfId="0" applyFont="1" applyAlignment="1">
      <alignment vertical="center"/>
    </xf>
    <xf numFmtId="0" fontId="6" fillId="0" borderId="0" xfId="0" applyFont="1" applyAlignment="1">
      <alignment horizontal="left" vertical="center"/>
    </xf>
    <xf numFmtId="0" fontId="6" fillId="15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0" fontId="7" fillId="7" borderId="2" xfId="0" applyFont="1" applyFill="1" applyBorder="1"/>
    <xf numFmtId="164" fontId="7" fillId="0" borderId="9" xfId="0" applyNumberFormat="1" applyFont="1" applyBorder="1" applyAlignment="1">
      <alignment horizontal="center" vertical="center"/>
    </xf>
    <xf numFmtId="1" fontId="7" fillId="0" borderId="2" xfId="0" applyNumberFormat="1" applyFont="1" applyBorder="1" applyAlignment="1">
      <alignment horizontal="center" vertical="center"/>
    </xf>
    <xf numFmtId="164" fontId="6" fillId="2" borderId="1" xfId="0" applyNumberFormat="1" applyFont="1" applyFill="1" applyBorder="1"/>
    <xf numFmtId="0" fontId="7" fillId="0" borderId="0" xfId="0" applyFont="1" applyAlignment="1">
      <alignment horizontal="center" vertical="center" wrapText="1"/>
    </xf>
    <xf numFmtId="0" fontId="7" fillId="0" borderId="2" xfId="0" applyFont="1" applyBorder="1" applyAlignment="1">
      <alignment horizontal="left" vertical="center"/>
    </xf>
    <xf numFmtId="0" fontId="6" fillId="17" borderId="2" xfId="0" applyFont="1" applyFill="1" applyBorder="1" applyAlignment="1">
      <alignment vertical="center" wrapText="1"/>
    </xf>
    <xf numFmtId="0" fontId="7" fillId="17" borderId="2" xfId="0" applyFont="1" applyFill="1" applyBorder="1" applyAlignment="1">
      <alignment horizontal="center" vertical="center" wrapText="1"/>
    </xf>
    <xf numFmtId="0" fontId="7" fillId="17" borderId="2" xfId="0" applyFont="1" applyFill="1" applyBorder="1" applyAlignment="1">
      <alignment horizontal="right" vertical="center" wrapText="1"/>
    </xf>
    <xf numFmtId="164" fontId="6" fillId="17" borderId="2" xfId="0" applyNumberFormat="1" applyFont="1" applyFill="1" applyBorder="1" applyAlignment="1">
      <alignment horizontal="center" vertical="center" wrapText="1"/>
    </xf>
    <xf numFmtId="164" fontId="14" fillId="17" borderId="2" xfId="0" applyNumberFormat="1" applyFont="1" applyFill="1" applyBorder="1" applyAlignment="1">
      <alignment horizontal="right" vertical="center" wrapText="1"/>
    </xf>
    <xf numFmtId="167" fontId="7" fillId="0" borderId="2" xfId="0" applyNumberFormat="1" applyFont="1" applyBorder="1" applyAlignment="1">
      <alignment horizontal="center" vertical="center"/>
    </xf>
    <xf numFmtId="9" fontId="6" fillId="17" borderId="2" xfId="0" applyNumberFormat="1" applyFont="1" applyFill="1" applyBorder="1" applyAlignment="1">
      <alignment horizontal="center" vertical="center" wrapText="1"/>
    </xf>
    <xf numFmtId="164" fontId="17" fillId="17" borderId="2" xfId="0" applyNumberFormat="1" applyFont="1" applyFill="1" applyBorder="1" applyAlignment="1">
      <alignment horizontal="center" vertical="center" wrapText="1"/>
    </xf>
    <xf numFmtId="0" fontId="19" fillId="0" borderId="0" xfId="0" applyFont="1"/>
    <xf numFmtId="164" fontId="17" fillId="17" borderId="36" xfId="0" applyNumberFormat="1" applyFont="1" applyFill="1" applyBorder="1" applyAlignment="1">
      <alignment horizontal="center" vertical="center" wrapText="1"/>
    </xf>
    <xf numFmtId="2" fontId="17" fillId="17" borderId="37" xfId="0" applyNumberFormat="1" applyFont="1" applyFill="1" applyBorder="1" applyAlignment="1">
      <alignment horizontal="center" vertical="center" wrapText="1"/>
    </xf>
    <xf numFmtId="164" fontId="17" fillId="17" borderId="37" xfId="0" applyNumberFormat="1" applyFont="1" applyFill="1" applyBorder="1" applyAlignment="1">
      <alignment horizontal="center" vertical="center" wrapText="1"/>
    </xf>
    <xf numFmtId="2" fontId="17" fillId="17" borderId="38" xfId="0" applyNumberFormat="1" applyFont="1" applyFill="1" applyBorder="1" applyAlignment="1">
      <alignment horizontal="center" vertical="center" wrapText="1"/>
    </xf>
    <xf numFmtId="0" fontId="7" fillId="0" borderId="8" xfId="0" applyFont="1" applyBorder="1" applyAlignment="1">
      <alignment horizontal="left" vertical="center"/>
    </xf>
    <xf numFmtId="0" fontId="7" fillId="0" borderId="2" xfId="0" applyFont="1" applyBorder="1" applyAlignment="1">
      <alignment vertical="center" wrapText="1"/>
    </xf>
    <xf numFmtId="0" fontId="7" fillId="0" borderId="2" xfId="0" applyFont="1" applyBorder="1" applyAlignment="1">
      <alignment horizontal="center" vertical="center" wrapText="1"/>
    </xf>
    <xf numFmtId="164" fontId="6" fillId="0" borderId="2" xfId="0" applyNumberFormat="1" applyFont="1" applyBorder="1" applyAlignment="1">
      <alignment horizontal="right" vertical="center" wrapText="1"/>
    </xf>
    <xf numFmtId="4" fontId="6" fillId="0" borderId="2" xfId="0" applyNumberFormat="1" applyFont="1" applyBorder="1" applyAlignment="1">
      <alignment horizontal="right" vertical="center" wrapText="1"/>
    </xf>
    <xf numFmtId="164" fontId="14" fillId="0" borderId="2" xfId="0" applyNumberFormat="1" applyFont="1" applyBorder="1" applyAlignment="1">
      <alignment horizontal="center" vertical="center" wrapText="1"/>
    </xf>
    <xf numFmtId="4" fontId="7" fillId="0" borderId="0" xfId="0" applyNumberFormat="1" applyFont="1"/>
    <xf numFmtId="164" fontId="7" fillId="0" borderId="2" xfId="0" applyNumberFormat="1" applyFont="1" applyBorder="1" applyAlignment="1">
      <alignment horizontal="center" vertical="center" wrapText="1"/>
    </xf>
    <xf numFmtId="9" fontId="6" fillId="0" borderId="2" xfId="0" applyNumberFormat="1" applyFont="1" applyBorder="1" applyAlignment="1">
      <alignment horizontal="center" vertical="center" wrapText="1"/>
    </xf>
    <xf numFmtId="167" fontId="14" fillId="0" borderId="2" xfId="0" applyNumberFormat="1" applyFont="1" applyBorder="1"/>
    <xf numFmtId="164" fontId="14" fillId="0" borderId="27" xfId="0" applyNumberFormat="1" applyFont="1" applyBorder="1" applyAlignment="1">
      <alignment horizontal="center" vertical="center" wrapText="1"/>
    </xf>
    <xf numFmtId="164" fontId="14" fillId="0" borderId="0" xfId="0" applyNumberFormat="1" applyFont="1" applyAlignment="1">
      <alignment horizontal="center" vertical="center" wrapText="1"/>
    </xf>
    <xf numFmtId="164" fontId="14" fillId="0" borderId="24" xfId="0" applyNumberFormat="1" applyFont="1" applyBorder="1" applyAlignment="1">
      <alignment horizontal="center" vertical="center" wrapText="1"/>
    </xf>
    <xf numFmtId="4" fontId="7" fillId="0" borderId="2" xfId="0" applyNumberFormat="1" applyFont="1" applyBorder="1" applyAlignment="1">
      <alignment horizontal="center" vertical="center"/>
    </xf>
    <xf numFmtId="167" fontId="7" fillId="0" borderId="28" xfId="0" applyNumberFormat="1" applyFont="1" applyBorder="1"/>
    <xf numFmtId="167" fontId="7" fillId="0" borderId="2" xfId="0" applyNumberFormat="1" applyFont="1" applyBorder="1"/>
    <xf numFmtId="164" fontId="7" fillId="0" borderId="27" xfId="0" applyNumberFormat="1" applyFont="1" applyBorder="1"/>
    <xf numFmtId="164" fontId="7" fillId="0" borderId="24" xfId="0" applyNumberFormat="1" applyFont="1" applyBorder="1"/>
    <xf numFmtId="4" fontId="7" fillId="0" borderId="0" xfId="0" applyNumberFormat="1" applyFont="1" applyAlignment="1">
      <alignment horizontal="center" vertical="center"/>
    </xf>
    <xf numFmtId="167" fontId="7" fillId="0" borderId="8" xfId="0" applyNumberFormat="1" applyFont="1" applyBorder="1"/>
    <xf numFmtId="0" fontId="7" fillId="0" borderId="28" xfId="0" applyFont="1" applyBorder="1" applyAlignment="1">
      <alignment horizontal="left" vertical="center"/>
    </xf>
    <xf numFmtId="164" fontId="7" fillId="0" borderId="0" xfId="0" applyNumberFormat="1" applyFont="1" applyAlignment="1">
      <alignment horizontal="center" vertical="center" wrapText="1"/>
    </xf>
    <xf numFmtId="4" fontId="20" fillId="0" borderId="2" xfId="0" applyNumberFormat="1" applyFont="1" applyBorder="1" applyAlignment="1">
      <alignment horizontal="right"/>
    </xf>
    <xf numFmtId="4" fontId="20" fillId="0" borderId="2" xfId="0" applyNumberFormat="1" applyFont="1" applyBorder="1"/>
    <xf numFmtId="164" fontId="6" fillId="0" borderId="2" xfId="0" applyNumberFormat="1" applyFont="1" applyBorder="1" applyAlignment="1">
      <alignment horizontal="right"/>
    </xf>
    <xf numFmtId="164" fontId="6" fillId="0" borderId="2" xfId="0" applyNumberFormat="1" applyFont="1" applyBorder="1" applyAlignment="1">
      <alignment horizontal="center"/>
    </xf>
    <xf numFmtId="164" fontId="7" fillId="0" borderId="27" xfId="0" applyNumberFormat="1" applyFont="1" applyBorder="1" applyAlignment="1">
      <alignment horizontal="center" vertical="center" wrapText="1"/>
    </xf>
    <xf numFmtId="164" fontId="7" fillId="0" borderId="24" xfId="0" applyNumberFormat="1" applyFont="1" applyBorder="1" applyAlignment="1">
      <alignment horizontal="center" vertical="center" wrapText="1"/>
    </xf>
    <xf numFmtId="2" fontId="6" fillId="0" borderId="2" xfId="0" applyNumberFormat="1" applyFont="1" applyBorder="1" applyAlignment="1">
      <alignment horizontal="right"/>
    </xf>
    <xf numFmtId="164" fontId="14" fillId="0" borderId="2" xfId="0" applyNumberFormat="1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4" fontId="6" fillId="0" borderId="2" xfId="0" applyNumberFormat="1" applyFont="1" applyBorder="1" applyAlignment="1">
      <alignment horizontal="right"/>
    </xf>
    <xf numFmtId="4" fontId="20" fillId="0" borderId="2" xfId="0" applyNumberFormat="1" applyFont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 vertical="center" wrapText="1"/>
    </xf>
    <xf numFmtId="2" fontId="7" fillId="0" borderId="2" xfId="0" applyNumberFormat="1" applyFont="1" applyBorder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4" fontId="7" fillId="0" borderId="2" xfId="0" applyNumberFormat="1" applyFont="1" applyBorder="1" applyAlignment="1">
      <alignment vertical="center"/>
    </xf>
    <xf numFmtId="164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vertical="center"/>
    </xf>
    <xf numFmtId="4" fontId="7" fillId="0" borderId="2" xfId="0" applyNumberFormat="1" applyFont="1" applyBorder="1" applyAlignment="1">
      <alignment horizontal="right" vertical="center"/>
    </xf>
    <xf numFmtId="0" fontId="7" fillId="0" borderId="2" xfId="0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left" vertical="center"/>
    </xf>
    <xf numFmtId="164" fontId="7" fillId="0" borderId="26" xfId="0" applyNumberFormat="1" applyFont="1" applyBorder="1" applyAlignment="1">
      <alignment horizontal="center" vertical="center" wrapText="1"/>
    </xf>
    <xf numFmtId="164" fontId="7" fillId="0" borderId="21" xfId="0" applyNumberFormat="1" applyFont="1" applyBorder="1" applyAlignment="1">
      <alignment horizontal="center" vertical="center" wrapText="1"/>
    </xf>
    <xf numFmtId="164" fontId="7" fillId="0" borderId="20" xfId="0" applyNumberFormat="1" applyFont="1" applyBorder="1" applyAlignment="1">
      <alignment horizontal="center" vertical="center" wrapText="1"/>
    </xf>
    <xf numFmtId="0" fontId="7" fillId="0" borderId="29" xfId="0" applyFont="1" applyBorder="1" applyAlignment="1">
      <alignment vertical="top" wrapText="1"/>
    </xf>
    <xf numFmtId="0" fontId="21" fillId="0" borderId="0" xfId="0" applyFont="1"/>
    <xf numFmtId="4" fontId="7" fillId="0" borderId="0" xfId="0" applyNumberFormat="1" applyFont="1" applyAlignment="1">
      <alignment horizontal="right"/>
    </xf>
    <xf numFmtId="0" fontId="22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horizontal="center" vertical="center" wrapText="1"/>
    </xf>
    <xf numFmtId="168" fontId="15" fillId="0" borderId="0" xfId="0" applyNumberFormat="1" applyFont="1" applyAlignment="1">
      <alignment horizontal="center" vertical="center" wrapText="1"/>
    </xf>
    <xf numFmtId="0" fontId="7" fillId="0" borderId="10" xfId="0" applyFont="1" applyBorder="1"/>
    <xf numFmtId="168" fontId="7" fillId="0" borderId="10" xfId="0" applyNumberFormat="1" applyFont="1" applyBorder="1" applyAlignment="1">
      <alignment horizontal="center"/>
    </xf>
    <xf numFmtId="0" fontId="9" fillId="3" borderId="37" xfId="0" applyFont="1" applyFill="1" applyBorder="1" applyAlignment="1">
      <alignment horizontal="left" vertical="center" wrapText="1"/>
    </xf>
    <xf numFmtId="0" fontId="9" fillId="3" borderId="39" xfId="0" applyFont="1" applyFill="1" applyBorder="1" applyAlignment="1">
      <alignment horizontal="left" vertical="center" wrapText="1"/>
    </xf>
    <xf numFmtId="168" fontId="9" fillId="3" borderId="37" xfId="0" applyNumberFormat="1" applyFont="1" applyFill="1" applyBorder="1" applyAlignment="1">
      <alignment horizontal="center" vertical="center" wrapText="1"/>
    </xf>
    <xf numFmtId="1" fontId="9" fillId="3" borderId="39" xfId="0" applyNumberFormat="1" applyFont="1" applyFill="1" applyBorder="1" applyAlignment="1">
      <alignment vertical="center" wrapText="1"/>
    </xf>
    <xf numFmtId="164" fontId="9" fillId="3" borderId="39" xfId="0" applyNumberFormat="1" applyFont="1" applyFill="1" applyBorder="1" applyAlignment="1">
      <alignment vertical="center" wrapText="1"/>
    </xf>
    <xf numFmtId="9" fontId="15" fillId="3" borderId="39" xfId="0" applyNumberFormat="1" applyFont="1" applyFill="1" applyBorder="1" applyAlignment="1">
      <alignment horizontal="right" vertical="center" wrapText="1"/>
    </xf>
    <xf numFmtId="0" fontId="15" fillId="3" borderId="39" xfId="0" applyFont="1" applyFill="1" applyBorder="1" applyAlignment="1">
      <alignment horizontal="left" vertical="center" wrapText="1"/>
    </xf>
    <xf numFmtId="0" fontId="15" fillId="3" borderId="39" xfId="0" applyFont="1" applyFill="1" applyBorder="1" applyAlignment="1">
      <alignment vertical="center" wrapText="1"/>
    </xf>
    <xf numFmtId="0" fontId="9" fillId="18" borderId="2" xfId="0" applyFont="1" applyFill="1" applyBorder="1" applyAlignment="1">
      <alignment horizontal="center" vertical="center" wrapText="1"/>
    </xf>
    <xf numFmtId="0" fontId="9" fillId="18" borderId="39" xfId="0" applyFont="1" applyFill="1" applyBorder="1" applyAlignment="1">
      <alignment vertical="center" wrapText="1"/>
    </xf>
    <xf numFmtId="168" fontId="9" fillId="18" borderId="2" xfId="0" applyNumberFormat="1" applyFont="1" applyFill="1" applyBorder="1" applyAlignment="1">
      <alignment horizontal="center" vertical="center" wrapText="1"/>
    </xf>
    <xf numFmtId="0" fontId="9" fillId="18" borderId="17" xfId="0" applyFont="1" applyFill="1" applyBorder="1" applyAlignment="1">
      <alignment vertical="center" wrapText="1"/>
    </xf>
    <xf numFmtId="0" fontId="9" fillId="18" borderId="46" xfId="0" applyFont="1" applyFill="1" applyBorder="1" applyAlignment="1">
      <alignment horizontal="center" vertical="center" wrapText="1"/>
    </xf>
    <xf numFmtId="0" fontId="9" fillId="18" borderId="35" xfId="0" applyFont="1" applyFill="1" applyBorder="1" applyAlignment="1">
      <alignment horizontal="center" vertical="center" wrapText="1"/>
    </xf>
    <xf numFmtId="0" fontId="9" fillId="0" borderId="29" xfId="0" applyFont="1" applyBorder="1" applyAlignment="1">
      <alignment horizontal="left" vertical="center"/>
    </xf>
    <xf numFmtId="0" fontId="9" fillId="0" borderId="31" xfId="0" applyFont="1" applyBorder="1" applyAlignment="1">
      <alignment horizontal="left" vertical="center"/>
    </xf>
    <xf numFmtId="0" fontId="9" fillId="0" borderId="29" xfId="0" applyFont="1" applyBorder="1" applyAlignment="1">
      <alignment horizontal="center" vertical="center" wrapText="1"/>
    </xf>
    <xf numFmtId="3" fontId="9" fillId="0" borderId="8" xfId="0" applyNumberFormat="1" applyFont="1" applyBorder="1" applyAlignment="1">
      <alignment vertical="center"/>
    </xf>
    <xf numFmtId="168" fontId="9" fillId="0" borderId="8" xfId="0" applyNumberFormat="1" applyFont="1" applyBorder="1" applyAlignment="1">
      <alignment horizontal="center" vertical="center"/>
    </xf>
    <xf numFmtId="167" fontId="9" fillId="0" borderId="30" xfId="0" applyNumberFormat="1" applyFont="1" applyBorder="1" applyAlignment="1">
      <alignment horizontal="right" vertical="center"/>
    </xf>
    <xf numFmtId="3" fontId="9" fillId="0" borderId="8" xfId="0" applyNumberFormat="1" applyFont="1" applyBorder="1" applyAlignment="1">
      <alignment horizontal="right" vertical="center"/>
    </xf>
    <xf numFmtId="1" fontId="9" fillId="0" borderId="8" xfId="0" applyNumberFormat="1" applyFont="1" applyBorder="1" applyAlignment="1">
      <alignment horizontal="right" vertical="center"/>
    </xf>
    <xf numFmtId="1" fontId="15" fillId="0" borderId="8" xfId="0" applyNumberFormat="1" applyFont="1" applyBorder="1" applyAlignment="1">
      <alignment horizontal="right" vertical="center" wrapText="1"/>
    </xf>
    <xf numFmtId="0" fontId="9" fillId="7" borderId="2" xfId="0" applyFont="1" applyFill="1" applyBorder="1" applyAlignment="1">
      <alignment horizontal="right" vertical="center"/>
    </xf>
    <xf numFmtId="0" fontId="9" fillId="7" borderId="2" xfId="0" applyFont="1" applyFill="1" applyBorder="1" applyAlignment="1">
      <alignment horizontal="left" vertical="center"/>
    </xf>
    <xf numFmtId="0" fontId="9" fillId="7" borderId="2" xfId="0" applyFont="1" applyFill="1" applyBorder="1" applyAlignment="1">
      <alignment horizontal="center" vertical="center" wrapText="1"/>
    </xf>
    <xf numFmtId="3" fontId="9" fillId="7" borderId="2" xfId="0" applyNumberFormat="1" applyFont="1" applyFill="1" applyBorder="1" applyAlignment="1">
      <alignment vertical="center" wrapText="1"/>
    </xf>
    <xf numFmtId="168" fontId="9" fillId="7" borderId="2" xfId="0" applyNumberFormat="1" applyFont="1" applyFill="1" applyBorder="1" applyAlignment="1">
      <alignment horizontal="center" vertical="center" wrapText="1"/>
    </xf>
    <xf numFmtId="1" fontId="9" fillId="7" borderId="2" xfId="0" applyNumberFormat="1" applyFont="1" applyFill="1" applyBorder="1" applyAlignment="1">
      <alignment horizontal="right" vertical="center"/>
    </xf>
    <xf numFmtId="1" fontId="15" fillId="7" borderId="2" xfId="0" applyNumberFormat="1" applyFont="1" applyFill="1" applyBorder="1" applyAlignment="1">
      <alignment horizontal="right" vertical="center" wrapText="1"/>
    </xf>
    <xf numFmtId="0" fontId="6" fillId="0" borderId="0" xfId="0" applyFont="1"/>
    <xf numFmtId="0" fontId="9" fillId="0" borderId="12" xfId="0" applyFont="1" applyBorder="1" applyAlignment="1">
      <alignment horizontal="right" vertical="center"/>
    </xf>
    <xf numFmtId="0" fontId="9" fillId="0" borderId="21" xfId="0" applyFont="1" applyBorder="1" applyAlignment="1">
      <alignment horizontal="left" vertical="center"/>
    </xf>
    <xf numFmtId="0" fontId="9" fillId="0" borderId="21" xfId="0" applyFont="1" applyBorder="1" applyAlignment="1">
      <alignment horizontal="center" vertical="center" wrapText="1"/>
    </xf>
    <xf numFmtId="3" fontId="9" fillId="0" borderId="12" xfId="0" applyNumberFormat="1" applyFont="1" applyBorder="1" applyAlignment="1">
      <alignment vertical="center" wrapText="1"/>
    </xf>
    <xf numFmtId="3" fontId="15" fillId="0" borderId="12" xfId="0" applyNumberFormat="1" applyFont="1" applyBorder="1" applyAlignment="1">
      <alignment vertical="center" wrapText="1"/>
    </xf>
    <xf numFmtId="168" fontId="15" fillId="0" borderId="12" xfId="0" applyNumberFormat="1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1" fontId="9" fillId="0" borderId="12" xfId="0" applyNumberFormat="1" applyFont="1" applyBorder="1" applyAlignment="1">
      <alignment horizontal="right" vertical="center"/>
    </xf>
    <xf numFmtId="1" fontId="15" fillId="0" borderId="12" xfId="0" applyNumberFormat="1" applyFont="1" applyBorder="1" applyAlignment="1">
      <alignment horizontal="right" vertical="center" wrapText="1"/>
    </xf>
    <xf numFmtId="0" fontId="15" fillId="0" borderId="10" xfId="0" applyFont="1" applyBorder="1" applyAlignment="1">
      <alignment horizontal="left" vertical="center"/>
    </xf>
    <xf numFmtId="0" fontId="15" fillId="0" borderId="10" xfId="0" applyFont="1" applyBorder="1" applyAlignment="1">
      <alignment horizontal="center" vertical="center" wrapText="1"/>
    </xf>
    <xf numFmtId="168" fontId="7" fillId="0" borderId="2" xfId="0" applyNumberFormat="1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 wrapText="1"/>
    </xf>
    <xf numFmtId="1" fontId="15" fillId="0" borderId="2" xfId="0" applyNumberFormat="1" applyFont="1" applyBorder="1" applyAlignment="1">
      <alignment horizontal="right" vertical="center" wrapText="1"/>
    </xf>
    <xf numFmtId="0" fontId="9" fillId="0" borderId="2" xfId="0" applyFont="1" applyBorder="1" applyAlignment="1">
      <alignment horizontal="right" vertical="center"/>
    </xf>
    <xf numFmtId="0" fontId="9" fillId="0" borderId="10" xfId="0" applyFont="1" applyBorder="1" applyAlignment="1">
      <alignment horizontal="left" vertical="center"/>
    </xf>
    <xf numFmtId="0" fontId="9" fillId="0" borderId="10" xfId="0" applyFont="1" applyBorder="1" applyAlignment="1">
      <alignment horizontal="center" vertical="center" wrapText="1"/>
    </xf>
    <xf numFmtId="3" fontId="9" fillId="0" borderId="0" xfId="0" applyNumberFormat="1" applyFont="1" applyAlignment="1">
      <alignment horizontal="center" vertical="center" wrapText="1"/>
    </xf>
    <xf numFmtId="3" fontId="15" fillId="0" borderId="0" xfId="0" applyNumberFormat="1" applyFont="1" applyAlignment="1">
      <alignment horizontal="center" vertical="center" wrapText="1"/>
    </xf>
    <xf numFmtId="1" fontId="14" fillId="0" borderId="2" xfId="0" applyNumberFormat="1" applyFont="1" applyBorder="1" applyAlignment="1">
      <alignment horizontal="right" vertical="center"/>
    </xf>
    <xf numFmtId="1" fontId="9" fillId="0" borderId="2" xfId="0" applyNumberFormat="1" applyFont="1" applyBorder="1" applyAlignment="1">
      <alignment horizontal="right" vertical="center" wrapText="1"/>
    </xf>
    <xf numFmtId="0" fontId="15" fillId="0" borderId="8" xfId="0" applyFont="1" applyBorder="1" applyAlignment="1">
      <alignment horizontal="right" vertical="center"/>
    </xf>
    <xf numFmtId="0" fontId="15" fillId="0" borderId="29" xfId="0" applyFont="1" applyBorder="1" applyAlignment="1">
      <alignment horizontal="left" vertical="center"/>
    </xf>
    <xf numFmtId="0" fontId="15" fillId="0" borderId="29" xfId="0" applyFont="1" applyBorder="1" applyAlignment="1">
      <alignment horizontal="center" vertical="center" wrapText="1"/>
    </xf>
    <xf numFmtId="3" fontId="15" fillId="0" borderId="8" xfId="0" applyNumberFormat="1" applyFont="1" applyBorder="1" applyAlignment="1">
      <alignment vertical="center" wrapText="1"/>
    </xf>
    <xf numFmtId="168" fontId="7" fillId="0" borderId="8" xfId="0" applyNumberFormat="1" applyFont="1" applyBorder="1" applyAlignment="1">
      <alignment horizontal="center" vertical="center"/>
    </xf>
    <xf numFmtId="0" fontId="15" fillId="0" borderId="30" xfId="0" applyFont="1" applyBorder="1" applyAlignment="1">
      <alignment horizontal="center" vertical="center" wrapText="1"/>
    </xf>
    <xf numFmtId="1" fontId="15" fillId="0" borderId="8" xfId="0" applyNumberFormat="1" applyFont="1" applyBorder="1" applyAlignment="1">
      <alignment horizontal="right" vertical="center"/>
    </xf>
    <xf numFmtId="3" fontId="15" fillId="7" borderId="2" xfId="0" applyNumberFormat="1" applyFont="1" applyFill="1" applyBorder="1" applyAlignment="1">
      <alignment vertical="center" wrapText="1"/>
    </xf>
    <xf numFmtId="168" fontId="7" fillId="7" borderId="2" xfId="0" applyNumberFormat="1" applyFont="1" applyFill="1" applyBorder="1" applyAlignment="1">
      <alignment horizontal="center" vertical="center"/>
    </xf>
    <xf numFmtId="0" fontId="15" fillId="7" borderId="2" xfId="0" applyFont="1" applyFill="1" applyBorder="1" applyAlignment="1">
      <alignment horizontal="center" vertical="center" wrapText="1"/>
    </xf>
    <xf numFmtId="1" fontId="15" fillId="7" borderId="2" xfId="0" applyNumberFormat="1" applyFont="1" applyFill="1" applyBorder="1" applyAlignment="1">
      <alignment horizontal="right" vertical="center"/>
    </xf>
    <xf numFmtId="168" fontId="7" fillId="0" borderId="12" xfId="0" applyNumberFormat="1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 wrapText="1"/>
    </xf>
    <xf numFmtId="1" fontId="15" fillId="0" borderId="12" xfId="0" applyNumberFormat="1" applyFont="1" applyBorder="1" applyAlignment="1">
      <alignment horizontal="right" vertical="center"/>
    </xf>
    <xf numFmtId="1" fontId="9" fillId="0" borderId="12" xfId="0" applyNumberFormat="1" applyFont="1" applyBorder="1" applyAlignment="1">
      <alignment horizontal="right" vertical="center" wrapText="1"/>
    </xf>
    <xf numFmtId="9" fontId="15" fillId="0" borderId="0" xfId="0" applyNumberFormat="1" applyFont="1" applyAlignment="1">
      <alignment horizontal="center" vertical="center" wrapText="1"/>
    </xf>
    <xf numFmtId="166" fontId="15" fillId="0" borderId="0" xfId="0" applyNumberFormat="1" applyFont="1" applyAlignment="1">
      <alignment horizontal="center" vertical="center" wrapText="1"/>
    </xf>
    <xf numFmtId="1" fontId="9" fillId="7" borderId="2" xfId="0" applyNumberFormat="1" applyFont="1" applyFill="1" applyBorder="1" applyAlignment="1">
      <alignment horizontal="right" vertical="center" wrapText="1"/>
    </xf>
    <xf numFmtId="0" fontId="9" fillId="0" borderId="2" xfId="0" applyFont="1" applyBorder="1" applyAlignment="1">
      <alignment horizontal="right"/>
    </xf>
    <xf numFmtId="0" fontId="9" fillId="0" borderId="10" xfId="0" applyFont="1" applyBorder="1" applyAlignment="1">
      <alignment horizontal="left"/>
    </xf>
    <xf numFmtId="0" fontId="9" fillId="0" borderId="10" xfId="0" applyFont="1" applyBorder="1" applyAlignment="1">
      <alignment vertical="center" wrapText="1"/>
    </xf>
    <xf numFmtId="0" fontId="15" fillId="0" borderId="10" xfId="0" applyFont="1" applyBorder="1" applyAlignment="1">
      <alignment horizontal="left"/>
    </xf>
    <xf numFmtId="0" fontId="15" fillId="0" borderId="10" xfId="0" applyFont="1" applyBorder="1" applyAlignment="1">
      <alignment vertical="center" wrapText="1"/>
    </xf>
    <xf numFmtId="0" fontId="15" fillId="0" borderId="8" xfId="0" applyFont="1" applyBorder="1" applyAlignment="1">
      <alignment horizontal="right"/>
    </xf>
    <xf numFmtId="0" fontId="15" fillId="0" borderId="29" xfId="0" applyFont="1" applyBorder="1" applyAlignment="1">
      <alignment horizontal="left"/>
    </xf>
    <xf numFmtId="0" fontId="15" fillId="0" borderId="29" xfId="0" applyFont="1" applyBorder="1" applyAlignment="1">
      <alignment vertical="center" wrapText="1"/>
    </xf>
    <xf numFmtId="0" fontId="9" fillId="7" borderId="2" xfId="0" applyFont="1" applyFill="1" applyBorder="1" applyAlignment="1">
      <alignment horizontal="right"/>
    </xf>
    <xf numFmtId="0" fontId="9" fillId="7" borderId="2" xfId="0" applyFont="1" applyFill="1" applyBorder="1" applyAlignment="1">
      <alignment horizontal="left"/>
    </xf>
    <xf numFmtId="0" fontId="9" fillId="7" borderId="2" xfId="0" applyFont="1" applyFill="1" applyBorder="1" applyAlignment="1">
      <alignment vertical="center" wrapText="1"/>
    </xf>
    <xf numFmtId="0" fontId="9" fillId="0" borderId="12" xfId="0" applyFont="1" applyBorder="1" applyAlignment="1">
      <alignment horizontal="right"/>
    </xf>
    <xf numFmtId="0" fontId="9" fillId="0" borderId="21" xfId="0" applyFont="1" applyBorder="1" applyAlignment="1">
      <alignment horizontal="left"/>
    </xf>
    <xf numFmtId="0" fontId="9" fillId="0" borderId="21" xfId="0" applyFont="1" applyBorder="1" applyAlignment="1">
      <alignment vertical="center" wrapText="1"/>
    </xf>
    <xf numFmtId="168" fontId="6" fillId="0" borderId="12" xfId="0" applyNumberFormat="1" applyFont="1" applyBorder="1" applyAlignment="1">
      <alignment horizontal="center" vertical="center"/>
    </xf>
    <xf numFmtId="0" fontId="9" fillId="0" borderId="20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left"/>
    </xf>
    <xf numFmtId="0" fontId="9" fillId="0" borderId="26" xfId="0" applyFont="1" applyBorder="1" applyAlignment="1">
      <alignment vertical="center" wrapText="1"/>
    </xf>
    <xf numFmtId="0" fontId="15" fillId="0" borderId="9" xfId="0" applyFont="1" applyBorder="1" applyAlignment="1">
      <alignment vertical="center" wrapText="1"/>
    </xf>
    <xf numFmtId="0" fontId="15" fillId="0" borderId="2" xfId="0" applyFont="1" applyBorder="1" applyAlignment="1">
      <alignment vertical="center"/>
    </xf>
    <xf numFmtId="0" fontId="9" fillId="0" borderId="2" xfId="0" applyFont="1" applyBorder="1" applyAlignment="1">
      <alignment horizontal="right" vertical="center" wrapText="1"/>
    </xf>
    <xf numFmtId="0" fontId="9" fillId="0" borderId="2" xfId="0" applyFont="1" applyBorder="1" applyAlignment="1">
      <alignment vertical="center" wrapText="1"/>
    </xf>
    <xf numFmtId="0" fontId="9" fillId="0" borderId="9" xfId="0" applyFont="1" applyBorder="1" applyAlignment="1">
      <alignment vertical="center" wrapText="1"/>
    </xf>
    <xf numFmtId="0" fontId="15" fillId="0" borderId="8" xfId="0" applyFont="1" applyBorder="1" applyAlignment="1">
      <alignment horizontal="right" vertical="center" wrapText="1"/>
    </xf>
    <xf numFmtId="0" fontId="15" fillId="0" borderId="8" xfId="0" applyFont="1" applyBorder="1" applyAlignment="1">
      <alignment vertical="center" wrapText="1"/>
    </xf>
    <xf numFmtId="0" fontId="15" fillId="0" borderId="31" xfId="0" applyFont="1" applyBorder="1" applyAlignment="1">
      <alignment vertical="center" wrapText="1"/>
    </xf>
    <xf numFmtId="0" fontId="9" fillId="7" borderId="2" xfId="0" applyFont="1" applyFill="1" applyBorder="1" applyAlignment="1">
      <alignment horizontal="right" vertical="center" wrapText="1"/>
    </xf>
    <xf numFmtId="0" fontId="9" fillId="0" borderId="12" xfId="0" applyFont="1" applyBorder="1" applyAlignment="1">
      <alignment horizontal="right" vertical="center" wrapText="1"/>
    </xf>
    <xf numFmtId="0" fontId="9" fillId="0" borderId="12" xfId="0" applyFont="1" applyBorder="1" applyAlignment="1">
      <alignment vertical="center" wrapText="1"/>
    </xf>
    <xf numFmtId="0" fontId="7" fillId="0" borderId="9" xfId="0" applyFont="1" applyBorder="1"/>
    <xf numFmtId="1" fontId="7" fillId="0" borderId="2" xfId="0" applyNumberFormat="1" applyFont="1" applyBorder="1" applyAlignment="1">
      <alignment horizontal="right" vertical="center"/>
    </xf>
    <xf numFmtId="0" fontId="6" fillId="0" borderId="2" xfId="0" applyFont="1" applyBorder="1"/>
    <xf numFmtId="0" fontId="6" fillId="0" borderId="9" xfId="0" applyFont="1" applyBorder="1"/>
    <xf numFmtId="1" fontId="6" fillId="0" borderId="2" xfId="0" applyNumberFormat="1" applyFont="1" applyBorder="1" applyAlignment="1">
      <alignment horizontal="right" vertical="center"/>
    </xf>
    <xf numFmtId="0" fontId="7" fillId="0" borderId="8" xfId="0" applyFont="1" applyBorder="1" applyAlignment="1">
      <alignment horizontal="right"/>
    </xf>
    <xf numFmtId="0" fontId="7" fillId="0" borderId="8" xfId="0" applyFont="1" applyBorder="1"/>
    <xf numFmtId="0" fontId="7" fillId="0" borderId="31" xfId="0" applyFont="1" applyBorder="1"/>
    <xf numFmtId="1" fontId="7" fillId="0" borderId="8" xfId="0" applyNumberFormat="1" applyFont="1" applyBorder="1" applyAlignment="1">
      <alignment horizontal="right" vertical="center"/>
    </xf>
    <xf numFmtId="0" fontId="6" fillId="7" borderId="2" xfId="0" applyFont="1" applyFill="1" applyBorder="1" applyAlignment="1">
      <alignment horizontal="right"/>
    </xf>
    <xf numFmtId="0" fontId="6" fillId="7" borderId="2" xfId="0" applyFont="1" applyFill="1" applyBorder="1"/>
    <xf numFmtId="1" fontId="6" fillId="7" borderId="2" xfId="0" applyNumberFormat="1" applyFont="1" applyFill="1" applyBorder="1" applyAlignment="1">
      <alignment horizontal="right" vertical="center"/>
    </xf>
    <xf numFmtId="0" fontId="6" fillId="0" borderId="12" xfId="0" applyFont="1" applyBorder="1" applyAlignment="1">
      <alignment horizontal="right"/>
    </xf>
    <xf numFmtId="0" fontId="6" fillId="0" borderId="12" xfId="0" applyFont="1" applyBorder="1"/>
    <xf numFmtId="0" fontId="6" fillId="0" borderId="26" xfId="0" applyFont="1" applyBorder="1"/>
    <xf numFmtId="1" fontId="6" fillId="0" borderId="12" xfId="0" applyNumberFormat="1" applyFont="1" applyBorder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29" fillId="0" borderId="49" xfId="0" applyFont="1" applyBorder="1" applyAlignment="1">
      <alignment horizontal="center" vertical="center"/>
    </xf>
    <xf numFmtId="0" fontId="29" fillId="23" borderId="49" xfId="0" applyFont="1" applyFill="1" applyBorder="1" applyAlignment="1">
      <alignment horizontal="center" vertical="center"/>
    </xf>
    <xf numFmtId="10" fontId="29" fillId="0" borderId="49" xfId="1" applyNumberFormat="1" applyFont="1" applyBorder="1" applyAlignment="1">
      <alignment vertical="center" wrapText="1"/>
    </xf>
    <xf numFmtId="3" fontId="29" fillId="0" borderId="49" xfId="0" applyNumberFormat="1" applyFont="1" applyBorder="1" applyAlignment="1">
      <alignment vertical="center"/>
    </xf>
    <xf numFmtId="0" fontId="0" fillId="20" borderId="0" xfId="0" applyFill="1"/>
    <xf numFmtId="0" fontId="30" fillId="0" borderId="0" xfId="0" applyFont="1"/>
    <xf numFmtId="0" fontId="25" fillId="0" borderId="0" xfId="0" applyFont="1"/>
    <xf numFmtId="0" fontId="23" fillId="0" borderId="0" xfId="0" applyFont="1"/>
    <xf numFmtId="0" fontId="33" fillId="23" borderId="49" xfId="0" applyFont="1" applyFill="1" applyBorder="1" applyAlignment="1">
      <alignment horizontal="center" vertical="center"/>
    </xf>
    <xf numFmtId="0" fontId="0" fillId="20" borderId="7" xfId="0" applyFill="1" applyBorder="1" applyAlignment="1">
      <alignment horizontal="center" vertical="center"/>
    </xf>
    <xf numFmtId="0" fontId="0" fillId="20" borderId="0" xfId="0" applyFill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33" fillId="23" borderId="49" xfId="0" applyFont="1" applyFill="1" applyBorder="1" applyAlignment="1">
      <alignment vertical="center" wrapText="1"/>
    </xf>
    <xf numFmtId="0" fontId="33" fillId="0" borderId="49" xfId="0" applyFont="1" applyBorder="1" applyAlignment="1">
      <alignment vertical="center" wrapText="1"/>
    </xf>
    <xf numFmtId="164" fontId="34" fillId="21" borderId="49" xfId="0" applyNumberFormat="1" applyFont="1" applyFill="1" applyBorder="1" applyAlignment="1">
      <alignment horizontal="center" vertical="center" wrapText="1"/>
    </xf>
    <xf numFmtId="1" fontId="35" fillId="21" borderId="49" xfId="0" applyNumberFormat="1" applyFont="1" applyFill="1" applyBorder="1" applyAlignment="1">
      <alignment horizontal="center" vertical="center" wrapText="1"/>
    </xf>
    <xf numFmtId="164" fontId="34" fillId="19" borderId="49" xfId="0" applyNumberFormat="1" applyFont="1" applyFill="1" applyBorder="1" applyAlignment="1">
      <alignment horizontal="center" vertical="center" wrapText="1"/>
    </xf>
    <xf numFmtId="164" fontId="34" fillId="22" borderId="49" xfId="0" applyNumberFormat="1" applyFont="1" applyFill="1" applyBorder="1" applyAlignment="1">
      <alignment horizontal="center" vertical="center" wrapText="1"/>
    </xf>
    <xf numFmtId="1" fontId="35" fillId="22" borderId="49" xfId="0" applyNumberFormat="1" applyFont="1" applyFill="1" applyBorder="1" applyAlignment="1">
      <alignment horizontal="center" vertical="center" wrapText="1"/>
    </xf>
    <xf numFmtId="3" fontId="29" fillId="0" borderId="49" xfId="0" applyNumberFormat="1" applyFont="1" applyBorder="1" applyAlignment="1">
      <alignment horizontal="right" vertical="center" wrapText="1"/>
    </xf>
    <xf numFmtId="10" fontId="29" fillId="0" borderId="49" xfId="0" applyNumberFormat="1" applyFont="1" applyBorder="1" applyAlignment="1">
      <alignment horizontal="right" vertical="center" wrapText="1"/>
    </xf>
    <xf numFmtId="3" fontId="29" fillId="0" borderId="49" xfId="0" applyNumberFormat="1" applyFont="1" applyBorder="1" applyAlignment="1">
      <alignment horizontal="right" vertical="center"/>
    </xf>
    <xf numFmtId="3" fontId="36" fillId="24" borderId="49" xfId="0" applyNumberFormat="1" applyFont="1" applyFill="1" applyBorder="1" applyAlignment="1">
      <alignment horizontal="right" vertical="center" wrapText="1"/>
    </xf>
    <xf numFmtId="3" fontId="26" fillId="0" borderId="49" xfId="0" applyNumberFormat="1" applyFont="1" applyBorder="1" applyAlignment="1">
      <alignment horizontal="right" vertical="center" wrapText="1"/>
    </xf>
    <xf numFmtId="10" fontId="29" fillId="0" borderId="49" xfId="1" applyNumberFormat="1" applyFont="1" applyBorder="1" applyAlignment="1">
      <alignment horizontal="right" vertical="center" wrapText="1"/>
    </xf>
    <xf numFmtId="1" fontId="37" fillId="24" borderId="49" xfId="0" applyNumberFormat="1" applyFont="1" applyFill="1" applyBorder="1" applyAlignment="1">
      <alignment vertical="center" wrapText="1"/>
    </xf>
    <xf numFmtId="10" fontId="37" fillId="24" borderId="49" xfId="0" applyNumberFormat="1" applyFont="1" applyFill="1" applyBorder="1" applyAlignment="1">
      <alignment vertical="center" wrapText="1"/>
    </xf>
    <xf numFmtId="3" fontId="26" fillId="0" borderId="49" xfId="0" applyNumberFormat="1" applyFont="1" applyBorder="1" applyAlignment="1">
      <alignment horizontal="center" vertical="center" wrapText="1"/>
    </xf>
    <xf numFmtId="10" fontId="36" fillId="24" borderId="49" xfId="0" applyNumberFormat="1" applyFont="1" applyFill="1" applyBorder="1" applyAlignment="1">
      <alignment horizontal="right" vertical="center" wrapText="1"/>
    </xf>
    <xf numFmtId="10" fontId="29" fillId="24" borderId="49" xfId="0" applyNumberFormat="1" applyFont="1" applyFill="1" applyBorder="1" applyAlignment="1">
      <alignment horizontal="right" vertical="center" wrapText="1"/>
    </xf>
    <xf numFmtId="10" fontId="29" fillId="20" borderId="49" xfId="0" applyNumberFormat="1" applyFont="1" applyFill="1" applyBorder="1" applyAlignment="1">
      <alignment vertical="center" wrapText="1"/>
    </xf>
    <xf numFmtId="0" fontId="0" fillId="20" borderId="7" xfId="0" applyFill="1" applyBorder="1"/>
    <xf numFmtId="10" fontId="26" fillId="0" borderId="49" xfId="0" applyNumberFormat="1" applyFont="1" applyBorder="1" applyAlignment="1">
      <alignment horizontal="right" vertical="center"/>
    </xf>
    <xf numFmtId="0" fontId="29" fillId="0" borderId="49" xfId="0" applyFont="1" applyBorder="1" applyAlignment="1">
      <alignment horizontal="right" vertical="center" wrapText="1"/>
    </xf>
    <xf numFmtId="4" fontId="26" fillId="0" borderId="49" xfId="0" applyNumberFormat="1" applyFont="1" applyBorder="1" applyAlignment="1">
      <alignment horizontal="right" vertical="center" wrapText="1"/>
    </xf>
    <xf numFmtId="10" fontId="26" fillId="0" borderId="49" xfId="0" applyNumberFormat="1" applyFont="1" applyBorder="1" applyAlignment="1">
      <alignment horizontal="right" vertical="center" wrapText="1"/>
    </xf>
    <xf numFmtId="168" fontId="29" fillId="0" borderId="49" xfId="0" applyNumberFormat="1" applyFont="1" applyBorder="1" applyAlignment="1">
      <alignment horizontal="right" vertical="center"/>
    </xf>
    <xf numFmtId="3" fontId="26" fillId="0" borderId="49" xfId="0" applyNumberFormat="1" applyFont="1" applyBorder="1" applyAlignment="1">
      <alignment horizontal="right" vertical="center"/>
    </xf>
    <xf numFmtId="10" fontId="29" fillId="0" borderId="49" xfId="0" applyNumberFormat="1" applyFont="1" applyBorder="1" applyAlignment="1">
      <alignment horizontal="right" vertical="center"/>
    </xf>
    <xf numFmtId="10" fontId="29" fillId="3" borderId="49" xfId="0" applyNumberFormat="1" applyFont="1" applyFill="1" applyBorder="1" applyAlignment="1">
      <alignment horizontal="right" vertical="center"/>
    </xf>
    <xf numFmtId="10" fontId="29" fillId="0" borderId="49" xfId="1" applyNumberFormat="1" applyFont="1" applyBorder="1" applyAlignment="1">
      <alignment horizontal="right" vertical="center"/>
    </xf>
    <xf numFmtId="164" fontId="35" fillId="19" borderId="49" xfId="0" applyNumberFormat="1" applyFont="1" applyFill="1" applyBorder="1" applyAlignment="1">
      <alignment horizontal="left" vertical="center" wrapText="1"/>
    </xf>
    <xf numFmtId="164" fontId="35" fillId="21" borderId="49" xfId="0" applyNumberFormat="1" applyFont="1" applyFill="1" applyBorder="1" applyAlignment="1">
      <alignment horizontal="left" vertical="center" wrapText="1"/>
    </xf>
    <xf numFmtId="0" fontId="35" fillId="20" borderId="49" xfId="0" applyFont="1" applyFill="1" applyBorder="1" applyAlignment="1">
      <alignment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/>
    </xf>
    <xf numFmtId="0" fontId="29" fillId="0" borderId="50" xfId="0" applyFont="1" applyBorder="1" applyAlignment="1">
      <alignment horizontal="center" vertical="center"/>
    </xf>
    <xf numFmtId="0" fontId="29" fillId="0" borderId="48" xfId="0" applyFont="1" applyBorder="1" applyAlignment="1">
      <alignment horizontal="center" vertical="center"/>
    </xf>
    <xf numFmtId="0" fontId="33" fillId="0" borderId="49" xfId="0" applyFont="1" applyBorder="1" applyAlignment="1">
      <alignment horizontal="center" vertical="center" wrapText="1"/>
    </xf>
    <xf numFmtId="0" fontId="29" fillId="23" borderId="47" xfId="0" applyFont="1" applyFill="1" applyBorder="1" applyAlignment="1">
      <alignment horizontal="center" vertical="center"/>
    </xf>
    <xf numFmtId="0" fontId="29" fillId="23" borderId="48" xfId="0" applyFont="1" applyFill="1" applyBorder="1" applyAlignment="1">
      <alignment horizontal="center" vertical="center"/>
    </xf>
    <xf numFmtId="0" fontId="33" fillId="23" borderId="49" xfId="0" applyFont="1" applyFill="1" applyBorder="1" applyAlignment="1">
      <alignment horizontal="left" vertical="center" wrapText="1"/>
    </xf>
    <xf numFmtId="0" fontId="31" fillId="0" borderId="49" xfId="0" applyFont="1" applyBorder="1" applyAlignment="1">
      <alignment horizontal="center" vertical="center" wrapText="1"/>
    </xf>
    <xf numFmtId="0" fontId="29" fillId="20" borderId="51" xfId="0" applyFont="1" applyFill="1" applyBorder="1" applyAlignment="1">
      <alignment horizontal="left" vertical="center" wrapText="1"/>
    </xf>
    <xf numFmtId="0" fontId="29" fillId="20" borderId="7" xfId="0" applyFont="1" applyFill="1" applyBorder="1" applyAlignment="1">
      <alignment horizontal="left" vertical="center" wrapText="1"/>
    </xf>
    <xf numFmtId="0" fontId="31" fillId="20" borderId="49" xfId="0" applyFont="1" applyFill="1" applyBorder="1" applyAlignment="1">
      <alignment horizontal="center" vertical="center" wrapText="1"/>
    </xf>
    <xf numFmtId="0" fontId="6" fillId="4" borderId="9" xfId="0" applyFont="1" applyFill="1" applyBorder="1" applyAlignment="1">
      <alignment horizontal="center" vertical="center" wrapText="1"/>
    </xf>
    <xf numFmtId="0" fontId="4" fillId="0" borderId="10" xfId="0" applyFont="1" applyBorder="1"/>
    <xf numFmtId="0" fontId="4" fillId="0" borderId="11" xfId="0" applyFont="1" applyBorder="1"/>
    <xf numFmtId="0" fontId="8" fillId="3" borderId="5" xfId="0" applyFont="1" applyFill="1" applyBorder="1" applyAlignment="1">
      <alignment horizontal="center"/>
    </xf>
    <xf numFmtId="0" fontId="4" fillId="0" borderId="6" xfId="0" applyFont="1" applyBorder="1"/>
    <xf numFmtId="0" fontId="4" fillId="0" borderId="7" xfId="0" applyFont="1" applyBorder="1"/>
    <xf numFmtId="0" fontId="10" fillId="3" borderId="5" xfId="0" applyFont="1" applyFill="1" applyBorder="1"/>
    <xf numFmtId="0" fontId="10" fillId="3" borderId="5" xfId="0" applyFont="1" applyFill="1" applyBorder="1" applyAlignment="1">
      <alignment horizontal="left" wrapText="1"/>
    </xf>
    <xf numFmtId="0" fontId="5" fillId="9" borderId="13" xfId="0" applyFont="1" applyFill="1" applyBorder="1" applyAlignment="1">
      <alignment horizontal="center" vertical="center" wrapText="1"/>
    </xf>
    <xf numFmtId="0" fontId="4" fillId="0" borderId="14" xfId="0" applyFont="1" applyBorder="1"/>
    <xf numFmtId="0" fontId="4" fillId="0" borderId="15" xfId="0" applyFont="1" applyBorder="1"/>
    <xf numFmtId="0" fontId="5" fillId="9" borderId="16" xfId="0" applyFont="1" applyFill="1" applyBorder="1" applyAlignment="1">
      <alignment horizontal="center" vertical="center" wrapText="1"/>
    </xf>
    <xf numFmtId="0" fontId="4" fillId="0" borderId="19" xfId="0" applyFont="1" applyBorder="1"/>
    <xf numFmtId="0" fontId="5" fillId="9" borderId="9" xfId="0" applyFont="1" applyFill="1" applyBorder="1" applyAlignment="1">
      <alignment horizontal="center" vertical="center" wrapText="1"/>
    </xf>
    <xf numFmtId="0" fontId="6" fillId="4" borderId="8" xfId="0" applyFont="1" applyFill="1" applyBorder="1" applyAlignment="1">
      <alignment horizontal="center" vertical="center" wrapText="1"/>
    </xf>
    <xf numFmtId="0" fontId="4" fillId="0" borderId="12" xfId="0" applyFont="1" applyBorder="1"/>
    <xf numFmtId="0" fontId="10" fillId="3" borderId="5" xfId="0" applyFont="1" applyFill="1" applyBorder="1" applyAlignment="1">
      <alignment horizontal="left"/>
    </xf>
    <xf numFmtId="0" fontId="10" fillId="3" borderId="5" xfId="0" applyFont="1" applyFill="1" applyBorder="1" applyAlignment="1">
      <alignment vertical="center"/>
    </xf>
    <xf numFmtId="0" fontId="5" fillId="9" borderId="8" xfId="0" applyFont="1" applyFill="1" applyBorder="1" applyAlignment="1">
      <alignment horizontal="center" vertical="center" wrapText="1"/>
    </xf>
    <xf numFmtId="0" fontId="5" fillId="6" borderId="4" xfId="0" applyFont="1" applyFill="1" applyBorder="1" applyAlignment="1">
      <alignment horizontal="center" vertical="center" wrapText="1"/>
    </xf>
    <xf numFmtId="0" fontId="4" fillId="0" borderId="22" xfId="0" applyFont="1" applyBorder="1"/>
    <xf numFmtId="0" fontId="16" fillId="12" borderId="9" xfId="0" applyFont="1" applyFill="1" applyBorder="1" applyAlignment="1">
      <alignment horizontal="center" vertical="center" wrapText="1"/>
    </xf>
    <xf numFmtId="0" fontId="6" fillId="7" borderId="9" xfId="0" applyFont="1" applyFill="1" applyBorder="1" applyAlignment="1">
      <alignment horizontal="center"/>
    </xf>
    <xf numFmtId="0" fontId="6" fillId="7" borderId="9" xfId="0" applyFont="1" applyFill="1" applyBorder="1" applyAlignment="1">
      <alignment horizontal="center" vertical="center" wrapText="1"/>
    </xf>
    <xf numFmtId="164" fontId="6" fillId="0" borderId="9" xfId="0" applyNumberFormat="1" applyFont="1" applyBorder="1" applyAlignment="1">
      <alignment horizontal="center"/>
    </xf>
    <xf numFmtId="0" fontId="6" fillId="15" borderId="8" xfId="0" applyFont="1" applyFill="1" applyBorder="1" applyAlignment="1">
      <alignment horizontal="center" vertical="center" wrapText="1"/>
    </xf>
    <xf numFmtId="0" fontId="6" fillId="7" borderId="8" xfId="0" applyFont="1" applyFill="1" applyBorder="1" applyAlignment="1">
      <alignment horizontal="center" vertical="center" wrapText="1"/>
    </xf>
    <xf numFmtId="0" fontId="18" fillId="16" borderId="8" xfId="0" applyFont="1" applyFill="1" applyBorder="1" applyAlignment="1">
      <alignment horizontal="center" vertical="center" wrapText="1"/>
    </xf>
    <xf numFmtId="0" fontId="6" fillId="15" borderId="9" xfId="0" applyFont="1" applyFill="1" applyBorder="1" applyAlignment="1">
      <alignment horizontal="center" vertical="center"/>
    </xf>
    <xf numFmtId="0" fontId="9" fillId="0" borderId="9" xfId="0" applyFont="1" applyBorder="1" applyAlignment="1">
      <alignment horizontal="left" vertical="center" wrapText="1"/>
    </xf>
    <xf numFmtId="0" fontId="9" fillId="18" borderId="40" xfId="0" applyFont="1" applyFill="1" applyBorder="1" applyAlignment="1">
      <alignment horizontal="center" vertical="center" wrapText="1"/>
    </xf>
    <xf numFmtId="0" fontId="4" fillId="0" borderId="29" xfId="0" applyFont="1" applyBorder="1"/>
    <xf numFmtId="0" fontId="4" fillId="0" borderId="41" xfId="0" applyFont="1" applyBorder="1"/>
    <xf numFmtId="0" fontId="4" fillId="0" borderId="44" xfId="0" applyFont="1" applyBorder="1"/>
    <xf numFmtId="0" fontId="4" fillId="0" borderId="21" xfId="0" applyFont="1" applyBorder="1"/>
    <xf numFmtId="0" fontId="4" fillId="0" borderId="45" xfId="0" applyFont="1" applyBorder="1"/>
    <xf numFmtId="0" fontId="9" fillId="18" borderId="9" xfId="0" applyFont="1" applyFill="1" applyBorder="1" applyAlignment="1">
      <alignment horizontal="center" vertical="center" wrapText="1"/>
    </xf>
    <xf numFmtId="0" fontId="15" fillId="0" borderId="9" xfId="0" applyFont="1" applyBorder="1" applyAlignment="1">
      <alignment horizontal="left" vertical="center" wrapText="1"/>
    </xf>
    <xf numFmtId="0" fontId="9" fillId="18" borderId="42" xfId="0" applyFont="1" applyFill="1" applyBorder="1" applyAlignment="1">
      <alignment horizontal="center" vertical="center" wrapText="1"/>
    </xf>
    <xf numFmtId="0" fontId="4" fillId="0" borderId="33" xfId="0" applyFont="1" applyBorder="1"/>
    <xf numFmtId="0" fontId="4" fillId="0" borderId="43" xfId="0" applyFont="1" applyBorder="1"/>
    <xf numFmtId="0" fontId="4" fillId="0" borderId="34" xfId="0" applyFont="1" applyBorder="1"/>
    <xf numFmtId="0" fontId="9" fillId="18" borderId="32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0" fillId="0" borderId="0" xfId="0"/>
    <xf numFmtId="0" fontId="15" fillId="0" borderId="0" xfId="0" applyFont="1" applyAlignment="1">
      <alignment horizontal="center" vertical="center" wrapText="1"/>
    </xf>
    <xf numFmtId="164" fontId="33" fillId="19" borderId="49" xfId="0" applyNumberFormat="1" applyFont="1" applyFill="1" applyBorder="1" applyAlignment="1">
      <alignment horizontal="left" vertical="center" wrapText="1"/>
    </xf>
    <xf numFmtId="164" fontId="33" fillId="21" borderId="49" xfId="0" applyNumberFormat="1" applyFont="1" applyFill="1" applyBorder="1" applyAlignment="1">
      <alignment horizontal="center" vertical="center" wrapText="1"/>
    </xf>
    <xf numFmtId="1" fontId="33" fillId="21" borderId="49" xfId="0" applyNumberFormat="1" applyFont="1" applyFill="1" applyBorder="1" applyAlignment="1">
      <alignment horizontal="center" vertical="center" wrapText="1"/>
    </xf>
    <xf numFmtId="3" fontId="29" fillId="24" borderId="49" xfId="0" applyNumberFormat="1" applyFont="1" applyFill="1" applyBorder="1" applyAlignment="1">
      <alignment horizontal="right" vertical="center" wrapText="1"/>
    </xf>
    <xf numFmtId="3" fontId="29" fillId="0" borderId="49" xfId="0" applyNumberFormat="1" applyFont="1" applyBorder="1" applyAlignment="1">
      <alignment horizontal="center" vertical="center" wrapText="1"/>
    </xf>
    <xf numFmtId="0" fontId="27" fillId="0" borderId="0" xfId="0" applyFont="1"/>
  </cellXfs>
  <cellStyles count="2">
    <cellStyle name="Normal" xfId="0" builtinId="0"/>
    <cellStyle name="Porcentaje" xfId="1" builtinId="5"/>
  </cellStyles>
  <dxfs count="10">
    <dxf>
      <font>
        <color rgb="FF9C0006"/>
      </font>
      <fill>
        <patternFill patternType="solid">
          <fgColor rgb="FFFFC7CE"/>
          <bgColor rgb="FFFFC7CE"/>
        </patternFill>
      </fill>
    </dxf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32" Type="http://customschemas.google.com/relationships/workbookmetadata" Target="metadata"/><Relationship Id="rId5" Type="http://schemas.openxmlformats.org/officeDocument/2006/relationships/worksheet" Target="worksheets/sheet5.xml"/><Relationship Id="rId36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35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cano/Documents/MCANO/Documents/INVIERTE.%20PE/Indicadores%202020-2022/Datos%20para%20indicadores%2020-22/Base%20de%20datos%20Saneamient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cano/Documents/MCANO/Documents/INVIERTE.%20PE/Estadisticas/Informaci&#243;n%20saneamiento+ENAPRES%202019%20y%20SUNASS%20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ua Potable"/>
      <sheetName val="Alcantarillado"/>
      <sheetName val="PTAR"/>
      <sheetName val="Aguas residuales"/>
      <sheetName val="Horas Ss"/>
      <sheetName val="Cloro Residual"/>
      <sheetName val="Agua potable - Reg PNS"/>
      <sheetName val="Alcantarillado - Reg PNS"/>
      <sheetName val="Hrs - Cloro"/>
      <sheetName val="Hoja3"/>
      <sheetName val="Hoja2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ua_Urbano"/>
      <sheetName val="Alcantarillado_Urbano"/>
      <sheetName val="Agua_Rural"/>
      <sheetName val="Alcantarillado_Rural"/>
      <sheetName val="SUNASS 2018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BF21"/>
  <sheetViews>
    <sheetView tabSelected="1" view="pageBreakPreview" zoomScaleNormal="100" zoomScaleSheetLayoutView="100" workbookViewId="0">
      <pane xSplit="3" ySplit="5" topLeftCell="D12" activePane="bottomRight" state="frozen"/>
      <selection pane="topRight" activeCell="D1" sqref="D1"/>
      <selection pane="bottomLeft" activeCell="A6" sqref="A6"/>
      <selection pane="bottomRight" activeCell="G13" sqref="G13"/>
    </sheetView>
  </sheetViews>
  <sheetFormatPr baseColWidth="10" defaultRowHeight="14.25" x14ac:dyDescent="0.2"/>
  <cols>
    <col min="1" max="1" width="4" style="315" customWidth="1"/>
    <col min="2" max="2" width="22" customWidth="1"/>
    <col min="3" max="3" width="35.25" style="314" customWidth="1"/>
    <col min="4" max="4" width="10.125" style="1" customWidth="1"/>
    <col min="5" max="5" width="9" style="315" customWidth="1"/>
    <col min="6" max="6" width="7.25" style="315" customWidth="1"/>
    <col min="7" max="7" width="8.625" customWidth="1"/>
    <col min="8" max="8" width="6.875" customWidth="1"/>
    <col min="9" max="9" width="7.5" customWidth="1"/>
    <col min="10" max="10" width="6.375" customWidth="1"/>
    <col min="11" max="11" width="7.875" customWidth="1"/>
    <col min="12" max="12" width="6" customWidth="1"/>
    <col min="13" max="13" width="7.375" customWidth="1"/>
    <col min="14" max="14" width="6" customWidth="1"/>
    <col min="15" max="15" width="8.125" customWidth="1"/>
    <col min="16" max="16" width="6.75" customWidth="1"/>
    <col min="17" max="17" width="8.25" customWidth="1"/>
    <col min="18" max="18" width="6.125" customWidth="1"/>
    <col min="19" max="19" width="7.875" customWidth="1"/>
    <col min="20" max="20" width="7.375" customWidth="1"/>
    <col min="21" max="21" width="8.25" customWidth="1"/>
    <col min="22" max="22" width="6.5" customWidth="1"/>
    <col min="23" max="23" width="8.5" customWidth="1"/>
    <col min="24" max="24" width="6" customWidth="1"/>
    <col min="25" max="25" width="8" customWidth="1"/>
    <col min="26" max="26" width="6" customWidth="1"/>
    <col min="27" max="27" width="8.5" customWidth="1"/>
    <col min="28" max="28" width="6" customWidth="1"/>
    <col min="29" max="29" width="7.625" customWidth="1"/>
    <col min="30" max="30" width="6" customWidth="1"/>
    <col min="31" max="31" width="8.375" customWidth="1"/>
    <col min="32" max="32" width="6.875" customWidth="1"/>
    <col min="33" max="33" width="8.25" customWidth="1"/>
    <col min="34" max="34" width="6.125" customWidth="1"/>
    <col min="35" max="35" width="8.125" customWidth="1"/>
    <col min="36" max="36" width="6" customWidth="1"/>
    <col min="37" max="37" width="7.625" customWidth="1"/>
    <col min="38" max="38" width="6" customWidth="1"/>
    <col min="39" max="39" width="8.25" customWidth="1"/>
    <col min="40" max="40" width="6" customWidth="1"/>
    <col min="41" max="41" width="7.625" customWidth="1"/>
    <col min="42" max="42" width="6" customWidth="1"/>
    <col min="43" max="43" width="7.375" customWidth="1"/>
    <col min="44" max="44" width="6" customWidth="1"/>
    <col min="45" max="45" width="8.25" customWidth="1"/>
    <col min="46" max="46" width="6" customWidth="1"/>
    <col min="47" max="47" width="8.75" customWidth="1"/>
    <col min="48" max="48" width="6" customWidth="1"/>
    <col min="49" max="49" width="7.875" customWidth="1"/>
    <col min="50" max="50" width="6" customWidth="1"/>
    <col min="51" max="51" width="7.75" customWidth="1"/>
    <col min="52" max="52" width="6" customWidth="1"/>
    <col min="53" max="53" width="7.75" customWidth="1"/>
    <col min="54" max="54" width="6" customWidth="1"/>
    <col min="55" max="55" width="8" customWidth="1"/>
    <col min="56" max="56" width="6" customWidth="1"/>
    <col min="57" max="57" width="8.625" customWidth="1"/>
    <col min="58" max="58" width="6" customWidth="1"/>
    <col min="59" max="61" width="4.375" customWidth="1"/>
    <col min="62" max="63" width="5.875" customWidth="1"/>
    <col min="64" max="64" width="4.375" customWidth="1"/>
    <col min="65" max="65" width="5.625" customWidth="1"/>
    <col min="66" max="79" width="4.375" customWidth="1"/>
  </cols>
  <sheetData>
    <row r="2" spans="1:58" ht="15" x14ac:dyDescent="0.25">
      <c r="B2" s="321" t="s">
        <v>2454</v>
      </c>
    </row>
    <row r="3" spans="1:58" ht="15" x14ac:dyDescent="0.25">
      <c r="B3" s="321" t="s">
        <v>2456</v>
      </c>
    </row>
    <row r="4" spans="1:58" s="322" customFormat="1" ht="35.25" customHeight="1" x14ac:dyDescent="0.2">
      <c r="A4" s="361" t="s">
        <v>2443</v>
      </c>
      <c r="B4" s="361" t="s">
        <v>2444</v>
      </c>
      <c r="C4" s="360" t="s">
        <v>2438</v>
      </c>
      <c r="D4" s="362" t="s">
        <v>17</v>
      </c>
      <c r="E4" s="362" t="s">
        <v>1883</v>
      </c>
      <c r="F4" s="360" t="s">
        <v>2447</v>
      </c>
      <c r="G4" s="370" t="s">
        <v>2448</v>
      </c>
      <c r="H4" s="370"/>
      <c r="I4" s="370" t="s">
        <v>36</v>
      </c>
      <c r="J4" s="370"/>
      <c r="K4" s="370" t="s">
        <v>37</v>
      </c>
      <c r="L4" s="370"/>
      <c r="M4" s="373" t="s">
        <v>38</v>
      </c>
      <c r="N4" s="373"/>
      <c r="O4" s="370" t="s">
        <v>39</v>
      </c>
      <c r="P4" s="370"/>
      <c r="Q4" s="370" t="s">
        <v>40</v>
      </c>
      <c r="R4" s="370"/>
      <c r="S4" s="370" t="s">
        <v>41</v>
      </c>
      <c r="T4" s="370"/>
      <c r="U4" s="370" t="s">
        <v>42</v>
      </c>
      <c r="V4" s="370"/>
      <c r="W4" s="370" t="s">
        <v>43</v>
      </c>
      <c r="X4" s="370"/>
      <c r="Y4" s="370" t="s">
        <v>44</v>
      </c>
      <c r="Z4" s="370"/>
      <c r="AA4" s="370" t="s">
        <v>45</v>
      </c>
      <c r="AB4" s="370"/>
      <c r="AC4" s="370" t="s">
        <v>46</v>
      </c>
      <c r="AD4" s="370"/>
      <c r="AE4" s="370" t="s">
        <v>47</v>
      </c>
      <c r="AF4" s="370"/>
      <c r="AG4" s="370" t="s">
        <v>48</v>
      </c>
      <c r="AH4" s="370"/>
      <c r="AI4" s="370" t="s">
        <v>49</v>
      </c>
      <c r="AJ4" s="370"/>
      <c r="AK4" s="370" t="s">
        <v>50</v>
      </c>
      <c r="AL4" s="370"/>
      <c r="AM4" s="370" t="s">
        <v>51</v>
      </c>
      <c r="AN4" s="370"/>
      <c r="AO4" s="370" t="s">
        <v>52</v>
      </c>
      <c r="AP4" s="370"/>
      <c r="AQ4" s="370" t="s">
        <v>53</v>
      </c>
      <c r="AR4" s="370"/>
      <c r="AS4" s="370" t="s">
        <v>54</v>
      </c>
      <c r="AT4" s="370"/>
      <c r="AU4" s="370" t="s">
        <v>55</v>
      </c>
      <c r="AV4" s="370"/>
      <c r="AW4" s="370" t="s">
        <v>56</v>
      </c>
      <c r="AX4" s="370"/>
      <c r="AY4" s="370" t="s">
        <v>57</v>
      </c>
      <c r="AZ4" s="370"/>
      <c r="BA4" s="370" t="s">
        <v>58</v>
      </c>
      <c r="BB4" s="370"/>
      <c r="BC4" s="370" t="s">
        <v>59</v>
      </c>
      <c r="BD4" s="370"/>
      <c r="BE4" s="370" t="s">
        <v>60</v>
      </c>
      <c r="BF4" s="370"/>
    </row>
    <row r="5" spans="1:58" s="323" customFormat="1" ht="19.5" customHeight="1" x14ac:dyDescent="0.2">
      <c r="A5" s="361"/>
      <c r="B5" s="361"/>
      <c r="C5" s="360"/>
      <c r="D5" s="362"/>
      <c r="E5" s="362"/>
      <c r="F5" s="360"/>
      <c r="G5" s="327" t="s">
        <v>1896</v>
      </c>
      <c r="H5" s="327" t="s">
        <v>2445</v>
      </c>
      <c r="I5" s="327" t="s">
        <v>1896</v>
      </c>
      <c r="J5" s="327" t="s">
        <v>2445</v>
      </c>
      <c r="K5" s="327" t="s">
        <v>1896</v>
      </c>
      <c r="L5" s="327" t="s">
        <v>2445</v>
      </c>
      <c r="M5" s="327" t="s">
        <v>1896</v>
      </c>
      <c r="N5" s="327" t="s">
        <v>2445</v>
      </c>
      <c r="O5" s="327" t="s">
        <v>1896</v>
      </c>
      <c r="P5" s="327" t="s">
        <v>2445</v>
      </c>
      <c r="Q5" s="327" t="s">
        <v>1896</v>
      </c>
      <c r="R5" s="327" t="s">
        <v>2445</v>
      </c>
      <c r="S5" s="327" t="s">
        <v>1896</v>
      </c>
      <c r="T5" s="327" t="s">
        <v>2445</v>
      </c>
      <c r="U5" s="327" t="s">
        <v>1896</v>
      </c>
      <c r="V5" s="327" t="s">
        <v>2445</v>
      </c>
      <c r="W5" s="327" t="s">
        <v>1896</v>
      </c>
      <c r="X5" s="327" t="s">
        <v>2445</v>
      </c>
      <c r="Y5" s="327" t="s">
        <v>1896</v>
      </c>
      <c r="Z5" s="327" t="s">
        <v>2445</v>
      </c>
      <c r="AA5" s="327" t="s">
        <v>1896</v>
      </c>
      <c r="AB5" s="327" t="s">
        <v>2445</v>
      </c>
      <c r="AC5" s="327" t="s">
        <v>1896</v>
      </c>
      <c r="AD5" s="327" t="s">
        <v>2445</v>
      </c>
      <c r="AE5" s="327" t="s">
        <v>1896</v>
      </c>
      <c r="AF5" s="327" t="s">
        <v>2445</v>
      </c>
      <c r="AG5" s="327" t="s">
        <v>1896</v>
      </c>
      <c r="AH5" s="327" t="s">
        <v>2445</v>
      </c>
      <c r="AI5" s="327" t="s">
        <v>1896</v>
      </c>
      <c r="AJ5" s="327" t="s">
        <v>2445</v>
      </c>
      <c r="AK5" s="327" t="s">
        <v>1896</v>
      </c>
      <c r="AL5" s="327" t="s">
        <v>2445</v>
      </c>
      <c r="AM5" s="327" t="s">
        <v>1896</v>
      </c>
      <c r="AN5" s="327" t="s">
        <v>2445</v>
      </c>
      <c r="AO5" s="327" t="s">
        <v>1896</v>
      </c>
      <c r="AP5" s="327" t="s">
        <v>2445</v>
      </c>
      <c r="AQ5" s="327" t="s">
        <v>1896</v>
      </c>
      <c r="AR5" s="327" t="s">
        <v>2445</v>
      </c>
      <c r="AS5" s="327" t="s">
        <v>1896</v>
      </c>
      <c r="AT5" s="327" t="s">
        <v>2445</v>
      </c>
      <c r="AU5" s="327" t="s">
        <v>1896</v>
      </c>
      <c r="AV5" s="327" t="s">
        <v>2445</v>
      </c>
      <c r="AW5" s="327" t="s">
        <v>1896</v>
      </c>
      <c r="AX5" s="327" t="s">
        <v>2445</v>
      </c>
      <c r="AY5" s="327" t="s">
        <v>1896</v>
      </c>
      <c r="AZ5" s="327" t="s">
        <v>2445</v>
      </c>
      <c r="BA5" s="327" t="s">
        <v>1896</v>
      </c>
      <c r="BB5" s="327" t="s">
        <v>2445</v>
      </c>
      <c r="BC5" s="327" t="s">
        <v>1896</v>
      </c>
      <c r="BD5" s="327" t="s">
        <v>2445</v>
      </c>
      <c r="BE5" s="327" t="s">
        <v>1896</v>
      </c>
      <c r="BF5" s="327" t="s">
        <v>2445</v>
      </c>
    </row>
    <row r="6" spans="1:58" ht="33" customHeight="1" x14ac:dyDescent="0.2">
      <c r="A6" s="363">
        <v>1</v>
      </c>
      <c r="B6" s="366" t="s">
        <v>2446</v>
      </c>
      <c r="C6" s="357" t="s">
        <v>7</v>
      </c>
      <c r="D6" s="330" t="s">
        <v>1</v>
      </c>
      <c r="E6" s="330" t="s">
        <v>4</v>
      </c>
      <c r="F6" s="331">
        <v>2020</v>
      </c>
      <c r="G6" s="338">
        <f>+I6+K6+M6+O6+Q6+S6+U6+W6+Y6+AA6+AC6+AE6+AG6+AI6+AK6+AM6+AO6+AQ6+AS6+AU6+AW6+AY6+BA6+BC6+BE6</f>
        <v>1523767.2465649997</v>
      </c>
      <c r="H6" s="344">
        <v>5.8099999999999999E-2</v>
      </c>
      <c r="I6" s="337">
        <v>6634.8876489999984</v>
      </c>
      <c r="J6" s="348">
        <v>2.9100000000000001E-2</v>
      </c>
      <c r="K6" s="337">
        <v>35230.979821999994</v>
      </c>
      <c r="L6" s="336">
        <v>4.7100000000000003E-2</v>
      </c>
      <c r="M6" s="337">
        <v>1556.810176</v>
      </c>
      <c r="N6" s="336">
        <v>7.3000000000000001E-3</v>
      </c>
      <c r="O6" s="337">
        <v>31748.453470000019</v>
      </c>
      <c r="P6" s="336">
        <v>2.5700000000000001E-2</v>
      </c>
      <c r="Q6" s="337">
        <v>13113.757711999995</v>
      </c>
      <c r="R6" s="336">
        <v>0.03</v>
      </c>
      <c r="S6" s="337">
        <v>3506.7453539999997</v>
      </c>
      <c r="T6" s="336">
        <v>5.8999999999999999E-3</v>
      </c>
      <c r="U6" s="337">
        <v>32919.805381999999</v>
      </c>
      <c r="V6" s="336">
        <v>0.03</v>
      </c>
      <c r="W6" s="337">
        <v>16814.251520000002</v>
      </c>
      <c r="X6" s="336">
        <v>2.0400000000000001E-2</v>
      </c>
      <c r="Y6" s="349">
        <v>125</v>
      </c>
      <c r="Z6" s="336">
        <v>8.9999999999999998E-4</v>
      </c>
      <c r="AA6" s="337">
        <v>14046.539187000002</v>
      </c>
      <c r="AB6" s="336">
        <v>3.8300000000000001E-2</v>
      </c>
      <c r="AC6" s="337">
        <v>39551.268330000006</v>
      </c>
      <c r="AD6" s="336">
        <v>5.0299999999999997E-2</v>
      </c>
      <c r="AE6" s="337">
        <v>16528.508459999997</v>
      </c>
      <c r="AF6" s="336">
        <v>1.72E-2</v>
      </c>
      <c r="AG6" s="337">
        <v>64105.294680000028</v>
      </c>
      <c r="AH6" s="336">
        <v>3.9600000000000003E-2</v>
      </c>
      <c r="AI6" s="337">
        <v>46083.342389999991</v>
      </c>
      <c r="AJ6" s="336">
        <v>4.1500000000000002E-2</v>
      </c>
      <c r="AK6" s="337">
        <v>614367.76490399987</v>
      </c>
      <c r="AL6" s="336">
        <v>5.8200000000000002E-2</v>
      </c>
      <c r="AM6" s="337">
        <v>172580.684504</v>
      </c>
      <c r="AN6" s="336">
        <v>0.2301</v>
      </c>
      <c r="AO6" s="337">
        <v>7898.7874009999996</v>
      </c>
      <c r="AP6" s="336">
        <v>6.0100000000000001E-2</v>
      </c>
      <c r="AQ6" s="337">
        <v>697.354288</v>
      </c>
      <c r="AR6" s="336">
        <v>4.4999999999999997E-3</v>
      </c>
      <c r="AS6" s="337">
        <v>21790.664775999994</v>
      </c>
      <c r="AT6" s="336">
        <v>9.9199999999999997E-2</v>
      </c>
      <c r="AU6" s="337">
        <v>137983.34656000003</v>
      </c>
      <c r="AV6" s="336">
        <v>8.9700000000000002E-2</v>
      </c>
      <c r="AW6" s="335">
        <v>114336</v>
      </c>
      <c r="AX6" s="336">
        <v>0.12570000000000001</v>
      </c>
      <c r="AY6" s="335">
        <v>33215</v>
      </c>
      <c r="AZ6" s="336">
        <v>5.2600000000000001E-2</v>
      </c>
      <c r="BA6" s="335">
        <v>3192</v>
      </c>
      <c r="BB6" s="336">
        <v>9.9000000000000008E-3</v>
      </c>
      <c r="BC6" s="335">
        <v>23112</v>
      </c>
      <c r="BD6" s="336">
        <v>9.35E-2</v>
      </c>
      <c r="BE6" s="335">
        <v>72628</v>
      </c>
      <c r="BF6" s="336">
        <v>0.1656</v>
      </c>
    </row>
    <row r="7" spans="1:58" ht="33" customHeight="1" x14ac:dyDescent="0.2">
      <c r="A7" s="364"/>
      <c r="B7" s="366"/>
      <c r="C7" s="357" t="s">
        <v>22</v>
      </c>
      <c r="D7" s="332" t="s">
        <v>0</v>
      </c>
      <c r="E7" s="330" t="s">
        <v>11</v>
      </c>
      <c r="F7" s="331">
        <v>2018</v>
      </c>
      <c r="G7" s="338">
        <f t="shared" ref="G7:G19" si="0">+I7+K7+M7+O7+Q7+S7+U7+W7+Y7+AA7+AC7+AE7+AG7+AI7+AK7+AM7+AO7+AQ7+AS7+AU7+AW7+AY7+BA7+BC7+BE7</f>
        <v>3736227.0050045699</v>
      </c>
      <c r="H7" s="344">
        <v>0.50539999999999996</v>
      </c>
      <c r="I7" s="335">
        <v>58092.343136999785</v>
      </c>
      <c r="J7" s="336">
        <v>0.86574327098201032</v>
      </c>
      <c r="K7" s="335">
        <v>129307.55066800071</v>
      </c>
      <c r="L7" s="336">
        <v>0.61260163559025138</v>
      </c>
      <c r="M7" s="350">
        <v>52724.851078000094</v>
      </c>
      <c r="N7" s="351">
        <v>0.79341907521759691</v>
      </c>
      <c r="O7" s="335">
        <v>121823.05436500022</v>
      </c>
      <c r="P7" s="336">
        <v>0.32552402517636592</v>
      </c>
      <c r="Q7" s="335">
        <v>63971.038286000366</v>
      </c>
      <c r="R7" s="336">
        <v>0.48649614072072422</v>
      </c>
      <c r="S7" s="335">
        <v>107183.79002400085</v>
      </c>
      <c r="T7" s="336">
        <v>0.62611917637363235</v>
      </c>
      <c r="U7" s="339">
        <v>74448.931870000059</v>
      </c>
      <c r="V7" s="340">
        <v>0.24309138846499057</v>
      </c>
      <c r="W7" s="335">
        <v>83422.715281999073</v>
      </c>
      <c r="X7" s="336">
        <v>0.3448369381862092</v>
      </c>
      <c r="Y7" s="335">
        <v>17528.198529200017</v>
      </c>
      <c r="Z7" s="336">
        <v>0.42657312960625782</v>
      </c>
      <c r="AA7" s="335">
        <v>42142.964988999549</v>
      </c>
      <c r="AB7" s="336">
        <v>0.38619881825835217</v>
      </c>
      <c r="AC7" s="335">
        <v>173530.28721999991</v>
      </c>
      <c r="AD7" s="336">
        <v>0.79901514054990408</v>
      </c>
      <c r="AE7" s="335">
        <v>189160.99910999832</v>
      </c>
      <c r="AF7" s="336">
        <v>0.64511658640374314</v>
      </c>
      <c r="AG7" s="335">
        <v>316132.44135999854</v>
      </c>
      <c r="AH7" s="336">
        <v>0.74710883703271647</v>
      </c>
      <c r="AI7" s="335">
        <v>263003.39131000079</v>
      </c>
      <c r="AJ7" s="336">
        <v>0.87920632735242432</v>
      </c>
      <c r="AK7" s="335">
        <v>925213.58968907152</v>
      </c>
      <c r="AL7" s="336">
        <v>0.31411919191644228</v>
      </c>
      <c r="AM7" s="335">
        <v>141325.64146400042</v>
      </c>
      <c r="AN7" s="336">
        <v>0.80073100186967494</v>
      </c>
      <c r="AO7" s="335">
        <v>9760.5705300000882</v>
      </c>
      <c r="AP7" s="336">
        <v>0.26300831422219634</v>
      </c>
      <c r="AQ7" s="335">
        <v>12818.221240000135</v>
      </c>
      <c r="AR7" s="336">
        <v>0.25625016300606712</v>
      </c>
      <c r="AS7" s="335">
        <v>61691.418138000001</v>
      </c>
      <c r="AT7" s="336">
        <v>0.94769216349723517</v>
      </c>
      <c r="AU7" s="335">
        <v>341208.41490000009</v>
      </c>
      <c r="AV7" s="336">
        <v>0.81809901394722584</v>
      </c>
      <c r="AW7" s="335">
        <v>222776.33887999941</v>
      </c>
      <c r="AX7" s="336">
        <v>0.78950822516521713</v>
      </c>
      <c r="AY7" s="335">
        <v>132196.62693899981</v>
      </c>
      <c r="AZ7" s="336">
        <v>0.73910592116453244</v>
      </c>
      <c r="BA7" s="335">
        <v>48044.319542100005</v>
      </c>
      <c r="BB7" s="336">
        <v>0.47990900997567432</v>
      </c>
      <c r="BC7" s="335">
        <v>50796.713011000022</v>
      </c>
      <c r="BD7" s="336">
        <v>0.7185667503072366</v>
      </c>
      <c r="BE7" s="335">
        <v>97922.593443200196</v>
      </c>
      <c r="BF7" s="336">
        <v>0.84108072031004211</v>
      </c>
    </row>
    <row r="8" spans="1:58" ht="33" customHeight="1" x14ac:dyDescent="0.2">
      <c r="A8" s="364"/>
      <c r="B8" s="366"/>
      <c r="C8" s="358" t="s">
        <v>20</v>
      </c>
      <c r="D8" s="332" t="s">
        <v>0</v>
      </c>
      <c r="E8" s="330" t="s">
        <v>4</v>
      </c>
      <c r="F8" s="331">
        <v>2020</v>
      </c>
      <c r="G8" s="338">
        <f>+I8+K8+M8+O8+Q8+S8+U8+W8+Y8+AA8+AC8+AE8+AG8+AI8+AK8+AM8+AO8+AQ8+AS8+AU8+AW8+AY8+BA8+BC8+BE8</f>
        <v>11349861.385261798</v>
      </c>
      <c r="H8" s="344">
        <v>0.43240000000000001</v>
      </c>
      <c r="I8" s="335">
        <v>121401.07001500005</v>
      </c>
      <c r="J8" s="336">
        <v>0.53208492389741224</v>
      </c>
      <c r="K8" s="335">
        <v>524742.55490600108</v>
      </c>
      <c r="L8" s="336">
        <v>0.7012050361727451</v>
      </c>
      <c r="M8" s="350">
        <v>52204.821934999985</v>
      </c>
      <c r="N8" s="351">
        <v>0.24474031375814048</v>
      </c>
      <c r="O8" s="335">
        <v>123987.18940500008</v>
      </c>
      <c r="P8" s="336">
        <v>0.10043257051010331</v>
      </c>
      <c r="Q8" s="335">
        <v>167270.72415000034</v>
      </c>
      <c r="R8" s="336">
        <v>0.38306156094448002</v>
      </c>
      <c r="S8" s="335">
        <v>205751.35825200003</v>
      </c>
      <c r="T8" s="336">
        <v>0.34738066448818494</v>
      </c>
      <c r="U8" s="339">
        <v>449267.20481100027</v>
      </c>
      <c r="V8" s="340">
        <v>0.40993702439088359</v>
      </c>
      <c r="W8" s="335">
        <v>297949.2049040001</v>
      </c>
      <c r="X8" s="336">
        <v>0.36226897365736038</v>
      </c>
      <c r="Y8" s="335">
        <v>53594.132450200013</v>
      </c>
      <c r="Z8" s="336">
        <v>0.38638376117856649</v>
      </c>
      <c r="AA8" s="335">
        <v>103540.58935649991</v>
      </c>
      <c r="AB8" s="336">
        <v>0.28220999219149306</v>
      </c>
      <c r="AC8" s="335">
        <v>594674.34611999942</v>
      </c>
      <c r="AD8" s="336">
        <v>0.75666400247023813</v>
      </c>
      <c r="AE8" s="335">
        <v>436496.71600999986</v>
      </c>
      <c r="AF8" s="336">
        <v>0.45395491486113637</v>
      </c>
      <c r="AG8" s="335">
        <v>1281791.8872599977</v>
      </c>
      <c r="AH8" s="336">
        <v>0.79161802988303875</v>
      </c>
      <c r="AI8" s="335">
        <v>598362.50740999996</v>
      </c>
      <c r="AJ8" s="336">
        <v>0.5387595305268833</v>
      </c>
      <c r="AK8" s="335">
        <v>2196534.2682620031</v>
      </c>
      <c r="AL8" s="336">
        <v>0.20816794125616264</v>
      </c>
      <c r="AM8" s="335">
        <v>680593.8721650017</v>
      </c>
      <c r="AN8" s="336">
        <v>0.90730808655659201</v>
      </c>
      <c r="AO8" s="335">
        <v>28844.833711999996</v>
      </c>
      <c r="AP8" s="336">
        <v>0.21953579930473441</v>
      </c>
      <c r="AQ8" s="335">
        <v>27454.066000999981</v>
      </c>
      <c r="AR8" s="336">
        <v>0.17785232315377134</v>
      </c>
      <c r="AS8" s="335">
        <v>115118.07246500006</v>
      </c>
      <c r="AT8" s="336">
        <v>0.52430959957796053</v>
      </c>
      <c r="AU8" s="335">
        <v>1411378.6394399975</v>
      </c>
      <c r="AV8" s="336">
        <v>0.91775368359430276</v>
      </c>
      <c r="AW8" s="335">
        <v>761676.53718099894</v>
      </c>
      <c r="AX8" s="336">
        <v>0.83770360543830014</v>
      </c>
      <c r="AY8" s="335">
        <v>386320.5621269996</v>
      </c>
      <c r="AZ8" s="336">
        <v>0.61222865159908335</v>
      </c>
      <c r="BA8" s="335">
        <v>184485.14247790034</v>
      </c>
      <c r="BB8" s="336">
        <v>0.57420345787775484</v>
      </c>
      <c r="BC8" s="335">
        <v>211208.31897500029</v>
      </c>
      <c r="BD8" s="336">
        <v>0.85471030989933483</v>
      </c>
      <c r="BE8" s="335">
        <v>335212.76547120005</v>
      </c>
      <c r="BF8" s="336">
        <v>0.7642075397889273</v>
      </c>
    </row>
    <row r="9" spans="1:58" ht="33" customHeight="1" x14ac:dyDescent="0.2">
      <c r="A9" s="364"/>
      <c r="B9" s="366"/>
      <c r="C9" s="358" t="s">
        <v>2</v>
      </c>
      <c r="D9" s="330" t="s">
        <v>1</v>
      </c>
      <c r="E9" s="330" t="s">
        <v>4</v>
      </c>
      <c r="F9" s="331">
        <v>2020</v>
      </c>
      <c r="G9" s="338">
        <f t="shared" si="0"/>
        <v>1597687.7579749008</v>
      </c>
      <c r="H9" s="344">
        <v>0.2369</v>
      </c>
      <c r="I9" s="337">
        <v>54316.947981999983</v>
      </c>
      <c r="J9" s="336">
        <v>0.27250000000000002</v>
      </c>
      <c r="K9" s="337">
        <v>23229.420879999987</v>
      </c>
      <c r="L9" s="336">
        <v>5.5899999999999998E-2</v>
      </c>
      <c r="M9" s="337">
        <v>15593.590079999993</v>
      </c>
      <c r="N9" s="336">
        <v>6.0900000000000003E-2</v>
      </c>
      <c r="O9" s="337">
        <v>21275.083557000031</v>
      </c>
      <c r="P9" s="336">
        <v>0.1948</v>
      </c>
      <c r="Q9" s="337">
        <v>15746.619496000007</v>
      </c>
      <c r="R9" s="336">
        <v>5.3100000000000001E-2</v>
      </c>
      <c r="S9" s="337">
        <v>223347.74057599998</v>
      </c>
      <c r="T9" s="336">
        <v>0.24030000000000001</v>
      </c>
      <c r="U9" s="343">
        <v>0</v>
      </c>
      <c r="V9" s="343">
        <v>0</v>
      </c>
      <c r="W9" s="337">
        <v>67177.857659999936</v>
      </c>
      <c r="X9" s="336">
        <v>0.12509999999999999</v>
      </c>
      <c r="Y9" s="337">
        <v>34995.758239999996</v>
      </c>
      <c r="Z9" s="336">
        <v>9.2899999999999996E-2</v>
      </c>
      <c r="AA9" s="337">
        <v>163288.13310000021</v>
      </c>
      <c r="AB9" s="336">
        <v>0.3095</v>
      </c>
      <c r="AC9" s="337">
        <v>7565.2792769999924</v>
      </c>
      <c r="AD9" s="336">
        <v>0.1719</v>
      </c>
      <c r="AE9" s="337">
        <v>129802.20534000009</v>
      </c>
      <c r="AF9" s="336">
        <v>0.29060000000000002</v>
      </c>
      <c r="AG9" s="337">
        <v>48635.046437999968</v>
      </c>
      <c r="AH9" s="336">
        <v>0.1308</v>
      </c>
      <c r="AI9" s="337">
        <v>44770.597761999976</v>
      </c>
      <c r="AJ9" s="336">
        <v>0.2142</v>
      </c>
      <c r="AK9" s="337">
        <v>31304.347934000009</v>
      </c>
      <c r="AL9" s="336">
        <v>0.1865</v>
      </c>
      <c r="AM9" s="337">
        <v>236273.34515000114</v>
      </c>
      <c r="AN9" s="336">
        <v>0.73070000000000002</v>
      </c>
      <c r="AO9" s="337">
        <v>13657.143183000024</v>
      </c>
      <c r="AP9" s="336">
        <v>0.56510000000000005</v>
      </c>
      <c r="AQ9" s="337">
        <v>5474.2960439999979</v>
      </c>
      <c r="AR9" s="336">
        <v>0.15670000000000001</v>
      </c>
      <c r="AS9" s="337">
        <v>26639.473722000002</v>
      </c>
      <c r="AT9" s="336">
        <v>0.27400000000000002</v>
      </c>
      <c r="AU9" s="337">
        <v>103902.91825999999</v>
      </c>
      <c r="AV9" s="336">
        <v>0.27400000000000002</v>
      </c>
      <c r="AW9" s="337">
        <v>232397.60079999978</v>
      </c>
      <c r="AX9" s="336">
        <v>0.3992</v>
      </c>
      <c r="AY9" s="337">
        <v>46099.959779999961</v>
      </c>
      <c r="AZ9" s="336">
        <v>0.16800000000000001</v>
      </c>
      <c r="BA9" s="337">
        <v>7104.151103000002</v>
      </c>
      <c r="BB9" s="336">
        <v>0.1603</v>
      </c>
      <c r="BC9" s="337">
        <v>2277.1977389000003</v>
      </c>
      <c r="BD9" s="336">
        <v>0.33</v>
      </c>
      <c r="BE9" s="337">
        <v>42813.043871999995</v>
      </c>
      <c r="BF9" s="336">
        <v>0.47599999999999998</v>
      </c>
    </row>
    <row r="10" spans="1:58" ht="33" customHeight="1" x14ac:dyDescent="0.2">
      <c r="A10" s="364"/>
      <c r="B10" s="366"/>
      <c r="C10" s="358" t="s">
        <v>21</v>
      </c>
      <c r="D10" s="332" t="s">
        <v>0</v>
      </c>
      <c r="E10" s="330" t="s">
        <v>11</v>
      </c>
      <c r="F10" s="331">
        <v>2018</v>
      </c>
      <c r="G10" s="338">
        <f t="shared" si="0"/>
        <v>2011042.7011208043</v>
      </c>
      <c r="H10" s="344">
        <v>0.97130000000000005</v>
      </c>
      <c r="I10" s="337">
        <v>55346.672427999511</v>
      </c>
      <c r="J10" s="352">
        <v>0.99869152368041114</v>
      </c>
      <c r="K10" s="337">
        <v>130747.46921800081</v>
      </c>
      <c r="L10" s="340">
        <v>0.98840234768818125</v>
      </c>
      <c r="M10" s="337">
        <v>78947.444069999561</v>
      </c>
      <c r="N10" s="340">
        <v>0.96473570258118835</v>
      </c>
      <c r="O10" s="337">
        <v>33897.979286999995</v>
      </c>
      <c r="P10" s="340">
        <v>0.90137962184348108</v>
      </c>
      <c r="Q10" s="337">
        <v>82858.532820000648</v>
      </c>
      <c r="R10" s="340">
        <v>0.85205782027063626</v>
      </c>
      <c r="S10" s="337">
        <v>271298.95513000066</v>
      </c>
      <c r="T10" s="340">
        <v>0.97631513080958721</v>
      </c>
      <c r="U10" s="343">
        <v>0</v>
      </c>
      <c r="V10" s="343">
        <v>0</v>
      </c>
      <c r="W10" s="337">
        <v>166309.1943100011</v>
      </c>
      <c r="X10" s="352">
        <v>0.95509430169243603</v>
      </c>
      <c r="Y10" s="337">
        <v>112323.60648000104</v>
      </c>
      <c r="Z10" s="352">
        <v>0.95921574833191714</v>
      </c>
      <c r="AA10" s="337">
        <v>173610.3966900009</v>
      </c>
      <c r="AB10" s="352">
        <v>0.99393644130365266</v>
      </c>
      <c r="AC10" s="337">
        <v>13438.958233000061</v>
      </c>
      <c r="AD10" s="352">
        <v>0.9771217516541767</v>
      </c>
      <c r="AE10" s="337">
        <v>142893.77258000022</v>
      </c>
      <c r="AF10" s="352">
        <v>0.98506751077389099</v>
      </c>
      <c r="AG10" s="337">
        <v>100818.66914100069</v>
      </c>
      <c r="AH10" s="352">
        <v>0.98291736564278465</v>
      </c>
      <c r="AI10" s="337">
        <v>56638.650691999537</v>
      </c>
      <c r="AJ10" s="352">
        <v>0.99615290666722411</v>
      </c>
      <c r="AK10" s="337">
        <v>54880.846704000083</v>
      </c>
      <c r="AL10" s="352">
        <v>0.98704673749053251</v>
      </c>
      <c r="AM10" s="337">
        <v>65780.048165000117</v>
      </c>
      <c r="AN10" s="352">
        <v>0.98743113614815137</v>
      </c>
      <c r="AO10" s="337">
        <v>5751.3659430000407</v>
      </c>
      <c r="AP10" s="352">
        <v>0.81542554601916029</v>
      </c>
      <c r="AQ10" s="337">
        <v>13583.764605400031</v>
      </c>
      <c r="AR10" s="352">
        <v>0.92201287901902096</v>
      </c>
      <c r="AS10" s="337">
        <v>29753.245605999829</v>
      </c>
      <c r="AT10" s="352">
        <v>0.98379552034196194</v>
      </c>
      <c r="AU10" s="337">
        <v>105534.32204000025</v>
      </c>
      <c r="AV10" s="352">
        <v>0.98188904073411509</v>
      </c>
      <c r="AW10" s="337">
        <v>206069.52254999944</v>
      </c>
      <c r="AX10" s="352">
        <v>0.99519493687262184</v>
      </c>
      <c r="AY10" s="337">
        <v>67606.97863200026</v>
      </c>
      <c r="AZ10" s="352">
        <v>0.95341290297976022</v>
      </c>
      <c r="BA10" s="337">
        <v>16278.715521999935</v>
      </c>
      <c r="BB10" s="352">
        <v>0.94920440865505762</v>
      </c>
      <c r="BC10" s="337">
        <v>1597.0354104000012</v>
      </c>
      <c r="BD10" s="352">
        <v>0.7504290743417753</v>
      </c>
      <c r="BE10" s="337">
        <v>25076.554864000143</v>
      </c>
      <c r="BF10" s="352">
        <v>1</v>
      </c>
    </row>
    <row r="11" spans="1:58" ht="33" customHeight="1" x14ac:dyDescent="0.2">
      <c r="A11" s="365"/>
      <c r="B11" s="366"/>
      <c r="C11" s="357" t="s">
        <v>16</v>
      </c>
      <c r="D11" s="332" t="s">
        <v>0</v>
      </c>
      <c r="E11" s="330" t="s">
        <v>4</v>
      </c>
      <c r="F11" s="331">
        <v>2020</v>
      </c>
      <c r="G11" s="338">
        <f t="shared" si="0"/>
        <v>2794361.0309300013</v>
      </c>
      <c r="H11" s="344">
        <v>0.41439999999999999</v>
      </c>
      <c r="I11" s="339">
        <v>65998.013567999995</v>
      </c>
      <c r="J11" s="336">
        <v>0.33110000000000001</v>
      </c>
      <c r="K11" s="339">
        <v>183428.80672000005</v>
      </c>
      <c r="L11" s="351">
        <v>0.44177783354244821</v>
      </c>
      <c r="M11" s="339">
        <v>26599.573269999993</v>
      </c>
      <c r="N11" s="351">
        <v>0.10381982527406738</v>
      </c>
      <c r="O11" s="339">
        <v>39948.320570000033</v>
      </c>
      <c r="P11" s="351">
        <v>0.36571993446044759</v>
      </c>
      <c r="Q11" s="335">
        <v>53250.956054000046</v>
      </c>
      <c r="R11" s="336">
        <v>0.17962333869938121</v>
      </c>
      <c r="S11" s="335">
        <v>378043.90927599993</v>
      </c>
      <c r="T11" s="336">
        <v>0.40672667628562426</v>
      </c>
      <c r="U11" s="343">
        <v>0</v>
      </c>
      <c r="V11" s="343">
        <v>0</v>
      </c>
      <c r="W11" s="335">
        <v>105331.19487999994</v>
      </c>
      <c r="X11" s="336">
        <v>0.19608429932455557</v>
      </c>
      <c r="Y11" s="335">
        <v>72329.256019999972</v>
      </c>
      <c r="Z11" s="336">
        <v>0.1920815211980911</v>
      </c>
      <c r="AA11" s="335">
        <v>222504.06710000022</v>
      </c>
      <c r="AB11" s="336">
        <v>0.42168714506544164</v>
      </c>
      <c r="AC11" s="335">
        <v>40954.235455999951</v>
      </c>
      <c r="AD11" s="336">
        <v>0.93039748148206647</v>
      </c>
      <c r="AE11" s="335">
        <v>181607.07821000009</v>
      </c>
      <c r="AF11" s="336">
        <v>0.4065936348879568</v>
      </c>
      <c r="AG11" s="335">
        <v>115566.31189999993</v>
      </c>
      <c r="AH11" s="336">
        <v>0.31084679565515344</v>
      </c>
      <c r="AI11" s="335">
        <v>161734.47894199996</v>
      </c>
      <c r="AJ11" s="336">
        <v>0.77394545032672735</v>
      </c>
      <c r="AK11" s="335">
        <v>60856.260876000022</v>
      </c>
      <c r="AL11" s="336">
        <v>0.36247267299313979</v>
      </c>
      <c r="AM11" s="335">
        <v>308626.46250000113</v>
      </c>
      <c r="AN11" s="336">
        <v>0.95445090193589843</v>
      </c>
      <c r="AO11" s="335">
        <v>15151.328256000023</v>
      </c>
      <c r="AP11" s="336">
        <v>0.62696880337634031</v>
      </c>
      <c r="AQ11" s="335">
        <v>10175.165889199998</v>
      </c>
      <c r="AR11" s="336">
        <v>0.29133498924666534</v>
      </c>
      <c r="AS11" s="335">
        <v>34123.659940999998</v>
      </c>
      <c r="AT11" s="336">
        <v>0.35103034855684562</v>
      </c>
      <c r="AU11" s="335">
        <v>237102.44915999993</v>
      </c>
      <c r="AV11" s="336">
        <v>0.62522400669296907</v>
      </c>
      <c r="AW11" s="335">
        <v>288429.07991999981</v>
      </c>
      <c r="AX11" s="336">
        <v>0.4954123879520384</v>
      </c>
      <c r="AY11" s="335">
        <v>98623.772591999921</v>
      </c>
      <c r="AZ11" s="336">
        <v>0.35945670817040187</v>
      </c>
      <c r="BA11" s="335">
        <v>23494.809160999986</v>
      </c>
      <c r="BB11" s="336">
        <v>0.53012950236833334</v>
      </c>
      <c r="BC11" s="335">
        <v>6373.6989777999997</v>
      </c>
      <c r="BD11" s="336">
        <v>0.92359063086902571</v>
      </c>
      <c r="BE11" s="335">
        <v>64108.141690999997</v>
      </c>
      <c r="BF11" s="336">
        <v>0.71280369495063478</v>
      </c>
    </row>
    <row r="12" spans="1:58" ht="33" customHeight="1" x14ac:dyDescent="0.2">
      <c r="A12" s="316">
        <v>2</v>
      </c>
      <c r="B12" s="329" t="s">
        <v>2440</v>
      </c>
      <c r="C12" s="357" t="s">
        <v>6</v>
      </c>
      <c r="D12" s="330" t="s">
        <v>1</v>
      </c>
      <c r="E12" s="330" t="s">
        <v>4</v>
      </c>
      <c r="F12" s="331">
        <v>2020</v>
      </c>
      <c r="G12" s="338">
        <f t="shared" si="0"/>
        <v>3325889.4605757999</v>
      </c>
      <c r="H12" s="344">
        <v>0.1268</v>
      </c>
      <c r="I12" s="337">
        <v>34569.181000999997</v>
      </c>
      <c r="J12" s="336">
        <v>0.1515</v>
      </c>
      <c r="K12" s="337">
        <v>75429.001148000068</v>
      </c>
      <c r="L12" s="336">
        <v>0.1008</v>
      </c>
      <c r="M12" s="337">
        <v>18826.103261999979</v>
      </c>
      <c r="N12" s="336">
        <v>8.8300000000000003E-2</v>
      </c>
      <c r="O12" s="337">
        <v>127856.30402500009</v>
      </c>
      <c r="P12" s="336">
        <v>0.10440000000000001</v>
      </c>
      <c r="Q12" s="337">
        <v>52247.660159999978</v>
      </c>
      <c r="R12" s="336">
        <v>0.1197</v>
      </c>
      <c r="S12" s="337">
        <v>19483.204933999998</v>
      </c>
      <c r="T12" s="336">
        <v>3.2899999999999999E-2</v>
      </c>
      <c r="U12" s="337">
        <v>45797.030604999978</v>
      </c>
      <c r="V12" s="336">
        <v>4.1799999999999997E-2</v>
      </c>
      <c r="W12" s="337">
        <v>43596.863892000001</v>
      </c>
      <c r="X12" s="336">
        <v>5.2999999999999999E-2</v>
      </c>
      <c r="Y12" s="337">
        <v>11223.085753799998</v>
      </c>
      <c r="Z12" s="336">
        <v>8.09E-2</v>
      </c>
      <c r="AA12" s="337">
        <v>65633.543705000047</v>
      </c>
      <c r="AB12" s="336">
        <v>0.1789</v>
      </c>
      <c r="AC12" s="337">
        <v>73172.591279999921</v>
      </c>
      <c r="AD12" s="336">
        <v>9.3100000000000002E-2</v>
      </c>
      <c r="AE12" s="337">
        <v>110863.02941000008</v>
      </c>
      <c r="AF12" s="336">
        <v>0.1153</v>
      </c>
      <c r="AG12" s="337">
        <v>175457.86139999982</v>
      </c>
      <c r="AH12" s="336">
        <v>0.1084</v>
      </c>
      <c r="AI12" s="335">
        <v>95849</v>
      </c>
      <c r="AJ12" s="336">
        <v>8.6300000000000002E-2</v>
      </c>
      <c r="AK12" s="335">
        <v>933266</v>
      </c>
      <c r="AL12" s="336">
        <v>8.8400000000000006E-2</v>
      </c>
      <c r="AM12" s="335">
        <v>280748</v>
      </c>
      <c r="AN12" s="336">
        <v>0.37430000000000002</v>
      </c>
      <c r="AO12" s="335">
        <v>73809</v>
      </c>
      <c r="AP12" s="336">
        <v>0.56179999999999997</v>
      </c>
      <c r="AQ12" s="335">
        <v>13032</v>
      </c>
      <c r="AR12" s="336">
        <v>8.4400000000000003E-2</v>
      </c>
      <c r="AS12" s="335">
        <v>42052</v>
      </c>
      <c r="AT12" s="336">
        <v>0.1915</v>
      </c>
      <c r="AU12" s="335">
        <v>370012</v>
      </c>
      <c r="AV12" s="336">
        <v>0.24060000000000001</v>
      </c>
      <c r="AW12" s="335">
        <v>166171</v>
      </c>
      <c r="AX12" s="336">
        <v>0.18279999999999999</v>
      </c>
      <c r="AY12" s="335">
        <v>187905</v>
      </c>
      <c r="AZ12" s="336">
        <v>0.29780000000000001</v>
      </c>
      <c r="BA12" s="335">
        <v>35537</v>
      </c>
      <c r="BB12" s="336">
        <v>0.1106</v>
      </c>
      <c r="BC12" s="335">
        <v>67789</v>
      </c>
      <c r="BD12" s="336">
        <v>0.27429999999999999</v>
      </c>
      <c r="BE12" s="335">
        <v>205564</v>
      </c>
      <c r="BF12" s="336">
        <v>0.46860000000000002</v>
      </c>
    </row>
    <row r="13" spans="1:58" s="425" customFormat="1" ht="37.5" customHeight="1" x14ac:dyDescent="0.2">
      <c r="A13" s="316">
        <f>+A12+1</f>
        <v>3</v>
      </c>
      <c r="B13" s="329" t="s">
        <v>2439</v>
      </c>
      <c r="C13" s="420" t="s">
        <v>5</v>
      </c>
      <c r="D13" s="421" t="s">
        <v>1</v>
      </c>
      <c r="E13" s="421" t="s">
        <v>4</v>
      </c>
      <c r="F13" s="422">
        <v>2020</v>
      </c>
      <c r="G13" s="423">
        <f t="shared" si="0"/>
        <v>4427546.3184415027</v>
      </c>
      <c r="H13" s="345">
        <v>0.65659999999999996</v>
      </c>
      <c r="I13" s="337">
        <v>135891.51317199974</v>
      </c>
      <c r="J13" s="336">
        <v>0.68169999999999997</v>
      </c>
      <c r="K13" s="337">
        <v>167567.23612000028</v>
      </c>
      <c r="L13" s="336">
        <v>0.40360000000000001</v>
      </c>
      <c r="M13" s="337">
        <v>131402.11472999959</v>
      </c>
      <c r="N13" s="336">
        <v>0.51290000000000002</v>
      </c>
      <c r="O13" s="337">
        <v>51929.854100000011</v>
      </c>
      <c r="P13" s="336">
        <v>0.47539999999999999</v>
      </c>
      <c r="Q13" s="337">
        <v>114949.73558000028</v>
      </c>
      <c r="R13" s="336">
        <v>0.38769999999999999</v>
      </c>
      <c r="S13" s="337">
        <v>705974.19219600118</v>
      </c>
      <c r="T13" s="336">
        <v>0.75949999999999995</v>
      </c>
      <c r="U13" s="424">
        <v>0</v>
      </c>
      <c r="V13" s="424">
        <v>0</v>
      </c>
      <c r="W13" s="335">
        <v>277532.9991100037</v>
      </c>
      <c r="X13" s="340">
        <v>0.51665476435471946</v>
      </c>
      <c r="Y13" s="335">
        <v>162085.33233999842</v>
      </c>
      <c r="Z13" s="340">
        <v>0.43044265782515834</v>
      </c>
      <c r="AA13" s="335">
        <v>401253.27845999959</v>
      </c>
      <c r="AB13" s="340">
        <v>0.76045059152065386</v>
      </c>
      <c r="AC13" s="335">
        <v>25407.601530000102</v>
      </c>
      <c r="AD13" s="340">
        <v>0.57720937067447264</v>
      </c>
      <c r="AE13" s="335">
        <v>336988.46176999947</v>
      </c>
      <c r="AF13" s="340">
        <v>0.75447149382540224</v>
      </c>
      <c r="AG13" s="335">
        <v>224777.01279300087</v>
      </c>
      <c r="AH13" s="340">
        <v>0.6045984596627223</v>
      </c>
      <c r="AI13" s="335">
        <v>162598.44441200024</v>
      </c>
      <c r="AJ13" s="340">
        <v>0.77807977065916389</v>
      </c>
      <c r="AK13" s="335">
        <v>95290.63947399988</v>
      </c>
      <c r="AL13" s="340">
        <v>0.56757106506666821</v>
      </c>
      <c r="AM13" s="335">
        <v>306913.30371000216</v>
      </c>
      <c r="AN13" s="340">
        <v>0.94915282756136288</v>
      </c>
      <c r="AO13" s="335">
        <v>17447.859080999919</v>
      </c>
      <c r="AP13" s="340">
        <v>0.72200028569518759</v>
      </c>
      <c r="AQ13" s="335">
        <v>13386.413543599963</v>
      </c>
      <c r="AR13" s="340">
        <v>0.38327931831711276</v>
      </c>
      <c r="AS13" s="335">
        <v>53381.3840639997</v>
      </c>
      <c r="AT13" s="340">
        <v>0.54913470263247433</v>
      </c>
      <c r="AU13" s="335">
        <v>308072.57247999986</v>
      </c>
      <c r="AV13" s="340">
        <v>0.81236768662890058</v>
      </c>
      <c r="AW13" s="335">
        <v>431375.44647999643</v>
      </c>
      <c r="AX13" s="340">
        <v>0.74094033827590544</v>
      </c>
      <c r="AY13" s="335">
        <v>189135.31014400115</v>
      </c>
      <c r="AZ13" s="340">
        <v>0.6893465357931895</v>
      </c>
      <c r="BA13" s="335">
        <v>23549.268310999978</v>
      </c>
      <c r="BB13" s="340">
        <v>0.53135830154227282</v>
      </c>
      <c r="BC13" s="335">
        <v>5715.2128989000103</v>
      </c>
      <c r="BD13" s="340">
        <v>0.82817169515398481</v>
      </c>
      <c r="BE13" s="335">
        <v>84921.131942000458</v>
      </c>
      <c r="BF13" s="340">
        <v>0.94421855057679749</v>
      </c>
    </row>
    <row r="14" spans="1:58" ht="30" customHeight="1" x14ac:dyDescent="0.2">
      <c r="A14" s="316">
        <f>+A13+1</f>
        <v>4</v>
      </c>
      <c r="B14" s="329" t="s">
        <v>2441</v>
      </c>
      <c r="C14" s="358" t="s">
        <v>12</v>
      </c>
      <c r="D14" s="330" t="s">
        <v>1</v>
      </c>
      <c r="E14" s="330" t="s">
        <v>13</v>
      </c>
      <c r="F14" s="331">
        <v>2018</v>
      </c>
      <c r="G14" s="338">
        <f t="shared" si="0"/>
        <v>248095619.08111772</v>
      </c>
      <c r="H14" s="344">
        <v>0.20610000000000001</v>
      </c>
      <c r="I14" s="337">
        <v>4978986.9346969808</v>
      </c>
      <c r="J14" s="340">
        <v>1</v>
      </c>
      <c r="K14" s="353">
        <v>15934661.660338691</v>
      </c>
      <c r="L14" s="354">
        <v>0.57426617607685004</v>
      </c>
      <c r="M14" s="353">
        <v>4639036.9380355757</v>
      </c>
      <c r="N14" s="354">
        <v>1</v>
      </c>
      <c r="O14" s="353">
        <v>3731604.172155343</v>
      </c>
      <c r="P14" s="354">
        <v>5.9973091247479175E-2</v>
      </c>
      <c r="Q14" s="353">
        <v>136116.38508541696</v>
      </c>
      <c r="R14" s="354">
        <v>1.0398662936048188E-2</v>
      </c>
      <c r="S14" s="353">
        <v>7775138.413716522</v>
      </c>
      <c r="T14" s="354">
        <v>0.57226551965199068</v>
      </c>
      <c r="U14" s="343">
        <v>0</v>
      </c>
      <c r="V14" s="343">
        <v>0</v>
      </c>
      <c r="W14" s="353">
        <v>5705048.1727068946</v>
      </c>
      <c r="X14" s="354">
        <v>0.21575759591863514</v>
      </c>
      <c r="Y14" s="353">
        <v>2332434.5563484617</v>
      </c>
      <c r="Z14" s="354">
        <v>1</v>
      </c>
      <c r="AA14" s="353">
        <v>11683330.575210884</v>
      </c>
      <c r="AB14" s="354">
        <v>1</v>
      </c>
      <c r="AC14" s="353">
        <v>4559387.4949626327</v>
      </c>
      <c r="AD14" s="354">
        <v>0.12066397592417961</v>
      </c>
      <c r="AE14" s="353">
        <v>29313806.638319589</v>
      </c>
      <c r="AF14" s="354">
        <v>0.85722107933639335</v>
      </c>
      <c r="AG14" s="353">
        <v>13266107.506655905</v>
      </c>
      <c r="AH14" s="354">
        <v>0.35376490444834963</v>
      </c>
      <c r="AI14" s="353">
        <v>1450678.3612244427</v>
      </c>
      <c r="AJ14" s="354">
        <v>3.2941220999823759E-2</v>
      </c>
      <c r="AK14" s="353">
        <v>77152680.349124551</v>
      </c>
      <c r="AL14" s="354">
        <v>0.10332365120126955</v>
      </c>
      <c r="AM14" s="353">
        <v>13157585.22531154</v>
      </c>
      <c r="AN14" s="354">
        <v>1</v>
      </c>
      <c r="AO14" s="353">
        <v>1955281.4316642727</v>
      </c>
      <c r="AP14" s="354">
        <v>1</v>
      </c>
      <c r="AQ14" s="353">
        <v>944410.70279333089</v>
      </c>
      <c r="AR14" s="354">
        <v>0.10524266249143682</v>
      </c>
      <c r="AS14" s="353">
        <v>2832625.2836503256</v>
      </c>
      <c r="AT14" s="354">
        <v>1</v>
      </c>
      <c r="AU14" s="353">
        <v>13987280.696071483</v>
      </c>
      <c r="AV14" s="354">
        <v>0.27803633384765275</v>
      </c>
      <c r="AW14" s="353">
        <v>3884236.7553053983</v>
      </c>
      <c r="AX14" s="354">
        <v>0.25060375025098097</v>
      </c>
      <c r="AY14" s="353">
        <v>11256154.473937929</v>
      </c>
      <c r="AZ14" s="354">
        <v>0.97342590662836126</v>
      </c>
      <c r="BA14" s="353">
        <v>3109964.950112883</v>
      </c>
      <c r="BB14" s="354">
        <v>0.19978338098827719</v>
      </c>
      <c r="BC14" s="353">
        <v>4858718.0232981592</v>
      </c>
      <c r="BD14" s="354">
        <v>0.67157771771632602</v>
      </c>
      <c r="BE14" s="353">
        <v>9450343.3803904969</v>
      </c>
      <c r="BF14" s="354">
        <v>0.95009179252475684</v>
      </c>
    </row>
    <row r="15" spans="1:58" ht="31.5" customHeight="1" x14ac:dyDescent="0.2">
      <c r="A15" s="316">
        <f>+A14+1</f>
        <v>5</v>
      </c>
      <c r="B15" s="329" t="s">
        <v>2452</v>
      </c>
      <c r="C15" s="357" t="s">
        <v>14</v>
      </c>
      <c r="D15" s="330" t="s">
        <v>1</v>
      </c>
      <c r="E15" s="332" t="s">
        <v>15</v>
      </c>
      <c r="F15" s="331">
        <v>2018</v>
      </c>
      <c r="G15" s="338">
        <f t="shared" si="0"/>
        <v>43950.869999999988</v>
      </c>
      <c r="H15" s="346">
        <v>0.94989999999999997</v>
      </c>
      <c r="I15" s="341">
        <v>263</v>
      </c>
      <c r="J15" s="342">
        <v>1</v>
      </c>
      <c r="K15" s="341">
        <v>2226</v>
      </c>
      <c r="L15" s="342">
        <v>1</v>
      </c>
      <c r="M15" s="341">
        <v>303</v>
      </c>
      <c r="N15" s="342">
        <v>1</v>
      </c>
      <c r="O15" s="341">
        <v>4286.1400000000003</v>
      </c>
      <c r="P15" s="342">
        <v>0.85109999999999997</v>
      </c>
      <c r="Q15" s="341">
        <v>958.13</v>
      </c>
      <c r="R15" s="342">
        <v>0.98270000000000002</v>
      </c>
      <c r="S15" s="341">
        <v>1094.03</v>
      </c>
      <c r="T15" s="342">
        <v>0.99819999999999998</v>
      </c>
      <c r="U15" s="341">
        <v>1483</v>
      </c>
      <c r="V15" s="342">
        <v>1</v>
      </c>
      <c r="W15" s="341">
        <v>2604.04</v>
      </c>
      <c r="X15" s="342">
        <v>0.99809999999999999</v>
      </c>
      <c r="Y15" s="343">
        <v>0</v>
      </c>
      <c r="Z15" s="343">
        <v>0</v>
      </c>
      <c r="AA15" s="341">
        <v>1230</v>
      </c>
      <c r="AB15" s="342">
        <v>1</v>
      </c>
      <c r="AC15" s="341">
        <v>3479</v>
      </c>
      <c r="AD15" s="342">
        <v>1</v>
      </c>
      <c r="AE15" s="341">
        <v>544.09</v>
      </c>
      <c r="AF15" s="342">
        <v>0.2631</v>
      </c>
      <c r="AG15" s="341">
        <v>2694.87</v>
      </c>
      <c r="AH15" s="342">
        <v>0.99809999999999999</v>
      </c>
      <c r="AI15" s="341">
        <v>2254</v>
      </c>
      <c r="AJ15" s="342">
        <v>1</v>
      </c>
      <c r="AK15" s="341">
        <v>3116</v>
      </c>
      <c r="AL15" s="342">
        <v>1</v>
      </c>
      <c r="AM15" s="319">
        <v>1538</v>
      </c>
      <c r="AN15" s="318">
        <v>0.99611398963730569</v>
      </c>
      <c r="AO15" s="319">
        <v>971</v>
      </c>
      <c r="AP15" s="318">
        <v>1</v>
      </c>
      <c r="AQ15" s="319">
        <v>1170</v>
      </c>
      <c r="AR15" s="318">
        <v>1</v>
      </c>
      <c r="AS15" s="343">
        <v>0</v>
      </c>
      <c r="AT15" s="343">
        <v>0</v>
      </c>
      <c r="AU15" s="319">
        <v>4018.79</v>
      </c>
      <c r="AV15" s="318">
        <v>0.99970000000000003</v>
      </c>
      <c r="AW15" s="341">
        <v>4176</v>
      </c>
      <c r="AX15" s="342">
        <v>1</v>
      </c>
      <c r="AY15" s="341">
        <v>1160.95</v>
      </c>
      <c r="AZ15" s="342">
        <v>0.99909999999999999</v>
      </c>
      <c r="BA15" s="341">
        <v>1532</v>
      </c>
      <c r="BB15" s="342">
        <v>1</v>
      </c>
      <c r="BC15" s="341">
        <v>801.99</v>
      </c>
      <c r="BD15" s="342">
        <v>0.99750000000000005</v>
      </c>
      <c r="BE15" s="341">
        <v>2046.84</v>
      </c>
      <c r="BF15" s="342">
        <v>0.997</v>
      </c>
    </row>
    <row r="16" spans="1:58" ht="31.5" customHeight="1" x14ac:dyDescent="0.2">
      <c r="A16" s="317">
        <f>+A15+1</f>
        <v>6</v>
      </c>
      <c r="B16" s="328" t="s">
        <v>2450</v>
      </c>
      <c r="C16" s="359" t="s">
        <v>2449</v>
      </c>
      <c r="D16" s="333" t="s">
        <v>1</v>
      </c>
      <c r="E16" s="333" t="s">
        <v>4</v>
      </c>
      <c r="F16" s="334">
        <v>2018</v>
      </c>
      <c r="G16" s="338">
        <f t="shared" si="0"/>
        <v>13573606.5923765</v>
      </c>
      <c r="H16" s="344">
        <v>0.52669999999999995</v>
      </c>
      <c r="I16" s="339">
        <v>16898.379255999997</v>
      </c>
      <c r="J16" s="351">
        <v>7.4013103539483593E-2</v>
      </c>
      <c r="K16" s="339">
        <v>408381.06205000053</v>
      </c>
      <c r="L16" s="351">
        <v>0.55315982706560485</v>
      </c>
      <c r="M16" s="339">
        <v>33290.369629999994</v>
      </c>
      <c r="N16" s="351">
        <v>0.15629646324924917</v>
      </c>
      <c r="O16" s="339">
        <v>815440.78180500027</v>
      </c>
      <c r="P16" s="351">
        <v>0.6711584008704734</v>
      </c>
      <c r="Q16" s="339">
        <v>62976.577869999957</v>
      </c>
      <c r="R16" s="351">
        <v>0.14541366681366596</v>
      </c>
      <c r="S16" s="339">
        <v>177999.46703700008</v>
      </c>
      <c r="T16" s="351">
        <v>0.30441858794920051</v>
      </c>
      <c r="U16" s="339">
        <v>840498.09387095179</v>
      </c>
      <c r="V16" s="351">
        <v>0.78559477049251925</v>
      </c>
      <c r="W16" s="339">
        <v>354704.04245099978</v>
      </c>
      <c r="X16" s="351">
        <v>0.44551593251216148</v>
      </c>
      <c r="Y16" s="339">
        <v>99455.787542800084</v>
      </c>
      <c r="Z16" s="351">
        <v>0.72026949026802911</v>
      </c>
      <c r="AA16" s="339">
        <v>227403.73683179979</v>
      </c>
      <c r="AB16" s="351">
        <v>0.62086411273309516</v>
      </c>
      <c r="AC16" s="339">
        <v>339949.05713000003</v>
      </c>
      <c r="AD16" s="351">
        <v>0.445966721197118</v>
      </c>
      <c r="AE16" s="339">
        <v>137747.59724999993</v>
      </c>
      <c r="AF16" s="351">
        <v>0.14398883645629745</v>
      </c>
      <c r="AG16" s="339">
        <v>1119013.065668927</v>
      </c>
      <c r="AH16" s="351">
        <v>0.70567622474774672</v>
      </c>
      <c r="AI16" s="339">
        <v>426560.33506000059</v>
      </c>
      <c r="AJ16" s="351">
        <v>0.38543133717824052</v>
      </c>
      <c r="AK16" s="339">
        <v>7147078.0384955481</v>
      </c>
      <c r="AL16" s="351">
        <v>0.69456798367505801</v>
      </c>
      <c r="AM16" s="339">
        <v>237096.73078755557</v>
      </c>
      <c r="AN16" s="351">
        <v>0.31545565146026483</v>
      </c>
      <c r="AO16" s="339">
        <v>8850.5238039999986</v>
      </c>
      <c r="AP16" s="351">
        <v>6.7626326337614007E-2</v>
      </c>
      <c r="AQ16" s="339">
        <v>89891.251662000141</v>
      </c>
      <c r="AR16" s="351">
        <v>0.5826040950046949</v>
      </c>
      <c r="AS16" s="339">
        <v>45809.254417111071</v>
      </c>
      <c r="AT16" s="351">
        <v>0.2092143335709378</v>
      </c>
      <c r="AU16" s="339">
        <v>361500.44513428566</v>
      </c>
      <c r="AV16" s="351">
        <v>0.23825004277878886</v>
      </c>
      <c r="AW16" s="339">
        <v>190545.74858999986</v>
      </c>
      <c r="AX16" s="351">
        <v>0.21275656087085504</v>
      </c>
      <c r="AY16" s="339">
        <v>65391.251244000028</v>
      </c>
      <c r="AZ16" s="351">
        <v>0.10364683413284154</v>
      </c>
      <c r="BA16" s="339">
        <v>224421.19949430029</v>
      </c>
      <c r="BB16" s="351">
        <v>0.71023451288281592</v>
      </c>
      <c r="BC16" s="339">
        <v>66926.767500222224</v>
      </c>
      <c r="BD16" s="351">
        <v>0.27195424355153985</v>
      </c>
      <c r="BE16" s="339">
        <v>75777.027793999994</v>
      </c>
      <c r="BF16" s="351">
        <v>0.17798263335512271</v>
      </c>
    </row>
    <row r="17" spans="1:58" ht="31.5" customHeight="1" x14ac:dyDescent="0.2">
      <c r="A17" s="367">
        <f>+A16+1</f>
        <v>7</v>
      </c>
      <c r="B17" s="369" t="s">
        <v>2442</v>
      </c>
      <c r="C17" s="357" t="s">
        <v>18</v>
      </c>
      <c r="D17" s="333" t="s">
        <v>1</v>
      </c>
      <c r="E17" s="333" t="s">
        <v>8</v>
      </c>
      <c r="F17" s="334">
        <v>2020</v>
      </c>
      <c r="G17" s="338">
        <f t="shared" si="0"/>
        <v>62571055.25153432</v>
      </c>
      <c r="H17" s="344">
        <v>0.24279999999999999</v>
      </c>
      <c r="I17" s="337">
        <v>945660.29264285788</v>
      </c>
      <c r="J17" s="354">
        <v>0.41418914851081273</v>
      </c>
      <c r="K17" s="337">
        <v>1635875.8547</v>
      </c>
      <c r="L17" s="354">
        <v>0.22158246034823667</v>
      </c>
      <c r="M17" s="337">
        <v>772909.28171999939</v>
      </c>
      <c r="N17" s="354">
        <v>0.36287667721325151</v>
      </c>
      <c r="O17" s="337">
        <v>2000967.8632499985</v>
      </c>
      <c r="P17" s="354">
        <v>0.16469208080559641</v>
      </c>
      <c r="Q17" s="337">
        <v>728152.8348000003</v>
      </c>
      <c r="R17" s="354">
        <v>0.16813135500567303</v>
      </c>
      <c r="S17" s="337">
        <v>2411552.915450159</v>
      </c>
      <c r="T17" s="354">
        <v>0.41242906257326933</v>
      </c>
      <c r="U17" s="337">
        <v>1045174.8667428587</v>
      </c>
      <c r="V17" s="354">
        <v>9.7690157247337248E-2</v>
      </c>
      <c r="W17" s="337">
        <v>3505982.257699999</v>
      </c>
      <c r="X17" s="354">
        <v>0.44035893814942367</v>
      </c>
      <c r="Y17" s="337">
        <v>313964.07111999998</v>
      </c>
      <c r="Z17" s="354">
        <v>0.22737615080546272</v>
      </c>
      <c r="AA17" s="337">
        <v>1970579.6174380002</v>
      </c>
      <c r="AB17" s="354">
        <v>0.5380132194817473</v>
      </c>
      <c r="AC17" s="337">
        <v>2560494.0813000007</v>
      </c>
      <c r="AD17" s="354">
        <v>0.33590184356514219</v>
      </c>
      <c r="AE17" s="337">
        <v>2192711.2604999989</v>
      </c>
      <c r="AF17" s="354">
        <v>0.22920613454403896</v>
      </c>
      <c r="AG17" s="337">
        <v>2938235.3274142854</v>
      </c>
      <c r="AH17" s="354">
        <v>0.18529210041267005</v>
      </c>
      <c r="AI17" s="337">
        <v>2712676.3229000028</v>
      </c>
      <c r="AJ17" s="354">
        <v>0.24511197514884561</v>
      </c>
      <c r="AK17" s="337">
        <v>17257593.582267448</v>
      </c>
      <c r="AL17" s="354">
        <v>0.16771290187342602</v>
      </c>
      <c r="AM17" s="337">
        <v>3371203.4927555555</v>
      </c>
      <c r="AN17" s="354">
        <v>0.44853642244659087</v>
      </c>
      <c r="AO17" s="337">
        <v>736992.97072999971</v>
      </c>
      <c r="AP17" s="354">
        <v>0.56313194846828518</v>
      </c>
      <c r="AQ17" s="337">
        <v>397855.41260000016</v>
      </c>
      <c r="AR17" s="354">
        <v>0.25785845487178605</v>
      </c>
      <c r="AS17" s="337">
        <v>745080.97862000111</v>
      </c>
      <c r="AT17" s="354">
        <v>0.3402841246421584</v>
      </c>
      <c r="AU17" s="337">
        <v>4252568.1430285685</v>
      </c>
      <c r="AV17" s="354">
        <v>0.28026923773770412</v>
      </c>
      <c r="AW17" s="337">
        <v>3609635.6054999987</v>
      </c>
      <c r="AX17" s="354">
        <v>0.40303898833010754</v>
      </c>
      <c r="AY17" s="337">
        <v>2381082.2517121434</v>
      </c>
      <c r="AZ17" s="354">
        <v>0.37740773039956949</v>
      </c>
      <c r="BA17" s="337">
        <v>759388.3069480001</v>
      </c>
      <c r="BB17" s="354">
        <v>0.24032657587137418</v>
      </c>
      <c r="BC17" s="337">
        <v>948402.23222444463</v>
      </c>
      <c r="BD17" s="340">
        <v>0.38537945470970908</v>
      </c>
      <c r="BE17" s="337">
        <v>2376315.4274700042</v>
      </c>
      <c r="BF17" s="354">
        <v>0.55814128605477509</v>
      </c>
    </row>
    <row r="18" spans="1:58" ht="31.5" customHeight="1" x14ac:dyDescent="0.2">
      <c r="A18" s="368"/>
      <c r="B18" s="369"/>
      <c r="C18" s="358" t="s">
        <v>19</v>
      </c>
      <c r="D18" s="333" t="s">
        <v>1</v>
      </c>
      <c r="E18" s="333" t="s">
        <v>8</v>
      </c>
      <c r="F18" s="334">
        <v>2020</v>
      </c>
      <c r="G18" s="338">
        <f t="shared" si="0"/>
        <v>80750484.32511273</v>
      </c>
      <c r="H18" s="344">
        <v>0.39169999999999999</v>
      </c>
      <c r="I18" s="337">
        <v>1012023.0157302867</v>
      </c>
      <c r="J18" s="355">
        <v>0.55406914409403218</v>
      </c>
      <c r="K18" s="337">
        <v>2188336.7474880028</v>
      </c>
      <c r="L18" s="355">
        <v>0.37051790879003871</v>
      </c>
      <c r="M18" s="337">
        <v>966504.12787199894</v>
      </c>
      <c r="N18" s="355">
        <v>0.56721049728921791</v>
      </c>
      <c r="O18" s="337">
        <v>3020093.1630399991</v>
      </c>
      <c r="P18" s="355">
        <v>0.31071552696000859</v>
      </c>
      <c r="Q18" s="337">
        <v>963996.83016000141</v>
      </c>
      <c r="R18" s="355">
        <v>0.27823501731008854</v>
      </c>
      <c r="S18" s="337">
        <v>2713607.3006516863</v>
      </c>
      <c r="T18" s="355">
        <v>0.58010883154871629</v>
      </c>
      <c r="U18" s="337">
        <v>1286542.1551085729</v>
      </c>
      <c r="V18" s="355">
        <v>0.15031277233727011</v>
      </c>
      <c r="W18" s="337">
        <v>4027257.1195600005</v>
      </c>
      <c r="X18" s="355">
        <v>0.63229023226274206</v>
      </c>
      <c r="Y18" s="337">
        <v>563122.55164799979</v>
      </c>
      <c r="Z18" s="355">
        <v>0.50977424649544656</v>
      </c>
      <c r="AA18" s="337">
        <v>2011082.4957503993</v>
      </c>
      <c r="AB18" s="355">
        <v>0.68633928731383875</v>
      </c>
      <c r="AC18" s="337">
        <v>3190382.1568228547</v>
      </c>
      <c r="AD18" s="355">
        <v>0.52316819241095247</v>
      </c>
      <c r="AE18" s="337">
        <v>3454460.782879998</v>
      </c>
      <c r="AF18" s="355">
        <v>0.45137247276993914</v>
      </c>
      <c r="AG18" s="337">
        <v>4503213.1269714283</v>
      </c>
      <c r="AH18" s="355">
        <v>0.35497914816303422</v>
      </c>
      <c r="AI18" s="337">
        <v>2982103.1756800045</v>
      </c>
      <c r="AJ18" s="355">
        <v>0.33682105441313059</v>
      </c>
      <c r="AK18" s="337">
        <v>24918424.478351217</v>
      </c>
      <c r="AL18" s="355">
        <v>0.30270307237912353</v>
      </c>
      <c r="AM18" s="337">
        <v>4088834.0564177777</v>
      </c>
      <c r="AN18" s="355">
        <v>0.68002087518022525</v>
      </c>
      <c r="AO18" s="337">
        <v>859177.7409799993</v>
      </c>
      <c r="AP18" s="355">
        <v>0.82061575648307639</v>
      </c>
      <c r="AQ18" s="337">
        <v>471964.50775200024</v>
      </c>
      <c r="AR18" s="355">
        <v>0.38236264629384936</v>
      </c>
      <c r="AS18" s="337">
        <v>1097986.4658702221</v>
      </c>
      <c r="AT18" s="355">
        <v>0.62682341605941672</v>
      </c>
      <c r="AU18" s="337">
        <v>4690193.3502628524</v>
      </c>
      <c r="AV18" s="355">
        <v>0.38638913913571477</v>
      </c>
      <c r="AW18" s="337">
        <v>4942625.0194399953</v>
      </c>
      <c r="AX18" s="355">
        <v>0.68984476732736488</v>
      </c>
      <c r="AY18" s="337">
        <v>2600331.8371097143</v>
      </c>
      <c r="AZ18" s="355">
        <v>0.51519919997705088</v>
      </c>
      <c r="BA18" s="337">
        <v>929576.13334880047</v>
      </c>
      <c r="BB18" s="355">
        <v>0.36773322537274578</v>
      </c>
      <c r="BC18" s="337">
        <v>1108095.3229528891</v>
      </c>
      <c r="BD18" s="355">
        <v>0.56283762945754912</v>
      </c>
      <c r="BE18" s="337">
        <v>2160550.6632640017</v>
      </c>
      <c r="BF18" s="355">
        <v>0.63432894463454459</v>
      </c>
    </row>
    <row r="19" spans="1:58" ht="31.5" customHeight="1" x14ac:dyDescent="0.2">
      <c r="A19" s="317">
        <f>+A17+1</f>
        <v>8</v>
      </c>
      <c r="B19" s="328" t="s">
        <v>2451</v>
      </c>
      <c r="C19" s="357" t="s">
        <v>9</v>
      </c>
      <c r="D19" s="333" t="s">
        <v>1</v>
      </c>
      <c r="E19" s="324" t="s">
        <v>10</v>
      </c>
      <c r="F19" s="334">
        <v>2018</v>
      </c>
      <c r="G19" s="338">
        <f t="shared" si="0"/>
        <v>5883449</v>
      </c>
      <c r="H19" s="345">
        <v>0.78810000000000002</v>
      </c>
      <c r="I19" s="337">
        <v>40094</v>
      </c>
      <c r="J19" s="356">
        <v>0.7624172815090895</v>
      </c>
      <c r="K19" s="337">
        <v>227459</v>
      </c>
      <c r="L19" s="356">
        <v>0.9939739029357012</v>
      </c>
      <c r="M19" s="337">
        <v>60031</v>
      </c>
      <c r="N19" s="356">
        <v>0.96266777850831475</v>
      </c>
      <c r="O19" s="337">
        <v>345015</v>
      </c>
      <c r="P19" s="356">
        <v>0.70472348465505796</v>
      </c>
      <c r="Q19" s="337">
        <v>74293</v>
      </c>
      <c r="R19" s="356">
        <v>0.6054799879381586</v>
      </c>
      <c r="S19" s="337">
        <v>90568</v>
      </c>
      <c r="T19" s="356">
        <v>0.62119674065132102</v>
      </c>
      <c r="U19" s="337">
        <v>280668</v>
      </c>
      <c r="V19" s="356">
        <v>0.99384222062484284</v>
      </c>
      <c r="W19" s="337">
        <v>209009</v>
      </c>
      <c r="X19" s="356">
        <v>0.92438911125362111</v>
      </c>
      <c r="Y19" s="337">
        <v>26888</v>
      </c>
      <c r="Z19" s="356">
        <v>0.68971885901908481</v>
      </c>
      <c r="AA19" s="337">
        <v>108090</v>
      </c>
      <c r="AB19" s="356">
        <v>0.96449508784766524</v>
      </c>
      <c r="AC19" s="337">
        <v>229553</v>
      </c>
      <c r="AD19" s="356">
        <v>0.86132331752416402</v>
      </c>
      <c r="AE19" s="337">
        <v>211829</v>
      </c>
      <c r="AF19" s="356">
        <v>0.75628904994823087</v>
      </c>
      <c r="AG19" s="337">
        <v>354287</v>
      </c>
      <c r="AH19" s="356">
        <v>0.86316935843429998</v>
      </c>
      <c r="AI19" s="337">
        <v>120986</v>
      </c>
      <c r="AJ19" s="356">
        <v>0.42599354245816151</v>
      </c>
      <c r="AK19" s="337">
        <v>2251504</v>
      </c>
      <c r="AL19" s="356">
        <v>0.75540846673323236</v>
      </c>
      <c r="AM19" s="337">
        <v>148429</v>
      </c>
      <c r="AN19" s="356">
        <v>0.99397303939623249</v>
      </c>
      <c r="AO19" s="337">
        <v>38642</v>
      </c>
      <c r="AP19" s="356">
        <v>0.92319086413264206</v>
      </c>
      <c r="AQ19" s="337">
        <v>36853</v>
      </c>
      <c r="AR19" s="356">
        <v>0.57368576721306375</v>
      </c>
      <c r="AS19" s="337">
        <v>40393</v>
      </c>
      <c r="AT19" s="356">
        <v>0.68028024319180824</v>
      </c>
      <c r="AU19" s="337">
        <v>353131</v>
      </c>
      <c r="AV19" s="356">
        <v>0.81134216977642371</v>
      </c>
      <c r="AW19" s="337">
        <v>228717</v>
      </c>
      <c r="AX19" s="356">
        <v>0.92177393028570043</v>
      </c>
      <c r="AY19" s="337">
        <v>157688</v>
      </c>
      <c r="AZ19" s="356">
        <v>0.91115425507326764</v>
      </c>
      <c r="BA19" s="337">
        <v>118704</v>
      </c>
      <c r="BB19" s="356">
        <v>0.98317803453845198</v>
      </c>
      <c r="BC19" s="337">
        <v>25289</v>
      </c>
      <c r="BD19" s="356">
        <v>0.33673768308921437</v>
      </c>
      <c r="BE19" s="337">
        <v>105329</v>
      </c>
      <c r="BF19" s="356">
        <v>0.91148168019522668</v>
      </c>
    </row>
    <row r="20" spans="1:58" ht="24.75" customHeight="1" x14ac:dyDescent="0.2">
      <c r="A20" s="325"/>
      <c r="B20" s="371" t="s">
        <v>2453</v>
      </c>
      <c r="C20" s="371"/>
      <c r="D20" s="371"/>
      <c r="E20" s="371"/>
      <c r="F20" s="371"/>
      <c r="G20" s="371"/>
      <c r="H20" s="371"/>
      <c r="I20" s="371"/>
      <c r="J20" s="371"/>
      <c r="K20" s="371"/>
      <c r="L20" s="371"/>
      <c r="M20" s="371"/>
      <c r="N20" s="347"/>
      <c r="O20" s="347"/>
      <c r="P20" s="347"/>
      <c r="Q20" s="347"/>
      <c r="R20" s="347"/>
      <c r="S20" s="347"/>
      <c r="T20" s="347"/>
      <c r="U20" s="347"/>
      <c r="V20" s="347"/>
      <c r="W20" s="347"/>
      <c r="X20" s="347"/>
      <c r="Y20" s="347"/>
      <c r="Z20" s="347"/>
      <c r="AA20" s="347"/>
      <c r="AB20" s="347"/>
      <c r="AC20" s="347"/>
      <c r="AD20" s="347"/>
      <c r="AE20" s="347"/>
      <c r="AF20" s="347"/>
      <c r="AG20" s="347"/>
      <c r="AH20" s="347"/>
      <c r="AI20" s="347"/>
      <c r="AJ20" s="347"/>
      <c r="AK20" s="347"/>
      <c r="AL20" s="347"/>
      <c r="AM20" s="347"/>
      <c r="AN20" s="347"/>
      <c r="AO20" s="347"/>
      <c r="AP20" s="347"/>
      <c r="AQ20" s="347"/>
      <c r="AR20" s="347"/>
      <c r="AS20" s="347"/>
      <c r="AT20" s="347"/>
      <c r="AU20" s="347"/>
      <c r="AV20" s="347"/>
      <c r="AW20" s="347"/>
      <c r="AX20" s="347"/>
      <c r="AY20" s="347"/>
      <c r="AZ20" s="347"/>
      <c r="BA20" s="347"/>
      <c r="BB20" s="347"/>
      <c r="BC20" s="347"/>
      <c r="BD20" s="347"/>
      <c r="BE20" s="347"/>
      <c r="BF20" s="347"/>
    </row>
    <row r="21" spans="1:58" ht="13.5" customHeight="1" x14ac:dyDescent="0.2">
      <c r="A21" s="326"/>
      <c r="B21" s="372" t="s">
        <v>2455</v>
      </c>
      <c r="C21" s="372"/>
      <c r="D21" s="372"/>
      <c r="E21" s="372"/>
      <c r="F21" s="372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  <c r="U21" s="372"/>
      <c r="V21" s="372"/>
      <c r="W21" s="372"/>
      <c r="X21" s="372"/>
      <c r="Y21" s="372"/>
      <c r="Z21" s="372"/>
      <c r="AA21" s="372"/>
      <c r="AB21" s="372"/>
      <c r="AC21" s="372"/>
      <c r="AD21" s="372"/>
      <c r="AE21" s="372"/>
      <c r="AF21" s="372"/>
      <c r="AG21" s="372"/>
      <c r="AH21" s="372"/>
      <c r="AI21" s="372"/>
      <c r="AJ21" s="372"/>
      <c r="AK21" s="372"/>
      <c r="AL21" s="372"/>
      <c r="AM21" s="372"/>
      <c r="AN21" s="372"/>
      <c r="AO21" s="372"/>
      <c r="AP21" s="372"/>
      <c r="AQ21" s="372"/>
      <c r="AR21" s="372"/>
      <c r="AS21" s="372"/>
      <c r="AT21" s="372"/>
      <c r="AU21" s="372"/>
      <c r="AV21" s="372"/>
      <c r="AW21" s="320"/>
      <c r="AX21" s="320"/>
      <c r="AY21" s="320"/>
      <c r="AZ21" s="320"/>
      <c r="BA21" s="320"/>
      <c r="BB21" s="320"/>
      <c r="BC21" s="320"/>
      <c r="BD21" s="320"/>
      <c r="BE21" s="320"/>
      <c r="BF21" s="320"/>
    </row>
  </sheetData>
  <mergeCells count="38">
    <mergeCell ref="B20:M20"/>
    <mergeCell ref="B21:AV21"/>
    <mergeCell ref="BA4:BB4"/>
    <mergeCell ref="BC4:BD4"/>
    <mergeCell ref="BE4:BF4"/>
    <mergeCell ref="AQ4:AR4"/>
    <mergeCell ref="AS4:AT4"/>
    <mergeCell ref="AU4:AV4"/>
    <mergeCell ref="AW4:AX4"/>
    <mergeCell ref="AY4:AZ4"/>
    <mergeCell ref="AA4:AB4"/>
    <mergeCell ref="G4:H4"/>
    <mergeCell ref="I4:J4"/>
    <mergeCell ref="K4:L4"/>
    <mergeCell ref="M4:N4"/>
    <mergeCell ref="O4:P4"/>
    <mergeCell ref="A6:A11"/>
    <mergeCell ref="B6:B11"/>
    <mergeCell ref="A17:A18"/>
    <mergeCell ref="B17:B18"/>
    <mergeCell ref="AO4:AP4"/>
    <mergeCell ref="AC4:AD4"/>
    <mergeCell ref="AE4:AF4"/>
    <mergeCell ref="AG4:AH4"/>
    <mergeCell ref="AI4:AJ4"/>
    <mergeCell ref="AK4:AL4"/>
    <mergeCell ref="AM4:AN4"/>
    <mergeCell ref="Q4:R4"/>
    <mergeCell ref="S4:T4"/>
    <mergeCell ref="U4:V4"/>
    <mergeCell ref="W4:X4"/>
    <mergeCell ref="Y4:Z4"/>
    <mergeCell ref="F4:F5"/>
    <mergeCell ref="A4:A5"/>
    <mergeCell ref="B4:B5"/>
    <mergeCell ref="C4:C5"/>
    <mergeCell ref="D4:D5"/>
    <mergeCell ref="E4:E5"/>
  </mergeCells>
  <conditionalFormatting sqref="U7">
    <cfRule type="cellIs" dxfId="9" priority="10" operator="lessThan">
      <formula>0</formula>
    </cfRule>
  </conditionalFormatting>
  <conditionalFormatting sqref="AS15:AT15">
    <cfRule type="cellIs" dxfId="8" priority="3" operator="lessThan">
      <formula>0</formula>
    </cfRule>
  </conditionalFormatting>
  <conditionalFormatting sqref="U9:V11">
    <cfRule type="cellIs" dxfId="7" priority="9" operator="lessThan">
      <formula>0</formula>
    </cfRule>
  </conditionalFormatting>
  <conditionalFormatting sqref="U8">
    <cfRule type="cellIs" dxfId="6" priority="8" operator="lessThan">
      <formula>0</formula>
    </cfRule>
  </conditionalFormatting>
  <conditionalFormatting sqref="U10:V11">
    <cfRule type="cellIs" dxfId="5" priority="7" operator="lessThan">
      <formula>0</formula>
    </cfRule>
  </conditionalFormatting>
  <conditionalFormatting sqref="V9">
    <cfRule type="cellIs" dxfId="4" priority="6" operator="lessThan">
      <formula>0</formula>
    </cfRule>
  </conditionalFormatting>
  <conditionalFormatting sqref="Y15:Z15">
    <cfRule type="cellIs" dxfId="3" priority="4" operator="lessThan">
      <formula>0</formula>
    </cfRule>
  </conditionalFormatting>
  <conditionalFormatting sqref="U13:V14">
    <cfRule type="cellIs" dxfId="2" priority="1" operator="lessThan">
      <formula>0</formula>
    </cfRule>
  </conditionalFormatting>
  <pageMargins left="0.17" right="0.17" top="2.8740157480314963" bottom="0.74803149606299213" header="0.31496062992125984" footer="0.31496062992125984"/>
  <pageSetup paperSize="8" scale="4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AA84F"/>
    <outlinePr summaryBelow="0" summaryRight="0"/>
  </sheetPr>
  <dimension ref="A1:U1884"/>
  <sheetViews>
    <sheetView workbookViewId="0"/>
  </sheetViews>
  <sheetFormatPr baseColWidth="10" defaultColWidth="12.625" defaultRowHeight="15" customHeight="1" x14ac:dyDescent="0.2"/>
  <cols>
    <col min="1" max="1" width="7.25" customWidth="1"/>
    <col min="2" max="2" width="14.625" customWidth="1"/>
    <col min="5" max="5" width="12.625" hidden="1"/>
    <col min="7" max="7" width="12.625" hidden="1"/>
    <col min="12" max="12" width="11.5" customWidth="1"/>
  </cols>
  <sheetData>
    <row r="1" spans="1:21" ht="15.75" x14ac:dyDescent="0.25">
      <c r="A1" s="377" t="s">
        <v>23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9"/>
      <c r="P1" s="2"/>
      <c r="Q1" s="2"/>
      <c r="R1" s="2"/>
      <c r="S1" s="2"/>
      <c r="T1" s="2"/>
      <c r="U1" s="2"/>
    </row>
    <row r="2" spans="1:21" ht="3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1:21" x14ac:dyDescent="0.25">
      <c r="A3" s="380" t="s">
        <v>24</v>
      </c>
      <c r="B3" s="379"/>
      <c r="C3" s="381" t="s">
        <v>7</v>
      </c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9"/>
      <c r="P3" s="2"/>
      <c r="Q3" s="2"/>
      <c r="R3" s="2"/>
      <c r="S3" s="2"/>
      <c r="T3" s="2"/>
      <c r="U3" s="2"/>
    </row>
    <row r="4" spans="1:21" x14ac:dyDescent="0.25">
      <c r="A4" s="380" t="s">
        <v>25</v>
      </c>
      <c r="B4" s="379"/>
      <c r="C4" s="381" t="s">
        <v>4</v>
      </c>
      <c r="D4" s="378"/>
      <c r="E4" s="378"/>
      <c r="F4" s="378"/>
      <c r="G4" s="378"/>
      <c r="H4" s="378"/>
      <c r="I4" s="378"/>
      <c r="J4" s="378"/>
      <c r="K4" s="378"/>
      <c r="L4" s="378"/>
      <c r="M4" s="378"/>
      <c r="N4" s="378"/>
      <c r="O4" s="379"/>
      <c r="P4" s="2"/>
      <c r="Q4" s="2"/>
      <c r="R4" s="2"/>
      <c r="S4" s="2"/>
      <c r="T4" s="2"/>
      <c r="U4" s="2"/>
    </row>
    <row r="5" spans="1:21" x14ac:dyDescent="0.25">
      <c r="A5" s="380" t="s">
        <v>26</v>
      </c>
      <c r="B5" s="379"/>
      <c r="C5" s="381" t="s">
        <v>3</v>
      </c>
      <c r="D5" s="378"/>
      <c r="E5" s="378"/>
      <c r="F5" s="378"/>
      <c r="G5" s="378"/>
      <c r="H5" s="378"/>
      <c r="I5" s="378"/>
      <c r="J5" s="378"/>
      <c r="K5" s="378"/>
      <c r="L5" s="378"/>
      <c r="M5" s="378"/>
      <c r="N5" s="378"/>
      <c r="O5" s="379"/>
      <c r="P5" s="2"/>
      <c r="Q5" s="2"/>
      <c r="R5" s="2"/>
      <c r="S5" s="2"/>
      <c r="T5" s="2"/>
      <c r="U5" s="2"/>
    </row>
    <row r="6" spans="1:21" x14ac:dyDescent="0.25">
      <c r="A6" s="4" t="s">
        <v>27</v>
      </c>
      <c r="B6" s="5"/>
      <c r="C6" s="5" t="s">
        <v>1</v>
      </c>
      <c r="D6" s="6"/>
      <c r="E6" s="7"/>
      <c r="F6" s="8"/>
      <c r="G6" s="9"/>
      <c r="H6" s="8"/>
      <c r="I6" s="8"/>
      <c r="J6" s="10"/>
      <c r="K6" s="8"/>
      <c r="L6" s="8"/>
      <c r="M6" s="8"/>
      <c r="N6" s="8"/>
      <c r="O6" s="8"/>
      <c r="P6" s="2"/>
      <c r="Q6" s="2"/>
      <c r="R6" s="2"/>
      <c r="S6" s="2"/>
      <c r="T6" s="2"/>
      <c r="U6" s="2"/>
    </row>
    <row r="7" spans="1:21" x14ac:dyDescent="0.25">
      <c r="A7" s="11"/>
      <c r="B7" s="12"/>
      <c r="C7" s="12"/>
      <c r="D7" s="13">
        <f>SUBTOTAL(3,D11:D1884)</f>
        <v>1874</v>
      </c>
      <c r="E7" s="14"/>
      <c r="F7" s="15"/>
      <c r="G7" s="16"/>
      <c r="H7" s="15"/>
      <c r="I7" s="15"/>
      <c r="J7" s="17"/>
      <c r="K7" s="15"/>
      <c r="L7" s="15"/>
      <c r="M7" s="15"/>
      <c r="N7" s="15"/>
      <c r="O7" s="15"/>
      <c r="P7" s="2"/>
      <c r="Q7" s="2"/>
      <c r="R7" s="2"/>
      <c r="S7" s="2"/>
      <c r="T7" s="2"/>
      <c r="U7" s="2"/>
    </row>
    <row r="8" spans="1:21" x14ac:dyDescent="0.25">
      <c r="A8" s="382" t="s">
        <v>61</v>
      </c>
      <c r="B8" s="383"/>
      <c r="C8" s="383"/>
      <c r="D8" s="384"/>
      <c r="E8" s="385" t="s">
        <v>62</v>
      </c>
      <c r="F8" s="385" t="s">
        <v>63</v>
      </c>
      <c r="G8" s="387" t="s">
        <v>64</v>
      </c>
      <c r="H8" s="375"/>
      <c r="I8" s="375"/>
      <c r="J8" s="376"/>
      <c r="K8" s="388" t="s">
        <v>30</v>
      </c>
      <c r="L8" s="374" t="s">
        <v>31</v>
      </c>
      <c r="M8" s="375"/>
      <c r="N8" s="375"/>
      <c r="O8" s="376"/>
      <c r="P8" s="2"/>
      <c r="Q8" s="2"/>
      <c r="R8" s="2"/>
      <c r="S8" s="2"/>
      <c r="T8" s="2"/>
      <c r="U8" s="2"/>
    </row>
    <row r="9" spans="1:21" ht="27" x14ac:dyDescent="0.25">
      <c r="A9" s="18" t="s">
        <v>28</v>
      </c>
      <c r="B9" s="19" t="s">
        <v>29</v>
      </c>
      <c r="C9" s="20" t="s">
        <v>65</v>
      </c>
      <c r="D9" s="20" t="s">
        <v>66</v>
      </c>
      <c r="E9" s="386"/>
      <c r="F9" s="386"/>
      <c r="G9" s="21" t="s">
        <v>67</v>
      </c>
      <c r="H9" s="20" t="s">
        <v>68</v>
      </c>
      <c r="I9" s="20" t="s">
        <v>69</v>
      </c>
      <c r="J9" s="20" t="s">
        <v>70</v>
      </c>
      <c r="K9" s="389"/>
      <c r="L9" s="22" t="s">
        <v>71</v>
      </c>
      <c r="M9" s="23" t="s">
        <v>32</v>
      </c>
      <c r="N9" s="23" t="s">
        <v>33</v>
      </c>
      <c r="O9" s="23" t="s">
        <v>34</v>
      </c>
      <c r="P9" s="2"/>
      <c r="Q9" s="2"/>
      <c r="R9" s="2"/>
      <c r="S9" s="2"/>
      <c r="T9" s="2"/>
      <c r="U9" s="2"/>
    </row>
    <row r="10" spans="1:21" x14ac:dyDescent="0.25">
      <c r="A10" s="24"/>
      <c r="B10" s="25" t="s">
        <v>72</v>
      </c>
      <c r="C10" s="25"/>
      <c r="D10" s="25"/>
      <c r="E10" s="26">
        <f t="shared" ref="E10:I10" si="0">SUBTOTAL(9,E11:E1884)</f>
        <v>21991230</v>
      </c>
      <c r="F10" s="26">
        <f t="shared" si="0"/>
        <v>24527353</v>
      </c>
      <c r="G10" s="26">
        <f t="shared" si="0"/>
        <v>2536123</v>
      </c>
      <c r="H10" s="26">
        <f t="shared" si="0"/>
        <v>20038773</v>
      </c>
      <c r="I10" s="26">
        <f t="shared" si="0"/>
        <v>4488580</v>
      </c>
      <c r="J10" s="27">
        <f>I10/F10</f>
        <v>0.18300303338888627</v>
      </c>
      <c r="K10" s="26">
        <f t="shared" ref="K10:N10" si="1">SUBTOTAL(9,K11:K1884)</f>
        <v>25072713</v>
      </c>
      <c r="L10" s="26">
        <f t="shared" si="1"/>
        <v>145377.19</v>
      </c>
      <c r="M10" s="26">
        <f t="shared" si="1"/>
        <v>20184150.190000001</v>
      </c>
      <c r="N10" s="26">
        <f t="shared" si="1"/>
        <v>4888562.8100000005</v>
      </c>
      <c r="O10" s="28">
        <f t="shared" ref="O10:O264" si="2">N10/K10</f>
        <v>0.19497542248419628</v>
      </c>
      <c r="P10" s="2"/>
      <c r="Q10" s="2"/>
      <c r="R10" s="2"/>
      <c r="S10" s="2"/>
      <c r="T10" s="2"/>
      <c r="U10" s="2"/>
    </row>
    <row r="11" spans="1:21" x14ac:dyDescent="0.25">
      <c r="A11" s="29">
        <v>10101</v>
      </c>
      <c r="B11" s="30" t="s">
        <v>36</v>
      </c>
      <c r="C11" s="30" t="s">
        <v>73</v>
      </c>
      <c r="D11" s="30" t="s">
        <v>73</v>
      </c>
      <c r="E11" s="31">
        <v>31082</v>
      </c>
      <c r="F11" s="32">
        <v>37372</v>
      </c>
      <c r="G11" s="32">
        <f t="shared" ref="G11:G265" si="3">F11-E11</f>
        <v>6290</v>
      </c>
      <c r="H11" s="32">
        <v>28404</v>
      </c>
      <c r="I11" s="32">
        <f t="shared" ref="I11:I265" si="4">F11-H11</f>
        <v>8968</v>
      </c>
      <c r="J11" s="33">
        <v>0.24</v>
      </c>
      <c r="K11" s="34">
        <v>38580</v>
      </c>
      <c r="L11" s="34">
        <v>0</v>
      </c>
      <c r="M11" s="35">
        <f t="shared" ref="M11:M265" si="5">H11+L11</f>
        <v>28404</v>
      </c>
      <c r="N11" s="35">
        <f t="shared" ref="N11:N265" si="6">K11-M11</f>
        <v>10176</v>
      </c>
      <c r="O11" s="36">
        <f t="shared" si="2"/>
        <v>0.26376360808709176</v>
      </c>
      <c r="P11" s="2"/>
      <c r="Q11" s="2"/>
      <c r="R11" s="2"/>
      <c r="S11" s="2"/>
      <c r="T11" s="2"/>
      <c r="U11" s="2"/>
    </row>
    <row r="12" spans="1:21" x14ac:dyDescent="0.25">
      <c r="A12" s="37">
        <v>10102</v>
      </c>
      <c r="B12" s="30" t="s">
        <v>36</v>
      </c>
      <c r="C12" s="30" t="s">
        <v>73</v>
      </c>
      <c r="D12" s="30" t="s">
        <v>74</v>
      </c>
      <c r="E12" s="38"/>
      <c r="F12" s="39">
        <v>0</v>
      </c>
      <c r="G12" s="32">
        <f t="shared" si="3"/>
        <v>0</v>
      </c>
      <c r="H12" s="39">
        <v>0</v>
      </c>
      <c r="I12" s="32">
        <f t="shared" si="4"/>
        <v>0</v>
      </c>
      <c r="J12" s="40"/>
      <c r="K12" s="34">
        <v>0</v>
      </c>
      <c r="L12" s="34">
        <v>0</v>
      </c>
      <c r="M12" s="34">
        <f t="shared" si="5"/>
        <v>0</v>
      </c>
      <c r="N12" s="34">
        <f t="shared" si="6"/>
        <v>0</v>
      </c>
      <c r="O12" s="36" t="e">
        <f t="shared" si="2"/>
        <v>#DIV/0!</v>
      </c>
      <c r="P12" s="2"/>
      <c r="Q12" s="2"/>
      <c r="R12" s="2"/>
      <c r="S12" s="2"/>
      <c r="T12" s="2"/>
      <c r="U12" s="2"/>
    </row>
    <row r="13" spans="1:21" x14ac:dyDescent="0.25">
      <c r="A13" s="37">
        <v>10103</v>
      </c>
      <c r="B13" s="30" t="s">
        <v>36</v>
      </c>
      <c r="C13" s="30" t="s">
        <v>73</v>
      </c>
      <c r="D13" s="30" t="s">
        <v>75</v>
      </c>
      <c r="E13" s="38"/>
      <c r="F13" s="39">
        <v>0</v>
      </c>
      <c r="G13" s="32">
        <f t="shared" si="3"/>
        <v>0</v>
      </c>
      <c r="H13" s="39">
        <v>0</v>
      </c>
      <c r="I13" s="32">
        <f t="shared" si="4"/>
        <v>0</v>
      </c>
      <c r="J13" s="40"/>
      <c r="K13" s="34">
        <v>0</v>
      </c>
      <c r="L13" s="34">
        <v>0</v>
      </c>
      <c r="M13" s="34">
        <f t="shared" si="5"/>
        <v>0</v>
      </c>
      <c r="N13" s="34">
        <f t="shared" si="6"/>
        <v>0</v>
      </c>
      <c r="O13" s="36" t="e">
        <f t="shared" si="2"/>
        <v>#DIV/0!</v>
      </c>
      <c r="P13" s="2"/>
      <c r="Q13" s="2"/>
      <c r="R13" s="2"/>
      <c r="S13" s="2"/>
      <c r="T13" s="2"/>
      <c r="U13" s="2"/>
    </row>
    <row r="14" spans="1:21" x14ac:dyDescent="0.25">
      <c r="A14" s="37">
        <v>10104</v>
      </c>
      <c r="B14" s="30" t="s">
        <v>36</v>
      </c>
      <c r="C14" s="30" t="s">
        <v>73</v>
      </c>
      <c r="D14" s="30" t="s">
        <v>76</v>
      </c>
      <c r="E14" s="38"/>
      <c r="F14" s="39">
        <v>0</v>
      </c>
      <c r="G14" s="32">
        <f t="shared" si="3"/>
        <v>0</v>
      </c>
      <c r="H14" s="39">
        <v>0</v>
      </c>
      <c r="I14" s="32">
        <f t="shared" si="4"/>
        <v>0</v>
      </c>
      <c r="J14" s="40"/>
      <c r="K14" s="34">
        <v>0</v>
      </c>
      <c r="L14" s="34">
        <v>0</v>
      </c>
      <c r="M14" s="34">
        <f t="shared" si="5"/>
        <v>0</v>
      </c>
      <c r="N14" s="34">
        <f t="shared" si="6"/>
        <v>0</v>
      </c>
      <c r="O14" s="36" t="e">
        <f t="shared" si="2"/>
        <v>#DIV/0!</v>
      </c>
      <c r="P14" s="2"/>
      <c r="Q14" s="2"/>
      <c r="R14" s="2"/>
      <c r="S14" s="2"/>
      <c r="T14" s="2"/>
      <c r="U14" s="2"/>
    </row>
    <row r="15" spans="1:21" x14ac:dyDescent="0.25">
      <c r="A15" s="37">
        <v>10105</v>
      </c>
      <c r="B15" s="30" t="s">
        <v>36</v>
      </c>
      <c r="C15" s="30" t="s">
        <v>73</v>
      </c>
      <c r="D15" s="30" t="s">
        <v>77</v>
      </c>
      <c r="E15" s="38"/>
      <c r="F15" s="39">
        <v>0</v>
      </c>
      <c r="G15" s="32">
        <f t="shared" si="3"/>
        <v>0</v>
      </c>
      <c r="H15" s="39">
        <v>0</v>
      </c>
      <c r="I15" s="32">
        <f t="shared" si="4"/>
        <v>0</v>
      </c>
      <c r="J15" s="40"/>
      <c r="K15" s="34">
        <v>0</v>
      </c>
      <c r="L15" s="34">
        <v>0</v>
      </c>
      <c r="M15" s="34">
        <f t="shared" si="5"/>
        <v>0</v>
      </c>
      <c r="N15" s="34">
        <f t="shared" si="6"/>
        <v>0</v>
      </c>
      <c r="O15" s="36" t="e">
        <f t="shared" si="2"/>
        <v>#DIV/0!</v>
      </c>
      <c r="P15" s="2"/>
      <c r="Q15" s="2"/>
      <c r="R15" s="2"/>
      <c r="S15" s="2"/>
      <c r="T15" s="2"/>
      <c r="U15" s="2"/>
    </row>
    <row r="16" spans="1:21" x14ac:dyDescent="0.25">
      <c r="A16" s="37">
        <v>10106</v>
      </c>
      <c r="B16" s="30" t="s">
        <v>36</v>
      </c>
      <c r="C16" s="30" t="s">
        <v>73</v>
      </c>
      <c r="D16" s="41" t="s">
        <v>78</v>
      </c>
      <c r="E16" s="38"/>
      <c r="F16" s="39">
        <v>0</v>
      </c>
      <c r="G16" s="32">
        <f t="shared" si="3"/>
        <v>0</v>
      </c>
      <c r="H16" s="39">
        <v>0</v>
      </c>
      <c r="I16" s="32">
        <f t="shared" si="4"/>
        <v>0</v>
      </c>
      <c r="J16" s="40"/>
      <c r="K16" s="34">
        <v>0</v>
      </c>
      <c r="L16" s="34">
        <v>0</v>
      </c>
      <c r="M16" s="34">
        <f t="shared" si="5"/>
        <v>0</v>
      </c>
      <c r="N16" s="34">
        <f t="shared" si="6"/>
        <v>0</v>
      </c>
      <c r="O16" s="36" t="e">
        <f t="shared" si="2"/>
        <v>#DIV/0!</v>
      </c>
      <c r="P16" s="2"/>
      <c r="Q16" s="2"/>
      <c r="R16" s="2"/>
      <c r="S16" s="2"/>
      <c r="T16" s="2"/>
      <c r="U16" s="2"/>
    </row>
    <row r="17" spans="1:21" x14ac:dyDescent="0.25">
      <c r="A17" s="37">
        <v>10107</v>
      </c>
      <c r="B17" s="30" t="s">
        <v>36</v>
      </c>
      <c r="C17" s="30" t="s">
        <v>73</v>
      </c>
      <c r="D17" s="30" t="s">
        <v>79</v>
      </c>
      <c r="E17" s="38"/>
      <c r="F17" s="39">
        <v>0</v>
      </c>
      <c r="G17" s="32">
        <f t="shared" si="3"/>
        <v>0</v>
      </c>
      <c r="H17" s="39">
        <v>0</v>
      </c>
      <c r="I17" s="32">
        <f t="shared" si="4"/>
        <v>0</v>
      </c>
      <c r="J17" s="40"/>
      <c r="K17" s="34">
        <v>0</v>
      </c>
      <c r="L17" s="34">
        <v>0</v>
      </c>
      <c r="M17" s="34">
        <f t="shared" si="5"/>
        <v>0</v>
      </c>
      <c r="N17" s="34">
        <f t="shared" si="6"/>
        <v>0</v>
      </c>
      <c r="O17" s="36" t="e">
        <f t="shared" si="2"/>
        <v>#DIV/0!</v>
      </c>
      <c r="P17" s="2"/>
      <c r="Q17" s="2"/>
      <c r="R17" s="2"/>
      <c r="S17" s="2"/>
      <c r="T17" s="2"/>
      <c r="U17" s="2"/>
    </row>
    <row r="18" spans="1:21" x14ac:dyDescent="0.25">
      <c r="A18" s="37">
        <v>10108</v>
      </c>
      <c r="B18" s="30" t="s">
        <v>36</v>
      </c>
      <c r="C18" s="30" t="s">
        <v>73</v>
      </c>
      <c r="D18" s="30" t="s">
        <v>80</v>
      </c>
      <c r="E18" s="38"/>
      <c r="F18" s="39">
        <v>0</v>
      </c>
      <c r="G18" s="32">
        <f t="shared" si="3"/>
        <v>0</v>
      </c>
      <c r="H18" s="39">
        <v>0</v>
      </c>
      <c r="I18" s="32">
        <f t="shared" si="4"/>
        <v>0</v>
      </c>
      <c r="J18" s="40"/>
      <c r="K18" s="34">
        <v>0</v>
      </c>
      <c r="L18" s="34">
        <v>0</v>
      </c>
      <c r="M18" s="34">
        <f t="shared" si="5"/>
        <v>0</v>
      </c>
      <c r="N18" s="34">
        <f t="shared" si="6"/>
        <v>0</v>
      </c>
      <c r="O18" s="36" t="e">
        <f t="shared" si="2"/>
        <v>#DIV/0!</v>
      </c>
      <c r="P18" s="2"/>
      <c r="Q18" s="2"/>
      <c r="R18" s="2"/>
      <c r="S18" s="2"/>
      <c r="T18" s="2"/>
      <c r="U18" s="2"/>
    </row>
    <row r="19" spans="1:21" x14ac:dyDescent="0.25">
      <c r="A19" s="37">
        <v>10109</v>
      </c>
      <c r="B19" s="30" t="s">
        <v>36</v>
      </c>
      <c r="C19" s="30" t="s">
        <v>73</v>
      </c>
      <c r="D19" s="30" t="s">
        <v>81</v>
      </c>
      <c r="E19" s="42">
        <v>2186</v>
      </c>
      <c r="F19" s="32">
        <v>2539</v>
      </c>
      <c r="G19" s="32">
        <f t="shared" si="3"/>
        <v>353</v>
      </c>
      <c r="H19" s="32">
        <v>2173</v>
      </c>
      <c r="I19" s="32">
        <f t="shared" si="4"/>
        <v>366</v>
      </c>
      <c r="J19" s="33">
        <v>0.14419999999999999</v>
      </c>
      <c r="K19" s="34">
        <v>2566</v>
      </c>
      <c r="L19" s="34">
        <v>0</v>
      </c>
      <c r="M19" s="35">
        <f t="shared" si="5"/>
        <v>2173</v>
      </c>
      <c r="N19" s="35">
        <f t="shared" si="6"/>
        <v>393</v>
      </c>
      <c r="O19" s="36">
        <f t="shared" si="2"/>
        <v>0.15315666406858924</v>
      </c>
      <c r="P19" s="2"/>
      <c r="Q19" s="2"/>
      <c r="R19" s="2"/>
      <c r="S19" s="2"/>
      <c r="T19" s="2"/>
      <c r="U19" s="2"/>
    </row>
    <row r="20" spans="1:21" x14ac:dyDescent="0.25">
      <c r="A20" s="37">
        <v>10110</v>
      </c>
      <c r="B20" s="30" t="s">
        <v>36</v>
      </c>
      <c r="C20" s="30" t="s">
        <v>73</v>
      </c>
      <c r="D20" s="30" t="s">
        <v>82</v>
      </c>
      <c r="E20" s="38"/>
      <c r="F20" s="39">
        <v>0</v>
      </c>
      <c r="G20" s="32">
        <f t="shared" si="3"/>
        <v>0</v>
      </c>
      <c r="H20" s="39">
        <v>0</v>
      </c>
      <c r="I20" s="32">
        <f t="shared" si="4"/>
        <v>0</v>
      </c>
      <c r="J20" s="40"/>
      <c r="K20" s="34">
        <v>0</v>
      </c>
      <c r="L20" s="34">
        <v>0</v>
      </c>
      <c r="M20" s="34">
        <f t="shared" si="5"/>
        <v>0</v>
      </c>
      <c r="N20" s="34">
        <f t="shared" si="6"/>
        <v>0</v>
      </c>
      <c r="O20" s="36" t="e">
        <f t="shared" si="2"/>
        <v>#DIV/0!</v>
      </c>
      <c r="P20" s="2"/>
      <c r="Q20" s="2"/>
      <c r="R20" s="2"/>
      <c r="S20" s="2"/>
      <c r="T20" s="2"/>
      <c r="U20" s="2"/>
    </row>
    <row r="21" spans="1:21" x14ac:dyDescent="0.25">
      <c r="A21" s="37">
        <v>10111</v>
      </c>
      <c r="B21" s="30" t="s">
        <v>36</v>
      </c>
      <c r="C21" s="30" t="s">
        <v>73</v>
      </c>
      <c r="D21" s="30" t="s">
        <v>83</v>
      </c>
      <c r="E21" s="38"/>
      <c r="F21" s="39">
        <v>0</v>
      </c>
      <c r="G21" s="32">
        <f t="shared" si="3"/>
        <v>0</v>
      </c>
      <c r="H21" s="39">
        <v>0</v>
      </c>
      <c r="I21" s="32">
        <f t="shared" si="4"/>
        <v>0</v>
      </c>
      <c r="J21" s="40"/>
      <c r="K21" s="34">
        <v>0</v>
      </c>
      <c r="L21" s="34">
        <v>0</v>
      </c>
      <c r="M21" s="34">
        <f t="shared" si="5"/>
        <v>0</v>
      </c>
      <c r="N21" s="34">
        <f t="shared" si="6"/>
        <v>0</v>
      </c>
      <c r="O21" s="36" t="e">
        <f t="shared" si="2"/>
        <v>#DIV/0!</v>
      </c>
      <c r="P21" s="2"/>
      <c r="Q21" s="2"/>
      <c r="R21" s="2"/>
      <c r="S21" s="2"/>
      <c r="T21" s="2"/>
      <c r="U21" s="2"/>
    </row>
    <row r="22" spans="1:21" x14ac:dyDescent="0.25">
      <c r="A22" s="37">
        <v>10112</v>
      </c>
      <c r="B22" s="30" t="s">
        <v>36</v>
      </c>
      <c r="C22" s="30" t="s">
        <v>73</v>
      </c>
      <c r="D22" s="30" t="s">
        <v>84</v>
      </c>
      <c r="E22" s="38"/>
      <c r="F22" s="39">
        <v>0</v>
      </c>
      <c r="G22" s="32">
        <f t="shared" si="3"/>
        <v>0</v>
      </c>
      <c r="H22" s="39">
        <v>0</v>
      </c>
      <c r="I22" s="32">
        <f t="shared" si="4"/>
        <v>0</v>
      </c>
      <c r="J22" s="40"/>
      <c r="K22" s="34">
        <v>0</v>
      </c>
      <c r="L22" s="34">
        <v>0</v>
      </c>
      <c r="M22" s="34">
        <f t="shared" si="5"/>
        <v>0</v>
      </c>
      <c r="N22" s="34">
        <f t="shared" si="6"/>
        <v>0</v>
      </c>
      <c r="O22" s="36" t="e">
        <f t="shared" si="2"/>
        <v>#DIV/0!</v>
      </c>
      <c r="P22" s="2"/>
      <c r="Q22" s="2"/>
      <c r="R22" s="2"/>
      <c r="S22" s="2"/>
      <c r="T22" s="2"/>
      <c r="U22" s="2"/>
    </row>
    <row r="23" spans="1:21" x14ac:dyDescent="0.25">
      <c r="A23" s="37">
        <v>10113</v>
      </c>
      <c r="B23" s="30" t="s">
        <v>36</v>
      </c>
      <c r="C23" s="30" t="s">
        <v>73</v>
      </c>
      <c r="D23" s="30" t="s">
        <v>85</v>
      </c>
      <c r="E23" s="38"/>
      <c r="F23" s="39">
        <v>0</v>
      </c>
      <c r="G23" s="32">
        <f t="shared" si="3"/>
        <v>0</v>
      </c>
      <c r="H23" s="39">
        <v>0</v>
      </c>
      <c r="I23" s="32">
        <f t="shared" si="4"/>
        <v>0</v>
      </c>
      <c r="J23" s="40"/>
      <c r="K23" s="34">
        <v>0</v>
      </c>
      <c r="L23" s="34">
        <v>0</v>
      </c>
      <c r="M23" s="34">
        <f t="shared" si="5"/>
        <v>0</v>
      </c>
      <c r="N23" s="34">
        <f t="shared" si="6"/>
        <v>0</v>
      </c>
      <c r="O23" s="36" t="e">
        <f t="shared" si="2"/>
        <v>#DIV/0!</v>
      </c>
      <c r="P23" s="2"/>
      <c r="Q23" s="2"/>
      <c r="R23" s="2"/>
      <c r="S23" s="2"/>
      <c r="T23" s="2"/>
      <c r="U23" s="2"/>
    </row>
    <row r="24" spans="1:21" x14ac:dyDescent="0.25">
      <c r="A24" s="37">
        <v>10114</v>
      </c>
      <c r="B24" s="30" t="s">
        <v>36</v>
      </c>
      <c r="C24" s="30" t="s">
        <v>73</v>
      </c>
      <c r="D24" s="30" t="s">
        <v>86</v>
      </c>
      <c r="E24" s="38"/>
      <c r="F24" s="39">
        <v>0</v>
      </c>
      <c r="G24" s="32">
        <f t="shared" si="3"/>
        <v>0</v>
      </c>
      <c r="H24" s="39">
        <v>0</v>
      </c>
      <c r="I24" s="32">
        <f t="shared" si="4"/>
        <v>0</v>
      </c>
      <c r="J24" s="40"/>
      <c r="K24" s="34">
        <v>0</v>
      </c>
      <c r="L24" s="34">
        <v>0</v>
      </c>
      <c r="M24" s="34">
        <f t="shared" si="5"/>
        <v>0</v>
      </c>
      <c r="N24" s="34">
        <f t="shared" si="6"/>
        <v>0</v>
      </c>
      <c r="O24" s="36" t="e">
        <f t="shared" si="2"/>
        <v>#DIV/0!</v>
      </c>
      <c r="P24" s="2"/>
      <c r="Q24" s="2"/>
      <c r="R24" s="2"/>
      <c r="S24" s="2"/>
      <c r="T24" s="2"/>
      <c r="U24" s="2"/>
    </row>
    <row r="25" spans="1:21" x14ac:dyDescent="0.25">
      <c r="A25" s="37">
        <v>10115</v>
      </c>
      <c r="B25" s="30" t="s">
        <v>36</v>
      </c>
      <c r="C25" s="30" t="s">
        <v>73</v>
      </c>
      <c r="D25" s="30" t="s">
        <v>87</v>
      </c>
      <c r="E25" s="38"/>
      <c r="F25" s="39">
        <v>0</v>
      </c>
      <c r="G25" s="32">
        <f t="shared" si="3"/>
        <v>0</v>
      </c>
      <c r="H25" s="39">
        <v>0</v>
      </c>
      <c r="I25" s="32">
        <f t="shared" si="4"/>
        <v>0</v>
      </c>
      <c r="J25" s="40"/>
      <c r="K25" s="34">
        <v>0</v>
      </c>
      <c r="L25" s="34">
        <v>0</v>
      </c>
      <c r="M25" s="34">
        <f t="shared" si="5"/>
        <v>0</v>
      </c>
      <c r="N25" s="34">
        <f t="shared" si="6"/>
        <v>0</v>
      </c>
      <c r="O25" s="36" t="e">
        <f t="shared" si="2"/>
        <v>#DIV/0!</v>
      </c>
      <c r="P25" s="2"/>
      <c r="Q25" s="2"/>
      <c r="R25" s="2"/>
      <c r="S25" s="2"/>
      <c r="T25" s="2"/>
      <c r="U25" s="2"/>
    </row>
    <row r="26" spans="1:21" x14ac:dyDescent="0.25">
      <c r="A26" s="37">
        <v>10116</v>
      </c>
      <c r="B26" s="30" t="s">
        <v>36</v>
      </c>
      <c r="C26" s="30" t="s">
        <v>73</v>
      </c>
      <c r="D26" s="30" t="s">
        <v>88</v>
      </c>
      <c r="E26" s="38"/>
      <c r="F26" s="39">
        <v>0</v>
      </c>
      <c r="G26" s="32">
        <f t="shared" si="3"/>
        <v>0</v>
      </c>
      <c r="H26" s="39">
        <v>0</v>
      </c>
      <c r="I26" s="32">
        <f t="shared" si="4"/>
        <v>0</v>
      </c>
      <c r="J26" s="40"/>
      <c r="K26" s="34">
        <v>0</v>
      </c>
      <c r="L26" s="34">
        <v>0</v>
      </c>
      <c r="M26" s="34">
        <f t="shared" si="5"/>
        <v>0</v>
      </c>
      <c r="N26" s="34">
        <f t="shared" si="6"/>
        <v>0</v>
      </c>
      <c r="O26" s="36" t="e">
        <f t="shared" si="2"/>
        <v>#DIV/0!</v>
      </c>
      <c r="P26" s="2"/>
      <c r="Q26" s="2"/>
      <c r="R26" s="2"/>
      <c r="S26" s="2"/>
      <c r="T26" s="2"/>
      <c r="U26" s="2"/>
    </row>
    <row r="27" spans="1:21" x14ac:dyDescent="0.25">
      <c r="A27" s="37">
        <v>10117</v>
      </c>
      <c r="B27" s="30" t="s">
        <v>36</v>
      </c>
      <c r="C27" s="30" t="s">
        <v>73</v>
      </c>
      <c r="D27" s="30" t="s">
        <v>89</v>
      </c>
      <c r="E27" s="38"/>
      <c r="F27" s="39">
        <v>0</v>
      </c>
      <c r="G27" s="32">
        <f t="shared" si="3"/>
        <v>0</v>
      </c>
      <c r="H27" s="39">
        <v>0</v>
      </c>
      <c r="I27" s="32">
        <f t="shared" si="4"/>
        <v>0</v>
      </c>
      <c r="J27" s="40"/>
      <c r="K27" s="34">
        <v>0</v>
      </c>
      <c r="L27" s="34">
        <v>0</v>
      </c>
      <c r="M27" s="34">
        <f t="shared" si="5"/>
        <v>0</v>
      </c>
      <c r="N27" s="34">
        <f t="shared" si="6"/>
        <v>0</v>
      </c>
      <c r="O27" s="36" t="e">
        <f t="shared" si="2"/>
        <v>#DIV/0!</v>
      </c>
      <c r="P27" s="2"/>
      <c r="Q27" s="2"/>
      <c r="R27" s="2"/>
      <c r="S27" s="2"/>
      <c r="T27" s="2"/>
      <c r="U27" s="2"/>
    </row>
    <row r="28" spans="1:21" x14ac:dyDescent="0.25">
      <c r="A28" s="37">
        <v>10118</v>
      </c>
      <c r="B28" s="30" t="s">
        <v>36</v>
      </c>
      <c r="C28" s="30" t="s">
        <v>73</v>
      </c>
      <c r="D28" s="30" t="s">
        <v>90</v>
      </c>
      <c r="E28" s="38"/>
      <c r="F28" s="39">
        <v>0</v>
      </c>
      <c r="G28" s="32">
        <f t="shared" si="3"/>
        <v>0</v>
      </c>
      <c r="H28" s="39">
        <v>0</v>
      </c>
      <c r="I28" s="32">
        <f t="shared" si="4"/>
        <v>0</v>
      </c>
      <c r="J28" s="40"/>
      <c r="K28" s="34">
        <v>0</v>
      </c>
      <c r="L28" s="34">
        <v>0</v>
      </c>
      <c r="M28" s="34">
        <f t="shared" si="5"/>
        <v>0</v>
      </c>
      <c r="N28" s="34">
        <f t="shared" si="6"/>
        <v>0</v>
      </c>
      <c r="O28" s="36" t="e">
        <f t="shared" si="2"/>
        <v>#DIV/0!</v>
      </c>
      <c r="P28" s="2"/>
      <c r="Q28" s="2"/>
      <c r="R28" s="2"/>
      <c r="S28" s="2"/>
      <c r="T28" s="2"/>
      <c r="U28" s="2"/>
    </row>
    <row r="29" spans="1:21" x14ac:dyDescent="0.25">
      <c r="A29" s="37">
        <v>10119</v>
      </c>
      <c r="B29" s="30" t="s">
        <v>36</v>
      </c>
      <c r="C29" s="30" t="s">
        <v>73</v>
      </c>
      <c r="D29" s="30" t="s">
        <v>91</v>
      </c>
      <c r="E29" s="38"/>
      <c r="F29" s="39">
        <v>0</v>
      </c>
      <c r="G29" s="32">
        <f t="shared" si="3"/>
        <v>0</v>
      </c>
      <c r="H29" s="39">
        <v>0</v>
      </c>
      <c r="I29" s="32">
        <f t="shared" si="4"/>
        <v>0</v>
      </c>
      <c r="J29" s="40"/>
      <c r="K29" s="34">
        <v>0</v>
      </c>
      <c r="L29" s="34">
        <v>0</v>
      </c>
      <c r="M29" s="34">
        <f t="shared" si="5"/>
        <v>0</v>
      </c>
      <c r="N29" s="34">
        <f t="shared" si="6"/>
        <v>0</v>
      </c>
      <c r="O29" s="36" t="e">
        <f t="shared" si="2"/>
        <v>#DIV/0!</v>
      </c>
      <c r="P29" s="2"/>
      <c r="Q29" s="2"/>
      <c r="R29" s="2"/>
      <c r="S29" s="2"/>
      <c r="T29" s="2"/>
      <c r="U29" s="2"/>
    </row>
    <row r="30" spans="1:21" x14ac:dyDescent="0.25">
      <c r="A30" s="37">
        <v>10120</v>
      </c>
      <c r="B30" s="30" t="s">
        <v>36</v>
      </c>
      <c r="C30" s="30" t="s">
        <v>73</v>
      </c>
      <c r="D30" s="30" t="s">
        <v>92</v>
      </c>
      <c r="E30" s="38"/>
      <c r="F30" s="39">
        <v>0</v>
      </c>
      <c r="G30" s="32">
        <f t="shared" si="3"/>
        <v>0</v>
      </c>
      <c r="H30" s="39">
        <v>0</v>
      </c>
      <c r="I30" s="32">
        <f t="shared" si="4"/>
        <v>0</v>
      </c>
      <c r="J30" s="40"/>
      <c r="K30" s="34">
        <v>0</v>
      </c>
      <c r="L30" s="34">
        <v>0</v>
      </c>
      <c r="M30" s="34">
        <f t="shared" si="5"/>
        <v>0</v>
      </c>
      <c r="N30" s="34">
        <f t="shared" si="6"/>
        <v>0</v>
      </c>
      <c r="O30" s="36" t="e">
        <f t="shared" si="2"/>
        <v>#DIV/0!</v>
      </c>
      <c r="P30" s="2"/>
      <c r="Q30" s="2"/>
      <c r="R30" s="2"/>
      <c r="S30" s="2"/>
      <c r="T30" s="2"/>
      <c r="U30" s="2"/>
    </row>
    <row r="31" spans="1:21" x14ac:dyDescent="0.25">
      <c r="A31" s="37">
        <v>10121</v>
      </c>
      <c r="B31" s="30" t="s">
        <v>36</v>
      </c>
      <c r="C31" s="30" t="s">
        <v>73</v>
      </c>
      <c r="D31" s="30" t="s">
        <v>93</v>
      </c>
      <c r="E31" s="38"/>
      <c r="F31" s="39">
        <v>0</v>
      </c>
      <c r="G31" s="32">
        <f t="shared" si="3"/>
        <v>0</v>
      </c>
      <c r="H31" s="39">
        <v>0</v>
      </c>
      <c r="I31" s="32">
        <f t="shared" si="4"/>
        <v>0</v>
      </c>
      <c r="J31" s="40"/>
      <c r="K31" s="34">
        <v>0</v>
      </c>
      <c r="L31" s="34">
        <v>0</v>
      </c>
      <c r="M31" s="34">
        <f t="shared" si="5"/>
        <v>0</v>
      </c>
      <c r="N31" s="34">
        <f t="shared" si="6"/>
        <v>0</v>
      </c>
      <c r="O31" s="36" t="e">
        <f t="shared" si="2"/>
        <v>#DIV/0!</v>
      </c>
      <c r="P31" s="2"/>
      <c r="Q31" s="2"/>
      <c r="R31" s="2"/>
      <c r="S31" s="2"/>
      <c r="T31" s="2"/>
      <c r="U31" s="2"/>
    </row>
    <row r="32" spans="1:21" x14ac:dyDescent="0.25">
      <c r="A32" s="37">
        <v>10201</v>
      </c>
      <c r="B32" s="30" t="s">
        <v>36</v>
      </c>
      <c r="C32" s="30" t="s">
        <v>94</v>
      </c>
      <c r="D32" s="30" t="s">
        <v>94</v>
      </c>
      <c r="E32" s="42">
        <v>21976</v>
      </c>
      <c r="F32" s="32">
        <v>26236</v>
      </c>
      <c r="G32" s="32">
        <f t="shared" si="3"/>
        <v>4260</v>
      </c>
      <c r="H32" s="32">
        <v>21147</v>
      </c>
      <c r="I32" s="32">
        <f t="shared" si="4"/>
        <v>5089</v>
      </c>
      <c r="J32" s="33">
        <v>0.19400000000000001</v>
      </c>
      <c r="K32" s="34">
        <v>26598</v>
      </c>
      <c r="L32" s="34">
        <v>0</v>
      </c>
      <c r="M32" s="35">
        <f t="shared" si="5"/>
        <v>21147</v>
      </c>
      <c r="N32" s="35">
        <f t="shared" si="6"/>
        <v>5451</v>
      </c>
      <c r="O32" s="36">
        <f t="shared" si="2"/>
        <v>0.20494022106925333</v>
      </c>
      <c r="P32" s="2"/>
      <c r="Q32" s="2"/>
      <c r="R32" s="2"/>
      <c r="S32" s="2"/>
      <c r="T32" s="2"/>
      <c r="U32" s="2"/>
    </row>
    <row r="33" spans="1:21" x14ac:dyDescent="0.25">
      <c r="A33" s="37">
        <v>10202</v>
      </c>
      <c r="B33" s="30" t="s">
        <v>36</v>
      </c>
      <c r="C33" s="30" t="s">
        <v>94</v>
      </c>
      <c r="D33" s="30" t="s">
        <v>95</v>
      </c>
      <c r="E33" s="38"/>
      <c r="F33" s="39">
        <v>0</v>
      </c>
      <c r="G33" s="32">
        <f t="shared" si="3"/>
        <v>0</v>
      </c>
      <c r="H33" s="39">
        <v>0</v>
      </c>
      <c r="I33" s="32">
        <f t="shared" si="4"/>
        <v>0</v>
      </c>
      <c r="J33" s="40"/>
      <c r="K33" s="34">
        <v>0</v>
      </c>
      <c r="L33" s="34">
        <v>0</v>
      </c>
      <c r="M33" s="34">
        <f t="shared" si="5"/>
        <v>0</v>
      </c>
      <c r="N33" s="34">
        <f t="shared" si="6"/>
        <v>0</v>
      </c>
      <c r="O33" s="36" t="e">
        <f t="shared" si="2"/>
        <v>#DIV/0!</v>
      </c>
      <c r="P33" s="2"/>
      <c r="Q33" s="2"/>
      <c r="R33" s="2"/>
      <c r="S33" s="2"/>
      <c r="T33" s="2"/>
      <c r="U33" s="2"/>
    </row>
    <row r="34" spans="1:21" x14ac:dyDescent="0.25">
      <c r="A34" s="37">
        <v>10203</v>
      </c>
      <c r="B34" s="30" t="s">
        <v>36</v>
      </c>
      <c r="C34" s="30" t="s">
        <v>94</v>
      </c>
      <c r="D34" s="30" t="s">
        <v>96</v>
      </c>
      <c r="E34" s="38"/>
      <c r="F34" s="39">
        <v>0</v>
      </c>
      <c r="G34" s="32">
        <f t="shared" si="3"/>
        <v>0</v>
      </c>
      <c r="H34" s="39">
        <v>0</v>
      </c>
      <c r="I34" s="32">
        <f t="shared" si="4"/>
        <v>0</v>
      </c>
      <c r="J34" s="40"/>
      <c r="K34" s="34">
        <v>0</v>
      </c>
      <c r="L34" s="34">
        <v>0</v>
      </c>
      <c r="M34" s="34">
        <f t="shared" si="5"/>
        <v>0</v>
      </c>
      <c r="N34" s="34">
        <f t="shared" si="6"/>
        <v>0</v>
      </c>
      <c r="O34" s="36" t="e">
        <f t="shared" si="2"/>
        <v>#DIV/0!</v>
      </c>
      <c r="P34" s="2"/>
      <c r="Q34" s="2"/>
      <c r="R34" s="2"/>
      <c r="S34" s="2"/>
      <c r="T34" s="2"/>
      <c r="U34" s="2"/>
    </row>
    <row r="35" spans="1:21" x14ac:dyDescent="0.25">
      <c r="A35" s="37">
        <v>10204</v>
      </c>
      <c r="B35" s="30" t="s">
        <v>36</v>
      </c>
      <c r="C35" s="30" t="s">
        <v>94</v>
      </c>
      <c r="D35" s="30" t="s">
        <v>97</v>
      </c>
      <c r="E35" s="38"/>
      <c r="F35" s="39">
        <v>0</v>
      </c>
      <c r="G35" s="32">
        <f t="shared" si="3"/>
        <v>0</v>
      </c>
      <c r="H35" s="39">
        <v>0</v>
      </c>
      <c r="I35" s="32">
        <f t="shared" si="4"/>
        <v>0</v>
      </c>
      <c r="J35" s="40"/>
      <c r="K35" s="34">
        <v>0</v>
      </c>
      <c r="L35" s="34">
        <v>0</v>
      </c>
      <c r="M35" s="34">
        <f t="shared" si="5"/>
        <v>0</v>
      </c>
      <c r="N35" s="34">
        <f t="shared" si="6"/>
        <v>0</v>
      </c>
      <c r="O35" s="36" t="e">
        <f t="shared" si="2"/>
        <v>#DIV/0!</v>
      </c>
      <c r="P35" s="2"/>
      <c r="Q35" s="2"/>
      <c r="R35" s="2"/>
      <c r="S35" s="2"/>
      <c r="T35" s="2"/>
      <c r="U35" s="2"/>
    </row>
    <row r="36" spans="1:21" x14ac:dyDescent="0.25">
      <c r="A36" s="37">
        <v>10205</v>
      </c>
      <c r="B36" s="30" t="s">
        <v>36</v>
      </c>
      <c r="C36" s="30" t="s">
        <v>94</v>
      </c>
      <c r="D36" s="30" t="s">
        <v>98</v>
      </c>
      <c r="E36" s="42">
        <v>2432</v>
      </c>
      <c r="F36" s="32">
        <v>3315</v>
      </c>
      <c r="G36" s="32">
        <f t="shared" si="3"/>
        <v>883</v>
      </c>
      <c r="H36" s="32">
        <v>1880</v>
      </c>
      <c r="I36" s="32">
        <f t="shared" si="4"/>
        <v>1435</v>
      </c>
      <c r="J36" s="33">
        <v>0.43290000000000001</v>
      </c>
      <c r="K36" s="34">
        <v>3643</v>
      </c>
      <c r="L36" s="34">
        <v>0</v>
      </c>
      <c r="M36" s="35">
        <f t="shared" si="5"/>
        <v>1880</v>
      </c>
      <c r="N36" s="35">
        <f t="shared" si="6"/>
        <v>1763</v>
      </c>
      <c r="O36" s="36">
        <f t="shared" si="2"/>
        <v>0.48394180620367827</v>
      </c>
      <c r="P36" s="2"/>
      <c r="Q36" s="2"/>
      <c r="R36" s="2"/>
      <c r="S36" s="2"/>
      <c r="T36" s="2"/>
      <c r="U36" s="2"/>
    </row>
    <row r="37" spans="1:21" x14ac:dyDescent="0.25">
      <c r="A37" s="37">
        <v>10206</v>
      </c>
      <c r="B37" s="30" t="s">
        <v>36</v>
      </c>
      <c r="C37" s="30" t="s">
        <v>94</v>
      </c>
      <c r="D37" s="30" t="s">
        <v>99</v>
      </c>
      <c r="E37" s="42">
        <v>3018</v>
      </c>
      <c r="F37" s="32">
        <v>3303</v>
      </c>
      <c r="G37" s="32">
        <f t="shared" si="3"/>
        <v>285</v>
      </c>
      <c r="H37" s="32">
        <v>3003</v>
      </c>
      <c r="I37" s="32">
        <f t="shared" si="4"/>
        <v>300</v>
      </c>
      <c r="J37" s="33">
        <v>9.0800000000000006E-2</v>
      </c>
      <c r="K37" s="34">
        <v>3294</v>
      </c>
      <c r="L37" s="34">
        <v>0</v>
      </c>
      <c r="M37" s="35">
        <f t="shared" si="5"/>
        <v>3003</v>
      </c>
      <c r="N37" s="35">
        <f t="shared" si="6"/>
        <v>291</v>
      </c>
      <c r="O37" s="36">
        <f t="shared" si="2"/>
        <v>8.83424408014572E-2</v>
      </c>
      <c r="P37" s="2"/>
      <c r="Q37" s="2"/>
      <c r="R37" s="2"/>
      <c r="S37" s="2"/>
      <c r="T37" s="2"/>
      <c r="U37" s="2"/>
    </row>
    <row r="38" spans="1:21" x14ac:dyDescent="0.25">
      <c r="A38" s="37">
        <v>10301</v>
      </c>
      <c r="B38" s="30" t="s">
        <v>36</v>
      </c>
      <c r="C38" s="30" t="s">
        <v>100</v>
      </c>
      <c r="D38" s="30" t="s">
        <v>101</v>
      </c>
      <c r="E38" s="38"/>
      <c r="F38" s="39">
        <v>0</v>
      </c>
      <c r="G38" s="32">
        <f t="shared" si="3"/>
        <v>0</v>
      </c>
      <c r="H38" s="39">
        <v>0</v>
      </c>
      <c r="I38" s="32">
        <f t="shared" si="4"/>
        <v>0</v>
      </c>
      <c r="J38" s="40"/>
      <c r="K38" s="34">
        <v>0</v>
      </c>
      <c r="L38" s="34">
        <v>0</v>
      </c>
      <c r="M38" s="34">
        <f t="shared" si="5"/>
        <v>0</v>
      </c>
      <c r="N38" s="34">
        <f t="shared" si="6"/>
        <v>0</v>
      </c>
      <c r="O38" s="36" t="e">
        <f t="shared" si="2"/>
        <v>#DIV/0!</v>
      </c>
      <c r="P38" s="2"/>
      <c r="Q38" s="2"/>
      <c r="R38" s="2"/>
      <c r="S38" s="2"/>
      <c r="T38" s="2"/>
      <c r="U38" s="2"/>
    </row>
    <row r="39" spans="1:21" x14ac:dyDescent="0.25">
      <c r="A39" s="37">
        <v>10302</v>
      </c>
      <c r="B39" s="30" t="s">
        <v>36</v>
      </c>
      <c r="C39" s="30" t="s">
        <v>100</v>
      </c>
      <c r="D39" s="30" t="s">
        <v>102</v>
      </c>
      <c r="E39" s="38"/>
      <c r="F39" s="39">
        <v>0</v>
      </c>
      <c r="G39" s="32">
        <f t="shared" si="3"/>
        <v>0</v>
      </c>
      <c r="H39" s="39">
        <v>0</v>
      </c>
      <c r="I39" s="32">
        <f t="shared" si="4"/>
        <v>0</v>
      </c>
      <c r="J39" s="40"/>
      <c r="K39" s="34">
        <v>0</v>
      </c>
      <c r="L39" s="34">
        <v>0</v>
      </c>
      <c r="M39" s="34">
        <f t="shared" si="5"/>
        <v>0</v>
      </c>
      <c r="N39" s="34">
        <f t="shared" si="6"/>
        <v>0</v>
      </c>
      <c r="O39" s="36" t="e">
        <f t="shared" si="2"/>
        <v>#DIV/0!</v>
      </c>
      <c r="P39" s="2"/>
      <c r="Q39" s="2"/>
      <c r="R39" s="2"/>
      <c r="S39" s="2"/>
      <c r="T39" s="2"/>
      <c r="U39" s="2"/>
    </row>
    <row r="40" spans="1:21" x14ac:dyDescent="0.25">
      <c r="A40" s="37">
        <v>10303</v>
      </c>
      <c r="B40" s="30" t="s">
        <v>36</v>
      </c>
      <c r="C40" s="30" t="s">
        <v>100</v>
      </c>
      <c r="D40" s="30" t="s">
        <v>103</v>
      </c>
      <c r="E40" s="38"/>
      <c r="F40" s="39">
        <v>0</v>
      </c>
      <c r="G40" s="32">
        <f t="shared" si="3"/>
        <v>0</v>
      </c>
      <c r="H40" s="39">
        <v>0</v>
      </c>
      <c r="I40" s="32">
        <f t="shared" si="4"/>
        <v>0</v>
      </c>
      <c r="J40" s="40"/>
      <c r="K40" s="34">
        <v>0</v>
      </c>
      <c r="L40" s="34">
        <v>0</v>
      </c>
      <c r="M40" s="34">
        <f t="shared" si="5"/>
        <v>0</v>
      </c>
      <c r="N40" s="34">
        <f t="shared" si="6"/>
        <v>0</v>
      </c>
      <c r="O40" s="36" t="e">
        <f t="shared" si="2"/>
        <v>#DIV/0!</v>
      </c>
      <c r="P40" s="2"/>
      <c r="Q40" s="2"/>
      <c r="R40" s="2"/>
      <c r="S40" s="2"/>
      <c r="T40" s="2"/>
      <c r="U40" s="2"/>
    </row>
    <row r="41" spans="1:21" x14ac:dyDescent="0.25">
      <c r="A41" s="37">
        <v>10304</v>
      </c>
      <c r="B41" s="30" t="s">
        <v>36</v>
      </c>
      <c r="C41" s="30" t="s">
        <v>100</v>
      </c>
      <c r="D41" s="30" t="s">
        <v>104</v>
      </c>
      <c r="E41" s="38"/>
      <c r="F41" s="39">
        <v>0</v>
      </c>
      <c r="G41" s="32">
        <f t="shared" si="3"/>
        <v>0</v>
      </c>
      <c r="H41" s="39">
        <v>0</v>
      </c>
      <c r="I41" s="32">
        <f t="shared" si="4"/>
        <v>0</v>
      </c>
      <c r="J41" s="40"/>
      <c r="K41" s="34">
        <v>0</v>
      </c>
      <c r="L41" s="34">
        <v>0</v>
      </c>
      <c r="M41" s="34">
        <f t="shared" si="5"/>
        <v>0</v>
      </c>
      <c r="N41" s="34">
        <f t="shared" si="6"/>
        <v>0</v>
      </c>
      <c r="O41" s="36" t="e">
        <f t="shared" si="2"/>
        <v>#DIV/0!</v>
      </c>
      <c r="P41" s="2"/>
      <c r="Q41" s="2"/>
      <c r="R41" s="2"/>
      <c r="S41" s="2"/>
      <c r="T41" s="2"/>
      <c r="U41" s="2"/>
    </row>
    <row r="42" spans="1:21" x14ac:dyDescent="0.25">
      <c r="A42" s="37">
        <v>10305</v>
      </c>
      <c r="B42" s="30" t="s">
        <v>36</v>
      </c>
      <c r="C42" s="30" t="s">
        <v>100</v>
      </c>
      <c r="D42" s="30" t="s">
        <v>105</v>
      </c>
      <c r="E42" s="38"/>
      <c r="F42" s="39">
        <v>0</v>
      </c>
      <c r="G42" s="32">
        <f t="shared" si="3"/>
        <v>0</v>
      </c>
      <c r="H42" s="39">
        <v>0</v>
      </c>
      <c r="I42" s="32">
        <f t="shared" si="4"/>
        <v>0</v>
      </c>
      <c r="J42" s="40"/>
      <c r="K42" s="34">
        <v>0</v>
      </c>
      <c r="L42" s="34">
        <v>0</v>
      </c>
      <c r="M42" s="34">
        <f t="shared" si="5"/>
        <v>0</v>
      </c>
      <c r="N42" s="34">
        <f t="shared" si="6"/>
        <v>0</v>
      </c>
      <c r="O42" s="36" t="e">
        <f t="shared" si="2"/>
        <v>#DIV/0!</v>
      </c>
      <c r="P42" s="2"/>
      <c r="Q42" s="2"/>
      <c r="R42" s="2"/>
      <c r="S42" s="2"/>
      <c r="T42" s="2"/>
      <c r="U42" s="2"/>
    </row>
    <row r="43" spans="1:21" x14ac:dyDescent="0.25">
      <c r="A43" s="37">
        <v>10306</v>
      </c>
      <c r="B43" s="30" t="s">
        <v>36</v>
      </c>
      <c r="C43" s="30" t="s">
        <v>100</v>
      </c>
      <c r="D43" s="30" t="s">
        <v>106</v>
      </c>
      <c r="E43" s="42">
        <v>3531</v>
      </c>
      <c r="F43" s="32">
        <v>3967</v>
      </c>
      <c r="G43" s="32">
        <f t="shared" si="3"/>
        <v>436</v>
      </c>
      <c r="H43" s="32">
        <v>3341</v>
      </c>
      <c r="I43" s="32">
        <f t="shared" si="4"/>
        <v>626</v>
      </c>
      <c r="J43" s="33">
        <v>0.1578</v>
      </c>
      <c r="K43" s="34">
        <v>3993</v>
      </c>
      <c r="L43" s="34">
        <v>0</v>
      </c>
      <c r="M43" s="35">
        <f t="shared" si="5"/>
        <v>3341</v>
      </c>
      <c r="N43" s="35">
        <f t="shared" si="6"/>
        <v>652</v>
      </c>
      <c r="O43" s="36">
        <f t="shared" si="2"/>
        <v>0.16328575006260956</v>
      </c>
      <c r="P43" s="2"/>
      <c r="Q43" s="2"/>
      <c r="R43" s="2"/>
      <c r="S43" s="2"/>
      <c r="T43" s="2"/>
      <c r="U43" s="2"/>
    </row>
    <row r="44" spans="1:21" x14ac:dyDescent="0.25">
      <c r="A44" s="37">
        <v>10307</v>
      </c>
      <c r="B44" s="30" t="s">
        <v>36</v>
      </c>
      <c r="C44" s="30" t="s">
        <v>100</v>
      </c>
      <c r="D44" s="30" t="s">
        <v>107</v>
      </c>
      <c r="E44" s="42">
        <v>4824</v>
      </c>
      <c r="F44" s="32">
        <v>5571</v>
      </c>
      <c r="G44" s="32">
        <f t="shared" si="3"/>
        <v>747</v>
      </c>
      <c r="H44" s="32">
        <v>4204</v>
      </c>
      <c r="I44" s="32">
        <f t="shared" si="4"/>
        <v>1367</v>
      </c>
      <c r="J44" s="33">
        <v>0.24540000000000001</v>
      </c>
      <c r="K44" s="34">
        <v>5559</v>
      </c>
      <c r="L44" s="34">
        <v>0</v>
      </c>
      <c r="M44" s="35">
        <f t="shared" si="5"/>
        <v>4204</v>
      </c>
      <c r="N44" s="35">
        <f t="shared" si="6"/>
        <v>1355</v>
      </c>
      <c r="O44" s="36">
        <f t="shared" si="2"/>
        <v>0.24374887569706782</v>
      </c>
      <c r="P44" s="2"/>
      <c r="Q44" s="2"/>
      <c r="R44" s="2"/>
      <c r="S44" s="2"/>
      <c r="T44" s="2"/>
      <c r="U44" s="2"/>
    </row>
    <row r="45" spans="1:21" x14ac:dyDescent="0.25">
      <c r="A45" s="37">
        <v>10308</v>
      </c>
      <c r="B45" s="30" t="s">
        <v>36</v>
      </c>
      <c r="C45" s="30" t="s">
        <v>100</v>
      </c>
      <c r="D45" s="30" t="s">
        <v>108</v>
      </c>
      <c r="E45" s="38"/>
      <c r="F45" s="39">
        <v>0</v>
      </c>
      <c r="G45" s="32">
        <f t="shared" si="3"/>
        <v>0</v>
      </c>
      <c r="H45" s="39">
        <v>0</v>
      </c>
      <c r="I45" s="32">
        <f t="shared" si="4"/>
        <v>0</v>
      </c>
      <c r="J45" s="40"/>
      <c r="K45" s="34">
        <v>0</v>
      </c>
      <c r="L45" s="34">
        <v>0</v>
      </c>
      <c r="M45" s="34">
        <f t="shared" si="5"/>
        <v>0</v>
      </c>
      <c r="N45" s="34">
        <f t="shared" si="6"/>
        <v>0</v>
      </c>
      <c r="O45" s="36" t="e">
        <f t="shared" si="2"/>
        <v>#DIV/0!</v>
      </c>
      <c r="P45" s="2"/>
      <c r="Q45" s="2"/>
      <c r="R45" s="2"/>
      <c r="S45" s="2"/>
      <c r="T45" s="2"/>
      <c r="U45" s="2"/>
    </row>
    <row r="46" spans="1:21" x14ac:dyDescent="0.25">
      <c r="A46" s="37">
        <v>10309</v>
      </c>
      <c r="B46" s="30" t="s">
        <v>36</v>
      </c>
      <c r="C46" s="30" t="s">
        <v>100</v>
      </c>
      <c r="D46" s="30" t="s">
        <v>109</v>
      </c>
      <c r="E46" s="38"/>
      <c r="F46" s="39">
        <v>0</v>
      </c>
      <c r="G46" s="32">
        <f t="shared" si="3"/>
        <v>0</v>
      </c>
      <c r="H46" s="39">
        <v>0</v>
      </c>
      <c r="I46" s="32">
        <f t="shared" si="4"/>
        <v>0</v>
      </c>
      <c r="J46" s="40"/>
      <c r="K46" s="34">
        <v>0</v>
      </c>
      <c r="L46" s="34">
        <v>0</v>
      </c>
      <c r="M46" s="34">
        <f t="shared" si="5"/>
        <v>0</v>
      </c>
      <c r="N46" s="34">
        <f t="shared" si="6"/>
        <v>0</v>
      </c>
      <c r="O46" s="36" t="e">
        <f t="shared" si="2"/>
        <v>#DIV/0!</v>
      </c>
      <c r="P46" s="2"/>
      <c r="Q46" s="2"/>
      <c r="R46" s="2"/>
      <c r="S46" s="2"/>
      <c r="T46" s="2"/>
      <c r="U46" s="2"/>
    </row>
    <row r="47" spans="1:21" x14ac:dyDescent="0.25">
      <c r="A47" s="37">
        <v>10310</v>
      </c>
      <c r="B47" s="30" t="s">
        <v>36</v>
      </c>
      <c r="C47" s="30" t="s">
        <v>100</v>
      </c>
      <c r="D47" s="30" t="s">
        <v>110</v>
      </c>
      <c r="E47" s="38"/>
      <c r="F47" s="39">
        <v>0</v>
      </c>
      <c r="G47" s="32">
        <f t="shared" si="3"/>
        <v>0</v>
      </c>
      <c r="H47" s="39">
        <v>0</v>
      </c>
      <c r="I47" s="32">
        <f t="shared" si="4"/>
        <v>0</v>
      </c>
      <c r="J47" s="40"/>
      <c r="K47" s="34">
        <v>0</v>
      </c>
      <c r="L47" s="34">
        <v>0</v>
      </c>
      <c r="M47" s="34">
        <f t="shared" si="5"/>
        <v>0</v>
      </c>
      <c r="N47" s="34">
        <f t="shared" si="6"/>
        <v>0</v>
      </c>
      <c r="O47" s="36" t="e">
        <f t="shared" si="2"/>
        <v>#DIV/0!</v>
      </c>
      <c r="P47" s="2"/>
      <c r="Q47" s="2"/>
      <c r="R47" s="2"/>
      <c r="S47" s="2"/>
      <c r="T47" s="2"/>
      <c r="U47" s="2"/>
    </row>
    <row r="48" spans="1:21" x14ac:dyDescent="0.25">
      <c r="A48" s="37">
        <v>10311</v>
      </c>
      <c r="B48" s="30" t="s">
        <v>36</v>
      </c>
      <c r="C48" s="30" t="s">
        <v>100</v>
      </c>
      <c r="D48" s="30" t="s">
        <v>111</v>
      </c>
      <c r="E48" s="38"/>
      <c r="F48" s="39">
        <v>0</v>
      </c>
      <c r="G48" s="32">
        <f t="shared" si="3"/>
        <v>0</v>
      </c>
      <c r="H48" s="39">
        <v>0</v>
      </c>
      <c r="I48" s="32">
        <f t="shared" si="4"/>
        <v>0</v>
      </c>
      <c r="J48" s="40"/>
      <c r="K48" s="34">
        <v>0</v>
      </c>
      <c r="L48" s="34">
        <v>0</v>
      </c>
      <c r="M48" s="34">
        <f t="shared" si="5"/>
        <v>0</v>
      </c>
      <c r="N48" s="34">
        <f t="shared" si="6"/>
        <v>0</v>
      </c>
      <c r="O48" s="36" t="e">
        <f t="shared" si="2"/>
        <v>#DIV/0!</v>
      </c>
      <c r="P48" s="2"/>
      <c r="Q48" s="2"/>
      <c r="R48" s="2"/>
      <c r="S48" s="2"/>
      <c r="T48" s="2"/>
      <c r="U48" s="2"/>
    </row>
    <row r="49" spans="1:21" x14ac:dyDescent="0.25">
      <c r="A49" s="37">
        <v>10312</v>
      </c>
      <c r="B49" s="30" t="s">
        <v>36</v>
      </c>
      <c r="C49" s="30" t="s">
        <v>100</v>
      </c>
      <c r="D49" s="30" t="s">
        <v>112</v>
      </c>
      <c r="E49" s="38"/>
      <c r="F49" s="39">
        <v>0</v>
      </c>
      <c r="G49" s="32">
        <f t="shared" si="3"/>
        <v>0</v>
      </c>
      <c r="H49" s="39">
        <v>0</v>
      </c>
      <c r="I49" s="32">
        <f t="shared" si="4"/>
        <v>0</v>
      </c>
      <c r="J49" s="40"/>
      <c r="K49" s="34">
        <v>0</v>
      </c>
      <c r="L49" s="34">
        <v>0</v>
      </c>
      <c r="M49" s="34">
        <f t="shared" si="5"/>
        <v>0</v>
      </c>
      <c r="N49" s="34">
        <f t="shared" si="6"/>
        <v>0</v>
      </c>
      <c r="O49" s="36" t="e">
        <f t="shared" si="2"/>
        <v>#DIV/0!</v>
      </c>
      <c r="P49" s="2"/>
      <c r="Q49" s="2"/>
      <c r="R49" s="2"/>
      <c r="S49" s="2"/>
      <c r="T49" s="2"/>
      <c r="U49" s="2"/>
    </row>
    <row r="50" spans="1:21" x14ac:dyDescent="0.25">
      <c r="A50" s="37">
        <v>10401</v>
      </c>
      <c r="B50" s="30" t="s">
        <v>36</v>
      </c>
      <c r="C50" s="30" t="s">
        <v>113</v>
      </c>
      <c r="D50" s="30" t="s">
        <v>114</v>
      </c>
      <c r="E50" s="42">
        <v>2376</v>
      </c>
      <c r="F50" s="32">
        <v>3172</v>
      </c>
      <c r="G50" s="32">
        <f t="shared" si="3"/>
        <v>796</v>
      </c>
      <c r="H50" s="32">
        <v>1691</v>
      </c>
      <c r="I50" s="32">
        <f t="shared" si="4"/>
        <v>1481</v>
      </c>
      <c r="J50" s="33">
        <v>0.46689999999999998</v>
      </c>
      <c r="K50" s="34">
        <v>3479</v>
      </c>
      <c r="L50" s="34">
        <v>0</v>
      </c>
      <c r="M50" s="35">
        <f t="shared" si="5"/>
        <v>1691</v>
      </c>
      <c r="N50" s="35">
        <f t="shared" si="6"/>
        <v>1788</v>
      </c>
      <c r="O50" s="36">
        <f t="shared" si="2"/>
        <v>0.51394078758263873</v>
      </c>
      <c r="P50" s="2"/>
      <c r="Q50" s="2"/>
      <c r="R50" s="2"/>
      <c r="S50" s="2"/>
      <c r="T50" s="2"/>
      <c r="U50" s="2"/>
    </row>
    <row r="51" spans="1:21" x14ac:dyDescent="0.25">
      <c r="A51" s="37">
        <v>10402</v>
      </c>
      <c r="B51" s="30" t="s">
        <v>36</v>
      </c>
      <c r="C51" s="30" t="s">
        <v>113</v>
      </c>
      <c r="D51" s="30" t="s">
        <v>115</v>
      </c>
      <c r="E51" s="38"/>
      <c r="F51" s="39">
        <v>0</v>
      </c>
      <c r="G51" s="32">
        <f t="shared" si="3"/>
        <v>0</v>
      </c>
      <c r="H51" s="39">
        <v>0</v>
      </c>
      <c r="I51" s="32">
        <f t="shared" si="4"/>
        <v>0</v>
      </c>
      <c r="J51" s="40"/>
      <c r="K51" s="34">
        <v>0</v>
      </c>
      <c r="L51" s="34">
        <v>0</v>
      </c>
      <c r="M51" s="34">
        <f t="shared" si="5"/>
        <v>0</v>
      </c>
      <c r="N51" s="34">
        <f t="shared" si="6"/>
        <v>0</v>
      </c>
      <c r="O51" s="36" t="e">
        <f t="shared" si="2"/>
        <v>#DIV/0!</v>
      </c>
      <c r="P51" s="2"/>
      <c r="Q51" s="2"/>
      <c r="R51" s="2"/>
      <c r="S51" s="2"/>
      <c r="T51" s="2"/>
      <c r="U51" s="2"/>
    </row>
    <row r="52" spans="1:21" x14ac:dyDescent="0.25">
      <c r="A52" s="37">
        <v>10403</v>
      </c>
      <c r="B52" s="30" t="s">
        <v>36</v>
      </c>
      <c r="C52" s="30" t="s">
        <v>113</v>
      </c>
      <c r="D52" s="30" t="s">
        <v>116</v>
      </c>
      <c r="E52" s="38"/>
      <c r="F52" s="39">
        <v>0</v>
      </c>
      <c r="G52" s="32">
        <f t="shared" si="3"/>
        <v>0</v>
      </c>
      <c r="H52" s="39">
        <v>0</v>
      </c>
      <c r="I52" s="32">
        <f t="shared" si="4"/>
        <v>0</v>
      </c>
      <c r="J52" s="40"/>
      <c r="K52" s="34">
        <v>0</v>
      </c>
      <c r="L52" s="34">
        <v>0</v>
      </c>
      <c r="M52" s="34">
        <f t="shared" si="5"/>
        <v>0</v>
      </c>
      <c r="N52" s="34">
        <f t="shared" si="6"/>
        <v>0</v>
      </c>
      <c r="O52" s="36" t="e">
        <f t="shared" si="2"/>
        <v>#DIV/0!</v>
      </c>
      <c r="P52" s="2"/>
      <c r="Q52" s="2"/>
      <c r="R52" s="2"/>
      <c r="S52" s="2"/>
      <c r="T52" s="2"/>
      <c r="U52" s="2"/>
    </row>
    <row r="53" spans="1:21" x14ac:dyDescent="0.25">
      <c r="A53" s="37">
        <v>10501</v>
      </c>
      <c r="B53" s="30" t="s">
        <v>36</v>
      </c>
      <c r="C53" s="30" t="s">
        <v>117</v>
      </c>
      <c r="D53" s="30" t="s">
        <v>118</v>
      </c>
      <c r="E53" s="38"/>
      <c r="F53" s="39">
        <v>0</v>
      </c>
      <c r="G53" s="32">
        <f t="shared" si="3"/>
        <v>0</v>
      </c>
      <c r="H53" s="39">
        <v>0</v>
      </c>
      <c r="I53" s="32">
        <f t="shared" si="4"/>
        <v>0</v>
      </c>
      <c r="J53" s="40"/>
      <c r="K53" s="34">
        <v>0</v>
      </c>
      <c r="L53" s="34">
        <v>0</v>
      </c>
      <c r="M53" s="34">
        <f t="shared" si="5"/>
        <v>0</v>
      </c>
      <c r="N53" s="34">
        <f t="shared" si="6"/>
        <v>0</v>
      </c>
      <c r="O53" s="36" t="e">
        <f t="shared" si="2"/>
        <v>#DIV/0!</v>
      </c>
      <c r="P53" s="2"/>
      <c r="Q53" s="2"/>
      <c r="R53" s="2"/>
      <c r="S53" s="2"/>
      <c r="T53" s="2"/>
      <c r="U53" s="2"/>
    </row>
    <row r="54" spans="1:21" x14ac:dyDescent="0.25">
      <c r="A54" s="37">
        <v>10502</v>
      </c>
      <c r="B54" s="30" t="s">
        <v>36</v>
      </c>
      <c r="C54" s="30" t="s">
        <v>117</v>
      </c>
      <c r="D54" s="30" t="s">
        <v>119</v>
      </c>
      <c r="E54" s="42">
        <v>2919</v>
      </c>
      <c r="F54" s="32">
        <v>3379</v>
      </c>
      <c r="G54" s="32">
        <f t="shared" si="3"/>
        <v>460</v>
      </c>
      <c r="H54" s="32">
        <v>2874</v>
      </c>
      <c r="I54" s="32">
        <f t="shared" si="4"/>
        <v>505</v>
      </c>
      <c r="J54" s="33">
        <v>0.14949999999999999</v>
      </c>
      <c r="K54" s="34">
        <v>3448</v>
      </c>
      <c r="L54" s="34">
        <v>0</v>
      </c>
      <c r="M54" s="35">
        <f t="shared" si="5"/>
        <v>2874</v>
      </c>
      <c r="N54" s="35">
        <f t="shared" si="6"/>
        <v>574</v>
      </c>
      <c r="O54" s="36">
        <f t="shared" si="2"/>
        <v>0.16647331786542924</v>
      </c>
      <c r="P54" s="2"/>
      <c r="Q54" s="2"/>
      <c r="R54" s="2"/>
      <c r="S54" s="2"/>
      <c r="T54" s="2"/>
      <c r="U54" s="2"/>
    </row>
    <row r="55" spans="1:21" x14ac:dyDescent="0.25">
      <c r="A55" s="37">
        <v>10503</v>
      </c>
      <c r="B55" s="30" t="s">
        <v>36</v>
      </c>
      <c r="C55" s="30" t="s">
        <v>117</v>
      </c>
      <c r="D55" s="30" t="s">
        <v>120</v>
      </c>
      <c r="E55" s="38"/>
      <c r="F55" s="39">
        <v>0</v>
      </c>
      <c r="G55" s="32">
        <f t="shared" si="3"/>
        <v>0</v>
      </c>
      <c r="H55" s="39">
        <v>0</v>
      </c>
      <c r="I55" s="32">
        <f t="shared" si="4"/>
        <v>0</v>
      </c>
      <c r="J55" s="40"/>
      <c r="K55" s="34">
        <v>0</v>
      </c>
      <c r="L55" s="34">
        <v>0</v>
      </c>
      <c r="M55" s="34">
        <f t="shared" si="5"/>
        <v>0</v>
      </c>
      <c r="N55" s="34">
        <f t="shared" si="6"/>
        <v>0</v>
      </c>
      <c r="O55" s="36" t="e">
        <f t="shared" si="2"/>
        <v>#DIV/0!</v>
      </c>
      <c r="P55" s="2"/>
      <c r="Q55" s="2"/>
      <c r="R55" s="2"/>
      <c r="S55" s="2"/>
      <c r="T55" s="2"/>
      <c r="U55" s="2"/>
    </row>
    <row r="56" spans="1:21" x14ac:dyDescent="0.25">
      <c r="A56" s="37">
        <v>10504</v>
      </c>
      <c r="B56" s="30" t="s">
        <v>36</v>
      </c>
      <c r="C56" s="30" t="s">
        <v>117</v>
      </c>
      <c r="D56" s="30" t="s">
        <v>121</v>
      </c>
      <c r="E56" s="38"/>
      <c r="F56" s="39">
        <v>0</v>
      </c>
      <c r="G56" s="32">
        <f t="shared" si="3"/>
        <v>0</v>
      </c>
      <c r="H56" s="39">
        <v>0</v>
      </c>
      <c r="I56" s="32">
        <f t="shared" si="4"/>
        <v>0</v>
      </c>
      <c r="J56" s="40"/>
      <c r="K56" s="34">
        <v>0</v>
      </c>
      <c r="L56" s="34">
        <v>0</v>
      </c>
      <c r="M56" s="34">
        <f t="shared" si="5"/>
        <v>0</v>
      </c>
      <c r="N56" s="34">
        <f t="shared" si="6"/>
        <v>0</v>
      </c>
      <c r="O56" s="36" t="e">
        <f t="shared" si="2"/>
        <v>#DIV/0!</v>
      </c>
      <c r="P56" s="2"/>
      <c r="Q56" s="2"/>
      <c r="R56" s="2"/>
      <c r="S56" s="2"/>
      <c r="T56" s="2"/>
      <c r="U56" s="2"/>
    </row>
    <row r="57" spans="1:21" x14ac:dyDescent="0.25">
      <c r="A57" s="37">
        <v>10505</v>
      </c>
      <c r="B57" s="30" t="s">
        <v>36</v>
      </c>
      <c r="C57" s="30" t="s">
        <v>117</v>
      </c>
      <c r="D57" s="30" t="s">
        <v>122</v>
      </c>
      <c r="E57" s="38"/>
      <c r="F57" s="39">
        <v>0</v>
      </c>
      <c r="G57" s="32">
        <f t="shared" si="3"/>
        <v>0</v>
      </c>
      <c r="H57" s="39">
        <v>0</v>
      </c>
      <c r="I57" s="32">
        <f t="shared" si="4"/>
        <v>0</v>
      </c>
      <c r="J57" s="40"/>
      <c r="K57" s="34">
        <v>0</v>
      </c>
      <c r="L57" s="34">
        <v>0</v>
      </c>
      <c r="M57" s="34">
        <f t="shared" si="5"/>
        <v>0</v>
      </c>
      <c r="N57" s="34">
        <f t="shared" si="6"/>
        <v>0</v>
      </c>
      <c r="O57" s="36" t="e">
        <f t="shared" si="2"/>
        <v>#DIV/0!</v>
      </c>
      <c r="P57" s="2"/>
      <c r="Q57" s="2"/>
      <c r="R57" s="2"/>
      <c r="S57" s="2"/>
      <c r="T57" s="2"/>
      <c r="U57" s="2"/>
    </row>
    <row r="58" spans="1:21" x14ac:dyDescent="0.25">
      <c r="A58" s="37">
        <v>10506</v>
      </c>
      <c r="B58" s="30" t="s">
        <v>36</v>
      </c>
      <c r="C58" s="30" t="s">
        <v>117</v>
      </c>
      <c r="D58" s="30" t="s">
        <v>123</v>
      </c>
      <c r="E58" s="38"/>
      <c r="F58" s="39">
        <v>0</v>
      </c>
      <c r="G58" s="32">
        <f t="shared" si="3"/>
        <v>0</v>
      </c>
      <c r="H58" s="39">
        <v>0</v>
      </c>
      <c r="I58" s="32">
        <f t="shared" si="4"/>
        <v>0</v>
      </c>
      <c r="J58" s="40"/>
      <c r="K58" s="34">
        <v>0</v>
      </c>
      <c r="L58" s="34">
        <v>0</v>
      </c>
      <c r="M58" s="34">
        <f t="shared" si="5"/>
        <v>0</v>
      </c>
      <c r="N58" s="34">
        <f t="shared" si="6"/>
        <v>0</v>
      </c>
      <c r="O58" s="36" t="e">
        <f t="shared" si="2"/>
        <v>#DIV/0!</v>
      </c>
      <c r="P58" s="2"/>
      <c r="Q58" s="2"/>
      <c r="R58" s="2"/>
      <c r="S58" s="2"/>
      <c r="T58" s="2"/>
      <c r="U58" s="2"/>
    </row>
    <row r="59" spans="1:21" x14ac:dyDescent="0.25">
      <c r="A59" s="37">
        <v>10507</v>
      </c>
      <c r="B59" s="30" t="s">
        <v>36</v>
      </c>
      <c r="C59" s="30" t="s">
        <v>117</v>
      </c>
      <c r="D59" s="30" t="s">
        <v>124</v>
      </c>
      <c r="E59" s="38"/>
      <c r="F59" s="39">
        <v>0</v>
      </c>
      <c r="G59" s="32">
        <f t="shared" si="3"/>
        <v>0</v>
      </c>
      <c r="H59" s="39">
        <v>0</v>
      </c>
      <c r="I59" s="32">
        <f t="shared" si="4"/>
        <v>0</v>
      </c>
      <c r="J59" s="40"/>
      <c r="K59" s="34">
        <v>0</v>
      </c>
      <c r="L59" s="34">
        <v>0</v>
      </c>
      <c r="M59" s="34">
        <f t="shared" si="5"/>
        <v>0</v>
      </c>
      <c r="N59" s="34">
        <f t="shared" si="6"/>
        <v>0</v>
      </c>
      <c r="O59" s="36" t="e">
        <f t="shared" si="2"/>
        <v>#DIV/0!</v>
      </c>
      <c r="P59" s="2"/>
      <c r="Q59" s="2"/>
      <c r="R59" s="2"/>
      <c r="S59" s="2"/>
      <c r="T59" s="2"/>
      <c r="U59" s="2"/>
    </row>
    <row r="60" spans="1:21" x14ac:dyDescent="0.25">
      <c r="A60" s="37">
        <v>10508</v>
      </c>
      <c r="B60" s="30" t="s">
        <v>36</v>
      </c>
      <c r="C60" s="30" t="s">
        <v>117</v>
      </c>
      <c r="D60" s="30" t="s">
        <v>125</v>
      </c>
      <c r="E60" s="38"/>
      <c r="F60" s="39">
        <v>0</v>
      </c>
      <c r="G60" s="32">
        <f t="shared" si="3"/>
        <v>0</v>
      </c>
      <c r="H60" s="39">
        <v>0</v>
      </c>
      <c r="I60" s="32">
        <f t="shared" si="4"/>
        <v>0</v>
      </c>
      <c r="J60" s="40"/>
      <c r="K60" s="34">
        <v>0</v>
      </c>
      <c r="L60" s="34">
        <v>0</v>
      </c>
      <c r="M60" s="34">
        <f t="shared" si="5"/>
        <v>0</v>
      </c>
      <c r="N60" s="34">
        <f t="shared" si="6"/>
        <v>0</v>
      </c>
      <c r="O60" s="36" t="e">
        <f t="shared" si="2"/>
        <v>#DIV/0!</v>
      </c>
      <c r="P60" s="2"/>
      <c r="Q60" s="2"/>
      <c r="R60" s="2"/>
      <c r="S60" s="2"/>
      <c r="T60" s="2"/>
      <c r="U60" s="2"/>
    </row>
    <row r="61" spans="1:21" x14ac:dyDescent="0.25">
      <c r="A61" s="37">
        <v>10509</v>
      </c>
      <c r="B61" s="30" t="s">
        <v>36</v>
      </c>
      <c r="C61" s="30" t="s">
        <v>117</v>
      </c>
      <c r="D61" s="30" t="s">
        <v>117</v>
      </c>
      <c r="E61" s="42">
        <v>2299</v>
      </c>
      <c r="F61" s="32">
        <v>2494</v>
      </c>
      <c r="G61" s="32">
        <f t="shared" si="3"/>
        <v>195</v>
      </c>
      <c r="H61" s="32">
        <v>2271</v>
      </c>
      <c r="I61" s="32">
        <f t="shared" si="4"/>
        <v>223</v>
      </c>
      <c r="J61" s="33">
        <v>8.9399999999999993E-2</v>
      </c>
      <c r="K61" s="34">
        <v>2512</v>
      </c>
      <c r="L61" s="34">
        <v>0</v>
      </c>
      <c r="M61" s="35">
        <f t="shared" si="5"/>
        <v>2271</v>
      </c>
      <c r="N61" s="35">
        <f t="shared" si="6"/>
        <v>241</v>
      </c>
      <c r="O61" s="36">
        <f t="shared" si="2"/>
        <v>9.5939490445859879E-2</v>
      </c>
      <c r="P61" s="2"/>
      <c r="Q61" s="2"/>
      <c r="R61" s="2"/>
      <c r="S61" s="2"/>
      <c r="T61" s="2"/>
      <c r="U61" s="2"/>
    </row>
    <row r="62" spans="1:21" x14ac:dyDescent="0.25">
      <c r="A62" s="37">
        <v>10510</v>
      </c>
      <c r="B62" s="30" t="s">
        <v>36</v>
      </c>
      <c r="C62" s="30" t="s">
        <v>117</v>
      </c>
      <c r="D62" s="30" t="s">
        <v>126</v>
      </c>
      <c r="E62" s="38"/>
      <c r="F62" s="39">
        <v>0</v>
      </c>
      <c r="G62" s="32">
        <f t="shared" si="3"/>
        <v>0</v>
      </c>
      <c r="H62" s="39">
        <v>0</v>
      </c>
      <c r="I62" s="32">
        <f t="shared" si="4"/>
        <v>0</v>
      </c>
      <c r="J62" s="40"/>
      <c r="K62" s="34">
        <v>0</v>
      </c>
      <c r="L62" s="34">
        <v>0</v>
      </c>
      <c r="M62" s="34">
        <f t="shared" si="5"/>
        <v>0</v>
      </c>
      <c r="N62" s="34">
        <f t="shared" si="6"/>
        <v>0</v>
      </c>
      <c r="O62" s="36" t="e">
        <f t="shared" si="2"/>
        <v>#DIV/0!</v>
      </c>
      <c r="P62" s="2"/>
      <c r="Q62" s="2"/>
      <c r="R62" s="2"/>
      <c r="S62" s="2"/>
      <c r="T62" s="2"/>
      <c r="U62" s="2"/>
    </row>
    <row r="63" spans="1:21" x14ac:dyDescent="0.25">
      <c r="A63" s="37">
        <v>10511</v>
      </c>
      <c r="B63" s="30" t="s">
        <v>36</v>
      </c>
      <c r="C63" s="30" t="s">
        <v>117</v>
      </c>
      <c r="D63" s="30" t="s">
        <v>127</v>
      </c>
      <c r="E63" s="38"/>
      <c r="F63" s="39">
        <v>0</v>
      </c>
      <c r="G63" s="32">
        <f t="shared" si="3"/>
        <v>0</v>
      </c>
      <c r="H63" s="39">
        <v>0</v>
      </c>
      <c r="I63" s="32">
        <f t="shared" si="4"/>
        <v>0</v>
      </c>
      <c r="J63" s="40"/>
      <c r="K63" s="34">
        <v>0</v>
      </c>
      <c r="L63" s="34">
        <v>0</v>
      </c>
      <c r="M63" s="34">
        <f t="shared" si="5"/>
        <v>0</v>
      </c>
      <c r="N63" s="34">
        <f t="shared" si="6"/>
        <v>0</v>
      </c>
      <c r="O63" s="36" t="e">
        <f t="shared" si="2"/>
        <v>#DIV/0!</v>
      </c>
      <c r="P63" s="2"/>
      <c r="Q63" s="2"/>
      <c r="R63" s="2"/>
      <c r="S63" s="2"/>
      <c r="T63" s="2"/>
      <c r="U63" s="2"/>
    </row>
    <row r="64" spans="1:21" x14ac:dyDescent="0.25">
      <c r="A64" s="37">
        <v>10512</v>
      </c>
      <c r="B64" s="30" t="s">
        <v>36</v>
      </c>
      <c r="C64" s="30" t="s">
        <v>117</v>
      </c>
      <c r="D64" s="30" t="s">
        <v>128</v>
      </c>
      <c r="E64" s="38"/>
      <c r="F64" s="39">
        <v>0</v>
      </c>
      <c r="G64" s="32">
        <f t="shared" si="3"/>
        <v>0</v>
      </c>
      <c r="H64" s="39">
        <v>0</v>
      </c>
      <c r="I64" s="32">
        <f t="shared" si="4"/>
        <v>0</v>
      </c>
      <c r="J64" s="40"/>
      <c r="K64" s="34">
        <v>0</v>
      </c>
      <c r="L64" s="34">
        <v>0</v>
      </c>
      <c r="M64" s="34">
        <f t="shared" si="5"/>
        <v>0</v>
      </c>
      <c r="N64" s="34">
        <f t="shared" si="6"/>
        <v>0</v>
      </c>
      <c r="O64" s="36" t="e">
        <f t="shared" si="2"/>
        <v>#DIV/0!</v>
      </c>
      <c r="P64" s="2"/>
      <c r="Q64" s="2"/>
      <c r="R64" s="2"/>
      <c r="S64" s="2"/>
      <c r="T64" s="2"/>
      <c r="U64" s="2"/>
    </row>
    <row r="65" spans="1:21" x14ac:dyDescent="0.25">
      <c r="A65" s="37">
        <v>10513</v>
      </c>
      <c r="B65" s="30" t="s">
        <v>36</v>
      </c>
      <c r="C65" s="30" t="s">
        <v>117</v>
      </c>
      <c r="D65" s="30" t="s">
        <v>129</v>
      </c>
      <c r="E65" s="38"/>
      <c r="F65" s="39">
        <v>0</v>
      </c>
      <c r="G65" s="32">
        <f t="shared" si="3"/>
        <v>0</v>
      </c>
      <c r="H65" s="39">
        <v>0</v>
      </c>
      <c r="I65" s="32">
        <f t="shared" si="4"/>
        <v>0</v>
      </c>
      <c r="J65" s="40"/>
      <c r="K65" s="34">
        <v>0</v>
      </c>
      <c r="L65" s="34">
        <v>0</v>
      </c>
      <c r="M65" s="34">
        <f t="shared" si="5"/>
        <v>0</v>
      </c>
      <c r="N65" s="34">
        <f t="shared" si="6"/>
        <v>0</v>
      </c>
      <c r="O65" s="36" t="e">
        <f t="shared" si="2"/>
        <v>#DIV/0!</v>
      </c>
      <c r="P65" s="2"/>
      <c r="Q65" s="2"/>
      <c r="R65" s="2"/>
      <c r="S65" s="2"/>
      <c r="T65" s="2"/>
      <c r="U65" s="2"/>
    </row>
    <row r="66" spans="1:21" x14ac:dyDescent="0.25">
      <c r="A66" s="37">
        <v>10514</v>
      </c>
      <c r="B66" s="30" t="s">
        <v>36</v>
      </c>
      <c r="C66" s="30" t="s">
        <v>117</v>
      </c>
      <c r="D66" s="30" t="s">
        <v>130</v>
      </c>
      <c r="E66" s="38"/>
      <c r="F66" s="39">
        <v>0</v>
      </c>
      <c r="G66" s="32">
        <f t="shared" si="3"/>
        <v>0</v>
      </c>
      <c r="H66" s="39">
        <v>0</v>
      </c>
      <c r="I66" s="32">
        <f t="shared" si="4"/>
        <v>0</v>
      </c>
      <c r="J66" s="40"/>
      <c r="K66" s="34">
        <v>0</v>
      </c>
      <c r="L66" s="34">
        <v>0</v>
      </c>
      <c r="M66" s="34">
        <f t="shared" si="5"/>
        <v>0</v>
      </c>
      <c r="N66" s="34">
        <f t="shared" si="6"/>
        <v>0</v>
      </c>
      <c r="O66" s="36" t="e">
        <f t="shared" si="2"/>
        <v>#DIV/0!</v>
      </c>
      <c r="P66" s="2"/>
      <c r="Q66" s="2"/>
      <c r="R66" s="2"/>
      <c r="S66" s="2"/>
      <c r="T66" s="2"/>
      <c r="U66" s="2"/>
    </row>
    <row r="67" spans="1:21" x14ac:dyDescent="0.25">
      <c r="A67" s="37">
        <v>10515</v>
      </c>
      <c r="B67" s="30" t="s">
        <v>36</v>
      </c>
      <c r="C67" s="30" t="s">
        <v>117</v>
      </c>
      <c r="D67" s="30" t="s">
        <v>131</v>
      </c>
      <c r="E67" s="38"/>
      <c r="F67" s="39">
        <v>0</v>
      </c>
      <c r="G67" s="32">
        <f t="shared" si="3"/>
        <v>0</v>
      </c>
      <c r="H67" s="39">
        <v>0</v>
      </c>
      <c r="I67" s="32">
        <f t="shared" si="4"/>
        <v>0</v>
      </c>
      <c r="J67" s="40"/>
      <c r="K67" s="34">
        <v>0</v>
      </c>
      <c r="L67" s="34">
        <v>0</v>
      </c>
      <c r="M67" s="34">
        <f t="shared" si="5"/>
        <v>0</v>
      </c>
      <c r="N67" s="34">
        <f t="shared" si="6"/>
        <v>0</v>
      </c>
      <c r="O67" s="36" t="e">
        <f t="shared" si="2"/>
        <v>#DIV/0!</v>
      </c>
      <c r="P67" s="2"/>
      <c r="Q67" s="2"/>
      <c r="R67" s="2"/>
      <c r="S67" s="2"/>
      <c r="T67" s="2"/>
      <c r="U67" s="2"/>
    </row>
    <row r="68" spans="1:21" x14ac:dyDescent="0.25">
      <c r="A68" s="37">
        <v>10516</v>
      </c>
      <c r="B68" s="30" t="s">
        <v>36</v>
      </c>
      <c r="C68" s="30" t="s">
        <v>117</v>
      </c>
      <c r="D68" s="30" t="s">
        <v>132</v>
      </c>
      <c r="E68" s="38"/>
      <c r="F68" s="39">
        <v>0</v>
      </c>
      <c r="G68" s="32">
        <f t="shared" si="3"/>
        <v>0</v>
      </c>
      <c r="H68" s="39">
        <v>0</v>
      </c>
      <c r="I68" s="32">
        <f t="shared" si="4"/>
        <v>0</v>
      </c>
      <c r="J68" s="40"/>
      <c r="K68" s="34">
        <v>0</v>
      </c>
      <c r="L68" s="34">
        <v>0</v>
      </c>
      <c r="M68" s="34">
        <f t="shared" si="5"/>
        <v>0</v>
      </c>
      <c r="N68" s="34">
        <f t="shared" si="6"/>
        <v>0</v>
      </c>
      <c r="O68" s="36" t="e">
        <f t="shared" si="2"/>
        <v>#DIV/0!</v>
      </c>
      <c r="P68" s="2"/>
      <c r="Q68" s="2"/>
      <c r="R68" s="2"/>
      <c r="S68" s="2"/>
      <c r="T68" s="2"/>
      <c r="U68" s="2"/>
    </row>
    <row r="69" spans="1:21" x14ac:dyDescent="0.25">
      <c r="A69" s="37">
        <v>10517</v>
      </c>
      <c r="B69" s="30" t="s">
        <v>36</v>
      </c>
      <c r="C69" s="30" t="s">
        <v>117</v>
      </c>
      <c r="D69" s="30" t="s">
        <v>133</v>
      </c>
      <c r="E69" s="38"/>
      <c r="F69" s="39">
        <v>0</v>
      </c>
      <c r="G69" s="32">
        <f t="shared" si="3"/>
        <v>0</v>
      </c>
      <c r="H69" s="39">
        <v>0</v>
      </c>
      <c r="I69" s="32">
        <f t="shared" si="4"/>
        <v>0</v>
      </c>
      <c r="J69" s="40"/>
      <c r="K69" s="34">
        <v>0</v>
      </c>
      <c r="L69" s="34">
        <v>0</v>
      </c>
      <c r="M69" s="34">
        <f t="shared" si="5"/>
        <v>0</v>
      </c>
      <c r="N69" s="34">
        <f t="shared" si="6"/>
        <v>0</v>
      </c>
      <c r="O69" s="36" t="e">
        <f t="shared" si="2"/>
        <v>#DIV/0!</v>
      </c>
      <c r="P69" s="2"/>
      <c r="Q69" s="2"/>
      <c r="R69" s="2"/>
      <c r="S69" s="2"/>
      <c r="T69" s="2"/>
      <c r="U69" s="2"/>
    </row>
    <row r="70" spans="1:21" x14ac:dyDescent="0.25">
      <c r="A70" s="37">
        <v>10518</v>
      </c>
      <c r="B70" s="30" t="s">
        <v>36</v>
      </c>
      <c r="C70" s="30" t="s">
        <v>117</v>
      </c>
      <c r="D70" s="30" t="s">
        <v>134</v>
      </c>
      <c r="E70" s="38"/>
      <c r="F70" s="39">
        <v>0</v>
      </c>
      <c r="G70" s="32">
        <f t="shared" si="3"/>
        <v>0</v>
      </c>
      <c r="H70" s="39">
        <v>0</v>
      </c>
      <c r="I70" s="32">
        <f t="shared" si="4"/>
        <v>0</v>
      </c>
      <c r="J70" s="40"/>
      <c r="K70" s="34">
        <v>0</v>
      </c>
      <c r="L70" s="34">
        <v>0</v>
      </c>
      <c r="M70" s="34">
        <f t="shared" si="5"/>
        <v>0</v>
      </c>
      <c r="N70" s="34">
        <f t="shared" si="6"/>
        <v>0</v>
      </c>
      <c r="O70" s="36" t="e">
        <f t="shared" si="2"/>
        <v>#DIV/0!</v>
      </c>
      <c r="P70" s="2"/>
      <c r="Q70" s="2"/>
      <c r="R70" s="2"/>
      <c r="S70" s="2"/>
      <c r="T70" s="2"/>
      <c r="U70" s="2"/>
    </row>
    <row r="71" spans="1:21" x14ac:dyDescent="0.25">
      <c r="A71" s="37">
        <v>10519</v>
      </c>
      <c r="B71" s="30" t="s">
        <v>36</v>
      </c>
      <c r="C71" s="30" t="s">
        <v>117</v>
      </c>
      <c r="D71" s="30" t="s">
        <v>135</v>
      </c>
      <c r="E71" s="38"/>
      <c r="F71" s="39">
        <v>0</v>
      </c>
      <c r="G71" s="32">
        <f t="shared" si="3"/>
        <v>0</v>
      </c>
      <c r="H71" s="39">
        <v>0</v>
      </c>
      <c r="I71" s="32">
        <f t="shared" si="4"/>
        <v>0</v>
      </c>
      <c r="J71" s="40"/>
      <c r="K71" s="34">
        <v>0</v>
      </c>
      <c r="L71" s="34">
        <v>0</v>
      </c>
      <c r="M71" s="34">
        <f t="shared" si="5"/>
        <v>0</v>
      </c>
      <c r="N71" s="34">
        <f t="shared" si="6"/>
        <v>0</v>
      </c>
      <c r="O71" s="36" t="e">
        <f t="shared" si="2"/>
        <v>#DIV/0!</v>
      </c>
      <c r="P71" s="2"/>
      <c r="Q71" s="2"/>
      <c r="R71" s="2"/>
      <c r="S71" s="2"/>
      <c r="T71" s="2"/>
      <c r="U71" s="2"/>
    </row>
    <row r="72" spans="1:21" x14ac:dyDescent="0.25">
      <c r="A72" s="37">
        <v>10520</v>
      </c>
      <c r="B72" s="30" t="s">
        <v>36</v>
      </c>
      <c r="C72" s="30" t="s">
        <v>117</v>
      </c>
      <c r="D72" s="30" t="s">
        <v>136</v>
      </c>
      <c r="E72" s="38"/>
      <c r="F72" s="39">
        <v>0</v>
      </c>
      <c r="G72" s="32">
        <f t="shared" si="3"/>
        <v>0</v>
      </c>
      <c r="H72" s="39">
        <v>0</v>
      </c>
      <c r="I72" s="32">
        <f t="shared" si="4"/>
        <v>0</v>
      </c>
      <c r="J72" s="40"/>
      <c r="K72" s="34">
        <v>0</v>
      </c>
      <c r="L72" s="34">
        <v>0</v>
      </c>
      <c r="M72" s="34">
        <f t="shared" si="5"/>
        <v>0</v>
      </c>
      <c r="N72" s="34">
        <f t="shared" si="6"/>
        <v>0</v>
      </c>
      <c r="O72" s="36" t="e">
        <f t="shared" si="2"/>
        <v>#DIV/0!</v>
      </c>
      <c r="P72" s="2"/>
      <c r="Q72" s="2"/>
      <c r="R72" s="2"/>
      <c r="S72" s="2"/>
      <c r="T72" s="2"/>
      <c r="U72" s="2"/>
    </row>
    <row r="73" spans="1:21" x14ac:dyDescent="0.25">
      <c r="A73" s="37">
        <v>10521</v>
      </c>
      <c r="B73" s="30" t="s">
        <v>36</v>
      </c>
      <c r="C73" s="30" t="s">
        <v>117</v>
      </c>
      <c r="D73" s="30" t="s">
        <v>137</v>
      </c>
      <c r="E73" s="38"/>
      <c r="F73" s="39">
        <v>0</v>
      </c>
      <c r="G73" s="32">
        <f t="shared" si="3"/>
        <v>0</v>
      </c>
      <c r="H73" s="39">
        <v>0</v>
      </c>
      <c r="I73" s="32">
        <f t="shared" si="4"/>
        <v>0</v>
      </c>
      <c r="J73" s="40"/>
      <c r="K73" s="34">
        <v>0</v>
      </c>
      <c r="L73" s="34">
        <v>0</v>
      </c>
      <c r="M73" s="34">
        <f t="shared" si="5"/>
        <v>0</v>
      </c>
      <c r="N73" s="34">
        <f t="shared" si="6"/>
        <v>0</v>
      </c>
      <c r="O73" s="36" t="e">
        <f t="shared" si="2"/>
        <v>#DIV/0!</v>
      </c>
      <c r="P73" s="2"/>
      <c r="Q73" s="2"/>
      <c r="R73" s="2"/>
      <c r="S73" s="2"/>
      <c r="T73" s="2"/>
      <c r="U73" s="2"/>
    </row>
    <row r="74" spans="1:21" x14ac:dyDescent="0.25">
      <c r="A74" s="37">
        <v>10522</v>
      </c>
      <c r="B74" s="30" t="s">
        <v>36</v>
      </c>
      <c r="C74" s="30" t="s">
        <v>117</v>
      </c>
      <c r="D74" s="30" t="s">
        <v>138</v>
      </c>
      <c r="E74" s="38"/>
      <c r="F74" s="39">
        <v>0</v>
      </c>
      <c r="G74" s="32">
        <f t="shared" si="3"/>
        <v>0</v>
      </c>
      <c r="H74" s="39">
        <v>0</v>
      </c>
      <c r="I74" s="32">
        <f t="shared" si="4"/>
        <v>0</v>
      </c>
      <c r="J74" s="40"/>
      <c r="K74" s="34">
        <v>0</v>
      </c>
      <c r="L74" s="34">
        <v>0</v>
      </c>
      <c r="M74" s="34">
        <f t="shared" si="5"/>
        <v>0</v>
      </c>
      <c r="N74" s="34">
        <f t="shared" si="6"/>
        <v>0</v>
      </c>
      <c r="O74" s="36" t="e">
        <f t="shared" si="2"/>
        <v>#DIV/0!</v>
      </c>
      <c r="P74" s="2"/>
      <c r="Q74" s="2"/>
      <c r="R74" s="2"/>
      <c r="S74" s="2"/>
      <c r="T74" s="2"/>
      <c r="U74" s="2"/>
    </row>
    <row r="75" spans="1:21" x14ac:dyDescent="0.25">
      <c r="A75" s="37">
        <v>10523</v>
      </c>
      <c r="B75" s="30" t="s">
        <v>36</v>
      </c>
      <c r="C75" s="30" t="s">
        <v>117</v>
      </c>
      <c r="D75" s="30" t="s">
        <v>139</v>
      </c>
      <c r="E75" s="38"/>
      <c r="F75" s="39">
        <v>0</v>
      </c>
      <c r="G75" s="32">
        <f t="shared" si="3"/>
        <v>0</v>
      </c>
      <c r="H75" s="39">
        <v>0</v>
      </c>
      <c r="I75" s="32">
        <f t="shared" si="4"/>
        <v>0</v>
      </c>
      <c r="J75" s="40"/>
      <c r="K75" s="34">
        <v>0</v>
      </c>
      <c r="L75" s="34">
        <v>0</v>
      </c>
      <c r="M75" s="34">
        <f t="shared" si="5"/>
        <v>0</v>
      </c>
      <c r="N75" s="34">
        <f t="shared" si="6"/>
        <v>0</v>
      </c>
      <c r="O75" s="36" t="e">
        <f t="shared" si="2"/>
        <v>#DIV/0!</v>
      </c>
      <c r="P75" s="2"/>
      <c r="Q75" s="2"/>
      <c r="R75" s="2"/>
      <c r="S75" s="2"/>
      <c r="T75" s="2"/>
      <c r="U75" s="2"/>
    </row>
    <row r="76" spans="1:21" x14ac:dyDescent="0.25">
      <c r="A76" s="37">
        <v>10601</v>
      </c>
      <c r="B76" s="30" t="s">
        <v>36</v>
      </c>
      <c r="C76" s="30" t="s">
        <v>140</v>
      </c>
      <c r="D76" s="30" t="s">
        <v>141</v>
      </c>
      <c r="E76" s="42">
        <v>4394</v>
      </c>
      <c r="F76" s="32">
        <v>5295</v>
      </c>
      <c r="G76" s="32">
        <f t="shared" si="3"/>
        <v>901</v>
      </c>
      <c r="H76" s="32">
        <v>4266</v>
      </c>
      <c r="I76" s="32">
        <f t="shared" si="4"/>
        <v>1029</v>
      </c>
      <c r="J76" s="33">
        <v>0.1943</v>
      </c>
      <c r="K76" s="34">
        <v>5441</v>
      </c>
      <c r="L76" s="34">
        <v>0</v>
      </c>
      <c r="M76" s="35">
        <f t="shared" si="5"/>
        <v>4266</v>
      </c>
      <c r="N76" s="35">
        <f t="shared" si="6"/>
        <v>1175</v>
      </c>
      <c r="O76" s="36">
        <f t="shared" si="2"/>
        <v>0.21595294982539975</v>
      </c>
      <c r="P76" s="2"/>
      <c r="Q76" s="2"/>
      <c r="R76" s="2"/>
      <c r="S76" s="2"/>
      <c r="T76" s="2"/>
      <c r="U76" s="2"/>
    </row>
    <row r="77" spans="1:21" x14ac:dyDescent="0.25">
      <c r="A77" s="37">
        <v>10602</v>
      </c>
      <c r="B77" s="30" t="s">
        <v>36</v>
      </c>
      <c r="C77" s="30" t="s">
        <v>140</v>
      </c>
      <c r="D77" s="30" t="s">
        <v>142</v>
      </c>
      <c r="E77" s="38"/>
      <c r="F77" s="39">
        <v>0</v>
      </c>
      <c r="G77" s="32">
        <f t="shared" si="3"/>
        <v>0</v>
      </c>
      <c r="H77" s="39">
        <v>0</v>
      </c>
      <c r="I77" s="32">
        <f t="shared" si="4"/>
        <v>0</v>
      </c>
      <c r="J77" s="40"/>
      <c r="K77" s="34">
        <v>0</v>
      </c>
      <c r="L77" s="34">
        <v>0</v>
      </c>
      <c r="M77" s="34">
        <f t="shared" si="5"/>
        <v>0</v>
      </c>
      <c r="N77" s="34">
        <f t="shared" si="6"/>
        <v>0</v>
      </c>
      <c r="O77" s="36" t="e">
        <f t="shared" si="2"/>
        <v>#DIV/0!</v>
      </c>
      <c r="P77" s="2"/>
      <c r="Q77" s="2"/>
      <c r="R77" s="2"/>
      <c r="S77" s="2"/>
      <c r="T77" s="2"/>
      <c r="U77" s="2"/>
    </row>
    <row r="78" spans="1:21" x14ac:dyDescent="0.25">
      <c r="A78" s="37">
        <v>10603</v>
      </c>
      <c r="B78" s="30" t="s">
        <v>36</v>
      </c>
      <c r="C78" s="30" t="s">
        <v>140</v>
      </c>
      <c r="D78" s="30" t="s">
        <v>143</v>
      </c>
      <c r="E78" s="38"/>
      <c r="F78" s="39">
        <v>0</v>
      </c>
      <c r="G78" s="32">
        <f t="shared" si="3"/>
        <v>0</v>
      </c>
      <c r="H78" s="39">
        <v>0</v>
      </c>
      <c r="I78" s="32">
        <f t="shared" si="4"/>
        <v>0</v>
      </c>
      <c r="J78" s="40"/>
      <c r="K78" s="34">
        <v>0</v>
      </c>
      <c r="L78" s="34">
        <v>0</v>
      </c>
      <c r="M78" s="34">
        <f t="shared" si="5"/>
        <v>0</v>
      </c>
      <c r="N78" s="34">
        <f t="shared" si="6"/>
        <v>0</v>
      </c>
      <c r="O78" s="36" t="e">
        <f t="shared" si="2"/>
        <v>#DIV/0!</v>
      </c>
      <c r="P78" s="2"/>
      <c r="Q78" s="2"/>
      <c r="R78" s="2"/>
      <c r="S78" s="2"/>
      <c r="T78" s="2"/>
      <c r="U78" s="2"/>
    </row>
    <row r="79" spans="1:21" x14ac:dyDescent="0.25">
      <c r="A79" s="37">
        <v>10604</v>
      </c>
      <c r="B79" s="30" t="s">
        <v>36</v>
      </c>
      <c r="C79" s="30" t="s">
        <v>140</v>
      </c>
      <c r="D79" s="30" t="s">
        <v>144</v>
      </c>
      <c r="E79" s="38"/>
      <c r="F79" s="39">
        <v>0</v>
      </c>
      <c r="G79" s="32">
        <f t="shared" si="3"/>
        <v>0</v>
      </c>
      <c r="H79" s="39">
        <v>0</v>
      </c>
      <c r="I79" s="32">
        <f t="shared" si="4"/>
        <v>0</v>
      </c>
      <c r="J79" s="40"/>
      <c r="K79" s="34">
        <v>0</v>
      </c>
      <c r="L79" s="34">
        <v>0</v>
      </c>
      <c r="M79" s="34">
        <f t="shared" si="5"/>
        <v>0</v>
      </c>
      <c r="N79" s="34">
        <f t="shared" si="6"/>
        <v>0</v>
      </c>
      <c r="O79" s="36" t="e">
        <f t="shared" si="2"/>
        <v>#DIV/0!</v>
      </c>
      <c r="P79" s="2"/>
      <c r="Q79" s="2"/>
      <c r="R79" s="2"/>
      <c r="S79" s="2"/>
      <c r="T79" s="2"/>
      <c r="U79" s="2"/>
    </row>
    <row r="80" spans="1:21" x14ac:dyDescent="0.25">
      <c r="A80" s="37">
        <v>10605</v>
      </c>
      <c r="B80" s="30" t="s">
        <v>36</v>
      </c>
      <c r="C80" s="30" t="s">
        <v>140</v>
      </c>
      <c r="D80" s="30" t="s">
        <v>145</v>
      </c>
      <c r="E80" s="38"/>
      <c r="F80" s="39">
        <v>0</v>
      </c>
      <c r="G80" s="32">
        <f t="shared" si="3"/>
        <v>0</v>
      </c>
      <c r="H80" s="39">
        <v>0</v>
      </c>
      <c r="I80" s="32">
        <f t="shared" si="4"/>
        <v>0</v>
      </c>
      <c r="J80" s="40"/>
      <c r="K80" s="34">
        <v>0</v>
      </c>
      <c r="L80" s="34">
        <v>0</v>
      </c>
      <c r="M80" s="34">
        <f t="shared" si="5"/>
        <v>0</v>
      </c>
      <c r="N80" s="34">
        <f t="shared" si="6"/>
        <v>0</v>
      </c>
      <c r="O80" s="36" t="e">
        <f t="shared" si="2"/>
        <v>#DIV/0!</v>
      </c>
      <c r="P80" s="2"/>
      <c r="Q80" s="2"/>
      <c r="R80" s="2"/>
      <c r="S80" s="2"/>
      <c r="T80" s="2"/>
      <c r="U80" s="2"/>
    </row>
    <row r="81" spans="1:21" x14ac:dyDescent="0.25">
      <c r="A81" s="37">
        <v>10606</v>
      </c>
      <c r="B81" s="30" t="s">
        <v>36</v>
      </c>
      <c r="C81" s="30" t="s">
        <v>140</v>
      </c>
      <c r="D81" s="30" t="s">
        <v>146</v>
      </c>
      <c r="E81" s="38"/>
      <c r="F81" s="39">
        <v>0</v>
      </c>
      <c r="G81" s="32">
        <f t="shared" si="3"/>
        <v>0</v>
      </c>
      <c r="H81" s="39">
        <v>0</v>
      </c>
      <c r="I81" s="32">
        <f t="shared" si="4"/>
        <v>0</v>
      </c>
      <c r="J81" s="40"/>
      <c r="K81" s="34">
        <v>0</v>
      </c>
      <c r="L81" s="34">
        <v>0</v>
      </c>
      <c r="M81" s="34">
        <f t="shared" si="5"/>
        <v>0</v>
      </c>
      <c r="N81" s="34">
        <f t="shared" si="6"/>
        <v>0</v>
      </c>
      <c r="O81" s="36" t="e">
        <f t="shared" si="2"/>
        <v>#DIV/0!</v>
      </c>
      <c r="P81" s="2"/>
      <c r="Q81" s="2"/>
      <c r="R81" s="2"/>
      <c r="S81" s="2"/>
      <c r="T81" s="2"/>
      <c r="U81" s="2"/>
    </row>
    <row r="82" spans="1:21" x14ac:dyDescent="0.25">
      <c r="A82" s="37">
        <v>10607</v>
      </c>
      <c r="B82" s="30" t="s">
        <v>36</v>
      </c>
      <c r="C82" s="30" t="s">
        <v>140</v>
      </c>
      <c r="D82" s="30" t="s">
        <v>147</v>
      </c>
      <c r="E82" s="38"/>
      <c r="F82" s="39">
        <v>0</v>
      </c>
      <c r="G82" s="32">
        <f t="shared" si="3"/>
        <v>0</v>
      </c>
      <c r="H82" s="39">
        <v>0</v>
      </c>
      <c r="I82" s="32">
        <f t="shared" si="4"/>
        <v>0</v>
      </c>
      <c r="J82" s="40"/>
      <c r="K82" s="34">
        <v>0</v>
      </c>
      <c r="L82" s="34">
        <v>0</v>
      </c>
      <c r="M82" s="34">
        <f t="shared" si="5"/>
        <v>0</v>
      </c>
      <c r="N82" s="34">
        <f t="shared" si="6"/>
        <v>0</v>
      </c>
      <c r="O82" s="36" t="e">
        <f t="shared" si="2"/>
        <v>#DIV/0!</v>
      </c>
      <c r="P82" s="2"/>
      <c r="Q82" s="2"/>
      <c r="R82" s="2"/>
      <c r="S82" s="2"/>
      <c r="T82" s="2"/>
      <c r="U82" s="2"/>
    </row>
    <row r="83" spans="1:21" x14ac:dyDescent="0.25">
      <c r="A83" s="37">
        <v>10608</v>
      </c>
      <c r="B83" s="30" t="s">
        <v>36</v>
      </c>
      <c r="C83" s="30" t="s">
        <v>140</v>
      </c>
      <c r="D83" s="30" t="s">
        <v>148</v>
      </c>
      <c r="E83" s="38"/>
      <c r="F83" s="39">
        <v>0</v>
      </c>
      <c r="G83" s="32">
        <f t="shared" si="3"/>
        <v>0</v>
      </c>
      <c r="H83" s="39">
        <v>0</v>
      </c>
      <c r="I83" s="32">
        <f t="shared" si="4"/>
        <v>0</v>
      </c>
      <c r="J83" s="40"/>
      <c r="K83" s="34">
        <v>0</v>
      </c>
      <c r="L83" s="34">
        <v>0</v>
      </c>
      <c r="M83" s="34">
        <f t="shared" si="5"/>
        <v>0</v>
      </c>
      <c r="N83" s="34">
        <f t="shared" si="6"/>
        <v>0</v>
      </c>
      <c r="O83" s="36" t="e">
        <f t="shared" si="2"/>
        <v>#DIV/0!</v>
      </c>
      <c r="P83" s="2"/>
      <c r="Q83" s="2"/>
      <c r="R83" s="2"/>
      <c r="S83" s="2"/>
      <c r="T83" s="2"/>
      <c r="U83" s="2"/>
    </row>
    <row r="84" spans="1:21" x14ac:dyDescent="0.25">
      <c r="A84" s="37">
        <v>10609</v>
      </c>
      <c r="B84" s="30" t="s">
        <v>36</v>
      </c>
      <c r="C84" s="30" t="s">
        <v>140</v>
      </c>
      <c r="D84" s="30" t="s">
        <v>149</v>
      </c>
      <c r="E84" s="38"/>
      <c r="F84" s="39">
        <v>0</v>
      </c>
      <c r="G84" s="32">
        <f t="shared" si="3"/>
        <v>0</v>
      </c>
      <c r="H84" s="39">
        <v>0</v>
      </c>
      <c r="I84" s="32">
        <f t="shared" si="4"/>
        <v>0</v>
      </c>
      <c r="J84" s="40"/>
      <c r="K84" s="34">
        <v>0</v>
      </c>
      <c r="L84" s="34">
        <v>0</v>
      </c>
      <c r="M84" s="34">
        <f t="shared" si="5"/>
        <v>0</v>
      </c>
      <c r="N84" s="34">
        <f t="shared" si="6"/>
        <v>0</v>
      </c>
      <c r="O84" s="36" t="e">
        <f t="shared" si="2"/>
        <v>#DIV/0!</v>
      </c>
      <c r="P84" s="2"/>
      <c r="Q84" s="2"/>
      <c r="R84" s="2"/>
      <c r="S84" s="2"/>
      <c r="T84" s="2"/>
      <c r="U84" s="2"/>
    </row>
    <row r="85" spans="1:21" x14ac:dyDescent="0.25">
      <c r="A85" s="37">
        <v>10610</v>
      </c>
      <c r="B85" s="30" t="s">
        <v>36</v>
      </c>
      <c r="C85" s="30" t="s">
        <v>140</v>
      </c>
      <c r="D85" s="30" t="s">
        <v>150</v>
      </c>
      <c r="E85" s="38"/>
      <c r="F85" s="39">
        <v>0</v>
      </c>
      <c r="G85" s="32">
        <f t="shared" si="3"/>
        <v>0</v>
      </c>
      <c r="H85" s="39">
        <v>0</v>
      </c>
      <c r="I85" s="32">
        <f t="shared" si="4"/>
        <v>0</v>
      </c>
      <c r="J85" s="40"/>
      <c r="K85" s="34">
        <v>0</v>
      </c>
      <c r="L85" s="34">
        <v>0</v>
      </c>
      <c r="M85" s="34">
        <f t="shared" si="5"/>
        <v>0</v>
      </c>
      <c r="N85" s="34">
        <f t="shared" si="6"/>
        <v>0</v>
      </c>
      <c r="O85" s="36" t="e">
        <f t="shared" si="2"/>
        <v>#DIV/0!</v>
      </c>
      <c r="P85" s="2"/>
      <c r="Q85" s="2"/>
      <c r="R85" s="2"/>
      <c r="S85" s="2"/>
      <c r="T85" s="2"/>
      <c r="U85" s="2"/>
    </row>
    <row r="86" spans="1:21" x14ac:dyDescent="0.25">
      <c r="A86" s="37">
        <v>10611</v>
      </c>
      <c r="B86" s="30" t="s">
        <v>36</v>
      </c>
      <c r="C86" s="30" t="s">
        <v>140</v>
      </c>
      <c r="D86" s="30" t="s">
        <v>151</v>
      </c>
      <c r="E86" s="38"/>
      <c r="F86" s="39">
        <v>0</v>
      </c>
      <c r="G86" s="32">
        <f t="shared" si="3"/>
        <v>0</v>
      </c>
      <c r="H86" s="39">
        <v>0</v>
      </c>
      <c r="I86" s="32">
        <f t="shared" si="4"/>
        <v>0</v>
      </c>
      <c r="J86" s="40"/>
      <c r="K86" s="34">
        <v>0</v>
      </c>
      <c r="L86" s="34">
        <v>0</v>
      </c>
      <c r="M86" s="34">
        <f t="shared" si="5"/>
        <v>0</v>
      </c>
      <c r="N86" s="34">
        <f t="shared" si="6"/>
        <v>0</v>
      </c>
      <c r="O86" s="36" t="e">
        <f t="shared" si="2"/>
        <v>#DIV/0!</v>
      </c>
      <c r="P86" s="2"/>
      <c r="Q86" s="2"/>
      <c r="R86" s="2"/>
      <c r="S86" s="2"/>
      <c r="T86" s="2"/>
      <c r="U86" s="2"/>
    </row>
    <row r="87" spans="1:21" x14ac:dyDescent="0.25">
      <c r="A87" s="37">
        <v>10612</v>
      </c>
      <c r="B87" s="30" t="s">
        <v>36</v>
      </c>
      <c r="C87" s="30" t="s">
        <v>140</v>
      </c>
      <c r="D87" s="30" t="s">
        <v>152</v>
      </c>
      <c r="E87" s="38"/>
      <c r="F87" s="39">
        <v>0</v>
      </c>
      <c r="G87" s="32">
        <f t="shared" si="3"/>
        <v>0</v>
      </c>
      <c r="H87" s="39">
        <v>0</v>
      </c>
      <c r="I87" s="32">
        <f t="shared" si="4"/>
        <v>0</v>
      </c>
      <c r="J87" s="40"/>
      <c r="K87" s="34">
        <v>0</v>
      </c>
      <c r="L87" s="34">
        <v>0</v>
      </c>
      <c r="M87" s="34">
        <f t="shared" si="5"/>
        <v>0</v>
      </c>
      <c r="N87" s="34">
        <f t="shared" si="6"/>
        <v>0</v>
      </c>
      <c r="O87" s="36" t="e">
        <f t="shared" si="2"/>
        <v>#DIV/0!</v>
      </c>
      <c r="P87" s="2"/>
      <c r="Q87" s="2"/>
      <c r="R87" s="2"/>
      <c r="S87" s="2"/>
      <c r="T87" s="2"/>
      <c r="U87" s="2"/>
    </row>
    <row r="88" spans="1:21" x14ac:dyDescent="0.25">
      <c r="A88" s="37">
        <v>10701</v>
      </c>
      <c r="B88" s="30" t="s">
        <v>36</v>
      </c>
      <c r="C88" s="30" t="s">
        <v>153</v>
      </c>
      <c r="D88" s="30" t="s">
        <v>154</v>
      </c>
      <c r="E88" s="42">
        <v>31923</v>
      </c>
      <c r="F88" s="32">
        <v>37175</v>
      </c>
      <c r="G88" s="32">
        <f t="shared" si="3"/>
        <v>5252</v>
      </c>
      <c r="H88" s="32">
        <v>30259</v>
      </c>
      <c r="I88" s="32">
        <f t="shared" si="4"/>
        <v>6916</v>
      </c>
      <c r="J88" s="33">
        <v>0.186</v>
      </c>
      <c r="K88" s="34">
        <v>38103</v>
      </c>
      <c r="L88" s="34">
        <v>0</v>
      </c>
      <c r="M88" s="35">
        <f t="shared" si="5"/>
        <v>30259</v>
      </c>
      <c r="N88" s="35">
        <f t="shared" si="6"/>
        <v>7844</v>
      </c>
      <c r="O88" s="36">
        <f t="shared" si="2"/>
        <v>0.20586305540246175</v>
      </c>
      <c r="P88" s="2"/>
      <c r="Q88" s="2"/>
      <c r="R88" s="2"/>
      <c r="S88" s="2"/>
      <c r="T88" s="2"/>
      <c r="U88" s="2"/>
    </row>
    <row r="89" spans="1:21" x14ac:dyDescent="0.25">
      <c r="A89" s="37">
        <v>10702</v>
      </c>
      <c r="B89" s="30" t="s">
        <v>36</v>
      </c>
      <c r="C89" s="30" t="s">
        <v>153</v>
      </c>
      <c r="D89" s="30" t="s">
        <v>155</v>
      </c>
      <c r="E89" s="38"/>
      <c r="F89" s="39">
        <v>0</v>
      </c>
      <c r="G89" s="32">
        <f t="shared" si="3"/>
        <v>0</v>
      </c>
      <c r="H89" s="39">
        <v>0</v>
      </c>
      <c r="I89" s="32">
        <f t="shared" si="4"/>
        <v>0</v>
      </c>
      <c r="J89" s="40"/>
      <c r="K89" s="34">
        <v>0</v>
      </c>
      <c r="L89" s="34">
        <v>0</v>
      </c>
      <c r="M89" s="34">
        <f t="shared" si="5"/>
        <v>0</v>
      </c>
      <c r="N89" s="34">
        <f t="shared" si="6"/>
        <v>0</v>
      </c>
      <c r="O89" s="36" t="e">
        <f t="shared" si="2"/>
        <v>#DIV/0!</v>
      </c>
      <c r="P89" s="2"/>
      <c r="Q89" s="2"/>
      <c r="R89" s="2"/>
      <c r="S89" s="2"/>
      <c r="T89" s="2"/>
      <c r="U89" s="2"/>
    </row>
    <row r="90" spans="1:21" x14ac:dyDescent="0.25">
      <c r="A90" s="37">
        <v>10703</v>
      </c>
      <c r="B90" s="30" t="s">
        <v>36</v>
      </c>
      <c r="C90" s="30" t="s">
        <v>153</v>
      </c>
      <c r="D90" s="30" t="s">
        <v>156</v>
      </c>
      <c r="E90" s="38"/>
      <c r="F90" s="39">
        <v>0</v>
      </c>
      <c r="G90" s="32">
        <f t="shared" si="3"/>
        <v>0</v>
      </c>
      <c r="H90" s="39">
        <v>0</v>
      </c>
      <c r="I90" s="32">
        <f t="shared" si="4"/>
        <v>0</v>
      </c>
      <c r="J90" s="40"/>
      <c r="K90" s="34">
        <v>0</v>
      </c>
      <c r="L90" s="34">
        <v>0</v>
      </c>
      <c r="M90" s="34">
        <f t="shared" si="5"/>
        <v>0</v>
      </c>
      <c r="N90" s="34">
        <f t="shared" si="6"/>
        <v>0</v>
      </c>
      <c r="O90" s="36" t="e">
        <f t="shared" si="2"/>
        <v>#DIV/0!</v>
      </c>
      <c r="P90" s="2"/>
      <c r="Q90" s="2"/>
      <c r="R90" s="2"/>
      <c r="S90" s="2"/>
      <c r="T90" s="2"/>
      <c r="U90" s="2"/>
    </row>
    <row r="91" spans="1:21" x14ac:dyDescent="0.25">
      <c r="A91" s="37">
        <v>10704</v>
      </c>
      <c r="B91" s="30" t="s">
        <v>36</v>
      </c>
      <c r="C91" s="30" t="s">
        <v>153</v>
      </c>
      <c r="D91" s="30" t="s">
        <v>157</v>
      </c>
      <c r="E91" s="38"/>
      <c r="F91" s="39">
        <v>0</v>
      </c>
      <c r="G91" s="32">
        <f t="shared" si="3"/>
        <v>0</v>
      </c>
      <c r="H91" s="39">
        <v>0</v>
      </c>
      <c r="I91" s="32">
        <f t="shared" si="4"/>
        <v>0</v>
      </c>
      <c r="J91" s="40"/>
      <c r="K91" s="34">
        <v>0</v>
      </c>
      <c r="L91" s="34">
        <v>0</v>
      </c>
      <c r="M91" s="34">
        <f t="shared" si="5"/>
        <v>0</v>
      </c>
      <c r="N91" s="34">
        <f t="shared" si="6"/>
        <v>0</v>
      </c>
      <c r="O91" s="36" t="e">
        <f t="shared" si="2"/>
        <v>#DIV/0!</v>
      </c>
      <c r="P91" s="2"/>
      <c r="Q91" s="2"/>
      <c r="R91" s="2"/>
      <c r="S91" s="2"/>
      <c r="T91" s="2"/>
      <c r="U91" s="2"/>
    </row>
    <row r="92" spans="1:21" x14ac:dyDescent="0.25">
      <c r="A92" s="37">
        <v>10705</v>
      </c>
      <c r="B92" s="30" t="s">
        <v>36</v>
      </c>
      <c r="C92" s="30" t="s">
        <v>153</v>
      </c>
      <c r="D92" s="30" t="s">
        <v>158</v>
      </c>
      <c r="E92" s="38"/>
      <c r="F92" s="39">
        <v>0</v>
      </c>
      <c r="G92" s="32">
        <f t="shared" si="3"/>
        <v>0</v>
      </c>
      <c r="H92" s="39">
        <v>0</v>
      </c>
      <c r="I92" s="32">
        <f t="shared" si="4"/>
        <v>0</v>
      </c>
      <c r="J92" s="40"/>
      <c r="K92" s="34">
        <v>0</v>
      </c>
      <c r="L92" s="34">
        <v>0</v>
      </c>
      <c r="M92" s="34">
        <f t="shared" si="5"/>
        <v>0</v>
      </c>
      <c r="N92" s="34">
        <f t="shared" si="6"/>
        <v>0</v>
      </c>
      <c r="O92" s="36" t="e">
        <f t="shared" si="2"/>
        <v>#DIV/0!</v>
      </c>
      <c r="P92" s="2"/>
      <c r="Q92" s="2"/>
      <c r="R92" s="2"/>
      <c r="S92" s="2"/>
      <c r="T92" s="2"/>
      <c r="U92" s="2"/>
    </row>
    <row r="93" spans="1:21" x14ac:dyDescent="0.25">
      <c r="A93" s="37">
        <v>10706</v>
      </c>
      <c r="B93" s="30" t="s">
        <v>36</v>
      </c>
      <c r="C93" s="30" t="s">
        <v>153</v>
      </c>
      <c r="D93" s="30" t="s">
        <v>159</v>
      </c>
      <c r="E93" s="42">
        <v>2894</v>
      </c>
      <c r="F93" s="32">
        <v>3214</v>
      </c>
      <c r="G93" s="32">
        <f t="shared" si="3"/>
        <v>320</v>
      </c>
      <c r="H93" s="32">
        <v>2808</v>
      </c>
      <c r="I93" s="32">
        <f t="shared" si="4"/>
        <v>406</v>
      </c>
      <c r="J93" s="33">
        <v>0.1263</v>
      </c>
      <c r="K93" s="34">
        <v>3262</v>
      </c>
      <c r="L93" s="34">
        <v>0</v>
      </c>
      <c r="M93" s="35">
        <f t="shared" si="5"/>
        <v>2808</v>
      </c>
      <c r="N93" s="35">
        <f t="shared" si="6"/>
        <v>454</v>
      </c>
      <c r="O93" s="36">
        <f t="shared" si="2"/>
        <v>0.13917841814837523</v>
      </c>
      <c r="P93" s="2"/>
      <c r="Q93" s="2"/>
      <c r="R93" s="2"/>
      <c r="S93" s="2"/>
      <c r="T93" s="2"/>
      <c r="U93" s="2"/>
    </row>
    <row r="94" spans="1:21" x14ac:dyDescent="0.25">
      <c r="A94" s="37">
        <v>10707</v>
      </c>
      <c r="B94" s="30" t="s">
        <v>36</v>
      </c>
      <c r="C94" s="30" t="s">
        <v>153</v>
      </c>
      <c r="D94" s="30" t="s">
        <v>160</v>
      </c>
      <c r="E94" s="38"/>
      <c r="F94" s="39">
        <v>0</v>
      </c>
      <c r="G94" s="32">
        <f t="shared" si="3"/>
        <v>0</v>
      </c>
      <c r="H94" s="39">
        <v>0</v>
      </c>
      <c r="I94" s="32">
        <f t="shared" si="4"/>
        <v>0</v>
      </c>
      <c r="J94" s="40"/>
      <c r="K94" s="34">
        <v>0</v>
      </c>
      <c r="L94" s="34">
        <v>0</v>
      </c>
      <c r="M94" s="34">
        <f t="shared" si="5"/>
        <v>0</v>
      </c>
      <c r="N94" s="34">
        <f t="shared" si="6"/>
        <v>0</v>
      </c>
      <c r="O94" s="36" t="e">
        <f t="shared" si="2"/>
        <v>#DIV/0!</v>
      </c>
      <c r="P94" s="2"/>
      <c r="Q94" s="2"/>
      <c r="R94" s="2"/>
      <c r="S94" s="2"/>
      <c r="T94" s="2"/>
      <c r="U94" s="2"/>
    </row>
    <row r="95" spans="1:21" x14ac:dyDescent="0.25">
      <c r="A95" s="37">
        <v>20101</v>
      </c>
      <c r="B95" s="30" t="s">
        <v>37</v>
      </c>
      <c r="C95" s="30" t="s">
        <v>161</v>
      </c>
      <c r="D95" s="30" t="s">
        <v>161</v>
      </c>
      <c r="E95" s="42">
        <v>51069</v>
      </c>
      <c r="F95" s="32">
        <v>59295</v>
      </c>
      <c r="G95" s="32">
        <f t="shared" si="3"/>
        <v>8226</v>
      </c>
      <c r="H95" s="32">
        <v>50256</v>
      </c>
      <c r="I95" s="32">
        <f t="shared" si="4"/>
        <v>9039</v>
      </c>
      <c r="J95" s="33">
        <v>0.15240000000000001</v>
      </c>
      <c r="K95" s="34">
        <v>60329</v>
      </c>
      <c r="L95" s="34">
        <v>1461</v>
      </c>
      <c r="M95" s="35">
        <f t="shared" si="5"/>
        <v>51717</v>
      </c>
      <c r="N95" s="35">
        <f t="shared" si="6"/>
        <v>8612</v>
      </c>
      <c r="O95" s="36">
        <f t="shared" si="2"/>
        <v>0.14275058429610968</v>
      </c>
      <c r="P95" s="2"/>
      <c r="Q95" s="2"/>
      <c r="R95" s="2"/>
      <c r="S95" s="2"/>
      <c r="T95" s="2"/>
      <c r="U95" s="2"/>
    </row>
    <row r="96" spans="1:21" x14ac:dyDescent="0.25">
      <c r="A96" s="37">
        <v>20102</v>
      </c>
      <c r="B96" s="30" t="s">
        <v>37</v>
      </c>
      <c r="C96" s="30" t="s">
        <v>161</v>
      </c>
      <c r="D96" s="30" t="s">
        <v>162</v>
      </c>
      <c r="E96" s="38"/>
      <c r="F96" s="39">
        <v>0</v>
      </c>
      <c r="G96" s="32">
        <f t="shared" si="3"/>
        <v>0</v>
      </c>
      <c r="H96" s="39">
        <v>0</v>
      </c>
      <c r="I96" s="32">
        <f t="shared" si="4"/>
        <v>0</v>
      </c>
      <c r="J96" s="40"/>
      <c r="K96" s="34">
        <v>0</v>
      </c>
      <c r="L96" s="34">
        <v>0</v>
      </c>
      <c r="M96" s="34">
        <f t="shared" si="5"/>
        <v>0</v>
      </c>
      <c r="N96" s="34">
        <f t="shared" si="6"/>
        <v>0</v>
      </c>
      <c r="O96" s="36" t="e">
        <f t="shared" si="2"/>
        <v>#DIV/0!</v>
      </c>
      <c r="P96" s="2"/>
      <c r="Q96" s="2"/>
      <c r="R96" s="2"/>
      <c r="S96" s="2"/>
      <c r="T96" s="2"/>
      <c r="U96" s="2"/>
    </row>
    <row r="97" spans="1:21" x14ac:dyDescent="0.25">
      <c r="A97" s="37">
        <v>20103</v>
      </c>
      <c r="B97" s="30" t="s">
        <v>37</v>
      </c>
      <c r="C97" s="30" t="s">
        <v>161</v>
      </c>
      <c r="D97" s="30" t="s">
        <v>163</v>
      </c>
      <c r="E97" s="38"/>
      <c r="F97" s="39">
        <v>0</v>
      </c>
      <c r="G97" s="32">
        <f t="shared" si="3"/>
        <v>0</v>
      </c>
      <c r="H97" s="39">
        <v>0</v>
      </c>
      <c r="I97" s="32">
        <f t="shared" si="4"/>
        <v>0</v>
      </c>
      <c r="J97" s="40"/>
      <c r="K97" s="34">
        <v>0</v>
      </c>
      <c r="L97" s="34">
        <v>0</v>
      </c>
      <c r="M97" s="34">
        <f t="shared" si="5"/>
        <v>0</v>
      </c>
      <c r="N97" s="34">
        <f t="shared" si="6"/>
        <v>0</v>
      </c>
      <c r="O97" s="36" t="e">
        <f t="shared" si="2"/>
        <v>#DIV/0!</v>
      </c>
      <c r="P97" s="2"/>
      <c r="Q97" s="2"/>
      <c r="R97" s="2"/>
      <c r="S97" s="2"/>
      <c r="T97" s="2"/>
      <c r="U97" s="2"/>
    </row>
    <row r="98" spans="1:21" x14ac:dyDescent="0.25">
      <c r="A98" s="37">
        <v>20104</v>
      </c>
      <c r="B98" s="30" t="s">
        <v>37</v>
      </c>
      <c r="C98" s="30" t="s">
        <v>161</v>
      </c>
      <c r="D98" s="30" t="s">
        <v>164</v>
      </c>
      <c r="E98" s="38"/>
      <c r="F98" s="39">
        <v>0</v>
      </c>
      <c r="G98" s="32">
        <f t="shared" si="3"/>
        <v>0</v>
      </c>
      <c r="H98" s="39">
        <v>0</v>
      </c>
      <c r="I98" s="32">
        <f t="shared" si="4"/>
        <v>0</v>
      </c>
      <c r="J98" s="40"/>
      <c r="K98" s="34">
        <v>0</v>
      </c>
      <c r="L98" s="34">
        <v>0</v>
      </c>
      <c r="M98" s="34">
        <f t="shared" si="5"/>
        <v>0</v>
      </c>
      <c r="N98" s="34">
        <f t="shared" si="6"/>
        <v>0</v>
      </c>
      <c r="O98" s="36" t="e">
        <f t="shared" si="2"/>
        <v>#DIV/0!</v>
      </c>
      <c r="P98" s="2"/>
      <c r="Q98" s="2"/>
      <c r="R98" s="2"/>
      <c r="S98" s="2"/>
      <c r="T98" s="2"/>
      <c r="U98" s="2"/>
    </row>
    <row r="99" spans="1:21" x14ac:dyDescent="0.25">
      <c r="A99" s="37">
        <v>20105</v>
      </c>
      <c r="B99" s="30" t="s">
        <v>37</v>
      </c>
      <c r="C99" s="30" t="s">
        <v>161</v>
      </c>
      <c r="D99" s="30" t="s">
        <v>165</v>
      </c>
      <c r="E99" s="42">
        <v>63178</v>
      </c>
      <c r="F99" s="32">
        <v>70729</v>
      </c>
      <c r="G99" s="32">
        <f t="shared" si="3"/>
        <v>7551</v>
      </c>
      <c r="H99" s="32">
        <v>60512</v>
      </c>
      <c r="I99" s="32">
        <f t="shared" si="4"/>
        <v>10217</v>
      </c>
      <c r="J99" s="33">
        <v>0.14449999999999999</v>
      </c>
      <c r="K99" s="34">
        <v>72985</v>
      </c>
      <c r="L99" s="34">
        <v>1396</v>
      </c>
      <c r="M99" s="35">
        <f t="shared" si="5"/>
        <v>61908</v>
      </c>
      <c r="N99" s="35">
        <f t="shared" si="6"/>
        <v>11077</v>
      </c>
      <c r="O99" s="36">
        <f t="shared" si="2"/>
        <v>0.1517709118311982</v>
      </c>
      <c r="P99" s="2"/>
      <c r="Q99" s="2"/>
      <c r="R99" s="2"/>
      <c r="S99" s="2"/>
      <c r="T99" s="2"/>
      <c r="U99" s="2"/>
    </row>
    <row r="100" spans="1:21" x14ac:dyDescent="0.25">
      <c r="A100" s="37">
        <v>20106</v>
      </c>
      <c r="B100" s="30" t="s">
        <v>37</v>
      </c>
      <c r="C100" s="30" t="s">
        <v>161</v>
      </c>
      <c r="D100" s="30" t="s">
        <v>166</v>
      </c>
      <c r="E100" s="38"/>
      <c r="F100" s="39">
        <v>0</v>
      </c>
      <c r="G100" s="32">
        <f t="shared" si="3"/>
        <v>0</v>
      </c>
      <c r="H100" s="39">
        <v>0</v>
      </c>
      <c r="I100" s="32">
        <f t="shared" si="4"/>
        <v>0</v>
      </c>
      <c r="J100" s="40"/>
      <c r="K100" s="34">
        <v>0</v>
      </c>
      <c r="L100" s="34">
        <v>0</v>
      </c>
      <c r="M100" s="34">
        <f t="shared" si="5"/>
        <v>0</v>
      </c>
      <c r="N100" s="34">
        <f t="shared" si="6"/>
        <v>0</v>
      </c>
      <c r="O100" s="36" t="e">
        <f t="shared" si="2"/>
        <v>#DIV/0!</v>
      </c>
      <c r="P100" s="2"/>
      <c r="Q100" s="2"/>
      <c r="R100" s="2"/>
      <c r="S100" s="2"/>
      <c r="T100" s="2"/>
      <c r="U100" s="2"/>
    </row>
    <row r="101" spans="1:21" x14ac:dyDescent="0.25">
      <c r="A101" s="37">
        <v>20107</v>
      </c>
      <c r="B101" s="30" t="s">
        <v>37</v>
      </c>
      <c r="C101" s="30" t="s">
        <v>161</v>
      </c>
      <c r="D101" s="30" t="s">
        <v>48</v>
      </c>
      <c r="E101" s="38"/>
      <c r="F101" s="39">
        <v>0</v>
      </c>
      <c r="G101" s="32">
        <f t="shared" si="3"/>
        <v>0</v>
      </c>
      <c r="H101" s="39">
        <v>0</v>
      </c>
      <c r="I101" s="32">
        <f t="shared" si="4"/>
        <v>0</v>
      </c>
      <c r="J101" s="40"/>
      <c r="K101" s="34">
        <v>0</v>
      </c>
      <c r="L101" s="34">
        <v>0</v>
      </c>
      <c r="M101" s="34">
        <f t="shared" si="5"/>
        <v>0</v>
      </c>
      <c r="N101" s="34">
        <f t="shared" si="6"/>
        <v>0</v>
      </c>
      <c r="O101" s="36" t="e">
        <f t="shared" si="2"/>
        <v>#DIV/0!</v>
      </c>
      <c r="P101" s="2"/>
      <c r="Q101" s="2"/>
      <c r="R101" s="2"/>
      <c r="S101" s="2"/>
      <c r="T101" s="2"/>
      <c r="U101" s="2"/>
    </row>
    <row r="102" spans="1:21" x14ac:dyDescent="0.25">
      <c r="A102" s="37">
        <v>20108</v>
      </c>
      <c r="B102" s="30" t="s">
        <v>37</v>
      </c>
      <c r="C102" s="30" t="s">
        <v>161</v>
      </c>
      <c r="D102" s="30" t="s">
        <v>88</v>
      </c>
      <c r="E102" s="38"/>
      <c r="F102" s="39">
        <v>0</v>
      </c>
      <c r="G102" s="32">
        <f t="shared" si="3"/>
        <v>0</v>
      </c>
      <c r="H102" s="39">
        <v>0</v>
      </c>
      <c r="I102" s="32">
        <f t="shared" si="4"/>
        <v>0</v>
      </c>
      <c r="J102" s="40"/>
      <c r="K102" s="34">
        <v>0</v>
      </c>
      <c r="L102" s="34">
        <v>0</v>
      </c>
      <c r="M102" s="34">
        <f t="shared" si="5"/>
        <v>0</v>
      </c>
      <c r="N102" s="34">
        <f t="shared" si="6"/>
        <v>0</v>
      </c>
      <c r="O102" s="36" t="e">
        <f t="shared" si="2"/>
        <v>#DIV/0!</v>
      </c>
      <c r="P102" s="2"/>
      <c r="Q102" s="2"/>
      <c r="R102" s="2"/>
      <c r="S102" s="2"/>
      <c r="T102" s="2"/>
      <c r="U102" s="2"/>
    </row>
    <row r="103" spans="1:21" x14ac:dyDescent="0.25">
      <c r="A103" s="37">
        <v>20109</v>
      </c>
      <c r="B103" s="30" t="s">
        <v>37</v>
      </c>
      <c r="C103" s="30" t="s">
        <v>161</v>
      </c>
      <c r="D103" s="30" t="s">
        <v>167</v>
      </c>
      <c r="E103" s="38"/>
      <c r="F103" s="39">
        <v>0</v>
      </c>
      <c r="G103" s="32">
        <f t="shared" si="3"/>
        <v>0</v>
      </c>
      <c r="H103" s="39">
        <v>0</v>
      </c>
      <c r="I103" s="32">
        <f t="shared" si="4"/>
        <v>0</v>
      </c>
      <c r="J103" s="40"/>
      <c r="K103" s="34">
        <v>0</v>
      </c>
      <c r="L103" s="34">
        <v>0</v>
      </c>
      <c r="M103" s="34">
        <f t="shared" si="5"/>
        <v>0</v>
      </c>
      <c r="N103" s="34">
        <f t="shared" si="6"/>
        <v>0</v>
      </c>
      <c r="O103" s="36" t="e">
        <f t="shared" si="2"/>
        <v>#DIV/0!</v>
      </c>
      <c r="P103" s="2"/>
      <c r="Q103" s="2"/>
      <c r="R103" s="2"/>
      <c r="S103" s="2"/>
      <c r="T103" s="2"/>
      <c r="U103" s="2"/>
    </row>
    <row r="104" spans="1:21" x14ac:dyDescent="0.25">
      <c r="A104" s="37">
        <v>20110</v>
      </c>
      <c r="B104" s="30" t="s">
        <v>37</v>
      </c>
      <c r="C104" s="30" t="s">
        <v>161</v>
      </c>
      <c r="D104" s="30" t="s">
        <v>168</v>
      </c>
      <c r="E104" s="38"/>
      <c r="F104" s="39">
        <v>0</v>
      </c>
      <c r="G104" s="32">
        <f t="shared" si="3"/>
        <v>0</v>
      </c>
      <c r="H104" s="39">
        <v>0</v>
      </c>
      <c r="I104" s="32">
        <f t="shared" si="4"/>
        <v>0</v>
      </c>
      <c r="J104" s="40"/>
      <c r="K104" s="34">
        <v>0</v>
      </c>
      <c r="L104" s="34">
        <v>0</v>
      </c>
      <c r="M104" s="34">
        <f t="shared" si="5"/>
        <v>0</v>
      </c>
      <c r="N104" s="34">
        <f t="shared" si="6"/>
        <v>0</v>
      </c>
      <c r="O104" s="36" t="e">
        <f t="shared" si="2"/>
        <v>#DIV/0!</v>
      </c>
      <c r="P104" s="2"/>
      <c r="Q104" s="2"/>
      <c r="R104" s="2"/>
      <c r="S104" s="2"/>
      <c r="T104" s="2"/>
      <c r="U104" s="2"/>
    </row>
    <row r="105" spans="1:21" x14ac:dyDescent="0.25">
      <c r="A105" s="37">
        <v>20111</v>
      </c>
      <c r="B105" s="30" t="s">
        <v>37</v>
      </c>
      <c r="C105" s="30" t="s">
        <v>161</v>
      </c>
      <c r="D105" s="30" t="s">
        <v>169</v>
      </c>
      <c r="E105" s="38"/>
      <c r="F105" s="39">
        <v>0</v>
      </c>
      <c r="G105" s="32">
        <f t="shared" si="3"/>
        <v>0</v>
      </c>
      <c r="H105" s="39">
        <v>0</v>
      </c>
      <c r="I105" s="32">
        <f t="shared" si="4"/>
        <v>0</v>
      </c>
      <c r="J105" s="40"/>
      <c r="K105" s="34">
        <v>0</v>
      </c>
      <c r="L105" s="34">
        <v>0</v>
      </c>
      <c r="M105" s="34">
        <f t="shared" si="5"/>
        <v>0</v>
      </c>
      <c r="N105" s="34">
        <f t="shared" si="6"/>
        <v>0</v>
      </c>
      <c r="O105" s="36" t="e">
        <f t="shared" si="2"/>
        <v>#DIV/0!</v>
      </c>
      <c r="P105" s="2"/>
      <c r="Q105" s="2"/>
      <c r="R105" s="2"/>
      <c r="S105" s="2"/>
      <c r="T105" s="2"/>
      <c r="U105" s="2"/>
    </row>
    <row r="106" spans="1:21" x14ac:dyDescent="0.25">
      <c r="A106" s="37">
        <v>20112</v>
      </c>
      <c r="B106" s="30" t="s">
        <v>37</v>
      </c>
      <c r="C106" s="30" t="s">
        <v>161</v>
      </c>
      <c r="D106" s="30" t="s">
        <v>170</v>
      </c>
      <c r="E106" s="38"/>
      <c r="F106" s="39">
        <v>0</v>
      </c>
      <c r="G106" s="32">
        <f t="shared" si="3"/>
        <v>0</v>
      </c>
      <c r="H106" s="39">
        <v>0</v>
      </c>
      <c r="I106" s="32">
        <f t="shared" si="4"/>
        <v>0</v>
      </c>
      <c r="J106" s="40"/>
      <c r="K106" s="34">
        <v>0</v>
      </c>
      <c r="L106" s="34">
        <v>0</v>
      </c>
      <c r="M106" s="34">
        <f t="shared" si="5"/>
        <v>0</v>
      </c>
      <c r="N106" s="34">
        <f t="shared" si="6"/>
        <v>0</v>
      </c>
      <c r="O106" s="36" t="e">
        <f t="shared" si="2"/>
        <v>#DIV/0!</v>
      </c>
      <c r="P106" s="2"/>
      <c r="Q106" s="2"/>
      <c r="R106" s="2"/>
      <c r="S106" s="2"/>
      <c r="T106" s="2"/>
      <c r="U106" s="2"/>
    </row>
    <row r="107" spans="1:21" x14ac:dyDescent="0.25">
      <c r="A107" s="37">
        <v>20201</v>
      </c>
      <c r="B107" s="30" t="s">
        <v>37</v>
      </c>
      <c r="C107" s="30" t="s">
        <v>171</v>
      </c>
      <c r="D107" s="30" t="s">
        <v>171</v>
      </c>
      <c r="E107" s="38"/>
      <c r="F107" s="39">
        <v>0</v>
      </c>
      <c r="G107" s="32">
        <f t="shared" si="3"/>
        <v>0</v>
      </c>
      <c r="H107" s="39">
        <v>0</v>
      </c>
      <c r="I107" s="32">
        <f t="shared" si="4"/>
        <v>0</v>
      </c>
      <c r="J107" s="40"/>
      <c r="K107" s="34">
        <v>0</v>
      </c>
      <c r="L107" s="34">
        <v>0</v>
      </c>
      <c r="M107" s="34">
        <f t="shared" si="5"/>
        <v>0</v>
      </c>
      <c r="N107" s="34">
        <f t="shared" si="6"/>
        <v>0</v>
      </c>
      <c r="O107" s="36" t="e">
        <f t="shared" si="2"/>
        <v>#DIV/0!</v>
      </c>
      <c r="P107" s="2"/>
      <c r="Q107" s="2"/>
      <c r="R107" s="2"/>
      <c r="S107" s="2"/>
      <c r="T107" s="2"/>
      <c r="U107" s="2"/>
    </row>
    <row r="108" spans="1:21" x14ac:dyDescent="0.25">
      <c r="A108" s="37">
        <v>20202</v>
      </c>
      <c r="B108" s="30" t="s">
        <v>37</v>
      </c>
      <c r="C108" s="30" t="s">
        <v>171</v>
      </c>
      <c r="D108" s="30" t="s">
        <v>172</v>
      </c>
      <c r="E108" s="38"/>
      <c r="F108" s="39">
        <v>0</v>
      </c>
      <c r="G108" s="32">
        <f t="shared" si="3"/>
        <v>0</v>
      </c>
      <c r="H108" s="39">
        <v>0</v>
      </c>
      <c r="I108" s="32">
        <f t="shared" si="4"/>
        <v>0</v>
      </c>
      <c r="J108" s="40"/>
      <c r="K108" s="34">
        <v>0</v>
      </c>
      <c r="L108" s="34">
        <v>0</v>
      </c>
      <c r="M108" s="34">
        <f t="shared" si="5"/>
        <v>0</v>
      </c>
      <c r="N108" s="34">
        <f t="shared" si="6"/>
        <v>0</v>
      </c>
      <c r="O108" s="36" t="e">
        <f t="shared" si="2"/>
        <v>#DIV/0!</v>
      </c>
      <c r="P108" s="2"/>
      <c r="Q108" s="2"/>
      <c r="R108" s="2"/>
      <c r="S108" s="2"/>
      <c r="T108" s="2"/>
      <c r="U108" s="2"/>
    </row>
    <row r="109" spans="1:21" x14ac:dyDescent="0.25">
      <c r="A109" s="37">
        <v>20203</v>
      </c>
      <c r="B109" s="30" t="s">
        <v>37</v>
      </c>
      <c r="C109" s="30" t="s">
        <v>171</v>
      </c>
      <c r="D109" s="30" t="s">
        <v>173</v>
      </c>
      <c r="E109" s="38"/>
      <c r="F109" s="39">
        <v>0</v>
      </c>
      <c r="G109" s="32">
        <f t="shared" si="3"/>
        <v>0</v>
      </c>
      <c r="H109" s="39">
        <v>0</v>
      </c>
      <c r="I109" s="32">
        <f t="shared" si="4"/>
        <v>0</v>
      </c>
      <c r="J109" s="40"/>
      <c r="K109" s="34">
        <v>0</v>
      </c>
      <c r="L109" s="34">
        <v>0</v>
      </c>
      <c r="M109" s="34">
        <f t="shared" si="5"/>
        <v>0</v>
      </c>
      <c r="N109" s="34">
        <f t="shared" si="6"/>
        <v>0</v>
      </c>
      <c r="O109" s="36" t="e">
        <f t="shared" si="2"/>
        <v>#DIV/0!</v>
      </c>
      <c r="P109" s="2"/>
      <c r="Q109" s="2"/>
      <c r="R109" s="2"/>
      <c r="S109" s="2"/>
      <c r="T109" s="2"/>
      <c r="U109" s="2"/>
    </row>
    <row r="110" spans="1:21" x14ac:dyDescent="0.25">
      <c r="A110" s="37">
        <v>20204</v>
      </c>
      <c r="B110" s="30" t="s">
        <v>37</v>
      </c>
      <c r="C110" s="30" t="s">
        <v>171</v>
      </c>
      <c r="D110" s="30" t="s">
        <v>174</v>
      </c>
      <c r="E110" s="38"/>
      <c r="F110" s="39">
        <v>0</v>
      </c>
      <c r="G110" s="32">
        <f t="shared" si="3"/>
        <v>0</v>
      </c>
      <c r="H110" s="39">
        <v>0</v>
      </c>
      <c r="I110" s="32">
        <f t="shared" si="4"/>
        <v>0</v>
      </c>
      <c r="J110" s="40"/>
      <c r="K110" s="34">
        <v>0</v>
      </c>
      <c r="L110" s="34">
        <v>0</v>
      </c>
      <c r="M110" s="34">
        <f t="shared" si="5"/>
        <v>0</v>
      </c>
      <c r="N110" s="34">
        <f t="shared" si="6"/>
        <v>0</v>
      </c>
      <c r="O110" s="36" t="e">
        <f t="shared" si="2"/>
        <v>#DIV/0!</v>
      </c>
      <c r="P110" s="2"/>
      <c r="Q110" s="2"/>
      <c r="R110" s="2"/>
      <c r="S110" s="2"/>
      <c r="T110" s="2"/>
      <c r="U110" s="2"/>
    </row>
    <row r="111" spans="1:21" x14ac:dyDescent="0.25">
      <c r="A111" s="37">
        <v>20205</v>
      </c>
      <c r="B111" s="30" t="s">
        <v>37</v>
      </c>
      <c r="C111" s="30" t="s">
        <v>171</v>
      </c>
      <c r="D111" s="30" t="s">
        <v>175</v>
      </c>
      <c r="E111" s="38"/>
      <c r="F111" s="39">
        <v>0</v>
      </c>
      <c r="G111" s="32">
        <f t="shared" si="3"/>
        <v>0</v>
      </c>
      <c r="H111" s="39">
        <v>0</v>
      </c>
      <c r="I111" s="32">
        <f t="shared" si="4"/>
        <v>0</v>
      </c>
      <c r="J111" s="40"/>
      <c r="K111" s="34">
        <v>0</v>
      </c>
      <c r="L111" s="34">
        <v>0</v>
      </c>
      <c r="M111" s="34">
        <f t="shared" si="5"/>
        <v>0</v>
      </c>
      <c r="N111" s="34">
        <f t="shared" si="6"/>
        <v>0</v>
      </c>
      <c r="O111" s="36" t="e">
        <f t="shared" si="2"/>
        <v>#DIV/0!</v>
      </c>
      <c r="P111" s="2"/>
      <c r="Q111" s="2"/>
      <c r="R111" s="2"/>
      <c r="S111" s="2"/>
      <c r="T111" s="2"/>
      <c r="U111" s="2"/>
    </row>
    <row r="112" spans="1:21" x14ac:dyDescent="0.25">
      <c r="A112" s="37">
        <v>20301</v>
      </c>
      <c r="B112" s="30" t="s">
        <v>37</v>
      </c>
      <c r="C112" s="30" t="s">
        <v>176</v>
      </c>
      <c r="D112" s="30" t="s">
        <v>177</v>
      </c>
      <c r="E112" s="38"/>
      <c r="F112" s="39">
        <v>0</v>
      </c>
      <c r="G112" s="32">
        <f t="shared" si="3"/>
        <v>0</v>
      </c>
      <c r="H112" s="39">
        <v>0</v>
      </c>
      <c r="I112" s="32">
        <f t="shared" si="4"/>
        <v>0</v>
      </c>
      <c r="J112" s="40"/>
      <c r="K112" s="34">
        <v>0</v>
      </c>
      <c r="L112" s="34">
        <v>0</v>
      </c>
      <c r="M112" s="34">
        <f t="shared" si="5"/>
        <v>0</v>
      </c>
      <c r="N112" s="34">
        <f t="shared" si="6"/>
        <v>0</v>
      </c>
      <c r="O112" s="36" t="e">
        <f t="shared" si="2"/>
        <v>#DIV/0!</v>
      </c>
      <c r="P112" s="2"/>
      <c r="Q112" s="2"/>
      <c r="R112" s="2"/>
      <c r="S112" s="2"/>
      <c r="T112" s="2"/>
      <c r="U112" s="2"/>
    </row>
    <row r="113" spans="1:21" x14ac:dyDescent="0.25">
      <c r="A113" s="37">
        <v>20302</v>
      </c>
      <c r="B113" s="30" t="s">
        <v>37</v>
      </c>
      <c r="C113" s="30" t="s">
        <v>176</v>
      </c>
      <c r="D113" s="30" t="s">
        <v>178</v>
      </c>
      <c r="E113" s="38"/>
      <c r="F113" s="39">
        <v>0</v>
      </c>
      <c r="G113" s="32">
        <f t="shared" si="3"/>
        <v>0</v>
      </c>
      <c r="H113" s="39">
        <v>0</v>
      </c>
      <c r="I113" s="32">
        <f t="shared" si="4"/>
        <v>0</v>
      </c>
      <c r="J113" s="40"/>
      <c r="K113" s="34">
        <v>0</v>
      </c>
      <c r="L113" s="34">
        <v>0</v>
      </c>
      <c r="M113" s="34">
        <f t="shared" si="5"/>
        <v>0</v>
      </c>
      <c r="N113" s="34">
        <f t="shared" si="6"/>
        <v>0</v>
      </c>
      <c r="O113" s="36" t="e">
        <f t="shared" si="2"/>
        <v>#DIV/0!</v>
      </c>
      <c r="P113" s="2"/>
      <c r="Q113" s="2"/>
      <c r="R113" s="2"/>
      <c r="S113" s="2"/>
      <c r="T113" s="2"/>
      <c r="U113" s="2"/>
    </row>
    <row r="114" spans="1:21" x14ac:dyDescent="0.25">
      <c r="A114" s="37">
        <v>20303</v>
      </c>
      <c r="B114" s="30" t="s">
        <v>37</v>
      </c>
      <c r="C114" s="30" t="s">
        <v>176</v>
      </c>
      <c r="D114" s="30" t="s">
        <v>179</v>
      </c>
      <c r="E114" s="38"/>
      <c r="F114" s="39">
        <v>0</v>
      </c>
      <c r="G114" s="32">
        <f t="shared" si="3"/>
        <v>0</v>
      </c>
      <c r="H114" s="39">
        <v>0</v>
      </c>
      <c r="I114" s="32">
        <f t="shared" si="4"/>
        <v>0</v>
      </c>
      <c r="J114" s="40"/>
      <c r="K114" s="34">
        <v>0</v>
      </c>
      <c r="L114" s="34">
        <v>0</v>
      </c>
      <c r="M114" s="34">
        <f t="shared" si="5"/>
        <v>0</v>
      </c>
      <c r="N114" s="34">
        <f t="shared" si="6"/>
        <v>0</v>
      </c>
      <c r="O114" s="36" t="e">
        <f t="shared" si="2"/>
        <v>#DIV/0!</v>
      </c>
      <c r="P114" s="2"/>
      <c r="Q114" s="2"/>
      <c r="R114" s="2"/>
      <c r="S114" s="2"/>
      <c r="T114" s="2"/>
      <c r="U114" s="2"/>
    </row>
    <row r="115" spans="1:21" x14ac:dyDescent="0.25">
      <c r="A115" s="37">
        <v>20304</v>
      </c>
      <c r="B115" s="30" t="s">
        <v>37</v>
      </c>
      <c r="C115" s="30" t="s">
        <v>176</v>
      </c>
      <c r="D115" s="30" t="s">
        <v>180</v>
      </c>
      <c r="E115" s="38"/>
      <c r="F115" s="39">
        <v>0</v>
      </c>
      <c r="G115" s="32">
        <f t="shared" si="3"/>
        <v>0</v>
      </c>
      <c r="H115" s="39">
        <v>0</v>
      </c>
      <c r="I115" s="32">
        <f t="shared" si="4"/>
        <v>0</v>
      </c>
      <c r="J115" s="40"/>
      <c r="K115" s="34">
        <v>0</v>
      </c>
      <c r="L115" s="34">
        <v>0</v>
      </c>
      <c r="M115" s="34">
        <f t="shared" si="5"/>
        <v>0</v>
      </c>
      <c r="N115" s="34">
        <f t="shared" si="6"/>
        <v>0</v>
      </c>
      <c r="O115" s="36" t="e">
        <f t="shared" si="2"/>
        <v>#DIV/0!</v>
      </c>
      <c r="P115" s="2"/>
      <c r="Q115" s="2"/>
      <c r="R115" s="2"/>
      <c r="S115" s="2"/>
      <c r="T115" s="2"/>
      <c r="U115" s="2"/>
    </row>
    <row r="116" spans="1:21" x14ac:dyDescent="0.25">
      <c r="A116" s="37">
        <v>20305</v>
      </c>
      <c r="B116" s="30" t="s">
        <v>37</v>
      </c>
      <c r="C116" s="30" t="s">
        <v>176</v>
      </c>
      <c r="D116" s="30" t="s">
        <v>181</v>
      </c>
      <c r="E116" s="38"/>
      <c r="F116" s="39">
        <v>0</v>
      </c>
      <c r="G116" s="32">
        <f t="shared" si="3"/>
        <v>0</v>
      </c>
      <c r="H116" s="39">
        <v>0</v>
      </c>
      <c r="I116" s="32">
        <f t="shared" si="4"/>
        <v>0</v>
      </c>
      <c r="J116" s="40"/>
      <c r="K116" s="34">
        <v>0</v>
      </c>
      <c r="L116" s="34">
        <v>0</v>
      </c>
      <c r="M116" s="34">
        <f t="shared" si="5"/>
        <v>0</v>
      </c>
      <c r="N116" s="34">
        <f t="shared" si="6"/>
        <v>0</v>
      </c>
      <c r="O116" s="36" t="e">
        <f t="shared" si="2"/>
        <v>#DIV/0!</v>
      </c>
      <c r="P116" s="2"/>
      <c r="Q116" s="2"/>
      <c r="R116" s="2"/>
      <c r="S116" s="2"/>
      <c r="T116" s="2"/>
      <c r="U116" s="2"/>
    </row>
    <row r="117" spans="1:21" x14ac:dyDescent="0.25">
      <c r="A117" s="37">
        <v>20306</v>
      </c>
      <c r="B117" s="30" t="s">
        <v>37</v>
      </c>
      <c r="C117" s="30" t="s">
        <v>176</v>
      </c>
      <c r="D117" s="30" t="s">
        <v>182</v>
      </c>
      <c r="E117" s="38"/>
      <c r="F117" s="39">
        <v>0</v>
      </c>
      <c r="G117" s="32">
        <f t="shared" si="3"/>
        <v>0</v>
      </c>
      <c r="H117" s="39">
        <v>0</v>
      </c>
      <c r="I117" s="32">
        <f t="shared" si="4"/>
        <v>0</v>
      </c>
      <c r="J117" s="40"/>
      <c r="K117" s="34">
        <v>0</v>
      </c>
      <c r="L117" s="34">
        <v>0</v>
      </c>
      <c r="M117" s="34">
        <f t="shared" si="5"/>
        <v>0</v>
      </c>
      <c r="N117" s="34">
        <f t="shared" si="6"/>
        <v>0</v>
      </c>
      <c r="O117" s="36" t="e">
        <f t="shared" si="2"/>
        <v>#DIV/0!</v>
      </c>
      <c r="P117" s="2"/>
      <c r="Q117" s="2"/>
      <c r="R117" s="2"/>
      <c r="S117" s="2"/>
      <c r="T117" s="2"/>
      <c r="U117" s="2"/>
    </row>
    <row r="118" spans="1:21" x14ac:dyDescent="0.25">
      <c r="A118" s="37">
        <v>20401</v>
      </c>
      <c r="B118" s="30" t="s">
        <v>37</v>
      </c>
      <c r="C118" s="30" t="s">
        <v>74</v>
      </c>
      <c r="D118" s="30" t="s">
        <v>183</v>
      </c>
      <c r="E118" s="38"/>
      <c r="F118" s="39">
        <v>0</v>
      </c>
      <c r="G118" s="32">
        <f t="shared" si="3"/>
        <v>0</v>
      </c>
      <c r="H118" s="39">
        <v>0</v>
      </c>
      <c r="I118" s="32">
        <f t="shared" si="4"/>
        <v>0</v>
      </c>
      <c r="J118" s="40"/>
      <c r="K118" s="34">
        <v>0</v>
      </c>
      <c r="L118" s="34">
        <v>0</v>
      </c>
      <c r="M118" s="34">
        <f t="shared" si="5"/>
        <v>0</v>
      </c>
      <c r="N118" s="34">
        <f t="shared" si="6"/>
        <v>0</v>
      </c>
      <c r="O118" s="36" t="e">
        <f t="shared" si="2"/>
        <v>#DIV/0!</v>
      </c>
      <c r="P118" s="2"/>
      <c r="Q118" s="2"/>
      <c r="R118" s="2"/>
      <c r="S118" s="2"/>
      <c r="T118" s="2"/>
      <c r="U118" s="2"/>
    </row>
    <row r="119" spans="1:21" x14ac:dyDescent="0.25">
      <c r="A119" s="37">
        <v>20402</v>
      </c>
      <c r="B119" s="30" t="s">
        <v>37</v>
      </c>
      <c r="C119" s="30" t="s">
        <v>74</v>
      </c>
      <c r="D119" s="30" t="s">
        <v>184</v>
      </c>
      <c r="E119" s="38"/>
      <c r="F119" s="39">
        <v>0</v>
      </c>
      <c r="G119" s="32">
        <f t="shared" si="3"/>
        <v>0</v>
      </c>
      <c r="H119" s="39">
        <v>0</v>
      </c>
      <c r="I119" s="32">
        <f t="shared" si="4"/>
        <v>0</v>
      </c>
      <c r="J119" s="40"/>
      <c r="K119" s="34">
        <v>0</v>
      </c>
      <c r="L119" s="34">
        <v>0</v>
      </c>
      <c r="M119" s="34">
        <f t="shared" si="5"/>
        <v>0</v>
      </c>
      <c r="N119" s="34">
        <f t="shared" si="6"/>
        <v>0</v>
      </c>
      <c r="O119" s="36" t="e">
        <f t="shared" si="2"/>
        <v>#DIV/0!</v>
      </c>
      <c r="P119" s="2"/>
      <c r="Q119" s="2"/>
      <c r="R119" s="2"/>
      <c r="S119" s="2"/>
      <c r="T119" s="2"/>
      <c r="U119" s="2"/>
    </row>
    <row r="120" spans="1:21" x14ac:dyDescent="0.25">
      <c r="A120" s="37">
        <v>20501</v>
      </c>
      <c r="B120" s="30" t="s">
        <v>37</v>
      </c>
      <c r="C120" s="30" t="s">
        <v>185</v>
      </c>
      <c r="D120" s="30" t="s">
        <v>186</v>
      </c>
      <c r="E120" s="42">
        <v>2890</v>
      </c>
      <c r="F120" s="32">
        <v>3607</v>
      </c>
      <c r="G120" s="32">
        <f t="shared" si="3"/>
        <v>717</v>
      </c>
      <c r="H120" s="32">
        <v>2869</v>
      </c>
      <c r="I120" s="32">
        <f t="shared" si="4"/>
        <v>738</v>
      </c>
      <c r="J120" s="33">
        <v>0.2046</v>
      </c>
      <c r="K120" s="34">
        <v>3632</v>
      </c>
      <c r="L120" s="34">
        <v>0</v>
      </c>
      <c r="M120" s="35">
        <f t="shared" si="5"/>
        <v>2869</v>
      </c>
      <c r="N120" s="35">
        <f t="shared" si="6"/>
        <v>763</v>
      </c>
      <c r="O120" s="36">
        <f t="shared" si="2"/>
        <v>0.21007709251101322</v>
      </c>
      <c r="P120" s="2"/>
      <c r="Q120" s="2"/>
      <c r="R120" s="2"/>
      <c r="S120" s="2"/>
      <c r="T120" s="2"/>
      <c r="U120" s="2"/>
    </row>
    <row r="121" spans="1:21" x14ac:dyDescent="0.25">
      <c r="A121" s="37">
        <v>20502</v>
      </c>
      <c r="B121" s="30" t="s">
        <v>37</v>
      </c>
      <c r="C121" s="30" t="s">
        <v>185</v>
      </c>
      <c r="D121" s="30" t="s">
        <v>187</v>
      </c>
      <c r="E121" s="38"/>
      <c r="F121" s="39">
        <v>0</v>
      </c>
      <c r="G121" s="32">
        <f t="shared" si="3"/>
        <v>0</v>
      </c>
      <c r="H121" s="39">
        <v>0</v>
      </c>
      <c r="I121" s="32">
        <f t="shared" si="4"/>
        <v>0</v>
      </c>
      <c r="J121" s="40"/>
      <c r="K121" s="34">
        <v>0</v>
      </c>
      <c r="L121" s="34">
        <v>0</v>
      </c>
      <c r="M121" s="34">
        <f t="shared" si="5"/>
        <v>0</v>
      </c>
      <c r="N121" s="34">
        <f t="shared" si="6"/>
        <v>0</v>
      </c>
      <c r="O121" s="36" t="e">
        <f t="shared" si="2"/>
        <v>#DIV/0!</v>
      </c>
      <c r="P121" s="2"/>
      <c r="Q121" s="2"/>
      <c r="R121" s="2"/>
      <c r="S121" s="2"/>
      <c r="T121" s="2"/>
      <c r="U121" s="2"/>
    </row>
    <row r="122" spans="1:21" x14ac:dyDescent="0.25">
      <c r="A122" s="37">
        <v>20503</v>
      </c>
      <c r="B122" s="30" t="s">
        <v>37</v>
      </c>
      <c r="C122" s="30" t="s">
        <v>185</v>
      </c>
      <c r="D122" s="30" t="s">
        <v>176</v>
      </c>
      <c r="E122" s="38"/>
      <c r="F122" s="39">
        <v>0</v>
      </c>
      <c r="G122" s="32">
        <f t="shared" si="3"/>
        <v>0</v>
      </c>
      <c r="H122" s="39">
        <v>0</v>
      </c>
      <c r="I122" s="32">
        <f t="shared" si="4"/>
        <v>0</v>
      </c>
      <c r="J122" s="40"/>
      <c r="K122" s="34">
        <v>0</v>
      </c>
      <c r="L122" s="34">
        <v>0</v>
      </c>
      <c r="M122" s="34">
        <f t="shared" si="5"/>
        <v>0</v>
      </c>
      <c r="N122" s="34">
        <f t="shared" si="6"/>
        <v>0</v>
      </c>
      <c r="O122" s="36" t="e">
        <f t="shared" si="2"/>
        <v>#DIV/0!</v>
      </c>
      <c r="P122" s="2"/>
      <c r="Q122" s="2"/>
      <c r="R122" s="2"/>
      <c r="S122" s="2"/>
      <c r="T122" s="2"/>
      <c r="U122" s="2"/>
    </row>
    <row r="123" spans="1:21" x14ac:dyDescent="0.25">
      <c r="A123" s="37">
        <v>20504</v>
      </c>
      <c r="B123" s="30" t="s">
        <v>37</v>
      </c>
      <c r="C123" s="30" t="s">
        <v>185</v>
      </c>
      <c r="D123" s="30" t="s">
        <v>188</v>
      </c>
      <c r="E123" s="38"/>
      <c r="F123" s="39">
        <v>0</v>
      </c>
      <c r="G123" s="32">
        <f t="shared" si="3"/>
        <v>0</v>
      </c>
      <c r="H123" s="39">
        <v>0</v>
      </c>
      <c r="I123" s="32">
        <f t="shared" si="4"/>
        <v>0</v>
      </c>
      <c r="J123" s="40"/>
      <c r="K123" s="34">
        <v>0</v>
      </c>
      <c r="L123" s="34">
        <v>0</v>
      </c>
      <c r="M123" s="34">
        <f t="shared" si="5"/>
        <v>0</v>
      </c>
      <c r="N123" s="34">
        <f t="shared" si="6"/>
        <v>0</v>
      </c>
      <c r="O123" s="36" t="e">
        <f t="shared" si="2"/>
        <v>#DIV/0!</v>
      </c>
      <c r="P123" s="2"/>
      <c r="Q123" s="2"/>
      <c r="R123" s="2"/>
      <c r="S123" s="2"/>
      <c r="T123" s="2"/>
      <c r="U123" s="2"/>
    </row>
    <row r="124" spans="1:21" x14ac:dyDescent="0.25">
      <c r="A124" s="37">
        <v>20505</v>
      </c>
      <c r="B124" s="30" t="s">
        <v>37</v>
      </c>
      <c r="C124" s="30" t="s">
        <v>185</v>
      </c>
      <c r="D124" s="30" t="s">
        <v>189</v>
      </c>
      <c r="E124" s="38"/>
      <c r="F124" s="39">
        <v>0</v>
      </c>
      <c r="G124" s="32">
        <f t="shared" si="3"/>
        <v>0</v>
      </c>
      <c r="H124" s="39">
        <v>0</v>
      </c>
      <c r="I124" s="32">
        <f t="shared" si="4"/>
        <v>0</v>
      </c>
      <c r="J124" s="40"/>
      <c r="K124" s="34">
        <v>0</v>
      </c>
      <c r="L124" s="34">
        <v>0</v>
      </c>
      <c r="M124" s="34">
        <f t="shared" si="5"/>
        <v>0</v>
      </c>
      <c r="N124" s="34">
        <f t="shared" si="6"/>
        <v>0</v>
      </c>
      <c r="O124" s="36" t="e">
        <f t="shared" si="2"/>
        <v>#DIV/0!</v>
      </c>
      <c r="P124" s="2"/>
      <c r="Q124" s="2"/>
      <c r="R124" s="2"/>
      <c r="S124" s="2"/>
      <c r="T124" s="2"/>
      <c r="U124" s="2"/>
    </row>
    <row r="125" spans="1:21" x14ac:dyDescent="0.25">
      <c r="A125" s="37">
        <v>20506</v>
      </c>
      <c r="B125" s="30" t="s">
        <v>37</v>
      </c>
      <c r="C125" s="30" t="s">
        <v>185</v>
      </c>
      <c r="D125" s="30" t="s">
        <v>190</v>
      </c>
      <c r="E125" s="38"/>
      <c r="F125" s="39">
        <v>0</v>
      </c>
      <c r="G125" s="32">
        <f t="shared" si="3"/>
        <v>0</v>
      </c>
      <c r="H125" s="39">
        <v>0</v>
      </c>
      <c r="I125" s="32">
        <f t="shared" si="4"/>
        <v>0</v>
      </c>
      <c r="J125" s="40"/>
      <c r="K125" s="34">
        <v>0</v>
      </c>
      <c r="L125" s="34">
        <v>0</v>
      </c>
      <c r="M125" s="34">
        <f t="shared" si="5"/>
        <v>0</v>
      </c>
      <c r="N125" s="34">
        <f t="shared" si="6"/>
        <v>0</v>
      </c>
      <c r="O125" s="36" t="e">
        <f t="shared" si="2"/>
        <v>#DIV/0!</v>
      </c>
      <c r="P125" s="2"/>
      <c r="Q125" s="2"/>
      <c r="R125" s="2"/>
      <c r="S125" s="2"/>
      <c r="T125" s="2"/>
      <c r="U125" s="2"/>
    </row>
    <row r="126" spans="1:21" x14ac:dyDescent="0.25">
      <c r="A126" s="37">
        <v>20507</v>
      </c>
      <c r="B126" s="30" t="s">
        <v>37</v>
      </c>
      <c r="C126" s="30" t="s">
        <v>185</v>
      </c>
      <c r="D126" s="30" t="s">
        <v>191</v>
      </c>
      <c r="E126" s="38"/>
      <c r="F126" s="39">
        <v>0</v>
      </c>
      <c r="G126" s="32">
        <f t="shared" si="3"/>
        <v>0</v>
      </c>
      <c r="H126" s="39">
        <v>0</v>
      </c>
      <c r="I126" s="32">
        <f t="shared" si="4"/>
        <v>0</v>
      </c>
      <c r="J126" s="40"/>
      <c r="K126" s="34">
        <v>0</v>
      </c>
      <c r="L126" s="34">
        <v>0</v>
      </c>
      <c r="M126" s="34">
        <f t="shared" si="5"/>
        <v>0</v>
      </c>
      <c r="N126" s="34">
        <f t="shared" si="6"/>
        <v>0</v>
      </c>
      <c r="O126" s="36" t="e">
        <f t="shared" si="2"/>
        <v>#DIV/0!</v>
      </c>
      <c r="P126" s="2"/>
      <c r="Q126" s="2"/>
      <c r="R126" s="2"/>
      <c r="S126" s="2"/>
      <c r="T126" s="2"/>
      <c r="U126" s="2"/>
    </row>
    <row r="127" spans="1:21" x14ac:dyDescent="0.25">
      <c r="A127" s="37">
        <v>20508</v>
      </c>
      <c r="B127" s="30" t="s">
        <v>37</v>
      </c>
      <c r="C127" s="30" t="s">
        <v>185</v>
      </c>
      <c r="D127" s="30" t="s">
        <v>192</v>
      </c>
      <c r="E127" s="42">
        <v>4665</v>
      </c>
      <c r="F127" s="32">
        <v>5701</v>
      </c>
      <c r="G127" s="32">
        <f t="shared" si="3"/>
        <v>1036</v>
      </c>
      <c r="H127" s="32">
        <v>4442</v>
      </c>
      <c r="I127" s="32">
        <f t="shared" si="4"/>
        <v>1259</v>
      </c>
      <c r="J127" s="33">
        <v>0.2208</v>
      </c>
      <c r="K127" s="34">
        <v>5665</v>
      </c>
      <c r="L127" s="34">
        <v>0</v>
      </c>
      <c r="M127" s="35">
        <f t="shared" si="5"/>
        <v>4442</v>
      </c>
      <c r="N127" s="35">
        <f t="shared" si="6"/>
        <v>1223</v>
      </c>
      <c r="O127" s="36">
        <f t="shared" si="2"/>
        <v>0.21588702559576345</v>
      </c>
      <c r="P127" s="2"/>
      <c r="Q127" s="2"/>
      <c r="R127" s="2"/>
      <c r="S127" s="2"/>
      <c r="T127" s="2"/>
      <c r="U127" s="2"/>
    </row>
    <row r="128" spans="1:21" x14ac:dyDescent="0.25">
      <c r="A128" s="37">
        <v>20509</v>
      </c>
      <c r="B128" s="30" t="s">
        <v>37</v>
      </c>
      <c r="C128" s="30" t="s">
        <v>185</v>
      </c>
      <c r="D128" s="30" t="s">
        <v>193</v>
      </c>
      <c r="E128" s="38"/>
      <c r="F128" s="39">
        <v>0</v>
      </c>
      <c r="G128" s="32">
        <f t="shared" si="3"/>
        <v>0</v>
      </c>
      <c r="H128" s="39">
        <v>0</v>
      </c>
      <c r="I128" s="32">
        <f t="shared" si="4"/>
        <v>0</v>
      </c>
      <c r="J128" s="40"/>
      <c r="K128" s="34">
        <v>0</v>
      </c>
      <c r="L128" s="34">
        <v>0</v>
      </c>
      <c r="M128" s="34">
        <f t="shared" si="5"/>
        <v>0</v>
      </c>
      <c r="N128" s="34">
        <f t="shared" si="6"/>
        <v>0</v>
      </c>
      <c r="O128" s="36" t="e">
        <f t="shared" si="2"/>
        <v>#DIV/0!</v>
      </c>
      <c r="P128" s="2"/>
      <c r="Q128" s="2"/>
      <c r="R128" s="2"/>
      <c r="S128" s="2"/>
      <c r="T128" s="2"/>
      <c r="U128" s="2"/>
    </row>
    <row r="129" spans="1:21" x14ac:dyDescent="0.25">
      <c r="A129" s="37">
        <v>20510</v>
      </c>
      <c r="B129" s="30" t="s">
        <v>37</v>
      </c>
      <c r="C129" s="30" t="s">
        <v>185</v>
      </c>
      <c r="D129" s="30" t="s">
        <v>194</v>
      </c>
      <c r="E129" s="38"/>
      <c r="F129" s="39">
        <v>0</v>
      </c>
      <c r="G129" s="32">
        <f t="shared" si="3"/>
        <v>0</v>
      </c>
      <c r="H129" s="39">
        <v>0</v>
      </c>
      <c r="I129" s="32">
        <f t="shared" si="4"/>
        <v>0</v>
      </c>
      <c r="J129" s="40"/>
      <c r="K129" s="34">
        <v>0</v>
      </c>
      <c r="L129" s="34">
        <v>0</v>
      </c>
      <c r="M129" s="34">
        <f t="shared" si="5"/>
        <v>0</v>
      </c>
      <c r="N129" s="34">
        <f t="shared" si="6"/>
        <v>0</v>
      </c>
      <c r="O129" s="36" t="e">
        <f t="shared" si="2"/>
        <v>#DIV/0!</v>
      </c>
      <c r="P129" s="2"/>
      <c r="Q129" s="2"/>
      <c r="R129" s="2"/>
      <c r="S129" s="2"/>
      <c r="T129" s="2"/>
      <c r="U129" s="2"/>
    </row>
    <row r="130" spans="1:21" x14ac:dyDescent="0.25">
      <c r="A130" s="37">
        <v>20511</v>
      </c>
      <c r="B130" s="30" t="s">
        <v>37</v>
      </c>
      <c r="C130" s="30" t="s">
        <v>185</v>
      </c>
      <c r="D130" s="30" t="s">
        <v>195</v>
      </c>
      <c r="E130" s="38"/>
      <c r="F130" s="39">
        <v>0</v>
      </c>
      <c r="G130" s="32">
        <f t="shared" si="3"/>
        <v>0</v>
      </c>
      <c r="H130" s="39">
        <v>0</v>
      </c>
      <c r="I130" s="32">
        <f t="shared" si="4"/>
        <v>0</v>
      </c>
      <c r="J130" s="40"/>
      <c r="K130" s="34">
        <v>0</v>
      </c>
      <c r="L130" s="34">
        <v>0</v>
      </c>
      <c r="M130" s="34">
        <f t="shared" si="5"/>
        <v>0</v>
      </c>
      <c r="N130" s="34">
        <f t="shared" si="6"/>
        <v>0</v>
      </c>
      <c r="O130" s="36" t="e">
        <f t="shared" si="2"/>
        <v>#DIV/0!</v>
      </c>
      <c r="P130" s="2"/>
      <c r="Q130" s="2"/>
      <c r="R130" s="2"/>
      <c r="S130" s="2"/>
      <c r="T130" s="2"/>
      <c r="U130" s="2"/>
    </row>
    <row r="131" spans="1:21" x14ac:dyDescent="0.25">
      <c r="A131" s="37">
        <v>20512</v>
      </c>
      <c r="B131" s="30" t="s">
        <v>37</v>
      </c>
      <c r="C131" s="30" t="s">
        <v>185</v>
      </c>
      <c r="D131" s="30" t="s">
        <v>196</v>
      </c>
      <c r="E131" s="38"/>
      <c r="F131" s="39">
        <v>0</v>
      </c>
      <c r="G131" s="32">
        <f t="shared" si="3"/>
        <v>0</v>
      </c>
      <c r="H131" s="39">
        <v>0</v>
      </c>
      <c r="I131" s="32">
        <f t="shared" si="4"/>
        <v>0</v>
      </c>
      <c r="J131" s="40"/>
      <c r="K131" s="34">
        <v>0</v>
      </c>
      <c r="L131" s="34">
        <v>0</v>
      </c>
      <c r="M131" s="34">
        <f t="shared" si="5"/>
        <v>0</v>
      </c>
      <c r="N131" s="34">
        <f t="shared" si="6"/>
        <v>0</v>
      </c>
      <c r="O131" s="36" t="e">
        <f t="shared" si="2"/>
        <v>#DIV/0!</v>
      </c>
      <c r="P131" s="2"/>
      <c r="Q131" s="2"/>
      <c r="R131" s="2"/>
      <c r="S131" s="2"/>
      <c r="T131" s="2"/>
      <c r="U131" s="2"/>
    </row>
    <row r="132" spans="1:21" x14ac:dyDescent="0.25">
      <c r="A132" s="37">
        <v>20513</v>
      </c>
      <c r="B132" s="30" t="s">
        <v>37</v>
      </c>
      <c r="C132" s="30" t="s">
        <v>185</v>
      </c>
      <c r="D132" s="30" t="s">
        <v>197</v>
      </c>
      <c r="E132" s="38"/>
      <c r="F132" s="39">
        <v>0</v>
      </c>
      <c r="G132" s="32">
        <f t="shared" si="3"/>
        <v>0</v>
      </c>
      <c r="H132" s="39">
        <v>0</v>
      </c>
      <c r="I132" s="32">
        <f t="shared" si="4"/>
        <v>0</v>
      </c>
      <c r="J132" s="40"/>
      <c r="K132" s="34">
        <v>0</v>
      </c>
      <c r="L132" s="34">
        <v>0</v>
      </c>
      <c r="M132" s="34">
        <f t="shared" si="5"/>
        <v>0</v>
      </c>
      <c r="N132" s="34">
        <f t="shared" si="6"/>
        <v>0</v>
      </c>
      <c r="O132" s="36" t="e">
        <f t="shared" si="2"/>
        <v>#DIV/0!</v>
      </c>
      <c r="P132" s="2"/>
      <c r="Q132" s="2"/>
      <c r="R132" s="2"/>
      <c r="S132" s="2"/>
      <c r="T132" s="2"/>
      <c r="U132" s="2"/>
    </row>
    <row r="133" spans="1:21" x14ac:dyDescent="0.25">
      <c r="A133" s="37">
        <v>20514</v>
      </c>
      <c r="B133" s="30" t="s">
        <v>37</v>
      </c>
      <c r="C133" s="30" t="s">
        <v>185</v>
      </c>
      <c r="D133" s="30" t="s">
        <v>198</v>
      </c>
      <c r="E133" s="38"/>
      <c r="F133" s="39">
        <v>0</v>
      </c>
      <c r="G133" s="32">
        <f t="shared" si="3"/>
        <v>0</v>
      </c>
      <c r="H133" s="39">
        <v>0</v>
      </c>
      <c r="I133" s="32">
        <f t="shared" si="4"/>
        <v>0</v>
      </c>
      <c r="J133" s="40"/>
      <c r="K133" s="34">
        <v>0</v>
      </c>
      <c r="L133" s="34">
        <v>0</v>
      </c>
      <c r="M133" s="34">
        <f t="shared" si="5"/>
        <v>0</v>
      </c>
      <c r="N133" s="34">
        <f t="shared" si="6"/>
        <v>0</v>
      </c>
      <c r="O133" s="36" t="e">
        <f t="shared" si="2"/>
        <v>#DIV/0!</v>
      </c>
      <c r="P133" s="2"/>
      <c r="Q133" s="2"/>
      <c r="R133" s="2"/>
      <c r="S133" s="2"/>
      <c r="T133" s="2"/>
      <c r="U133" s="2"/>
    </row>
    <row r="134" spans="1:21" x14ac:dyDescent="0.25">
      <c r="A134" s="37">
        <v>20515</v>
      </c>
      <c r="B134" s="30" t="s">
        <v>37</v>
      </c>
      <c r="C134" s="30" t="s">
        <v>185</v>
      </c>
      <c r="D134" s="30" t="s">
        <v>199</v>
      </c>
      <c r="E134" s="38"/>
      <c r="F134" s="39">
        <v>0</v>
      </c>
      <c r="G134" s="32">
        <f t="shared" si="3"/>
        <v>0</v>
      </c>
      <c r="H134" s="39">
        <v>0</v>
      </c>
      <c r="I134" s="32">
        <f t="shared" si="4"/>
        <v>0</v>
      </c>
      <c r="J134" s="40"/>
      <c r="K134" s="34">
        <v>0</v>
      </c>
      <c r="L134" s="34">
        <v>0</v>
      </c>
      <c r="M134" s="34">
        <f t="shared" si="5"/>
        <v>0</v>
      </c>
      <c r="N134" s="34">
        <f t="shared" si="6"/>
        <v>0</v>
      </c>
      <c r="O134" s="36" t="e">
        <f t="shared" si="2"/>
        <v>#DIV/0!</v>
      </c>
      <c r="P134" s="2"/>
      <c r="Q134" s="2"/>
      <c r="R134" s="2"/>
      <c r="S134" s="2"/>
      <c r="T134" s="2"/>
      <c r="U134" s="2"/>
    </row>
    <row r="135" spans="1:21" x14ac:dyDescent="0.25">
      <c r="A135" s="37">
        <v>20601</v>
      </c>
      <c r="B135" s="30" t="s">
        <v>37</v>
      </c>
      <c r="C135" s="30" t="s">
        <v>200</v>
      </c>
      <c r="D135" s="30" t="s">
        <v>200</v>
      </c>
      <c r="E135" s="42">
        <v>7015</v>
      </c>
      <c r="F135" s="32">
        <v>7748</v>
      </c>
      <c r="G135" s="32">
        <f t="shared" si="3"/>
        <v>733</v>
      </c>
      <c r="H135" s="32">
        <v>6732</v>
      </c>
      <c r="I135" s="32">
        <f t="shared" si="4"/>
        <v>1016</v>
      </c>
      <c r="J135" s="33">
        <v>0.13109999999999999</v>
      </c>
      <c r="K135" s="34">
        <v>7920</v>
      </c>
      <c r="L135" s="34">
        <v>0</v>
      </c>
      <c r="M135" s="35">
        <f t="shared" si="5"/>
        <v>6732</v>
      </c>
      <c r="N135" s="35">
        <f t="shared" si="6"/>
        <v>1188</v>
      </c>
      <c r="O135" s="36">
        <f t="shared" si="2"/>
        <v>0.15</v>
      </c>
      <c r="P135" s="2"/>
      <c r="Q135" s="2"/>
      <c r="R135" s="2"/>
      <c r="S135" s="2"/>
      <c r="T135" s="2"/>
      <c r="U135" s="2"/>
    </row>
    <row r="136" spans="1:21" x14ac:dyDescent="0.25">
      <c r="A136" s="37">
        <v>20602</v>
      </c>
      <c r="B136" s="30" t="s">
        <v>37</v>
      </c>
      <c r="C136" s="30" t="s">
        <v>200</v>
      </c>
      <c r="D136" s="30" t="s">
        <v>201</v>
      </c>
      <c r="E136" s="38"/>
      <c r="F136" s="39">
        <v>0</v>
      </c>
      <c r="G136" s="32">
        <f t="shared" si="3"/>
        <v>0</v>
      </c>
      <c r="H136" s="39">
        <v>0</v>
      </c>
      <c r="I136" s="32">
        <f t="shared" si="4"/>
        <v>0</v>
      </c>
      <c r="J136" s="40"/>
      <c r="K136" s="34">
        <v>0</v>
      </c>
      <c r="L136" s="34">
        <v>0</v>
      </c>
      <c r="M136" s="34">
        <f t="shared" si="5"/>
        <v>0</v>
      </c>
      <c r="N136" s="34">
        <f t="shared" si="6"/>
        <v>0</v>
      </c>
      <c r="O136" s="36" t="e">
        <f t="shared" si="2"/>
        <v>#DIV/0!</v>
      </c>
      <c r="P136" s="2"/>
      <c r="Q136" s="2"/>
      <c r="R136" s="2"/>
      <c r="S136" s="2"/>
      <c r="T136" s="2"/>
      <c r="U136" s="2"/>
    </row>
    <row r="137" spans="1:21" x14ac:dyDescent="0.25">
      <c r="A137" s="37">
        <v>20603</v>
      </c>
      <c r="B137" s="30" t="s">
        <v>37</v>
      </c>
      <c r="C137" s="30" t="s">
        <v>200</v>
      </c>
      <c r="D137" s="30" t="s">
        <v>202</v>
      </c>
      <c r="E137" s="38"/>
      <c r="F137" s="39">
        <v>0</v>
      </c>
      <c r="G137" s="32">
        <f t="shared" si="3"/>
        <v>0</v>
      </c>
      <c r="H137" s="39">
        <v>0</v>
      </c>
      <c r="I137" s="32">
        <f t="shared" si="4"/>
        <v>0</v>
      </c>
      <c r="J137" s="40"/>
      <c r="K137" s="34">
        <v>0</v>
      </c>
      <c r="L137" s="34">
        <v>0</v>
      </c>
      <c r="M137" s="34">
        <f t="shared" si="5"/>
        <v>0</v>
      </c>
      <c r="N137" s="34">
        <f t="shared" si="6"/>
        <v>0</v>
      </c>
      <c r="O137" s="36" t="e">
        <f t="shared" si="2"/>
        <v>#DIV/0!</v>
      </c>
      <c r="P137" s="2"/>
      <c r="Q137" s="2"/>
      <c r="R137" s="2"/>
      <c r="S137" s="2"/>
      <c r="T137" s="2"/>
      <c r="U137" s="2"/>
    </row>
    <row r="138" spans="1:21" x14ac:dyDescent="0.25">
      <c r="A138" s="37">
        <v>20604</v>
      </c>
      <c r="B138" s="30" t="s">
        <v>37</v>
      </c>
      <c r="C138" s="30" t="s">
        <v>200</v>
      </c>
      <c r="D138" s="30" t="s">
        <v>203</v>
      </c>
      <c r="E138" s="38"/>
      <c r="F138" s="39">
        <v>0</v>
      </c>
      <c r="G138" s="32">
        <f t="shared" si="3"/>
        <v>0</v>
      </c>
      <c r="H138" s="39">
        <v>0</v>
      </c>
      <c r="I138" s="32">
        <f t="shared" si="4"/>
        <v>0</v>
      </c>
      <c r="J138" s="40"/>
      <c r="K138" s="34">
        <v>0</v>
      </c>
      <c r="L138" s="34">
        <v>0</v>
      </c>
      <c r="M138" s="34">
        <f t="shared" si="5"/>
        <v>0</v>
      </c>
      <c r="N138" s="34">
        <f t="shared" si="6"/>
        <v>0</v>
      </c>
      <c r="O138" s="36" t="e">
        <f t="shared" si="2"/>
        <v>#DIV/0!</v>
      </c>
      <c r="P138" s="2"/>
      <c r="Q138" s="2"/>
      <c r="R138" s="2"/>
      <c r="S138" s="2"/>
      <c r="T138" s="2"/>
      <c r="U138" s="2"/>
    </row>
    <row r="139" spans="1:21" x14ac:dyDescent="0.25">
      <c r="A139" s="37">
        <v>20605</v>
      </c>
      <c r="B139" s="30" t="s">
        <v>37</v>
      </c>
      <c r="C139" s="30" t="s">
        <v>200</v>
      </c>
      <c r="D139" s="30" t="s">
        <v>204</v>
      </c>
      <c r="E139" s="38"/>
      <c r="F139" s="39">
        <v>0</v>
      </c>
      <c r="G139" s="32">
        <f t="shared" si="3"/>
        <v>0</v>
      </c>
      <c r="H139" s="39">
        <v>0</v>
      </c>
      <c r="I139" s="32">
        <f t="shared" si="4"/>
        <v>0</v>
      </c>
      <c r="J139" s="40"/>
      <c r="K139" s="34">
        <v>0</v>
      </c>
      <c r="L139" s="34">
        <v>0</v>
      </c>
      <c r="M139" s="34">
        <f t="shared" si="5"/>
        <v>0</v>
      </c>
      <c r="N139" s="34">
        <f t="shared" si="6"/>
        <v>0</v>
      </c>
      <c r="O139" s="36" t="e">
        <f t="shared" si="2"/>
        <v>#DIV/0!</v>
      </c>
      <c r="P139" s="2"/>
      <c r="Q139" s="2"/>
      <c r="R139" s="2"/>
      <c r="S139" s="2"/>
      <c r="T139" s="2"/>
      <c r="U139" s="2"/>
    </row>
    <row r="140" spans="1:21" x14ac:dyDescent="0.25">
      <c r="A140" s="37">
        <v>20606</v>
      </c>
      <c r="B140" s="30" t="s">
        <v>37</v>
      </c>
      <c r="C140" s="30" t="s">
        <v>200</v>
      </c>
      <c r="D140" s="30" t="s">
        <v>205</v>
      </c>
      <c r="E140" s="38"/>
      <c r="F140" s="39">
        <v>0</v>
      </c>
      <c r="G140" s="32">
        <f t="shared" si="3"/>
        <v>0</v>
      </c>
      <c r="H140" s="39">
        <v>0</v>
      </c>
      <c r="I140" s="32">
        <f t="shared" si="4"/>
        <v>0</v>
      </c>
      <c r="J140" s="40"/>
      <c r="K140" s="34">
        <v>0</v>
      </c>
      <c r="L140" s="34">
        <v>0</v>
      </c>
      <c r="M140" s="34">
        <f t="shared" si="5"/>
        <v>0</v>
      </c>
      <c r="N140" s="34">
        <f t="shared" si="6"/>
        <v>0</v>
      </c>
      <c r="O140" s="36" t="e">
        <f t="shared" si="2"/>
        <v>#DIV/0!</v>
      </c>
      <c r="P140" s="2"/>
      <c r="Q140" s="2"/>
      <c r="R140" s="2"/>
      <c r="S140" s="2"/>
      <c r="T140" s="2"/>
      <c r="U140" s="2"/>
    </row>
    <row r="141" spans="1:21" x14ac:dyDescent="0.25">
      <c r="A141" s="37">
        <v>20607</v>
      </c>
      <c r="B141" s="30" t="s">
        <v>37</v>
      </c>
      <c r="C141" s="30" t="s">
        <v>200</v>
      </c>
      <c r="D141" s="30" t="s">
        <v>206</v>
      </c>
      <c r="E141" s="38"/>
      <c r="F141" s="39">
        <v>0</v>
      </c>
      <c r="G141" s="32">
        <f t="shared" si="3"/>
        <v>0</v>
      </c>
      <c r="H141" s="39">
        <v>0</v>
      </c>
      <c r="I141" s="32">
        <f t="shared" si="4"/>
        <v>0</v>
      </c>
      <c r="J141" s="40"/>
      <c r="K141" s="34">
        <v>0</v>
      </c>
      <c r="L141" s="34">
        <v>0</v>
      </c>
      <c r="M141" s="34">
        <f t="shared" si="5"/>
        <v>0</v>
      </c>
      <c r="N141" s="34">
        <f t="shared" si="6"/>
        <v>0</v>
      </c>
      <c r="O141" s="36" t="e">
        <f t="shared" si="2"/>
        <v>#DIV/0!</v>
      </c>
      <c r="P141" s="2"/>
      <c r="Q141" s="2"/>
      <c r="R141" s="2"/>
      <c r="S141" s="2"/>
      <c r="T141" s="2"/>
      <c r="U141" s="2"/>
    </row>
    <row r="142" spans="1:21" x14ac:dyDescent="0.25">
      <c r="A142" s="37">
        <v>20608</v>
      </c>
      <c r="B142" s="30" t="s">
        <v>37</v>
      </c>
      <c r="C142" s="30" t="s">
        <v>200</v>
      </c>
      <c r="D142" s="30" t="s">
        <v>207</v>
      </c>
      <c r="E142" s="38"/>
      <c r="F142" s="39">
        <v>0</v>
      </c>
      <c r="G142" s="32">
        <f t="shared" si="3"/>
        <v>0</v>
      </c>
      <c r="H142" s="39">
        <v>0</v>
      </c>
      <c r="I142" s="32">
        <f t="shared" si="4"/>
        <v>0</v>
      </c>
      <c r="J142" s="40"/>
      <c r="K142" s="34">
        <v>0</v>
      </c>
      <c r="L142" s="34">
        <v>0</v>
      </c>
      <c r="M142" s="34">
        <f t="shared" si="5"/>
        <v>0</v>
      </c>
      <c r="N142" s="34">
        <f t="shared" si="6"/>
        <v>0</v>
      </c>
      <c r="O142" s="36" t="e">
        <f t="shared" si="2"/>
        <v>#DIV/0!</v>
      </c>
      <c r="P142" s="2"/>
      <c r="Q142" s="2"/>
      <c r="R142" s="2"/>
      <c r="S142" s="2"/>
      <c r="T142" s="2"/>
      <c r="U142" s="2"/>
    </row>
    <row r="143" spans="1:21" x14ac:dyDescent="0.25">
      <c r="A143" s="37">
        <v>20609</v>
      </c>
      <c r="B143" s="30" t="s">
        <v>37</v>
      </c>
      <c r="C143" s="30" t="s">
        <v>200</v>
      </c>
      <c r="D143" s="30" t="s">
        <v>208</v>
      </c>
      <c r="E143" s="38"/>
      <c r="F143" s="39">
        <v>0</v>
      </c>
      <c r="G143" s="32">
        <f t="shared" si="3"/>
        <v>0</v>
      </c>
      <c r="H143" s="39">
        <v>0</v>
      </c>
      <c r="I143" s="32">
        <f t="shared" si="4"/>
        <v>0</v>
      </c>
      <c r="J143" s="40"/>
      <c r="K143" s="34">
        <v>0</v>
      </c>
      <c r="L143" s="34">
        <v>0</v>
      </c>
      <c r="M143" s="34">
        <f t="shared" si="5"/>
        <v>0</v>
      </c>
      <c r="N143" s="34">
        <f t="shared" si="6"/>
        <v>0</v>
      </c>
      <c r="O143" s="36" t="e">
        <f t="shared" si="2"/>
        <v>#DIV/0!</v>
      </c>
      <c r="P143" s="2"/>
      <c r="Q143" s="2"/>
      <c r="R143" s="2"/>
      <c r="S143" s="2"/>
      <c r="T143" s="2"/>
      <c r="U143" s="2"/>
    </row>
    <row r="144" spans="1:21" x14ac:dyDescent="0.25">
      <c r="A144" s="37">
        <v>20610</v>
      </c>
      <c r="B144" s="30" t="s">
        <v>37</v>
      </c>
      <c r="C144" s="30" t="s">
        <v>200</v>
      </c>
      <c r="D144" s="30" t="s">
        <v>209</v>
      </c>
      <c r="E144" s="38"/>
      <c r="F144" s="39">
        <v>0</v>
      </c>
      <c r="G144" s="32">
        <f t="shared" si="3"/>
        <v>0</v>
      </c>
      <c r="H144" s="39">
        <v>0</v>
      </c>
      <c r="I144" s="32">
        <f t="shared" si="4"/>
        <v>0</v>
      </c>
      <c r="J144" s="40"/>
      <c r="K144" s="34">
        <v>0</v>
      </c>
      <c r="L144" s="34">
        <v>0</v>
      </c>
      <c r="M144" s="34">
        <f t="shared" si="5"/>
        <v>0</v>
      </c>
      <c r="N144" s="34">
        <f t="shared" si="6"/>
        <v>0</v>
      </c>
      <c r="O144" s="36" t="e">
        <f t="shared" si="2"/>
        <v>#DIV/0!</v>
      </c>
      <c r="P144" s="2"/>
      <c r="Q144" s="2"/>
      <c r="R144" s="2"/>
      <c r="S144" s="2"/>
      <c r="T144" s="2"/>
      <c r="U144" s="2"/>
    </row>
    <row r="145" spans="1:21" x14ac:dyDescent="0.25">
      <c r="A145" s="37">
        <v>20611</v>
      </c>
      <c r="B145" s="30" t="s">
        <v>37</v>
      </c>
      <c r="C145" s="30" t="s">
        <v>200</v>
      </c>
      <c r="D145" s="30" t="s">
        <v>210</v>
      </c>
      <c r="E145" s="38"/>
      <c r="F145" s="39">
        <v>0</v>
      </c>
      <c r="G145" s="32">
        <f t="shared" si="3"/>
        <v>0</v>
      </c>
      <c r="H145" s="39">
        <v>0</v>
      </c>
      <c r="I145" s="32">
        <f t="shared" si="4"/>
        <v>0</v>
      </c>
      <c r="J145" s="40"/>
      <c r="K145" s="34">
        <v>0</v>
      </c>
      <c r="L145" s="34">
        <v>0</v>
      </c>
      <c r="M145" s="34">
        <f t="shared" si="5"/>
        <v>0</v>
      </c>
      <c r="N145" s="34">
        <f t="shared" si="6"/>
        <v>0</v>
      </c>
      <c r="O145" s="36" t="e">
        <f t="shared" si="2"/>
        <v>#DIV/0!</v>
      </c>
      <c r="P145" s="2"/>
      <c r="Q145" s="2"/>
      <c r="R145" s="2"/>
      <c r="S145" s="2"/>
      <c r="T145" s="2"/>
      <c r="U145" s="2"/>
    </row>
    <row r="146" spans="1:21" x14ac:dyDescent="0.25">
      <c r="A146" s="37">
        <v>20701</v>
      </c>
      <c r="B146" s="30" t="s">
        <v>37</v>
      </c>
      <c r="C146" s="43" t="s">
        <v>211</v>
      </c>
      <c r="D146" s="44" t="s">
        <v>212</v>
      </c>
      <c r="E146" s="42">
        <v>2201</v>
      </c>
      <c r="F146" s="32">
        <v>2979</v>
      </c>
      <c r="G146" s="32">
        <f t="shared" si="3"/>
        <v>778</v>
      </c>
      <c r="H146" s="32">
        <v>1977</v>
      </c>
      <c r="I146" s="32">
        <f t="shared" si="4"/>
        <v>1002</v>
      </c>
      <c r="J146" s="33">
        <v>0.33639999999999998</v>
      </c>
      <c r="K146" s="34">
        <v>3301</v>
      </c>
      <c r="L146" s="34">
        <v>0</v>
      </c>
      <c r="M146" s="35">
        <f t="shared" si="5"/>
        <v>1977</v>
      </c>
      <c r="N146" s="35">
        <f t="shared" si="6"/>
        <v>1324</v>
      </c>
      <c r="O146" s="36">
        <f t="shared" si="2"/>
        <v>0.40109057861254166</v>
      </c>
      <c r="P146" s="2"/>
      <c r="Q146" s="2"/>
      <c r="R146" s="2"/>
      <c r="S146" s="2"/>
      <c r="T146" s="2"/>
      <c r="U146" s="2"/>
    </row>
    <row r="147" spans="1:21" x14ac:dyDescent="0.25">
      <c r="A147" s="37">
        <v>20702</v>
      </c>
      <c r="B147" s="30" t="s">
        <v>37</v>
      </c>
      <c r="C147" s="43" t="s">
        <v>211</v>
      </c>
      <c r="D147" s="44" t="s">
        <v>141</v>
      </c>
      <c r="E147" s="38"/>
      <c r="F147" s="39">
        <v>0</v>
      </c>
      <c r="G147" s="32">
        <f t="shared" si="3"/>
        <v>0</v>
      </c>
      <c r="H147" s="39">
        <v>0</v>
      </c>
      <c r="I147" s="32">
        <f t="shared" si="4"/>
        <v>0</v>
      </c>
      <c r="J147" s="40"/>
      <c r="K147" s="34">
        <v>0</v>
      </c>
      <c r="L147" s="34">
        <v>0</v>
      </c>
      <c r="M147" s="34">
        <f t="shared" si="5"/>
        <v>0</v>
      </c>
      <c r="N147" s="34">
        <f t="shared" si="6"/>
        <v>0</v>
      </c>
      <c r="O147" s="36" t="e">
        <f t="shared" si="2"/>
        <v>#DIV/0!</v>
      </c>
      <c r="P147" s="2"/>
      <c r="Q147" s="2"/>
      <c r="R147" s="2"/>
      <c r="S147" s="2"/>
      <c r="T147" s="2"/>
      <c r="U147" s="2"/>
    </row>
    <row r="148" spans="1:21" x14ac:dyDescent="0.25">
      <c r="A148" s="37">
        <v>20703</v>
      </c>
      <c r="B148" s="30" t="s">
        <v>37</v>
      </c>
      <c r="C148" s="43" t="s">
        <v>211</v>
      </c>
      <c r="D148" s="44" t="s">
        <v>213</v>
      </c>
      <c r="E148" s="38"/>
      <c r="F148" s="39">
        <v>0</v>
      </c>
      <c r="G148" s="32">
        <f t="shared" si="3"/>
        <v>0</v>
      </c>
      <c r="H148" s="39">
        <v>0</v>
      </c>
      <c r="I148" s="32">
        <f t="shared" si="4"/>
        <v>0</v>
      </c>
      <c r="J148" s="40"/>
      <c r="K148" s="34">
        <v>0</v>
      </c>
      <c r="L148" s="34">
        <v>0</v>
      </c>
      <c r="M148" s="34">
        <f t="shared" si="5"/>
        <v>0</v>
      </c>
      <c r="N148" s="34">
        <f t="shared" si="6"/>
        <v>0</v>
      </c>
      <c r="O148" s="36" t="e">
        <f t="shared" si="2"/>
        <v>#DIV/0!</v>
      </c>
      <c r="P148" s="2"/>
      <c r="Q148" s="2"/>
      <c r="R148" s="2"/>
      <c r="S148" s="2"/>
      <c r="T148" s="2"/>
      <c r="U148" s="2"/>
    </row>
    <row r="149" spans="1:21" x14ac:dyDescent="0.25">
      <c r="A149" s="37">
        <v>20801</v>
      </c>
      <c r="B149" s="30" t="s">
        <v>37</v>
      </c>
      <c r="C149" s="30" t="s">
        <v>214</v>
      </c>
      <c r="D149" s="30" t="s">
        <v>214</v>
      </c>
      <c r="E149" s="42">
        <v>31406</v>
      </c>
      <c r="F149" s="32">
        <v>34813</v>
      </c>
      <c r="G149" s="32">
        <f t="shared" si="3"/>
        <v>3407</v>
      </c>
      <c r="H149" s="32">
        <v>28404</v>
      </c>
      <c r="I149" s="32">
        <f t="shared" si="4"/>
        <v>6409</v>
      </c>
      <c r="J149" s="33">
        <v>0.18410000000000001</v>
      </c>
      <c r="K149" s="34">
        <v>35830</v>
      </c>
      <c r="L149" s="34">
        <v>0</v>
      </c>
      <c r="M149" s="35">
        <f t="shared" si="5"/>
        <v>28404</v>
      </c>
      <c r="N149" s="35">
        <f t="shared" si="6"/>
        <v>7426</v>
      </c>
      <c r="O149" s="36">
        <f t="shared" si="2"/>
        <v>0.20725648897571866</v>
      </c>
      <c r="P149" s="2"/>
      <c r="Q149" s="2"/>
      <c r="R149" s="2"/>
      <c r="S149" s="2"/>
      <c r="T149" s="2"/>
      <c r="U149" s="2"/>
    </row>
    <row r="150" spans="1:21" x14ac:dyDescent="0.25">
      <c r="A150" s="37">
        <v>20802</v>
      </c>
      <c r="B150" s="30" t="s">
        <v>37</v>
      </c>
      <c r="C150" s="30" t="s">
        <v>214</v>
      </c>
      <c r="D150" s="30" t="s">
        <v>215</v>
      </c>
      <c r="E150" s="38"/>
      <c r="F150" s="39">
        <v>0</v>
      </c>
      <c r="G150" s="32">
        <f t="shared" si="3"/>
        <v>0</v>
      </c>
      <c r="H150" s="39">
        <v>0</v>
      </c>
      <c r="I150" s="32">
        <f t="shared" si="4"/>
        <v>0</v>
      </c>
      <c r="J150" s="40"/>
      <c r="K150" s="34">
        <v>0</v>
      </c>
      <c r="L150" s="34">
        <v>0</v>
      </c>
      <c r="M150" s="34">
        <f t="shared" si="5"/>
        <v>0</v>
      </c>
      <c r="N150" s="34">
        <f t="shared" si="6"/>
        <v>0</v>
      </c>
      <c r="O150" s="36" t="e">
        <f t="shared" si="2"/>
        <v>#DIV/0!</v>
      </c>
      <c r="P150" s="2"/>
      <c r="Q150" s="2"/>
      <c r="R150" s="2"/>
      <c r="S150" s="2"/>
      <c r="T150" s="2"/>
      <c r="U150" s="2"/>
    </row>
    <row r="151" spans="1:21" x14ac:dyDescent="0.25">
      <c r="A151" s="37">
        <v>20803</v>
      </c>
      <c r="B151" s="30" t="s">
        <v>37</v>
      </c>
      <c r="C151" s="30" t="s">
        <v>214</v>
      </c>
      <c r="D151" s="30" t="s">
        <v>216</v>
      </c>
      <c r="E151" s="38"/>
      <c r="F151" s="39">
        <v>0</v>
      </c>
      <c r="G151" s="32">
        <f t="shared" si="3"/>
        <v>0</v>
      </c>
      <c r="H151" s="39">
        <v>0</v>
      </c>
      <c r="I151" s="32">
        <f t="shared" si="4"/>
        <v>0</v>
      </c>
      <c r="J151" s="40"/>
      <c r="K151" s="34">
        <v>0</v>
      </c>
      <c r="L151" s="34">
        <v>0</v>
      </c>
      <c r="M151" s="34">
        <f t="shared" si="5"/>
        <v>0</v>
      </c>
      <c r="N151" s="34">
        <f t="shared" si="6"/>
        <v>0</v>
      </c>
      <c r="O151" s="36" t="e">
        <f t="shared" si="2"/>
        <v>#DIV/0!</v>
      </c>
      <c r="P151" s="2"/>
      <c r="Q151" s="2"/>
      <c r="R151" s="2"/>
      <c r="S151" s="2"/>
      <c r="T151" s="2"/>
      <c r="U151" s="2"/>
    </row>
    <row r="152" spans="1:21" x14ac:dyDescent="0.25">
      <c r="A152" s="37">
        <v>20804</v>
      </c>
      <c r="B152" s="30" t="s">
        <v>37</v>
      </c>
      <c r="C152" s="30" t="s">
        <v>214</v>
      </c>
      <c r="D152" s="30" t="s">
        <v>217</v>
      </c>
      <c r="E152" s="42">
        <v>2658</v>
      </c>
      <c r="F152" s="32">
        <v>3103</v>
      </c>
      <c r="G152" s="32">
        <f t="shared" si="3"/>
        <v>445</v>
      </c>
      <c r="H152" s="32">
        <v>2315</v>
      </c>
      <c r="I152" s="32">
        <f t="shared" si="4"/>
        <v>788</v>
      </c>
      <c r="J152" s="33">
        <v>0.25390000000000001</v>
      </c>
      <c r="K152" s="34">
        <v>3385</v>
      </c>
      <c r="L152" s="34">
        <v>0</v>
      </c>
      <c r="M152" s="35">
        <f t="shared" si="5"/>
        <v>2315</v>
      </c>
      <c r="N152" s="35">
        <f t="shared" si="6"/>
        <v>1070</v>
      </c>
      <c r="O152" s="36">
        <f t="shared" si="2"/>
        <v>0.31610044313146235</v>
      </c>
      <c r="P152" s="2"/>
      <c r="Q152" s="2"/>
      <c r="R152" s="2"/>
      <c r="S152" s="2"/>
      <c r="T152" s="2"/>
      <c r="U152" s="2"/>
    </row>
    <row r="153" spans="1:21" x14ac:dyDescent="0.25">
      <c r="A153" s="37">
        <v>20901</v>
      </c>
      <c r="B153" s="30" t="s">
        <v>37</v>
      </c>
      <c r="C153" s="30" t="s">
        <v>218</v>
      </c>
      <c r="D153" s="30" t="s">
        <v>218</v>
      </c>
      <c r="E153" s="38"/>
      <c r="F153" s="39">
        <v>0</v>
      </c>
      <c r="G153" s="32">
        <f t="shared" si="3"/>
        <v>0</v>
      </c>
      <c r="H153" s="39">
        <v>0</v>
      </c>
      <c r="I153" s="32">
        <f t="shared" si="4"/>
        <v>0</v>
      </c>
      <c r="J153" s="40"/>
      <c r="K153" s="34">
        <v>0</v>
      </c>
      <c r="L153" s="34">
        <v>0</v>
      </c>
      <c r="M153" s="34">
        <f t="shared" si="5"/>
        <v>0</v>
      </c>
      <c r="N153" s="34">
        <f t="shared" si="6"/>
        <v>0</v>
      </c>
      <c r="O153" s="36" t="e">
        <f t="shared" si="2"/>
        <v>#DIV/0!</v>
      </c>
      <c r="P153" s="2"/>
      <c r="Q153" s="2"/>
      <c r="R153" s="2"/>
      <c r="S153" s="2"/>
      <c r="T153" s="2"/>
      <c r="U153" s="2"/>
    </row>
    <row r="154" spans="1:21" x14ac:dyDescent="0.25">
      <c r="A154" s="37">
        <v>20902</v>
      </c>
      <c r="B154" s="30" t="s">
        <v>37</v>
      </c>
      <c r="C154" s="30" t="s">
        <v>218</v>
      </c>
      <c r="D154" s="30" t="s">
        <v>219</v>
      </c>
      <c r="E154" s="38"/>
      <c r="F154" s="39">
        <v>0</v>
      </c>
      <c r="G154" s="32">
        <f t="shared" si="3"/>
        <v>0</v>
      </c>
      <c r="H154" s="39">
        <v>0</v>
      </c>
      <c r="I154" s="32">
        <f t="shared" si="4"/>
        <v>0</v>
      </c>
      <c r="J154" s="40"/>
      <c r="K154" s="34">
        <v>0</v>
      </c>
      <c r="L154" s="34">
        <v>0</v>
      </c>
      <c r="M154" s="34">
        <f t="shared" si="5"/>
        <v>0</v>
      </c>
      <c r="N154" s="34">
        <f t="shared" si="6"/>
        <v>0</v>
      </c>
      <c r="O154" s="36" t="e">
        <f t="shared" si="2"/>
        <v>#DIV/0!</v>
      </c>
      <c r="P154" s="2"/>
      <c r="Q154" s="2"/>
      <c r="R154" s="2"/>
      <c r="S154" s="2"/>
      <c r="T154" s="2"/>
      <c r="U154" s="2"/>
    </row>
    <row r="155" spans="1:21" x14ac:dyDescent="0.25">
      <c r="A155" s="37">
        <v>20903</v>
      </c>
      <c r="B155" s="30" t="s">
        <v>37</v>
      </c>
      <c r="C155" s="30" t="s">
        <v>218</v>
      </c>
      <c r="D155" s="30" t="s">
        <v>220</v>
      </c>
      <c r="E155" s="38"/>
      <c r="F155" s="39">
        <v>0</v>
      </c>
      <c r="G155" s="32">
        <f t="shared" si="3"/>
        <v>0</v>
      </c>
      <c r="H155" s="39">
        <v>0</v>
      </c>
      <c r="I155" s="32">
        <f t="shared" si="4"/>
        <v>0</v>
      </c>
      <c r="J155" s="40"/>
      <c r="K155" s="34">
        <v>0</v>
      </c>
      <c r="L155" s="34">
        <v>0</v>
      </c>
      <c r="M155" s="34">
        <f t="shared" si="5"/>
        <v>0</v>
      </c>
      <c r="N155" s="34">
        <f t="shared" si="6"/>
        <v>0</v>
      </c>
      <c r="O155" s="36" t="e">
        <f t="shared" si="2"/>
        <v>#DIV/0!</v>
      </c>
      <c r="P155" s="2"/>
      <c r="Q155" s="2"/>
      <c r="R155" s="2"/>
      <c r="S155" s="2"/>
      <c r="T155" s="2"/>
      <c r="U155" s="2"/>
    </row>
    <row r="156" spans="1:21" x14ac:dyDescent="0.25">
      <c r="A156" s="37">
        <v>20904</v>
      </c>
      <c r="B156" s="30" t="s">
        <v>37</v>
      </c>
      <c r="C156" s="30" t="s">
        <v>218</v>
      </c>
      <c r="D156" s="30" t="s">
        <v>221</v>
      </c>
      <c r="E156" s="38"/>
      <c r="F156" s="39">
        <v>0</v>
      </c>
      <c r="G156" s="32">
        <f t="shared" si="3"/>
        <v>0</v>
      </c>
      <c r="H156" s="39">
        <v>0</v>
      </c>
      <c r="I156" s="32">
        <f t="shared" si="4"/>
        <v>0</v>
      </c>
      <c r="J156" s="40"/>
      <c r="K156" s="34">
        <v>0</v>
      </c>
      <c r="L156" s="34">
        <v>0</v>
      </c>
      <c r="M156" s="34">
        <f t="shared" si="5"/>
        <v>0</v>
      </c>
      <c r="N156" s="34">
        <f t="shared" si="6"/>
        <v>0</v>
      </c>
      <c r="O156" s="36" t="e">
        <f t="shared" si="2"/>
        <v>#DIV/0!</v>
      </c>
      <c r="P156" s="2"/>
      <c r="Q156" s="2"/>
      <c r="R156" s="2"/>
      <c r="S156" s="2"/>
      <c r="T156" s="2"/>
      <c r="U156" s="2"/>
    </row>
    <row r="157" spans="1:21" x14ac:dyDescent="0.25">
      <c r="A157" s="37">
        <v>20905</v>
      </c>
      <c r="B157" s="30" t="s">
        <v>37</v>
      </c>
      <c r="C157" s="30" t="s">
        <v>218</v>
      </c>
      <c r="D157" s="30" t="s">
        <v>222</v>
      </c>
      <c r="E157" s="38"/>
      <c r="F157" s="39">
        <v>0</v>
      </c>
      <c r="G157" s="32">
        <f t="shared" si="3"/>
        <v>0</v>
      </c>
      <c r="H157" s="39">
        <v>0</v>
      </c>
      <c r="I157" s="32">
        <f t="shared" si="4"/>
        <v>0</v>
      </c>
      <c r="J157" s="40"/>
      <c r="K157" s="34">
        <v>0</v>
      </c>
      <c r="L157" s="34">
        <v>0</v>
      </c>
      <c r="M157" s="34">
        <f t="shared" si="5"/>
        <v>0</v>
      </c>
      <c r="N157" s="34">
        <f t="shared" si="6"/>
        <v>0</v>
      </c>
      <c r="O157" s="36" t="e">
        <f t="shared" si="2"/>
        <v>#DIV/0!</v>
      </c>
      <c r="P157" s="2"/>
      <c r="Q157" s="2"/>
      <c r="R157" s="2"/>
      <c r="S157" s="2"/>
      <c r="T157" s="2"/>
      <c r="U157" s="2"/>
    </row>
    <row r="158" spans="1:21" x14ac:dyDescent="0.25">
      <c r="A158" s="37">
        <v>20906</v>
      </c>
      <c r="B158" s="30" t="s">
        <v>37</v>
      </c>
      <c r="C158" s="30" t="s">
        <v>218</v>
      </c>
      <c r="D158" s="30" t="s">
        <v>223</v>
      </c>
      <c r="E158" s="38"/>
      <c r="F158" s="39">
        <v>0</v>
      </c>
      <c r="G158" s="32">
        <f t="shared" si="3"/>
        <v>0</v>
      </c>
      <c r="H158" s="39">
        <v>0</v>
      </c>
      <c r="I158" s="32">
        <f t="shared" si="4"/>
        <v>0</v>
      </c>
      <c r="J158" s="40"/>
      <c r="K158" s="34">
        <v>0</v>
      </c>
      <c r="L158" s="34">
        <v>0</v>
      </c>
      <c r="M158" s="34">
        <f t="shared" si="5"/>
        <v>0</v>
      </c>
      <c r="N158" s="34">
        <f t="shared" si="6"/>
        <v>0</v>
      </c>
      <c r="O158" s="36" t="e">
        <f t="shared" si="2"/>
        <v>#DIV/0!</v>
      </c>
      <c r="P158" s="2"/>
      <c r="Q158" s="2"/>
      <c r="R158" s="2"/>
      <c r="S158" s="2"/>
      <c r="T158" s="2"/>
      <c r="U158" s="2"/>
    </row>
    <row r="159" spans="1:21" x14ac:dyDescent="0.25">
      <c r="A159" s="37">
        <v>20907</v>
      </c>
      <c r="B159" s="30" t="s">
        <v>37</v>
      </c>
      <c r="C159" s="30" t="s">
        <v>218</v>
      </c>
      <c r="D159" s="30" t="s">
        <v>224</v>
      </c>
      <c r="E159" s="38"/>
      <c r="F159" s="39">
        <v>0</v>
      </c>
      <c r="G159" s="32">
        <f t="shared" si="3"/>
        <v>0</v>
      </c>
      <c r="H159" s="39">
        <v>0</v>
      </c>
      <c r="I159" s="32">
        <f t="shared" si="4"/>
        <v>0</v>
      </c>
      <c r="J159" s="40"/>
      <c r="K159" s="34">
        <v>0</v>
      </c>
      <c r="L159" s="34">
        <v>0</v>
      </c>
      <c r="M159" s="34">
        <f t="shared" si="5"/>
        <v>0</v>
      </c>
      <c r="N159" s="34">
        <f t="shared" si="6"/>
        <v>0</v>
      </c>
      <c r="O159" s="36" t="e">
        <f t="shared" si="2"/>
        <v>#DIV/0!</v>
      </c>
      <c r="P159" s="2"/>
      <c r="Q159" s="2"/>
      <c r="R159" s="2"/>
      <c r="S159" s="2"/>
      <c r="T159" s="2"/>
      <c r="U159" s="2"/>
    </row>
    <row r="160" spans="1:21" x14ac:dyDescent="0.25">
      <c r="A160" s="37">
        <v>21001</v>
      </c>
      <c r="B160" s="30" t="s">
        <v>37</v>
      </c>
      <c r="C160" s="30" t="s">
        <v>225</v>
      </c>
      <c r="D160" s="30" t="s">
        <v>225</v>
      </c>
      <c r="E160" s="42">
        <v>4630</v>
      </c>
      <c r="F160" s="32">
        <v>5202</v>
      </c>
      <c r="G160" s="32">
        <f t="shared" si="3"/>
        <v>572</v>
      </c>
      <c r="H160" s="32">
        <v>4585</v>
      </c>
      <c r="I160" s="32">
        <f t="shared" si="4"/>
        <v>617</v>
      </c>
      <c r="J160" s="33">
        <v>0.1186</v>
      </c>
      <c r="K160" s="34">
        <v>5277</v>
      </c>
      <c r="L160" s="34">
        <v>0</v>
      </c>
      <c r="M160" s="35">
        <f t="shared" si="5"/>
        <v>4585</v>
      </c>
      <c r="N160" s="35">
        <f t="shared" si="6"/>
        <v>692</v>
      </c>
      <c r="O160" s="36">
        <f t="shared" si="2"/>
        <v>0.13113511464847452</v>
      </c>
      <c r="P160" s="2"/>
      <c r="Q160" s="2"/>
      <c r="R160" s="2"/>
      <c r="S160" s="2"/>
      <c r="T160" s="2"/>
      <c r="U160" s="2"/>
    </row>
    <row r="161" spans="1:21" x14ac:dyDescent="0.25">
      <c r="A161" s="37">
        <v>21002</v>
      </c>
      <c r="B161" s="30" t="s">
        <v>37</v>
      </c>
      <c r="C161" s="30" t="s">
        <v>225</v>
      </c>
      <c r="D161" s="30" t="s">
        <v>226</v>
      </c>
      <c r="E161" s="38"/>
      <c r="F161" s="39">
        <v>0</v>
      </c>
      <c r="G161" s="32">
        <f t="shared" si="3"/>
        <v>0</v>
      </c>
      <c r="H161" s="39">
        <v>0</v>
      </c>
      <c r="I161" s="32">
        <f t="shared" si="4"/>
        <v>0</v>
      </c>
      <c r="J161" s="40"/>
      <c r="K161" s="34">
        <v>0</v>
      </c>
      <c r="L161" s="34">
        <v>0</v>
      </c>
      <c r="M161" s="34">
        <f t="shared" si="5"/>
        <v>0</v>
      </c>
      <c r="N161" s="34">
        <f t="shared" si="6"/>
        <v>0</v>
      </c>
      <c r="O161" s="36" t="e">
        <f t="shared" si="2"/>
        <v>#DIV/0!</v>
      </c>
      <c r="P161" s="2"/>
      <c r="Q161" s="2"/>
      <c r="R161" s="2"/>
      <c r="S161" s="2"/>
      <c r="T161" s="2"/>
      <c r="U161" s="2"/>
    </row>
    <row r="162" spans="1:21" x14ac:dyDescent="0.25">
      <c r="A162" s="37">
        <v>21003</v>
      </c>
      <c r="B162" s="30" t="s">
        <v>37</v>
      </c>
      <c r="C162" s="30" t="s">
        <v>225</v>
      </c>
      <c r="D162" s="30" t="s">
        <v>227</v>
      </c>
      <c r="E162" s="38"/>
      <c r="F162" s="39">
        <v>0</v>
      </c>
      <c r="G162" s="32">
        <f t="shared" si="3"/>
        <v>0</v>
      </c>
      <c r="H162" s="39">
        <v>0</v>
      </c>
      <c r="I162" s="32">
        <f t="shared" si="4"/>
        <v>0</v>
      </c>
      <c r="J162" s="40"/>
      <c r="K162" s="34">
        <v>0</v>
      </c>
      <c r="L162" s="34">
        <v>0</v>
      </c>
      <c r="M162" s="34">
        <f t="shared" si="5"/>
        <v>0</v>
      </c>
      <c r="N162" s="34">
        <f t="shared" si="6"/>
        <v>0</v>
      </c>
      <c r="O162" s="36" t="e">
        <f t="shared" si="2"/>
        <v>#DIV/0!</v>
      </c>
      <c r="P162" s="2"/>
      <c r="Q162" s="2"/>
      <c r="R162" s="2"/>
      <c r="S162" s="2"/>
      <c r="T162" s="2"/>
      <c r="U162" s="2"/>
    </row>
    <row r="163" spans="1:21" x14ac:dyDescent="0.25">
      <c r="A163" s="37">
        <v>21004</v>
      </c>
      <c r="B163" s="30" t="s">
        <v>37</v>
      </c>
      <c r="C163" s="30" t="s">
        <v>225</v>
      </c>
      <c r="D163" s="30" t="s">
        <v>228</v>
      </c>
      <c r="E163" s="42">
        <v>2146</v>
      </c>
      <c r="F163" s="32">
        <v>2462</v>
      </c>
      <c r="G163" s="32">
        <f t="shared" si="3"/>
        <v>316</v>
      </c>
      <c r="H163" s="32">
        <v>2097</v>
      </c>
      <c r="I163" s="32">
        <f t="shared" si="4"/>
        <v>365</v>
      </c>
      <c r="J163" s="33">
        <v>0.14829999999999999</v>
      </c>
      <c r="K163" s="34">
        <v>2502</v>
      </c>
      <c r="L163" s="34">
        <v>0</v>
      </c>
      <c r="M163" s="35">
        <f t="shared" si="5"/>
        <v>2097</v>
      </c>
      <c r="N163" s="35">
        <f t="shared" si="6"/>
        <v>405</v>
      </c>
      <c r="O163" s="36">
        <f t="shared" si="2"/>
        <v>0.16187050359712229</v>
      </c>
      <c r="P163" s="2"/>
      <c r="Q163" s="2"/>
      <c r="R163" s="2"/>
      <c r="S163" s="2"/>
      <c r="T163" s="2"/>
      <c r="U163" s="2"/>
    </row>
    <row r="164" spans="1:21" x14ac:dyDescent="0.25">
      <c r="A164" s="37">
        <v>21005</v>
      </c>
      <c r="B164" s="30" t="s">
        <v>37</v>
      </c>
      <c r="C164" s="30" t="s">
        <v>225</v>
      </c>
      <c r="D164" s="30" t="s">
        <v>229</v>
      </c>
      <c r="E164" s="38"/>
      <c r="F164" s="39">
        <v>0</v>
      </c>
      <c r="G164" s="32">
        <f t="shared" si="3"/>
        <v>0</v>
      </c>
      <c r="H164" s="39">
        <v>0</v>
      </c>
      <c r="I164" s="32">
        <f t="shared" si="4"/>
        <v>0</v>
      </c>
      <c r="J164" s="40"/>
      <c r="K164" s="34">
        <v>0</v>
      </c>
      <c r="L164" s="34">
        <v>0</v>
      </c>
      <c r="M164" s="34">
        <f t="shared" si="5"/>
        <v>0</v>
      </c>
      <c r="N164" s="34">
        <f t="shared" si="6"/>
        <v>0</v>
      </c>
      <c r="O164" s="36" t="e">
        <f t="shared" si="2"/>
        <v>#DIV/0!</v>
      </c>
      <c r="P164" s="2"/>
      <c r="Q164" s="2"/>
      <c r="R164" s="2"/>
      <c r="S164" s="2"/>
      <c r="T164" s="2"/>
      <c r="U164" s="2"/>
    </row>
    <row r="165" spans="1:21" x14ac:dyDescent="0.25">
      <c r="A165" s="37">
        <v>21006</v>
      </c>
      <c r="B165" s="30" t="s">
        <v>37</v>
      </c>
      <c r="C165" s="30" t="s">
        <v>225</v>
      </c>
      <c r="D165" s="30" t="s">
        <v>230</v>
      </c>
      <c r="E165" s="38"/>
      <c r="F165" s="39">
        <v>0</v>
      </c>
      <c r="G165" s="32">
        <f t="shared" si="3"/>
        <v>0</v>
      </c>
      <c r="H165" s="39">
        <v>0</v>
      </c>
      <c r="I165" s="32">
        <f t="shared" si="4"/>
        <v>0</v>
      </c>
      <c r="J165" s="40"/>
      <c r="K165" s="34">
        <v>0</v>
      </c>
      <c r="L165" s="34">
        <v>0</v>
      </c>
      <c r="M165" s="34">
        <f t="shared" si="5"/>
        <v>0</v>
      </c>
      <c r="N165" s="34">
        <f t="shared" si="6"/>
        <v>0</v>
      </c>
      <c r="O165" s="36" t="e">
        <f t="shared" si="2"/>
        <v>#DIV/0!</v>
      </c>
      <c r="P165" s="2"/>
      <c r="Q165" s="2"/>
      <c r="R165" s="2"/>
      <c r="S165" s="2"/>
      <c r="T165" s="2"/>
      <c r="U165" s="2"/>
    </row>
    <row r="166" spans="1:21" x14ac:dyDescent="0.25">
      <c r="A166" s="37">
        <v>21007</v>
      </c>
      <c r="B166" s="30" t="s">
        <v>37</v>
      </c>
      <c r="C166" s="30" t="s">
        <v>225</v>
      </c>
      <c r="D166" s="30" t="s">
        <v>231</v>
      </c>
      <c r="E166" s="38"/>
      <c r="F166" s="39">
        <v>0</v>
      </c>
      <c r="G166" s="32">
        <f t="shared" si="3"/>
        <v>0</v>
      </c>
      <c r="H166" s="39">
        <v>0</v>
      </c>
      <c r="I166" s="32">
        <f t="shared" si="4"/>
        <v>0</v>
      </c>
      <c r="J166" s="40"/>
      <c r="K166" s="34">
        <v>0</v>
      </c>
      <c r="L166" s="34">
        <v>0</v>
      </c>
      <c r="M166" s="34">
        <f t="shared" si="5"/>
        <v>0</v>
      </c>
      <c r="N166" s="34">
        <f t="shared" si="6"/>
        <v>0</v>
      </c>
      <c r="O166" s="36" t="e">
        <f t="shared" si="2"/>
        <v>#DIV/0!</v>
      </c>
      <c r="P166" s="2"/>
      <c r="Q166" s="2"/>
      <c r="R166" s="2"/>
      <c r="S166" s="2"/>
      <c r="T166" s="2"/>
      <c r="U166" s="2"/>
    </row>
    <row r="167" spans="1:21" x14ac:dyDescent="0.25">
      <c r="A167" s="37">
        <v>21008</v>
      </c>
      <c r="B167" s="30" t="s">
        <v>37</v>
      </c>
      <c r="C167" s="30" t="s">
        <v>225</v>
      </c>
      <c r="D167" s="30" t="s">
        <v>232</v>
      </c>
      <c r="E167" s="38"/>
      <c r="F167" s="39">
        <v>0</v>
      </c>
      <c r="G167" s="32">
        <f t="shared" si="3"/>
        <v>0</v>
      </c>
      <c r="H167" s="39">
        <v>0</v>
      </c>
      <c r="I167" s="32">
        <f t="shared" si="4"/>
        <v>0</v>
      </c>
      <c r="J167" s="40"/>
      <c r="K167" s="34">
        <v>0</v>
      </c>
      <c r="L167" s="34">
        <v>0</v>
      </c>
      <c r="M167" s="34">
        <f t="shared" si="5"/>
        <v>0</v>
      </c>
      <c r="N167" s="34">
        <f t="shared" si="6"/>
        <v>0</v>
      </c>
      <c r="O167" s="36" t="e">
        <f t="shared" si="2"/>
        <v>#DIV/0!</v>
      </c>
      <c r="P167" s="2"/>
      <c r="Q167" s="2"/>
      <c r="R167" s="2"/>
      <c r="S167" s="2"/>
      <c r="T167" s="2"/>
      <c r="U167" s="2"/>
    </row>
    <row r="168" spans="1:21" x14ac:dyDescent="0.25">
      <c r="A168" s="37">
        <v>21009</v>
      </c>
      <c r="B168" s="30" t="s">
        <v>37</v>
      </c>
      <c r="C168" s="30" t="s">
        <v>225</v>
      </c>
      <c r="D168" s="30" t="s">
        <v>233</v>
      </c>
      <c r="E168" s="38"/>
      <c r="F168" s="39">
        <v>0</v>
      </c>
      <c r="G168" s="32">
        <f t="shared" si="3"/>
        <v>0</v>
      </c>
      <c r="H168" s="39">
        <v>0</v>
      </c>
      <c r="I168" s="32">
        <f t="shared" si="4"/>
        <v>0</v>
      </c>
      <c r="J168" s="40"/>
      <c r="K168" s="34">
        <v>0</v>
      </c>
      <c r="L168" s="34">
        <v>0</v>
      </c>
      <c r="M168" s="34">
        <f t="shared" si="5"/>
        <v>0</v>
      </c>
      <c r="N168" s="34">
        <f t="shared" si="6"/>
        <v>0</v>
      </c>
      <c r="O168" s="36" t="e">
        <f t="shared" si="2"/>
        <v>#DIV/0!</v>
      </c>
      <c r="P168" s="2"/>
      <c r="Q168" s="2"/>
      <c r="R168" s="2"/>
      <c r="S168" s="2"/>
      <c r="T168" s="2"/>
      <c r="U168" s="2"/>
    </row>
    <row r="169" spans="1:21" x14ac:dyDescent="0.25">
      <c r="A169" s="37">
        <v>21010</v>
      </c>
      <c r="B169" s="30" t="s">
        <v>37</v>
      </c>
      <c r="C169" s="30" t="s">
        <v>225</v>
      </c>
      <c r="D169" s="30" t="s">
        <v>234</v>
      </c>
      <c r="E169" s="38"/>
      <c r="F169" s="39">
        <v>0</v>
      </c>
      <c r="G169" s="32">
        <f t="shared" si="3"/>
        <v>0</v>
      </c>
      <c r="H169" s="39">
        <v>0</v>
      </c>
      <c r="I169" s="32">
        <f t="shared" si="4"/>
        <v>0</v>
      </c>
      <c r="J169" s="40"/>
      <c r="K169" s="34">
        <v>0</v>
      </c>
      <c r="L169" s="34">
        <v>0</v>
      </c>
      <c r="M169" s="34">
        <f t="shared" si="5"/>
        <v>0</v>
      </c>
      <c r="N169" s="34">
        <f t="shared" si="6"/>
        <v>0</v>
      </c>
      <c r="O169" s="36" t="e">
        <f t="shared" si="2"/>
        <v>#DIV/0!</v>
      </c>
      <c r="P169" s="2"/>
      <c r="Q169" s="2"/>
      <c r="R169" s="2"/>
      <c r="S169" s="2"/>
      <c r="T169" s="2"/>
      <c r="U169" s="2"/>
    </row>
    <row r="170" spans="1:21" x14ac:dyDescent="0.25">
      <c r="A170" s="37">
        <v>21011</v>
      </c>
      <c r="B170" s="30" t="s">
        <v>37</v>
      </c>
      <c r="C170" s="30" t="s">
        <v>225</v>
      </c>
      <c r="D170" s="30" t="s">
        <v>235</v>
      </c>
      <c r="E170" s="38"/>
      <c r="F170" s="39">
        <v>0</v>
      </c>
      <c r="G170" s="32">
        <f t="shared" si="3"/>
        <v>0</v>
      </c>
      <c r="H170" s="39">
        <v>0</v>
      </c>
      <c r="I170" s="32">
        <f t="shared" si="4"/>
        <v>0</v>
      </c>
      <c r="J170" s="40"/>
      <c r="K170" s="34">
        <v>0</v>
      </c>
      <c r="L170" s="34">
        <v>0</v>
      </c>
      <c r="M170" s="34">
        <f t="shared" si="5"/>
        <v>0</v>
      </c>
      <c r="N170" s="34">
        <f t="shared" si="6"/>
        <v>0</v>
      </c>
      <c r="O170" s="36" t="e">
        <f t="shared" si="2"/>
        <v>#DIV/0!</v>
      </c>
      <c r="P170" s="2"/>
      <c r="Q170" s="2"/>
      <c r="R170" s="2"/>
      <c r="S170" s="2"/>
      <c r="T170" s="2"/>
      <c r="U170" s="2"/>
    </row>
    <row r="171" spans="1:21" x14ac:dyDescent="0.25">
      <c r="A171" s="37">
        <v>21012</v>
      </c>
      <c r="B171" s="30" t="s">
        <v>37</v>
      </c>
      <c r="C171" s="30" t="s">
        <v>225</v>
      </c>
      <c r="D171" s="30" t="s">
        <v>236</v>
      </c>
      <c r="E171" s="38"/>
      <c r="F171" s="39">
        <v>0</v>
      </c>
      <c r="G171" s="32">
        <f t="shared" si="3"/>
        <v>0</v>
      </c>
      <c r="H171" s="39">
        <v>0</v>
      </c>
      <c r="I171" s="32">
        <f t="shared" si="4"/>
        <v>0</v>
      </c>
      <c r="J171" s="40"/>
      <c r="K171" s="34">
        <v>0</v>
      </c>
      <c r="L171" s="34">
        <v>0</v>
      </c>
      <c r="M171" s="34">
        <f t="shared" si="5"/>
        <v>0</v>
      </c>
      <c r="N171" s="34">
        <f t="shared" si="6"/>
        <v>0</v>
      </c>
      <c r="O171" s="36" t="e">
        <f t="shared" si="2"/>
        <v>#DIV/0!</v>
      </c>
      <c r="P171" s="2"/>
      <c r="Q171" s="2"/>
      <c r="R171" s="2"/>
      <c r="S171" s="2"/>
      <c r="T171" s="2"/>
      <c r="U171" s="2"/>
    </row>
    <row r="172" spans="1:21" x14ac:dyDescent="0.25">
      <c r="A172" s="37">
        <v>21013</v>
      </c>
      <c r="B172" s="30" t="s">
        <v>37</v>
      </c>
      <c r="C172" s="30" t="s">
        <v>225</v>
      </c>
      <c r="D172" s="30" t="s">
        <v>237</v>
      </c>
      <c r="E172" s="38"/>
      <c r="F172" s="39">
        <v>0</v>
      </c>
      <c r="G172" s="32">
        <f t="shared" si="3"/>
        <v>0</v>
      </c>
      <c r="H172" s="39">
        <v>0</v>
      </c>
      <c r="I172" s="32">
        <f t="shared" si="4"/>
        <v>0</v>
      </c>
      <c r="J172" s="40"/>
      <c r="K172" s="34">
        <v>0</v>
      </c>
      <c r="L172" s="34">
        <v>0</v>
      </c>
      <c r="M172" s="34">
        <f t="shared" si="5"/>
        <v>0</v>
      </c>
      <c r="N172" s="34">
        <f t="shared" si="6"/>
        <v>0</v>
      </c>
      <c r="O172" s="36" t="e">
        <f t="shared" si="2"/>
        <v>#DIV/0!</v>
      </c>
      <c r="P172" s="2"/>
      <c r="Q172" s="2"/>
      <c r="R172" s="2"/>
      <c r="S172" s="2"/>
      <c r="T172" s="2"/>
      <c r="U172" s="2"/>
    </row>
    <row r="173" spans="1:21" x14ac:dyDescent="0.25">
      <c r="A173" s="37">
        <v>21014</v>
      </c>
      <c r="B173" s="30" t="s">
        <v>37</v>
      </c>
      <c r="C173" s="30" t="s">
        <v>225</v>
      </c>
      <c r="D173" s="30" t="s">
        <v>238</v>
      </c>
      <c r="E173" s="42">
        <v>2355</v>
      </c>
      <c r="F173" s="32">
        <v>3906</v>
      </c>
      <c r="G173" s="32">
        <f t="shared" si="3"/>
        <v>1551</v>
      </c>
      <c r="H173" s="32">
        <v>2271</v>
      </c>
      <c r="I173" s="32">
        <f t="shared" si="4"/>
        <v>1635</v>
      </c>
      <c r="J173" s="33">
        <v>0.41860000000000003</v>
      </c>
      <c r="K173" s="34">
        <v>4025</v>
      </c>
      <c r="L173" s="34">
        <v>0</v>
      </c>
      <c r="M173" s="35">
        <f t="shared" si="5"/>
        <v>2271</v>
      </c>
      <c r="N173" s="35">
        <f t="shared" si="6"/>
        <v>1754</v>
      </c>
      <c r="O173" s="36">
        <f t="shared" si="2"/>
        <v>0.43577639751552794</v>
      </c>
      <c r="P173" s="2"/>
      <c r="Q173" s="2"/>
      <c r="R173" s="2"/>
      <c r="S173" s="2"/>
      <c r="T173" s="2"/>
      <c r="U173" s="2"/>
    </row>
    <row r="174" spans="1:21" x14ac:dyDescent="0.25">
      <c r="A174" s="37">
        <v>21015</v>
      </c>
      <c r="B174" s="30" t="s">
        <v>37</v>
      </c>
      <c r="C174" s="30" t="s">
        <v>225</v>
      </c>
      <c r="D174" s="30" t="s">
        <v>239</v>
      </c>
      <c r="E174" s="38"/>
      <c r="F174" s="39">
        <v>0</v>
      </c>
      <c r="G174" s="32">
        <f t="shared" si="3"/>
        <v>0</v>
      </c>
      <c r="H174" s="39">
        <v>0</v>
      </c>
      <c r="I174" s="32">
        <f t="shared" si="4"/>
        <v>0</v>
      </c>
      <c r="J174" s="40"/>
      <c r="K174" s="34">
        <v>0</v>
      </c>
      <c r="L174" s="34">
        <v>0</v>
      </c>
      <c r="M174" s="34">
        <f t="shared" si="5"/>
        <v>0</v>
      </c>
      <c r="N174" s="34">
        <f t="shared" si="6"/>
        <v>0</v>
      </c>
      <c r="O174" s="36" t="e">
        <f t="shared" si="2"/>
        <v>#DIV/0!</v>
      </c>
      <c r="P174" s="2"/>
      <c r="Q174" s="2"/>
      <c r="R174" s="2"/>
      <c r="S174" s="2"/>
      <c r="T174" s="2"/>
      <c r="U174" s="2"/>
    </row>
    <row r="175" spans="1:21" x14ac:dyDescent="0.25">
      <c r="A175" s="37">
        <v>21016</v>
      </c>
      <c r="B175" s="30" t="s">
        <v>37</v>
      </c>
      <c r="C175" s="30" t="s">
        <v>225</v>
      </c>
      <c r="D175" s="30" t="s">
        <v>240</v>
      </c>
      <c r="E175" s="38"/>
      <c r="F175" s="39">
        <v>0</v>
      </c>
      <c r="G175" s="32">
        <f t="shared" si="3"/>
        <v>0</v>
      </c>
      <c r="H175" s="39">
        <v>0</v>
      </c>
      <c r="I175" s="32">
        <f t="shared" si="4"/>
        <v>0</v>
      </c>
      <c r="J175" s="40"/>
      <c r="K175" s="34">
        <v>0</v>
      </c>
      <c r="L175" s="34">
        <v>0</v>
      </c>
      <c r="M175" s="34">
        <f t="shared" si="5"/>
        <v>0</v>
      </c>
      <c r="N175" s="34">
        <f t="shared" si="6"/>
        <v>0</v>
      </c>
      <c r="O175" s="36" t="e">
        <f t="shared" si="2"/>
        <v>#DIV/0!</v>
      </c>
      <c r="P175" s="2"/>
      <c r="Q175" s="2"/>
      <c r="R175" s="2"/>
      <c r="S175" s="2"/>
      <c r="T175" s="2"/>
      <c r="U175" s="2"/>
    </row>
    <row r="176" spans="1:21" x14ac:dyDescent="0.25">
      <c r="A176" s="37">
        <v>21101</v>
      </c>
      <c r="B176" s="30" t="s">
        <v>37</v>
      </c>
      <c r="C176" s="30" t="s">
        <v>241</v>
      </c>
      <c r="D176" s="30" t="s">
        <v>241</v>
      </c>
      <c r="E176" s="42">
        <v>20699</v>
      </c>
      <c r="F176" s="32">
        <v>22648</v>
      </c>
      <c r="G176" s="32">
        <f t="shared" si="3"/>
        <v>1949</v>
      </c>
      <c r="H176" s="32">
        <v>16267</v>
      </c>
      <c r="I176" s="32">
        <f t="shared" si="4"/>
        <v>6381</v>
      </c>
      <c r="J176" s="33">
        <v>0.28170000000000001</v>
      </c>
      <c r="K176" s="34">
        <v>23134</v>
      </c>
      <c r="L176" s="34">
        <v>0</v>
      </c>
      <c r="M176" s="35">
        <f t="shared" si="5"/>
        <v>16267</v>
      </c>
      <c r="N176" s="35">
        <f t="shared" si="6"/>
        <v>6867</v>
      </c>
      <c r="O176" s="36">
        <f t="shared" si="2"/>
        <v>0.29683582605688597</v>
      </c>
      <c r="P176" s="2"/>
      <c r="Q176" s="2"/>
      <c r="R176" s="2"/>
      <c r="S176" s="2"/>
      <c r="T176" s="2"/>
      <c r="U176" s="2"/>
    </row>
    <row r="177" spans="1:21" x14ac:dyDescent="0.25">
      <c r="A177" s="37">
        <v>21102</v>
      </c>
      <c r="B177" s="30" t="s">
        <v>37</v>
      </c>
      <c r="C177" s="30" t="s">
        <v>241</v>
      </c>
      <c r="D177" s="30" t="s">
        <v>242</v>
      </c>
      <c r="E177" s="38"/>
      <c r="F177" s="39">
        <v>0</v>
      </c>
      <c r="G177" s="32">
        <f t="shared" si="3"/>
        <v>0</v>
      </c>
      <c r="H177" s="39">
        <v>0</v>
      </c>
      <c r="I177" s="32">
        <f t="shared" si="4"/>
        <v>0</v>
      </c>
      <c r="J177" s="40"/>
      <c r="K177" s="34">
        <v>0</v>
      </c>
      <c r="L177" s="34">
        <v>0</v>
      </c>
      <c r="M177" s="34">
        <f t="shared" si="5"/>
        <v>0</v>
      </c>
      <c r="N177" s="34">
        <f t="shared" si="6"/>
        <v>0</v>
      </c>
      <c r="O177" s="36" t="e">
        <f t="shared" si="2"/>
        <v>#DIV/0!</v>
      </c>
      <c r="P177" s="2"/>
      <c r="Q177" s="2"/>
      <c r="R177" s="2"/>
      <c r="S177" s="2"/>
      <c r="T177" s="2"/>
      <c r="U177" s="2"/>
    </row>
    <row r="178" spans="1:21" x14ac:dyDescent="0.25">
      <c r="A178" s="37">
        <v>21103</v>
      </c>
      <c r="B178" s="30" t="s">
        <v>37</v>
      </c>
      <c r="C178" s="30" t="s">
        <v>241</v>
      </c>
      <c r="D178" s="30" t="s">
        <v>243</v>
      </c>
      <c r="E178" s="38"/>
      <c r="F178" s="39">
        <v>0</v>
      </c>
      <c r="G178" s="32">
        <f t="shared" si="3"/>
        <v>0</v>
      </c>
      <c r="H178" s="39">
        <v>0</v>
      </c>
      <c r="I178" s="32">
        <f t="shared" si="4"/>
        <v>0</v>
      </c>
      <c r="J178" s="40"/>
      <c r="K178" s="34">
        <v>0</v>
      </c>
      <c r="L178" s="34">
        <v>0</v>
      </c>
      <c r="M178" s="34">
        <f t="shared" si="5"/>
        <v>0</v>
      </c>
      <c r="N178" s="34">
        <f t="shared" si="6"/>
        <v>0</v>
      </c>
      <c r="O178" s="36" t="e">
        <f t="shared" si="2"/>
        <v>#DIV/0!</v>
      </c>
      <c r="P178" s="2"/>
      <c r="Q178" s="2"/>
      <c r="R178" s="2"/>
      <c r="S178" s="2"/>
      <c r="T178" s="2"/>
      <c r="U178" s="2"/>
    </row>
    <row r="179" spans="1:21" x14ac:dyDescent="0.25">
      <c r="A179" s="37">
        <v>21104</v>
      </c>
      <c r="B179" s="30" t="s">
        <v>37</v>
      </c>
      <c r="C179" s="30" t="s">
        <v>241</v>
      </c>
      <c r="D179" s="30" t="s">
        <v>244</v>
      </c>
      <c r="E179" s="38"/>
      <c r="F179" s="39">
        <v>0</v>
      </c>
      <c r="G179" s="32">
        <f t="shared" si="3"/>
        <v>0</v>
      </c>
      <c r="H179" s="39">
        <v>0</v>
      </c>
      <c r="I179" s="32">
        <f t="shared" si="4"/>
        <v>0</v>
      </c>
      <c r="J179" s="40"/>
      <c r="K179" s="34">
        <v>0</v>
      </c>
      <c r="L179" s="34">
        <v>0</v>
      </c>
      <c r="M179" s="34">
        <f t="shared" si="5"/>
        <v>0</v>
      </c>
      <c r="N179" s="34">
        <f t="shared" si="6"/>
        <v>0</v>
      </c>
      <c r="O179" s="36" t="e">
        <f t="shared" si="2"/>
        <v>#DIV/0!</v>
      </c>
      <c r="P179" s="2"/>
      <c r="Q179" s="2"/>
      <c r="R179" s="2"/>
      <c r="S179" s="2"/>
      <c r="T179" s="2"/>
      <c r="U179" s="2"/>
    </row>
    <row r="180" spans="1:21" x14ac:dyDescent="0.25">
      <c r="A180" s="37">
        <v>21105</v>
      </c>
      <c r="B180" s="30" t="s">
        <v>37</v>
      </c>
      <c r="C180" s="30" t="s">
        <v>241</v>
      </c>
      <c r="D180" s="30" t="s">
        <v>245</v>
      </c>
      <c r="E180" s="38"/>
      <c r="F180" s="39">
        <v>0</v>
      </c>
      <c r="G180" s="32">
        <f t="shared" si="3"/>
        <v>0</v>
      </c>
      <c r="H180" s="39">
        <v>0</v>
      </c>
      <c r="I180" s="32">
        <f t="shared" si="4"/>
        <v>0</v>
      </c>
      <c r="J180" s="40"/>
      <c r="K180" s="34">
        <v>0</v>
      </c>
      <c r="L180" s="34">
        <v>0</v>
      </c>
      <c r="M180" s="34">
        <f t="shared" si="5"/>
        <v>0</v>
      </c>
      <c r="N180" s="34">
        <f t="shared" si="6"/>
        <v>0</v>
      </c>
      <c r="O180" s="36" t="e">
        <f t="shared" si="2"/>
        <v>#DIV/0!</v>
      </c>
      <c r="P180" s="2"/>
      <c r="Q180" s="2"/>
      <c r="R180" s="2"/>
      <c r="S180" s="2"/>
      <c r="T180" s="2"/>
      <c r="U180" s="2"/>
    </row>
    <row r="181" spans="1:21" x14ac:dyDescent="0.25">
      <c r="A181" s="37">
        <v>21201</v>
      </c>
      <c r="B181" s="30" t="s">
        <v>37</v>
      </c>
      <c r="C181" s="30" t="s">
        <v>246</v>
      </c>
      <c r="D181" s="30" t="s">
        <v>247</v>
      </c>
      <c r="E181" s="42">
        <v>15074</v>
      </c>
      <c r="F181" s="32">
        <v>17007</v>
      </c>
      <c r="G181" s="32">
        <f t="shared" si="3"/>
        <v>1933</v>
      </c>
      <c r="H181" s="32">
        <v>14633</v>
      </c>
      <c r="I181" s="32">
        <f t="shared" si="4"/>
        <v>2374</v>
      </c>
      <c r="J181" s="33">
        <v>0.1396</v>
      </c>
      <c r="K181" s="34">
        <v>17358</v>
      </c>
      <c r="L181" s="34">
        <v>0</v>
      </c>
      <c r="M181" s="35">
        <f t="shared" si="5"/>
        <v>14633</v>
      </c>
      <c r="N181" s="35">
        <f t="shared" si="6"/>
        <v>2725</v>
      </c>
      <c r="O181" s="36">
        <f t="shared" si="2"/>
        <v>0.15698813227330338</v>
      </c>
      <c r="P181" s="2"/>
      <c r="Q181" s="2"/>
      <c r="R181" s="2"/>
      <c r="S181" s="2"/>
      <c r="T181" s="2"/>
      <c r="U181" s="2"/>
    </row>
    <row r="182" spans="1:21" x14ac:dyDescent="0.25">
      <c r="A182" s="37">
        <v>21202</v>
      </c>
      <c r="B182" s="30" t="s">
        <v>37</v>
      </c>
      <c r="C182" s="30" t="s">
        <v>246</v>
      </c>
      <c r="D182" s="30" t="s">
        <v>192</v>
      </c>
      <c r="E182" s="38"/>
      <c r="F182" s="39">
        <v>0</v>
      </c>
      <c r="G182" s="32">
        <f t="shared" si="3"/>
        <v>0</v>
      </c>
      <c r="H182" s="39">
        <v>0</v>
      </c>
      <c r="I182" s="32">
        <f t="shared" si="4"/>
        <v>0</v>
      </c>
      <c r="J182" s="40"/>
      <c r="K182" s="34">
        <v>0</v>
      </c>
      <c r="L182" s="34">
        <v>0</v>
      </c>
      <c r="M182" s="34">
        <f t="shared" si="5"/>
        <v>0</v>
      </c>
      <c r="N182" s="34">
        <f t="shared" si="6"/>
        <v>0</v>
      </c>
      <c r="O182" s="36" t="e">
        <f t="shared" si="2"/>
        <v>#DIV/0!</v>
      </c>
      <c r="P182" s="2"/>
      <c r="Q182" s="2"/>
      <c r="R182" s="2"/>
      <c r="S182" s="2"/>
      <c r="T182" s="2"/>
      <c r="U182" s="2"/>
    </row>
    <row r="183" spans="1:21" x14ac:dyDescent="0.25">
      <c r="A183" s="37">
        <v>21203</v>
      </c>
      <c r="B183" s="30" t="s">
        <v>37</v>
      </c>
      <c r="C183" s="30" t="s">
        <v>246</v>
      </c>
      <c r="D183" s="30" t="s">
        <v>248</v>
      </c>
      <c r="E183" s="38"/>
      <c r="F183" s="39">
        <v>0</v>
      </c>
      <c r="G183" s="32">
        <f t="shared" si="3"/>
        <v>0</v>
      </c>
      <c r="H183" s="39">
        <v>0</v>
      </c>
      <c r="I183" s="32">
        <f t="shared" si="4"/>
        <v>0</v>
      </c>
      <c r="J183" s="40"/>
      <c r="K183" s="34">
        <v>0</v>
      </c>
      <c r="L183" s="34">
        <v>0</v>
      </c>
      <c r="M183" s="34">
        <f t="shared" si="5"/>
        <v>0</v>
      </c>
      <c r="N183" s="34">
        <f t="shared" si="6"/>
        <v>0</v>
      </c>
      <c r="O183" s="36" t="e">
        <f t="shared" si="2"/>
        <v>#DIV/0!</v>
      </c>
      <c r="P183" s="2"/>
      <c r="Q183" s="2"/>
      <c r="R183" s="2"/>
      <c r="S183" s="2"/>
      <c r="T183" s="2"/>
      <c r="U183" s="2"/>
    </row>
    <row r="184" spans="1:21" x14ac:dyDescent="0.25">
      <c r="A184" s="37">
        <v>21204</v>
      </c>
      <c r="B184" s="30" t="s">
        <v>37</v>
      </c>
      <c r="C184" s="30" t="s">
        <v>246</v>
      </c>
      <c r="D184" s="30" t="s">
        <v>246</v>
      </c>
      <c r="E184" s="38"/>
      <c r="F184" s="39">
        <v>0</v>
      </c>
      <c r="G184" s="32">
        <f t="shared" si="3"/>
        <v>0</v>
      </c>
      <c r="H184" s="39">
        <v>0</v>
      </c>
      <c r="I184" s="32">
        <f t="shared" si="4"/>
        <v>0</v>
      </c>
      <c r="J184" s="40"/>
      <c r="K184" s="34">
        <v>0</v>
      </c>
      <c r="L184" s="34">
        <v>0</v>
      </c>
      <c r="M184" s="34">
        <f t="shared" si="5"/>
        <v>0</v>
      </c>
      <c r="N184" s="34">
        <f t="shared" si="6"/>
        <v>0</v>
      </c>
      <c r="O184" s="36" t="e">
        <f t="shared" si="2"/>
        <v>#DIV/0!</v>
      </c>
      <c r="P184" s="2"/>
      <c r="Q184" s="2"/>
      <c r="R184" s="2"/>
      <c r="S184" s="2"/>
      <c r="T184" s="2"/>
      <c r="U184" s="2"/>
    </row>
    <row r="185" spans="1:21" x14ac:dyDescent="0.25">
      <c r="A185" s="37">
        <v>21205</v>
      </c>
      <c r="B185" s="30" t="s">
        <v>37</v>
      </c>
      <c r="C185" s="30" t="s">
        <v>246</v>
      </c>
      <c r="D185" s="30" t="s">
        <v>249</v>
      </c>
      <c r="E185" s="38"/>
      <c r="F185" s="39">
        <v>0</v>
      </c>
      <c r="G185" s="32">
        <f t="shared" si="3"/>
        <v>0</v>
      </c>
      <c r="H185" s="39">
        <v>0</v>
      </c>
      <c r="I185" s="32">
        <f t="shared" si="4"/>
        <v>0</v>
      </c>
      <c r="J185" s="40"/>
      <c r="K185" s="34">
        <v>0</v>
      </c>
      <c r="L185" s="34">
        <v>0</v>
      </c>
      <c r="M185" s="34">
        <f t="shared" si="5"/>
        <v>0</v>
      </c>
      <c r="N185" s="34">
        <f t="shared" si="6"/>
        <v>0</v>
      </c>
      <c r="O185" s="36" t="e">
        <f t="shared" si="2"/>
        <v>#DIV/0!</v>
      </c>
      <c r="P185" s="2"/>
      <c r="Q185" s="2"/>
      <c r="R185" s="2"/>
      <c r="S185" s="2"/>
      <c r="T185" s="2"/>
      <c r="U185" s="2"/>
    </row>
    <row r="186" spans="1:21" x14ac:dyDescent="0.25">
      <c r="A186" s="37">
        <v>21206</v>
      </c>
      <c r="B186" s="30" t="s">
        <v>37</v>
      </c>
      <c r="C186" s="30" t="s">
        <v>246</v>
      </c>
      <c r="D186" s="30" t="s">
        <v>250</v>
      </c>
      <c r="E186" s="38"/>
      <c r="F186" s="39">
        <v>0</v>
      </c>
      <c r="G186" s="32">
        <f t="shared" si="3"/>
        <v>0</v>
      </c>
      <c r="H186" s="39">
        <v>0</v>
      </c>
      <c r="I186" s="32">
        <f t="shared" si="4"/>
        <v>0</v>
      </c>
      <c r="J186" s="40"/>
      <c r="K186" s="34">
        <v>0</v>
      </c>
      <c r="L186" s="34">
        <v>0</v>
      </c>
      <c r="M186" s="34">
        <f t="shared" si="5"/>
        <v>0</v>
      </c>
      <c r="N186" s="34">
        <f t="shared" si="6"/>
        <v>0</v>
      </c>
      <c r="O186" s="36" t="e">
        <f t="shared" si="2"/>
        <v>#DIV/0!</v>
      </c>
      <c r="P186" s="2"/>
      <c r="Q186" s="2"/>
      <c r="R186" s="2"/>
      <c r="S186" s="2"/>
      <c r="T186" s="2"/>
      <c r="U186" s="2"/>
    </row>
    <row r="187" spans="1:21" x14ac:dyDescent="0.25">
      <c r="A187" s="37">
        <v>21207</v>
      </c>
      <c r="B187" s="30" t="s">
        <v>37</v>
      </c>
      <c r="C187" s="30" t="s">
        <v>246</v>
      </c>
      <c r="D187" s="30" t="s">
        <v>251</v>
      </c>
      <c r="E187" s="38"/>
      <c r="F187" s="39">
        <v>0</v>
      </c>
      <c r="G187" s="32">
        <f t="shared" si="3"/>
        <v>0</v>
      </c>
      <c r="H187" s="39">
        <v>0</v>
      </c>
      <c r="I187" s="32">
        <f t="shared" si="4"/>
        <v>0</v>
      </c>
      <c r="J187" s="40"/>
      <c r="K187" s="34">
        <v>0</v>
      </c>
      <c r="L187" s="34">
        <v>0</v>
      </c>
      <c r="M187" s="34">
        <f t="shared" si="5"/>
        <v>0</v>
      </c>
      <c r="N187" s="34">
        <f t="shared" si="6"/>
        <v>0</v>
      </c>
      <c r="O187" s="36" t="e">
        <f t="shared" si="2"/>
        <v>#DIV/0!</v>
      </c>
      <c r="P187" s="2"/>
      <c r="Q187" s="2"/>
      <c r="R187" s="2"/>
      <c r="S187" s="2"/>
      <c r="T187" s="2"/>
      <c r="U187" s="2"/>
    </row>
    <row r="188" spans="1:21" x14ac:dyDescent="0.25">
      <c r="A188" s="37">
        <v>21208</v>
      </c>
      <c r="B188" s="30" t="s">
        <v>37</v>
      </c>
      <c r="C188" s="30" t="s">
        <v>246</v>
      </c>
      <c r="D188" s="30" t="s">
        <v>252</v>
      </c>
      <c r="E188" s="38"/>
      <c r="F188" s="39">
        <v>0</v>
      </c>
      <c r="G188" s="32">
        <f t="shared" si="3"/>
        <v>0</v>
      </c>
      <c r="H188" s="39">
        <v>0</v>
      </c>
      <c r="I188" s="32">
        <f t="shared" si="4"/>
        <v>0</v>
      </c>
      <c r="J188" s="40"/>
      <c r="K188" s="34">
        <v>0</v>
      </c>
      <c r="L188" s="34">
        <v>0</v>
      </c>
      <c r="M188" s="34">
        <f t="shared" si="5"/>
        <v>0</v>
      </c>
      <c r="N188" s="34">
        <f t="shared" si="6"/>
        <v>0</v>
      </c>
      <c r="O188" s="36" t="e">
        <f t="shared" si="2"/>
        <v>#DIV/0!</v>
      </c>
      <c r="P188" s="2"/>
      <c r="Q188" s="2"/>
      <c r="R188" s="2"/>
      <c r="S188" s="2"/>
      <c r="T188" s="2"/>
      <c r="U188" s="2"/>
    </row>
    <row r="189" spans="1:21" x14ac:dyDescent="0.25">
      <c r="A189" s="37">
        <v>21209</v>
      </c>
      <c r="B189" s="30" t="s">
        <v>37</v>
      </c>
      <c r="C189" s="30" t="s">
        <v>246</v>
      </c>
      <c r="D189" s="30" t="s">
        <v>253</v>
      </c>
      <c r="E189" s="38"/>
      <c r="F189" s="39">
        <v>0</v>
      </c>
      <c r="G189" s="32">
        <f t="shared" si="3"/>
        <v>0</v>
      </c>
      <c r="H189" s="39">
        <v>0</v>
      </c>
      <c r="I189" s="32">
        <f t="shared" si="4"/>
        <v>0</v>
      </c>
      <c r="J189" s="40"/>
      <c r="K189" s="34">
        <v>0</v>
      </c>
      <c r="L189" s="34">
        <v>0</v>
      </c>
      <c r="M189" s="34">
        <f t="shared" si="5"/>
        <v>0</v>
      </c>
      <c r="N189" s="34">
        <f t="shared" si="6"/>
        <v>0</v>
      </c>
      <c r="O189" s="36" t="e">
        <f t="shared" si="2"/>
        <v>#DIV/0!</v>
      </c>
      <c r="P189" s="2"/>
      <c r="Q189" s="2"/>
      <c r="R189" s="2"/>
      <c r="S189" s="2"/>
      <c r="T189" s="2"/>
      <c r="U189" s="2"/>
    </row>
    <row r="190" spans="1:21" x14ac:dyDescent="0.25">
      <c r="A190" s="37">
        <v>21210</v>
      </c>
      <c r="B190" s="30" t="s">
        <v>37</v>
      </c>
      <c r="C190" s="30" t="s">
        <v>246</v>
      </c>
      <c r="D190" s="30" t="s">
        <v>254</v>
      </c>
      <c r="E190" s="38"/>
      <c r="F190" s="39">
        <v>0</v>
      </c>
      <c r="G190" s="32">
        <f t="shared" si="3"/>
        <v>0</v>
      </c>
      <c r="H190" s="39">
        <v>0</v>
      </c>
      <c r="I190" s="32">
        <f t="shared" si="4"/>
        <v>0</v>
      </c>
      <c r="J190" s="40"/>
      <c r="K190" s="34">
        <v>0</v>
      </c>
      <c r="L190" s="34">
        <v>0</v>
      </c>
      <c r="M190" s="34">
        <f t="shared" si="5"/>
        <v>0</v>
      </c>
      <c r="N190" s="34">
        <f t="shared" si="6"/>
        <v>0</v>
      </c>
      <c r="O190" s="36" t="e">
        <f t="shared" si="2"/>
        <v>#DIV/0!</v>
      </c>
      <c r="P190" s="2"/>
      <c r="Q190" s="2"/>
      <c r="R190" s="2"/>
      <c r="S190" s="2"/>
      <c r="T190" s="2"/>
      <c r="U190" s="2"/>
    </row>
    <row r="191" spans="1:21" x14ac:dyDescent="0.25">
      <c r="A191" s="37">
        <v>21301</v>
      </c>
      <c r="B191" s="30" t="s">
        <v>37</v>
      </c>
      <c r="C191" s="30" t="s">
        <v>255</v>
      </c>
      <c r="D191" s="30" t="s">
        <v>256</v>
      </c>
      <c r="E191" s="38"/>
      <c r="F191" s="39">
        <v>0</v>
      </c>
      <c r="G191" s="32">
        <f t="shared" si="3"/>
        <v>0</v>
      </c>
      <c r="H191" s="39">
        <v>0</v>
      </c>
      <c r="I191" s="32">
        <f t="shared" si="4"/>
        <v>0</v>
      </c>
      <c r="J191" s="40"/>
      <c r="K191" s="34">
        <v>0</v>
      </c>
      <c r="L191" s="34">
        <v>0</v>
      </c>
      <c r="M191" s="34">
        <f t="shared" si="5"/>
        <v>0</v>
      </c>
      <c r="N191" s="34">
        <f t="shared" si="6"/>
        <v>0</v>
      </c>
      <c r="O191" s="36" t="e">
        <f t="shared" si="2"/>
        <v>#DIV/0!</v>
      </c>
      <c r="P191" s="2"/>
      <c r="Q191" s="2"/>
      <c r="R191" s="2"/>
      <c r="S191" s="2"/>
      <c r="T191" s="2"/>
      <c r="U191" s="2"/>
    </row>
    <row r="192" spans="1:21" x14ac:dyDescent="0.25">
      <c r="A192" s="37">
        <v>21302</v>
      </c>
      <c r="B192" s="30" t="s">
        <v>37</v>
      </c>
      <c r="C192" s="30" t="s">
        <v>255</v>
      </c>
      <c r="D192" s="30" t="s">
        <v>257</v>
      </c>
      <c r="E192" s="38"/>
      <c r="F192" s="39">
        <v>0</v>
      </c>
      <c r="G192" s="32">
        <f t="shared" si="3"/>
        <v>0</v>
      </c>
      <c r="H192" s="39">
        <v>0</v>
      </c>
      <c r="I192" s="32">
        <f t="shared" si="4"/>
        <v>0</v>
      </c>
      <c r="J192" s="40"/>
      <c r="K192" s="34">
        <v>0</v>
      </c>
      <c r="L192" s="34">
        <v>0</v>
      </c>
      <c r="M192" s="34">
        <f t="shared" si="5"/>
        <v>0</v>
      </c>
      <c r="N192" s="34">
        <f t="shared" si="6"/>
        <v>0</v>
      </c>
      <c r="O192" s="36" t="e">
        <f t="shared" si="2"/>
        <v>#DIV/0!</v>
      </c>
      <c r="P192" s="2"/>
      <c r="Q192" s="2"/>
      <c r="R192" s="2"/>
      <c r="S192" s="2"/>
      <c r="T192" s="2"/>
      <c r="U192" s="2"/>
    </row>
    <row r="193" spans="1:21" x14ac:dyDescent="0.25">
      <c r="A193" s="37">
        <v>21303</v>
      </c>
      <c r="B193" s="30" t="s">
        <v>37</v>
      </c>
      <c r="C193" s="30" t="s">
        <v>255</v>
      </c>
      <c r="D193" s="30" t="s">
        <v>258</v>
      </c>
      <c r="E193" s="38"/>
      <c r="F193" s="39">
        <v>0</v>
      </c>
      <c r="G193" s="32">
        <f t="shared" si="3"/>
        <v>0</v>
      </c>
      <c r="H193" s="39">
        <v>0</v>
      </c>
      <c r="I193" s="32">
        <f t="shared" si="4"/>
        <v>0</v>
      </c>
      <c r="J193" s="40"/>
      <c r="K193" s="34">
        <v>0</v>
      </c>
      <c r="L193" s="34">
        <v>0</v>
      </c>
      <c r="M193" s="34">
        <f t="shared" si="5"/>
        <v>0</v>
      </c>
      <c r="N193" s="34">
        <f t="shared" si="6"/>
        <v>0</v>
      </c>
      <c r="O193" s="36" t="e">
        <f t="shared" si="2"/>
        <v>#DIV/0!</v>
      </c>
      <c r="P193" s="2"/>
      <c r="Q193" s="2"/>
      <c r="R193" s="2"/>
      <c r="S193" s="2"/>
      <c r="T193" s="2"/>
      <c r="U193" s="2"/>
    </row>
    <row r="194" spans="1:21" x14ac:dyDescent="0.25">
      <c r="A194" s="37">
        <v>21304</v>
      </c>
      <c r="B194" s="30" t="s">
        <v>37</v>
      </c>
      <c r="C194" s="30" t="s">
        <v>255</v>
      </c>
      <c r="D194" s="30" t="s">
        <v>259</v>
      </c>
      <c r="E194" s="38"/>
      <c r="F194" s="39">
        <v>0</v>
      </c>
      <c r="G194" s="32">
        <f t="shared" si="3"/>
        <v>0</v>
      </c>
      <c r="H194" s="39">
        <v>0</v>
      </c>
      <c r="I194" s="32">
        <f t="shared" si="4"/>
        <v>0</v>
      </c>
      <c r="J194" s="40"/>
      <c r="K194" s="34">
        <v>0</v>
      </c>
      <c r="L194" s="34">
        <v>0</v>
      </c>
      <c r="M194" s="34">
        <f t="shared" si="5"/>
        <v>0</v>
      </c>
      <c r="N194" s="34">
        <f t="shared" si="6"/>
        <v>0</v>
      </c>
      <c r="O194" s="36" t="e">
        <f t="shared" si="2"/>
        <v>#DIV/0!</v>
      </c>
      <c r="P194" s="2"/>
      <c r="Q194" s="2"/>
      <c r="R194" s="2"/>
      <c r="S194" s="2"/>
      <c r="T194" s="2"/>
      <c r="U194" s="2"/>
    </row>
    <row r="195" spans="1:21" x14ac:dyDescent="0.25">
      <c r="A195" s="37">
        <v>21305</v>
      </c>
      <c r="B195" s="30" t="s">
        <v>37</v>
      </c>
      <c r="C195" s="30" t="s">
        <v>255</v>
      </c>
      <c r="D195" s="30" t="s">
        <v>260</v>
      </c>
      <c r="E195" s="38"/>
      <c r="F195" s="39">
        <v>0</v>
      </c>
      <c r="G195" s="32">
        <f t="shared" si="3"/>
        <v>0</v>
      </c>
      <c r="H195" s="39">
        <v>0</v>
      </c>
      <c r="I195" s="32">
        <f t="shared" si="4"/>
        <v>0</v>
      </c>
      <c r="J195" s="40"/>
      <c r="K195" s="34">
        <v>0</v>
      </c>
      <c r="L195" s="34">
        <v>0</v>
      </c>
      <c r="M195" s="34">
        <f t="shared" si="5"/>
        <v>0</v>
      </c>
      <c r="N195" s="34">
        <f t="shared" si="6"/>
        <v>0</v>
      </c>
      <c r="O195" s="36" t="e">
        <f t="shared" si="2"/>
        <v>#DIV/0!</v>
      </c>
      <c r="P195" s="2"/>
      <c r="Q195" s="2"/>
      <c r="R195" s="2"/>
      <c r="S195" s="2"/>
      <c r="T195" s="2"/>
      <c r="U195" s="2"/>
    </row>
    <row r="196" spans="1:21" x14ac:dyDescent="0.25">
      <c r="A196" s="37">
        <v>21306</v>
      </c>
      <c r="B196" s="30" t="s">
        <v>37</v>
      </c>
      <c r="C196" s="30" t="s">
        <v>255</v>
      </c>
      <c r="D196" s="30" t="s">
        <v>261</v>
      </c>
      <c r="E196" s="38"/>
      <c r="F196" s="39">
        <v>0</v>
      </c>
      <c r="G196" s="32">
        <f t="shared" si="3"/>
        <v>0</v>
      </c>
      <c r="H196" s="39">
        <v>0</v>
      </c>
      <c r="I196" s="32">
        <f t="shared" si="4"/>
        <v>0</v>
      </c>
      <c r="J196" s="40"/>
      <c r="K196" s="34">
        <v>0</v>
      </c>
      <c r="L196" s="34">
        <v>0</v>
      </c>
      <c r="M196" s="34">
        <f t="shared" si="5"/>
        <v>0</v>
      </c>
      <c r="N196" s="34">
        <f t="shared" si="6"/>
        <v>0</v>
      </c>
      <c r="O196" s="36" t="e">
        <f t="shared" si="2"/>
        <v>#DIV/0!</v>
      </c>
      <c r="P196" s="2"/>
      <c r="Q196" s="2"/>
      <c r="R196" s="2"/>
      <c r="S196" s="2"/>
      <c r="T196" s="2"/>
      <c r="U196" s="2"/>
    </row>
    <row r="197" spans="1:21" x14ac:dyDescent="0.25">
      <c r="A197" s="37">
        <v>21307</v>
      </c>
      <c r="B197" s="30" t="s">
        <v>37</v>
      </c>
      <c r="C197" s="30" t="s">
        <v>255</v>
      </c>
      <c r="D197" s="30" t="s">
        <v>262</v>
      </c>
      <c r="E197" s="38"/>
      <c r="F197" s="39">
        <v>0</v>
      </c>
      <c r="G197" s="32">
        <f t="shared" si="3"/>
        <v>0</v>
      </c>
      <c r="H197" s="39">
        <v>0</v>
      </c>
      <c r="I197" s="32">
        <f t="shared" si="4"/>
        <v>0</v>
      </c>
      <c r="J197" s="40"/>
      <c r="K197" s="34">
        <v>0</v>
      </c>
      <c r="L197" s="34">
        <v>0</v>
      </c>
      <c r="M197" s="34">
        <f t="shared" si="5"/>
        <v>0</v>
      </c>
      <c r="N197" s="34">
        <f t="shared" si="6"/>
        <v>0</v>
      </c>
      <c r="O197" s="36" t="e">
        <f t="shared" si="2"/>
        <v>#DIV/0!</v>
      </c>
      <c r="P197" s="2"/>
      <c r="Q197" s="2"/>
      <c r="R197" s="2"/>
      <c r="S197" s="2"/>
      <c r="T197" s="2"/>
      <c r="U197" s="2"/>
    </row>
    <row r="198" spans="1:21" x14ac:dyDescent="0.25">
      <c r="A198" s="37">
        <v>21308</v>
      </c>
      <c r="B198" s="30" t="s">
        <v>37</v>
      </c>
      <c r="C198" s="30" t="s">
        <v>255</v>
      </c>
      <c r="D198" s="30" t="s">
        <v>263</v>
      </c>
      <c r="E198" s="38"/>
      <c r="F198" s="39">
        <v>0</v>
      </c>
      <c r="G198" s="32">
        <f t="shared" si="3"/>
        <v>0</v>
      </c>
      <c r="H198" s="39">
        <v>0</v>
      </c>
      <c r="I198" s="32">
        <f t="shared" si="4"/>
        <v>0</v>
      </c>
      <c r="J198" s="40"/>
      <c r="K198" s="34">
        <v>0</v>
      </c>
      <c r="L198" s="34">
        <v>0</v>
      </c>
      <c r="M198" s="34">
        <f t="shared" si="5"/>
        <v>0</v>
      </c>
      <c r="N198" s="34">
        <f t="shared" si="6"/>
        <v>0</v>
      </c>
      <c r="O198" s="36" t="e">
        <f t="shared" si="2"/>
        <v>#DIV/0!</v>
      </c>
      <c r="P198" s="2"/>
      <c r="Q198" s="2"/>
      <c r="R198" s="2"/>
      <c r="S198" s="2"/>
      <c r="T198" s="2"/>
      <c r="U198" s="2"/>
    </row>
    <row r="199" spans="1:21" x14ac:dyDescent="0.25">
      <c r="A199" s="37">
        <v>21401</v>
      </c>
      <c r="B199" s="30" t="s">
        <v>37</v>
      </c>
      <c r="C199" s="30" t="s">
        <v>264</v>
      </c>
      <c r="D199" s="30" t="s">
        <v>264</v>
      </c>
      <c r="E199" s="38"/>
      <c r="F199" s="39">
        <v>0</v>
      </c>
      <c r="G199" s="32">
        <f t="shared" si="3"/>
        <v>0</v>
      </c>
      <c r="H199" s="39">
        <v>0</v>
      </c>
      <c r="I199" s="32">
        <f t="shared" si="4"/>
        <v>0</v>
      </c>
      <c r="J199" s="40"/>
      <c r="K199" s="34">
        <v>0</v>
      </c>
      <c r="L199" s="34">
        <v>0</v>
      </c>
      <c r="M199" s="34">
        <f t="shared" si="5"/>
        <v>0</v>
      </c>
      <c r="N199" s="34">
        <f t="shared" si="6"/>
        <v>0</v>
      </c>
      <c r="O199" s="36" t="e">
        <f t="shared" si="2"/>
        <v>#DIV/0!</v>
      </c>
      <c r="P199" s="2"/>
      <c r="Q199" s="2"/>
      <c r="R199" s="2"/>
      <c r="S199" s="2"/>
      <c r="T199" s="2"/>
      <c r="U199" s="2"/>
    </row>
    <row r="200" spans="1:21" x14ac:dyDescent="0.25">
      <c r="A200" s="37">
        <v>21402</v>
      </c>
      <c r="B200" s="30" t="s">
        <v>37</v>
      </c>
      <c r="C200" s="30" t="s">
        <v>264</v>
      </c>
      <c r="D200" s="30" t="s">
        <v>265</v>
      </c>
      <c r="E200" s="38"/>
      <c r="F200" s="39">
        <v>0</v>
      </c>
      <c r="G200" s="32">
        <f t="shared" si="3"/>
        <v>0</v>
      </c>
      <c r="H200" s="39">
        <v>0</v>
      </c>
      <c r="I200" s="32">
        <f t="shared" si="4"/>
        <v>0</v>
      </c>
      <c r="J200" s="40"/>
      <c r="K200" s="34">
        <v>0</v>
      </c>
      <c r="L200" s="34">
        <v>0</v>
      </c>
      <c r="M200" s="34">
        <f t="shared" si="5"/>
        <v>0</v>
      </c>
      <c r="N200" s="34">
        <f t="shared" si="6"/>
        <v>0</v>
      </c>
      <c r="O200" s="36" t="e">
        <f t="shared" si="2"/>
        <v>#DIV/0!</v>
      </c>
      <c r="P200" s="2"/>
      <c r="Q200" s="2"/>
      <c r="R200" s="2"/>
      <c r="S200" s="2"/>
      <c r="T200" s="2"/>
      <c r="U200" s="2"/>
    </row>
    <row r="201" spans="1:21" x14ac:dyDescent="0.25">
      <c r="A201" s="37">
        <v>21403</v>
      </c>
      <c r="B201" s="30" t="s">
        <v>37</v>
      </c>
      <c r="C201" s="30" t="s">
        <v>264</v>
      </c>
      <c r="D201" s="30" t="s">
        <v>266</v>
      </c>
      <c r="E201" s="38"/>
      <c r="F201" s="39">
        <v>0</v>
      </c>
      <c r="G201" s="32">
        <f t="shared" si="3"/>
        <v>0</v>
      </c>
      <c r="H201" s="39">
        <v>0</v>
      </c>
      <c r="I201" s="32">
        <f t="shared" si="4"/>
        <v>0</v>
      </c>
      <c r="J201" s="40"/>
      <c r="K201" s="34">
        <v>0</v>
      </c>
      <c r="L201" s="34">
        <v>0</v>
      </c>
      <c r="M201" s="34">
        <f t="shared" si="5"/>
        <v>0</v>
      </c>
      <c r="N201" s="34">
        <f t="shared" si="6"/>
        <v>0</v>
      </c>
      <c r="O201" s="36" t="e">
        <f t="shared" si="2"/>
        <v>#DIV/0!</v>
      </c>
      <c r="P201" s="2"/>
      <c r="Q201" s="2"/>
      <c r="R201" s="2"/>
      <c r="S201" s="2"/>
      <c r="T201" s="2"/>
      <c r="U201" s="2"/>
    </row>
    <row r="202" spans="1:21" x14ac:dyDescent="0.25">
      <c r="A202" s="37">
        <v>21404</v>
      </c>
      <c r="B202" s="30" t="s">
        <v>37</v>
      </c>
      <c r="C202" s="30" t="s">
        <v>264</v>
      </c>
      <c r="D202" s="30" t="s">
        <v>267</v>
      </c>
      <c r="E202" s="38"/>
      <c r="F202" s="39">
        <v>0</v>
      </c>
      <c r="G202" s="32">
        <f t="shared" si="3"/>
        <v>0</v>
      </c>
      <c r="H202" s="39">
        <v>0</v>
      </c>
      <c r="I202" s="32">
        <f t="shared" si="4"/>
        <v>0</v>
      </c>
      <c r="J202" s="40"/>
      <c r="K202" s="34">
        <v>0</v>
      </c>
      <c r="L202" s="34">
        <v>0</v>
      </c>
      <c r="M202" s="34">
        <f t="shared" si="5"/>
        <v>0</v>
      </c>
      <c r="N202" s="34">
        <f t="shared" si="6"/>
        <v>0</v>
      </c>
      <c r="O202" s="36" t="e">
        <f t="shared" si="2"/>
        <v>#DIV/0!</v>
      </c>
      <c r="P202" s="2"/>
      <c r="Q202" s="2"/>
      <c r="R202" s="2"/>
      <c r="S202" s="2"/>
      <c r="T202" s="2"/>
      <c r="U202" s="2"/>
    </row>
    <row r="203" spans="1:21" x14ac:dyDescent="0.25">
      <c r="A203" s="37">
        <v>21405</v>
      </c>
      <c r="B203" s="30" t="s">
        <v>37</v>
      </c>
      <c r="C203" s="30" t="s">
        <v>264</v>
      </c>
      <c r="D203" s="30" t="s">
        <v>268</v>
      </c>
      <c r="E203" s="38"/>
      <c r="F203" s="39">
        <v>0</v>
      </c>
      <c r="G203" s="32">
        <f t="shared" si="3"/>
        <v>0</v>
      </c>
      <c r="H203" s="39">
        <v>0</v>
      </c>
      <c r="I203" s="32">
        <f t="shared" si="4"/>
        <v>0</v>
      </c>
      <c r="J203" s="40"/>
      <c r="K203" s="34">
        <v>0</v>
      </c>
      <c r="L203" s="34">
        <v>0</v>
      </c>
      <c r="M203" s="34">
        <f t="shared" si="5"/>
        <v>0</v>
      </c>
      <c r="N203" s="34">
        <f t="shared" si="6"/>
        <v>0</v>
      </c>
      <c r="O203" s="36" t="e">
        <f t="shared" si="2"/>
        <v>#DIV/0!</v>
      </c>
      <c r="P203" s="2"/>
      <c r="Q203" s="2"/>
      <c r="R203" s="2"/>
      <c r="S203" s="2"/>
      <c r="T203" s="2"/>
      <c r="U203" s="2"/>
    </row>
    <row r="204" spans="1:21" x14ac:dyDescent="0.25">
      <c r="A204" s="37">
        <v>21406</v>
      </c>
      <c r="B204" s="30" t="s">
        <v>37</v>
      </c>
      <c r="C204" s="30" t="s">
        <v>264</v>
      </c>
      <c r="D204" s="30" t="s">
        <v>269</v>
      </c>
      <c r="E204" s="38"/>
      <c r="F204" s="39">
        <v>0</v>
      </c>
      <c r="G204" s="32">
        <f t="shared" si="3"/>
        <v>0</v>
      </c>
      <c r="H204" s="39">
        <v>0</v>
      </c>
      <c r="I204" s="32">
        <f t="shared" si="4"/>
        <v>0</v>
      </c>
      <c r="J204" s="40"/>
      <c r="K204" s="34">
        <v>0</v>
      </c>
      <c r="L204" s="34">
        <v>0</v>
      </c>
      <c r="M204" s="34">
        <f t="shared" si="5"/>
        <v>0</v>
      </c>
      <c r="N204" s="34">
        <f t="shared" si="6"/>
        <v>0</v>
      </c>
      <c r="O204" s="36" t="e">
        <f t="shared" si="2"/>
        <v>#DIV/0!</v>
      </c>
      <c r="P204" s="2"/>
      <c r="Q204" s="2"/>
      <c r="R204" s="2"/>
      <c r="S204" s="2"/>
      <c r="T204" s="2"/>
      <c r="U204" s="2"/>
    </row>
    <row r="205" spans="1:21" x14ac:dyDescent="0.25">
      <c r="A205" s="37">
        <v>21407</v>
      </c>
      <c r="B205" s="30" t="s">
        <v>37</v>
      </c>
      <c r="C205" s="30" t="s">
        <v>264</v>
      </c>
      <c r="D205" s="30" t="s">
        <v>270</v>
      </c>
      <c r="E205" s="38"/>
      <c r="F205" s="39">
        <v>0</v>
      </c>
      <c r="G205" s="32">
        <f t="shared" si="3"/>
        <v>0</v>
      </c>
      <c r="H205" s="39">
        <v>0</v>
      </c>
      <c r="I205" s="32">
        <f t="shared" si="4"/>
        <v>0</v>
      </c>
      <c r="J205" s="40"/>
      <c r="K205" s="34">
        <v>0</v>
      </c>
      <c r="L205" s="34">
        <v>0</v>
      </c>
      <c r="M205" s="34">
        <f t="shared" si="5"/>
        <v>0</v>
      </c>
      <c r="N205" s="34">
        <f t="shared" si="6"/>
        <v>0</v>
      </c>
      <c r="O205" s="36" t="e">
        <f t="shared" si="2"/>
        <v>#DIV/0!</v>
      </c>
      <c r="P205" s="2"/>
      <c r="Q205" s="2"/>
      <c r="R205" s="2"/>
      <c r="S205" s="2"/>
      <c r="T205" s="2"/>
      <c r="U205" s="2"/>
    </row>
    <row r="206" spans="1:21" x14ac:dyDescent="0.25">
      <c r="A206" s="37">
        <v>21408</v>
      </c>
      <c r="B206" s="30" t="s">
        <v>37</v>
      </c>
      <c r="C206" s="30" t="s">
        <v>264</v>
      </c>
      <c r="D206" s="30" t="s">
        <v>271</v>
      </c>
      <c r="E206" s="38"/>
      <c r="F206" s="39">
        <v>0</v>
      </c>
      <c r="G206" s="32">
        <f t="shared" si="3"/>
        <v>0</v>
      </c>
      <c r="H206" s="39">
        <v>0</v>
      </c>
      <c r="I206" s="32">
        <f t="shared" si="4"/>
        <v>0</v>
      </c>
      <c r="J206" s="40"/>
      <c r="K206" s="34">
        <v>0</v>
      </c>
      <c r="L206" s="34">
        <v>0</v>
      </c>
      <c r="M206" s="34">
        <f t="shared" si="5"/>
        <v>0</v>
      </c>
      <c r="N206" s="34">
        <f t="shared" si="6"/>
        <v>0</v>
      </c>
      <c r="O206" s="36" t="e">
        <f t="shared" si="2"/>
        <v>#DIV/0!</v>
      </c>
      <c r="P206" s="2"/>
      <c r="Q206" s="2"/>
      <c r="R206" s="2"/>
      <c r="S206" s="2"/>
      <c r="T206" s="2"/>
      <c r="U206" s="2"/>
    </row>
    <row r="207" spans="1:21" x14ac:dyDescent="0.25">
      <c r="A207" s="37">
        <v>21409</v>
      </c>
      <c r="B207" s="30" t="s">
        <v>37</v>
      </c>
      <c r="C207" s="30" t="s">
        <v>264</v>
      </c>
      <c r="D207" s="30" t="s">
        <v>272</v>
      </c>
      <c r="E207" s="38"/>
      <c r="F207" s="39">
        <v>0</v>
      </c>
      <c r="G207" s="32">
        <f t="shared" si="3"/>
        <v>0</v>
      </c>
      <c r="H207" s="39">
        <v>0</v>
      </c>
      <c r="I207" s="32">
        <f t="shared" si="4"/>
        <v>0</v>
      </c>
      <c r="J207" s="40"/>
      <c r="K207" s="34">
        <v>0</v>
      </c>
      <c r="L207" s="34">
        <v>0</v>
      </c>
      <c r="M207" s="34">
        <f t="shared" si="5"/>
        <v>0</v>
      </c>
      <c r="N207" s="34">
        <f t="shared" si="6"/>
        <v>0</v>
      </c>
      <c r="O207" s="36" t="e">
        <f t="shared" si="2"/>
        <v>#DIV/0!</v>
      </c>
      <c r="P207" s="2"/>
      <c r="Q207" s="2"/>
      <c r="R207" s="2"/>
      <c r="S207" s="2"/>
      <c r="T207" s="2"/>
      <c r="U207" s="2"/>
    </row>
    <row r="208" spans="1:21" x14ac:dyDescent="0.25">
      <c r="A208" s="37">
        <v>21410</v>
      </c>
      <c r="B208" s="30" t="s">
        <v>37</v>
      </c>
      <c r="C208" s="30" t="s">
        <v>264</v>
      </c>
      <c r="D208" s="30" t="s">
        <v>273</v>
      </c>
      <c r="E208" s="38"/>
      <c r="F208" s="39">
        <v>0</v>
      </c>
      <c r="G208" s="32">
        <f t="shared" si="3"/>
        <v>0</v>
      </c>
      <c r="H208" s="39">
        <v>0</v>
      </c>
      <c r="I208" s="32">
        <f t="shared" si="4"/>
        <v>0</v>
      </c>
      <c r="J208" s="40"/>
      <c r="K208" s="34">
        <v>0</v>
      </c>
      <c r="L208" s="34">
        <v>0</v>
      </c>
      <c r="M208" s="34">
        <f t="shared" si="5"/>
        <v>0</v>
      </c>
      <c r="N208" s="34">
        <f t="shared" si="6"/>
        <v>0</v>
      </c>
      <c r="O208" s="36" t="e">
        <f t="shared" si="2"/>
        <v>#DIV/0!</v>
      </c>
      <c r="P208" s="2"/>
      <c r="Q208" s="2"/>
      <c r="R208" s="2"/>
      <c r="S208" s="2"/>
      <c r="T208" s="2"/>
      <c r="U208" s="2"/>
    </row>
    <row r="209" spans="1:21" x14ac:dyDescent="0.25">
      <c r="A209" s="37">
        <v>21501</v>
      </c>
      <c r="B209" s="30" t="s">
        <v>37</v>
      </c>
      <c r="C209" s="30" t="s">
        <v>274</v>
      </c>
      <c r="D209" s="30" t="s">
        <v>275</v>
      </c>
      <c r="E209" s="38"/>
      <c r="F209" s="39">
        <v>0</v>
      </c>
      <c r="G209" s="32">
        <f t="shared" si="3"/>
        <v>0</v>
      </c>
      <c r="H209" s="39">
        <v>0</v>
      </c>
      <c r="I209" s="32">
        <f t="shared" si="4"/>
        <v>0</v>
      </c>
      <c r="J209" s="40"/>
      <c r="K209" s="34">
        <v>0</v>
      </c>
      <c r="L209" s="34">
        <v>0</v>
      </c>
      <c r="M209" s="34">
        <f t="shared" si="5"/>
        <v>0</v>
      </c>
      <c r="N209" s="34">
        <f t="shared" si="6"/>
        <v>0</v>
      </c>
      <c r="O209" s="36" t="e">
        <f t="shared" si="2"/>
        <v>#DIV/0!</v>
      </c>
      <c r="P209" s="2"/>
      <c r="Q209" s="2"/>
      <c r="R209" s="2"/>
      <c r="S209" s="2"/>
      <c r="T209" s="2"/>
      <c r="U209" s="2"/>
    </row>
    <row r="210" spans="1:21" x14ac:dyDescent="0.25">
      <c r="A210" s="37">
        <v>21502</v>
      </c>
      <c r="B210" s="30" t="s">
        <v>37</v>
      </c>
      <c r="C210" s="30" t="s">
        <v>274</v>
      </c>
      <c r="D210" s="30" t="s">
        <v>185</v>
      </c>
      <c r="E210" s="38"/>
      <c r="F210" s="39">
        <v>0</v>
      </c>
      <c r="G210" s="32">
        <f t="shared" si="3"/>
        <v>0</v>
      </c>
      <c r="H210" s="39">
        <v>0</v>
      </c>
      <c r="I210" s="32">
        <f t="shared" si="4"/>
        <v>0</v>
      </c>
      <c r="J210" s="40"/>
      <c r="K210" s="34">
        <v>0</v>
      </c>
      <c r="L210" s="34">
        <v>0</v>
      </c>
      <c r="M210" s="34">
        <f t="shared" si="5"/>
        <v>0</v>
      </c>
      <c r="N210" s="34">
        <f t="shared" si="6"/>
        <v>0</v>
      </c>
      <c r="O210" s="36" t="e">
        <f t="shared" si="2"/>
        <v>#DIV/0!</v>
      </c>
      <c r="P210" s="2"/>
      <c r="Q210" s="2"/>
      <c r="R210" s="2"/>
      <c r="S210" s="2"/>
      <c r="T210" s="2"/>
      <c r="U210" s="2"/>
    </row>
    <row r="211" spans="1:21" x14ac:dyDescent="0.25">
      <c r="A211" s="37">
        <v>21503</v>
      </c>
      <c r="B211" s="30" t="s">
        <v>37</v>
      </c>
      <c r="C211" s="30" t="s">
        <v>274</v>
      </c>
      <c r="D211" s="30" t="s">
        <v>276</v>
      </c>
      <c r="E211" s="42">
        <v>3036</v>
      </c>
      <c r="F211" s="32">
        <v>3329</v>
      </c>
      <c r="G211" s="32">
        <f t="shared" si="3"/>
        <v>293</v>
      </c>
      <c r="H211" s="32">
        <v>2945</v>
      </c>
      <c r="I211" s="32">
        <f t="shared" si="4"/>
        <v>384</v>
      </c>
      <c r="J211" s="33">
        <v>0.1153</v>
      </c>
      <c r="K211" s="34">
        <v>3345</v>
      </c>
      <c r="L211" s="34">
        <v>0</v>
      </c>
      <c r="M211" s="35">
        <f t="shared" si="5"/>
        <v>2945</v>
      </c>
      <c r="N211" s="35">
        <f t="shared" si="6"/>
        <v>400</v>
      </c>
      <c r="O211" s="36">
        <f t="shared" si="2"/>
        <v>0.11958146487294469</v>
      </c>
      <c r="P211" s="2"/>
      <c r="Q211" s="2"/>
      <c r="R211" s="2"/>
      <c r="S211" s="2"/>
      <c r="T211" s="2"/>
      <c r="U211" s="2"/>
    </row>
    <row r="212" spans="1:21" x14ac:dyDescent="0.25">
      <c r="A212" s="37">
        <v>21504</v>
      </c>
      <c r="B212" s="30" t="s">
        <v>37</v>
      </c>
      <c r="C212" s="30" t="s">
        <v>274</v>
      </c>
      <c r="D212" s="30" t="s">
        <v>277</v>
      </c>
      <c r="E212" s="38"/>
      <c r="F212" s="39">
        <v>0</v>
      </c>
      <c r="G212" s="32">
        <f t="shared" si="3"/>
        <v>0</v>
      </c>
      <c r="H212" s="39">
        <v>0</v>
      </c>
      <c r="I212" s="32">
        <f t="shared" si="4"/>
        <v>0</v>
      </c>
      <c r="J212" s="40"/>
      <c r="K212" s="34">
        <v>0</v>
      </c>
      <c r="L212" s="34">
        <v>0</v>
      </c>
      <c r="M212" s="34">
        <f t="shared" si="5"/>
        <v>0</v>
      </c>
      <c r="N212" s="34">
        <f t="shared" si="6"/>
        <v>0</v>
      </c>
      <c r="O212" s="36" t="e">
        <f t="shared" si="2"/>
        <v>#DIV/0!</v>
      </c>
      <c r="P212" s="2"/>
      <c r="Q212" s="2"/>
      <c r="R212" s="2"/>
      <c r="S212" s="2"/>
      <c r="T212" s="2"/>
      <c r="U212" s="2"/>
    </row>
    <row r="213" spans="1:21" x14ac:dyDescent="0.25">
      <c r="A213" s="37">
        <v>21505</v>
      </c>
      <c r="B213" s="30" t="s">
        <v>37</v>
      </c>
      <c r="C213" s="30" t="s">
        <v>274</v>
      </c>
      <c r="D213" s="30" t="s">
        <v>278</v>
      </c>
      <c r="E213" s="38"/>
      <c r="F213" s="39">
        <v>0</v>
      </c>
      <c r="G213" s="32">
        <f t="shared" si="3"/>
        <v>0</v>
      </c>
      <c r="H213" s="39">
        <v>0</v>
      </c>
      <c r="I213" s="32">
        <f t="shared" si="4"/>
        <v>0</v>
      </c>
      <c r="J213" s="40"/>
      <c r="K213" s="34">
        <v>0</v>
      </c>
      <c r="L213" s="34">
        <v>0</v>
      </c>
      <c r="M213" s="34">
        <f t="shared" si="5"/>
        <v>0</v>
      </c>
      <c r="N213" s="34">
        <f t="shared" si="6"/>
        <v>0</v>
      </c>
      <c r="O213" s="36" t="e">
        <f t="shared" si="2"/>
        <v>#DIV/0!</v>
      </c>
      <c r="P213" s="2"/>
      <c r="Q213" s="2"/>
      <c r="R213" s="2"/>
      <c r="S213" s="2"/>
      <c r="T213" s="2"/>
      <c r="U213" s="2"/>
    </row>
    <row r="214" spans="1:21" x14ac:dyDescent="0.25">
      <c r="A214" s="37">
        <v>21506</v>
      </c>
      <c r="B214" s="30" t="s">
        <v>37</v>
      </c>
      <c r="C214" s="30" t="s">
        <v>274</v>
      </c>
      <c r="D214" s="30" t="s">
        <v>279</v>
      </c>
      <c r="E214" s="38"/>
      <c r="F214" s="39">
        <v>0</v>
      </c>
      <c r="G214" s="32">
        <f t="shared" si="3"/>
        <v>0</v>
      </c>
      <c r="H214" s="39">
        <v>0</v>
      </c>
      <c r="I214" s="32">
        <f t="shared" si="4"/>
        <v>0</v>
      </c>
      <c r="J214" s="40"/>
      <c r="K214" s="34">
        <v>0</v>
      </c>
      <c r="L214" s="34">
        <v>0</v>
      </c>
      <c r="M214" s="34">
        <f t="shared" si="5"/>
        <v>0</v>
      </c>
      <c r="N214" s="34">
        <f t="shared" si="6"/>
        <v>0</v>
      </c>
      <c r="O214" s="36" t="e">
        <f t="shared" si="2"/>
        <v>#DIV/0!</v>
      </c>
      <c r="P214" s="2"/>
      <c r="Q214" s="2"/>
      <c r="R214" s="2"/>
      <c r="S214" s="2"/>
      <c r="T214" s="2"/>
      <c r="U214" s="2"/>
    </row>
    <row r="215" spans="1:21" x14ac:dyDescent="0.25">
      <c r="A215" s="37">
        <v>21507</v>
      </c>
      <c r="B215" s="30" t="s">
        <v>37</v>
      </c>
      <c r="C215" s="30" t="s">
        <v>274</v>
      </c>
      <c r="D215" s="30" t="s">
        <v>280</v>
      </c>
      <c r="E215" s="38"/>
      <c r="F215" s="39">
        <v>0</v>
      </c>
      <c r="G215" s="32">
        <f t="shared" si="3"/>
        <v>0</v>
      </c>
      <c r="H215" s="39">
        <v>0</v>
      </c>
      <c r="I215" s="32">
        <f t="shared" si="4"/>
        <v>0</v>
      </c>
      <c r="J215" s="40"/>
      <c r="K215" s="34">
        <v>0</v>
      </c>
      <c r="L215" s="34">
        <v>0</v>
      </c>
      <c r="M215" s="34">
        <f t="shared" si="5"/>
        <v>0</v>
      </c>
      <c r="N215" s="34">
        <f t="shared" si="6"/>
        <v>0</v>
      </c>
      <c r="O215" s="36" t="e">
        <f t="shared" si="2"/>
        <v>#DIV/0!</v>
      </c>
      <c r="P215" s="2"/>
      <c r="Q215" s="2"/>
      <c r="R215" s="2"/>
      <c r="S215" s="2"/>
      <c r="T215" s="2"/>
      <c r="U215" s="2"/>
    </row>
    <row r="216" spans="1:21" x14ac:dyDescent="0.25">
      <c r="A216" s="37">
        <v>21508</v>
      </c>
      <c r="B216" s="30" t="s">
        <v>37</v>
      </c>
      <c r="C216" s="30" t="s">
        <v>274</v>
      </c>
      <c r="D216" s="30" t="s">
        <v>274</v>
      </c>
      <c r="E216" s="38"/>
      <c r="F216" s="39">
        <v>0</v>
      </c>
      <c r="G216" s="32">
        <f t="shared" si="3"/>
        <v>0</v>
      </c>
      <c r="H216" s="39">
        <v>0</v>
      </c>
      <c r="I216" s="32">
        <f t="shared" si="4"/>
        <v>0</v>
      </c>
      <c r="J216" s="40"/>
      <c r="K216" s="34">
        <v>0</v>
      </c>
      <c r="L216" s="34">
        <v>0</v>
      </c>
      <c r="M216" s="34">
        <f t="shared" si="5"/>
        <v>0</v>
      </c>
      <c r="N216" s="34">
        <f t="shared" si="6"/>
        <v>0</v>
      </c>
      <c r="O216" s="36" t="e">
        <f t="shared" si="2"/>
        <v>#DIV/0!</v>
      </c>
      <c r="P216" s="2"/>
      <c r="Q216" s="2"/>
      <c r="R216" s="2"/>
      <c r="S216" s="2"/>
      <c r="T216" s="2"/>
      <c r="U216" s="2"/>
    </row>
    <row r="217" spans="1:21" x14ac:dyDescent="0.25">
      <c r="A217" s="37">
        <v>21509</v>
      </c>
      <c r="B217" s="30" t="s">
        <v>37</v>
      </c>
      <c r="C217" s="30" t="s">
        <v>274</v>
      </c>
      <c r="D217" s="30" t="s">
        <v>167</v>
      </c>
      <c r="E217" s="38"/>
      <c r="F217" s="39">
        <v>0</v>
      </c>
      <c r="G217" s="32">
        <f t="shared" si="3"/>
        <v>0</v>
      </c>
      <c r="H217" s="39">
        <v>0</v>
      </c>
      <c r="I217" s="32">
        <f t="shared" si="4"/>
        <v>0</v>
      </c>
      <c r="J217" s="40"/>
      <c r="K217" s="34">
        <v>0</v>
      </c>
      <c r="L217" s="34">
        <v>0</v>
      </c>
      <c r="M217" s="34">
        <f t="shared" si="5"/>
        <v>0</v>
      </c>
      <c r="N217" s="34">
        <f t="shared" si="6"/>
        <v>0</v>
      </c>
      <c r="O217" s="36" t="e">
        <f t="shared" si="2"/>
        <v>#DIV/0!</v>
      </c>
      <c r="P217" s="2"/>
      <c r="Q217" s="2"/>
      <c r="R217" s="2"/>
      <c r="S217" s="2"/>
      <c r="T217" s="2"/>
      <c r="U217" s="2"/>
    </row>
    <row r="218" spans="1:21" x14ac:dyDescent="0.25">
      <c r="A218" s="37">
        <v>21510</v>
      </c>
      <c r="B218" s="30" t="s">
        <v>37</v>
      </c>
      <c r="C218" s="30" t="s">
        <v>274</v>
      </c>
      <c r="D218" s="30" t="s">
        <v>150</v>
      </c>
      <c r="E218" s="38"/>
      <c r="F218" s="39">
        <v>0</v>
      </c>
      <c r="G218" s="32">
        <f t="shared" si="3"/>
        <v>0</v>
      </c>
      <c r="H218" s="39">
        <v>0</v>
      </c>
      <c r="I218" s="32">
        <f t="shared" si="4"/>
        <v>0</v>
      </c>
      <c r="J218" s="40"/>
      <c r="K218" s="34">
        <v>0</v>
      </c>
      <c r="L218" s="34">
        <v>0</v>
      </c>
      <c r="M218" s="34">
        <f t="shared" si="5"/>
        <v>0</v>
      </c>
      <c r="N218" s="34">
        <f t="shared" si="6"/>
        <v>0</v>
      </c>
      <c r="O218" s="36" t="e">
        <f t="shared" si="2"/>
        <v>#DIV/0!</v>
      </c>
      <c r="P218" s="2"/>
      <c r="Q218" s="2"/>
      <c r="R218" s="2"/>
      <c r="S218" s="2"/>
      <c r="T218" s="2"/>
      <c r="U218" s="2"/>
    </row>
    <row r="219" spans="1:21" x14ac:dyDescent="0.25">
      <c r="A219" s="37">
        <v>21511</v>
      </c>
      <c r="B219" s="30" t="s">
        <v>37</v>
      </c>
      <c r="C219" s="30" t="s">
        <v>274</v>
      </c>
      <c r="D219" s="30" t="s">
        <v>281</v>
      </c>
      <c r="E219" s="38"/>
      <c r="F219" s="39">
        <v>0</v>
      </c>
      <c r="G219" s="32">
        <f t="shared" si="3"/>
        <v>0</v>
      </c>
      <c r="H219" s="39">
        <v>0</v>
      </c>
      <c r="I219" s="32">
        <f t="shared" si="4"/>
        <v>0</v>
      </c>
      <c r="J219" s="40"/>
      <c r="K219" s="34">
        <v>0</v>
      </c>
      <c r="L219" s="34">
        <v>0</v>
      </c>
      <c r="M219" s="34">
        <f t="shared" si="5"/>
        <v>0</v>
      </c>
      <c r="N219" s="34">
        <f t="shared" si="6"/>
        <v>0</v>
      </c>
      <c r="O219" s="36" t="e">
        <f t="shared" si="2"/>
        <v>#DIV/0!</v>
      </c>
      <c r="P219" s="2"/>
      <c r="Q219" s="2"/>
      <c r="R219" s="2"/>
      <c r="S219" s="2"/>
      <c r="T219" s="2"/>
      <c r="U219" s="2"/>
    </row>
    <row r="220" spans="1:21" x14ac:dyDescent="0.25">
      <c r="A220" s="37">
        <v>21601</v>
      </c>
      <c r="B220" s="30" t="s">
        <v>37</v>
      </c>
      <c r="C220" s="30" t="s">
        <v>282</v>
      </c>
      <c r="D220" s="30" t="s">
        <v>282</v>
      </c>
      <c r="E220" s="42">
        <v>5584</v>
      </c>
      <c r="F220" s="32">
        <v>6340</v>
      </c>
      <c r="G220" s="32">
        <f t="shared" si="3"/>
        <v>756</v>
      </c>
      <c r="H220" s="32">
        <v>5341</v>
      </c>
      <c r="I220" s="32">
        <f t="shared" si="4"/>
        <v>999</v>
      </c>
      <c r="J220" s="33">
        <v>0.15759999999999999</v>
      </c>
      <c r="K220" s="34">
        <v>6522</v>
      </c>
      <c r="L220" s="34">
        <v>0</v>
      </c>
      <c r="M220" s="35">
        <f t="shared" si="5"/>
        <v>5341</v>
      </c>
      <c r="N220" s="35">
        <f t="shared" si="6"/>
        <v>1181</v>
      </c>
      <c r="O220" s="36">
        <f t="shared" si="2"/>
        <v>0.18107942348972708</v>
      </c>
      <c r="P220" s="2"/>
      <c r="Q220" s="2"/>
      <c r="R220" s="2"/>
      <c r="S220" s="2"/>
      <c r="T220" s="2"/>
      <c r="U220" s="2"/>
    </row>
    <row r="221" spans="1:21" x14ac:dyDescent="0.25">
      <c r="A221" s="37">
        <v>21602</v>
      </c>
      <c r="B221" s="30" t="s">
        <v>37</v>
      </c>
      <c r="C221" s="30" t="s">
        <v>282</v>
      </c>
      <c r="D221" s="30" t="s">
        <v>283</v>
      </c>
      <c r="E221" s="38"/>
      <c r="F221" s="39">
        <v>0</v>
      </c>
      <c r="G221" s="32">
        <f t="shared" si="3"/>
        <v>0</v>
      </c>
      <c r="H221" s="39">
        <v>0</v>
      </c>
      <c r="I221" s="32">
        <f t="shared" si="4"/>
        <v>0</v>
      </c>
      <c r="J221" s="40"/>
      <c r="K221" s="34">
        <v>0</v>
      </c>
      <c r="L221" s="34">
        <v>0</v>
      </c>
      <c r="M221" s="34">
        <f t="shared" si="5"/>
        <v>0</v>
      </c>
      <c r="N221" s="34">
        <f t="shared" si="6"/>
        <v>0</v>
      </c>
      <c r="O221" s="36" t="e">
        <f t="shared" si="2"/>
        <v>#DIV/0!</v>
      </c>
      <c r="P221" s="2"/>
      <c r="Q221" s="2"/>
      <c r="R221" s="2"/>
      <c r="S221" s="2"/>
      <c r="T221" s="2"/>
      <c r="U221" s="2"/>
    </row>
    <row r="222" spans="1:21" x14ac:dyDescent="0.25">
      <c r="A222" s="37">
        <v>21603</v>
      </c>
      <c r="B222" s="30" t="s">
        <v>37</v>
      </c>
      <c r="C222" s="30" t="s">
        <v>282</v>
      </c>
      <c r="D222" s="30" t="s">
        <v>284</v>
      </c>
      <c r="E222" s="38"/>
      <c r="F222" s="39">
        <v>0</v>
      </c>
      <c r="G222" s="32">
        <f t="shared" si="3"/>
        <v>0</v>
      </c>
      <c r="H222" s="39">
        <v>0</v>
      </c>
      <c r="I222" s="32">
        <f t="shared" si="4"/>
        <v>0</v>
      </c>
      <c r="J222" s="40"/>
      <c r="K222" s="34">
        <v>0</v>
      </c>
      <c r="L222" s="34">
        <v>0</v>
      </c>
      <c r="M222" s="34">
        <f t="shared" si="5"/>
        <v>0</v>
      </c>
      <c r="N222" s="34">
        <f t="shared" si="6"/>
        <v>0</v>
      </c>
      <c r="O222" s="36" t="e">
        <f t="shared" si="2"/>
        <v>#DIV/0!</v>
      </c>
      <c r="P222" s="2"/>
      <c r="Q222" s="2"/>
      <c r="R222" s="2"/>
      <c r="S222" s="2"/>
      <c r="T222" s="2"/>
      <c r="U222" s="2"/>
    </row>
    <row r="223" spans="1:21" x14ac:dyDescent="0.25">
      <c r="A223" s="37">
        <v>21604</v>
      </c>
      <c r="B223" s="30" t="s">
        <v>37</v>
      </c>
      <c r="C223" s="30" t="s">
        <v>282</v>
      </c>
      <c r="D223" s="30" t="s">
        <v>285</v>
      </c>
      <c r="E223" s="38"/>
      <c r="F223" s="39">
        <v>0</v>
      </c>
      <c r="G223" s="32">
        <f t="shared" si="3"/>
        <v>0</v>
      </c>
      <c r="H223" s="39">
        <v>0</v>
      </c>
      <c r="I223" s="32">
        <f t="shared" si="4"/>
        <v>0</v>
      </c>
      <c r="J223" s="40"/>
      <c r="K223" s="34">
        <v>0</v>
      </c>
      <c r="L223" s="34">
        <v>0</v>
      </c>
      <c r="M223" s="34">
        <f t="shared" si="5"/>
        <v>0</v>
      </c>
      <c r="N223" s="34">
        <f t="shared" si="6"/>
        <v>0</v>
      </c>
      <c r="O223" s="36" t="e">
        <f t="shared" si="2"/>
        <v>#DIV/0!</v>
      </c>
      <c r="P223" s="2"/>
      <c r="Q223" s="2"/>
      <c r="R223" s="2"/>
      <c r="S223" s="2"/>
      <c r="T223" s="2"/>
      <c r="U223" s="2"/>
    </row>
    <row r="224" spans="1:21" x14ac:dyDescent="0.25">
      <c r="A224" s="37">
        <v>21701</v>
      </c>
      <c r="B224" s="30" t="s">
        <v>37</v>
      </c>
      <c r="C224" s="30" t="s">
        <v>286</v>
      </c>
      <c r="D224" s="30" t="s">
        <v>286</v>
      </c>
      <c r="E224" s="42">
        <v>2291</v>
      </c>
      <c r="F224" s="32">
        <v>2504</v>
      </c>
      <c r="G224" s="32">
        <f t="shared" si="3"/>
        <v>213</v>
      </c>
      <c r="H224" s="32">
        <v>2288</v>
      </c>
      <c r="I224" s="32">
        <f t="shared" si="4"/>
        <v>216</v>
      </c>
      <c r="J224" s="33">
        <v>8.6300000000000002E-2</v>
      </c>
      <c r="K224" s="34">
        <v>2510</v>
      </c>
      <c r="L224" s="34">
        <v>0</v>
      </c>
      <c r="M224" s="35">
        <f t="shared" si="5"/>
        <v>2288</v>
      </c>
      <c r="N224" s="35">
        <f t="shared" si="6"/>
        <v>222</v>
      </c>
      <c r="O224" s="36">
        <f t="shared" si="2"/>
        <v>8.844621513944223E-2</v>
      </c>
      <c r="P224" s="2"/>
      <c r="Q224" s="2"/>
      <c r="R224" s="2"/>
      <c r="S224" s="2"/>
      <c r="T224" s="2"/>
      <c r="U224" s="2"/>
    </row>
    <row r="225" spans="1:21" x14ac:dyDescent="0.25">
      <c r="A225" s="37">
        <v>21702</v>
      </c>
      <c r="B225" s="30" t="s">
        <v>37</v>
      </c>
      <c r="C225" s="30" t="s">
        <v>286</v>
      </c>
      <c r="D225" s="30" t="s">
        <v>287</v>
      </c>
      <c r="E225" s="42">
        <v>2723</v>
      </c>
      <c r="F225" s="32">
        <v>2953</v>
      </c>
      <c r="G225" s="32">
        <f t="shared" si="3"/>
        <v>230</v>
      </c>
      <c r="H225" s="32">
        <v>2660</v>
      </c>
      <c r="I225" s="32">
        <f t="shared" si="4"/>
        <v>293</v>
      </c>
      <c r="J225" s="33">
        <v>9.9199999999999997E-2</v>
      </c>
      <c r="K225" s="34">
        <v>2992</v>
      </c>
      <c r="L225" s="34">
        <v>0</v>
      </c>
      <c r="M225" s="35">
        <f t="shared" si="5"/>
        <v>2660</v>
      </c>
      <c r="N225" s="35">
        <f t="shared" si="6"/>
        <v>332</v>
      </c>
      <c r="O225" s="36">
        <f t="shared" si="2"/>
        <v>0.11096256684491979</v>
      </c>
      <c r="P225" s="2"/>
      <c r="Q225" s="2"/>
      <c r="R225" s="2"/>
      <c r="S225" s="2"/>
      <c r="T225" s="2"/>
      <c r="U225" s="2"/>
    </row>
    <row r="226" spans="1:21" x14ac:dyDescent="0.25">
      <c r="A226" s="37">
        <v>21703</v>
      </c>
      <c r="B226" s="30" t="s">
        <v>37</v>
      </c>
      <c r="C226" s="30" t="s">
        <v>286</v>
      </c>
      <c r="D226" s="30" t="s">
        <v>288</v>
      </c>
      <c r="E226" s="38"/>
      <c r="F226" s="39">
        <v>0</v>
      </c>
      <c r="G226" s="32">
        <f t="shared" si="3"/>
        <v>0</v>
      </c>
      <c r="H226" s="39">
        <v>0</v>
      </c>
      <c r="I226" s="32">
        <f t="shared" si="4"/>
        <v>0</v>
      </c>
      <c r="J226" s="40"/>
      <c r="K226" s="34">
        <v>0</v>
      </c>
      <c r="L226" s="34">
        <v>0</v>
      </c>
      <c r="M226" s="34">
        <f t="shared" si="5"/>
        <v>0</v>
      </c>
      <c r="N226" s="34">
        <f t="shared" si="6"/>
        <v>0</v>
      </c>
      <c r="O226" s="36" t="e">
        <f t="shared" si="2"/>
        <v>#DIV/0!</v>
      </c>
      <c r="P226" s="2"/>
      <c r="Q226" s="2"/>
      <c r="R226" s="2"/>
      <c r="S226" s="2"/>
      <c r="T226" s="2"/>
      <c r="U226" s="2"/>
    </row>
    <row r="227" spans="1:21" x14ac:dyDescent="0.25">
      <c r="A227" s="37">
        <v>21704</v>
      </c>
      <c r="B227" s="30" t="s">
        <v>37</v>
      </c>
      <c r="C227" s="30" t="s">
        <v>286</v>
      </c>
      <c r="D227" s="30" t="s">
        <v>289</v>
      </c>
      <c r="E227" s="38"/>
      <c r="F227" s="39">
        <v>0</v>
      </c>
      <c r="G227" s="32">
        <f t="shared" si="3"/>
        <v>0</v>
      </c>
      <c r="H227" s="39">
        <v>0</v>
      </c>
      <c r="I227" s="32">
        <f t="shared" si="4"/>
        <v>0</v>
      </c>
      <c r="J227" s="40"/>
      <c r="K227" s="34">
        <v>0</v>
      </c>
      <c r="L227" s="34">
        <v>0</v>
      </c>
      <c r="M227" s="34">
        <f t="shared" si="5"/>
        <v>0</v>
      </c>
      <c r="N227" s="34">
        <f t="shared" si="6"/>
        <v>0</v>
      </c>
      <c r="O227" s="36" t="e">
        <f t="shared" si="2"/>
        <v>#DIV/0!</v>
      </c>
      <c r="P227" s="2"/>
      <c r="Q227" s="2"/>
      <c r="R227" s="2"/>
      <c r="S227" s="2"/>
      <c r="T227" s="2"/>
      <c r="U227" s="2"/>
    </row>
    <row r="228" spans="1:21" x14ac:dyDescent="0.25">
      <c r="A228" s="37">
        <v>21705</v>
      </c>
      <c r="B228" s="30" t="s">
        <v>37</v>
      </c>
      <c r="C228" s="30" t="s">
        <v>286</v>
      </c>
      <c r="D228" s="30" t="s">
        <v>290</v>
      </c>
      <c r="E228" s="38"/>
      <c r="F228" s="39">
        <v>0</v>
      </c>
      <c r="G228" s="32">
        <f t="shared" si="3"/>
        <v>0</v>
      </c>
      <c r="H228" s="39">
        <v>0</v>
      </c>
      <c r="I228" s="32">
        <f t="shared" si="4"/>
        <v>0</v>
      </c>
      <c r="J228" s="40"/>
      <c r="K228" s="34">
        <v>0</v>
      </c>
      <c r="L228" s="34">
        <v>0</v>
      </c>
      <c r="M228" s="34">
        <f t="shared" si="5"/>
        <v>0</v>
      </c>
      <c r="N228" s="34">
        <f t="shared" si="6"/>
        <v>0</v>
      </c>
      <c r="O228" s="36" t="e">
        <f t="shared" si="2"/>
        <v>#DIV/0!</v>
      </c>
      <c r="P228" s="2"/>
      <c r="Q228" s="2"/>
      <c r="R228" s="2"/>
      <c r="S228" s="2"/>
      <c r="T228" s="2"/>
      <c r="U228" s="2"/>
    </row>
    <row r="229" spans="1:21" x14ac:dyDescent="0.25">
      <c r="A229" s="37">
        <v>21706</v>
      </c>
      <c r="B229" s="30" t="s">
        <v>37</v>
      </c>
      <c r="C229" s="30" t="s">
        <v>286</v>
      </c>
      <c r="D229" s="30" t="s">
        <v>291</v>
      </c>
      <c r="E229" s="38"/>
      <c r="F229" s="39">
        <v>0</v>
      </c>
      <c r="G229" s="32">
        <f t="shared" si="3"/>
        <v>0</v>
      </c>
      <c r="H229" s="39">
        <v>0</v>
      </c>
      <c r="I229" s="32">
        <f t="shared" si="4"/>
        <v>0</v>
      </c>
      <c r="J229" s="40"/>
      <c r="K229" s="34">
        <v>0</v>
      </c>
      <c r="L229" s="34">
        <v>0</v>
      </c>
      <c r="M229" s="34">
        <f t="shared" si="5"/>
        <v>0</v>
      </c>
      <c r="N229" s="34">
        <f t="shared" si="6"/>
        <v>0</v>
      </c>
      <c r="O229" s="36" t="e">
        <f t="shared" si="2"/>
        <v>#DIV/0!</v>
      </c>
      <c r="P229" s="2"/>
      <c r="Q229" s="2"/>
      <c r="R229" s="2"/>
      <c r="S229" s="2"/>
      <c r="T229" s="2"/>
      <c r="U229" s="2"/>
    </row>
    <row r="230" spans="1:21" x14ac:dyDescent="0.25">
      <c r="A230" s="37">
        <v>21707</v>
      </c>
      <c r="B230" s="30" t="s">
        <v>37</v>
      </c>
      <c r="C230" s="30" t="s">
        <v>286</v>
      </c>
      <c r="D230" s="30" t="s">
        <v>292</v>
      </c>
      <c r="E230" s="38"/>
      <c r="F230" s="39">
        <v>0</v>
      </c>
      <c r="G230" s="32">
        <f t="shared" si="3"/>
        <v>0</v>
      </c>
      <c r="H230" s="39">
        <v>0</v>
      </c>
      <c r="I230" s="32">
        <f t="shared" si="4"/>
        <v>0</v>
      </c>
      <c r="J230" s="40"/>
      <c r="K230" s="34">
        <v>0</v>
      </c>
      <c r="L230" s="34">
        <v>0</v>
      </c>
      <c r="M230" s="34">
        <f t="shared" si="5"/>
        <v>0</v>
      </c>
      <c r="N230" s="34">
        <f t="shared" si="6"/>
        <v>0</v>
      </c>
      <c r="O230" s="36" t="e">
        <f t="shared" si="2"/>
        <v>#DIV/0!</v>
      </c>
      <c r="P230" s="2"/>
      <c r="Q230" s="2"/>
      <c r="R230" s="2"/>
      <c r="S230" s="2"/>
      <c r="T230" s="2"/>
      <c r="U230" s="2"/>
    </row>
    <row r="231" spans="1:21" x14ac:dyDescent="0.25">
      <c r="A231" s="37">
        <v>21708</v>
      </c>
      <c r="B231" s="30" t="s">
        <v>37</v>
      </c>
      <c r="C231" s="30" t="s">
        <v>286</v>
      </c>
      <c r="D231" s="30" t="s">
        <v>293</v>
      </c>
      <c r="E231" s="38"/>
      <c r="F231" s="39">
        <v>0</v>
      </c>
      <c r="G231" s="32">
        <f t="shared" si="3"/>
        <v>0</v>
      </c>
      <c r="H231" s="39">
        <v>0</v>
      </c>
      <c r="I231" s="32">
        <f t="shared" si="4"/>
        <v>0</v>
      </c>
      <c r="J231" s="40"/>
      <c r="K231" s="34">
        <v>0</v>
      </c>
      <c r="L231" s="34">
        <v>0</v>
      </c>
      <c r="M231" s="34">
        <f t="shared" si="5"/>
        <v>0</v>
      </c>
      <c r="N231" s="34">
        <f t="shared" si="6"/>
        <v>0</v>
      </c>
      <c r="O231" s="36" t="e">
        <f t="shared" si="2"/>
        <v>#DIV/0!</v>
      </c>
      <c r="P231" s="2"/>
      <c r="Q231" s="2"/>
      <c r="R231" s="2"/>
      <c r="S231" s="2"/>
      <c r="T231" s="2"/>
      <c r="U231" s="2"/>
    </row>
    <row r="232" spans="1:21" x14ac:dyDescent="0.25">
      <c r="A232" s="37">
        <v>21709</v>
      </c>
      <c r="B232" s="30" t="s">
        <v>37</v>
      </c>
      <c r="C232" s="30" t="s">
        <v>286</v>
      </c>
      <c r="D232" s="30" t="s">
        <v>294</v>
      </c>
      <c r="E232" s="38"/>
      <c r="F232" s="39">
        <v>0</v>
      </c>
      <c r="G232" s="32">
        <f t="shared" si="3"/>
        <v>0</v>
      </c>
      <c r="H232" s="39">
        <v>0</v>
      </c>
      <c r="I232" s="32">
        <f t="shared" si="4"/>
        <v>0</v>
      </c>
      <c r="J232" s="40"/>
      <c r="K232" s="34">
        <v>0</v>
      </c>
      <c r="L232" s="34">
        <v>0</v>
      </c>
      <c r="M232" s="34">
        <f t="shared" si="5"/>
        <v>0</v>
      </c>
      <c r="N232" s="34">
        <f t="shared" si="6"/>
        <v>0</v>
      </c>
      <c r="O232" s="36" t="e">
        <f t="shared" si="2"/>
        <v>#DIV/0!</v>
      </c>
      <c r="P232" s="2"/>
      <c r="Q232" s="2"/>
      <c r="R232" s="2"/>
      <c r="S232" s="2"/>
      <c r="T232" s="2"/>
      <c r="U232" s="2"/>
    </row>
    <row r="233" spans="1:21" x14ac:dyDescent="0.25">
      <c r="A233" s="37">
        <v>21710</v>
      </c>
      <c r="B233" s="30" t="s">
        <v>37</v>
      </c>
      <c r="C233" s="30" t="s">
        <v>286</v>
      </c>
      <c r="D233" s="30" t="s">
        <v>295</v>
      </c>
      <c r="E233" s="38"/>
      <c r="F233" s="39">
        <v>0</v>
      </c>
      <c r="G233" s="32">
        <f t="shared" si="3"/>
        <v>0</v>
      </c>
      <c r="H233" s="39">
        <v>0</v>
      </c>
      <c r="I233" s="32">
        <f t="shared" si="4"/>
        <v>0</v>
      </c>
      <c r="J233" s="40"/>
      <c r="K233" s="34">
        <v>0</v>
      </c>
      <c r="L233" s="34">
        <v>0</v>
      </c>
      <c r="M233" s="34">
        <f t="shared" si="5"/>
        <v>0</v>
      </c>
      <c r="N233" s="34">
        <f t="shared" si="6"/>
        <v>0</v>
      </c>
      <c r="O233" s="36" t="e">
        <f t="shared" si="2"/>
        <v>#DIV/0!</v>
      </c>
      <c r="P233" s="2"/>
      <c r="Q233" s="2"/>
      <c r="R233" s="2"/>
      <c r="S233" s="2"/>
      <c r="T233" s="2"/>
      <c r="U233" s="2"/>
    </row>
    <row r="234" spans="1:21" x14ac:dyDescent="0.25">
      <c r="A234" s="37">
        <v>21801</v>
      </c>
      <c r="B234" s="30" t="s">
        <v>37</v>
      </c>
      <c r="C234" s="30" t="s">
        <v>296</v>
      </c>
      <c r="D234" s="30" t="s">
        <v>297</v>
      </c>
      <c r="E234" s="42">
        <v>182840</v>
      </c>
      <c r="F234" s="32">
        <v>198559</v>
      </c>
      <c r="G234" s="32">
        <f t="shared" si="3"/>
        <v>15719</v>
      </c>
      <c r="H234" s="32">
        <v>177231</v>
      </c>
      <c r="I234" s="32">
        <f t="shared" si="4"/>
        <v>21328</v>
      </c>
      <c r="J234" s="33">
        <v>0.1074</v>
      </c>
      <c r="K234" s="34">
        <v>198515</v>
      </c>
      <c r="L234" s="34">
        <v>835</v>
      </c>
      <c r="M234" s="35">
        <f t="shared" si="5"/>
        <v>178066</v>
      </c>
      <c r="N234" s="35">
        <f t="shared" si="6"/>
        <v>20449</v>
      </c>
      <c r="O234" s="36">
        <f t="shared" si="2"/>
        <v>0.10300984812230814</v>
      </c>
      <c r="P234" s="2"/>
      <c r="Q234" s="2"/>
      <c r="R234" s="2"/>
      <c r="S234" s="2"/>
      <c r="T234" s="2"/>
      <c r="U234" s="2"/>
    </row>
    <row r="235" spans="1:21" x14ac:dyDescent="0.25">
      <c r="A235" s="37">
        <v>21802</v>
      </c>
      <c r="B235" s="30" t="s">
        <v>37</v>
      </c>
      <c r="C235" s="30" t="s">
        <v>296</v>
      </c>
      <c r="D235" s="30" t="s">
        <v>298</v>
      </c>
      <c r="E235" s="38"/>
      <c r="F235" s="39">
        <v>0</v>
      </c>
      <c r="G235" s="32">
        <f t="shared" si="3"/>
        <v>0</v>
      </c>
      <c r="H235" s="39">
        <v>0</v>
      </c>
      <c r="I235" s="32">
        <f t="shared" si="4"/>
        <v>0</v>
      </c>
      <c r="J235" s="40"/>
      <c r="K235" s="34">
        <v>0</v>
      </c>
      <c r="L235" s="34">
        <v>0</v>
      </c>
      <c r="M235" s="34">
        <f t="shared" si="5"/>
        <v>0</v>
      </c>
      <c r="N235" s="34">
        <f t="shared" si="6"/>
        <v>0</v>
      </c>
      <c r="O235" s="36" t="e">
        <f t="shared" si="2"/>
        <v>#DIV/0!</v>
      </c>
      <c r="P235" s="2"/>
      <c r="Q235" s="2"/>
      <c r="R235" s="2"/>
      <c r="S235" s="2"/>
      <c r="T235" s="2"/>
      <c r="U235" s="2"/>
    </row>
    <row r="236" spans="1:21" x14ac:dyDescent="0.25">
      <c r="A236" s="37">
        <v>21803</v>
      </c>
      <c r="B236" s="30" t="s">
        <v>37</v>
      </c>
      <c r="C236" s="30" t="s">
        <v>296</v>
      </c>
      <c r="D236" s="30" t="s">
        <v>299</v>
      </c>
      <c r="E236" s="42">
        <v>15831</v>
      </c>
      <c r="F236" s="32">
        <v>17236</v>
      </c>
      <c r="G236" s="32">
        <f t="shared" si="3"/>
        <v>1405</v>
      </c>
      <c r="H236" s="32">
        <v>15348</v>
      </c>
      <c r="I236" s="32">
        <f t="shared" si="4"/>
        <v>1888</v>
      </c>
      <c r="J236" s="33">
        <v>0.1095</v>
      </c>
      <c r="K236" s="34">
        <v>17491</v>
      </c>
      <c r="L236" s="34">
        <v>261</v>
      </c>
      <c r="M236" s="35">
        <f t="shared" si="5"/>
        <v>15609</v>
      </c>
      <c r="N236" s="35">
        <f t="shared" si="6"/>
        <v>1882</v>
      </c>
      <c r="O236" s="36">
        <f t="shared" si="2"/>
        <v>0.10759819335658338</v>
      </c>
      <c r="P236" s="2"/>
      <c r="Q236" s="2"/>
      <c r="R236" s="2"/>
      <c r="S236" s="2"/>
      <c r="T236" s="2"/>
      <c r="U236" s="2"/>
    </row>
    <row r="237" spans="1:21" x14ac:dyDescent="0.25">
      <c r="A237" s="37">
        <v>21804</v>
      </c>
      <c r="B237" s="30" t="s">
        <v>37</v>
      </c>
      <c r="C237" s="30" t="s">
        <v>296</v>
      </c>
      <c r="D237" s="30" t="s">
        <v>300</v>
      </c>
      <c r="E237" s="38"/>
      <c r="F237" s="39">
        <v>0</v>
      </c>
      <c r="G237" s="32">
        <f t="shared" si="3"/>
        <v>0</v>
      </c>
      <c r="H237" s="39">
        <v>0</v>
      </c>
      <c r="I237" s="32">
        <f t="shared" si="4"/>
        <v>0</v>
      </c>
      <c r="J237" s="40"/>
      <c r="K237" s="34">
        <v>0</v>
      </c>
      <c r="L237" s="34">
        <v>0</v>
      </c>
      <c r="M237" s="34">
        <f t="shared" si="5"/>
        <v>0</v>
      </c>
      <c r="N237" s="34">
        <f t="shared" si="6"/>
        <v>0</v>
      </c>
      <c r="O237" s="36" t="e">
        <f t="shared" si="2"/>
        <v>#DIV/0!</v>
      </c>
      <c r="P237" s="2"/>
      <c r="Q237" s="2"/>
      <c r="R237" s="2"/>
      <c r="S237" s="2"/>
      <c r="T237" s="2"/>
      <c r="U237" s="2"/>
    </row>
    <row r="238" spans="1:21" x14ac:dyDescent="0.25">
      <c r="A238" s="37">
        <v>21805</v>
      </c>
      <c r="B238" s="30" t="s">
        <v>37</v>
      </c>
      <c r="C238" s="30" t="s">
        <v>296</v>
      </c>
      <c r="D238" s="30" t="s">
        <v>301</v>
      </c>
      <c r="E238" s="42">
        <v>3959</v>
      </c>
      <c r="F238" s="32">
        <v>4312</v>
      </c>
      <c r="G238" s="32">
        <f t="shared" si="3"/>
        <v>353</v>
      </c>
      <c r="H238" s="32">
        <v>3780</v>
      </c>
      <c r="I238" s="32">
        <f t="shared" si="4"/>
        <v>532</v>
      </c>
      <c r="J238" s="33">
        <v>0.1234</v>
      </c>
      <c r="K238" s="34">
        <v>4442</v>
      </c>
      <c r="L238" s="34">
        <v>532</v>
      </c>
      <c r="M238" s="35">
        <f t="shared" si="5"/>
        <v>4312</v>
      </c>
      <c r="N238" s="35">
        <f t="shared" si="6"/>
        <v>130</v>
      </c>
      <c r="O238" s="36">
        <f t="shared" si="2"/>
        <v>2.9266096352994146E-2</v>
      </c>
      <c r="P238" s="2"/>
      <c r="Q238" s="2"/>
      <c r="R238" s="2"/>
      <c r="S238" s="2"/>
      <c r="T238" s="2"/>
      <c r="U238" s="2"/>
    </row>
    <row r="239" spans="1:21" x14ac:dyDescent="0.25">
      <c r="A239" s="37">
        <v>21806</v>
      </c>
      <c r="B239" s="30" t="s">
        <v>37</v>
      </c>
      <c r="C239" s="30" t="s">
        <v>296</v>
      </c>
      <c r="D239" s="30" t="s">
        <v>302</v>
      </c>
      <c r="E239" s="42">
        <v>8407</v>
      </c>
      <c r="F239" s="32">
        <v>8756</v>
      </c>
      <c r="G239" s="32">
        <f t="shared" si="3"/>
        <v>349</v>
      </c>
      <c r="H239" s="32">
        <v>8385</v>
      </c>
      <c r="I239" s="32">
        <f t="shared" si="4"/>
        <v>371</v>
      </c>
      <c r="J239" s="33">
        <v>4.24E-2</v>
      </c>
      <c r="K239" s="34">
        <v>8792</v>
      </c>
      <c r="L239" s="34">
        <v>0</v>
      </c>
      <c r="M239" s="35">
        <f t="shared" si="5"/>
        <v>8385</v>
      </c>
      <c r="N239" s="35">
        <f t="shared" si="6"/>
        <v>407</v>
      </c>
      <c r="O239" s="36">
        <f t="shared" si="2"/>
        <v>4.6292083712465876E-2</v>
      </c>
      <c r="P239" s="2"/>
      <c r="Q239" s="2"/>
      <c r="R239" s="2"/>
      <c r="S239" s="2"/>
      <c r="T239" s="2"/>
      <c r="U239" s="2"/>
    </row>
    <row r="240" spans="1:21" x14ac:dyDescent="0.25">
      <c r="A240" s="37">
        <v>21807</v>
      </c>
      <c r="B240" s="30" t="s">
        <v>37</v>
      </c>
      <c r="C240" s="30" t="s">
        <v>296</v>
      </c>
      <c r="D240" s="30" t="s">
        <v>303</v>
      </c>
      <c r="E240" s="42">
        <v>2437</v>
      </c>
      <c r="F240" s="32">
        <v>2805</v>
      </c>
      <c r="G240" s="32">
        <f t="shared" si="3"/>
        <v>368</v>
      </c>
      <c r="H240" s="32">
        <v>2118</v>
      </c>
      <c r="I240" s="32">
        <f t="shared" si="4"/>
        <v>687</v>
      </c>
      <c r="J240" s="33">
        <v>0.24490000000000001</v>
      </c>
      <c r="K240" s="34">
        <v>3059</v>
      </c>
      <c r="L240" s="34">
        <v>0</v>
      </c>
      <c r="M240" s="35">
        <f t="shared" si="5"/>
        <v>2118</v>
      </c>
      <c r="N240" s="35">
        <f t="shared" si="6"/>
        <v>941</v>
      </c>
      <c r="O240" s="36">
        <f t="shared" si="2"/>
        <v>0.30761686825760054</v>
      </c>
      <c r="P240" s="2"/>
      <c r="Q240" s="2"/>
      <c r="R240" s="2"/>
      <c r="S240" s="2"/>
      <c r="T240" s="2"/>
      <c r="U240" s="2"/>
    </row>
    <row r="241" spans="1:21" x14ac:dyDescent="0.25">
      <c r="A241" s="37">
        <v>21808</v>
      </c>
      <c r="B241" s="30" t="s">
        <v>37</v>
      </c>
      <c r="C241" s="30" t="s">
        <v>296</v>
      </c>
      <c r="D241" s="30" t="s">
        <v>296</v>
      </c>
      <c r="E241" s="42">
        <v>17276</v>
      </c>
      <c r="F241" s="32">
        <v>19570</v>
      </c>
      <c r="G241" s="32">
        <f t="shared" si="3"/>
        <v>2294</v>
      </c>
      <c r="H241" s="32">
        <v>17138</v>
      </c>
      <c r="I241" s="32">
        <f t="shared" si="4"/>
        <v>2432</v>
      </c>
      <c r="J241" s="33">
        <v>0.12429999999999999</v>
      </c>
      <c r="K241" s="34">
        <v>19971</v>
      </c>
      <c r="L241" s="34">
        <v>0</v>
      </c>
      <c r="M241" s="35">
        <f t="shared" si="5"/>
        <v>17138</v>
      </c>
      <c r="N241" s="35">
        <f t="shared" si="6"/>
        <v>2833</v>
      </c>
      <c r="O241" s="36">
        <f t="shared" si="2"/>
        <v>0.1418556907515898</v>
      </c>
      <c r="P241" s="2"/>
      <c r="Q241" s="2"/>
      <c r="R241" s="2"/>
      <c r="S241" s="2"/>
      <c r="T241" s="2"/>
      <c r="U241" s="2"/>
    </row>
    <row r="242" spans="1:21" x14ac:dyDescent="0.25">
      <c r="A242" s="37">
        <v>21809</v>
      </c>
      <c r="B242" s="30" t="s">
        <v>37</v>
      </c>
      <c r="C242" s="30" t="s">
        <v>296</v>
      </c>
      <c r="D242" s="30" t="s">
        <v>304</v>
      </c>
      <c r="E242" s="42">
        <v>160436</v>
      </c>
      <c r="F242" s="32">
        <v>173523</v>
      </c>
      <c r="G242" s="32">
        <f t="shared" si="3"/>
        <v>13087</v>
      </c>
      <c r="H242" s="32">
        <v>121837</v>
      </c>
      <c r="I242" s="32">
        <f t="shared" si="4"/>
        <v>51686</v>
      </c>
      <c r="J242" s="33">
        <v>0.2979</v>
      </c>
      <c r="K242" s="34">
        <v>179254</v>
      </c>
      <c r="L242" s="34">
        <v>2091</v>
      </c>
      <c r="M242" s="35">
        <f t="shared" si="5"/>
        <v>123928</v>
      </c>
      <c r="N242" s="35">
        <f t="shared" si="6"/>
        <v>55326</v>
      </c>
      <c r="O242" s="36">
        <f t="shared" si="2"/>
        <v>0.30864583217110914</v>
      </c>
      <c r="P242" s="2"/>
      <c r="Q242" s="2"/>
      <c r="R242" s="2"/>
      <c r="S242" s="2"/>
      <c r="T242" s="2"/>
      <c r="U242" s="2"/>
    </row>
    <row r="243" spans="1:21" x14ac:dyDescent="0.25">
      <c r="A243" s="37">
        <v>21901</v>
      </c>
      <c r="B243" s="30" t="s">
        <v>37</v>
      </c>
      <c r="C243" s="30" t="s">
        <v>305</v>
      </c>
      <c r="D243" s="30" t="s">
        <v>305</v>
      </c>
      <c r="E243" s="42">
        <v>4165</v>
      </c>
      <c r="F243" s="32">
        <v>4617</v>
      </c>
      <c r="G243" s="32">
        <f t="shared" si="3"/>
        <v>452</v>
      </c>
      <c r="H243" s="32">
        <v>4090</v>
      </c>
      <c r="I243" s="32">
        <f t="shared" si="4"/>
        <v>527</v>
      </c>
      <c r="J243" s="33">
        <v>0.11409999999999999</v>
      </c>
      <c r="K243" s="34">
        <v>4671</v>
      </c>
      <c r="L243" s="34">
        <v>0</v>
      </c>
      <c r="M243" s="35">
        <f t="shared" si="5"/>
        <v>4090</v>
      </c>
      <c r="N243" s="35">
        <f t="shared" si="6"/>
        <v>581</v>
      </c>
      <c r="O243" s="36">
        <f t="shared" si="2"/>
        <v>0.12438450010704347</v>
      </c>
      <c r="P243" s="2"/>
      <c r="Q243" s="2"/>
      <c r="R243" s="2"/>
      <c r="S243" s="2"/>
      <c r="T243" s="2"/>
      <c r="U243" s="2"/>
    </row>
    <row r="244" spans="1:21" x14ac:dyDescent="0.25">
      <c r="A244" s="37">
        <v>21902</v>
      </c>
      <c r="B244" s="30" t="s">
        <v>37</v>
      </c>
      <c r="C244" s="30" t="s">
        <v>305</v>
      </c>
      <c r="D244" s="30" t="s">
        <v>306</v>
      </c>
      <c r="E244" s="38"/>
      <c r="F244" s="39">
        <v>0</v>
      </c>
      <c r="G244" s="32">
        <f t="shared" si="3"/>
        <v>0</v>
      </c>
      <c r="H244" s="39">
        <v>0</v>
      </c>
      <c r="I244" s="32">
        <f t="shared" si="4"/>
        <v>0</v>
      </c>
      <c r="J244" s="40"/>
      <c r="K244" s="34">
        <v>0</v>
      </c>
      <c r="L244" s="34">
        <v>0</v>
      </c>
      <c r="M244" s="34">
        <f t="shared" si="5"/>
        <v>0</v>
      </c>
      <c r="N244" s="34">
        <f t="shared" si="6"/>
        <v>0</v>
      </c>
      <c r="O244" s="36" t="e">
        <f t="shared" si="2"/>
        <v>#DIV/0!</v>
      </c>
      <c r="P244" s="2"/>
      <c r="Q244" s="2"/>
      <c r="R244" s="2"/>
      <c r="S244" s="2"/>
      <c r="T244" s="2"/>
      <c r="U244" s="2"/>
    </row>
    <row r="245" spans="1:21" x14ac:dyDescent="0.25">
      <c r="A245" s="37">
        <v>21903</v>
      </c>
      <c r="B245" s="30" t="s">
        <v>37</v>
      </c>
      <c r="C245" s="30" t="s">
        <v>305</v>
      </c>
      <c r="D245" s="30" t="s">
        <v>307</v>
      </c>
      <c r="E245" s="38"/>
      <c r="F245" s="39">
        <v>0</v>
      </c>
      <c r="G245" s="32">
        <f t="shared" si="3"/>
        <v>0</v>
      </c>
      <c r="H245" s="39">
        <v>0</v>
      </c>
      <c r="I245" s="32">
        <f t="shared" si="4"/>
        <v>0</v>
      </c>
      <c r="J245" s="40"/>
      <c r="K245" s="34">
        <v>0</v>
      </c>
      <c r="L245" s="34">
        <v>0</v>
      </c>
      <c r="M245" s="34">
        <f t="shared" si="5"/>
        <v>0</v>
      </c>
      <c r="N245" s="34">
        <f t="shared" si="6"/>
        <v>0</v>
      </c>
      <c r="O245" s="36" t="e">
        <f t="shared" si="2"/>
        <v>#DIV/0!</v>
      </c>
      <c r="P245" s="2"/>
      <c r="Q245" s="2"/>
      <c r="R245" s="2"/>
      <c r="S245" s="2"/>
      <c r="T245" s="2"/>
      <c r="U245" s="2"/>
    </row>
    <row r="246" spans="1:21" x14ac:dyDescent="0.25">
      <c r="A246" s="37">
        <v>21904</v>
      </c>
      <c r="B246" s="30" t="s">
        <v>37</v>
      </c>
      <c r="C246" s="30" t="s">
        <v>305</v>
      </c>
      <c r="D246" s="30" t="s">
        <v>308</v>
      </c>
      <c r="E246" s="38"/>
      <c r="F246" s="39">
        <v>0</v>
      </c>
      <c r="G246" s="32">
        <f t="shared" si="3"/>
        <v>0</v>
      </c>
      <c r="H246" s="39">
        <v>0</v>
      </c>
      <c r="I246" s="32">
        <f t="shared" si="4"/>
        <v>0</v>
      </c>
      <c r="J246" s="40"/>
      <c r="K246" s="34">
        <v>0</v>
      </c>
      <c r="L246" s="34">
        <v>0</v>
      </c>
      <c r="M246" s="34">
        <f t="shared" si="5"/>
        <v>0</v>
      </c>
      <c r="N246" s="34">
        <f t="shared" si="6"/>
        <v>0</v>
      </c>
      <c r="O246" s="36" t="e">
        <f t="shared" si="2"/>
        <v>#DIV/0!</v>
      </c>
      <c r="P246" s="2"/>
      <c r="Q246" s="2"/>
      <c r="R246" s="2"/>
      <c r="S246" s="2"/>
      <c r="T246" s="2"/>
      <c r="U246" s="2"/>
    </row>
    <row r="247" spans="1:21" x14ac:dyDescent="0.25">
      <c r="A247" s="37">
        <v>21905</v>
      </c>
      <c r="B247" s="30" t="s">
        <v>37</v>
      </c>
      <c r="C247" s="30" t="s">
        <v>305</v>
      </c>
      <c r="D247" s="30" t="s">
        <v>309</v>
      </c>
      <c r="E247" s="38"/>
      <c r="F247" s="39">
        <v>0</v>
      </c>
      <c r="G247" s="32">
        <f t="shared" si="3"/>
        <v>0</v>
      </c>
      <c r="H247" s="39">
        <v>0</v>
      </c>
      <c r="I247" s="32">
        <f t="shared" si="4"/>
        <v>0</v>
      </c>
      <c r="J247" s="40"/>
      <c r="K247" s="34">
        <v>0</v>
      </c>
      <c r="L247" s="34">
        <v>0</v>
      </c>
      <c r="M247" s="34">
        <f t="shared" si="5"/>
        <v>0</v>
      </c>
      <c r="N247" s="34">
        <f t="shared" si="6"/>
        <v>0</v>
      </c>
      <c r="O247" s="36" t="e">
        <f t="shared" si="2"/>
        <v>#DIV/0!</v>
      </c>
      <c r="P247" s="2"/>
      <c r="Q247" s="2"/>
      <c r="R247" s="2"/>
      <c r="S247" s="2"/>
      <c r="T247" s="2"/>
      <c r="U247" s="2"/>
    </row>
    <row r="248" spans="1:21" x14ac:dyDescent="0.25">
      <c r="A248" s="37">
        <v>21906</v>
      </c>
      <c r="B248" s="30" t="s">
        <v>37</v>
      </c>
      <c r="C248" s="30" t="s">
        <v>305</v>
      </c>
      <c r="D248" s="30" t="s">
        <v>310</v>
      </c>
      <c r="E248" s="38"/>
      <c r="F248" s="39">
        <v>0</v>
      </c>
      <c r="G248" s="32">
        <f t="shared" si="3"/>
        <v>0</v>
      </c>
      <c r="H248" s="39">
        <v>0</v>
      </c>
      <c r="I248" s="32">
        <f t="shared" si="4"/>
        <v>0</v>
      </c>
      <c r="J248" s="40"/>
      <c r="K248" s="34">
        <v>0</v>
      </c>
      <c r="L248" s="34">
        <v>0</v>
      </c>
      <c r="M248" s="34">
        <f t="shared" si="5"/>
        <v>0</v>
      </c>
      <c r="N248" s="34">
        <f t="shared" si="6"/>
        <v>0</v>
      </c>
      <c r="O248" s="36" t="e">
        <f t="shared" si="2"/>
        <v>#DIV/0!</v>
      </c>
      <c r="P248" s="2"/>
      <c r="Q248" s="2"/>
      <c r="R248" s="2"/>
      <c r="S248" s="2"/>
      <c r="T248" s="2"/>
      <c r="U248" s="2"/>
    </row>
    <row r="249" spans="1:21" x14ac:dyDescent="0.25">
      <c r="A249" s="37">
        <v>21907</v>
      </c>
      <c r="B249" s="30" t="s">
        <v>37</v>
      </c>
      <c r="C249" s="30" t="s">
        <v>305</v>
      </c>
      <c r="D249" s="30" t="s">
        <v>311</v>
      </c>
      <c r="E249" s="38"/>
      <c r="F249" s="39">
        <v>0</v>
      </c>
      <c r="G249" s="32">
        <f t="shared" si="3"/>
        <v>0</v>
      </c>
      <c r="H249" s="39">
        <v>0</v>
      </c>
      <c r="I249" s="32">
        <f t="shared" si="4"/>
        <v>0</v>
      </c>
      <c r="J249" s="40"/>
      <c r="K249" s="34">
        <v>0</v>
      </c>
      <c r="L249" s="34">
        <v>0</v>
      </c>
      <c r="M249" s="34">
        <f t="shared" si="5"/>
        <v>0</v>
      </c>
      <c r="N249" s="34">
        <f t="shared" si="6"/>
        <v>0</v>
      </c>
      <c r="O249" s="36" t="e">
        <f t="shared" si="2"/>
        <v>#DIV/0!</v>
      </c>
      <c r="P249" s="2"/>
      <c r="Q249" s="2"/>
      <c r="R249" s="2"/>
      <c r="S249" s="2"/>
      <c r="T249" s="2"/>
      <c r="U249" s="2"/>
    </row>
    <row r="250" spans="1:21" x14ac:dyDescent="0.25">
      <c r="A250" s="37">
        <v>21908</v>
      </c>
      <c r="B250" s="30" t="s">
        <v>37</v>
      </c>
      <c r="C250" s="30" t="s">
        <v>305</v>
      </c>
      <c r="D250" s="30" t="s">
        <v>312</v>
      </c>
      <c r="E250" s="38"/>
      <c r="F250" s="39">
        <v>0</v>
      </c>
      <c r="G250" s="32">
        <f t="shared" si="3"/>
        <v>0</v>
      </c>
      <c r="H250" s="39">
        <v>0</v>
      </c>
      <c r="I250" s="32">
        <f t="shared" si="4"/>
        <v>0</v>
      </c>
      <c r="J250" s="40"/>
      <c r="K250" s="34">
        <v>0</v>
      </c>
      <c r="L250" s="34">
        <v>0</v>
      </c>
      <c r="M250" s="34">
        <f t="shared" si="5"/>
        <v>0</v>
      </c>
      <c r="N250" s="34">
        <f t="shared" si="6"/>
        <v>0</v>
      </c>
      <c r="O250" s="36" t="e">
        <f t="shared" si="2"/>
        <v>#DIV/0!</v>
      </c>
      <c r="P250" s="2"/>
      <c r="Q250" s="2"/>
      <c r="R250" s="2"/>
      <c r="S250" s="2"/>
      <c r="T250" s="2"/>
      <c r="U250" s="2"/>
    </row>
    <row r="251" spans="1:21" x14ac:dyDescent="0.25">
      <c r="A251" s="37">
        <v>21909</v>
      </c>
      <c r="B251" s="30" t="s">
        <v>37</v>
      </c>
      <c r="C251" s="30" t="s">
        <v>305</v>
      </c>
      <c r="D251" s="30" t="s">
        <v>313</v>
      </c>
      <c r="E251" s="38"/>
      <c r="F251" s="39">
        <v>0</v>
      </c>
      <c r="G251" s="32">
        <f t="shared" si="3"/>
        <v>0</v>
      </c>
      <c r="H251" s="39">
        <v>0</v>
      </c>
      <c r="I251" s="32">
        <f t="shared" si="4"/>
        <v>0</v>
      </c>
      <c r="J251" s="40"/>
      <c r="K251" s="34">
        <v>0</v>
      </c>
      <c r="L251" s="34">
        <v>0</v>
      </c>
      <c r="M251" s="34">
        <f t="shared" si="5"/>
        <v>0</v>
      </c>
      <c r="N251" s="34">
        <f t="shared" si="6"/>
        <v>0</v>
      </c>
      <c r="O251" s="36" t="e">
        <f t="shared" si="2"/>
        <v>#DIV/0!</v>
      </c>
      <c r="P251" s="2"/>
      <c r="Q251" s="2"/>
      <c r="R251" s="2"/>
      <c r="S251" s="2"/>
      <c r="T251" s="2"/>
      <c r="U251" s="2"/>
    </row>
    <row r="252" spans="1:21" x14ac:dyDescent="0.25">
      <c r="A252" s="37">
        <v>21910</v>
      </c>
      <c r="B252" s="30" t="s">
        <v>37</v>
      </c>
      <c r="C252" s="30" t="s">
        <v>305</v>
      </c>
      <c r="D252" s="30" t="s">
        <v>314</v>
      </c>
      <c r="E252" s="38"/>
      <c r="F252" s="39">
        <v>0</v>
      </c>
      <c r="G252" s="32">
        <f t="shared" si="3"/>
        <v>0</v>
      </c>
      <c r="H252" s="39">
        <v>0</v>
      </c>
      <c r="I252" s="32">
        <f t="shared" si="4"/>
        <v>0</v>
      </c>
      <c r="J252" s="40"/>
      <c r="K252" s="34">
        <v>0</v>
      </c>
      <c r="L252" s="34">
        <v>0</v>
      </c>
      <c r="M252" s="34">
        <f t="shared" si="5"/>
        <v>0</v>
      </c>
      <c r="N252" s="34">
        <f t="shared" si="6"/>
        <v>0</v>
      </c>
      <c r="O252" s="36" t="e">
        <f t="shared" si="2"/>
        <v>#DIV/0!</v>
      </c>
      <c r="P252" s="2"/>
      <c r="Q252" s="2"/>
      <c r="R252" s="2"/>
      <c r="S252" s="2"/>
      <c r="T252" s="2"/>
      <c r="U252" s="2"/>
    </row>
    <row r="253" spans="1:21" x14ac:dyDescent="0.25">
      <c r="A253" s="37">
        <v>22001</v>
      </c>
      <c r="B253" s="30" t="s">
        <v>37</v>
      </c>
      <c r="C253" s="30" t="s">
        <v>315</v>
      </c>
      <c r="D253" s="30" t="s">
        <v>315</v>
      </c>
      <c r="E253" s="42">
        <v>7370</v>
      </c>
      <c r="F253" s="32">
        <v>8493</v>
      </c>
      <c r="G253" s="32">
        <f t="shared" si="3"/>
        <v>1123</v>
      </c>
      <c r="H253" s="32">
        <v>6959</v>
      </c>
      <c r="I253" s="32">
        <f t="shared" si="4"/>
        <v>1534</v>
      </c>
      <c r="J253" s="33">
        <v>0.18060000000000001</v>
      </c>
      <c r="K253" s="34">
        <v>8750</v>
      </c>
      <c r="L253" s="34">
        <v>0</v>
      </c>
      <c r="M253" s="35">
        <f t="shared" si="5"/>
        <v>6959</v>
      </c>
      <c r="N253" s="35">
        <f t="shared" si="6"/>
        <v>1791</v>
      </c>
      <c r="O253" s="36">
        <f t="shared" si="2"/>
        <v>0.20468571428571428</v>
      </c>
      <c r="P253" s="2"/>
      <c r="Q253" s="2"/>
      <c r="R253" s="2"/>
      <c r="S253" s="2"/>
      <c r="T253" s="2"/>
      <c r="U253" s="2"/>
    </row>
    <row r="254" spans="1:21" x14ac:dyDescent="0.25">
      <c r="A254" s="37">
        <v>22002</v>
      </c>
      <c r="B254" s="30" t="s">
        <v>37</v>
      </c>
      <c r="C254" s="30" t="s">
        <v>315</v>
      </c>
      <c r="D254" s="30" t="s">
        <v>316</v>
      </c>
      <c r="E254" s="38"/>
      <c r="F254" s="39">
        <v>0</v>
      </c>
      <c r="G254" s="32">
        <f t="shared" si="3"/>
        <v>0</v>
      </c>
      <c r="H254" s="39">
        <v>0</v>
      </c>
      <c r="I254" s="32">
        <f t="shared" si="4"/>
        <v>0</v>
      </c>
      <c r="J254" s="40"/>
      <c r="K254" s="34">
        <v>0</v>
      </c>
      <c r="L254" s="34">
        <v>0</v>
      </c>
      <c r="M254" s="34">
        <f t="shared" si="5"/>
        <v>0</v>
      </c>
      <c r="N254" s="34">
        <f t="shared" si="6"/>
        <v>0</v>
      </c>
      <c r="O254" s="36" t="e">
        <f t="shared" si="2"/>
        <v>#DIV/0!</v>
      </c>
      <c r="P254" s="2"/>
      <c r="Q254" s="2"/>
      <c r="R254" s="2"/>
      <c r="S254" s="2"/>
      <c r="T254" s="2"/>
      <c r="U254" s="2"/>
    </row>
    <row r="255" spans="1:21" x14ac:dyDescent="0.25">
      <c r="A255" s="37">
        <v>22003</v>
      </c>
      <c r="B255" s="30" t="s">
        <v>37</v>
      </c>
      <c r="C255" s="30" t="s">
        <v>315</v>
      </c>
      <c r="D255" s="30" t="s">
        <v>317</v>
      </c>
      <c r="E255" s="38"/>
      <c r="F255" s="39">
        <v>0</v>
      </c>
      <c r="G255" s="32">
        <f t="shared" si="3"/>
        <v>0</v>
      </c>
      <c r="H255" s="39">
        <v>0</v>
      </c>
      <c r="I255" s="32">
        <f t="shared" si="4"/>
        <v>0</v>
      </c>
      <c r="J255" s="40"/>
      <c r="K255" s="34">
        <v>0</v>
      </c>
      <c r="L255" s="34">
        <v>0</v>
      </c>
      <c r="M255" s="34">
        <f t="shared" si="5"/>
        <v>0</v>
      </c>
      <c r="N255" s="34">
        <f t="shared" si="6"/>
        <v>0</v>
      </c>
      <c r="O255" s="36" t="e">
        <f t="shared" si="2"/>
        <v>#DIV/0!</v>
      </c>
      <c r="P255" s="2"/>
      <c r="Q255" s="2"/>
      <c r="R255" s="2"/>
      <c r="S255" s="2"/>
      <c r="T255" s="2"/>
      <c r="U255" s="2"/>
    </row>
    <row r="256" spans="1:21" x14ac:dyDescent="0.25">
      <c r="A256" s="37">
        <v>22004</v>
      </c>
      <c r="B256" s="30" t="s">
        <v>37</v>
      </c>
      <c r="C256" s="30" t="s">
        <v>315</v>
      </c>
      <c r="D256" s="30" t="s">
        <v>318</v>
      </c>
      <c r="E256" s="38"/>
      <c r="F256" s="39">
        <v>0</v>
      </c>
      <c r="G256" s="32">
        <f t="shared" si="3"/>
        <v>0</v>
      </c>
      <c r="H256" s="39">
        <v>0</v>
      </c>
      <c r="I256" s="32">
        <f t="shared" si="4"/>
        <v>0</v>
      </c>
      <c r="J256" s="40"/>
      <c r="K256" s="34">
        <v>0</v>
      </c>
      <c r="L256" s="34">
        <v>0</v>
      </c>
      <c r="M256" s="34">
        <f t="shared" si="5"/>
        <v>0</v>
      </c>
      <c r="N256" s="34">
        <f t="shared" si="6"/>
        <v>0</v>
      </c>
      <c r="O256" s="36" t="e">
        <f t="shared" si="2"/>
        <v>#DIV/0!</v>
      </c>
      <c r="P256" s="2"/>
      <c r="Q256" s="2"/>
      <c r="R256" s="2"/>
      <c r="S256" s="2"/>
      <c r="T256" s="2"/>
      <c r="U256" s="2"/>
    </row>
    <row r="257" spans="1:21" x14ac:dyDescent="0.25">
      <c r="A257" s="37">
        <v>22005</v>
      </c>
      <c r="B257" s="30" t="s">
        <v>37</v>
      </c>
      <c r="C257" s="30" t="s">
        <v>315</v>
      </c>
      <c r="D257" s="30" t="s">
        <v>319</v>
      </c>
      <c r="E257" s="38"/>
      <c r="F257" s="39">
        <v>0</v>
      </c>
      <c r="G257" s="32">
        <f t="shared" si="3"/>
        <v>0</v>
      </c>
      <c r="H257" s="39">
        <v>0</v>
      </c>
      <c r="I257" s="32">
        <f t="shared" si="4"/>
        <v>0</v>
      </c>
      <c r="J257" s="40"/>
      <c r="K257" s="34">
        <v>0</v>
      </c>
      <c r="L257" s="34">
        <v>0</v>
      </c>
      <c r="M257" s="34">
        <f t="shared" si="5"/>
        <v>0</v>
      </c>
      <c r="N257" s="34">
        <f t="shared" si="6"/>
        <v>0</v>
      </c>
      <c r="O257" s="36" t="e">
        <f t="shared" si="2"/>
        <v>#DIV/0!</v>
      </c>
      <c r="P257" s="2"/>
      <c r="Q257" s="2"/>
      <c r="R257" s="2"/>
      <c r="S257" s="2"/>
      <c r="T257" s="2"/>
      <c r="U257" s="2"/>
    </row>
    <row r="258" spans="1:21" x14ac:dyDescent="0.25">
      <c r="A258" s="37">
        <v>22006</v>
      </c>
      <c r="B258" s="30" t="s">
        <v>37</v>
      </c>
      <c r="C258" s="30" t="s">
        <v>315</v>
      </c>
      <c r="D258" s="30" t="s">
        <v>320</v>
      </c>
      <c r="E258" s="38"/>
      <c r="F258" s="39">
        <v>0</v>
      </c>
      <c r="G258" s="32">
        <f t="shared" si="3"/>
        <v>0</v>
      </c>
      <c r="H258" s="39">
        <v>0</v>
      </c>
      <c r="I258" s="32">
        <f t="shared" si="4"/>
        <v>0</v>
      </c>
      <c r="J258" s="40"/>
      <c r="K258" s="34">
        <v>0</v>
      </c>
      <c r="L258" s="34">
        <v>0</v>
      </c>
      <c r="M258" s="34">
        <f t="shared" si="5"/>
        <v>0</v>
      </c>
      <c r="N258" s="34">
        <f t="shared" si="6"/>
        <v>0</v>
      </c>
      <c r="O258" s="36" t="e">
        <f t="shared" si="2"/>
        <v>#DIV/0!</v>
      </c>
      <c r="P258" s="2"/>
      <c r="Q258" s="2"/>
      <c r="R258" s="2"/>
      <c r="S258" s="2"/>
      <c r="T258" s="2"/>
      <c r="U258" s="2"/>
    </row>
    <row r="259" spans="1:21" x14ac:dyDescent="0.25">
      <c r="A259" s="37">
        <v>22007</v>
      </c>
      <c r="B259" s="30" t="s">
        <v>37</v>
      </c>
      <c r="C259" s="30" t="s">
        <v>315</v>
      </c>
      <c r="D259" s="30" t="s">
        <v>321</v>
      </c>
      <c r="E259" s="38"/>
      <c r="F259" s="39">
        <v>0</v>
      </c>
      <c r="G259" s="32">
        <f t="shared" si="3"/>
        <v>0</v>
      </c>
      <c r="H259" s="39">
        <v>0</v>
      </c>
      <c r="I259" s="32">
        <f t="shared" si="4"/>
        <v>0</v>
      </c>
      <c r="J259" s="40"/>
      <c r="K259" s="34">
        <v>0</v>
      </c>
      <c r="L259" s="34">
        <v>0</v>
      </c>
      <c r="M259" s="34">
        <f t="shared" si="5"/>
        <v>0</v>
      </c>
      <c r="N259" s="34">
        <f t="shared" si="6"/>
        <v>0</v>
      </c>
      <c r="O259" s="36" t="e">
        <f t="shared" si="2"/>
        <v>#DIV/0!</v>
      </c>
      <c r="P259" s="2"/>
      <c r="Q259" s="2"/>
      <c r="R259" s="2"/>
      <c r="S259" s="2"/>
      <c r="T259" s="2"/>
      <c r="U259" s="2"/>
    </row>
    <row r="260" spans="1:21" x14ac:dyDescent="0.25">
      <c r="A260" s="37">
        <v>22008</v>
      </c>
      <c r="B260" s="30" t="s">
        <v>37</v>
      </c>
      <c r="C260" s="30" t="s">
        <v>315</v>
      </c>
      <c r="D260" s="30" t="s">
        <v>322</v>
      </c>
      <c r="E260" s="38"/>
      <c r="F260" s="39">
        <v>0</v>
      </c>
      <c r="G260" s="32">
        <f t="shared" si="3"/>
        <v>0</v>
      </c>
      <c r="H260" s="39">
        <v>0</v>
      </c>
      <c r="I260" s="32">
        <f t="shared" si="4"/>
        <v>0</v>
      </c>
      <c r="J260" s="40"/>
      <c r="K260" s="34">
        <v>0</v>
      </c>
      <c r="L260" s="34">
        <v>0</v>
      </c>
      <c r="M260" s="34">
        <f t="shared" si="5"/>
        <v>0</v>
      </c>
      <c r="N260" s="34">
        <f t="shared" si="6"/>
        <v>0</v>
      </c>
      <c r="O260" s="36" t="e">
        <f t="shared" si="2"/>
        <v>#DIV/0!</v>
      </c>
      <c r="P260" s="2"/>
      <c r="Q260" s="2"/>
      <c r="R260" s="2"/>
      <c r="S260" s="2"/>
      <c r="T260" s="2"/>
      <c r="U260" s="2"/>
    </row>
    <row r="261" spans="1:21" x14ac:dyDescent="0.25">
      <c r="A261" s="37">
        <v>30101</v>
      </c>
      <c r="B261" s="30" t="s">
        <v>38</v>
      </c>
      <c r="C261" s="30" t="s">
        <v>323</v>
      </c>
      <c r="D261" s="30" t="s">
        <v>323</v>
      </c>
      <c r="E261" s="42">
        <v>60865</v>
      </c>
      <c r="F261" s="32">
        <v>68188</v>
      </c>
      <c r="G261" s="32">
        <f t="shared" si="3"/>
        <v>7323</v>
      </c>
      <c r="H261" s="32">
        <v>61059</v>
      </c>
      <c r="I261" s="32">
        <f t="shared" si="4"/>
        <v>7129</v>
      </c>
      <c r="J261" s="33">
        <v>0.1045</v>
      </c>
      <c r="K261" s="34">
        <v>69941</v>
      </c>
      <c r="L261" s="34">
        <v>0</v>
      </c>
      <c r="M261" s="35">
        <f t="shared" si="5"/>
        <v>61059</v>
      </c>
      <c r="N261" s="35">
        <f t="shared" si="6"/>
        <v>8882</v>
      </c>
      <c r="O261" s="36">
        <f t="shared" si="2"/>
        <v>0.12699275103301355</v>
      </c>
      <c r="P261" s="2"/>
      <c r="Q261" s="2"/>
      <c r="R261" s="2"/>
      <c r="S261" s="2"/>
      <c r="T261" s="2"/>
      <c r="U261" s="2"/>
    </row>
    <row r="262" spans="1:21" x14ac:dyDescent="0.25">
      <c r="A262" s="37">
        <v>30102</v>
      </c>
      <c r="B262" s="30" t="s">
        <v>38</v>
      </c>
      <c r="C262" s="30" t="s">
        <v>323</v>
      </c>
      <c r="D262" s="30" t="s">
        <v>324</v>
      </c>
      <c r="E262" s="38"/>
      <c r="F262" s="39">
        <v>0</v>
      </c>
      <c r="G262" s="32">
        <f t="shared" si="3"/>
        <v>0</v>
      </c>
      <c r="H262" s="39">
        <v>0</v>
      </c>
      <c r="I262" s="32">
        <f t="shared" si="4"/>
        <v>0</v>
      </c>
      <c r="J262" s="40"/>
      <c r="K262" s="34">
        <v>0</v>
      </c>
      <c r="L262" s="34">
        <v>0</v>
      </c>
      <c r="M262" s="34">
        <f t="shared" si="5"/>
        <v>0</v>
      </c>
      <c r="N262" s="34">
        <f t="shared" si="6"/>
        <v>0</v>
      </c>
      <c r="O262" s="36" t="e">
        <f t="shared" si="2"/>
        <v>#DIV/0!</v>
      </c>
      <c r="P262" s="2"/>
      <c r="Q262" s="2"/>
      <c r="R262" s="2"/>
      <c r="S262" s="2"/>
      <c r="T262" s="2"/>
      <c r="U262" s="2"/>
    </row>
    <row r="263" spans="1:21" x14ac:dyDescent="0.25">
      <c r="A263" s="37">
        <v>30103</v>
      </c>
      <c r="B263" s="30" t="s">
        <v>38</v>
      </c>
      <c r="C263" s="30" t="s">
        <v>323</v>
      </c>
      <c r="D263" s="30" t="s">
        <v>325</v>
      </c>
      <c r="E263" s="38"/>
      <c r="F263" s="39">
        <v>0</v>
      </c>
      <c r="G263" s="32">
        <f t="shared" si="3"/>
        <v>0</v>
      </c>
      <c r="H263" s="39">
        <v>0</v>
      </c>
      <c r="I263" s="32">
        <f t="shared" si="4"/>
        <v>0</v>
      </c>
      <c r="J263" s="40"/>
      <c r="K263" s="34">
        <v>0</v>
      </c>
      <c r="L263" s="34">
        <v>0</v>
      </c>
      <c r="M263" s="34">
        <f t="shared" si="5"/>
        <v>0</v>
      </c>
      <c r="N263" s="34">
        <f t="shared" si="6"/>
        <v>0</v>
      </c>
      <c r="O263" s="36" t="e">
        <f t="shared" si="2"/>
        <v>#DIV/0!</v>
      </c>
      <c r="P263" s="2"/>
      <c r="Q263" s="2"/>
      <c r="R263" s="2"/>
      <c r="S263" s="2"/>
      <c r="T263" s="2"/>
      <c r="U263" s="2"/>
    </row>
    <row r="264" spans="1:21" x14ac:dyDescent="0.25">
      <c r="A264" s="37">
        <v>30104</v>
      </c>
      <c r="B264" s="30" t="s">
        <v>38</v>
      </c>
      <c r="C264" s="30" t="s">
        <v>323</v>
      </c>
      <c r="D264" s="30" t="s">
        <v>326</v>
      </c>
      <c r="E264" s="42">
        <v>6636</v>
      </c>
      <c r="F264" s="32">
        <v>7465</v>
      </c>
      <c r="G264" s="32">
        <f t="shared" si="3"/>
        <v>829</v>
      </c>
      <c r="H264" s="32">
        <v>6366</v>
      </c>
      <c r="I264" s="32">
        <f t="shared" si="4"/>
        <v>1099</v>
      </c>
      <c r="J264" s="33">
        <v>0.1472</v>
      </c>
      <c r="K264" s="34">
        <v>7699</v>
      </c>
      <c r="L264" s="34">
        <v>0</v>
      </c>
      <c r="M264" s="35">
        <f t="shared" si="5"/>
        <v>6366</v>
      </c>
      <c r="N264" s="35">
        <f t="shared" si="6"/>
        <v>1333</v>
      </c>
      <c r="O264" s="36">
        <f t="shared" si="2"/>
        <v>0.1731393687491882</v>
      </c>
      <c r="P264" s="2"/>
      <c r="Q264" s="2"/>
      <c r="R264" s="2"/>
      <c r="S264" s="2"/>
      <c r="T264" s="2"/>
      <c r="U264" s="2"/>
    </row>
    <row r="265" spans="1:21" x14ac:dyDescent="0.25">
      <c r="A265" s="37">
        <v>30105</v>
      </c>
      <c r="B265" s="30" t="s">
        <v>38</v>
      </c>
      <c r="C265" s="30" t="s">
        <v>323</v>
      </c>
      <c r="D265" s="30" t="s">
        <v>327</v>
      </c>
      <c r="E265" s="38"/>
      <c r="F265" s="39">
        <v>0</v>
      </c>
      <c r="G265" s="32">
        <f t="shared" si="3"/>
        <v>0</v>
      </c>
      <c r="H265" s="39">
        <v>0</v>
      </c>
      <c r="I265" s="32">
        <f t="shared" si="4"/>
        <v>0</v>
      </c>
      <c r="J265" s="40"/>
      <c r="K265" s="34">
        <v>0</v>
      </c>
      <c r="L265" s="34">
        <v>0</v>
      </c>
      <c r="M265" s="34">
        <f t="shared" si="5"/>
        <v>0</v>
      </c>
      <c r="N265" s="34">
        <f t="shared" si="6"/>
        <v>0</v>
      </c>
      <c r="O265" s="36" t="e">
        <f t="shared" ref="O265:O519" si="7">N265/K265</f>
        <v>#DIV/0!</v>
      </c>
      <c r="P265" s="2"/>
      <c r="Q265" s="2"/>
      <c r="R265" s="2"/>
      <c r="S265" s="2"/>
      <c r="T265" s="2"/>
      <c r="U265" s="2"/>
    </row>
    <row r="266" spans="1:21" x14ac:dyDescent="0.25">
      <c r="A266" s="37">
        <v>30106</v>
      </c>
      <c r="B266" s="30" t="s">
        <v>38</v>
      </c>
      <c r="C266" s="30" t="s">
        <v>323</v>
      </c>
      <c r="D266" s="30" t="s">
        <v>328</v>
      </c>
      <c r="E266" s="38"/>
      <c r="F266" s="39">
        <v>0</v>
      </c>
      <c r="G266" s="32">
        <f t="shared" ref="G266:G520" si="8">F266-E266</f>
        <v>0</v>
      </c>
      <c r="H266" s="39">
        <v>0</v>
      </c>
      <c r="I266" s="32">
        <f t="shared" ref="I266:I520" si="9">F266-H266</f>
        <v>0</v>
      </c>
      <c r="J266" s="40"/>
      <c r="K266" s="34">
        <v>0</v>
      </c>
      <c r="L266" s="34">
        <v>0</v>
      </c>
      <c r="M266" s="34">
        <f t="shared" ref="M266:M520" si="10">H266+L266</f>
        <v>0</v>
      </c>
      <c r="N266" s="34">
        <f t="shared" ref="N266:N520" si="11">K266-M266</f>
        <v>0</v>
      </c>
      <c r="O266" s="36" t="e">
        <f t="shared" si="7"/>
        <v>#DIV/0!</v>
      </c>
      <c r="P266" s="2"/>
      <c r="Q266" s="2"/>
      <c r="R266" s="2"/>
      <c r="S266" s="2"/>
      <c r="T266" s="2"/>
      <c r="U266" s="2"/>
    </row>
    <row r="267" spans="1:21" x14ac:dyDescent="0.25">
      <c r="A267" s="37">
        <v>30107</v>
      </c>
      <c r="B267" s="30" t="s">
        <v>38</v>
      </c>
      <c r="C267" s="30" t="s">
        <v>323</v>
      </c>
      <c r="D267" s="30" t="s">
        <v>329</v>
      </c>
      <c r="E267" s="38"/>
      <c r="F267" s="39">
        <v>0</v>
      </c>
      <c r="G267" s="32">
        <f t="shared" si="8"/>
        <v>0</v>
      </c>
      <c r="H267" s="39">
        <v>0</v>
      </c>
      <c r="I267" s="32">
        <f t="shared" si="9"/>
        <v>0</v>
      </c>
      <c r="J267" s="40"/>
      <c r="K267" s="34">
        <v>0</v>
      </c>
      <c r="L267" s="34">
        <v>0</v>
      </c>
      <c r="M267" s="34">
        <f t="shared" si="10"/>
        <v>0</v>
      </c>
      <c r="N267" s="34">
        <f t="shared" si="11"/>
        <v>0</v>
      </c>
      <c r="O267" s="36" t="e">
        <f t="shared" si="7"/>
        <v>#DIV/0!</v>
      </c>
      <c r="P267" s="2"/>
      <c r="Q267" s="2"/>
      <c r="R267" s="2"/>
      <c r="S267" s="2"/>
      <c r="T267" s="2"/>
      <c r="U267" s="2"/>
    </row>
    <row r="268" spans="1:21" x14ac:dyDescent="0.25">
      <c r="A268" s="37">
        <v>30108</v>
      </c>
      <c r="B268" s="30" t="s">
        <v>38</v>
      </c>
      <c r="C268" s="30" t="s">
        <v>323</v>
      </c>
      <c r="D268" s="30" t="s">
        <v>330</v>
      </c>
      <c r="E268" s="38"/>
      <c r="F268" s="39">
        <v>0</v>
      </c>
      <c r="G268" s="32">
        <f t="shared" si="8"/>
        <v>0</v>
      </c>
      <c r="H268" s="39">
        <v>0</v>
      </c>
      <c r="I268" s="32">
        <f t="shared" si="9"/>
        <v>0</v>
      </c>
      <c r="J268" s="40"/>
      <c r="K268" s="34">
        <v>0</v>
      </c>
      <c r="L268" s="34">
        <v>0</v>
      </c>
      <c r="M268" s="34">
        <f t="shared" si="10"/>
        <v>0</v>
      </c>
      <c r="N268" s="34">
        <f t="shared" si="11"/>
        <v>0</v>
      </c>
      <c r="O268" s="36" t="e">
        <f t="shared" si="7"/>
        <v>#DIV/0!</v>
      </c>
      <c r="P268" s="2"/>
      <c r="Q268" s="2"/>
      <c r="R268" s="2"/>
      <c r="S268" s="2"/>
      <c r="T268" s="2"/>
      <c r="U268" s="2"/>
    </row>
    <row r="269" spans="1:21" x14ac:dyDescent="0.25">
      <c r="A269" s="37">
        <v>30109</v>
      </c>
      <c r="B269" s="30" t="s">
        <v>38</v>
      </c>
      <c r="C269" s="30" t="s">
        <v>323</v>
      </c>
      <c r="D269" s="30" t="s">
        <v>331</v>
      </c>
      <c r="E269" s="42">
        <v>9400</v>
      </c>
      <c r="F269" s="32">
        <v>10205</v>
      </c>
      <c r="G269" s="32">
        <f t="shared" si="8"/>
        <v>805</v>
      </c>
      <c r="H269" s="32">
        <v>8932</v>
      </c>
      <c r="I269" s="32">
        <f t="shared" si="9"/>
        <v>1273</v>
      </c>
      <c r="J269" s="33">
        <v>0.12470000000000001</v>
      </c>
      <c r="K269" s="34">
        <v>10629</v>
      </c>
      <c r="L269" s="34">
        <v>0</v>
      </c>
      <c r="M269" s="35">
        <f t="shared" si="10"/>
        <v>8932</v>
      </c>
      <c r="N269" s="35">
        <f t="shared" si="11"/>
        <v>1697</v>
      </c>
      <c r="O269" s="36">
        <f t="shared" si="7"/>
        <v>0.15965754069056357</v>
      </c>
      <c r="P269" s="2"/>
      <c r="Q269" s="2"/>
      <c r="R269" s="2"/>
      <c r="S269" s="2"/>
      <c r="T269" s="2"/>
      <c r="U269" s="2"/>
    </row>
    <row r="270" spans="1:21" x14ac:dyDescent="0.25">
      <c r="A270" s="37">
        <v>30201</v>
      </c>
      <c r="B270" s="30" t="s">
        <v>38</v>
      </c>
      <c r="C270" s="30" t="s">
        <v>332</v>
      </c>
      <c r="D270" s="30" t="s">
        <v>332</v>
      </c>
      <c r="E270" s="42">
        <v>33635</v>
      </c>
      <c r="F270" s="32">
        <v>37275</v>
      </c>
      <c r="G270" s="32">
        <f t="shared" si="8"/>
        <v>3640</v>
      </c>
      <c r="H270" s="32">
        <v>32203</v>
      </c>
      <c r="I270" s="32">
        <f t="shared" si="9"/>
        <v>5072</v>
      </c>
      <c r="J270" s="33">
        <v>0.1361</v>
      </c>
      <c r="K270" s="34">
        <v>38068</v>
      </c>
      <c r="L270" s="34">
        <v>0</v>
      </c>
      <c r="M270" s="35">
        <f t="shared" si="10"/>
        <v>32203</v>
      </c>
      <c r="N270" s="35">
        <f t="shared" si="11"/>
        <v>5865</v>
      </c>
      <c r="O270" s="36">
        <f t="shared" si="7"/>
        <v>0.15406640748134917</v>
      </c>
      <c r="P270" s="2"/>
      <c r="Q270" s="2"/>
      <c r="R270" s="2"/>
      <c r="S270" s="2"/>
      <c r="T270" s="2"/>
      <c r="U270" s="2"/>
    </row>
    <row r="271" spans="1:21" x14ac:dyDescent="0.25">
      <c r="A271" s="37">
        <v>30202</v>
      </c>
      <c r="B271" s="30" t="s">
        <v>38</v>
      </c>
      <c r="C271" s="30" t="s">
        <v>332</v>
      </c>
      <c r="D271" s="30" t="s">
        <v>333</v>
      </c>
      <c r="E271" s="38"/>
      <c r="F271" s="39">
        <v>0</v>
      </c>
      <c r="G271" s="32">
        <f t="shared" si="8"/>
        <v>0</v>
      </c>
      <c r="H271" s="39">
        <v>0</v>
      </c>
      <c r="I271" s="32">
        <f t="shared" si="9"/>
        <v>0</v>
      </c>
      <c r="J271" s="40"/>
      <c r="K271" s="34">
        <v>0</v>
      </c>
      <c r="L271" s="34">
        <v>0</v>
      </c>
      <c r="M271" s="34">
        <f t="shared" si="10"/>
        <v>0</v>
      </c>
      <c r="N271" s="34">
        <f t="shared" si="11"/>
        <v>0</v>
      </c>
      <c r="O271" s="36" t="e">
        <f t="shared" si="7"/>
        <v>#DIV/0!</v>
      </c>
      <c r="P271" s="2"/>
      <c r="Q271" s="2"/>
      <c r="R271" s="2"/>
      <c r="S271" s="2"/>
      <c r="T271" s="2"/>
      <c r="U271" s="2"/>
    </row>
    <row r="272" spans="1:21" x14ac:dyDescent="0.25">
      <c r="A272" s="37">
        <v>30203</v>
      </c>
      <c r="B272" s="30" t="s">
        <v>38</v>
      </c>
      <c r="C272" s="30" t="s">
        <v>332</v>
      </c>
      <c r="D272" s="30" t="s">
        <v>334</v>
      </c>
      <c r="E272" s="38"/>
      <c r="F272" s="39">
        <v>0</v>
      </c>
      <c r="G272" s="32">
        <f t="shared" si="8"/>
        <v>0</v>
      </c>
      <c r="H272" s="39">
        <v>0</v>
      </c>
      <c r="I272" s="32">
        <f t="shared" si="9"/>
        <v>0</v>
      </c>
      <c r="J272" s="40"/>
      <c r="K272" s="34">
        <v>0</v>
      </c>
      <c r="L272" s="34">
        <v>0</v>
      </c>
      <c r="M272" s="34">
        <f t="shared" si="10"/>
        <v>0</v>
      </c>
      <c r="N272" s="34">
        <f t="shared" si="11"/>
        <v>0</v>
      </c>
      <c r="O272" s="36" t="e">
        <f t="shared" si="7"/>
        <v>#DIV/0!</v>
      </c>
      <c r="P272" s="2"/>
      <c r="Q272" s="2"/>
      <c r="R272" s="2"/>
      <c r="S272" s="2"/>
      <c r="T272" s="2"/>
      <c r="U272" s="2"/>
    </row>
    <row r="273" spans="1:21" x14ac:dyDescent="0.25">
      <c r="A273" s="37">
        <v>30204</v>
      </c>
      <c r="B273" s="30" t="s">
        <v>38</v>
      </c>
      <c r="C273" s="30" t="s">
        <v>332</v>
      </c>
      <c r="D273" s="30" t="s">
        <v>335</v>
      </c>
      <c r="E273" s="38"/>
      <c r="F273" s="39">
        <v>0</v>
      </c>
      <c r="G273" s="32">
        <f t="shared" si="8"/>
        <v>0</v>
      </c>
      <c r="H273" s="39">
        <v>0</v>
      </c>
      <c r="I273" s="32">
        <f t="shared" si="9"/>
        <v>0</v>
      </c>
      <c r="J273" s="40"/>
      <c r="K273" s="34">
        <v>0</v>
      </c>
      <c r="L273" s="34">
        <v>0</v>
      </c>
      <c r="M273" s="34">
        <f t="shared" si="10"/>
        <v>0</v>
      </c>
      <c r="N273" s="34">
        <f t="shared" si="11"/>
        <v>0</v>
      </c>
      <c r="O273" s="36" t="e">
        <f t="shared" si="7"/>
        <v>#DIV/0!</v>
      </c>
      <c r="P273" s="2"/>
      <c r="Q273" s="2"/>
      <c r="R273" s="2"/>
      <c r="S273" s="2"/>
      <c r="T273" s="2"/>
      <c r="U273" s="2"/>
    </row>
    <row r="274" spans="1:21" x14ac:dyDescent="0.25">
      <c r="A274" s="37">
        <v>30205</v>
      </c>
      <c r="B274" s="30" t="s">
        <v>38</v>
      </c>
      <c r="C274" s="30" t="s">
        <v>332</v>
      </c>
      <c r="D274" s="30" t="s">
        <v>336</v>
      </c>
      <c r="E274" s="38"/>
      <c r="F274" s="39">
        <v>0</v>
      </c>
      <c r="G274" s="32">
        <f t="shared" si="8"/>
        <v>0</v>
      </c>
      <c r="H274" s="39">
        <v>0</v>
      </c>
      <c r="I274" s="32">
        <f t="shared" si="9"/>
        <v>0</v>
      </c>
      <c r="J274" s="40"/>
      <c r="K274" s="34">
        <v>0</v>
      </c>
      <c r="L274" s="34">
        <v>0</v>
      </c>
      <c r="M274" s="34">
        <f t="shared" si="10"/>
        <v>0</v>
      </c>
      <c r="N274" s="34">
        <f t="shared" si="11"/>
        <v>0</v>
      </c>
      <c r="O274" s="36" t="e">
        <f t="shared" si="7"/>
        <v>#DIV/0!</v>
      </c>
      <c r="P274" s="2"/>
      <c r="Q274" s="2"/>
      <c r="R274" s="2"/>
      <c r="S274" s="2"/>
      <c r="T274" s="2"/>
      <c r="U274" s="2"/>
    </row>
    <row r="275" spans="1:21" x14ac:dyDescent="0.25">
      <c r="A275" s="37">
        <v>30206</v>
      </c>
      <c r="B275" s="30" t="s">
        <v>38</v>
      </c>
      <c r="C275" s="30" t="s">
        <v>332</v>
      </c>
      <c r="D275" s="30" t="s">
        <v>337</v>
      </c>
      <c r="E275" s="38"/>
      <c r="F275" s="39">
        <v>0</v>
      </c>
      <c r="G275" s="32">
        <f t="shared" si="8"/>
        <v>0</v>
      </c>
      <c r="H275" s="39">
        <v>0</v>
      </c>
      <c r="I275" s="32">
        <f t="shared" si="9"/>
        <v>0</v>
      </c>
      <c r="J275" s="40"/>
      <c r="K275" s="34">
        <v>0</v>
      </c>
      <c r="L275" s="34">
        <v>0</v>
      </c>
      <c r="M275" s="34">
        <f t="shared" si="10"/>
        <v>0</v>
      </c>
      <c r="N275" s="34">
        <f t="shared" si="11"/>
        <v>0</v>
      </c>
      <c r="O275" s="36" t="e">
        <f t="shared" si="7"/>
        <v>#DIV/0!</v>
      </c>
      <c r="P275" s="2"/>
      <c r="Q275" s="2"/>
      <c r="R275" s="2"/>
      <c r="S275" s="2"/>
      <c r="T275" s="2"/>
      <c r="U275" s="2"/>
    </row>
    <row r="276" spans="1:21" x14ac:dyDescent="0.25">
      <c r="A276" s="37">
        <v>30207</v>
      </c>
      <c r="B276" s="30" t="s">
        <v>38</v>
      </c>
      <c r="C276" s="30" t="s">
        <v>332</v>
      </c>
      <c r="D276" s="30" t="s">
        <v>338</v>
      </c>
      <c r="E276" s="38"/>
      <c r="F276" s="39">
        <v>0</v>
      </c>
      <c r="G276" s="32">
        <f t="shared" si="8"/>
        <v>0</v>
      </c>
      <c r="H276" s="39">
        <v>0</v>
      </c>
      <c r="I276" s="32">
        <f t="shared" si="9"/>
        <v>0</v>
      </c>
      <c r="J276" s="40"/>
      <c r="K276" s="34">
        <v>0</v>
      </c>
      <c r="L276" s="34">
        <v>0</v>
      </c>
      <c r="M276" s="34">
        <f t="shared" si="10"/>
        <v>0</v>
      </c>
      <c r="N276" s="34">
        <f t="shared" si="11"/>
        <v>0</v>
      </c>
      <c r="O276" s="36" t="e">
        <f t="shared" si="7"/>
        <v>#DIV/0!</v>
      </c>
      <c r="P276" s="2"/>
      <c r="Q276" s="2"/>
      <c r="R276" s="2"/>
      <c r="S276" s="2"/>
      <c r="T276" s="2"/>
      <c r="U276" s="2"/>
    </row>
    <row r="277" spans="1:21" x14ac:dyDescent="0.25">
      <c r="A277" s="37">
        <v>30208</v>
      </c>
      <c r="B277" s="30" t="s">
        <v>38</v>
      </c>
      <c r="C277" s="30" t="s">
        <v>332</v>
      </c>
      <c r="D277" s="30" t="s">
        <v>339</v>
      </c>
      <c r="E277" s="38"/>
      <c r="F277" s="39">
        <v>0</v>
      </c>
      <c r="G277" s="32">
        <f t="shared" si="8"/>
        <v>0</v>
      </c>
      <c r="H277" s="39">
        <v>0</v>
      </c>
      <c r="I277" s="32">
        <f t="shared" si="9"/>
        <v>0</v>
      </c>
      <c r="J277" s="40"/>
      <c r="K277" s="34">
        <v>0</v>
      </c>
      <c r="L277" s="34">
        <v>0</v>
      </c>
      <c r="M277" s="34">
        <f t="shared" si="10"/>
        <v>0</v>
      </c>
      <c r="N277" s="34">
        <f t="shared" si="11"/>
        <v>0</v>
      </c>
      <c r="O277" s="36" t="e">
        <f t="shared" si="7"/>
        <v>#DIV/0!</v>
      </c>
      <c r="P277" s="2"/>
      <c r="Q277" s="2"/>
      <c r="R277" s="2"/>
      <c r="S277" s="2"/>
      <c r="T277" s="2"/>
      <c r="U277" s="2"/>
    </row>
    <row r="278" spans="1:21" x14ac:dyDescent="0.25">
      <c r="A278" s="37">
        <v>30209</v>
      </c>
      <c r="B278" s="30" t="s">
        <v>38</v>
      </c>
      <c r="C278" s="30" t="s">
        <v>332</v>
      </c>
      <c r="D278" s="30" t="s">
        <v>340</v>
      </c>
      <c r="E278" s="38"/>
      <c r="F278" s="39">
        <v>0</v>
      </c>
      <c r="G278" s="32">
        <f t="shared" si="8"/>
        <v>0</v>
      </c>
      <c r="H278" s="39">
        <v>0</v>
      </c>
      <c r="I278" s="32">
        <f t="shared" si="9"/>
        <v>0</v>
      </c>
      <c r="J278" s="40"/>
      <c r="K278" s="34">
        <v>0</v>
      </c>
      <c r="L278" s="34">
        <v>0</v>
      </c>
      <c r="M278" s="34">
        <f t="shared" si="10"/>
        <v>0</v>
      </c>
      <c r="N278" s="34">
        <f t="shared" si="11"/>
        <v>0</v>
      </c>
      <c r="O278" s="36" t="e">
        <f t="shared" si="7"/>
        <v>#DIV/0!</v>
      </c>
      <c r="P278" s="2"/>
      <c r="Q278" s="2"/>
      <c r="R278" s="2"/>
      <c r="S278" s="2"/>
      <c r="T278" s="2"/>
      <c r="U278" s="2"/>
    </row>
    <row r="279" spans="1:21" x14ac:dyDescent="0.25">
      <c r="A279" s="37">
        <v>30210</v>
      </c>
      <c r="B279" s="30" t="s">
        <v>38</v>
      </c>
      <c r="C279" s="30" t="s">
        <v>332</v>
      </c>
      <c r="D279" s="30" t="s">
        <v>341</v>
      </c>
      <c r="E279" s="38"/>
      <c r="F279" s="39">
        <v>0</v>
      </c>
      <c r="G279" s="32">
        <f t="shared" si="8"/>
        <v>0</v>
      </c>
      <c r="H279" s="39">
        <v>0</v>
      </c>
      <c r="I279" s="32">
        <f t="shared" si="9"/>
        <v>0</v>
      </c>
      <c r="J279" s="40"/>
      <c r="K279" s="34">
        <v>0</v>
      </c>
      <c r="L279" s="34">
        <v>0</v>
      </c>
      <c r="M279" s="34">
        <f t="shared" si="10"/>
        <v>0</v>
      </c>
      <c r="N279" s="34">
        <f t="shared" si="11"/>
        <v>0</v>
      </c>
      <c r="O279" s="36" t="e">
        <f t="shared" si="7"/>
        <v>#DIV/0!</v>
      </c>
      <c r="P279" s="2"/>
      <c r="Q279" s="2"/>
      <c r="R279" s="2"/>
      <c r="S279" s="2"/>
      <c r="T279" s="2"/>
      <c r="U279" s="2"/>
    </row>
    <row r="280" spans="1:21" x14ac:dyDescent="0.25">
      <c r="A280" s="37">
        <v>30211</v>
      </c>
      <c r="B280" s="30" t="s">
        <v>38</v>
      </c>
      <c r="C280" s="30" t="s">
        <v>332</v>
      </c>
      <c r="D280" s="30" t="s">
        <v>342</v>
      </c>
      <c r="E280" s="38"/>
      <c r="F280" s="39">
        <v>0</v>
      </c>
      <c r="G280" s="32">
        <f t="shared" si="8"/>
        <v>0</v>
      </c>
      <c r="H280" s="39">
        <v>0</v>
      </c>
      <c r="I280" s="32">
        <f t="shared" si="9"/>
        <v>0</v>
      </c>
      <c r="J280" s="40"/>
      <c r="K280" s="34">
        <v>0</v>
      </c>
      <c r="L280" s="34">
        <v>0</v>
      </c>
      <c r="M280" s="34">
        <f t="shared" si="10"/>
        <v>0</v>
      </c>
      <c r="N280" s="34">
        <f t="shared" si="11"/>
        <v>0</v>
      </c>
      <c r="O280" s="36" t="e">
        <f t="shared" si="7"/>
        <v>#DIV/0!</v>
      </c>
      <c r="P280" s="2"/>
      <c r="Q280" s="2"/>
      <c r="R280" s="2"/>
      <c r="S280" s="2"/>
      <c r="T280" s="2"/>
      <c r="U280" s="2"/>
    </row>
    <row r="281" spans="1:21" x14ac:dyDescent="0.25">
      <c r="A281" s="37">
        <v>30212</v>
      </c>
      <c r="B281" s="30" t="s">
        <v>38</v>
      </c>
      <c r="C281" s="30" t="s">
        <v>332</v>
      </c>
      <c r="D281" s="30" t="s">
        <v>343</v>
      </c>
      <c r="E281" s="38"/>
      <c r="F281" s="39">
        <v>0</v>
      </c>
      <c r="G281" s="32">
        <f t="shared" si="8"/>
        <v>0</v>
      </c>
      <c r="H281" s="39">
        <v>0</v>
      </c>
      <c r="I281" s="32">
        <f t="shared" si="9"/>
        <v>0</v>
      </c>
      <c r="J281" s="40"/>
      <c r="K281" s="34">
        <v>0</v>
      </c>
      <c r="L281" s="34">
        <v>0</v>
      </c>
      <c r="M281" s="34">
        <f t="shared" si="10"/>
        <v>0</v>
      </c>
      <c r="N281" s="34">
        <f t="shared" si="11"/>
        <v>0</v>
      </c>
      <c r="O281" s="36" t="e">
        <f t="shared" si="7"/>
        <v>#DIV/0!</v>
      </c>
      <c r="P281" s="2"/>
      <c r="Q281" s="2"/>
      <c r="R281" s="2"/>
      <c r="S281" s="2"/>
      <c r="T281" s="2"/>
      <c r="U281" s="2"/>
    </row>
    <row r="282" spans="1:21" x14ac:dyDescent="0.25">
      <c r="A282" s="37">
        <v>30213</v>
      </c>
      <c r="B282" s="30" t="s">
        <v>38</v>
      </c>
      <c r="C282" s="30" t="s">
        <v>332</v>
      </c>
      <c r="D282" s="30" t="s">
        <v>134</v>
      </c>
      <c r="E282" s="42">
        <v>11494</v>
      </c>
      <c r="F282" s="32">
        <v>12638</v>
      </c>
      <c r="G282" s="32">
        <f t="shared" si="8"/>
        <v>1144</v>
      </c>
      <c r="H282" s="32">
        <v>11346</v>
      </c>
      <c r="I282" s="32">
        <f t="shared" si="9"/>
        <v>1292</v>
      </c>
      <c r="J282" s="33">
        <v>0.1022</v>
      </c>
      <c r="K282" s="34">
        <v>12731</v>
      </c>
      <c r="L282" s="34">
        <v>0</v>
      </c>
      <c r="M282" s="35">
        <f t="shared" si="10"/>
        <v>11346</v>
      </c>
      <c r="N282" s="35">
        <f t="shared" si="11"/>
        <v>1385</v>
      </c>
      <c r="O282" s="36">
        <f t="shared" si="7"/>
        <v>0.10878956876914618</v>
      </c>
      <c r="P282" s="2"/>
      <c r="Q282" s="2"/>
      <c r="R282" s="2"/>
      <c r="S282" s="2"/>
      <c r="T282" s="2"/>
      <c r="U282" s="2"/>
    </row>
    <row r="283" spans="1:21" x14ac:dyDescent="0.25">
      <c r="A283" s="37">
        <v>30214</v>
      </c>
      <c r="B283" s="30" t="s">
        <v>38</v>
      </c>
      <c r="C283" s="30" t="s">
        <v>332</v>
      </c>
      <c r="D283" s="30" t="s">
        <v>344</v>
      </c>
      <c r="E283" s="38"/>
      <c r="F283" s="39">
        <v>0</v>
      </c>
      <c r="G283" s="32">
        <f t="shared" si="8"/>
        <v>0</v>
      </c>
      <c r="H283" s="39">
        <v>0</v>
      </c>
      <c r="I283" s="32">
        <f t="shared" si="9"/>
        <v>0</v>
      </c>
      <c r="J283" s="40"/>
      <c r="K283" s="34">
        <v>0</v>
      </c>
      <c r="L283" s="34">
        <v>0</v>
      </c>
      <c r="M283" s="34">
        <f t="shared" si="10"/>
        <v>0</v>
      </c>
      <c r="N283" s="34">
        <f t="shared" si="11"/>
        <v>0</v>
      </c>
      <c r="O283" s="36" t="e">
        <f t="shared" si="7"/>
        <v>#DIV/0!</v>
      </c>
      <c r="P283" s="2"/>
      <c r="Q283" s="2"/>
      <c r="R283" s="2"/>
      <c r="S283" s="2"/>
      <c r="T283" s="2"/>
      <c r="U283" s="2"/>
    </row>
    <row r="284" spans="1:21" x14ac:dyDescent="0.25">
      <c r="A284" s="37">
        <v>30215</v>
      </c>
      <c r="B284" s="30" t="s">
        <v>38</v>
      </c>
      <c r="C284" s="30" t="s">
        <v>332</v>
      </c>
      <c r="D284" s="30" t="s">
        <v>345</v>
      </c>
      <c r="E284" s="38"/>
      <c r="F284" s="39">
        <v>0</v>
      </c>
      <c r="G284" s="32">
        <f t="shared" si="8"/>
        <v>0</v>
      </c>
      <c r="H284" s="39">
        <v>0</v>
      </c>
      <c r="I284" s="32">
        <f t="shared" si="9"/>
        <v>0</v>
      </c>
      <c r="J284" s="40"/>
      <c r="K284" s="34">
        <v>0</v>
      </c>
      <c r="L284" s="34">
        <v>0</v>
      </c>
      <c r="M284" s="34">
        <f t="shared" si="10"/>
        <v>0</v>
      </c>
      <c r="N284" s="34">
        <f t="shared" si="11"/>
        <v>0</v>
      </c>
      <c r="O284" s="36" t="e">
        <f t="shared" si="7"/>
        <v>#DIV/0!</v>
      </c>
      <c r="P284" s="2"/>
      <c r="Q284" s="2"/>
      <c r="R284" s="2"/>
      <c r="S284" s="2"/>
      <c r="T284" s="2"/>
      <c r="U284" s="2"/>
    </row>
    <row r="285" spans="1:21" x14ac:dyDescent="0.25">
      <c r="A285" s="37">
        <v>30216</v>
      </c>
      <c r="B285" s="30" t="s">
        <v>38</v>
      </c>
      <c r="C285" s="30" t="s">
        <v>332</v>
      </c>
      <c r="D285" s="30" t="s">
        <v>346</v>
      </c>
      <c r="E285" s="42">
        <v>11819</v>
      </c>
      <c r="F285" s="32">
        <v>12784</v>
      </c>
      <c r="G285" s="32">
        <f t="shared" si="8"/>
        <v>965</v>
      </c>
      <c r="H285" s="32">
        <v>11287</v>
      </c>
      <c r="I285" s="32">
        <f t="shared" si="9"/>
        <v>1497</v>
      </c>
      <c r="J285" s="33">
        <v>0.1171</v>
      </c>
      <c r="K285" s="34">
        <v>13104</v>
      </c>
      <c r="L285" s="34">
        <v>0</v>
      </c>
      <c r="M285" s="35">
        <f t="shared" si="10"/>
        <v>11287</v>
      </c>
      <c r="N285" s="35">
        <f t="shared" si="11"/>
        <v>1817</v>
      </c>
      <c r="O285" s="36">
        <f t="shared" si="7"/>
        <v>0.13865995115995117</v>
      </c>
      <c r="P285" s="2"/>
      <c r="Q285" s="2"/>
      <c r="R285" s="2"/>
      <c r="S285" s="2"/>
      <c r="T285" s="2"/>
      <c r="U285" s="2"/>
    </row>
    <row r="286" spans="1:21" x14ac:dyDescent="0.25">
      <c r="A286" s="37">
        <v>30217</v>
      </c>
      <c r="B286" s="30" t="s">
        <v>38</v>
      </c>
      <c r="C286" s="30" t="s">
        <v>332</v>
      </c>
      <c r="D286" s="30" t="s">
        <v>347</v>
      </c>
      <c r="E286" s="38"/>
      <c r="F286" s="39">
        <v>0</v>
      </c>
      <c r="G286" s="32">
        <f t="shared" si="8"/>
        <v>0</v>
      </c>
      <c r="H286" s="39">
        <v>0</v>
      </c>
      <c r="I286" s="32">
        <f t="shared" si="9"/>
        <v>0</v>
      </c>
      <c r="J286" s="40"/>
      <c r="K286" s="34">
        <v>0</v>
      </c>
      <c r="L286" s="34">
        <v>0</v>
      </c>
      <c r="M286" s="34">
        <f t="shared" si="10"/>
        <v>0</v>
      </c>
      <c r="N286" s="34">
        <f t="shared" si="11"/>
        <v>0</v>
      </c>
      <c r="O286" s="36" t="e">
        <f t="shared" si="7"/>
        <v>#DIV/0!</v>
      </c>
      <c r="P286" s="2"/>
      <c r="Q286" s="2"/>
      <c r="R286" s="2"/>
      <c r="S286" s="2"/>
      <c r="T286" s="2"/>
      <c r="U286" s="2"/>
    </row>
    <row r="287" spans="1:21" x14ac:dyDescent="0.25">
      <c r="A287" s="37">
        <v>30218</v>
      </c>
      <c r="B287" s="30" t="s">
        <v>38</v>
      </c>
      <c r="C287" s="30" t="s">
        <v>332</v>
      </c>
      <c r="D287" s="30" t="s">
        <v>348</v>
      </c>
      <c r="E287" s="38"/>
      <c r="F287" s="39">
        <v>0</v>
      </c>
      <c r="G287" s="32">
        <f t="shared" si="8"/>
        <v>0</v>
      </c>
      <c r="H287" s="39">
        <v>0</v>
      </c>
      <c r="I287" s="32">
        <f t="shared" si="9"/>
        <v>0</v>
      </c>
      <c r="J287" s="40"/>
      <c r="K287" s="34">
        <v>0</v>
      </c>
      <c r="L287" s="34">
        <v>0</v>
      </c>
      <c r="M287" s="34">
        <f t="shared" si="10"/>
        <v>0</v>
      </c>
      <c r="N287" s="34">
        <f t="shared" si="11"/>
        <v>0</v>
      </c>
      <c r="O287" s="36" t="e">
        <f t="shared" si="7"/>
        <v>#DIV/0!</v>
      </c>
      <c r="P287" s="2"/>
      <c r="Q287" s="2"/>
      <c r="R287" s="2"/>
      <c r="S287" s="2"/>
      <c r="T287" s="2"/>
      <c r="U287" s="2"/>
    </row>
    <row r="288" spans="1:21" x14ac:dyDescent="0.25">
      <c r="A288" s="37">
        <v>30219</v>
      </c>
      <c r="B288" s="30" t="s">
        <v>38</v>
      </c>
      <c r="C288" s="30" t="s">
        <v>332</v>
      </c>
      <c r="D288" s="30" t="s">
        <v>349</v>
      </c>
      <c r="E288" s="38"/>
      <c r="F288" s="39">
        <v>0</v>
      </c>
      <c r="G288" s="32">
        <f t="shared" si="8"/>
        <v>0</v>
      </c>
      <c r="H288" s="39">
        <v>0</v>
      </c>
      <c r="I288" s="32">
        <f t="shared" si="9"/>
        <v>0</v>
      </c>
      <c r="J288" s="40"/>
      <c r="K288" s="34">
        <v>0</v>
      </c>
      <c r="L288" s="34">
        <v>0</v>
      </c>
      <c r="M288" s="34">
        <f t="shared" si="10"/>
        <v>0</v>
      </c>
      <c r="N288" s="34">
        <f t="shared" si="11"/>
        <v>0</v>
      </c>
      <c r="O288" s="36" t="e">
        <f t="shared" si="7"/>
        <v>#DIV/0!</v>
      </c>
      <c r="P288" s="2"/>
      <c r="Q288" s="2"/>
      <c r="R288" s="2"/>
      <c r="S288" s="2"/>
      <c r="T288" s="2"/>
      <c r="U288" s="2"/>
    </row>
    <row r="289" spans="1:21" x14ac:dyDescent="0.25">
      <c r="A289" s="37">
        <v>30220</v>
      </c>
      <c r="B289" s="30" t="s">
        <v>38</v>
      </c>
      <c r="C289" s="30" t="s">
        <v>332</v>
      </c>
      <c r="D289" s="30" t="s">
        <v>350</v>
      </c>
      <c r="E289" s="42">
        <v>2705</v>
      </c>
      <c r="F289" s="32">
        <v>3151</v>
      </c>
      <c r="G289" s="32">
        <f t="shared" si="8"/>
        <v>446</v>
      </c>
      <c r="H289" s="32">
        <v>2409</v>
      </c>
      <c r="I289" s="32">
        <f t="shared" si="9"/>
        <v>742</v>
      </c>
      <c r="J289" s="33">
        <v>0.23549999999999999</v>
      </c>
      <c r="K289" s="34">
        <v>3474</v>
      </c>
      <c r="L289" s="34">
        <v>0</v>
      </c>
      <c r="M289" s="35">
        <f t="shared" si="10"/>
        <v>2409</v>
      </c>
      <c r="N289" s="35">
        <f t="shared" si="11"/>
        <v>1065</v>
      </c>
      <c r="O289" s="36">
        <f t="shared" si="7"/>
        <v>0.3065630397236615</v>
      </c>
      <c r="P289" s="2"/>
      <c r="Q289" s="2"/>
      <c r="R289" s="2"/>
      <c r="S289" s="2"/>
      <c r="T289" s="2"/>
      <c r="U289" s="2"/>
    </row>
    <row r="290" spans="1:21" x14ac:dyDescent="0.25">
      <c r="A290" s="37">
        <v>30301</v>
      </c>
      <c r="B290" s="30" t="s">
        <v>38</v>
      </c>
      <c r="C290" s="30" t="s">
        <v>351</v>
      </c>
      <c r="D290" s="30" t="s">
        <v>351</v>
      </c>
      <c r="E290" s="38"/>
      <c r="F290" s="39">
        <v>0</v>
      </c>
      <c r="G290" s="32">
        <f t="shared" si="8"/>
        <v>0</v>
      </c>
      <c r="H290" s="39">
        <v>0</v>
      </c>
      <c r="I290" s="32">
        <f t="shared" si="9"/>
        <v>0</v>
      </c>
      <c r="J290" s="40"/>
      <c r="K290" s="34">
        <v>0</v>
      </c>
      <c r="L290" s="34">
        <v>0</v>
      </c>
      <c r="M290" s="34">
        <f t="shared" si="10"/>
        <v>0</v>
      </c>
      <c r="N290" s="34">
        <f t="shared" si="11"/>
        <v>0</v>
      </c>
      <c r="O290" s="36" t="e">
        <f t="shared" si="7"/>
        <v>#DIV/0!</v>
      </c>
      <c r="P290" s="2"/>
      <c r="Q290" s="2"/>
      <c r="R290" s="2"/>
      <c r="S290" s="2"/>
      <c r="T290" s="2"/>
      <c r="U290" s="2"/>
    </row>
    <row r="291" spans="1:21" x14ac:dyDescent="0.25">
      <c r="A291" s="37">
        <v>30302</v>
      </c>
      <c r="B291" s="30" t="s">
        <v>38</v>
      </c>
      <c r="C291" s="30" t="s">
        <v>351</v>
      </c>
      <c r="D291" s="30" t="s">
        <v>352</v>
      </c>
      <c r="E291" s="38"/>
      <c r="F291" s="39">
        <v>0</v>
      </c>
      <c r="G291" s="32">
        <f t="shared" si="8"/>
        <v>0</v>
      </c>
      <c r="H291" s="39">
        <v>0</v>
      </c>
      <c r="I291" s="32">
        <f t="shared" si="9"/>
        <v>0</v>
      </c>
      <c r="J291" s="40"/>
      <c r="K291" s="34">
        <v>0</v>
      </c>
      <c r="L291" s="34">
        <v>0</v>
      </c>
      <c r="M291" s="34">
        <f t="shared" si="10"/>
        <v>0</v>
      </c>
      <c r="N291" s="34">
        <f t="shared" si="11"/>
        <v>0</v>
      </c>
      <c r="O291" s="36" t="e">
        <f t="shared" si="7"/>
        <v>#DIV/0!</v>
      </c>
      <c r="P291" s="2"/>
      <c r="Q291" s="2"/>
      <c r="R291" s="2"/>
      <c r="S291" s="2"/>
      <c r="T291" s="2"/>
      <c r="U291" s="2"/>
    </row>
    <row r="292" spans="1:21" x14ac:dyDescent="0.25">
      <c r="A292" s="37">
        <v>30303</v>
      </c>
      <c r="B292" s="30" t="s">
        <v>38</v>
      </c>
      <c r="C292" s="30" t="s">
        <v>351</v>
      </c>
      <c r="D292" s="30" t="s">
        <v>353</v>
      </c>
      <c r="E292" s="38"/>
      <c r="F292" s="39">
        <v>0</v>
      </c>
      <c r="G292" s="32">
        <f t="shared" si="8"/>
        <v>0</v>
      </c>
      <c r="H292" s="39">
        <v>0</v>
      </c>
      <c r="I292" s="32">
        <f t="shared" si="9"/>
        <v>0</v>
      </c>
      <c r="J292" s="40"/>
      <c r="K292" s="34">
        <v>0</v>
      </c>
      <c r="L292" s="34">
        <v>0</v>
      </c>
      <c r="M292" s="34">
        <f t="shared" si="10"/>
        <v>0</v>
      </c>
      <c r="N292" s="34">
        <f t="shared" si="11"/>
        <v>0</v>
      </c>
      <c r="O292" s="36" t="e">
        <f t="shared" si="7"/>
        <v>#DIV/0!</v>
      </c>
      <c r="P292" s="2"/>
      <c r="Q292" s="2"/>
      <c r="R292" s="2"/>
      <c r="S292" s="2"/>
      <c r="T292" s="2"/>
      <c r="U292" s="2"/>
    </row>
    <row r="293" spans="1:21" x14ac:dyDescent="0.25">
      <c r="A293" s="37">
        <v>30304</v>
      </c>
      <c r="B293" s="30" t="s">
        <v>38</v>
      </c>
      <c r="C293" s="30" t="s">
        <v>351</v>
      </c>
      <c r="D293" s="30" t="s">
        <v>354</v>
      </c>
      <c r="E293" s="38"/>
      <c r="F293" s="39">
        <v>0</v>
      </c>
      <c r="G293" s="32">
        <f t="shared" si="8"/>
        <v>0</v>
      </c>
      <c r="H293" s="39">
        <v>0</v>
      </c>
      <c r="I293" s="32">
        <f t="shared" si="9"/>
        <v>0</v>
      </c>
      <c r="J293" s="40"/>
      <c r="K293" s="34">
        <v>0</v>
      </c>
      <c r="L293" s="34">
        <v>0</v>
      </c>
      <c r="M293" s="34">
        <f t="shared" si="10"/>
        <v>0</v>
      </c>
      <c r="N293" s="34">
        <f t="shared" si="11"/>
        <v>0</v>
      </c>
      <c r="O293" s="36" t="e">
        <f t="shared" si="7"/>
        <v>#DIV/0!</v>
      </c>
      <c r="P293" s="2"/>
      <c r="Q293" s="2"/>
      <c r="R293" s="2"/>
      <c r="S293" s="2"/>
      <c r="T293" s="2"/>
      <c r="U293" s="2"/>
    </row>
    <row r="294" spans="1:21" x14ac:dyDescent="0.25">
      <c r="A294" s="37">
        <v>30305</v>
      </c>
      <c r="B294" s="30" t="s">
        <v>38</v>
      </c>
      <c r="C294" s="30" t="s">
        <v>351</v>
      </c>
      <c r="D294" s="30" t="s">
        <v>355</v>
      </c>
      <c r="E294" s="38"/>
      <c r="F294" s="39">
        <v>0</v>
      </c>
      <c r="G294" s="32">
        <f t="shared" si="8"/>
        <v>0</v>
      </c>
      <c r="H294" s="39">
        <v>0</v>
      </c>
      <c r="I294" s="32">
        <f t="shared" si="9"/>
        <v>0</v>
      </c>
      <c r="J294" s="40"/>
      <c r="K294" s="34">
        <v>0</v>
      </c>
      <c r="L294" s="34">
        <v>0</v>
      </c>
      <c r="M294" s="34">
        <f t="shared" si="10"/>
        <v>0</v>
      </c>
      <c r="N294" s="34">
        <f t="shared" si="11"/>
        <v>0</v>
      </c>
      <c r="O294" s="36" t="e">
        <f t="shared" si="7"/>
        <v>#DIV/0!</v>
      </c>
      <c r="P294" s="2"/>
      <c r="Q294" s="2"/>
      <c r="R294" s="2"/>
      <c r="S294" s="2"/>
      <c r="T294" s="2"/>
      <c r="U294" s="2"/>
    </row>
    <row r="295" spans="1:21" x14ac:dyDescent="0.25">
      <c r="A295" s="37">
        <v>30306</v>
      </c>
      <c r="B295" s="30" t="s">
        <v>38</v>
      </c>
      <c r="C295" s="30" t="s">
        <v>351</v>
      </c>
      <c r="D295" s="30" t="s">
        <v>356</v>
      </c>
      <c r="E295" s="38"/>
      <c r="F295" s="39">
        <v>0</v>
      </c>
      <c r="G295" s="32">
        <f t="shared" si="8"/>
        <v>0</v>
      </c>
      <c r="H295" s="39">
        <v>0</v>
      </c>
      <c r="I295" s="32">
        <f t="shared" si="9"/>
        <v>0</v>
      </c>
      <c r="J295" s="40"/>
      <c r="K295" s="34">
        <v>0</v>
      </c>
      <c r="L295" s="34">
        <v>0</v>
      </c>
      <c r="M295" s="34">
        <f t="shared" si="10"/>
        <v>0</v>
      </c>
      <c r="N295" s="34">
        <f t="shared" si="11"/>
        <v>0</v>
      </c>
      <c r="O295" s="36" t="e">
        <f t="shared" si="7"/>
        <v>#DIV/0!</v>
      </c>
      <c r="P295" s="2"/>
      <c r="Q295" s="2"/>
      <c r="R295" s="2"/>
      <c r="S295" s="2"/>
      <c r="T295" s="2"/>
      <c r="U295" s="2"/>
    </row>
    <row r="296" spans="1:21" x14ac:dyDescent="0.25">
      <c r="A296" s="37">
        <v>30307</v>
      </c>
      <c r="B296" s="30" t="s">
        <v>38</v>
      </c>
      <c r="C296" s="30" t="s">
        <v>351</v>
      </c>
      <c r="D296" s="30" t="s">
        <v>357</v>
      </c>
      <c r="E296" s="38"/>
      <c r="F296" s="39">
        <v>0</v>
      </c>
      <c r="G296" s="32">
        <f t="shared" si="8"/>
        <v>0</v>
      </c>
      <c r="H296" s="39">
        <v>0</v>
      </c>
      <c r="I296" s="32">
        <f t="shared" si="9"/>
        <v>0</v>
      </c>
      <c r="J296" s="40"/>
      <c r="K296" s="34">
        <v>0</v>
      </c>
      <c r="L296" s="34">
        <v>0</v>
      </c>
      <c r="M296" s="34">
        <f t="shared" si="10"/>
        <v>0</v>
      </c>
      <c r="N296" s="34">
        <f t="shared" si="11"/>
        <v>0</v>
      </c>
      <c r="O296" s="36" t="e">
        <f t="shared" si="7"/>
        <v>#DIV/0!</v>
      </c>
      <c r="P296" s="2"/>
      <c r="Q296" s="2"/>
      <c r="R296" s="2"/>
      <c r="S296" s="2"/>
      <c r="T296" s="2"/>
      <c r="U296" s="2"/>
    </row>
    <row r="297" spans="1:21" x14ac:dyDescent="0.25">
      <c r="A297" s="37">
        <v>30401</v>
      </c>
      <c r="B297" s="30" t="s">
        <v>38</v>
      </c>
      <c r="C297" s="30" t="s">
        <v>358</v>
      </c>
      <c r="D297" s="30" t="s">
        <v>359</v>
      </c>
      <c r="E297" s="42">
        <v>3793</v>
      </c>
      <c r="F297" s="32">
        <v>4589</v>
      </c>
      <c r="G297" s="32">
        <f t="shared" si="8"/>
        <v>796</v>
      </c>
      <c r="H297" s="32">
        <v>3752</v>
      </c>
      <c r="I297" s="32">
        <f t="shared" si="9"/>
        <v>837</v>
      </c>
      <c r="J297" s="33">
        <v>0.18240000000000001</v>
      </c>
      <c r="K297" s="34">
        <v>4656</v>
      </c>
      <c r="L297" s="34">
        <v>0</v>
      </c>
      <c r="M297" s="35">
        <f t="shared" si="10"/>
        <v>3752</v>
      </c>
      <c r="N297" s="35">
        <f t="shared" si="11"/>
        <v>904</v>
      </c>
      <c r="O297" s="36">
        <f t="shared" si="7"/>
        <v>0.19415807560137457</v>
      </c>
      <c r="P297" s="2"/>
      <c r="Q297" s="2"/>
      <c r="R297" s="2"/>
      <c r="S297" s="2"/>
      <c r="T297" s="2"/>
      <c r="U297" s="2"/>
    </row>
    <row r="298" spans="1:21" x14ac:dyDescent="0.25">
      <c r="A298" s="37">
        <v>30402</v>
      </c>
      <c r="B298" s="30" t="s">
        <v>38</v>
      </c>
      <c r="C298" s="30" t="s">
        <v>358</v>
      </c>
      <c r="D298" s="30" t="s">
        <v>360</v>
      </c>
      <c r="E298" s="38"/>
      <c r="F298" s="39">
        <v>0</v>
      </c>
      <c r="G298" s="32">
        <f t="shared" si="8"/>
        <v>0</v>
      </c>
      <c r="H298" s="39">
        <v>0</v>
      </c>
      <c r="I298" s="32">
        <f t="shared" si="9"/>
        <v>0</v>
      </c>
      <c r="J298" s="40"/>
      <c r="K298" s="34">
        <v>0</v>
      </c>
      <c r="L298" s="34">
        <v>0</v>
      </c>
      <c r="M298" s="34">
        <f t="shared" si="10"/>
        <v>0</v>
      </c>
      <c r="N298" s="34">
        <f t="shared" si="11"/>
        <v>0</v>
      </c>
      <c r="O298" s="36" t="e">
        <f t="shared" si="7"/>
        <v>#DIV/0!</v>
      </c>
      <c r="P298" s="2"/>
      <c r="Q298" s="2"/>
      <c r="R298" s="2"/>
      <c r="S298" s="2"/>
      <c r="T298" s="2"/>
      <c r="U298" s="2"/>
    </row>
    <row r="299" spans="1:21" x14ac:dyDescent="0.25">
      <c r="A299" s="37">
        <v>30403</v>
      </c>
      <c r="B299" s="30" t="s">
        <v>38</v>
      </c>
      <c r="C299" s="30" t="s">
        <v>358</v>
      </c>
      <c r="D299" s="30" t="s">
        <v>361</v>
      </c>
      <c r="E299" s="38"/>
      <c r="F299" s="39">
        <v>0</v>
      </c>
      <c r="G299" s="32">
        <f t="shared" si="8"/>
        <v>0</v>
      </c>
      <c r="H299" s="39">
        <v>0</v>
      </c>
      <c r="I299" s="32">
        <f t="shared" si="9"/>
        <v>0</v>
      </c>
      <c r="J299" s="40"/>
      <c r="K299" s="34">
        <v>0</v>
      </c>
      <c r="L299" s="34">
        <v>0</v>
      </c>
      <c r="M299" s="34">
        <f t="shared" si="10"/>
        <v>0</v>
      </c>
      <c r="N299" s="34">
        <f t="shared" si="11"/>
        <v>0</v>
      </c>
      <c r="O299" s="36" t="e">
        <f t="shared" si="7"/>
        <v>#DIV/0!</v>
      </c>
      <c r="P299" s="2"/>
      <c r="Q299" s="2"/>
      <c r="R299" s="2"/>
      <c r="S299" s="2"/>
      <c r="T299" s="2"/>
      <c r="U299" s="2"/>
    </row>
    <row r="300" spans="1:21" x14ac:dyDescent="0.25">
      <c r="A300" s="37">
        <v>30404</v>
      </c>
      <c r="B300" s="30" t="s">
        <v>38</v>
      </c>
      <c r="C300" s="30" t="s">
        <v>358</v>
      </c>
      <c r="D300" s="30" t="s">
        <v>362</v>
      </c>
      <c r="E300" s="38"/>
      <c r="F300" s="39">
        <v>0</v>
      </c>
      <c r="G300" s="32">
        <f t="shared" si="8"/>
        <v>0</v>
      </c>
      <c r="H300" s="39">
        <v>0</v>
      </c>
      <c r="I300" s="32">
        <f t="shared" si="9"/>
        <v>0</v>
      </c>
      <c r="J300" s="40"/>
      <c r="K300" s="34">
        <v>0</v>
      </c>
      <c r="L300" s="34">
        <v>0</v>
      </c>
      <c r="M300" s="34">
        <f t="shared" si="10"/>
        <v>0</v>
      </c>
      <c r="N300" s="34">
        <f t="shared" si="11"/>
        <v>0</v>
      </c>
      <c r="O300" s="36" t="e">
        <f t="shared" si="7"/>
        <v>#DIV/0!</v>
      </c>
      <c r="P300" s="2"/>
      <c r="Q300" s="2"/>
      <c r="R300" s="2"/>
      <c r="S300" s="2"/>
      <c r="T300" s="2"/>
      <c r="U300" s="2"/>
    </row>
    <row r="301" spans="1:21" x14ac:dyDescent="0.25">
      <c r="A301" s="37">
        <v>30405</v>
      </c>
      <c r="B301" s="30" t="s">
        <v>38</v>
      </c>
      <c r="C301" s="30" t="s">
        <v>358</v>
      </c>
      <c r="D301" s="30" t="s">
        <v>163</v>
      </c>
      <c r="E301" s="38"/>
      <c r="F301" s="39">
        <v>0</v>
      </c>
      <c r="G301" s="32">
        <f t="shared" si="8"/>
        <v>0</v>
      </c>
      <c r="H301" s="39">
        <v>0</v>
      </c>
      <c r="I301" s="32">
        <f t="shared" si="9"/>
        <v>0</v>
      </c>
      <c r="J301" s="40"/>
      <c r="K301" s="34">
        <v>0</v>
      </c>
      <c r="L301" s="34">
        <v>0</v>
      </c>
      <c r="M301" s="34">
        <f t="shared" si="10"/>
        <v>0</v>
      </c>
      <c r="N301" s="34">
        <f t="shared" si="11"/>
        <v>0</v>
      </c>
      <c r="O301" s="36" t="e">
        <f t="shared" si="7"/>
        <v>#DIV/0!</v>
      </c>
      <c r="P301" s="2"/>
      <c r="Q301" s="2"/>
      <c r="R301" s="2"/>
      <c r="S301" s="2"/>
      <c r="T301" s="2"/>
      <c r="U301" s="2"/>
    </row>
    <row r="302" spans="1:21" x14ac:dyDescent="0.25">
      <c r="A302" s="37">
        <v>30406</v>
      </c>
      <c r="B302" s="30" t="s">
        <v>38</v>
      </c>
      <c r="C302" s="30" t="s">
        <v>358</v>
      </c>
      <c r="D302" s="30" t="s">
        <v>363</v>
      </c>
      <c r="E302" s="38"/>
      <c r="F302" s="39">
        <v>0</v>
      </c>
      <c r="G302" s="32">
        <f t="shared" si="8"/>
        <v>0</v>
      </c>
      <c r="H302" s="39">
        <v>0</v>
      </c>
      <c r="I302" s="32">
        <f t="shared" si="9"/>
        <v>0</v>
      </c>
      <c r="J302" s="40"/>
      <c r="K302" s="34">
        <v>0</v>
      </c>
      <c r="L302" s="34">
        <v>0</v>
      </c>
      <c r="M302" s="34">
        <f t="shared" si="10"/>
        <v>0</v>
      </c>
      <c r="N302" s="34">
        <f t="shared" si="11"/>
        <v>0</v>
      </c>
      <c r="O302" s="36" t="e">
        <f t="shared" si="7"/>
        <v>#DIV/0!</v>
      </c>
      <c r="P302" s="2"/>
      <c r="Q302" s="2"/>
      <c r="R302" s="2"/>
      <c r="S302" s="2"/>
      <c r="T302" s="2"/>
      <c r="U302" s="2"/>
    </row>
    <row r="303" spans="1:21" x14ac:dyDescent="0.25">
      <c r="A303" s="37">
        <v>30407</v>
      </c>
      <c r="B303" s="30" t="s">
        <v>38</v>
      </c>
      <c r="C303" s="30" t="s">
        <v>358</v>
      </c>
      <c r="D303" s="30" t="s">
        <v>364</v>
      </c>
      <c r="E303" s="38"/>
      <c r="F303" s="39">
        <v>0</v>
      </c>
      <c r="G303" s="32">
        <f t="shared" si="8"/>
        <v>0</v>
      </c>
      <c r="H303" s="39">
        <v>0</v>
      </c>
      <c r="I303" s="32">
        <f t="shared" si="9"/>
        <v>0</v>
      </c>
      <c r="J303" s="40"/>
      <c r="K303" s="34">
        <v>0</v>
      </c>
      <c r="L303" s="34">
        <v>0</v>
      </c>
      <c r="M303" s="34">
        <f t="shared" si="10"/>
        <v>0</v>
      </c>
      <c r="N303" s="34">
        <f t="shared" si="11"/>
        <v>0</v>
      </c>
      <c r="O303" s="36" t="e">
        <f t="shared" si="7"/>
        <v>#DIV/0!</v>
      </c>
      <c r="P303" s="2"/>
      <c r="Q303" s="2"/>
      <c r="R303" s="2"/>
      <c r="S303" s="2"/>
      <c r="T303" s="2"/>
      <c r="U303" s="2"/>
    </row>
    <row r="304" spans="1:21" x14ac:dyDescent="0.25">
      <c r="A304" s="37">
        <v>30408</v>
      </c>
      <c r="B304" s="30" t="s">
        <v>38</v>
      </c>
      <c r="C304" s="30" t="s">
        <v>358</v>
      </c>
      <c r="D304" s="30" t="s">
        <v>365</v>
      </c>
      <c r="E304" s="38"/>
      <c r="F304" s="39">
        <v>0</v>
      </c>
      <c r="G304" s="32">
        <f t="shared" si="8"/>
        <v>0</v>
      </c>
      <c r="H304" s="39">
        <v>0</v>
      </c>
      <c r="I304" s="32">
        <f t="shared" si="9"/>
        <v>0</v>
      </c>
      <c r="J304" s="40"/>
      <c r="K304" s="34">
        <v>0</v>
      </c>
      <c r="L304" s="34">
        <v>0</v>
      </c>
      <c r="M304" s="34">
        <f t="shared" si="10"/>
        <v>0</v>
      </c>
      <c r="N304" s="34">
        <f t="shared" si="11"/>
        <v>0</v>
      </c>
      <c r="O304" s="36" t="e">
        <f t="shared" si="7"/>
        <v>#DIV/0!</v>
      </c>
      <c r="P304" s="2"/>
      <c r="Q304" s="2"/>
      <c r="R304" s="2"/>
      <c r="S304" s="2"/>
      <c r="T304" s="2"/>
      <c r="U304" s="2"/>
    </row>
    <row r="305" spans="1:21" x14ac:dyDescent="0.25">
      <c r="A305" s="37">
        <v>30409</v>
      </c>
      <c r="B305" s="30" t="s">
        <v>38</v>
      </c>
      <c r="C305" s="30" t="s">
        <v>358</v>
      </c>
      <c r="D305" s="30" t="s">
        <v>366</v>
      </c>
      <c r="E305" s="38"/>
      <c r="F305" s="39">
        <v>0</v>
      </c>
      <c r="G305" s="32">
        <f t="shared" si="8"/>
        <v>0</v>
      </c>
      <c r="H305" s="39">
        <v>0</v>
      </c>
      <c r="I305" s="32">
        <f t="shared" si="9"/>
        <v>0</v>
      </c>
      <c r="J305" s="40"/>
      <c r="K305" s="34">
        <v>0</v>
      </c>
      <c r="L305" s="34">
        <v>0</v>
      </c>
      <c r="M305" s="34">
        <f t="shared" si="10"/>
        <v>0</v>
      </c>
      <c r="N305" s="34">
        <f t="shared" si="11"/>
        <v>0</v>
      </c>
      <c r="O305" s="36" t="e">
        <f t="shared" si="7"/>
        <v>#DIV/0!</v>
      </c>
      <c r="P305" s="2"/>
      <c r="Q305" s="2"/>
      <c r="R305" s="2"/>
      <c r="S305" s="2"/>
      <c r="T305" s="2"/>
      <c r="U305" s="2"/>
    </row>
    <row r="306" spans="1:21" x14ac:dyDescent="0.25">
      <c r="A306" s="37">
        <v>30410</v>
      </c>
      <c r="B306" s="30" t="s">
        <v>38</v>
      </c>
      <c r="C306" s="30" t="s">
        <v>358</v>
      </c>
      <c r="D306" s="30" t="s">
        <v>367</v>
      </c>
      <c r="E306" s="38"/>
      <c r="F306" s="39">
        <v>0</v>
      </c>
      <c r="G306" s="32">
        <f t="shared" si="8"/>
        <v>0</v>
      </c>
      <c r="H306" s="39">
        <v>0</v>
      </c>
      <c r="I306" s="32">
        <f t="shared" si="9"/>
        <v>0</v>
      </c>
      <c r="J306" s="40"/>
      <c r="K306" s="34">
        <v>0</v>
      </c>
      <c r="L306" s="34">
        <v>0</v>
      </c>
      <c r="M306" s="34">
        <f t="shared" si="10"/>
        <v>0</v>
      </c>
      <c r="N306" s="34">
        <f t="shared" si="11"/>
        <v>0</v>
      </c>
      <c r="O306" s="36" t="e">
        <f t="shared" si="7"/>
        <v>#DIV/0!</v>
      </c>
      <c r="P306" s="2"/>
      <c r="Q306" s="2"/>
      <c r="R306" s="2"/>
      <c r="S306" s="2"/>
      <c r="T306" s="2"/>
      <c r="U306" s="2"/>
    </row>
    <row r="307" spans="1:21" x14ac:dyDescent="0.25">
      <c r="A307" s="37">
        <v>30411</v>
      </c>
      <c r="B307" s="30" t="s">
        <v>38</v>
      </c>
      <c r="C307" s="30" t="s">
        <v>358</v>
      </c>
      <c r="D307" s="30" t="s">
        <v>368</v>
      </c>
      <c r="E307" s="38"/>
      <c r="F307" s="39">
        <v>0</v>
      </c>
      <c r="G307" s="32">
        <f t="shared" si="8"/>
        <v>0</v>
      </c>
      <c r="H307" s="39">
        <v>0</v>
      </c>
      <c r="I307" s="32">
        <f t="shared" si="9"/>
        <v>0</v>
      </c>
      <c r="J307" s="40"/>
      <c r="K307" s="34">
        <v>0</v>
      </c>
      <c r="L307" s="34">
        <v>0</v>
      </c>
      <c r="M307" s="34">
        <f t="shared" si="10"/>
        <v>0</v>
      </c>
      <c r="N307" s="34">
        <f t="shared" si="11"/>
        <v>0</v>
      </c>
      <c r="O307" s="36" t="e">
        <f t="shared" si="7"/>
        <v>#DIV/0!</v>
      </c>
      <c r="P307" s="2"/>
      <c r="Q307" s="2"/>
      <c r="R307" s="2"/>
      <c r="S307" s="2"/>
      <c r="T307" s="2"/>
      <c r="U307" s="2"/>
    </row>
    <row r="308" spans="1:21" x14ac:dyDescent="0.25">
      <c r="A308" s="37">
        <v>30412</v>
      </c>
      <c r="B308" s="30" t="s">
        <v>38</v>
      </c>
      <c r="C308" s="30" t="s">
        <v>358</v>
      </c>
      <c r="D308" s="30" t="s">
        <v>369</v>
      </c>
      <c r="E308" s="38"/>
      <c r="F308" s="39">
        <v>0</v>
      </c>
      <c r="G308" s="32">
        <f t="shared" si="8"/>
        <v>0</v>
      </c>
      <c r="H308" s="39">
        <v>0</v>
      </c>
      <c r="I308" s="32">
        <f t="shared" si="9"/>
        <v>0</v>
      </c>
      <c r="J308" s="40"/>
      <c r="K308" s="34">
        <v>0</v>
      </c>
      <c r="L308" s="34">
        <v>0</v>
      </c>
      <c r="M308" s="34">
        <f t="shared" si="10"/>
        <v>0</v>
      </c>
      <c r="N308" s="34">
        <f t="shared" si="11"/>
        <v>0</v>
      </c>
      <c r="O308" s="36" t="e">
        <f t="shared" si="7"/>
        <v>#DIV/0!</v>
      </c>
      <c r="P308" s="2"/>
      <c r="Q308" s="2"/>
      <c r="R308" s="2"/>
      <c r="S308" s="2"/>
      <c r="T308" s="2"/>
      <c r="U308" s="2"/>
    </row>
    <row r="309" spans="1:21" x14ac:dyDescent="0.25">
      <c r="A309" s="37">
        <v>30413</v>
      </c>
      <c r="B309" s="30" t="s">
        <v>38</v>
      </c>
      <c r="C309" s="30" t="s">
        <v>358</v>
      </c>
      <c r="D309" s="30" t="s">
        <v>370</v>
      </c>
      <c r="E309" s="38"/>
      <c r="F309" s="39">
        <v>0</v>
      </c>
      <c r="G309" s="32">
        <f t="shared" si="8"/>
        <v>0</v>
      </c>
      <c r="H309" s="39">
        <v>0</v>
      </c>
      <c r="I309" s="32">
        <f t="shared" si="9"/>
        <v>0</v>
      </c>
      <c r="J309" s="40"/>
      <c r="K309" s="34">
        <v>0</v>
      </c>
      <c r="L309" s="34">
        <v>0</v>
      </c>
      <c r="M309" s="34">
        <f t="shared" si="10"/>
        <v>0</v>
      </c>
      <c r="N309" s="34">
        <f t="shared" si="11"/>
        <v>0</v>
      </c>
      <c r="O309" s="36" t="e">
        <f t="shared" si="7"/>
        <v>#DIV/0!</v>
      </c>
      <c r="P309" s="2"/>
      <c r="Q309" s="2"/>
      <c r="R309" s="2"/>
      <c r="S309" s="2"/>
      <c r="T309" s="2"/>
      <c r="U309" s="2"/>
    </row>
    <row r="310" spans="1:21" x14ac:dyDescent="0.25">
      <c r="A310" s="37">
        <v>30414</v>
      </c>
      <c r="B310" s="30" t="s">
        <v>38</v>
      </c>
      <c r="C310" s="30" t="s">
        <v>358</v>
      </c>
      <c r="D310" s="30" t="s">
        <v>371</v>
      </c>
      <c r="E310" s="38"/>
      <c r="F310" s="39">
        <v>0</v>
      </c>
      <c r="G310" s="32">
        <f t="shared" si="8"/>
        <v>0</v>
      </c>
      <c r="H310" s="39">
        <v>0</v>
      </c>
      <c r="I310" s="32">
        <f t="shared" si="9"/>
        <v>0</v>
      </c>
      <c r="J310" s="40"/>
      <c r="K310" s="34">
        <v>0</v>
      </c>
      <c r="L310" s="34">
        <v>0</v>
      </c>
      <c r="M310" s="34">
        <f t="shared" si="10"/>
        <v>0</v>
      </c>
      <c r="N310" s="34">
        <f t="shared" si="11"/>
        <v>0</v>
      </c>
      <c r="O310" s="36" t="e">
        <f t="shared" si="7"/>
        <v>#DIV/0!</v>
      </c>
      <c r="P310" s="2"/>
      <c r="Q310" s="2"/>
      <c r="R310" s="2"/>
      <c r="S310" s="2"/>
      <c r="T310" s="2"/>
      <c r="U310" s="2"/>
    </row>
    <row r="311" spans="1:21" x14ac:dyDescent="0.25">
      <c r="A311" s="37">
        <v>30415</v>
      </c>
      <c r="B311" s="30" t="s">
        <v>38</v>
      </c>
      <c r="C311" s="30" t="s">
        <v>358</v>
      </c>
      <c r="D311" s="30" t="s">
        <v>372</v>
      </c>
      <c r="E311" s="38"/>
      <c r="F311" s="39">
        <v>0</v>
      </c>
      <c r="G311" s="32">
        <f t="shared" si="8"/>
        <v>0</v>
      </c>
      <c r="H311" s="39">
        <v>0</v>
      </c>
      <c r="I311" s="32">
        <f t="shared" si="9"/>
        <v>0</v>
      </c>
      <c r="J311" s="40"/>
      <c r="K311" s="34">
        <v>0</v>
      </c>
      <c r="L311" s="34">
        <v>0</v>
      </c>
      <c r="M311" s="34">
        <f t="shared" si="10"/>
        <v>0</v>
      </c>
      <c r="N311" s="34">
        <f t="shared" si="11"/>
        <v>0</v>
      </c>
      <c r="O311" s="36" t="e">
        <f t="shared" si="7"/>
        <v>#DIV/0!</v>
      </c>
      <c r="P311" s="2"/>
      <c r="Q311" s="2"/>
      <c r="R311" s="2"/>
      <c r="S311" s="2"/>
      <c r="T311" s="2"/>
      <c r="U311" s="2"/>
    </row>
    <row r="312" spans="1:21" x14ac:dyDescent="0.25">
      <c r="A312" s="37">
        <v>30416</v>
      </c>
      <c r="B312" s="30" t="s">
        <v>38</v>
      </c>
      <c r="C312" s="30" t="s">
        <v>358</v>
      </c>
      <c r="D312" s="30" t="s">
        <v>373</v>
      </c>
      <c r="E312" s="38"/>
      <c r="F312" s="39">
        <v>0</v>
      </c>
      <c r="G312" s="32">
        <f t="shared" si="8"/>
        <v>0</v>
      </c>
      <c r="H312" s="39">
        <v>0</v>
      </c>
      <c r="I312" s="32">
        <f t="shared" si="9"/>
        <v>0</v>
      </c>
      <c r="J312" s="40"/>
      <c r="K312" s="34">
        <v>0</v>
      </c>
      <c r="L312" s="34">
        <v>0</v>
      </c>
      <c r="M312" s="34">
        <f t="shared" si="10"/>
        <v>0</v>
      </c>
      <c r="N312" s="34">
        <f t="shared" si="11"/>
        <v>0</v>
      </c>
      <c r="O312" s="36" t="e">
        <f t="shared" si="7"/>
        <v>#DIV/0!</v>
      </c>
      <c r="P312" s="2"/>
      <c r="Q312" s="2"/>
      <c r="R312" s="2"/>
      <c r="S312" s="2"/>
      <c r="T312" s="2"/>
      <c r="U312" s="2"/>
    </row>
    <row r="313" spans="1:21" x14ac:dyDescent="0.25">
      <c r="A313" s="37">
        <v>30417</v>
      </c>
      <c r="B313" s="30" t="s">
        <v>38</v>
      </c>
      <c r="C313" s="30" t="s">
        <v>358</v>
      </c>
      <c r="D313" s="30" t="s">
        <v>374</v>
      </c>
      <c r="E313" s="38"/>
      <c r="F313" s="39">
        <v>0</v>
      </c>
      <c r="G313" s="32">
        <f t="shared" si="8"/>
        <v>0</v>
      </c>
      <c r="H313" s="39">
        <v>0</v>
      </c>
      <c r="I313" s="32">
        <f t="shared" si="9"/>
        <v>0</v>
      </c>
      <c r="J313" s="40"/>
      <c r="K313" s="34">
        <v>0</v>
      </c>
      <c r="L313" s="34">
        <v>0</v>
      </c>
      <c r="M313" s="34">
        <f t="shared" si="10"/>
        <v>0</v>
      </c>
      <c r="N313" s="34">
        <f t="shared" si="11"/>
        <v>0</v>
      </c>
      <c r="O313" s="36" t="e">
        <f t="shared" si="7"/>
        <v>#DIV/0!</v>
      </c>
      <c r="P313" s="2"/>
      <c r="Q313" s="2"/>
      <c r="R313" s="2"/>
      <c r="S313" s="2"/>
      <c r="T313" s="2"/>
      <c r="U313" s="2"/>
    </row>
    <row r="314" spans="1:21" x14ac:dyDescent="0.25">
      <c r="A314" s="37">
        <v>30501</v>
      </c>
      <c r="B314" s="30" t="s">
        <v>38</v>
      </c>
      <c r="C314" s="30" t="s">
        <v>375</v>
      </c>
      <c r="D314" s="30" t="s">
        <v>376</v>
      </c>
      <c r="E314" s="42">
        <v>3710</v>
      </c>
      <c r="F314" s="32">
        <v>4116</v>
      </c>
      <c r="G314" s="32">
        <f t="shared" si="8"/>
        <v>406</v>
      </c>
      <c r="H314" s="32">
        <v>3514</v>
      </c>
      <c r="I314" s="32">
        <f t="shared" si="9"/>
        <v>602</v>
      </c>
      <c r="J314" s="33">
        <v>0.14630000000000001</v>
      </c>
      <c r="K314" s="34">
        <v>4178</v>
      </c>
      <c r="L314" s="34">
        <v>0</v>
      </c>
      <c r="M314" s="35">
        <f t="shared" si="10"/>
        <v>3514</v>
      </c>
      <c r="N314" s="35">
        <f t="shared" si="11"/>
        <v>664</v>
      </c>
      <c r="O314" s="36">
        <f t="shared" si="7"/>
        <v>0.15892771661081859</v>
      </c>
      <c r="P314" s="2"/>
      <c r="Q314" s="2"/>
      <c r="R314" s="2"/>
      <c r="S314" s="2"/>
      <c r="T314" s="2"/>
      <c r="U314" s="2"/>
    </row>
    <row r="315" spans="1:21" x14ac:dyDescent="0.25">
      <c r="A315" s="37">
        <v>30502</v>
      </c>
      <c r="B315" s="30" t="s">
        <v>38</v>
      </c>
      <c r="C315" s="30" t="s">
        <v>375</v>
      </c>
      <c r="D315" s="30" t="s">
        <v>375</v>
      </c>
      <c r="E315" s="38"/>
      <c r="F315" s="39">
        <v>0</v>
      </c>
      <c r="G315" s="32">
        <f t="shared" si="8"/>
        <v>0</v>
      </c>
      <c r="H315" s="39">
        <v>0</v>
      </c>
      <c r="I315" s="32">
        <f t="shared" si="9"/>
        <v>0</v>
      </c>
      <c r="J315" s="40"/>
      <c r="K315" s="34">
        <v>0</v>
      </c>
      <c r="L315" s="34">
        <v>0</v>
      </c>
      <c r="M315" s="34">
        <f t="shared" si="10"/>
        <v>0</v>
      </c>
      <c r="N315" s="34">
        <f t="shared" si="11"/>
        <v>0</v>
      </c>
      <c r="O315" s="36" t="e">
        <f t="shared" si="7"/>
        <v>#DIV/0!</v>
      </c>
      <c r="P315" s="2"/>
      <c r="Q315" s="2"/>
      <c r="R315" s="2"/>
      <c r="S315" s="2"/>
      <c r="T315" s="2"/>
      <c r="U315" s="2"/>
    </row>
    <row r="316" spans="1:21" x14ac:dyDescent="0.25">
      <c r="A316" s="37">
        <v>30503</v>
      </c>
      <c r="B316" s="30" t="s">
        <v>38</v>
      </c>
      <c r="C316" s="30" t="s">
        <v>375</v>
      </c>
      <c r="D316" s="30" t="s">
        <v>377</v>
      </c>
      <c r="E316" s="38"/>
      <c r="F316" s="39">
        <v>0</v>
      </c>
      <c r="G316" s="32">
        <f t="shared" si="8"/>
        <v>0</v>
      </c>
      <c r="H316" s="39">
        <v>0</v>
      </c>
      <c r="I316" s="32">
        <f t="shared" si="9"/>
        <v>0</v>
      </c>
      <c r="J316" s="40"/>
      <c r="K316" s="34">
        <v>0</v>
      </c>
      <c r="L316" s="34">
        <v>0</v>
      </c>
      <c r="M316" s="34">
        <f t="shared" si="10"/>
        <v>0</v>
      </c>
      <c r="N316" s="34">
        <f t="shared" si="11"/>
        <v>0</v>
      </c>
      <c r="O316" s="36" t="e">
        <f t="shared" si="7"/>
        <v>#DIV/0!</v>
      </c>
      <c r="P316" s="2"/>
      <c r="Q316" s="2"/>
      <c r="R316" s="2"/>
      <c r="S316" s="2"/>
      <c r="T316" s="2"/>
      <c r="U316" s="2"/>
    </row>
    <row r="317" spans="1:21" x14ac:dyDescent="0.25">
      <c r="A317" s="37">
        <v>30504</v>
      </c>
      <c r="B317" s="30" t="s">
        <v>38</v>
      </c>
      <c r="C317" s="30" t="s">
        <v>375</v>
      </c>
      <c r="D317" s="30" t="s">
        <v>378</v>
      </c>
      <c r="E317" s="42">
        <v>3337</v>
      </c>
      <c r="F317" s="32">
        <v>3724</v>
      </c>
      <c r="G317" s="32">
        <f t="shared" si="8"/>
        <v>387</v>
      </c>
      <c r="H317" s="32">
        <v>3199</v>
      </c>
      <c r="I317" s="32">
        <f t="shared" si="9"/>
        <v>525</v>
      </c>
      <c r="J317" s="33">
        <v>0.14099999999999999</v>
      </c>
      <c r="K317" s="34">
        <v>3789</v>
      </c>
      <c r="L317" s="34">
        <v>0</v>
      </c>
      <c r="M317" s="35">
        <f t="shared" si="10"/>
        <v>3199</v>
      </c>
      <c r="N317" s="35">
        <f t="shared" si="11"/>
        <v>590</v>
      </c>
      <c r="O317" s="36">
        <f t="shared" si="7"/>
        <v>0.15571390868302981</v>
      </c>
      <c r="P317" s="2"/>
      <c r="Q317" s="2"/>
      <c r="R317" s="2"/>
      <c r="S317" s="2"/>
      <c r="T317" s="2"/>
      <c r="U317" s="2"/>
    </row>
    <row r="318" spans="1:21" x14ac:dyDescent="0.25">
      <c r="A318" s="37">
        <v>30505</v>
      </c>
      <c r="B318" s="30" t="s">
        <v>38</v>
      </c>
      <c r="C318" s="30" t="s">
        <v>375</v>
      </c>
      <c r="D318" s="30" t="s">
        <v>379</v>
      </c>
      <c r="E318" s="38"/>
      <c r="F318" s="39">
        <v>0</v>
      </c>
      <c r="G318" s="32">
        <f t="shared" si="8"/>
        <v>0</v>
      </c>
      <c r="H318" s="39">
        <v>0</v>
      </c>
      <c r="I318" s="32">
        <f t="shared" si="9"/>
        <v>0</v>
      </c>
      <c r="J318" s="40"/>
      <c r="K318" s="34">
        <v>0</v>
      </c>
      <c r="L318" s="34">
        <v>0</v>
      </c>
      <c r="M318" s="34">
        <f t="shared" si="10"/>
        <v>0</v>
      </c>
      <c r="N318" s="34">
        <f t="shared" si="11"/>
        <v>0</v>
      </c>
      <c r="O318" s="36" t="e">
        <f t="shared" si="7"/>
        <v>#DIV/0!</v>
      </c>
      <c r="P318" s="2"/>
      <c r="Q318" s="2"/>
      <c r="R318" s="2"/>
      <c r="S318" s="2"/>
      <c r="T318" s="2"/>
      <c r="U318" s="2"/>
    </row>
    <row r="319" spans="1:21" x14ac:dyDescent="0.25">
      <c r="A319" s="37">
        <v>30506</v>
      </c>
      <c r="B319" s="30" t="s">
        <v>38</v>
      </c>
      <c r="C319" s="30" t="s">
        <v>375</v>
      </c>
      <c r="D319" s="30" t="s">
        <v>380</v>
      </c>
      <c r="E319" s="42">
        <v>4081</v>
      </c>
      <c r="F319" s="32">
        <v>6667</v>
      </c>
      <c r="G319" s="32">
        <f t="shared" si="8"/>
        <v>2586</v>
      </c>
      <c r="H319" s="32">
        <v>3529</v>
      </c>
      <c r="I319" s="32">
        <f t="shared" si="9"/>
        <v>3138</v>
      </c>
      <c r="J319" s="33">
        <v>0.47070000000000001</v>
      </c>
      <c r="K319" s="34">
        <v>7414</v>
      </c>
      <c r="L319" s="34">
        <v>0</v>
      </c>
      <c r="M319" s="35">
        <f t="shared" si="10"/>
        <v>3529</v>
      </c>
      <c r="N319" s="35">
        <f t="shared" si="11"/>
        <v>3885</v>
      </c>
      <c r="O319" s="36">
        <f t="shared" si="7"/>
        <v>0.52400863231723771</v>
      </c>
      <c r="P319" s="2"/>
      <c r="Q319" s="2"/>
      <c r="R319" s="2"/>
      <c r="S319" s="2"/>
      <c r="T319" s="2"/>
      <c r="U319" s="2"/>
    </row>
    <row r="320" spans="1:21" x14ac:dyDescent="0.25">
      <c r="A320" s="37">
        <v>30601</v>
      </c>
      <c r="B320" s="30" t="s">
        <v>38</v>
      </c>
      <c r="C320" s="30" t="s">
        <v>381</v>
      </c>
      <c r="D320" s="30" t="s">
        <v>381</v>
      </c>
      <c r="E320" s="38"/>
      <c r="F320" s="39">
        <v>0</v>
      </c>
      <c r="G320" s="32">
        <f t="shared" si="8"/>
        <v>0</v>
      </c>
      <c r="H320" s="39">
        <v>0</v>
      </c>
      <c r="I320" s="32">
        <f t="shared" si="9"/>
        <v>0</v>
      </c>
      <c r="J320" s="40"/>
      <c r="K320" s="34">
        <v>0</v>
      </c>
      <c r="L320" s="34">
        <v>0</v>
      </c>
      <c r="M320" s="34">
        <f t="shared" si="10"/>
        <v>0</v>
      </c>
      <c r="N320" s="34">
        <f t="shared" si="11"/>
        <v>0</v>
      </c>
      <c r="O320" s="36" t="e">
        <f t="shared" si="7"/>
        <v>#DIV/0!</v>
      </c>
      <c r="P320" s="2"/>
      <c r="Q320" s="2"/>
      <c r="R320" s="2"/>
      <c r="S320" s="2"/>
      <c r="T320" s="2"/>
      <c r="U320" s="2"/>
    </row>
    <row r="321" spans="1:21" x14ac:dyDescent="0.25">
      <c r="A321" s="37">
        <v>30602</v>
      </c>
      <c r="B321" s="30" t="s">
        <v>38</v>
      </c>
      <c r="C321" s="30" t="s">
        <v>381</v>
      </c>
      <c r="D321" s="30" t="s">
        <v>382</v>
      </c>
      <c r="E321" s="42">
        <v>6203</v>
      </c>
      <c r="F321" s="32">
        <v>6655</v>
      </c>
      <c r="G321" s="32">
        <f t="shared" si="8"/>
        <v>452</v>
      </c>
      <c r="H321" s="32">
        <v>5999</v>
      </c>
      <c r="I321" s="32">
        <f t="shared" si="9"/>
        <v>656</v>
      </c>
      <c r="J321" s="33">
        <v>9.8599999999999993E-2</v>
      </c>
      <c r="K321" s="34">
        <v>6727</v>
      </c>
      <c r="L321" s="34">
        <v>0</v>
      </c>
      <c r="M321" s="35">
        <f t="shared" si="10"/>
        <v>5999</v>
      </c>
      <c r="N321" s="35">
        <f t="shared" si="11"/>
        <v>728</v>
      </c>
      <c r="O321" s="36">
        <f t="shared" si="7"/>
        <v>0.10822060353798127</v>
      </c>
      <c r="P321" s="2"/>
      <c r="Q321" s="2"/>
      <c r="R321" s="2"/>
      <c r="S321" s="2"/>
      <c r="T321" s="2"/>
      <c r="U321" s="2"/>
    </row>
    <row r="322" spans="1:21" x14ac:dyDescent="0.25">
      <c r="A322" s="37">
        <v>30603</v>
      </c>
      <c r="B322" s="30" t="s">
        <v>38</v>
      </c>
      <c r="C322" s="30" t="s">
        <v>381</v>
      </c>
      <c r="D322" s="30" t="s">
        <v>383</v>
      </c>
      <c r="E322" s="38"/>
      <c r="F322" s="39">
        <v>0</v>
      </c>
      <c r="G322" s="32">
        <f t="shared" si="8"/>
        <v>0</v>
      </c>
      <c r="H322" s="39">
        <v>0</v>
      </c>
      <c r="I322" s="32">
        <f t="shared" si="9"/>
        <v>0</v>
      </c>
      <c r="J322" s="40"/>
      <c r="K322" s="34">
        <v>0</v>
      </c>
      <c r="L322" s="34">
        <v>0</v>
      </c>
      <c r="M322" s="34">
        <f t="shared" si="10"/>
        <v>0</v>
      </c>
      <c r="N322" s="34">
        <f t="shared" si="11"/>
        <v>0</v>
      </c>
      <c r="O322" s="36" t="e">
        <f t="shared" si="7"/>
        <v>#DIV/0!</v>
      </c>
      <c r="P322" s="2"/>
      <c r="Q322" s="2"/>
      <c r="R322" s="2"/>
      <c r="S322" s="2"/>
      <c r="T322" s="2"/>
      <c r="U322" s="2"/>
    </row>
    <row r="323" spans="1:21" x14ac:dyDescent="0.25">
      <c r="A323" s="37">
        <v>30604</v>
      </c>
      <c r="B323" s="30" t="s">
        <v>38</v>
      </c>
      <c r="C323" s="30" t="s">
        <v>381</v>
      </c>
      <c r="D323" s="30" t="s">
        <v>384</v>
      </c>
      <c r="E323" s="38"/>
      <c r="F323" s="39">
        <v>0</v>
      </c>
      <c r="G323" s="32">
        <f t="shared" si="8"/>
        <v>0</v>
      </c>
      <c r="H323" s="39">
        <v>0</v>
      </c>
      <c r="I323" s="32">
        <f t="shared" si="9"/>
        <v>0</v>
      </c>
      <c r="J323" s="40"/>
      <c r="K323" s="34">
        <v>0</v>
      </c>
      <c r="L323" s="34">
        <v>0</v>
      </c>
      <c r="M323" s="34">
        <f t="shared" si="10"/>
        <v>0</v>
      </c>
      <c r="N323" s="34">
        <f t="shared" si="11"/>
        <v>0</v>
      </c>
      <c r="O323" s="36" t="e">
        <f t="shared" si="7"/>
        <v>#DIV/0!</v>
      </c>
      <c r="P323" s="2"/>
      <c r="Q323" s="2"/>
      <c r="R323" s="2"/>
      <c r="S323" s="2"/>
      <c r="T323" s="2"/>
      <c r="U323" s="2"/>
    </row>
    <row r="324" spans="1:21" x14ac:dyDescent="0.25">
      <c r="A324" s="37">
        <v>30605</v>
      </c>
      <c r="B324" s="30" t="s">
        <v>38</v>
      </c>
      <c r="C324" s="30" t="s">
        <v>381</v>
      </c>
      <c r="D324" s="30" t="s">
        <v>385</v>
      </c>
      <c r="E324" s="38"/>
      <c r="F324" s="39">
        <v>0</v>
      </c>
      <c r="G324" s="32">
        <f t="shared" si="8"/>
        <v>0</v>
      </c>
      <c r="H324" s="39">
        <v>0</v>
      </c>
      <c r="I324" s="32">
        <f t="shared" si="9"/>
        <v>0</v>
      </c>
      <c r="J324" s="40"/>
      <c r="K324" s="34">
        <v>0</v>
      </c>
      <c r="L324" s="34">
        <v>0</v>
      </c>
      <c r="M324" s="34">
        <f t="shared" si="10"/>
        <v>0</v>
      </c>
      <c r="N324" s="34">
        <f t="shared" si="11"/>
        <v>0</v>
      </c>
      <c r="O324" s="36" t="e">
        <f t="shared" si="7"/>
        <v>#DIV/0!</v>
      </c>
      <c r="P324" s="2"/>
      <c r="Q324" s="2"/>
      <c r="R324" s="2"/>
      <c r="S324" s="2"/>
      <c r="T324" s="2"/>
      <c r="U324" s="2"/>
    </row>
    <row r="325" spans="1:21" x14ac:dyDescent="0.25">
      <c r="A325" s="37">
        <v>30606</v>
      </c>
      <c r="B325" s="30" t="s">
        <v>38</v>
      </c>
      <c r="C325" s="30" t="s">
        <v>381</v>
      </c>
      <c r="D325" s="30" t="s">
        <v>386</v>
      </c>
      <c r="E325" s="38"/>
      <c r="F325" s="39">
        <v>0</v>
      </c>
      <c r="G325" s="32">
        <f t="shared" si="8"/>
        <v>0</v>
      </c>
      <c r="H325" s="39">
        <v>0</v>
      </c>
      <c r="I325" s="32">
        <f t="shared" si="9"/>
        <v>0</v>
      </c>
      <c r="J325" s="40"/>
      <c r="K325" s="34">
        <v>0</v>
      </c>
      <c r="L325" s="34">
        <v>0</v>
      </c>
      <c r="M325" s="34">
        <f t="shared" si="10"/>
        <v>0</v>
      </c>
      <c r="N325" s="34">
        <f t="shared" si="11"/>
        <v>0</v>
      </c>
      <c r="O325" s="36" t="e">
        <f t="shared" si="7"/>
        <v>#DIV/0!</v>
      </c>
      <c r="P325" s="2"/>
      <c r="Q325" s="2"/>
      <c r="R325" s="2"/>
      <c r="S325" s="2"/>
      <c r="T325" s="2"/>
      <c r="U325" s="2"/>
    </row>
    <row r="326" spans="1:21" x14ac:dyDescent="0.25">
      <c r="A326" s="37">
        <v>30607</v>
      </c>
      <c r="B326" s="30" t="s">
        <v>38</v>
      </c>
      <c r="C326" s="30" t="s">
        <v>381</v>
      </c>
      <c r="D326" s="30" t="s">
        <v>387</v>
      </c>
      <c r="E326" s="38"/>
      <c r="F326" s="39">
        <v>0</v>
      </c>
      <c r="G326" s="32">
        <f t="shared" si="8"/>
        <v>0</v>
      </c>
      <c r="H326" s="39">
        <v>0</v>
      </c>
      <c r="I326" s="32">
        <f t="shared" si="9"/>
        <v>0</v>
      </c>
      <c r="J326" s="40"/>
      <c r="K326" s="34">
        <v>0</v>
      </c>
      <c r="L326" s="34">
        <v>0</v>
      </c>
      <c r="M326" s="34">
        <f t="shared" si="10"/>
        <v>0</v>
      </c>
      <c r="N326" s="34">
        <f t="shared" si="11"/>
        <v>0</v>
      </c>
      <c r="O326" s="36" t="e">
        <f t="shared" si="7"/>
        <v>#DIV/0!</v>
      </c>
      <c r="P326" s="2"/>
      <c r="Q326" s="2"/>
      <c r="R326" s="2"/>
      <c r="S326" s="2"/>
      <c r="T326" s="2"/>
      <c r="U326" s="2"/>
    </row>
    <row r="327" spans="1:21" x14ac:dyDescent="0.25">
      <c r="A327" s="37">
        <v>30608</v>
      </c>
      <c r="B327" s="30" t="s">
        <v>38</v>
      </c>
      <c r="C327" s="30" t="s">
        <v>381</v>
      </c>
      <c r="D327" s="30" t="s">
        <v>388</v>
      </c>
      <c r="E327" s="38"/>
      <c r="F327" s="39">
        <v>0</v>
      </c>
      <c r="G327" s="32">
        <f t="shared" si="8"/>
        <v>0</v>
      </c>
      <c r="H327" s="39">
        <v>0</v>
      </c>
      <c r="I327" s="32">
        <f t="shared" si="9"/>
        <v>0</v>
      </c>
      <c r="J327" s="40"/>
      <c r="K327" s="34">
        <v>0</v>
      </c>
      <c r="L327" s="34">
        <v>0</v>
      </c>
      <c r="M327" s="34">
        <f t="shared" si="10"/>
        <v>0</v>
      </c>
      <c r="N327" s="34">
        <f t="shared" si="11"/>
        <v>0</v>
      </c>
      <c r="O327" s="36" t="e">
        <f t="shared" si="7"/>
        <v>#DIV/0!</v>
      </c>
      <c r="P327" s="2"/>
      <c r="Q327" s="2"/>
      <c r="R327" s="2"/>
      <c r="S327" s="2"/>
      <c r="T327" s="2"/>
      <c r="U327" s="2"/>
    </row>
    <row r="328" spans="1:21" x14ac:dyDescent="0.25">
      <c r="A328" s="37">
        <v>30609</v>
      </c>
      <c r="B328" s="30" t="s">
        <v>38</v>
      </c>
      <c r="C328" s="30" t="s">
        <v>381</v>
      </c>
      <c r="D328" s="30" t="s">
        <v>389</v>
      </c>
      <c r="E328" s="38"/>
      <c r="F328" s="39">
        <v>0</v>
      </c>
      <c r="G328" s="32">
        <f t="shared" si="8"/>
        <v>0</v>
      </c>
      <c r="H328" s="39">
        <v>0</v>
      </c>
      <c r="I328" s="32">
        <f t="shared" si="9"/>
        <v>0</v>
      </c>
      <c r="J328" s="40"/>
      <c r="K328" s="34">
        <v>0</v>
      </c>
      <c r="L328" s="34">
        <v>0</v>
      </c>
      <c r="M328" s="34">
        <f t="shared" si="10"/>
        <v>0</v>
      </c>
      <c r="N328" s="34">
        <f t="shared" si="11"/>
        <v>0</v>
      </c>
      <c r="O328" s="36" t="e">
        <f t="shared" si="7"/>
        <v>#DIV/0!</v>
      </c>
      <c r="P328" s="2"/>
      <c r="Q328" s="2"/>
      <c r="R328" s="2"/>
      <c r="S328" s="2"/>
      <c r="T328" s="2"/>
      <c r="U328" s="2"/>
    </row>
    <row r="329" spans="1:21" x14ac:dyDescent="0.25">
      <c r="A329" s="37">
        <v>30610</v>
      </c>
      <c r="B329" s="30" t="s">
        <v>38</v>
      </c>
      <c r="C329" s="30" t="s">
        <v>381</v>
      </c>
      <c r="D329" s="30" t="s">
        <v>390</v>
      </c>
      <c r="E329" s="38"/>
      <c r="F329" s="39">
        <v>0</v>
      </c>
      <c r="G329" s="32">
        <f t="shared" si="8"/>
        <v>0</v>
      </c>
      <c r="H329" s="39">
        <v>0</v>
      </c>
      <c r="I329" s="32">
        <f t="shared" si="9"/>
        <v>0</v>
      </c>
      <c r="J329" s="40"/>
      <c r="K329" s="34">
        <v>0</v>
      </c>
      <c r="L329" s="34">
        <v>0</v>
      </c>
      <c r="M329" s="34">
        <f t="shared" si="10"/>
        <v>0</v>
      </c>
      <c r="N329" s="34">
        <f t="shared" si="11"/>
        <v>0</v>
      </c>
      <c r="O329" s="36" t="e">
        <f t="shared" si="7"/>
        <v>#DIV/0!</v>
      </c>
      <c r="P329" s="2"/>
      <c r="Q329" s="2"/>
      <c r="R329" s="2"/>
      <c r="S329" s="2"/>
      <c r="T329" s="2"/>
      <c r="U329" s="2"/>
    </row>
    <row r="330" spans="1:21" x14ac:dyDescent="0.25">
      <c r="A330" s="37">
        <v>30611</v>
      </c>
      <c r="B330" s="30" t="s">
        <v>38</v>
      </c>
      <c r="C330" s="30" t="s">
        <v>381</v>
      </c>
      <c r="D330" s="30" t="s">
        <v>391</v>
      </c>
      <c r="E330" s="38"/>
      <c r="F330" s="39">
        <v>0</v>
      </c>
      <c r="G330" s="32">
        <f t="shared" si="8"/>
        <v>0</v>
      </c>
      <c r="H330" s="39">
        <v>0</v>
      </c>
      <c r="I330" s="32">
        <f t="shared" si="9"/>
        <v>0</v>
      </c>
      <c r="J330" s="40"/>
      <c r="K330" s="34">
        <v>0</v>
      </c>
      <c r="L330" s="34">
        <v>0</v>
      </c>
      <c r="M330" s="34">
        <f t="shared" si="10"/>
        <v>0</v>
      </c>
      <c r="N330" s="34">
        <f t="shared" si="11"/>
        <v>0</v>
      </c>
      <c r="O330" s="36" t="e">
        <f t="shared" si="7"/>
        <v>#DIV/0!</v>
      </c>
      <c r="P330" s="2"/>
      <c r="Q330" s="2"/>
      <c r="R330" s="2"/>
      <c r="S330" s="2"/>
      <c r="T330" s="2"/>
      <c r="U330" s="2"/>
    </row>
    <row r="331" spans="1:21" x14ac:dyDescent="0.25">
      <c r="A331" s="37">
        <v>30701</v>
      </c>
      <c r="B331" s="30" t="s">
        <v>38</v>
      </c>
      <c r="C331" s="30" t="s">
        <v>392</v>
      </c>
      <c r="D331" s="30" t="s">
        <v>393</v>
      </c>
      <c r="E331" s="42">
        <v>2699</v>
      </c>
      <c r="F331" s="32">
        <v>3255</v>
      </c>
      <c r="G331" s="32">
        <f t="shared" si="8"/>
        <v>556</v>
      </c>
      <c r="H331" s="32">
        <v>2658</v>
      </c>
      <c r="I331" s="32">
        <f t="shared" si="9"/>
        <v>597</v>
      </c>
      <c r="J331" s="33">
        <v>0.18340000000000001</v>
      </c>
      <c r="K331" s="34">
        <v>3311</v>
      </c>
      <c r="L331" s="34">
        <v>0</v>
      </c>
      <c r="M331" s="35">
        <f t="shared" si="10"/>
        <v>2658</v>
      </c>
      <c r="N331" s="35">
        <f t="shared" si="11"/>
        <v>653</v>
      </c>
      <c r="O331" s="36">
        <f t="shared" si="7"/>
        <v>0.1972213832678949</v>
      </c>
      <c r="P331" s="2"/>
      <c r="Q331" s="2"/>
      <c r="R331" s="2"/>
      <c r="S331" s="2"/>
      <c r="T331" s="2"/>
      <c r="U331" s="2"/>
    </row>
    <row r="332" spans="1:21" x14ac:dyDescent="0.25">
      <c r="A332" s="37">
        <v>30702</v>
      </c>
      <c r="B332" s="30" t="s">
        <v>38</v>
      </c>
      <c r="C332" s="30" t="s">
        <v>392</v>
      </c>
      <c r="D332" s="30" t="s">
        <v>394</v>
      </c>
      <c r="E332" s="38"/>
      <c r="F332" s="39">
        <v>0</v>
      </c>
      <c r="G332" s="32">
        <f t="shared" si="8"/>
        <v>0</v>
      </c>
      <c r="H332" s="39">
        <v>0</v>
      </c>
      <c r="I332" s="32">
        <f t="shared" si="9"/>
        <v>0</v>
      </c>
      <c r="J332" s="40"/>
      <c r="K332" s="34">
        <v>0</v>
      </c>
      <c r="L332" s="34">
        <v>0</v>
      </c>
      <c r="M332" s="34">
        <f t="shared" si="10"/>
        <v>0</v>
      </c>
      <c r="N332" s="34">
        <f t="shared" si="11"/>
        <v>0</v>
      </c>
      <c r="O332" s="36" t="e">
        <f t="shared" si="7"/>
        <v>#DIV/0!</v>
      </c>
      <c r="P332" s="2"/>
      <c r="Q332" s="2"/>
      <c r="R332" s="2"/>
      <c r="S332" s="2"/>
      <c r="T332" s="2"/>
      <c r="U332" s="2"/>
    </row>
    <row r="333" spans="1:21" x14ac:dyDescent="0.25">
      <c r="A333" s="37">
        <v>30703</v>
      </c>
      <c r="B333" s="30" t="s">
        <v>38</v>
      </c>
      <c r="C333" s="30" t="s">
        <v>392</v>
      </c>
      <c r="D333" s="30" t="s">
        <v>395</v>
      </c>
      <c r="E333" s="38"/>
      <c r="F333" s="39">
        <v>0</v>
      </c>
      <c r="G333" s="32">
        <f t="shared" si="8"/>
        <v>0</v>
      </c>
      <c r="H333" s="39">
        <v>0</v>
      </c>
      <c r="I333" s="32">
        <f t="shared" si="9"/>
        <v>0</v>
      </c>
      <c r="J333" s="40"/>
      <c r="K333" s="34">
        <v>0</v>
      </c>
      <c r="L333" s="34">
        <v>0</v>
      </c>
      <c r="M333" s="34">
        <f t="shared" si="10"/>
        <v>0</v>
      </c>
      <c r="N333" s="34">
        <f t="shared" si="11"/>
        <v>0</v>
      </c>
      <c r="O333" s="36" t="e">
        <f t="shared" si="7"/>
        <v>#DIV/0!</v>
      </c>
      <c r="P333" s="2"/>
      <c r="Q333" s="2"/>
      <c r="R333" s="2"/>
      <c r="S333" s="2"/>
      <c r="T333" s="2"/>
      <c r="U333" s="2"/>
    </row>
    <row r="334" spans="1:21" x14ac:dyDescent="0.25">
      <c r="A334" s="37">
        <v>30704</v>
      </c>
      <c r="B334" s="30" t="s">
        <v>38</v>
      </c>
      <c r="C334" s="30" t="s">
        <v>392</v>
      </c>
      <c r="D334" s="30" t="s">
        <v>396</v>
      </c>
      <c r="E334" s="38"/>
      <c r="F334" s="39">
        <v>0</v>
      </c>
      <c r="G334" s="32">
        <f t="shared" si="8"/>
        <v>0</v>
      </c>
      <c r="H334" s="39">
        <v>0</v>
      </c>
      <c r="I334" s="32">
        <f t="shared" si="9"/>
        <v>0</v>
      </c>
      <c r="J334" s="40"/>
      <c r="K334" s="34">
        <v>0</v>
      </c>
      <c r="L334" s="34">
        <v>0</v>
      </c>
      <c r="M334" s="34">
        <f t="shared" si="10"/>
        <v>0</v>
      </c>
      <c r="N334" s="34">
        <f t="shared" si="11"/>
        <v>0</v>
      </c>
      <c r="O334" s="36" t="e">
        <f t="shared" si="7"/>
        <v>#DIV/0!</v>
      </c>
      <c r="P334" s="2"/>
      <c r="Q334" s="2"/>
      <c r="R334" s="2"/>
      <c r="S334" s="2"/>
      <c r="T334" s="2"/>
      <c r="U334" s="2"/>
    </row>
    <row r="335" spans="1:21" x14ac:dyDescent="0.25">
      <c r="A335" s="37">
        <v>30705</v>
      </c>
      <c r="B335" s="30" t="s">
        <v>38</v>
      </c>
      <c r="C335" s="30" t="s">
        <v>392</v>
      </c>
      <c r="D335" s="30" t="s">
        <v>397</v>
      </c>
      <c r="E335" s="38"/>
      <c r="F335" s="39">
        <v>0</v>
      </c>
      <c r="G335" s="32">
        <f t="shared" si="8"/>
        <v>0</v>
      </c>
      <c r="H335" s="39">
        <v>0</v>
      </c>
      <c r="I335" s="32">
        <f t="shared" si="9"/>
        <v>0</v>
      </c>
      <c r="J335" s="40"/>
      <c r="K335" s="34">
        <v>0</v>
      </c>
      <c r="L335" s="34">
        <v>0</v>
      </c>
      <c r="M335" s="34">
        <f t="shared" si="10"/>
        <v>0</v>
      </c>
      <c r="N335" s="34">
        <f t="shared" si="11"/>
        <v>0</v>
      </c>
      <c r="O335" s="36" t="e">
        <f t="shared" si="7"/>
        <v>#DIV/0!</v>
      </c>
      <c r="P335" s="2"/>
      <c r="Q335" s="2"/>
      <c r="R335" s="2"/>
      <c r="S335" s="2"/>
      <c r="T335" s="2"/>
      <c r="U335" s="2"/>
    </row>
    <row r="336" spans="1:21" x14ac:dyDescent="0.25">
      <c r="A336" s="37">
        <v>30706</v>
      </c>
      <c r="B336" s="30" t="s">
        <v>38</v>
      </c>
      <c r="C336" s="30" t="s">
        <v>392</v>
      </c>
      <c r="D336" s="30" t="s">
        <v>398</v>
      </c>
      <c r="E336" s="38"/>
      <c r="F336" s="39">
        <v>0</v>
      </c>
      <c r="G336" s="32">
        <f t="shared" si="8"/>
        <v>0</v>
      </c>
      <c r="H336" s="39">
        <v>0</v>
      </c>
      <c r="I336" s="32">
        <f t="shared" si="9"/>
        <v>0</v>
      </c>
      <c r="J336" s="40"/>
      <c r="K336" s="34">
        <v>0</v>
      </c>
      <c r="L336" s="34">
        <v>0</v>
      </c>
      <c r="M336" s="34">
        <f t="shared" si="10"/>
        <v>0</v>
      </c>
      <c r="N336" s="34">
        <f t="shared" si="11"/>
        <v>0</v>
      </c>
      <c r="O336" s="36" t="e">
        <f t="shared" si="7"/>
        <v>#DIV/0!</v>
      </c>
      <c r="P336" s="2"/>
      <c r="Q336" s="2"/>
      <c r="R336" s="2"/>
      <c r="S336" s="2"/>
      <c r="T336" s="2"/>
      <c r="U336" s="2"/>
    </row>
    <row r="337" spans="1:21" x14ac:dyDescent="0.25">
      <c r="A337" s="37">
        <v>30707</v>
      </c>
      <c r="B337" s="30" t="s">
        <v>38</v>
      </c>
      <c r="C337" s="30" t="s">
        <v>392</v>
      </c>
      <c r="D337" s="30" t="s">
        <v>399</v>
      </c>
      <c r="E337" s="38"/>
      <c r="F337" s="39">
        <v>0</v>
      </c>
      <c r="G337" s="32">
        <f t="shared" si="8"/>
        <v>0</v>
      </c>
      <c r="H337" s="39">
        <v>0</v>
      </c>
      <c r="I337" s="32">
        <f t="shared" si="9"/>
        <v>0</v>
      </c>
      <c r="J337" s="40"/>
      <c r="K337" s="34">
        <v>0</v>
      </c>
      <c r="L337" s="34">
        <v>0</v>
      </c>
      <c r="M337" s="34">
        <f t="shared" si="10"/>
        <v>0</v>
      </c>
      <c r="N337" s="34">
        <f t="shared" si="11"/>
        <v>0</v>
      </c>
      <c r="O337" s="36" t="e">
        <f t="shared" si="7"/>
        <v>#DIV/0!</v>
      </c>
      <c r="P337" s="2"/>
      <c r="Q337" s="2"/>
      <c r="R337" s="2"/>
      <c r="S337" s="2"/>
      <c r="T337" s="2"/>
      <c r="U337" s="2"/>
    </row>
    <row r="338" spans="1:21" x14ac:dyDescent="0.25">
      <c r="A338" s="37">
        <v>30708</v>
      </c>
      <c r="B338" s="30" t="s">
        <v>38</v>
      </c>
      <c r="C338" s="30" t="s">
        <v>392</v>
      </c>
      <c r="D338" s="30" t="s">
        <v>400</v>
      </c>
      <c r="E338" s="38"/>
      <c r="F338" s="39">
        <v>0</v>
      </c>
      <c r="G338" s="32">
        <f t="shared" si="8"/>
        <v>0</v>
      </c>
      <c r="H338" s="39">
        <v>0</v>
      </c>
      <c r="I338" s="32">
        <f t="shared" si="9"/>
        <v>0</v>
      </c>
      <c r="J338" s="40"/>
      <c r="K338" s="34">
        <v>0</v>
      </c>
      <c r="L338" s="34">
        <v>0</v>
      </c>
      <c r="M338" s="34">
        <f t="shared" si="10"/>
        <v>0</v>
      </c>
      <c r="N338" s="34">
        <f t="shared" si="11"/>
        <v>0</v>
      </c>
      <c r="O338" s="36" t="e">
        <f t="shared" si="7"/>
        <v>#DIV/0!</v>
      </c>
      <c r="P338" s="2"/>
      <c r="Q338" s="2"/>
      <c r="R338" s="2"/>
      <c r="S338" s="2"/>
      <c r="T338" s="2"/>
      <c r="U338" s="2"/>
    </row>
    <row r="339" spans="1:21" x14ac:dyDescent="0.25">
      <c r="A339" s="37">
        <v>30709</v>
      </c>
      <c r="B339" s="30" t="s">
        <v>38</v>
      </c>
      <c r="C339" s="30" t="s">
        <v>392</v>
      </c>
      <c r="D339" s="30" t="s">
        <v>401</v>
      </c>
      <c r="E339" s="38"/>
      <c r="F339" s="39">
        <v>0</v>
      </c>
      <c r="G339" s="32">
        <f t="shared" si="8"/>
        <v>0</v>
      </c>
      <c r="H339" s="39">
        <v>0</v>
      </c>
      <c r="I339" s="32">
        <f t="shared" si="9"/>
        <v>0</v>
      </c>
      <c r="J339" s="40"/>
      <c r="K339" s="34">
        <v>0</v>
      </c>
      <c r="L339" s="34">
        <v>0</v>
      </c>
      <c r="M339" s="34">
        <f t="shared" si="10"/>
        <v>0</v>
      </c>
      <c r="N339" s="34">
        <f t="shared" si="11"/>
        <v>0</v>
      </c>
      <c r="O339" s="36" t="e">
        <f t="shared" si="7"/>
        <v>#DIV/0!</v>
      </c>
      <c r="P339" s="2"/>
      <c r="Q339" s="2"/>
      <c r="R339" s="2"/>
      <c r="S339" s="2"/>
      <c r="T339" s="2"/>
      <c r="U339" s="2"/>
    </row>
    <row r="340" spans="1:21" x14ac:dyDescent="0.25">
      <c r="A340" s="37">
        <v>30710</v>
      </c>
      <c r="B340" s="30" t="s">
        <v>38</v>
      </c>
      <c r="C340" s="30" t="s">
        <v>392</v>
      </c>
      <c r="D340" s="30" t="s">
        <v>150</v>
      </c>
      <c r="E340" s="38"/>
      <c r="F340" s="39">
        <v>0</v>
      </c>
      <c r="G340" s="32">
        <f t="shared" si="8"/>
        <v>0</v>
      </c>
      <c r="H340" s="39">
        <v>0</v>
      </c>
      <c r="I340" s="32">
        <f t="shared" si="9"/>
        <v>0</v>
      </c>
      <c r="J340" s="40"/>
      <c r="K340" s="34">
        <v>0</v>
      </c>
      <c r="L340" s="34">
        <v>0</v>
      </c>
      <c r="M340" s="34">
        <f t="shared" si="10"/>
        <v>0</v>
      </c>
      <c r="N340" s="34">
        <f t="shared" si="11"/>
        <v>0</v>
      </c>
      <c r="O340" s="36" t="e">
        <f t="shared" si="7"/>
        <v>#DIV/0!</v>
      </c>
      <c r="P340" s="2"/>
      <c r="Q340" s="2"/>
      <c r="R340" s="2"/>
      <c r="S340" s="2"/>
      <c r="T340" s="2"/>
      <c r="U340" s="2"/>
    </row>
    <row r="341" spans="1:21" x14ac:dyDescent="0.25">
      <c r="A341" s="37">
        <v>30711</v>
      </c>
      <c r="B341" s="30" t="s">
        <v>38</v>
      </c>
      <c r="C341" s="30" t="s">
        <v>392</v>
      </c>
      <c r="D341" s="30" t="s">
        <v>402</v>
      </c>
      <c r="E341" s="38"/>
      <c r="F341" s="39">
        <v>0</v>
      </c>
      <c r="G341" s="32">
        <f t="shared" si="8"/>
        <v>0</v>
      </c>
      <c r="H341" s="39">
        <v>0</v>
      </c>
      <c r="I341" s="32">
        <f t="shared" si="9"/>
        <v>0</v>
      </c>
      <c r="J341" s="40"/>
      <c r="K341" s="34">
        <v>0</v>
      </c>
      <c r="L341" s="34">
        <v>0</v>
      </c>
      <c r="M341" s="34">
        <f t="shared" si="10"/>
        <v>0</v>
      </c>
      <c r="N341" s="34">
        <f t="shared" si="11"/>
        <v>0</v>
      </c>
      <c r="O341" s="36" t="e">
        <f t="shared" si="7"/>
        <v>#DIV/0!</v>
      </c>
      <c r="P341" s="2"/>
      <c r="Q341" s="2"/>
      <c r="R341" s="2"/>
      <c r="S341" s="2"/>
      <c r="T341" s="2"/>
      <c r="U341" s="2"/>
    </row>
    <row r="342" spans="1:21" x14ac:dyDescent="0.25">
      <c r="A342" s="37">
        <v>30712</v>
      </c>
      <c r="B342" s="30" t="s">
        <v>38</v>
      </c>
      <c r="C342" s="30" t="s">
        <v>392</v>
      </c>
      <c r="D342" s="30" t="s">
        <v>403</v>
      </c>
      <c r="E342" s="38"/>
      <c r="F342" s="39">
        <v>0</v>
      </c>
      <c r="G342" s="32">
        <f t="shared" si="8"/>
        <v>0</v>
      </c>
      <c r="H342" s="39">
        <v>0</v>
      </c>
      <c r="I342" s="32">
        <f t="shared" si="9"/>
        <v>0</v>
      </c>
      <c r="J342" s="40"/>
      <c r="K342" s="34">
        <v>0</v>
      </c>
      <c r="L342" s="34">
        <v>0</v>
      </c>
      <c r="M342" s="34">
        <f t="shared" si="10"/>
        <v>0</v>
      </c>
      <c r="N342" s="34">
        <f t="shared" si="11"/>
        <v>0</v>
      </c>
      <c r="O342" s="36" t="e">
        <f t="shared" si="7"/>
        <v>#DIV/0!</v>
      </c>
      <c r="P342" s="2"/>
      <c r="Q342" s="2"/>
      <c r="R342" s="2"/>
      <c r="S342" s="2"/>
      <c r="T342" s="2"/>
      <c r="U342" s="2"/>
    </row>
    <row r="343" spans="1:21" x14ac:dyDescent="0.25">
      <c r="A343" s="37">
        <v>30713</v>
      </c>
      <c r="B343" s="30" t="s">
        <v>38</v>
      </c>
      <c r="C343" s="30" t="s">
        <v>392</v>
      </c>
      <c r="D343" s="30" t="s">
        <v>404</v>
      </c>
      <c r="E343" s="38"/>
      <c r="F343" s="39">
        <v>0</v>
      </c>
      <c r="G343" s="32">
        <f t="shared" si="8"/>
        <v>0</v>
      </c>
      <c r="H343" s="39">
        <v>0</v>
      </c>
      <c r="I343" s="32">
        <f t="shared" si="9"/>
        <v>0</v>
      </c>
      <c r="J343" s="40"/>
      <c r="K343" s="34">
        <v>0</v>
      </c>
      <c r="L343" s="34">
        <v>0</v>
      </c>
      <c r="M343" s="34">
        <f t="shared" si="10"/>
        <v>0</v>
      </c>
      <c r="N343" s="34">
        <f t="shared" si="11"/>
        <v>0</v>
      </c>
      <c r="O343" s="36" t="e">
        <f t="shared" si="7"/>
        <v>#DIV/0!</v>
      </c>
      <c r="P343" s="2"/>
      <c r="Q343" s="2"/>
      <c r="R343" s="2"/>
      <c r="S343" s="2"/>
      <c r="T343" s="2"/>
      <c r="U343" s="2"/>
    </row>
    <row r="344" spans="1:21" x14ac:dyDescent="0.25">
      <c r="A344" s="37">
        <v>30714</v>
      </c>
      <c r="B344" s="30" t="s">
        <v>38</v>
      </c>
      <c r="C344" s="30" t="s">
        <v>392</v>
      </c>
      <c r="D344" s="30" t="s">
        <v>405</v>
      </c>
      <c r="E344" s="38"/>
      <c r="F344" s="39">
        <v>0</v>
      </c>
      <c r="G344" s="32">
        <f t="shared" si="8"/>
        <v>0</v>
      </c>
      <c r="H344" s="39">
        <v>0</v>
      </c>
      <c r="I344" s="32">
        <f t="shared" si="9"/>
        <v>0</v>
      </c>
      <c r="J344" s="40"/>
      <c r="K344" s="34">
        <v>0</v>
      </c>
      <c r="L344" s="34">
        <v>0</v>
      </c>
      <c r="M344" s="34">
        <f t="shared" si="10"/>
        <v>0</v>
      </c>
      <c r="N344" s="34">
        <f t="shared" si="11"/>
        <v>0</v>
      </c>
      <c r="O344" s="36" t="e">
        <f t="shared" si="7"/>
        <v>#DIV/0!</v>
      </c>
      <c r="P344" s="2"/>
      <c r="Q344" s="2"/>
      <c r="R344" s="2"/>
      <c r="S344" s="2"/>
      <c r="T344" s="2"/>
      <c r="U344" s="2"/>
    </row>
    <row r="345" spans="1:21" x14ac:dyDescent="0.25">
      <c r="A345" s="37">
        <v>40101</v>
      </c>
      <c r="B345" s="30" t="s">
        <v>39</v>
      </c>
      <c r="C345" s="30" t="s">
        <v>39</v>
      </c>
      <c r="D345" s="30" t="s">
        <v>39</v>
      </c>
      <c r="E345" s="42">
        <v>50519</v>
      </c>
      <c r="F345" s="32">
        <v>55033</v>
      </c>
      <c r="G345" s="32">
        <f t="shared" si="8"/>
        <v>4514</v>
      </c>
      <c r="H345" s="32">
        <v>50475</v>
      </c>
      <c r="I345" s="32">
        <f t="shared" si="9"/>
        <v>4558</v>
      </c>
      <c r="J345" s="33">
        <v>8.2799999999999999E-2</v>
      </c>
      <c r="K345" s="34">
        <v>54400</v>
      </c>
      <c r="L345" s="34">
        <v>0</v>
      </c>
      <c r="M345" s="35">
        <f t="shared" si="10"/>
        <v>50475</v>
      </c>
      <c r="N345" s="35">
        <f t="shared" si="11"/>
        <v>3925</v>
      </c>
      <c r="O345" s="36">
        <f t="shared" si="7"/>
        <v>7.2150735294117641E-2</v>
      </c>
      <c r="P345" s="2"/>
      <c r="Q345" s="2"/>
      <c r="R345" s="2"/>
      <c r="S345" s="2"/>
      <c r="T345" s="2"/>
      <c r="U345" s="2"/>
    </row>
    <row r="346" spans="1:21" x14ac:dyDescent="0.25">
      <c r="A346" s="37">
        <v>40102</v>
      </c>
      <c r="B346" s="30" t="s">
        <v>39</v>
      </c>
      <c r="C346" s="30" t="s">
        <v>39</v>
      </c>
      <c r="D346" s="30" t="s">
        <v>406</v>
      </c>
      <c r="E346" s="42">
        <v>85667</v>
      </c>
      <c r="F346" s="32">
        <v>87291</v>
      </c>
      <c r="G346" s="32">
        <f t="shared" si="8"/>
        <v>1624</v>
      </c>
      <c r="H346" s="32">
        <v>83931</v>
      </c>
      <c r="I346" s="32">
        <f t="shared" si="9"/>
        <v>3360</v>
      </c>
      <c r="J346" s="33">
        <v>3.85E-2</v>
      </c>
      <c r="K346" s="34">
        <v>88537</v>
      </c>
      <c r="L346" s="34">
        <v>0</v>
      </c>
      <c r="M346" s="35">
        <f t="shared" si="10"/>
        <v>83931</v>
      </c>
      <c r="N346" s="35">
        <f t="shared" si="11"/>
        <v>4606</v>
      </c>
      <c r="O346" s="36">
        <f t="shared" si="7"/>
        <v>5.2023447824073553E-2</v>
      </c>
      <c r="P346" s="2"/>
      <c r="Q346" s="2"/>
      <c r="R346" s="2"/>
      <c r="S346" s="2"/>
      <c r="T346" s="2"/>
      <c r="U346" s="2"/>
    </row>
    <row r="347" spans="1:21" x14ac:dyDescent="0.25">
      <c r="A347" s="37">
        <v>40103</v>
      </c>
      <c r="B347" s="30" t="s">
        <v>39</v>
      </c>
      <c r="C347" s="30" t="s">
        <v>39</v>
      </c>
      <c r="D347" s="30" t="s">
        <v>407</v>
      </c>
      <c r="E347" s="42">
        <v>91655</v>
      </c>
      <c r="F347" s="32">
        <v>100671</v>
      </c>
      <c r="G347" s="32">
        <f t="shared" si="8"/>
        <v>9016</v>
      </c>
      <c r="H347" s="32">
        <v>89111</v>
      </c>
      <c r="I347" s="32">
        <f t="shared" si="9"/>
        <v>11560</v>
      </c>
      <c r="J347" s="33">
        <v>0.1148</v>
      </c>
      <c r="K347" s="34">
        <v>103125</v>
      </c>
      <c r="L347" s="34">
        <v>0</v>
      </c>
      <c r="M347" s="35">
        <f t="shared" si="10"/>
        <v>89111</v>
      </c>
      <c r="N347" s="35">
        <f t="shared" si="11"/>
        <v>14014</v>
      </c>
      <c r="O347" s="36">
        <f t="shared" si="7"/>
        <v>0.13589333333333334</v>
      </c>
      <c r="P347" s="2"/>
      <c r="Q347" s="2"/>
      <c r="R347" s="2"/>
      <c r="S347" s="2"/>
      <c r="T347" s="2"/>
      <c r="U347" s="2"/>
    </row>
    <row r="348" spans="1:21" x14ac:dyDescent="0.25">
      <c r="A348" s="37">
        <v>40104</v>
      </c>
      <c r="B348" s="30" t="s">
        <v>39</v>
      </c>
      <c r="C348" s="30" t="s">
        <v>39</v>
      </c>
      <c r="D348" s="30" t="s">
        <v>408</v>
      </c>
      <c r="E348" s="42">
        <v>206090</v>
      </c>
      <c r="F348" s="32">
        <v>217707</v>
      </c>
      <c r="G348" s="32">
        <f t="shared" si="8"/>
        <v>11617</v>
      </c>
      <c r="H348" s="32">
        <v>189511</v>
      </c>
      <c r="I348" s="32">
        <f t="shared" si="9"/>
        <v>28196</v>
      </c>
      <c r="J348" s="33">
        <v>0.1295</v>
      </c>
      <c r="K348" s="34">
        <v>228972</v>
      </c>
      <c r="L348" s="34">
        <v>0</v>
      </c>
      <c r="M348" s="35">
        <f t="shared" si="10"/>
        <v>189511</v>
      </c>
      <c r="N348" s="35">
        <f t="shared" si="11"/>
        <v>39461</v>
      </c>
      <c r="O348" s="36">
        <f t="shared" si="7"/>
        <v>0.17233984941390212</v>
      </c>
      <c r="P348" s="2"/>
      <c r="Q348" s="2"/>
      <c r="R348" s="2"/>
      <c r="S348" s="2"/>
      <c r="T348" s="2"/>
      <c r="U348" s="2"/>
    </row>
    <row r="349" spans="1:21" x14ac:dyDescent="0.25">
      <c r="A349" s="37">
        <v>40105</v>
      </c>
      <c r="B349" s="30" t="s">
        <v>39</v>
      </c>
      <c r="C349" s="30" t="s">
        <v>39</v>
      </c>
      <c r="D349" s="30" t="s">
        <v>409</v>
      </c>
      <c r="E349" s="42">
        <v>12876</v>
      </c>
      <c r="F349" s="32">
        <v>14656</v>
      </c>
      <c r="G349" s="32">
        <f t="shared" si="8"/>
        <v>1780</v>
      </c>
      <c r="H349" s="32">
        <v>7629</v>
      </c>
      <c r="I349" s="32">
        <f t="shared" si="9"/>
        <v>7027</v>
      </c>
      <c r="J349" s="33">
        <v>0.47949999999999998</v>
      </c>
      <c r="K349" s="34">
        <v>15741</v>
      </c>
      <c r="L349" s="34">
        <v>0</v>
      </c>
      <c r="M349" s="35">
        <f t="shared" si="10"/>
        <v>7629</v>
      </c>
      <c r="N349" s="35">
        <f t="shared" si="11"/>
        <v>8112</v>
      </c>
      <c r="O349" s="36">
        <f t="shared" si="7"/>
        <v>0.51534210024776061</v>
      </c>
      <c r="P349" s="2"/>
      <c r="Q349" s="2"/>
      <c r="R349" s="2"/>
      <c r="S349" s="2"/>
      <c r="T349" s="2"/>
      <c r="U349" s="2"/>
    </row>
    <row r="350" spans="1:21" x14ac:dyDescent="0.25">
      <c r="A350" s="37">
        <v>40106</v>
      </c>
      <c r="B350" s="30" t="s">
        <v>39</v>
      </c>
      <c r="C350" s="30" t="s">
        <v>39</v>
      </c>
      <c r="D350" s="30" t="s">
        <v>410</v>
      </c>
      <c r="E350" s="38"/>
      <c r="F350" s="39">
        <v>0</v>
      </c>
      <c r="G350" s="32">
        <f t="shared" si="8"/>
        <v>0</v>
      </c>
      <c r="H350" s="39">
        <v>0</v>
      </c>
      <c r="I350" s="32">
        <f t="shared" si="9"/>
        <v>0</v>
      </c>
      <c r="J350" s="40"/>
      <c r="K350" s="34">
        <v>0</v>
      </c>
      <c r="L350" s="34">
        <v>0</v>
      </c>
      <c r="M350" s="34">
        <f t="shared" si="10"/>
        <v>0</v>
      </c>
      <c r="N350" s="34">
        <f t="shared" si="11"/>
        <v>0</v>
      </c>
      <c r="O350" s="36" t="e">
        <f t="shared" si="7"/>
        <v>#DIV/0!</v>
      </c>
      <c r="P350" s="2"/>
      <c r="Q350" s="2"/>
      <c r="R350" s="2"/>
      <c r="S350" s="2"/>
      <c r="T350" s="2"/>
      <c r="U350" s="2"/>
    </row>
    <row r="351" spans="1:21" x14ac:dyDescent="0.25">
      <c r="A351" s="37">
        <v>40107</v>
      </c>
      <c r="B351" s="30" t="s">
        <v>39</v>
      </c>
      <c r="C351" s="30" t="s">
        <v>39</v>
      </c>
      <c r="D351" s="30" t="s">
        <v>411</v>
      </c>
      <c r="E351" s="42">
        <v>49028</v>
      </c>
      <c r="F351" s="32">
        <v>51418</v>
      </c>
      <c r="G351" s="32">
        <f t="shared" si="8"/>
        <v>2390</v>
      </c>
      <c r="H351" s="32">
        <v>48292</v>
      </c>
      <c r="I351" s="32">
        <f t="shared" si="9"/>
        <v>3126</v>
      </c>
      <c r="J351" s="33">
        <v>6.08E-2</v>
      </c>
      <c r="K351" s="34">
        <v>51822</v>
      </c>
      <c r="L351" s="34">
        <v>0</v>
      </c>
      <c r="M351" s="35">
        <f t="shared" si="10"/>
        <v>48292</v>
      </c>
      <c r="N351" s="35">
        <f t="shared" si="11"/>
        <v>3530</v>
      </c>
      <c r="O351" s="36">
        <f t="shared" si="7"/>
        <v>6.8117787812126129E-2</v>
      </c>
      <c r="P351" s="2"/>
      <c r="Q351" s="2"/>
      <c r="R351" s="2"/>
      <c r="S351" s="2"/>
      <c r="T351" s="2"/>
      <c r="U351" s="2"/>
    </row>
    <row r="352" spans="1:21" x14ac:dyDescent="0.25">
      <c r="A352" s="37">
        <v>40108</v>
      </c>
      <c r="B352" s="30" t="s">
        <v>39</v>
      </c>
      <c r="C352" s="30" t="s">
        <v>39</v>
      </c>
      <c r="D352" s="30" t="s">
        <v>412</v>
      </c>
      <c r="E352" s="42">
        <v>21866</v>
      </c>
      <c r="F352" s="32">
        <v>26046</v>
      </c>
      <c r="G352" s="32">
        <f t="shared" si="8"/>
        <v>4180</v>
      </c>
      <c r="H352" s="32">
        <v>23005</v>
      </c>
      <c r="I352" s="32">
        <f t="shared" si="9"/>
        <v>3041</v>
      </c>
      <c r="J352" s="33">
        <v>0.1168</v>
      </c>
      <c r="K352" s="34">
        <v>27391</v>
      </c>
      <c r="L352" s="34">
        <v>0</v>
      </c>
      <c r="M352" s="35">
        <f t="shared" si="10"/>
        <v>23005</v>
      </c>
      <c r="N352" s="35">
        <f t="shared" si="11"/>
        <v>4386</v>
      </c>
      <c r="O352" s="36">
        <f t="shared" si="7"/>
        <v>0.16012558869701726</v>
      </c>
      <c r="P352" s="2"/>
      <c r="Q352" s="2"/>
      <c r="R352" s="2"/>
      <c r="S352" s="2"/>
      <c r="T352" s="2"/>
      <c r="U352" s="2"/>
    </row>
    <row r="353" spans="1:21" x14ac:dyDescent="0.25">
      <c r="A353" s="37">
        <v>40109</v>
      </c>
      <c r="B353" s="30" t="s">
        <v>39</v>
      </c>
      <c r="C353" s="30" t="s">
        <v>39</v>
      </c>
      <c r="D353" s="30" t="s">
        <v>413</v>
      </c>
      <c r="E353" s="42">
        <v>59809</v>
      </c>
      <c r="F353" s="32">
        <v>63460</v>
      </c>
      <c r="G353" s="32">
        <f t="shared" si="8"/>
        <v>3651</v>
      </c>
      <c r="H353" s="32">
        <v>58272</v>
      </c>
      <c r="I353" s="32">
        <f t="shared" si="9"/>
        <v>5188</v>
      </c>
      <c r="J353" s="33">
        <v>8.1799999999999998E-2</v>
      </c>
      <c r="K353" s="34">
        <v>64442</v>
      </c>
      <c r="L353" s="34">
        <v>0</v>
      </c>
      <c r="M353" s="35">
        <f t="shared" si="10"/>
        <v>58272</v>
      </c>
      <c r="N353" s="35">
        <f t="shared" si="11"/>
        <v>6170</v>
      </c>
      <c r="O353" s="36">
        <f t="shared" si="7"/>
        <v>9.5745011017659296E-2</v>
      </c>
      <c r="P353" s="2"/>
      <c r="Q353" s="2"/>
      <c r="R353" s="2"/>
      <c r="S353" s="2"/>
      <c r="T353" s="2"/>
      <c r="U353" s="2"/>
    </row>
    <row r="354" spans="1:21" x14ac:dyDescent="0.25">
      <c r="A354" s="37">
        <v>40110</v>
      </c>
      <c r="B354" s="30" t="s">
        <v>39</v>
      </c>
      <c r="C354" s="30" t="s">
        <v>39</v>
      </c>
      <c r="D354" s="30" t="s">
        <v>414</v>
      </c>
      <c r="E354" s="42">
        <v>60505</v>
      </c>
      <c r="F354" s="32">
        <v>62586</v>
      </c>
      <c r="G354" s="32">
        <f t="shared" si="8"/>
        <v>2081</v>
      </c>
      <c r="H354" s="32">
        <v>59127</v>
      </c>
      <c r="I354" s="32">
        <f t="shared" si="9"/>
        <v>3459</v>
      </c>
      <c r="J354" s="33">
        <v>5.5300000000000002E-2</v>
      </c>
      <c r="K354" s="34">
        <v>63632</v>
      </c>
      <c r="L354" s="34">
        <v>0</v>
      </c>
      <c r="M354" s="35">
        <f t="shared" si="10"/>
        <v>59127</v>
      </c>
      <c r="N354" s="35">
        <f t="shared" si="11"/>
        <v>4505</v>
      </c>
      <c r="O354" s="36">
        <f t="shared" si="7"/>
        <v>7.0797711843097813E-2</v>
      </c>
      <c r="P354" s="2"/>
      <c r="Q354" s="2"/>
      <c r="R354" s="2"/>
      <c r="S354" s="2"/>
      <c r="T354" s="2"/>
      <c r="U354" s="2"/>
    </row>
    <row r="355" spans="1:21" x14ac:dyDescent="0.25">
      <c r="A355" s="37">
        <v>40111</v>
      </c>
      <c r="B355" s="30" t="s">
        <v>39</v>
      </c>
      <c r="C355" s="30" t="s">
        <v>39</v>
      </c>
      <c r="D355" s="30" t="s">
        <v>415</v>
      </c>
      <c r="E355" s="38"/>
      <c r="F355" s="39">
        <v>0</v>
      </c>
      <c r="G355" s="32">
        <f t="shared" si="8"/>
        <v>0</v>
      </c>
      <c r="H355" s="39">
        <v>0</v>
      </c>
      <c r="I355" s="32">
        <f t="shared" si="9"/>
        <v>0</v>
      </c>
      <c r="J355" s="40"/>
      <c r="K355" s="34">
        <v>0</v>
      </c>
      <c r="L355" s="34">
        <v>0</v>
      </c>
      <c r="M355" s="34">
        <f t="shared" si="10"/>
        <v>0</v>
      </c>
      <c r="N355" s="34">
        <f t="shared" si="11"/>
        <v>0</v>
      </c>
      <c r="O355" s="36" t="e">
        <f t="shared" si="7"/>
        <v>#DIV/0!</v>
      </c>
      <c r="P355" s="2"/>
      <c r="Q355" s="2"/>
      <c r="R355" s="2"/>
      <c r="S355" s="2"/>
      <c r="T355" s="2"/>
      <c r="U355" s="2"/>
    </row>
    <row r="356" spans="1:21" x14ac:dyDescent="0.25">
      <c r="A356" s="37">
        <v>40112</v>
      </c>
      <c r="B356" s="30" t="s">
        <v>39</v>
      </c>
      <c r="C356" s="30" t="s">
        <v>39</v>
      </c>
      <c r="D356" s="30" t="s">
        <v>416</v>
      </c>
      <c r="E356" s="42">
        <v>130774</v>
      </c>
      <c r="F356" s="32">
        <v>133175</v>
      </c>
      <c r="G356" s="32">
        <f t="shared" si="8"/>
        <v>2401</v>
      </c>
      <c r="H356" s="32">
        <v>128012</v>
      </c>
      <c r="I356" s="32">
        <f t="shared" si="9"/>
        <v>5163</v>
      </c>
      <c r="J356" s="33">
        <v>3.8800000000000001E-2</v>
      </c>
      <c r="K356" s="34">
        <v>134099</v>
      </c>
      <c r="L356" s="34">
        <v>0</v>
      </c>
      <c r="M356" s="35">
        <f t="shared" si="10"/>
        <v>128012</v>
      </c>
      <c r="N356" s="35">
        <f t="shared" si="11"/>
        <v>6087</v>
      </c>
      <c r="O356" s="36">
        <f t="shared" si="7"/>
        <v>4.5391837373880493E-2</v>
      </c>
      <c r="P356" s="2"/>
      <c r="Q356" s="2"/>
      <c r="R356" s="2"/>
      <c r="S356" s="2"/>
      <c r="T356" s="2"/>
      <c r="U356" s="2"/>
    </row>
    <row r="357" spans="1:21" x14ac:dyDescent="0.25">
      <c r="A357" s="37">
        <v>40113</v>
      </c>
      <c r="B357" s="30" t="s">
        <v>39</v>
      </c>
      <c r="C357" s="30" t="s">
        <v>39</v>
      </c>
      <c r="D357" s="30" t="s">
        <v>417</v>
      </c>
      <c r="E357" s="38"/>
      <c r="F357" s="39">
        <v>0</v>
      </c>
      <c r="G357" s="32">
        <f t="shared" si="8"/>
        <v>0</v>
      </c>
      <c r="H357" s="39">
        <v>0</v>
      </c>
      <c r="I357" s="32">
        <f t="shared" si="9"/>
        <v>0</v>
      </c>
      <c r="J357" s="40"/>
      <c r="K357" s="34">
        <v>0</v>
      </c>
      <c r="L357" s="34">
        <v>0</v>
      </c>
      <c r="M357" s="34">
        <f t="shared" si="10"/>
        <v>0</v>
      </c>
      <c r="N357" s="34">
        <f t="shared" si="11"/>
        <v>0</v>
      </c>
      <c r="O357" s="36" t="e">
        <f t="shared" si="7"/>
        <v>#DIV/0!</v>
      </c>
      <c r="P357" s="2"/>
      <c r="Q357" s="2"/>
      <c r="R357" s="2"/>
      <c r="S357" s="2"/>
      <c r="T357" s="2"/>
      <c r="U357" s="2"/>
    </row>
    <row r="358" spans="1:21" x14ac:dyDescent="0.25">
      <c r="A358" s="37">
        <v>40114</v>
      </c>
      <c r="B358" s="30" t="s">
        <v>39</v>
      </c>
      <c r="C358" s="30" t="s">
        <v>39</v>
      </c>
      <c r="D358" s="30" t="s">
        <v>418</v>
      </c>
      <c r="E358" s="38"/>
      <c r="F358" s="39">
        <v>0</v>
      </c>
      <c r="G358" s="32">
        <f t="shared" si="8"/>
        <v>0</v>
      </c>
      <c r="H358" s="39">
        <v>0</v>
      </c>
      <c r="I358" s="32">
        <f t="shared" si="9"/>
        <v>0</v>
      </c>
      <c r="J358" s="40"/>
      <c r="K358" s="34">
        <v>0</v>
      </c>
      <c r="L358" s="34">
        <v>0</v>
      </c>
      <c r="M358" s="34">
        <f t="shared" si="10"/>
        <v>0</v>
      </c>
      <c r="N358" s="34">
        <f t="shared" si="11"/>
        <v>0</v>
      </c>
      <c r="O358" s="36" t="e">
        <f t="shared" si="7"/>
        <v>#DIV/0!</v>
      </c>
      <c r="P358" s="2"/>
      <c r="Q358" s="2"/>
      <c r="R358" s="2"/>
      <c r="S358" s="2"/>
      <c r="T358" s="2"/>
      <c r="U358" s="2"/>
    </row>
    <row r="359" spans="1:21" x14ac:dyDescent="0.25">
      <c r="A359" s="37">
        <v>40115</v>
      </c>
      <c r="B359" s="30" t="s">
        <v>39</v>
      </c>
      <c r="C359" s="30" t="s">
        <v>39</v>
      </c>
      <c r="D359" s="30" t="s">
        <v>419</v>
      </c>
      <c r="E359" s="42">
        <v>4764</v>
      </c>
      <c r="F359" s="32">
        <v>5640</v>
      </c>
      <c r="G359" s="32">
        <f t="shared" si="8"/>
        <v>876</v>
      </c>
      <c r="H359" s="39">
        <v>193</v>
      </c>
      <c r="I359" s="32">
        <f t="shared" si="9"/>
        <v>5447</v>
      </c>
      <c r="J359" s="33">
        <v>0.96579999999999999</v>
      </c>
      <c r="K359" s="34">
        <v>6467</v>
      </c>
      <c r="L359" s="34">
        <v>0</v>
      </c>
      <c r="M359" s="34">
        <f t="shared" si="10"/>
        <v>193</v>
      </c>
      <c r="N359" s="34">
        <f t="shared" si="11"/>
        <v>6274</v>
      </c>
      <c r="O359" s="36">
        <f t="shared" si="7"/>
        <v>0.97015617751662286</v>
      </c>
      <c r="P359" s="2"/>
      <c r="Q359" s="2"/>
      <c r="R359" s="2"/>
      <c r="S359" s="2"/>
      <c r="T359" s="2"/>
      <c r="U359" s="2"/>
    </row>
    <row r="360" spans="1:21" x14ac:dyDescent="0.25">
      <c r="A360" s="37">
        <v>40116</v>
      </c>
      <c r="B360" s="30" t="s">
        <v>39</v>
      </c>
      <c r="C360" s="30" t="s">
        <v>39</v>
      </c>
      <c r="D360" s="30" t="s">
        <v>420</v>
      </c>
      <c r="E360" s="42">
        <v>3736</v>
      </c>
      <c r="F360" s="32">
        <v>3886</v>
      </c>
      <c r="G360" s="32">
        <f t="shared" si="8"/>
        <v>150</v>
      </c>
      <c r="H360" s="32">
        <v>3501</v>
      </c>
      <c r="I360" s="32">
        <f t="shared" si="9"/>
        <v>385</v>
      </c>
      <c r="J360" s="33">
        <v>9.9099999999999994E-2</v>
      </c>
      <c r="K360" s="34">
        <v>3960</v>
      </c>
      <c r="L360" s="34">
        <v>0</v>
      </c>
      <c r="M360" s="35">
        <f t="shared" si="10"/>
        <v>3501</v>
      </c>
      <c r="N360" s="35">
        <f t="shared" si="11"/>
        <v>459</v>
      </c>
      <c r="O360" s="36">
        <f t="shared" si="7"/>
        <v>0.11590909090909091</v>
      </c>
      <c r="P360" s="2"/>
      <c r="Q360" s="2"/>
      <c r="R360" s="2"/>
      <c r="S360" s="2"/>
      <c r="T360" s="2"/>
      <c r="U360" s="2"/>
    </row>
    <row r="361" spans="1:21" x14ac:dyDescent="0.25">
      <c r="A361" s="37">
        <v>40117</v>
      </c>
      <c r="B361" s="30" t="s">
        <v>39</v>
      </c>
      <c r="C361" s="30" t="s">
        <v>39</v>
      </c>
      <c r="D361" s="30" t="s">
        <v>421</v>
      </c>
      <c r="E361" s="42">
        <v>24029</v>
      </c>
      <c r="F361" s="32">
        <v>25570</v>
      </c>
      <c r="G361" s="32">
        <f t="shared" si="8"/>
        <v>1541</v>
      </c>
      <c r="H361" s="32">
        <v>21792</v>
      </c>
      <c r="I361" s="32">
        <f t="shared" si="9"/>
        <v>3778</v>
      </c>
      <c r="J361" s="33">
        <v>0.14779999999999999</v>
      </c>
      <c r="K361" s="34">
        <v>26429</v>
      </c>
      <c r="L361" s="34">
        <v>0</v>
      </c>
      <c r="M361" s="35">
        <f t="shared" si="10"/>
        <v>21792</v>
      </c>
      <c r="N361" s="35">
        <f t="shared" si="11"/>
        <v>4637</v>
      </c>
      <c r="O361" s="36">
        <f t="shared" si="7"/>
        <v>0.17545120889931515</v>
      </c>
      <c r="P361" s="2"/>
      <c r="Q361" s="2"/>
      <c r="R361" s="2"/>
      <c r="S361" s="2"/>
      <c r="T361" s="2"/>
      <c r="U361" s="2"/>
    </row>
    <row r="362" spans="1:21" x14ac:dyDescent="0.25">
      <c r="A362" s="37">
        <v>40118</v>
      </c>
      <c r="B362" s="30" t="s">
        <v>39</v>
      </c>
      <c r="C362" s="30" t="s">
        <v>39</v>
      </c>
      <c r="D362" s="30" t="s">
        <v>422</v>
      </c>
      <c r="E362" s="38"/>
      <c r="F362" s="39">
        <v>0</v>
      </c>
      <c r="G362" s="32">
        <f t="shared" si="8"/>
        <v>0</v>
      </c>
      <c r="H362" s="39">
        <v>0</v>
      </c>
      <c r="I362" s="32">
        <f t="shared" si="9"/>
        <v>0</v>
      </c>
      <c r="J362" s="40"/>
      <c r="K362" s="34">
        <v>0</v>
      </c>
      <c r="L362" s="34">
        <v>0</v>
      </c>
      <c r="M362" s="34">
        <f t="shared" si="10"/>
        <v>0</v>
      </c>
      <c r="N362" s="34">
        <f t="shared" si="11"/>
        <v>0</v>
      </c>
      <c r="O362" s="36" t="e">
        <f t="shared" si="7"/>
        <v>#DIV/0!</v>
      </c>
      <c r="P362" s="2"/>
      <c r="Q362" s="2"/>
      <c r="R362" s="2"/>
      <c r="S362" s="2"/>
      <c r="T362" s="2"/>
      <c r="U362" s="2"/>
    </row>
    <row r="363" spans="1:21" x14ac:dyDescent="0.25">
      <c r="A363" s="37">
        <v>40119</v>
      </c>
      <c r="B363" s="30" t="s">
        <v>39</v>
      </c>
      <c r="C363" s="30" t="s">
        <v>39</v>
      </c>
      <c r="D363" s="30" t="s">
        <v>423</v>
      </c>
      <c r="E363" s="38"/>
      <c r="F363" s="39">
        <v>0</v>
      </c>
      <c r="G363" s="32">
        <f t="shared" si="8"/>
        <v>0</v>
      </c>
      <c r="H363" s="39">
        <v>0</v>
      </c>
      <c r="I363" s="32">
        <f t="shared" si="9"/>
        <v>0</v>
      </c>
      <c r="J363" s="40"/>
      <c r="K363" s="34">
        <v>0</v>
      </c>
      <c r="L363" s="34">
        <v>0</v>
      </c>
      <c r="M363" s="34">
        <f t="shared" si="10"/>
        <v>0</v>
      </c>
      <c r="N363" s="34">
        <f t="shared" si="11"/>
        <v>0</v>
      </c>
      <c r="O363" s="36" t="e">
        <f t="shared" si="7"/>
        <v>#DIV/0!</v>
      </c>
      <c r="P363" s="2"/>
      <c r="Q363" s="2"/>
      <c r="R363" s="2"/>
      <c r="S363" s="2"/>
      <c r="T363" s="2"/>
      <c r="U363" s="2"/>
    </row>
    <row r="364" spans="1:21" x14ac:dyDescent="0.25">
      <c r="A364" s="37">
        <v>40120</v>
      </c>
      <c r="B364" s="30" t="s">
        <v>39</v>
      </c>
      <c r="C364" s="30" t="s">
        <v>39</v>
      </c>
      <c r="D364" s="30" t="s">
        <v>424</v>
      </c>
      <c r="E364" s="38"/>
      <c r="F364" s="39">
        <v>0</v>
      </c>
      <c r="G364" s="32">
        <f t="shared" si="8"/>
        <v>0</v>
      </c>
      <c r="H364" s="39">
        <v>0</v>
      </c>
      <c r="I364" s="32">
        <f t="shared" si="9"/>
        <v>0</v>
      </c>
      <c r="J364" s="40"/>
      <c r="K364" s="34">
        <v>0</v>
      </c>
      <c r="L364" s="34">
        <v>0</v>
      </c>
      <c r="M364" s="34">
        <f t="shared" si="10"/>
        <v>0</v>
      </c>
      <c r="N364" s="34">
        <f t="shared" si="11"/>
        <v>0</v>
      </c>
      <c r="O364" s="36" t="e">
        <f t="shared" si="7"/>
        <v>#DIV/0!</v>
      </c>
      <c r="P364" s="2"/>
      <c r="Q364" s="2"/>
      <c r="R364" s="2"/>
      <c r="S364" s="2"/>
      <c r="T364" s="2"/>
      <c r="U364" s="2"/>
    </row>
    <row r="365" spans="1:21" x14ac:dyDescent="0.25">
      <c r="A365" s="37">
        <v>40121</v>
      </c>
      <c r="B365" s="30" t="s">
        <v>39</v>
      </c>
      <c r="C365" s="30" t="s">
        <v>39</v>
      </c>
      <c r="D365" s="30" t="s">
        <v>425</v>
      </c>
      <c r="E365" s="42">
        <v>6200</v>
      </c>
      <c r="F365" s="32">
        <v>7079</v>
      </c>
      <c r="G365" s="32">
        <f t="shared" si="8"/>
        <v>879</v>
      </c>
      <c r="H365" s="32">
        <v>5944</v>
      </c>
      <c r="I365" s="32">
        <f t="shared" si="9"/>
        <v>1135</v>
      </c>
      <c r="J365" s="33">
        <v>0.1603</v>
      </c>
      <c r="K365" s="34">
        <v>7382</v>
      </c>
      <c r="L365" s="34">
        <v>0</v>
      </c>
      <c r="M365" s="35">
        <f t="shared" si="10"/>
        <v>5944</v>
      </c>
      <c r="N365" s="35">
        <f t="shared" si="11"/>
        <v>1438</v>
      </c>
      <c r="O365" s="36">
        <f t="shared" si="7"/>
        <v>0.1947981576808453</v>
      </c>
      <c r="P365" s="2"/>
      <c r="Q365" s="2"/>
      <c r="R365" s="2"/>
      <c r="S365" s="2"/>
      <c r="T365" s="2"/>
      <c r="U365" s="2"/>
    </row>
    <row r="366" spans="1:21" x14ac:dyDescent="0.25">
      <c r="A366" s="37">
        <v>40122</v>
      </c>
      <c r="B366" s="30" t="s">
        <v>39</v>
      </c>
      <c r="C366" s="30" t="s">
        <v>39</v>
      </c>
      <c r="D366" s="30" t="s">
        <v>426</v>
      </c>
      <c r="E366" s="42">
        <v>72088</v>
      </c>
      <c r="F366" s="32">
        <v>78237</v>
      </c>
      <c r="G366" s="32">
        <f t="shared" si="8"/>
        <v>6149</v>
      </c>
      <c r="H366" s="32">
        <v>67596</v>
      </c>
      <c r="I366" s="32">
        <f t="shared" si="9"/>
        <v>10641</v>
      </c>
      <c r="J366" s="33">
        <v>0.13600000000000001</v>
      </c>
      <c r="K366" s="34">
        <v>80023</v>
      </c>
      <c r="L366" s="34">
        <v>0</v>
      </c>
      <c r="M366" s="35">
        <f t="shared" si="10"/>
        <v>67596</v>
      </c>
      <c r="N366" s="35">
        <f t="shared" si="11"/>
        <v>12427</v>
      </c>
      <c r="O366" s="36">
        <f t="shared" si="7"/>
        <v>0.1552928533046749</v>
      </c>
      <c r="P366" s="2"/>
      <c r="Q366" s="2"/>
      <c r="R366" s="2"/>
      <c r="S366" s="2"/>
      <c r="T366" s="2"/>
      <c r="U366" s="2"/>
    </row>
    <row r="367" spans="1:21" x14ac:dyDescent="0.25">
      <c r="A367" s="37">
        <v>40123</v>
      </c>
      <c r="B367" s="30" t="s">
        <v>39</v>
      </c>
      <c r="C367" s="30" t="s">
        <v>39</v>
      </c>
      <c r="D367" s="30" t="s">
        <v>427</v>
      </c>
      <c r="E367" s="42">
        <v>13883</v>
      </c>
      <c r="F367" s="32">
        <v>14566</v>
      </c>
      <c r="G367" s="32">
        <f t="shared" si="8"/>
        <v>683</v>
      </c>
      <c r="H367" s="32">
        <v>13595</v>
      </c>
      <c r="I367" s="32">
        <f t="shared" si="9"/>
        <v>971</v>
      </c>
      <c r="J367" s="33">
        <v>6.6699999999999995E-2</v>
      </c>
      <c r="K367" s="34">
        <v>14734</v>
      </c>
      <c r="L367" s="34">
        <v>0</v>
      </c>
      <c r="M367" s="35">
        <f t="shared" si="10"/>
        <v>13595</v>
      </c>
      <c r="N367" s="35">
        <f t="shared" si="11"/>
        <v>1139</v>
      </c>
      <c r="O367" s="36">
        <f t="shared" si="7"/>
        <v>7.7304194380344776E-2</v>
      </c>
      <c r="P367" s="2"/>
      <c r="Q367" s="2"/>
      <c r="R367" s="2"/>
      <c r="S367" s="2"/>
      <c r="T367" s="2"/>
      <c r="U367" s="2"/>
    </row>
    <row r="368" spans="1:21" x14ac:dyDescent="0.25">
      <c r="A368" s="37">
        <v>40124</v>
      </c>
      <c r="B368" s="30" t="s">
        <v>39</v>
      </c>
      <c r="C368" s="30" t="s">
        <v>39</v>
      </c>
      <c r="D368" s="30" t="s">
        <v>428</v>
      </c>
      <c r="E368" s="42">
        <v>11342</v>
      </c>
      <c r="F368" s="32">
        <v>12574</v>
      </c>
      <c r="G368" s="32">
        <f t="shared" si="8"/>
        <v>1232</v>
      </c>
      <c r="H368" s="32">
        <v>10881</v>
      </c>
      <c r="I368" s="32">
        <f t="shared" si="9"/>
        <v>1693</v>
      </c>
      <c r="J368" s="33">
        <v>0.1346</v>
      </c>
      <c r="K368" s="34">
        <v>13063</v>
      </c>
      <c r="L368" s="34">
        <v>0</v>
      </c>
      <c r="M368" s="35">
        <f t="shared" si="10"/>
        <v>10881</v>
      </c>
      <c r="N368" s="35">
        <f t="shared" si="11"/>
        <v>2182</v>
      </c>
      <c r="O368" s="36">
        <f t="shared" si="7"/>
        <v>0.16703666845288218</v>
      </c>
      <c r="P368" s="2"/>
      <c r="Q368" s="2"/>
      <c r="R368" s="2"/>
      <c r="S368" s="2"/>
      <c r="T368" s="2"/>
      <c r="U368" s="2"/>
    </row>
    <row r="369" spans="1:21" x14ac:dyDescent="0.25">
      <c r="A369" s="37">
        <v>40125</v>
      </c>
      <c r="B369" s="30" t="s">
        <v>39</v>
      </c>
      <c r="C369" s="30" t="s">
        <v>39</v>
      </c>
      <c r="D369" s="30" t="s">
        <v>429</v>
      </c>
      <c r="E369" s="38"/>
      <c r="F369" s="39">
        <v>0</v>
      </c>
      <c r="G369" s="32">
        <f t="shared" si="8"/>
        <v>0</v>
      </c>
      <c r="H369" s="39">
        <v>0</v>
      </c>
      <c r="I369" s="32">
        <f t="shared" si="9"/>
        <v>0</v>
      </c>
      <c r="J369" s="40"/>
      <c r="K369" s="34">
        <v>0</v>
      </c>
      <c r="L369" s="34">
        <v>0</v>
      </c>
      <c r="M369" s="34">
        <f t="shared" si="10"/>
        <v>0</v>
      </c>
      <c r="N369" s="34">
        <f t="shared" si="11"/>
        <v>0</v>
      </c>
      <c r="O369" s="36" t="e">
        <f t="shared" si="7"/>
        <v>#DIV/0!</v>
      </c>
      <c r="P369" s="2"/>
      <c r="Q369" s="2"/>
      <c r="R369" s="2"/>
      <c r="S369" s="2"/>
      <c r="T369" s="2"/>
      <c r="U369" s="2"/>
    </row>
    <row r="370" spans="1:21" x14ac:dyDescent="0.25">
      <c r="A370" s="37">
        <v>40126</v>
      </c>
      <c r="B370" s="30" t="s">
        <v>39</v>
      </c>
      <c r="C370" s="30" t="s">
        <v>39</v>
      </c>
      <c r="D370" s="30" t="s">
        <v>430</v>
      </c>
      <c r="E370" s="42">
        <v>25200</v>
      </c>
      <c r="F370" s="32">
        <v>26099</v>
      </c>
      <c r="G370" s="32">
        <f t="shared" si="8"/>
        <v>899</v>
      </c>
      <c r="H370" s="32">
        <v>24801</v>
      </c>
      <c r="I370" s="32">
        <f t="shared" si="9"/>
        <v>1298</v>
      </c>
      <c r="J370" s="33">
        <v>4.9700000000000001E-2</v>
      </c>
      <c r="K370" s="34">
        <v>26354</v>
      </c>
      <c r="L370" s="34">
        <v>0</v>
      </c>
      <c r="M370" s="35">
        <f t="shared" si="10"/>
        <v>24801</v>
      </c>
      <c r="N370" s="35">
        <f t="shared" si="11"/>
        <v>1553</v>
      </c>
      <c r="O370" s="36">
        <f t="shared" si="7"/>
        <v>5.8928435911057148E-2</v>
      </c>
      <c r="P370" s="2"/>
      <c r="Q370" s="2"/>
      <c r="R370" s="2"/>
      <c r="S370" s="2"/>
      <c r="T370" s="2"/>
      <c r="U370" s="2"/>
    </row>
    <row r="371" spans="1:21" x14ac:dyDescent="0.25">
      <c r="A371" s="37">
        <v>40127</v>
      </c>
      <c r="B371" s="30" t="s">
        <v>39</v>
      </c>
      <c r="C371" s="30" t="s">
        <v>39</v>
      </c>
      <c r="D371" s="30" t="s">
        <v>431</v>
      </c>
      <c r="E371" s="38"/>
      <c r="F371" s="39">
        <v>0</v>
      </c>
      <c r="G371" s="32">
        <f t="shared" si="8"/>
        <v>0</v>
      </c>
      <c r="H371" s="39">
        <v>0</v>
      </c>
      <c r="I371" s="32">
        <f t="shared" si="9"/>
        <v>0</v>
      </c>
      <c r="J371" s="40"/>
      <c r="K371" s="34">
        <v>0</v>
      </c>
      <c r="L371" s="34">
        <v>0</v>
      </c>
      <c r="M371" s="34">
        <f t="shared" si="10"/>
        <v>0</v>
      </c>
      <c r="N371" s="34">
        <f t="shared" si="11"/>
        <v>0</v>
      </c>
      <c r="O371" s="36" t="e">
        <f t="shared" si="7"/>
        <v>#DIV/0!</v>
      </c>
      <c r="P371" s="2"/>
      <c r="Q371" s="2"/>
      <c r="R371" s="2"/>
      <c r="S371" s="2"/>
      <c r="T371" s="2"/>
      <c r="U371" s="2"/>
    </row>
    <row r="372" spans="1:21" x14ac:dyDescent="0.25">
      <c r="A372" s="37">
        <v>40128</v>
      </c>
      <c r="B372" s="30" t="s">
        <v>39</v>
      </c>
      <c r="C372" s="30" t="s">
        <v>39</v>
      </c>
      <c r="D372" s="30" t="s">
        <v>432</v>
      </c>
      <c r="E372" s="42">
        <v>32427</v>
      </c>
      <c r="F372" s="32">
        <v>37467</v>
      </c>
      <c r="G372" s="32">
        <f t="shared" si="8"/>
        <v>5040</v>
      </c>
      <c r="H372" s="32">
        <v>28710</v>
      </c>
      <c r="I372" s="32">
        <f t="shared" si="9"/>
        <v>8757</v>
      </c>
      <c r="J372" s="33">
        <v>0.23369999999999999</v>
      </c>
      <c r="K372" s="34">
        <v>40450</v>
      </c>
      <c r="L372" s="34">
        <v>2266</v>
      </c>
      <c r="M372" s="35">
        <f t="shared" si="10"/>
        <v>30976</v>
      </c>
      <c r="N372" s="35">
        <f t="shared" si="11"/>
        <v>9474</v>
      </c>
      <c r="O372" s="36">
        <f t="shared" si="7"/>
        <v>0.2342150803461063</v>
      </c>
      <c r="P372" s="2"/>
      <c r="Q372" s="2"/>
      <c r="R372" s="2"/>
      <c r="S372" s="2"/>
      <c r="T372" s="2"/>
      <c r="U372" s="2"/>
    </row>
    <row r="373" spans="1:21" x14ac:dyDescent="0.25">
      <c r="A373" s="37">
        <v>40129</v>
      </c>
      <c r="B373" s="30" t="s">
        <v>39</v>
      </c>
      <c r="C373" s="30" t="s">
        <v>39</v>
      </c>
      <c r="D373" s="30" t="s">
        <v>433</v>
      </c>
      <c r="E373" s="42">
        <v>81282</v>
      </c>
      <c r="F373" s="32">
        <v>82261</v>
      </c>
      <c r="G373" s="32">
        <f t="shared" si="8"/>
        <v>979</v>
      </c>
      <c r="H373" s="32">
        <v>80630</v>
      </c>
      <c r="I373" s="32">
        <f t="shared" si="9"/>
        <v>1631</v>
      </c>
      <c r="J373" s="33">
        <v>1.9800000000000002E-2</v>
      </c>
      <c r="K373" s="34">
        <v>82642</v>
      </c>
      <c r="L373" s="34">
        <v>0</v>
      </c>
      <c r="M373" s="35">
        <f t="shared" si="10"/>
        <v>80630</v>
      </c>
      <c r="N373" s="35">
        <f t="shared" si="11"/>
        <v>2012</v>
      </c>
      <c r="O373" s="36">
        <f t="shared" si="7"/>
        <v>2.4345974201979623E-2</v>
      </c>
      <c r="P373" s="2"/>
      <c r="Q373" s="2"/>
      <c r="R373" s="2"/>
      <c r="S373" s="2"/>
      <c r="T373" s="2"/>
      <c r="U373" s="2"/>
    </row>
    <row r="374" spans="1:21" x14ac:dyDescent="0.25">
      <c r="A374" s="37">
        <v>40201</v>
      </c>
      <c r="B374" s="30" t="s">
        <v>39</v>
      </c>
      <c r="C374" s="30" t="s">
        <v>434</v>
      </c>
      <c r="D374" s="30" t="s">
        <v>434</v>
      </c>
      <c r="E374" s="42">
        <v>12792</v>
      </c>
      <c r="F374" s="32">
        <v>12854</v>
      </c>
      <c r="G374" s="32">
        <f t="shared" si="8"/>
        <v>62</v>
      </c>
      <c r="H374" s="32">
        <v>12767</v>
      </c>
      <c r="I374" s="32">
        <f t="shared" si="9"/>
        <v>87</v>
      </c>
      <c r="J374" s="33">
        <v>6.7999999999999996E-3</v>
      </c>
      <c r="K374" s="35">
        <f>F374-87</f>
        <v>12767</v>
      </c>
      <c r="L374" s="34">
        <v>0</v>
      </c>
      <c r="M374" s="35">
        <f t="shared" si="10"/>
        <v>12767</v>
      </c>
      <c r="N374" s="35">
        <f t="shared" si="11"/>
        <v>0</v>
      </c>
      <c r="O374" s="36">
        <f t="shared" si="7"/>
        <v>0</v>
      </c>
      <c r="P374" s="2"/>
      <c r="Q374" s="2"/>
      <c r="R374" s="2"/>
      <c r="S374" s="2"/>
      <c r="T374" s="2"/>
      <c r="U374" s="2"/>
    </row>
    <row r="375" spans="1:21" x14ac:dyDescent="0.25">
      <c r="A375" s="37">
        <v>40202</v>
      </c>
      <c r="B375" s="30" t="s">
        <v>39</v>
      </c>
      <c r="C375" s="30" t="s">
        <v>434</v>
      </c>
      <c r="D375" s="30" t="s">
        <v>435</v>
      </c>
      <c r="E375" s="42">
        <v>2716</v>
      </c>
      <c r="F375" s="32">
        <v>2920</v>
      </c>
      <c r="G375" s="32">
        <f t="shared" si="8"/>
        <v>204</v>
      </c>
      <c r="H375" s="32">
        <v>2285</v>
      </c>
      <c r="I375" s="32">
        <f t="shared" si="9"/>
        <v>635</v>
      </c>
      <c r="J375" s="33">
        <v>0.2175</v>
      </c>
      <c r="K375" s="34">
        <v>3163</v>
      </c>
      <c r="L375" s="34">
        <v>0</v>
      </c>
      <c r="M375" s="35">
        <f t="shared" si="10"/>
        <v>2285</v>
      </c>
      <c r="N375" s="35">
        <f t="shared" si="11"/>
        <v>878</v>
      </c>
      <c r="O375" s="36">
        <f t="shared" si="7"/>
        <v>0.27758457160923172</v>
      </c>
      <c r="P375" s="2"/>
      <c r="Q375" s="2"/>
      <c r="R375" s="2"/>
      <c r="S375" s="2"/>
      <c r="T375" s="2"/>
      <c r="U375" s="2"/>
    </row>
    <row r="376" spans="1:21" x14ac:dyDescent="0.25">
      <c r="A376" s="37">
        <v>40203</v>
      </c>
      <c r="B376" s="30" t="s">
        <v>39</v>
      </c>
      <c r="C376" s="30" t="s">
        <v>434</v>
      </c>
      <c r="D376" s="30" t="s">
        <v>436</v>
      </c>
      <c r="E376" s="42">
        <v>4941</v>
      </c>
      <c r="F376" s="32">
        <v>6447</v>
      </c>
      <c r="G376" s="32">
        <f t="shared" si="8"/>
        <v>1506</v>
      </c>
      <c r="H376" s="39">
        <v>35</v>
      </c>
      <c r="I376" s="32">
        <f t="shared" si="9"/>
        <v>6412</v>
      </c>
      <c r="J376" s="33">
        <v>0.99460000000000004</v>
      </c>
      <c r="K376" s="34">
        <v>7151</v>
      </c>
      <c r="L376" s="34">
        <v>0</v>
      </c>
      <c r="M376" s="34">
        <f t="shared" si="10"/>
        <v>35</v>
      </c>
      <c r="N376" s="34">
        <f t="shared" si="11"/>
        <v>7116</v>
      </c>
      <c r="O376" s="36">
        <f t="shared" si="7"/>
        <v>0.99510557963921131</v>
      </c>
      <c r="P376" s="2"/>
      <c r="Q376" s="2"/>
      <c r="R376" s="2"/>
      <c r="S376" s="2"/>
      <c r="T376" s="2"/>
      <c r="U376" s="2"/>
    </row>
    <row r="377" spans="1:21" x14ac:dyDescent="0.25">
      <c r="A377" s="37">
        <v>40204</v>
      </c>
      <c r="B377" s="30" t="s">
        <v>39</v>
      </c>
      <c r="C377" s="30" t="s">
        <v>434</v>
      </c>
      <c r="D377" s="30" t="s">
        <v>437</v>
      </c>
      <c r="E377" s="42">
        <v>3151</v>
      </c>
      <c r="F377" s="32">
        <v>3497</v>
      </c>
      <c r="G377" s="32">
        <f t="shared" si="8"/>
        <v>346</v>
      </c>
      <c r="H377" s="32">
        <v>2669</v>
      </c>
      <c r="I377" s="32">
        <f t="shared" si="9"/>
        <v>828</v>
      </c>
      <c r="J377" s="33">
        <v>0.23680000000000001</v>
      </c>
      <c r="K377" s="34">
        <v>3557</v>
      </c>
      <c r="L377" s="34">
        <v>0</v>
      </c>
      <c r="M377" s="35">
        <f t="shared" si="10"/>
        <v>2669</v>
      </c>
      <c r="N377" s="35">
        <f t="shared" si="11"/>
        <v>888</v>
      </c>
      <c r="O377" s="36">
        <f t="shared" si="7"/>
        <v>0.24964858026426764</v>
      </c>
      <c r="P377" s="2"/>
      <c r="Q377" s="2"/>
      <c r="R377" s="2"/>
      <c r="S377" s="2"/>
      <c r="T377" s="2"/>
      <c r="U377" s="2"/>
    </row>
    <row r="378" spans="1:21" x14ac:dyDescent="0.25">
      <c r="A378" s="37">
        <v>40205</v>
      </c>
      <c r="B378" s="30" t="s">
        <v>39</v>
      </c>
      <c r="C378" s="30" t="s">
        <v>434</v>
      </c>
      <c r="D378" s="30" t="s">
        <v>438</v>
      </c>
      <c r="E378" s="42">
        <v>4543</v>
      </c>
      <c r="F378" s="32">
        <v>4908</v>
      </c>
      <c r="G378" s="32">
        <f t="shared" si="8"/>
        <v>365</v>
      </c>
      <c r="H378" s="32">
        <v>4373</v>
      </c>
      <c r="I378" s="32">
        <f t="shared" si="9"/>
        <v>535</v>
      </c>
      <c r="J378" s="33">
        <v>0.109</v>
      </c>
      <c r="K378" s="34">
        <v>5052</v>
      </c>
      <c r="L378" s="34">
        <v>0</v>
      </c>
      <c r="M378" s="35">
        <f t="shared" si="10"/>
        <v>4373</v>
      </c>
      <c r="N378" s="35">
        <f t="shared" si="11"/>
        <v>679</v>
      </c>
      <c r="O378" s="36">
        <f t="shared" si="7"/>
        <v>0.13440221694378465</v>
      </c>
      <c r="P378" s="2"/>
      <c r="Q378" s="2"/>
      <c r="R378" s="2"/>
      <c r="S378" s="2"/>
      <c r="T378" s="2"/>
      <c r="U378" s="2"/>
    </row>
    <row r="379" spans="1:21" x14ac:dyDescent="0.25">
      <c r="A379" s="37">
        <v>40206</v>
      </c>
      <c r="B379" s="30" t="s">
        <v>39</v>
      </c>
      <c r="C379" s="30" t="s">
        <v>434</v>
      </c>
      <c r="D379" s="30" t="s">
        <v>439</v>
      </c>
      <c r="E379" s="38"/>
      <c r="F379" s="39">
        <v>0</v>
      </c>
      <c r="G379" s="32">
        <f t="shared" si="8"/>
        <v>0</v>
      </c>
      <c r="H379" s="39">
        <v>0</v>
      </c>
      <c r="I379" s="32">
        <f t="shared" si="9"/>
        <v>0</v>
      </c>
      <c r="J379" s="40"/>
      <c r="K379" s="34">
        <v>0</v>
      </c>
      <c r="L379" s="34">
        <v>0</v>
      </c>
      <c r="M379" s="34">
        <f t="shared" si="10"/>
        <v>0</v>
      </c>
      <c r="N379" s="34">
        <f t="shared" si="11"/>
        <v>0</v>
      </c>
      <c r="O379" s="36" t="e">
        <f t="shared" si="7"/>
        <v>#DIV/0!</v>
      </c>
      <c r="P379" s="2"/>
      <c r="Q379" s="2"/>
      <c r="R379" s="2"/>
      <c r="S379" s="2"/>
      <c r="T379" s="2"/>
      <c r="U379" s="2"/>
    </row>
    <row r="380" spans="1:21" x14ac:dyDescent="0.25">
      <c r="A380" s="37">
        <v>40207</v>
      </c>
      <c r="B380" s="30" t="s">
        <v>39</v>
      </c>
      <c r="C380" s="30" t="s">
        <v>434</v>
      </c>
      <c r="D380" s="30" t="s">
        <v>440</v>
      </c>
      <c r="E380" s="38"/>
      <c r="F380" s="39">
        <v>0</v>
      </c>
      <c r="G380" s="32">
        <f t="shared" si="8"/>
        <v>0</v>
      </c>
      <c r="H380" s="39">
        <v>0</v>
      </c>
      <c r="I380" s="32">
        <f t="shared" si="9"/>
        <v>0</v>
      </c>
      <c r="J380" s="40"/>
      <c r="K380" s="34">
        <v>0</v>
      </c>
      <c r="L380" s="34">
        <v>0</v>
      </c>
      <c r="M380" s="34">
        <f t="shared" si="10"/>
        <v>0</v>
      </c>
      <c r="N380" s="34">
        <f t="shared" si="11"/>
        <v>0</v>
      </c>
      <c r="O380" s="36" t="e">
        <f t="shared" si="7"/>
        <v>#DIV/0!</v>
      </c>
      <c r="P380" s="2"/>
      <c r="Q380" s="2"/>
      <c r="R380" s="2"/>
      <c r="S380" s="2"/>
      <c r="T380" s="2"/>
      <c r="U380" s="2"/>
    </row>
    <row r="381" spans="1:21" x14ac:dyDescent="0.25">
      <c r="A381" s="37">
        <v>40208</v>
      </c>
      <c r="B381" s="30" t="s">
        <v>39</v>
      </c>
      <c r="C381" s="30" t="s">
        <v>434</v>
      </c>
      <c r="D381" s="30" t="s">
        <v>441</v>
      </c>
      <c r="E381" s="42">
        <v>14332</v>
      </c>
      <c r="F381" s="32">
        <v>14884</v>
      </c>
      <c r="G381" s="32">
        <f t="shared" si="8"/>
        <v>552</v>
      </c>
      <c r="H381" s="32">
        <v>13965</v>
      </c>
      <c r="I381" s="32">
        <f t="shared" si="9"/>
        <v>919</v>
      </c>
      <c r="J381" s="33">
        <v>6.1699999999999998E-2</v>
      </c>
      <c r="K381" s="34">
        <v>15226</v>
      </c>
      <c r="L381" s="34">
        <v>0</v>
      </c>
      <c r="M381" s="35">
        <f t="shared" si="10"/>
        <v>13965</v>
      </c>
      <c r="N381" s="35">
        <f t="shared" si="11"/>
        <v>1261</v>
      </c>
      <c r="O381" s="36">
        <f t="shared" si="7"/>
        <v>8.2818862472087224E-2</v>
      </c>
      <c r="P381" s="2"/>
      <c r="Q381" s="2"/>
      <c r="R381" s="2"/>
      <c r="S381" s="2"/>
      <c r="T381" s="2"/>
      <c r="U381" s="2"/>
    </row>
    <row r="382" spans="1:21" x14ac:dyDescent="0.25">
      <c r="A382" s="37">
        <v>40301</v>
      </c>
      <c r="B382" s="30" t="s">
        <v>39</v>
      </c>
      <c r="C382" s="30" t="s">
        <v>442</v>
      </c>
      <c r="D382" s="30" t="s">
        <v>442</v>
      </c>
      <c r="E382" s="42">
        <v>3761</v>
      </c>
      <c r="F382" s="32">
        <v>4017</v>
      </c>
      <c r="G382" s="32">
        <f t="shared" si="8"/>
        <v>256</v>
      </c>
      <c r="H382" s="32">
        <v>3479</v>
      </c>
      <c r="I382" s="32">
        <f t="shared" si="9"/>
        <v>538</v>
      </c>
      <c r="J382" s="33">
        <v>0.13389999999999999</v>
      </c>
      <c r="K382" s="34">
        <v>4037</v>
      </c>
      <c r="L382" s="34">
        <v>0</v>
      </c>
      <c r="M382" s="35">
        <f t="shared" si="10"/>
        <v>3479</v>
      </c>
      <c r="N382" s="35">
        <f t="shared" si="11"/>
        <v>558</v>
      </c>
      <c r="O382" s="36">
        <f t="shared" si="7"/>
        <v>0.13822145157295021</v>
      </c>
      <c r="P382" s="2"/>
      <c r="Q382" s="2"/>
      <c r="R382" s="2"/>
      <c r="S382" s="2"/>
      <c r="T382" s="2"/>
      <c r="U382" s="2"/>
    </row>
    <row r="383" spans="1:21" x14ac:dyDescent="0.25">
      <c r="A383" s="37">
        <v>40302</v>
      </c>
      <c r="B383" s="30" t="s">
        <v>39</v>
      </c>
      <c r="C383" s="30" t="s">
        <v>442</v>
      </c>
      <c r="D383" s="30" t="s">
        <v>443</v>
      </c>
      <c r="E383" s="42">
        <v>2966</v>
      </c>
      <c r="F383" s="32">
        <v>3467</v>
      </c>
      <c r="G383" s="32">
        <f t="shared" si="8"/>
        <v>501</v>
      </c>
      <c r="H383" s="32">
        <v>2966</v>
      </c>
      <c r="I383" s="32">
        <f t="shared" si="9"/>
        <v>501</v>
      </c>
      <c r="J383" s="33">
        <v>0.14449999999999999</v>
      </c>
      <c r="K383" s="34">
        <v>3510</v>
      </c>
      <c r="L383" s="34">
        <v>0</v>
      </c>
      <c r="M383" s="35">
        <f t="shared" si="10"/>
        <v>2966</v>
      </c>
      <c r="N383" s="35">
        <f t="shared" si="11"/>
        <v>544</v>
      </c>
      <c r="O383" s="36">
        <f t="shared" si="7"/>
        <v>0.15498575498575498</v>
      </c>
      <c r="P383" s="2"/>
      <c r="Q383" s="2"/>
      <c r="R383" s="2"/>
      <c r="S383" s="2"/>
      <c r="T383" s="2"/>
      <c r="U383" s="2"/>
    </row>
    <row r="384" spans="1:21" x14ac:dyDescent="0.25">
      <c r="A384" s="37">
        <v>40303</v>
      </c>
      <c r="B384" s="30" t="s">
        <v>39</v>
      </c>
      <c r="C384" s="30" t="s">
        <v>442</v>
      </c>
      <c r="D384" s="30" t="s">
        <v>444</v>
      </c>
      <c r="E384" s="42">
        <v>4279</v>
      </c>
      <c r="F384" s="32">
        <v>5201</v>
      </c>
      <c r="G384" s="32">
        <f t="shared" si="8"/>
        <v>922</v>
      </c>
      <c r="H384" s="32">
        <v>3451</v>
      </c>
      <c r="I384" s="32">
        <f t="shared" si="9"/>
        <v>1750</v>
      </c>
      <c r="J384" s="33">
        <v>0.33650000000000002</v>
      </c>
      <c r="K384" s="34">
        <v>5390</v>
      </c>
      <c r="L384" s="34">
        <v>0</v>
      </c>
      <c r="M384" s="35">
        <f t="shared" si="10"/>
        <v>3451</v>
      </c>
      <c r="N384" s="35">
        <f t="shared" si="11"/>
        <v>1939</v>
      </c>
      <c r="O384" s="36">
        <f t="shared" si="7"/>
        <v>0.35974025974025975</v>
      </c>
      <c r="P384" s="2"/>
      <c r="Q384" s="2"/>
      <c r="R384" s="2"/>
      <c r="S384" s="2"/>
      <c r="T384" s="2"/>
      <c r="U384" s="2"/>
    </row>
    <row r="385" spans="1:21" x14ac:dyDescent="0.25">
      <c r="A385" s="37">
        <v>40304</v>
      </c>
      <c r="B385" s="30" t="s">
        <v>39</v>
      </c>
      <c r="C385" s="30" t="s">
        <v>442</v>
      </c>
      <c r="D385" s="30" t="s">
        <v>445</v>
      </c>
      <c r="E385" s="38"/>
      <c r="F385" s="39">
        <v>0</v>
      </c>
      <c r="G385" s="32">
        <f t="shared" si="8"/>
        <v>0</v>
      </c>
      <c r="H385" s="39">
        <v>0</v>
      </c>
      <c r="I385" s="32">
        <f t="shared" si="9"/>
        <v>0</v>
      </c>
      <c r="J385" s="40"/>
      <c r="K385" s="34">
        <v>0</v>
      </c>
      <c r="L385" s="34">
        <v>0</v>
      </c>
      <c r="M385" s="34">
        <f t="shared" si="10"/>
        <v>0</v>
      </c>
      <c r="N385" s="34">
        <f t="shared" si="11"/>
        <v>0</v>
      </c>
      <c r="O385" s="36" t="e">
        <f t="shared" si="7"/>
        <v>#DIV/0!</v>
      </c>
      <c r="P385" s="2"/>
      <c r="Q385" s="2"/>
      <c r="R385" s="2"/>
      <c r="S385" s="2"/>
      <c r="T385" s="2"/>
      <c r="U385" s="2"/>
    </row>
    <row r="386" spans="1:21" x14ac:dyDescent="0.25">
      <c r="A386" s="37">
        <v>40305</v>
      </c>
      <c r="B386" s="30" t="s">
        <v>39</v>
      </c>
      <c r="C386" s="30" t="s">
        <v>442</v>
      </c>
      <c r="D386" s="30" t="s">
        <v>446</v>
      </c>
      <c r="E386" s="42">
        <v>2338</v>
      </c>
      <c r="F386" s="32">
        <v>2720</v>
      </c>
      <c r="G386" s="32">
        <f t="shared" si="8"/>
        <v>382</v>
      </c>
      <c r="H386" s="32">
        <v>1942</v>
      </c>
      <c r="I386" s="32">
        <f t="shared" si="9"/>
        <v>778</v>
      </c>
      <c r="J386" s="33">
        <v>0.28599999999999998</v>
      </c>
      <c r="K386" s="34">
        <v>2643</v>
      </c>
      <c r="L386" s="34">
        <v>0</v>
      </c>
      <c r="M386" s="35">
        <f t="shared" si="10"/>
        <v>1942</v>
      </c>
      <c r="N386" s="35">
        <f t="shared" si="11"/>
        <v>701</v>
      </c>
      <c r="O386" s="36">
        <f t="shared" si="7"/>
        <v>0.26522890654559211</v>
      </c>
      <c r="P386" s="2"/>
      <c r="Q386" s="2"/>
      <c r="R386" s="2"/>
      <c r="S386" s="2"/>
      <c r="T386" s="2"/>
      <c r="U386" s="2"/>
    </row>
    <row r="387" spans="1:21" x14ac:dyDescent="0.25">
      <c r="A387" s="37">
        <v>40306</v>
      </c>
      <c r="B387" s="30" t="s">
        <v>39</v>
      </c>
      <c r="C387" s="30" t="s">
        <v>442</v>
      </c>
      <c r="D387" s="30" t="s">
        <v>447</v>
      </c>
      <c r="E387" s="38"/>
      <c r="F387" s="39">
        <v>0</v>
      </c>
      <c r="G387" s="32">
        <f t="shared" si="8"/>
        <v>0</v>
      </c>
      <c r="H387" s="39">
        <v>0</v>
      </c>
      <c r="I387" s="32">
        <f t="shared" si="9"/>
        <v>0</v>
      </c>
      <c r="J387" s="40"/>
      <c r="K387" s="34">
        <v>0</v>
      </c>
      <c r="L387" s="34">
        <v>0</v>
      </c>
      <c r="M387" s="34">
        <f t="shared" si="10"/>
        <v>0</v>
      </c>
      <c r="N387" s="34">
        <f t="shared" si="11"/>
        <v>0</v>
      </c>
      <c r="O387" s="36" t="e">
        <f t="shared" si="7"/>
        <v>#DIV/0!</v>
      </c>
      <c r="P387" s="2"/>
      <c r="Q387" s="2"/>
      <c r="R387" s="2"/>
      <c r="S387" s="2"/>
      <c r="T387" s="2"/>
      <c r="U387" s="2"/>
    </row>
    <row r="388" spans="1:21" x14ac:dyDescent="0.25">
      <c r="A388" s="37">
        <v>40307</v>
      </c>
      <c r="B388" s="30" t="s">
        <v>39</v>
      </c>
      <c r="C388" s="30" t="s">
        <v>442</v>
      </c>
      <c r="D388" s="30" t="s">
        <v>448</v>
      </c>
      <c r="E388" s="42">
        <v>7298</v>
      </c>
      <c r="F388" s="32">
        <v>8933</v>
      </c>
      <c r="G388" s="32">
        <f t="shared" si="8"/>
        <v>1635</v>
      </c>
      <c r="H388" s="32">
        <v>1954</v>
      </c>
      <c r="I388" s="32">
        <f t="shared" si="9"/>
        <v>6979</v>
      </c>
      <c r="J388" s="33">
        <v>0.78129999999999999</v>
      </c>
      <c r="K388" s="34">
        <v>9391</v>
      </c>
      <c r="L388" s="34">
        <v>0</v>
      </c>
      <c r="M388" s="35">
        <f t="shared" si="10"/>
        <v>1954</v>
      </c>
      <c r="N388" s="35">
        <f t="shared" si="11"/>
        <v>7437</v>
      </c>
      <c r="O388" s="36">
        <f t="shared" si="7"/>
        <v>0.79192844212543922</v>
      </c>
      <c r="P388" s="2"/>
      <c r="Q388" s="2"/>
      <c r="R388" s="2"/>
      <c r="S388" s="2"/>
      <c r="T388" s="2"/>
      <c r="U388" s="2"/>
    </row>
    <row r="389" spans="1:21" x14ac:dyDescent="0.25">
      <c r="A389" s="37">
        <v>40308</v>
      </c>
      <c r="B389" s="30" t="s">
        <v>39</v>
      </c>
      <c r="C389" s="30" t="s">
        <v>442</v>
      </c>
      <c r="D389" s="30" t="s">
        <v>449</v>
      </c>
      <c r="E389" s="38"/>
      <c r="F389" s="39">
        <v>0</v>
      </c>
      <c r="G389" s="32">
        <f t="shared" si="8"/>
        <v>0</v>
      </c>
      <c r="H389" s="39">
        <v>0</v>
      </c>
      <c r="I389" s="32">
        <f t="shared" si="9"/>
        <v>0</v>
      </c>
      <c r="J389" s="40"/>
      <c r="K389" s="34">
        <v>0</v>
      </c>
      <c r="L389" s="34">
        <v>0</v>
      </c>
      <c r="M389" s="34">
        <f t="shared" si="10"/>
        <v>0</v>
      </c>
      <c r="N389" s="34">
        <f t="shared" si="11"/>
        <v>0</v>
      </c>
      <c r="O389" s="36" t="e">
        <f t="shared" si="7"/>
        <v>#DIV/0!</v>
      </c>
      <c r="P389" s="2"/>
      <c r="Q389" s="2"/>
      <c r="R389" s="2"/>
      <c r="S389" s="2"/>
      <c r="T389" s="2"/>
      <c r="U389" s="2"/>
    </row>
    <row r="390" spans="1:21" x14ac:dyDescent="0.25">
      <c r="A390" s="37">
        <v>40309</v>
      </c>
      <c r="B390" s="30" t="s">
        <v>39</v>
      </c>
      <c r="C390" s="30" t="s">
        <v>442</v>
      </c>
      <c r="D390" s="30" t="s">
        <v>450</v>
      </c>
      <c r="E390" s="38"/>
      <c r="F390" s="39">
        <v>0</v>
      </c>
      <c r="G390" s="32">
        <f t="shared" si="8"/>
        <v>0</v>
      </c>
      <c r="H390" s="39">
        <v>0</v>
      </c>
      <c r="I390" s="32">
        <f t="shared" si="9"/>
        <v>0</v>
      </c>
      <c r="J390" s="40"/>
      <c r="K390" s="34">
        <v>0</v>
      </c>
      <c r="L390" s="34">
        <v>0</v>
      </c>
      <c r="M390" s="34">
        <f t="shared" si="10"/>
        <v>0</v>
      </c>
      <c r="N390" s="34">
        <f t="shared" si="11"/>
        <v>0</v>
      </c>
      <c r="O390" s="36" t="e">
        <f t="shared" si="7"/>
        <v>#DIV/0!</v>
      </c>
      <c r="P390" s="2"/>
      <c r="Q390" s="2"/>
      <c r="R390" s="2"/>
      <c r="S390" s="2"/>
      <c r="T390" s="2"/>
      <c r="U390" s="2"/>
    </row>
    <row r="391" spans="1:21" x14ac:dyDescent="0.25">
      <c r="A391" s="37">
        <v>40310</v>
      </c>
      <c r="B391" s="30" t="s">
        <v>39</v>
      </c>
      <c r="C391" s="30" t="s">
        <v>442</v>
      </c>
      <c r="D391" s="30" t="s">
        <v>451</v>
      </c>
      <c r="E391" s="38"/>
      <c r="F391" s="39">
        <v>0</v>
      </c>
      <c r="G391" s="32">
        <f t="shared" si="8"/>
        <v>0</v>
      </c>
      <c r="H391" s="39">
        <v>0</v>
      </c>
      <c r="I391" s="32">
        <f t="shared" si="9"/>
        <v>0</v>
      </c>
      <c r="J391" s="40"/>
      <c r="K391" s="34">
        <v>0</v>
      </c>
      <c r="L391" s="34">
        <v>0</v>
      </c>
      <c r="M391" s="34">
        <f t="shared" si="10"/>
        <v>0</v>
      </c>
      <c r="N391" s="34">
        <f t="shared" si="11"/>
        <v>0</v>
      </c>
      <c r="O391" s="36" t="e">
        <f t="shared" si="7"/>
        <v>#DIV/0!</v>
      </c>
      <c r="P391" s="2"/>
      <c r="Q391" s="2"/>
      <c r="R391" s="2"/>
      <c r="S391" s="2"/>
      <c r="T391" s="2"/>
      <c r="U391" s="2"/>
    </row>
    <row r="392" spans="1:21" x14ac:dyDescent="0.25">
      <c r="A392" s="37">
        <v>40311</v>
      </c>
      <c r="B392" s="30" t="s">
        <v>39</v>
      </c>
      <c r="C392" s="30" t="s">
        <v>442</v>
      </c>
      <c r="D392" s="30" t="s">
        <v>452</v>
      </c>
      <c r="E392" s="38"/>
      <c r="F392" s="39">
        <v>0</v>
      </c>
      <c r="G392" s="32">
        <f t="shared" si="8"/>
        <v>0</v>
      </c>
      <c r="H392" s="39">
        <v>0</v>
      </c>
      <c r="I392" s="32">
        <f t="shared" si="9"/>
        <v>0</v>
      </c>
      <c r="J392" s="40"/>
      <c r="K392" s="34">
        <v>0</v>
      </c>
      <c r="L392" s="34">
        <v>0</v>
      </c>
      <c r="M392" s="34">
        <f t="shared" si="10"/>
        <v>0</v>
      </c>
      <c r="N392" s="34">
        <f t="shared" si="11"/>
        <v>0</v>
      </c>
      <c r="O392" s="36" t="e">
        <f t="shared" si="7"/>
        <v>#DIV/0!</v>
      </c>
      <c r="P392" s="2"/>
      <c r="Q392" s="2"/>
      <c r="R392" s="2"/>
      <c r="S392" s="2"/>
      <c r="T392" s="2"/>
      <c r="U392" s="2"/>
    </row>
    <row r="393" spans="1:21" x14ac:dyDescent="0.25">
      <c r="A393" s="37">
        <v>40312</v>
      </c>
      <c r="B393" s="30" t="s">
        <v>39</v>
      </c>
      <c r="C393" s="30" t="s">
        <v>442</v>
      </c>
      <c r="D393" s="30" t="s">
        <v>453</v>
      </c>
      <c r="E393" s="38"/>
      <c r="F393" s="39">
        <v>0</v>
      </c>
      <c r="G393" s="32">
        <f t="shared" si="8"/>
        <v>0</v>
      </c>
      <c r="H393" s="39">
        <v>0</v>
      </c>
      <c r="I393" s="32">
        <f t="shared" si="9"/>
        <v>0</v>
      </c>
      <c r="J393" s="40"/>
      <c r="K393" s="34">
        <v>0</v>
      </c>
      <c r="L393" s="34">
        <v>0</v>
      </c>
      <c r="M393" s="34">
        <f t="shared" si="10"/>
        <v>0</v>
      </c>
      <c r="N393" s="34">
        <f t="shared" si="11"/>
        <v>0</v>
      </c>
      <c r="O393" s="36" t="e">
        <f t="shared" si="7"/>
        <v>#DIV/0!</v>
      </c>
      <c r="P393" s="2"/>
      <c r="Q393" s="2"/>
      <c r="R393" s="2"/>
      <c r="S393" s="2"/>
      <c r="T393" s="2"/>
      <c r="U393" s="2"/>
    </row>
    <row r="394" spans="1:21" x14ac:dyDescent="0.25">
      <c r="A394" s="37">
        <v>40313</v>
      </c>
      <c r="B394" s="30" t="s">
        <v>39</v>
      </c>
      <c r="C394" s="30" t="s">
        <v>442</v>
      </c>
      <c r="D394" s="30" t="s">
        <v>454</v>
      </c>
      <c r="E394" s="38"/>
      <c r="F394" s="39">
        <v>0</v>
      </c>
      <c r="G394" s="32">
        <f t="shared" si="8"/>
        <v>0</v>
      </c>
      <c r="H394" s="39">
        <v>0</v>
      </c>
      <c r="I394" s="32">
        <f t="shared" si="9"/>
        <v>0</v>
      </c>
      <c r="J394" s="40"/>
      <c r="K394" s="34">
        <v>0</v>
      </c>
      <c r="L394" s="34">
        <v>0</v>
      </c>
      <c r="M394" s="34">
        <f t="shared" si="10"/>
        <v>0</v>
      </c>
      <c r="N394" s="34">
        <f t="shared" si="11"/>
        <v>0</v>
      </c>
      <c r="O394" s="36" t="e">
        <f t="shared" si="7"/>
        <v>#DIV/0!</v>
      </c>
      <c r="P394" s="2"/>
      <c r="Q394" s="2"/>
      <c r="R394" s="2"/>
      <c r="S394" s="2"/>
      <c r="T394" s="2"/>
      <c r="U394" s="2"/>
    </row>
    <row r="395" spans="1:21" x14ac:dyDescent="0.25">
      <c r="A395" s="37">
        <v>40401</v>
      </c>
      <c r="B395" s="30" t="s">
        <v>39</v>
      </c>
      <c r="C395" s="30" t="s">
        <v>455</v>
      </c>
      <c r="D395" s="30" t="s">
        <v>456</v>
      </c>
      <c r="E395" s="42">
        <v>2655</v>
      </c>
      <c r="F395" s="32">
        <v>2882</v>
      </c>
      <c r="G395" s="32">
        <f t="shared" si="8"/>
        <v>227</v>
      </c>
      <c r="H395" s="32">
        <v>2640</v>
      </c>
      <c r="I395" s="32">
        <f t="shared" si="9"/>
        <v>242</v>
      </c>
      <c r="J395" s="33">
        <v>8.4000000000000005E-2</v>
      </c>
      <c r="K395" s="34">
        <v>2865</v>
      </c>
      <c r="L395" s="34">
        <v>0</v>
      </c>
      <c r="M395" s="35">
        <f t="shared" si="10"/>
        <v>2640</v>
      </c>
      <c r="N395" s="35">
        <f t="shared" si="11"/>
        <v>225</v>
      </c>
      <c r="O395" s="36">
        <f t="shared" si="7"/>
        <v>7.8534031413612565E-2</v>
      </c>
      <c r="P395" s="2"/>
      <c r="Q395" s="2"/>
      <c r="R395" s="2"/>
      <c r="S395" s="2"/>
      <c r="T395" s="2"/>
      <c r="U395" s="2"/>
    </row>
    <row r="396" spans="1:21" x14ac:dyDescent="0.25">
      <c r="A396" s="37">
        <v>40402</v>
      </c>
      <c r="B396" s="30" t="s">
        <v>39</v>
      </c>
      <c r="C396" s="30" t="s">
        <v>455</v>
      </c>
      <c r="D396" s="30" t="s">
        <v>457</v>
      </c>
      <c r="E396" s="38"/>
      <c r="F396" s="39">
        <v>0</v>
      </c>
      <c r="G396" s="32">
        <f t="shared" si="8"/>
        <v>0</v>
      </c>
      <c r="H396" s="39">
        <v>0</v>
      </c>
      <c r="I396" s="32">
        <f t="shared" si="9"/>
        <v>0</v>
      </c>
      <c r="J396" s="40"/>
      <c r="K396" s="34">
        <v>0</v>
      </c>
      <c r="L396" s="34">
        <v>0</v>
      </c>
      <c r="M396" s="34">
        <f t="shared" si="10"/>
        <v>0</v>
      </c>
      <c r="N396" s="34">
        <f t="shared" si="11"/>
        <v>0</v>
      </c>
      <c r="O396" s="36" t="e">
        <f t="shared" si="7"/>
        <v>#DIV/0!</v>
      </c>
      <c r="P396" s="2"/>
      <c r="Q396" s="2"/>
      <c r="R396" s="2"/>
      <c r="S396" s="2"/>
      <c r="T396" s="2"/>
      <c r="U396" s="2"/>
    </row>
    <row r="397" spans="1:21" x14ac:dyDescent="0.25">
      <c r="A397" s="37">
        <v>40403</v>
      </c>
      <c r="B397" s="30" t="s">
        <v>39</v>
      </c>
      <c r="C397" s="30" t="s">
        <v>455</v>
      </c>
      <c r="D397" s="30" t="s">
        <v>458</v>
      </c>
      <c r="E397" s="38"/>
      <c r="F397" s="39">
        <v>0</v>
      </c>
      <c r="G397" s="32">
        <f t="shared" si="8"/>
        <v>0</v>
      </c>
      <c r="H397" s="39">
        <v>0</v>
      </c>
      <c r="I397" s="32">
        <f t="shared" si="9"/>
        <v>0</v>
      </c>
      <c r="J397" s="40"/>
      <c r="K397" s="34">
        <v>0</v>
      </c>
      <c r="L397" s="34">
        <v>0</v>
      </c>
      <c r="M397" s="34">
        <f t="shared" si="10"/>
        <v>0</v>
      </c>
      <c r="N397" s="34">
        <f t="shared" si="11"/>
        <v>0</v>
      </c>
      <c r="O397" s="36" t="e">
        <f t="shared" si="7"/>
        <v>#DIV/0!</v>
      </c>
      <c r="P397" s="2"/>
      <c r="Q397" s="2"/>
      <c r="R397" s="2"/>
      <c r="S397" s="2"/>
      <c r="T397" s="2"/>
      <c r="U397" s="2"/>
    </row>
    <row r="398" spans="1:21" x14ac:dyDescent="0.25">
      <c r="A398" s="37">
        <v>40404</v>
      </c>
      <c r="B398" s="30" t="s">
        <v>39</v>
      </c>
      <c r="C398" s="30" t="s">
        <v>455</v>
      </c>
      <c r="D398" s="30" t="s">
        <v>459</v>
      </c>
      <c r="E398" s="38"/>
      <c r="F398" s="39">
        <v>0</v>
      </c>
      <c r="G398" s="32">
        <f t="shared" si="8"/>
        <v>0</v>
      </c>
      <c r="H398" s="39">
        <v>0</v>
      </c>
      <c r="I398" s="32">
        <f t="shared" si="9"/>
        <v>0</v>
      </c>
      <c r="J398" s="40"/>
      <c r="K398" s="34">
        <v>0</v>
      </c>
      <c r="L398" s="34">
        <v>0</v>
      </c>
      <c r="M398" s="34">
        <f t="shared" si="10"/>
        <v>0</v>
      </c>
      <c r="N398" s="34">
        <f t="shared" si="11"/>
        <v>0</v>
      </c>
      <c r="O398" s="36" t="e">
        <f t="shared" si="7"/>
        <v>#DIV/0!</v>
      </c>
      <c r="P398" s="2"/>
      <c r="Q398" s="2"/>
      <c r="R398" s="2"/>
      <c r="S398" s="2"/>
      <c r="T398" s="2"/>
      <c r="U398" s="2"/>
    </row>
    <row r="399" spans="1:21" x14ac:dyDescent="0.25">
      <c r="A399" s="37">
        <v>40405</v>
      </c>
      <c r="B399" s="30" t="s">
        <v>39</v>
      </c>
      <c r="C399" s="30" t="s">
        <v>455</v>
      </c>
      <c r="D399" s="30" t="s">
        <v>460</v>
      </c>
      <c r="E399" s="38"/>
      <c r="F399" s="39">
        <v>0</v>
      </c>
      <c r="G399" s="32">
        <f t="shared" si="8"/>
        <v>0</v>
      </c>
      <c r="H399" s="39">
        <v>0</v>
      </c>
      <c r="I399" s="32">
        <f t="shared" si="9"/>
        <v>0</v>
      </c>
      <c r="J399" s="40"/>
      <c r="K399" s="34">
        <v>0</v>
      </c>
      <c r="L399" s="34">
        <v>0</v>
      </c>
      <c r="M399" s="34">
        <f t="shared" si="10"/>
        <v>0</v>
      </c>
      <c r="N399" s="34">
        <f t="shared" si="11"/>
        <v>0</v>
      </c>
      <c r="O399" s="36" t="e">
        <f t="shared" si="7"/>
        <v>#DIV/0!</v>
      </c>
      <c r="P399" s="2"/>
      <c r="Q399" s="2"/>
      <c r="R399" s="2"/>
      <c r="S399" s="2"/>
      <c r="T399" s="2"/>
      <c r="U399" s="2"/>
    </row>
    <row r="400" spans="1:21" x14ac:dyDescent="0.25">
      <c r="A400" s="37">
        <v>40406</v>
      </c>
      <c r="B400" s="30" t="s">
        <v>39</v>
      </c>
      <c r="C400" s="30" t="s">
        <v>455</v>
      </c>
      <c r="D400" s="30" t="s">
        <v>461</v>
      </c>
      <c r="E400" s="38"/>
      <c r="F400" s="39">
        <v>0</v>
      </c>
      <c r="G400" s="32">
        <f t="shared" si="8"/>
        <v>0</v>
      </c>
      <c r="H400" s="39">
        <v>0</v>
      </c>
      <c r="I400" s="32">
        <f t="shared" si="9"/>
        <v>0</v>
      </c>
      <c r="J400" s="40"/>
      <c r="K400" s="34">
        <v>0</v>
      </c>
      <c r="L400" s="34">
        <v>0</v>
      </c>
      <c r="M400" s="34">
        <f t="shared" si="10"/>
        <v>0</v>
      </c>
      <c r="N400" s="34">
        <f t="shared" si="11"/>
        <v>0</v>
      </c>
      <c r="O400" s="36" t="e">
        <f t="shared" si="7"/>
        <v>#DIV/0!</v>
      </c>
      <c r="P400" s="2"/>
      <c r="Q400" s="2"/>
      <c r="R400" s="2"/>
      <c r="S400" s="2"/>
      <c r="T400" s="2"/>
      <c r="U400" s="2"/>
    </row>
    <row r="401" spans="1:21" x14ac:dyDescent="0.25">
      <c r="A401" s="37">
        <v>40407</v>
      </c>
      <c r="B401" s="30" t="s">
        <v>39</v>
      </c>
      <c r="C401" s="30" t="s">
        <v>455</v>
      </c>
      <c r="D401" s="30" t="s">
        <v>462</v>
      </c>
      <c r="E401" s="38"/>
      <c r="F401" s="39">
        <v>0</v>
      </c>
      <c r="G401" s="32">
        <f t="shared" si="8"/>
        <v>0</v>
      </c>
      <c r="H401" s="39">
        <v>0</v>
      </c>
      <c r="I401" s="32">
        <f t="shared" si="9"/>
        <v>0</v>
      </c>
      <c r="J401" s="40"/>
      <c r="K401" s="34">
        <v>0</v>
      </c>
      <c r="L401" s="34">
        <v>0</v>
      </c>
      <c r="M401" s="34">
        <f t="shared" si="10"/>
        <v>0</v>
      </c>
      <c r="N401" s="34">
        <f t="shared" si="11"/>
        <v>0</v>
      </c>
      <c r="O401" s="36" t="e">
        <f t="shared" si="7"/>
        <v>#DIV/0!</v>
      </c>
      <c r="P401" s="2"/>
      <c r="Q401" s="2"/>
      <c r="R401" s="2"/>
      <c r="S401" s="2"/>
      <c r="T401" s="2"/>
      <c r="U401" s="2"/>
    </row>
    <row r="402" spans="1:21" x14ac:dyDescent="0.25">
      <c r="A402" s="37">
        <v>40408</v>
      </c>
      <c r="B402" s="30" t="s">
        <v>39</v>
      </c>
      <c r="C402" s="30" t="s">
        <v>455</v>
      </c>
      <c r="D402" s="30" t="s">
        <v>463</v>
      </c>
      <c r="E402" s="38"/>
      <c r="F402" s="39">
        <v>0</v>
      </c>
      <c r="G402" s="32">
        <f t="shared" si="8"/>
        <v>0</v>
      </c>
      <c r="H402" s="39">
        <v>0</v>
      </c>
      <c r="I402" s="32">
        <f t="shared" si="9"/>
        <v>0</v>
      </c>
      <c r="J402" s="40"/>
      <c r="K402" s="34">
        <v>0</v>
      </c>
      <c r="L402" s="34">
        <v>0</v>
      </c>
      <c r="M402" s="34">
        <f t="shared" si="10"/>
        <v>0</v>
      </c>
      <c r="N402" s="34">
        <f t="shared" si="11"/>
        <v>0</v>
      </c>
      <c r="O402" s="36" t="e">
        <f t="shared" si="7"/>
        <v>#DIV/0!</v>
      </c>
      <c r="P402" s="2"/>
      <c r="Q402" s="2"/>
      <c r="R402" s="2"/>
      <c r="S402" s="2"/>
      <c r="T402" s="2"/>
      <c r="U402" s="2"/>
    </row>
    <row r="403" spans="1:21" x14ac:dyDescent="0.25">
      <c r="A403" s="37">
        <v>40409</v>
      </c>
      <c r="B403" s="30" t="s">
        <v>39</v>
      </c>
      <c r="C403" s="30" t="s">
        <v>455</v>
      </c>
      <c r="D403" s="30" t="s">
        <v>464</v>
      </c>
      <c r="E403" s="42">
        <v>6495</v>
      </c>
      <c r="F403" s="32">
        <v>8011</v>
      </c>
      <c r="G403" s="32">
        <f t="shared" si="8"/>
        <v>1516</v>
      </c>
      <c r="H403" s="32">
        <v>6338</v>
      </c>
      <c r="I403" s="32">
        <f t="shared" si="9"/>
        <v>1673</v>
      </c>
      <c r="J403" s="33">
        <v>0.20880000000000001</v>
      </c>
      <c r="K403" s="34">
        <v>8068</v>
      </c>
      <c r="L403" s="34">
        <v>0</v>
      </c>
      <c r="M403" s="35">
        <f t="shared" si="10"/>
        <v>6338</v>
      </c>
      <c r="N403" s="35">
        <f t="shared" si="11"/>
        <v>1730</v>
      </c>
      <c r="O403" s="36">
        <f t="shared" si="7"/>
        <v>0.21442736737729301</v>
      </c>
      <c r="P403" s="2"/>
      <c r="Q403" s="2"/>
      <c r="R403" s="2"/>
      <c r="S403" s="2"/>
      <c r="T403" s="2"/>
      <c r="U403" s="2"/>
    </row>
    <row r="404" spans="1:21" x14ac:dyDescent="0.25">
      <c r="A404" s="37">
        <v>40410</v>
      </c>
      <c r="B404" s="30" t="s">
        <v>39</v>
      </c>
      <c r="C404" s="30" t="s">
        <v>455</v>
      </c>
      <c r="D404" s="30" t="s">
        <v>465</v>
      </c>
      <c r="E404" s="38"/>
      <c r="F404" s="39">
        <v>0</v>
      </c>
      <c r="G404" s="32">
        <f t="shared" si="8"/>
        <v>0</v>
      </c>
      <c r="H404" s="39">
        <v>0</v>
      </c>
      <c r="I404" s="32">
        <f t="shared" si="9"/>
        <v>0</v>
      </c>
      <c r="J404" s="40"/>
      <c r="K404" s="34">
        <v>0</v>
      </c>
      <c r="L404" s="34">
        <v>0</v>
      </c>
      <c r="M404" s="34">
        <f t="shared" si="10"/>
        <v>0</v>
      </c>
      <c r="N404" s="34">
        <f t="shared" si="11"/>
        <v>0</v>
      </c>
      <c r="O404" s="36" t="e">
        <f t="shared" si="7"/>
        <v>#DIV/0!</v>
      </c>
      <c r="P404" s="2"/>
      <c r="Q404" s="2"/>
      <c r="R404" s="2"/>
      <c r="S404" s="2"/>
      <c r="T404" s="2"/>
      <c r="U404" s="2"/>
    </row>
    <row r="405" spans="1:21" x14ac:dyDescent="0.25">
      <c r="A405" s="37">
        <v>40411</v>
      </c>
      <c r="B405" s="30" t="s">
        <v>39</v>
      </c>
      <c r="C405" s="30" t="s">
        <v>455</v>
      </c>
      <c r="D405" s="30" t="s">
        <v>466</v>
      </c>
      <c r="E405" s="38"/>
      <c r="F405" s="39">
        <v>0</v>
      </c>
      <c r="G405" s="32">
        <f t="shared" si="8"/>
        <v>0</v>
      </c>
      <c r="H405" s="39">
        <v>0</v>
      </c>
      <c r="I405" s="32">
        <f t="shared" si="9"/>
        <v>0</v>
      </c>
      <c r="J405" s="40"/>
      <c r="K405" s="34">
        <v>0</v>
      </c>
      <c r="L405" s="34">
        <v>0</v>
      </c>
      <c r="M405" s="34">
        <f t="shared" si="10"/>
        <v>0</v>
      </c>
      <c r="N405" s="34">
        <f t="shared" si="11"/>
        <v>0</v>
      </c>
      <c r="O405" s="36" t="e">
        <f t="shared" si="7"/>
        <v>#DIV/0!</v>
      </c>
      <c r="P405" s="2"/>
      <c r="Q405" s="2"/>
      <c r="R405" s="2"/>
      <c r="S405" s="2"/>
      <c r="T405" s="2"/>
      <c r="U405" s="2"/>
    </row>
    <row r="406" spans="1:21" x14ac:dyDescent="0.25">
      <c r="A406" s="37">
        <v>40412</v>
      </c>
      <c r="B406" s="30" t="s">
        <v>39</v>
      </c>
      <c r="C406" s="30" t="s">
        <v>455</v>
      </c>
      <c r="D406" s="30" t="s">
        <v>467</v>
      </c>
      <c r="E406" s="38"/>
      <c r="F406" s="39">
        <v>0</v>
      </c>
      <c r="G406" s="32">
        <f t="shared" si="8"/>
        <v>0</v>
      </c>
      <c r="H406" s="39">
        <v>0</v>
      </c>
      <c r="I406" s="32">
        <f t="shared" si="9"/>
        <v>0</v>
      </c>
      <c r="J406" s="40"/>
      <c r="K406" s="34">
        <v>0</v>
      </c>
      <c r="L406" s="34">
        <v>0</v>
      </c>
      <c r="M406" s="34">
        <f t="shared" si="10"/>
        <v>0</v>
      </c>
      <c r="N406" s="34">
        <f t="shared" si="11"/>
        <v>0</v>
      </c>
      <c r="O406" s="36" t="e">
        <f t="shared" si="7"/>
        <v>#DIV/0!</v>
      </c>
      <c r="P406" s="2"/>
      <c r="Q406" s="2"/>
      <c r="R406" s="2"/>
      <c r="S406" s="2"/>
      <c r="T406" s="2"/>
      <c r="U406" s="2"/>
    </row>
    <row r="407" spans="1:21" x14ac:dyDescent="0.25">
      <c r="A407" s="37">
        <v>40413</v>
      </c>
      <c r="B407" s="30" t="s">
        <v>39</v>
      </c>
      <c r="C407" s="30" t="s">
        <v>455</v>
      </c>
      <c r="D407" s="30" t="s">
        <v>468</v>
      </c>
      <c r="E407" s="42">
        <v>2151</v>
      </c>
      <c r="F407" s="32">
        <v>2424</v>
      </c>
      <c r="G407" s="32">
        <f t="shared" si="8"/>
        <v>273</v>
      </c>
      <c r="H407" s="32">
        <v>2142</v>
      </c>
      <c r="I407" s="32">
        <f t="shared" si="9"/>
        <v>282</v>
      </c>
      <c r="J407" s="33">
        <v>0.1163</v>
      </c>
      <c r="K407" s="34">
        <v>2454</v>
      </c>
      <c r="L407" s="34">
        <v>0</v>
      </c>
      <c r="M407" s="35">
        <f t="shared" si="10"/>
        <v>2142</v>
      </c>
      <c r="N407" s="35">
        <f t="shared" si="11"/>
        <v>312</v>
      </c>
      <c r="O407" s="36">
        <f t="shared" si="7"/>
        <v>0.12713936430317849</v>
      </c>
      <c r="P407" s="2"/>
      <c r="Q407" s="2"/>
      <c r="R407" s="2"/>
      <c r="S407" s="2"/>
      <c r="T407" s="2"/>
      <c r="U407" s="2"/>
    </row>
    <row r="408" spans="1:21" x14ac:dyDescent="0.25">
      <c r="A408" s="37">
        <v>40414</v>
      </c>
      <c r="B408" s="30" t="s">
        <v>39</v>
      </c>
      <c r="C408" s="30" t="s">
        <v>455</v>
      </c>
      <c r="D408" s="30" t="s">
        <v>469</v>
      </c>
      <c r="E408" s="38"/>
      <c r="F408" s="39">
        <v>0</v>
      </c>
      <c r="G408" s="32">
        <f t="shared" si="8"/>
        <v>0</v>
      </c>
      <c r="H408" s="39">
        <v>0</v>
      </c>
      <c r="I408" s="32">
        <f t="shared" si="9"/>
        <v>0</v>
      </c>
      <c r="J408" s="40"/>
      <c r="K408" s="34">
        <v>0</v>
      </c>
      <c r="L408" s="34">
        <v>0</v>
      </c>
      <c r="M408" s="34">
        <f t="shared" si="10"/>
        <v>0</v>
      </c>
      <c r="N408" s="34">
        <f t="shared" si="11"/>
        <v>0</v>
      </c>
      <c r="O408" s="36" t="e">
        <f t="shared" si="7"/>
        <v>#DIV/0!</v>
      </c>
      <c r="P408" s="2"/>
      <c r="Q408" s="2"/>
      <c r="R408" s="2"/>
      <c r="S408" s="2"/>
      <c r="T408" s="2"/>
      <c r="U408" s="2"/>
    </row>
    <row r="409" spans="1:21" x14ac:dyDescent="0.25">
      <c r="A409" s="37">
        <v>40501</v>
      </c>
      <c r="B409" s="30" t="s">
        <v>39</v>
      </c>
      <c r="C409" s="30" t="s">
        <v>470</v>
      </c>
      <c r="D409" s="30" t="s">
        <v>471</v>
      </c>
      <c r="E409" s="42">
        <v>5343</v>
      </c>
      <c r="F409" s="32">
        <v>5831</v>
      </c>
      <c r="G409" s="32">
        <f t="shared" si="8"/>
        <v>488</v>
      </c>
      <c r="H409" s="32">
        <v>5303</v>
      </c>
      <c r="I409" s="32">
        <f t="shared" si="9"/>
        <v>528</v>
      </c>
      <c r="J409" s="33">
        <v>9.06E-2</v>
      </c>
      <c r="K409" s="34">
        <v>5785</v>
      </c>
      <c r="L409" s="34">
        <v>0</v>
      </c>
      <c r="M409" s="35">
        <f t="shared" si="10"/>
        <v>5303</v>
      </c>
      <c r="N409" s="35">
        <f t="shared" si="11"/>
        <v>482</v>
      </c>
      <c r="O409" s="36">
        <f t="shared" si="7"/>
        <v>8.331892826274849E-2</v>
      </c>
      <c r="P409" s="2"/>
      <c r="Q409" s="2"/>
      <c r="R409" s="2"/>
      <c r="S409" s="2"/>
      <c r="T409" s="2"/>
      <c r="U409" s="2"/>
    </row>
    <row r="410" spans="1:21" x14ac:dyDescent="0.25">
      <c r="A410" s="37">
        <v>40502</v>
      </c>
      <c r="B410" s="30" t="s">
        <v>39</v>
      </c>
      <c r="C410" s="30" t="s">
        <v>470</v>
      </c>
      <c r="D410" s="30" t="s">
        <v>472</v>
      </c>
      <c r="E410" s="38"/>
      <c r="F410" s="39">
        <v>0</v>
      </c>
      <c r="G410" s="32">
        <f t="shared" si="8"/>
        <v>0</v>
      </c>
      <c r="H410" s="39">
        <v>0</v>
      </c>
      <c r="I410" s="32">
        <f t="shared" si="9"/>
        <v>0</v>
      </c>
      <c r="J410" s="40"/>
      <c r="K410" s="34">
        <v>0</v>
      </c>
      <c r="L410" s="34">
        <v>0</v>
      </c>
      <c r="M410" s="34">
        <f t="shared" si="10"/>
        <v>0</v>
      </c>
      <c r="N410" s="34">
        <f t="shared" si="11"/>
        <v>0</v>
      </c>
      <c r="O410" s="36" t="e">
        <f t="shared" si="7"/>
        <v>#DIV/0!</v>
      </c>
      <c r="P410" s="2"/>
      <c r="Q410" s="2"/>
      <c r="R410" s="2"/>
      <c r="S410" s="2"/>
      <c r="T410" s="2"/>
      <c r="U410" s="2"/>
    </row>
    <row r="411" spans="1:21" x14ac:dyDescent="0.25">
      <c r="A411" s="37">
        <v>40503</v>
      </c>
      <c r="B411" s="30" t="s">
        <v>39</v>
      </c>
      <c r="C411" s="30" t="s">
        <v>470</v>
      </c>
      <c r="D411" s="30" t="s">
        <v>473</v>
      </c>
      <c r="E411" s="38"/>
      <c r="F411" s="39">
        <v>0</v>
      </c>
      <c r="G411" s="32">
        <f t="shared" si="8"/>
        <v>0</v>
      </c>
      <c r="H411" s="39">
        <v>0</v>
      </c>
      <c r="I411" s="32">
        <f t="shared" si="9"/>
        <v>0</v>
      </c>
      <c r="J411" s="40"/>
      <c r="K411" s="34">
        <v>0</v>
      </c>
      <c r="L411" s="34">
        <v>0</v>
      </c>
      <c r="M411" s="34">
        <f t="shared" si="10"/>
        <v>0</v>
      </c>
      <c r="N411" s="34">
        <f t="shared" si="11"/>
        <v>0</v>
      </c>
      <c r="O411" s="36" t="e">
        <f t="shared" si="7"/>
        <v>#DIV/0!</v>
      </c>
      <c r="P411" s="2"/>
      <c r="Q411" s="2"/>
      <c r="R411" s="2"/>
      <c r="S411" s="2"/>
      <c r="T411" s="2"/>
      <c r="U411" s="2"/>
    </row>
    <row r="412" spans="1:21" x14ac:dyDescent="0.25">
      <c r="A412" s="37">
        <v>40504</v>
      </c>
      <c r="B412" s="30" t="s">
        <v>39</v>
      </c>
      <c r="C412" s="30" t="s">
        <v>470</v>
      </c>
      <c r="D412" s="30" t="s">
        <v>474</v>
      </c>
      <c r="E412" s="38"/>
      <c r="F412" s="39">
        <v>0</v>
      </c>
      <c r="G412" s="32">
        <f t="shared" si="8"/>
        <v>0</v>
      </c>
      <c r="H412" s="39">
        <v>0</v>
      </c>
      <c r="I412" s="32">
        <f t="shared" si="9"/>
        <v>0</v>
      </c>
      <c r="J412" s="40"/>
      <c r="K412" s="34">
        <v>0</v>
      </c>
      <c r="L412" s="34">
        <v>0</v>
      </c>
      <c r="M412" s="34">
        <f t="shared" si="10"/>
        <v>0</v>
      </c>
      <c r="N412" s="34">
        <f t="shared" si="11"/>
        <v>0</v>
      </c>
      <c r="O412" s="36" t="e">
        <f t="shared" si="7"/>
        <v>#DIV/0!</v>
      </c>
      <c r="P412" s="2"/>
      <c r="Q412" s="2"/>
      <c r="R412" s="2"/>
      <c r="S412" s="2"/>
      <c r="T412" s="2"/>
      <c r="U412" s="2"/>
    </row>
    <row r="413" spans="1:21" x14ac:dyDescent="0.25">
      <c r="A413" s="37">
        <v>40505</v>
      </c>
      <c r="B413" s="30" t="s">
        <v>39</v>
      </c>
      <c r="C413" s="30" t="s">
        <v>470</v>
      </c>
      <c r="D413" s="30" t="s">
        <v>470</v>
      </c>
      <c r="E413" s="38"/>
      <c r="F413" s="39">
        <v>0</v>
      </c>
      <c r="G413" s="32">
        <f t="shared" si="8"/>
        <v>0</v>
      </c>
      <c r="H413" s="39">
        <v>0</v>
      </c>
      <c r="I413" s="32">
        <f t="shared" si="9"/>
        <v>0</v>
      </c>
      <c r="J413" s="40"/>
      <c r="K413" s="34">
        <v>0</v>
      </c>
      <c r="L413" s="34">
        <v>0</v>
      </c>
      <c r="M413" s="34">
        <f t="shared" si="10"/>
        <v>0</v>
      </c>
      <c r="N413" s="34">
        <f t="shared" si="11"/>
        <v>0</v>
      </c>
      <c r="O413" s="36" t="e">
        <f t="shared" si="7"/>
        <v>#DIV/0!</v>
      </c>
      <c r="P413" s="2"/>
      <c r="Q413" s="2"/>
      <c r="R413" s="2"/>
      <c r="S413" s="2"/>
      <c r="T413" s="2"/>
      <c r="U413" s="2"/>
    </row>
    <row r="414" spans="1:21" x14ac:dyDescent="0.25">
      <c r="A414" s="37">
        <v>40506</v>
      </c>
      <c r="B414" s="30" t="s">
        <v>39</v>
      </c>
      <c r="C414" s="30" t="s">
        <v>470</v>
      </c>
      <c r="D414" s="30" t="s">
        <v>475</v>
      </c>
      <c r="E414" s="38"/>
      <c r="F414" s="39">
        <v>0</v>
      </c>
      <c r="G414" s="32">
        <f t="shared" si="8"/>
        <v>0</v>
      </c>
      <c r="H414" s="39">
        <v>0</v>
      </c>
      <c r="I414" s="32">
        <f t="shared" si="9"/>
        <v>0</v>
      </c>
      <c r="J414" s="40"/>
      <c r="K414" s="34">
        <v>0</v>
      </c>
      <c r="L414" s="34">
        <v>0</v>
      </c>
      <c r="M414" s="34">
        <f t="shared" si="10"/>
        <v>0</v>
      </c>
      <c r="N414" s="34">
        <f t="shared" si="11"/>
        <v>0</v>
      </c>
      <c r="O414" s="36" t="e">
        <f t="shared" si="7"/>
        <v>#DIV/0!</v>
      </c>
      <c r="P414" s="2"/>
      <c r="Q414" s="2"/>
      <c r="R414" s="2"/>
      <c r="S414" s="2"/>
      <c r="T414" s="2"/>
      <c r="U414" s="2"/>
    </row>
    <row r="415" spans="1:21" x14ac:dyDescent="0.25">
      <c r="A415" s="37">
        <v>40507</v>
      </c>
      <c r="B415" s="30" t="s">
        <v>39</v>
      </c>
      <c r="C415" s="30" t="s">
        <v>470</v>
      </c>
      <c r="D415" s="30" t="s">
        <v>144</v>
      </c>
      <c r="E415" s="38"/>
      <c r="F415" s="39">
        <v>0</v>
      </c>
      <c r="G415" s="32">
        <f t="shared" si="8"/>
        <v>0</v>
      </c>
      <c r="H415" s="39">
        <v>0</v>
      </c>
      <c r="I415" s="32">
        <f t="shared" si="9"/>
        <v>0</v>
      </c>
      <c r="J415" s="40"/>
      <c r="K415" s="34">
        <v>0</v>
      </c>
      <c r="L415" s="34">
        <v>0</v>
      </c>
      <c r="M415" s="34">
        <f t="shared" si="10"/>
        <v>0</v>
      </c>
      <c r="N415" s="34">
        <f t="shared" si="11"/>
        <v>0</v>
      </c>
      <c r="O415" s="36" t="e">
        <f t="shared" si="7"/>
        <v>#DIV/0!</v>
      </c>
      <c r="P415" s="2"/>
      <c r="Q415" s="2"/>
      <c r="R415" s="2"/>
      <c r="S415" s="2"/>
      <c r="T415" s="2"/>
      <c r="U415" s="2"/>
    </row>
    <row r="416" spans="1:21" x14ac:dyDescent="0.25">
      <c r="A416" s="37">
        <v>40508</v>
      </c>
      <c r="B416" s="30" t="s">
        <v>39</v>
      </c>
      <c r="C416" s="30" t="s">
        <v>470</v>
      </c>
      <c r="D416" s="30" t="s">
        <v>476</v>
      </c>
      <c r="E416" s="38"/>
      <c r="F416" s="39">
        <v>0</v>
      </c>
      <c r="G416" s="32">
        <f t="shared" si="8"/>
        <v>0</v>
      </c>
      <c r="H416" s="39">
        <v>0</v>
      </c>
      <c r="I416" s="32">
        <f t="shared" si="9"/>
        <v>0</v>
      </c>
      <c r="J416" s="40"/>
      <c r="K416" s="34">
        <v>0</v>
      </c>
      <c r="L416" s="34">
        <v>0</v>
      </c>
      <c r="M416" s="34">
        <f t="shared" si="10"/>
        <v>0</v>
      </c>
      <c r="N416" s="34">
        <f t="shared" si="11"/>
        <v>0</v>
      </c>
      <c r="O416" s="36" t="e">
        <f t="shared" si="7"/>
        <v>#DIV/0!</v>
      </c>
      <c r="P416" s="2"/>
      <c r="Q416" s="2"/>
      <c r="R416" s="2"/>
      <c r="S416" s="2"/>
      <c r="T416" s="2"/>
      <c r="U416" s="2"/>
    </row>
    <row r="417" spans="1:21" x14ac:dyDescent="0.25">
      <c r="A417" s="37">
        <v>40509</v>
      </c>
      <c r="B417" s="30" t="s">
        <v>39</v>
      </c>
      <c r="C417" s="30" t="s">
        <v>470</v>
      </c>
      <c r="D417" s="30" t="s">
        <v>477</v>
      </c>
      <c r="E417" s="38"/>
      <c r="F417" s="39">
        <v>0</v>
      </c>
      <c r="G417" s="32">
        <f t="shared" si="8"/>
        <v>0</v>
      </c>
      <c r="H417" s="39">
        <v>0</v>
      </c>
      <c r="I417" s="32">
        <f t="shared" si="9"/>
        <v>0</v>
      </c>
      <c r="J417" s="40"/>
      <c r="K417" s="34">
        <v>0</v>
      </c>
      <c r="L417" s="34">
        <v>0</v>
      </c>
      <c r="M417" s="34">
        <f t="shared" si="10"/>
        <v>0</v>
      </c>
      <c r="N417" s="34">
        <f t="shared" si="11"/>
        <v>0</v>
      </c>
      <c r="O417" s="36" t="e">
        <f t="shared" si="7"/>
        <v>#DIV/0!</v>
      </c>
      <c r="P417" s="2"/>
      <c r="Q417" s="2"/>
      <c r="R417" s="2"/>
      <c r="S417" s="2"/>
      <c r="T417" s="2"/>
      <c r="U417" s="2"/>
    </row>
    <row r="418" spans="1:21" x14ac:dyDescent="0.25">
      <c r="A418" s="37">
        <v>40510</v>
      </c>
      <c r="B418" s="30" t="s">
        <v>39</v>
      </c>
      <c r="C418" s="30" t="s">
        <v>470</v>
      </c>
      <c r="D418" s="30" t="s">
        <v>478</v>
      </c>
      <c r="E418" s="38"/>
      <c r="F418" s="39">
        <v>0</v>
      </c>
      <c r="G418" s="32">
        <f t="shared" si="8"/>
        <v>0</v>
      </c>
      <c r="H418" s="39">
        <v>0</v>
      </c>
      <c r="I418" s="32">
        <f t="shared" si="9"/>
        <v>0</v>
      </c>
      <c r="J418" s="40"/>
      <c r="K418" s="34">
        <v>0</v>
      </c>
      <c r="L418" s="34">
        <v>0</v>
      </c>
      <c r="M418" s="34">
        <f t="shared" si="10"/>
        <v>0</v>
      </c>
      <c r="N418" s="34">
        <f t="shared" si="11"/>
        <v>0</v>
      </c>
      <c r="O418" s="36" t="e">
        <f t="shared" si="7"/>
        <v>#DIV/0!</v>
      </c>
      <c r="P418" s="2"/>
      <c r="Q418" s="2"/>
      <c r="R418" s="2"/>
      <c r="S418" s="2"/>
      <c r="T418" s="2"/>
      <c r="U418" s="2"/>
    </row>
    <row r="419" spans="1:21" x14ac:dyDescent="0.25">
      <c r="A419" s="37">
        <v>40511</v>
      </c>
      <c r="B419" s="30" t="s">
        <v>39</v>
      </c>
      <c r="C419" s="30" t="s">
        <v>470</v>
      </c>
      <c r="D419" s="30" t="s">
        <v>479</v>
      </c>
      <c r="E419" s="38"/>
      <c r="F419" s="39">
        <v>0</v>
      </c>
      <c r="G419" s="32">
        <f t="shared" si="8"/>
        <v>0</v>
      </c>
      <c r="H419" s="39">
        <v>0</v>
      </c>
      <c r="I419" s="32">
        <f t="shared" si="9"/>
        <v>0</v>
      </c>
      <c r="J419" s="40"/>
      <c r="K419" s="34">
        <v>0</v>
      </c>
      <c r="L419" s="34">
        <v>0</v>
      </c>
      <c r="M419" s="34">
        <f t="shared" si="10"/>
        <v>0</v>
      </c>
      <c r="N419" s="34">
        <f t="shared" si="11"/>
        <v>0</v>
      </c>
      <c r="O419" s="36" t="e">
        <f t="shared" si="7"/>
        <v>#DIV/0!</v>
      </c>
      <c r="P419" s="2"/>
      <c r="Q419" s="2"/>
      <c r="R419" s="2"/>
      <c r="S419" s="2"/>
      <c r="T419" s="2"/>
      <c r="U419" s="2"/>
    </row>
    <row r="420" spans="1:21" x14ac:dyDescent="0.25">
      <c r="A420" s="37">
        <v>40512</v>
      </c>
      <c r="B420" s="30" t="s">
        <v>39</v>
      </c>
      <c r="C420" s="30" t="s">
        <v>470</v>
      </c>
      <c r="D420" s="30" t="s">
        <v>480</v>
      </c>
      <c r="E420" s="38"/>
      <c r="F420" s="39">
        <v>0</v>
      </c>
      <c r="G420" s="32">
        <f t="shared" si="8"/>
        <v>0</v>
      </c>
      <c r="H420" s="39">
        <v>0</v>
      </c>
      <c r="I420" s="32">
        <f t="shared" si="9"/>
        <v>0</v>
      </c>
      <c r="J420" s="40"/>
      <c r="K420" s="34">
        <v>0</v>
      </c>
      <c r="L420" s="34">
        <v>0</v>
      </c>
      <c r="M420" s="34">
        <f t="shared" si="10"/>
        <v>0</v>
      </c>
      <c r="N420" s="34">
        <f t="shared" si="11"/>
        <v>0</v>
      </c>
      <c r="O420" s="36" t="e">
        <f t="shared" si="7"/>
        <v>#DIV/0!</v>
      </c>
      <c r="P420" s="2"/>
      <c r="Q420" s="2"/>
      <c r="R420" s="2"/>
      <c r="S420" s="2"/>
      <c r="T420" s="2"/>
      <c r="U420" s="2"/>
    </row>
    <row r="421" spans="1:21" x14ac:dyDescent="0.25">
      <c r="A421" s="37">
        <v>40513</v>
      </c>
      <c r="B421" s="30" t="s">
        <v>39</v>
      </c>
      <c r="C421" s="30" t="s">
        <v>470</v>
      </c>
      <c r="D421" s="30" t="s">
        <v>481</v>
      </c>
      <c r="E421" s="38"/>
      <c r="F421" s="39">
        <v>0</v>
      </c>
      <c r="G421" s="32">
        <f t="shared" si="8"/>
        <v>0</v>
      </c>
      <c r="H421" s="39">
        <v>0</v>
      </c>
      <c r="I421" s="32">
        <f t="shared" si="9"/>
        <v>0</v>
      </c>
      <c r="J421" s="40"/>
      <c r="K421" s="34">
        <v>0</v>
      </c>
      <c r="L421" s="34">
        <v>0</v>
      </c>
      <c r="M421" s="34">
        <f t="shared" si="10"/>
        <v>0</v>
      </c>
      <c r="N421" s="34">
        <f t="shared" si="11"/>
        <v>0</v>
      </c>
      <c r="O421" s="36" t="e">
        <f t="shared" si="7"/>
        <v>#DIV/0!</v>
      </c>
      <c r="P421" s="2"/>
      <c r="Q421" s="2"/>
      <c r="R421" s="2"/>
      <c r="S421" s="2"/>
      <c r="T421" s="2"/>
      <c r="U421" s="2"/>
    </row>
    <row r="422" spans="1:21" x14ac:dyDescent="0.25">
      <c r="A422" s="37">
        <v>40514</v>
      </c>
      <c r="B422" s="30" t="s">
        <v>39</v>
      </c>
      <c r="C422" s="30" t="s">
        <v>470</v>
      </c>
      <c r="D422" s="30" t="s">
        <v>482</v>
      </c>
      <c r="E422" s="38"/>
      <c r="F422" s="39">
        <v>0</v>
      </c>
      <c r="G422" s="32">
        <f t="shared" si="8"/>
        <v>0</v>
      </c>
      <c r="H422" s="39">
        <v>0</v>
      </c>
      <c r="I422" s="32">
        <f t="shared" si="9"/>
        <v>0</v>
      </c>
      <c r="J422" s="40"/>
      <c r="K422" s="34">
        <v>0</v>
      </c>
      <c r="L422" s="34">
        <v>0</v>
      </c>
      <c r="M422" s="34">
        <f t="shared" si="10"/>
        <v>0</v>
      </c>
      <c r="N422" s="34">
        <f t="shared" si="11"/>
        <v>0</v>
      </c>
      <c r="O422" s="36" t="e">
        <f t="shared" si="7"/>
        <v>#DIV/0!</v>
      </c>
      <c r="P422" s="2"/>
      <c r="Q422" s="2"/>
      <c r="R422" s="2"/>
      <c r="S422" s="2"/>
      <c r="T422" s="2"/>
      <c r="U422" s="2"/>
    </row>
    <row r="423" spans="1:21" x14ac:dyDescent="0.25">
      <c r="A423" s="37">
        <v>40515</v>
      </c>
      <c r="B423" s="30" t="s">
        <v>39</v>
      </c>
      <c r="C423" s="30" t="s">
        <v>470</v>
      </c>
      <c r="D423" s="30" t="s">
        <v>483</v>
      </c>
      <c r="E423" s="38"/>
      <c r="F423" s="39">
        <v>0</v>
      </c>
      <c r="G423" s="32">
        <f t="shared" si="8"/>
        <v>0</v>
      </c>
      <c r="H423" s="39">
        <v>0</v>
      </c>
      <c r="I423" s="32">
        <f t="shared" si="9"/>
        <v>0</v>
      </c>
      <c r="J423" s="40"/>
      <c r="K423" s="34">
        <v>0</v>
      </c>
      <c r="L423" s="34">
        <v>0</v>
      </c>
      <c r="M423" s="34">
        <f t="shared" si="10"/>
        <v>0</v>
      </c>
      <c r="N423" s="34">
        <f t="shared" si="11"/>
        <v>0</v>
      </c>
      <c r="O423" s="36" t="e">
        <f t="shared" si="7"/>
        <v>#DIV/0!</v>
      </c>
      <c r="P423" s="2"/>
      <c r="Q423" s="2"/>
      <c r="R423" s="2"/>
      <c r="S423" s="2"/>
      <c r="T423" s="2"/>
      <c r="U423" s="2"/>
    </row>
    <row r="424" spans="1:21" x14ac:dyDescent="0.25">
      <c r="A424" s="37">
        <v>40516</v>
      </c>
      <c r="B424" s="30" t="s">
        <v>39</v>
      </c>
      <c r="C424" s="30" t="s">
        <v>470</v>
      </c>
      <c r="D424" s="30" t="s">
        <v>484</v>
      </c>
      <c r="E424" s="38"/>
      <c r="F424" s="39">
        <v>0</v>
      </c>
      <c r="G424" s="32">
        <f t="shared" si="8"/>
        <v>0</v>
      </c>
      <c r="H424" s="39">
        <v>0</v>
      </c>
      <c r="I424" s="32">
        <f t="shared" si="9"/>
        <v>0</v>
      </c>
      <c r="J424" s="40"/>
      <c r="K424" s="34">
        <v>0</v>
      </c>
      <c r="L424" s="34">
        <v>0</v>
      </c>
      <c r="M424" s="34">
        <f t="shared" si="10"/>
        <v>0</v>
      </c>
      <c r="N424" s="34">
        <f t="shared" si="11"/>
        <v>0</v>
      </c>
      <c r="O424" s="36" t="e">
        <f t="shared" si="7"/>
        <v>#DIV/0!</v>
      </c>
      <c r="P424" s="2"/>
      <c r="Q424" s="2"/>
      <c r="R424" s="2"/>
      <c r="S424" s="2"/>
      <c r="T424" s="2"/>
      <c r="U424" s="2"/>
    </row>
    <row r="425" spans="1:21" x14ac:dyDescent="0.25">
      <c r="A425" s="37">
        <v>40517</v>
      </c>
      <c r="B425" s="30" t="s">
        <v>39</v>
      </c>
      <c r="C425" s="30" t="s">
        <v>470</v>
      </c>
      <c r="D425" s="30" t="s">
        <v>485</v>
      </c>
      <c r="E425" s="38"/>
      <c r="F425" s="39">
        <v>0</v>
      </c>
      <c r="G425" s="32">
        <f t="shared" si="8"/>
        <v>0</v>
      </c>
      <c r="H425" s="39">
        <v>0</v>
      </c>
      <c r="I425" s="32">
        <f t="shared" si="9"/>
        <v>0</v>
      </c>
      <c r="J425" s="40"/>
      <c r="K425" s="34">
        <v>0</v>
      </c>
      <c r="L425" s="34">
        <v>0</v>
      </c>
      <c r="M425" s="34">
        <f t="shared" si="10"/>
        <v>0</v>
      </c>
      <c r="N425" s="34">
        <f t="shared" si="11"/>
        <v>0</v>
      </c>
      <c r="O425" s="36" t="e">
        <f t="shared" si="7"/>
        <v>#DIV/0!</v>
      </c>
      <c r="P425" s="2"/>
      <c r="Q425" s="2"/>
      <c r="R425" s="2"/>
      <c r="S425" s="2"/>
      <c r="T425" s="2"/>
      <c r="U425" s="2"/>
    </row>
    <row r="426" spans="1:21" x14ac:dyDescent="0.25">
      <c r="A426" s="37">
        <v>40518</v>
      </c>
      <c r="B426" s="30" t="s">
        <v>39</v>
      </c>
      <c r="C426" s="30" t="s">
        <v>470</v>
      </c>
      <c r="D426" s="30" t="s">
        <v>486</v>
      </c>
      <c r="E426" s="38"/>
      <c r="F426" s="39">
        <v>0</v>
      </c>
      <c r="G426" s="32">
        <f t="shared" si="8"/>
        <v>0</v>
      </c>
      <c r="H426" s="39">
        <v>0</v>
      </c>
      <c r="I426" s="32">
        <f t="shared" si="9"/>
        <v>0</v>
      </c>
      <c r="J426" s="40"/>
      <c r="K426" s="34">
        <v>0</v>
      </c>
      <c r="L426" s="34">
        <v>0</v>
      </c>
      <c r="M426" s="34">
        <f t="shared" si="10"/>
        <v>0</v>
      </c>
      <c r="N426" s="34">
        <f t="shared" si="11"/>
        <v>0</v>
      </c>
      <c r="O426" s="36" t="e">
        <f t="shared" si="7"/>
        <v>#DIV/0!</v>
      </c>
      <c r="P426" s="2"/>
      <c r="Q426" s="2"/>
      <c r="R426" s="2"/>
      <c r="S426" s="2"/>
      <c r="T426" s="2"/>
      <c r="U426" s="2"/>
    </row>
    <row r="427" spans="1:21" x14ac:dyDescent="0.25">
      <c r="A427" s="37">
        <v>40519</v>
      </c>
      <c r="B427" s="30" t="s">
        <v>39</v>
      </c>
      <c r="C427" s="30" t="s">
        <v>470</v>
      </c>
      <c r="D427" s="30" t="s">
        <v>487</v>
      </c>
      <c r="E427" s="38"/>
      <c r="F427" s="39">
        <v>0</v>
      </c>
      <c r="G427" s="32">
        <f t="shared" si="8"/>
        <v>0</v>
      </c>
      <c r="H427" s="39">
        <v>0</v>
      </c>
      <c r="I427" s="32">
        <f t="shared" si="9"/>
        <v>0</v>
      </c>
      <c r="J427" s="40"/>
      <c r="K427" s="34">
        <v>0</v>
      </c>
      <c r="L427" s="34">
        <v>0</v>
      </c>
      <c r="M427" s="34">
        <f t="shared" si="10"/>
        <v>0</v>
      </c>
      <c r="N427" s="34">
        <f t="shared" si="11"/>
        <v>0</v>
      </c>
      <c r="O427" s="36" t="e">
        <f t="shared" si="7"/>
        <v>#DIV/0!</v>
      </c>
      <c r="P427" s="2"/>
      <c r="Q427" s="2"/>
      <c r="R427" s="2"/>
      <c r="S427" s="2"/>
      <c r="T427" s="2"/>
      <c r="U427" s="2"/>
    </row>
    <row r="428" spans="1:21" x14ac:dyDescent="0.25">
      <c r="A428" s="37">
        <v>40520</v>
      </c>
      <c r="B428" s="30" t="s">
        <v>39</v>
      </c>
      <c r="C428" s="30" t="s">
        <v>470</v>
      </c>
      <c r="D428" s="30" t="s">
        <v>488</v>
      </c>
      <c r="E428" s="42">
        <v>48479</v>
      </c>
      <c r="F428" s="32">
        <v>55950</v>
      </c>
      <c r="G428" s="32">
        <f t="shared" si="8"/>
        <v>7471</v>
      </c>
      <c r="H428" s="32">
        <v>34081</v>
      </c>
      <c r="I428" s="32">
        <f t="shared" si="9"/>
        <v>21869</v>
      </c>
      <c r="J428" s="33">
        <v>0.39090000000000003</v>
      </c>
      <c r="K428" s="34">
        <v>59303</v>
      </c>
      <c r="L428" s="34">
        <v>0</v>
      </c>
      <c r="M428" s="35">
        <f t="shared" si="10"/>
        <v>34081</v>
      </c>
      <c r="N428" s="35">
        <f t="shared" si="11"/>
        <v>25222</v>
      </c>
      <c r="O428" s="36">
        <f t="shared" si="7"/>
        <v>0.42530732003439958</v>
      </c>
      <c r="P428" s="2"/>
      <c r="Q428" s="2"/>
      <c r="R428" s="2"/>
      <c r="S428" s="2"/>
      <c r="T428" s="2"/>
      <c r="U428" s="2"/>
    </row>
    <row r="429" spans="1:21" x14ac:dyDescent="0.25">
      <c r="A429" s="37">
        <v>40601</v>
      </c>
      <c r="B429" s="30" t="s">
        <v>39</v>
      </c>
      <c r="C429" s="30" t="s">
        <v>489</v>
      </c>
      <c r="D429" s="30" t="s">
        <v>78</v>
      </c>
      <c r="E429" s="42">
        <v>2433</v>
      </c>
      <c r="F429" s="32">
        <v>2911</v>
      </c>
      <c r="G429" s="32">
        <f t="shared" si="8"/>
        <v>478</v>
      </c>
      <c r="H429" s="32">
        <v>2238</v>
      </c>
      <c r="I429" s="32">
        <f t="shared" si="9"/>
        <v>673</v>
      </c>
      <c r="J429" s="33">
        <v>0.23119999999999999</v>
      </c>
      <c r="K429" s="34">
        <v>2929</v>
      </c>
      <c r="L429" s="34">
        <v>0</v>
      </c>
      <c r="M429" s="35">
        <f t="shared" si="10"/>
        <v>2238</v>
      </c>
      <c r="N429" s="35">
        <f t="shared" si="11"/>
        <v>691</v>
      </c>
      <c r="O429" s="36">
        <f t="shared" si="7"/>
        <v>0.23591669511778765</v>
      </c>
      <c r="P429" s="2"/>
      <c r="Q429" s="2"/>
      <c r="R429" s="2"/>
      <c r="S429" s="2"/>
      <c r="T429" s="2"/>
      <c r="U429" s="2"/>
    </row>
    <row r="430" spans="1:21" x14ac:dyDescent="0.25">
      <c r="A430" s="37">
        <v>40602</v>
      </c>
      <c r="B430" s="30" t="s">
        <v>39</v>
      </c>
      <c r="C430" s="30" t="s">
        <v>489</v>
      </c>
      <c r="D430" s="30" t="s">
        <v>490</v>
      </c>
      <c r="E430" s="38"/>
      <c r="F430" s="39">
        <v>0</v>
      </c>
      <c r="G430" s="32">
        <f t="shared" si="8"/>
        <v>0</v>
      </c>
      <c r="H430" s="39">
        <v>0</v>
      </c>
      <c r="I430" s="32">
        <f t="shared" si="9"/>
        <v>0</v>
      </c>
      <c r="J430" s="40"/>
      <c r="K430" s="34">
        <v>0</v>
      </c>
      <c r="L430" s="34">
        <v>0</v>
      </c>
      <c r="M430" s="34">
        <f t="shared" si="10"/>
        <v>0</v>
      </c>
      <c r="N430" s="34">
        <f t="shared" si="11"/>
        <v>0</v>
      </c>
      <c r="O430" s="36" t="e">
        <f t="shared" si="7"/>
        <v>#DIV/0!</v>
      </c>
      <c r="P430" s="2"/>
      <c r="Q430" s="2"/>
      <c r="R430" s="2"/>
      <c r="S430" s="2"/>
      <c r="T430" s="2"/>
      <c r="U430" s="2"/>
    </row>
    <row r="431" spans="1:21" x14ac:dyDescent="0.25">
      <c r="A431" s="37">
        <v>40603</v>
      </c>
      <c r="B431" s="30" t="s">
        <v>39</v>
      </c>
      <c r="C431" s="30" t="s">
        <v>489</v>
      </c>
      <c r="D431" s="30" t="s">
        <v>491</v>
      </c>
      <c r="E431" s="38"/>
      <c r="F431" s="39">
        <v>0</v>
      </c>
      <c r="G431" s="32">
        <f t="shared" si="8"/>
        <v>0</v>
      </c>
      <c r="H431" s="39">
        <v>0</v>
      </c>
      <c r="I431" s="32">
        <f t="shared" si="9"/>
        <v>0</v>
      </c>
      <c r="J431" s="40"/>
      <c r="K431" s="34">
        <v>0</v>
      </c>
      <c r="L431" s="34">
        <v>0</v>
      </c>
      <c r="M431" s="34">
        <f t="shared" si="10"/>
        <v>0</v>
      </c>
      <c r="N431" s="34">
        <f t="shared" si="11"/>
        <v>0</v>
      </c>
      <c r="O431" s="36" t="e">
        <f t="shared" si="7"/>
        <v>#DIV/0!</v>
      </c>
      <c r="P431" s="2"/>
      <c r="Q431" s="2"/>
      <c r="R431" s="2"/>
      <c r="S431" s="2"/>
      <c r="T431" s="2"/>
      <c r="U431" s="2"/>
    </row>
    <row r="432" spans="1:21" x14ac:dyDescent="0.25">
      <c r="A432" s="37">
        <v>40604</v>
      </c>
      <c r="B432" s="30" t="s">
        <v>39</v>
      </c>
      <c r="C432" s="30" t="s">
        <v>489</v>
      </c>
      <c r="D432" s="30" t="s">
        <v>492</v>
      </c>
      <c r="E432" s="38"/>
      <c r="F432" s="39">
        <v>0</v>
      </c>
      <c r="G432" s="32">
        <f t="shared" si="8"/>
        <v>0</v>
      </c>
      <c r="H432" s="39">
        <v>0</v>
      </c>
      <c r="I432" s="32">
        <f t="shared" si="9"/>
        <v>0</v>
      </c>
      <c r="J432" s="40"/>
      <c r="K432" s="34">
        <v>0</v>
      </c>
      <c r="L432" s="34">
        <v>0</v>
      </c>
      <c r="M432" s="34">
        <f t="shared" si="10"/>
        <v>0</v>
      </c>
      <c r="N432" s="34">
        <f t="shared" si="11"/>
        <v>0</v>
      </c>
      <c r="O432" s="36" t="e">
        <f t="shared" si="7"/>
        <v>#DIV/0!</v>
      </c>
      <c r="P432" s="2"/>
      <c r="Q432" s="2"/>
      <c r="R432" s="2"/>
      <c r="S432" s="2"/>
      <c r="T432" s="2"/>
      <c r="U432" s="2"/>
    </row>
    <row r="433" spans="1:21" x14ac:dyDescent="0.25">
      <c r="A433" s="37">
        <v>40605</v>
      </c>
      <c r="B433" s="30" t="s">
        <v>39</v>
      </c>
      <c r="C433" s="30" t="s">
        <v>489</v>
      </c>
      <c r="D433" s="30" t="s">
        <v>493</v>
      </c>
      <c r="E433" s="38"/>
      <c r="F433" s="39">
        <v>0</v>
      </c>
      <c r="G433" s="32">
        <f t="shared" si="8"/>
        <v>0</v>
      </c>
      <c r="H433" s="39">
        <v>0</v>
      </c>
      <c r="I433" s="32">
        <f t="shared" si="9"/>
        <v>0</v>
      </c>
      <c r="J433" s="40"/>
      <c r="K433" s="34">
        <v>0</v>
      </c>
      <c r="L433" s="34">
        <v>0</v>
      </c>
      <c r="M433" s="34">
        <f t="shared" si="10"/>
        <v>0</v>
      </c>
      <c r="N433" s="34">
        <f t="shared" si="11"/>
        <v>0</v>
      </c>
      <c r="O433" s="36" t="e">
        <f t="shared" si="7"/>
        <v>#DIV/0!</v>
      </c>
      <c r="P433" s="2"/>
      <c r="Q433" s="2"/>
      <c r="R433" s="2"/>
      <c r="S433" s="2"/>
      <c r="T433" s="2"/>
      <c r="U433" s="2"/>
    </row>
    <row r="434" spans="1:21" x14ac:dyDescent="0.25">
      <c r="A434" s="37">
        <v>40606</v>
      </c>
      <c r="B434" s="30" t="s">
        <v>39</v>
      </c>
      <c r="C434" s="30" t="s">
        <v>489</v>
      </c>
      <c r="D434" s="30" t="s">
        <v>494</v>
      </c>
      <c r="E434" s="38"/>
      <c r="F434" s="39">
        <v>0</v>
      </c>
      <c r="G434" s="32">
        <f t="shared" si="8"/>
        <v>0</v>
      </c>
      <c r="H434" s="39">
        <v>0</v>
      </c>
      <c r="I434" s="32">
        <f t="shared" si="9"/>
        <v>0</v>
      </c>
      <c r="J434" s="40"/>
      <c r="K434" s="34">
        <v>0</v>
      </c>
      <c r="L434" s="34">
        <v>0</v>
      </c>
      <c r="M434" s="34">
        <f t="shared" si="10"/>
        <v>0</v>
      </c>
      <c r="N434" s="34">
        <f t="shared" si="11"/>
        <v>0</v>
      </c>
      <c r="O434" s="36" t="e">
        <f t="shared" si="7"/>
        <v>#DIV/0!</v>
      </c>
      <c r="P434" s="2"/>
      <c r="Q434" s="2"/>
      <c r="R434" s="2"/>
      <c r="S434" s="2"/>
      <c r="T434" s="2"/>
      <c r="U434" s="2"/>
    </row>
    <row r="435" spans="1:21" x14ac:dyDescent="0.25">
      <c r="A435" s="37">
        <v>40607</v>
      </c>
      <c r="B435" s="30" t="s">
        <v>39</v>
      </c>
      <c r="C435" s="30" t="s">
        <v>489</v>
      </c>
      <c r="D435" s="30" t="s">
        <v>495</v>
      </c>
      <c r="E435" s="38"/>
      <c r="F435" s="39">
        <v>0</v>
      </c>
      <c r="G435" s="32">
        <f t="shared" si="8"/>
        <v>0</v>
      </c>
      <c r="H435" s="39">
        <v>0</v>
      </c>
      <c r="I435" s="32">
        <f t="shared" si="9"/>
        <v>0</v>
      </c>
      <c r="J435" s="40"/>
      <c r="K435" s="34">
        <v>0</v>
      </c>
      <c r="L435" s="34">
        <v>0</v>
      </c>
      <c r="M435" s="34">
        <f t="shared" si="10"/>
        <v>0</v>
      </c>
      <c r="N435" s="34">
        <f t="shared" si="11"/>
        <v>0</v>
      </c>
      <c r="O435" s="36" t="e">
        <f t="shared" si="7"/>
        <v>#DIV/0!</v>
      </c>
      <c r="P435" s="2"/>
      <c r="Q435" s="2"/>
      <c r="R435" s="2"/>
      <c r="S435" s="2"/>
      <c r="T435" s="2"/>
      <c r="U435" s="2"/>
    </row>
    <row r="436" spans="1:21" x14ac:dyDescent="0.25">
      <c r="A436" s="37">
        <v>40608</v>
      </c>
      <c r="B436" s="30" t="s">
        <v>39</v>
      </c>
      <c r="C436" s="30" t="s">
        <v>489</v>
      </c>
      <c r="D436" s="30" t="s">
        <v>496</v>
      </c>
      <c r="E436" s="38"/>
      <c r="F436" s="39">
        <v>0</v>
      </c>
      <c r="G436" s="32">
        <f t="shared" si="8"/>
        <v>0</v>
      </c>
      <c r="H436" s="39">
        <v>0</v>
      </c>
      <c r="I436" s="32">
        <f t="shared" si="9"/>
        <v>0</v>
      </c>
      <c r="J436" s="40"/>
      <c r="K436" s="34">
        <v>0</v>
      </c>
      <c r="L436" s="34">
        <v>0</v>
      </c>
      <c r="M436" s="34">
        <f t="shared" si="10"/>
        <v>0</v>
      </c>
      <c r="N436" s="34">
        <f t="shared" si="11"/>
        <v>0</v>
      </c>
      <c r="O436" s="36" t="e">
        <f t="shared" si="7"/>
        <v>#DIV/0!</v>
      </c>
      <c r="P436" s="2"/>
      <c r="Q436" s="2"/>
      <c r="R436" s="2"/>
      <c r="S436" s="2"/>
      <c r="T436" s="2"/>
      <c r="U436" s="2"/>
    </row>
    <row r="437" spans="1:21" x14ac:dyDescent="0.25">
      <c r="A437" s="37">
        <v>40701</v>
      </c>
      <c r="B437" s="30" t="s">
        <v>39</v>
      </c>
      <c r="C437" s="30" t="s">
        <v>497</v>
      </c>
      <c r="D437" s="30" t="s">
        <v>498</v>
      </c>
      <c r="E437" s="42">
        <v>23232</v>
      </c>
      <c r="F437" s="32">
        <v>26077</v>
      </c>
      <c r="G437" s="32">
        <f t="shared" si="8"/>
        <v>2845</v>
      </c>
      <c r="H437" s="32">
        <v>23147</v>
      </c>
      <c r="I437" s="32">
        <f t="shared" si="9"/>
        <v>2930</v>
      </c>
      <c r="J437" s="33">
        <v>0.1124</v>
      </c>
      <c r="K437" s="34">
        <v>26321</v>
      </c>
      <c r="L437" s="34">
        <v>0</v>
      </c>
      <c r="M437" s="35">
        <f t="shared" si="10"/>
        <v>23147</v>
      </c>
      <c r="N437" s="35">
        <f t="shared" si="11"/>
        <v>3174</v>
      </c>
      <c r="O437" s="36">
        <f t="shared" si="7"/>
        <v>0.12058812355153679</v>
      </c>
      <c r="P437" s="2"/>
      <c r="Q437" s="2"/>
      <c r="R437" s="2"/>
      <c r="S437" s="2"/>
      <c r="T437" s="2"/>
      <c r="U437" s="2"/>
    </row>
    <row r="438" spans="1:21" x14ac:dyDescent="0.25">
      <c r="A438" s="37">
        <v>40702</v>
      </c>
      <c r="B438" s="30" t="s">
        <v>39</v>
      </c>
      <c r="C438" s="30" t="s">
        <v>497</v>
      </c>
      <c r="D438" s="30" t="s">
        <v>499</v>
      </c>
      <c r="E438" s="42">
        <v>5345</v>
      </c>
      <c r="F438" s="32">
        <v>5664</v>
      </c>
      <c r="G438" s="32">
        <f t="shared" si="8"/>
        <v>319</v>
      </c>
      <c r="H438" s="32">
        <v>4994</v>
      </c>
      <c r="I438" s="32">
        <f t="shared" si="9"/>
        <v>670</v>
      </c>
      <c r="J438" s="33">
        <v>0.1183</v>
      </c>
      <c r="K438" s="34">
        <v>5684</v>
      </c>
      <c r="L438" s="34">
        <v>0</v>
      </c>
      <c r="M438" s="35">
        <f t="shared" si="10"/>
        <v>4994</v>
      </c>
      <c r="N438" s="35">
        <f t="shared" si="11"/>
        <v>690</v>
      </c>
      <c r="O438" s="36">
        <f t="shared" si="7"/>
        <v>0.12139338494018297</v>
      </c>
      <c r="P438" s="2"/>
      <c r="Q438" s="2"/>
      <c r="R438" s="2"/>
      <c r="S438" s="2"/>
      <c r="T438" s="2"/>
      <c r="U438" s="2"/>
    </row>
    <row r="439" spans="1:21" x14ac:dyDescent="0.25">
      <c r="A439" s="37">
        <v>40703</v>
      </c>
      <c r="B439" s="30" t="s">
        <v>39</v>
      </c>
      <c r="C439" s="30" t="s">
        <v>497</v>
      </c>
      <c r="D439" s="30" t="s">
        <v>500</v>
      </c>
      <c r="E439" s="42">
        <v>4828</v>
      </c>
      <c r="F439" s="32">
        <v>5043</v>
      </c>
      <c r="G439" s="32">
        <f t="shared" si="8"/>
        <v>215</v>
      </c>
      <c r="H439" s="32">
        <v>4703</v>
      </c>
      <c r="I439" s="32">
        <f t="shared" si="9"/>
        <v>340</v>
      </c>
      <c r="J439" s="33">
        <v>6.7400000000000002E-2</v>
      </c>
      <c r="K439" s="34">
        <v>5089</v>
      </c>
      <c r="L439" s="34">
        <v>0</v>
      </c>
      <c r="M439" s="35">
        <f t="shared" si="10"/>
        <v>4703</v>
      </c>
      <c r="N439" s="35">
        <f t="shared" si="11"/>
        <v>386</v>
      </c>
      <c r="O439" s="36">
        <f t="shared" si="7"/>
        <v>7.5849872273531141E-2</v>
      </c>
      <c r="P439" s="2"/>
      <c r="Q439" s="2"/>
      <c r="R439" s="2"/>
      <c r="S439" s="2"/>
      <c r="T439" s="2"/>
      <c r="U439" s="2"/>
    </row>
    <row r="440" spans="1:21" x14ac:dyDescent="0.25">
      <c r="A440" s="37">
        <v>40704</v>
      </c>
      <c r="B440" s="30" t="s">
        <v>39</v>
      </c>
      <c r="C440" s="30" t="s">
        <v>497</v>
      </c>
      <c r="D440" s="30" t="s">
        <v>497</v>
      </c>
      <c r="E440" s="42">
        <v>4912</v>
      </c>
      <c r="F440" s="32">
        <v>5165</v>
      </c>
      <c r="G440" s="32">
        <f t="shared" si="8"/>
        <v>253</v>
      </c>
      <c r="H440" s="32">
        <v>4617</v>
      </c>
      <c r="I440" s="32">
        <f t="shared" si="9"/>
        <v>548</v>
      </c>
      <c r="J440" s="33">
        <v>0.1061</v>
      </c>
      <c r="K440" s="34">
        <v>5202</v>
      </c>
      <c r="L440" s="34">
        <v>548</v>
      </c>
      <c r="M440" s="35">
        <f t="shared" si="10"/>
        <v>5165</v>
      </c>
      <c r="N440" s="35">
        <f t="shared" si="11"/>
        <v>37</v>
      </c>
      <c r="O440" s="36">
        <f t="shared" si="7"/>
        <v>7.1126489811610917E-3</v>
      </c>
      <c r="P440" s="2"/>
      <c r="Q440" s="2"/>
      <c r="R440" s="2"/>
      <c r="S440" s="2"/>
      <c r="T440" s="2"/>
      <c r="U440" s="2"/>
    </row>
    <row r="441" spans="1:21" x14ac:dyDescent="0.25">
      <c r="A441" s="37">
        <v>40705</v>
      </c>
      <c r="B441" s="30" t="s">
        <v>39</v>
      </c>
      <c r="C441" s="30" t="s">
        <v>497</v>
      </c>
      <c r="D441" s="30" t="s">
        <v>501</v>
      </c>
      <c r="E441" s="38"/>
      <c r="F441" s="39">
        <v>0</v>
      </c>
      <c r="G441" s="32">
        <f t="shared" si="8"/>
        <v>0</v>
      </c>
      <c r="H441" s="39">
        <v>0</v>
      </c>
      <c r="I441" s="32">
        <f t="shared" si="9"/>
        <v>0</v>
      </c>
      <c r="J441" s="40"/>
      <c r="K441" s="34">
        <v>0</v>
      </c>
      <c r="L441" s="34">
        <v>0</v>
      </c>
      <c r="M441" s="34">
        <f t="shared" si="10"/>
        <v>0</v>
      </c>
      <c r="N441" s="34">
        <f t="shared" si="11"/>
        <v>0</v>
      </c>
      <c r="O441" s="36" t="e">
        <f t="shared" si="7"/>
        <v>#DIV/0!</v>
      </c>
      <c r="P441" s="2"/>
      <c r="Q441" s="2"/>
      <c r="R441" s="2"/>
      <c r="S441" s="2"/>
      <c r="T441" s="2"/>
      <c r="U441" s="2"/>
    </row>
    <row r="442" spans="1:21" x14ac:dyDescent="0.25">
      <c r="A442" s="37">
        <v>40706</v>
      </c>
      <c r="B442" s="30" t="s">
        <v>39</v>
      </c>
      <c r="C442" s="30" t="s">
        <v>497</v>
      </c>
      <c r="D442" s="30" t="s">
        <v>502</v>
      </c>
      <c r="E442" s="42">
        <v>5724</v>
      </c>
      <c r="F442" s="32">
        <v>5857</v>
      </c>
      <c r="G442" s="32">
        <f t="shared" si="8"/>
        <v>133</v>
      </c>
      <c r="H442" s="32">
        <v>5080</v>
      </c>
      <c r="I442" s="32">
        <f t="shared" si="9"/>
        <v>777</v>
      </c>
      <c r="J442" s="33">
        <v>0.13270000000000001</v>
      </c>
      <c r="K442" s="34">
        <v>5872</v>
      </c>
      <c r="L442" s="34">
        <v>0</v>
      </c>
      <c r="M442" s="35">
        <f t="shared" si="10"/>
        <v>5080</v>
      </c>
      <c r="N442" s="35">
        <f t="shared" si="11"/>
        <v>792</v>
      </c>
      <c r="O442" s="36">
        <f t="shared" si="7"/>
        <v>0.13487738419618528</v>
      </c>
      <c r="P442" s="2"/>
      <c r="Q442" s="2"/>
      <c r="R442" s="2"/>
      <c r="S442" s="2"/>
      <c r="T442" s="2"/>
      <c r="U442" s="2"/>
    </row>
    <row r="443" spans="1:21" x14ac:dyDescent="0.25">
      <c r="A443" s="37">
        <v>40801</v>
      </c>
      <c r="B443" s="30" t="s">
        <v>39</v>
      </c>
      <c r="C443" s="30" t="s">
        <v>503</v>
      </c>
      <c r="D443" s="30" t="s">
        <v>504</v>
      </c>
      <c r="E443" s="42">
        <v>2012</v>
      </c>
      <c r="F443" s="32">
        <v>2648</v>
      </c>
      <c r="G443" s="32">
        <f t="shared" si="8"/>
        <v>636</v>
      </c>
      <c r="H443" s="32">
        <v>1957</v>
      </c>
      <c r="I443" s="32">
        <f t="shared" si="9"/>
        <v>691</v>
      </c>
      <c r="J443" s="33">
        <v>0.26100000000000001</v>
      </c>
      <c r="K443" s="34">
        <v>2645</v>
      </c>
      <c r="L443" s="34">
        <v>0</v>
      </c>
      <c r="M443" s="35">
        <f t="shared" si="10"/>
        <v>1957</v>
      </c>
      <c r="N443" s="35">
        <f t="shared" si="11"/>
        <v>688</v>
      </c>
      <c r="O443" s="36">
        <f t="shared" si="7"/>
        <v>0.26011342155009454</v>
      </c>
      <c r="P443" s="2"/>
      <c r="Q443" s="2"/>
      <c r="R443" s="2"/>
      <c r="S443" s="2"/>
      <c r="T443" s="2"/>
      <c r="U443" s="2"/>
    </row>
    <row r="444" spans="1:21" x14ac:dyDescent="0.25">
      <c r="A444" s="37">
        <v>40802</v>
      </c>
      <c r="B444" s="30" t="s">
        <v>39</v>
      </c>
      <c r="C444" s="30" t="s">
        <v>503</v>
      </c>
      <c r="D444" s="30" t="s">
        <v>505</v>
      </c>
      <c r="E444" s="38"/>
      <c r="F444" s="39">
        <v>0</v>
      </c>
      <c r="G444" s="32">
        <f t="shared" si="8"/>
        <v>0</v>
      </c>
      <c r="H444" s="39">
        <v>0</v>
      </c>
      <c r="I444" s="32">
        <f t="shared" si="9"/>
        <v>0</v>
      </c>
      <c r="J444" s="40"/>
      <c r="K444" s="34">
        <v>0</v>
      </c>
      <c r="L444" s="34">
        <v>0</v>
      </c>
      <c r="M444" s="34">
        <f t="shared" si="10"/>
        <v>0</v>
      </c>
      <c r="N444" s="34">
        <f t="shared" si="11"/>
        <v>0</v>
      </c>
      <c r="O444" s="36" t="e">
        <f t="shared" si="7"/>
        <v>#DIV/0!</v>
      </c>
      <c r="P444" s="2"/>
      <c r="Q444" s="2"/>
      <c r="R444" s="2"/>
      <c r="S444" s="2"/>
      <c r="T444" s="2"/>
      <c r="U444" s="2"/>
    </row>
    <row r="445" spans="1:21" x14ac:dyDescent="0.25">
      <c r="A445" s="37">
        <v>40803</v>
      </c>
      <c r="B445" s="30" t="s">
        <v>39</v>
      </c>
      <c r="C445" s="30" t="s">
        <v>503</v>
      </c>
      <c r="D445" s="30" t="s">
        <v>506</v>
      </c>
      <c r="E445" s="38"/>
      <c r="F445" s="39">
        <v>0</v>
      </c>
      <c r="G445" s="32">
        <f t="shared" si="8"/>
        <v>0</v>
      </c>
      <c r="H445" s="39">
        <v>0</v>
      </c>
      <c r="I445" s="32">
        <f t="shared" si="9"/>
        <v>0</v>
      </c>
      <c r="J445" s="40"/>
      <c r="K445" s="34">
        <v>0</v>
      </c>
      <c r="L445" s="34">
        <v>0</v>
      </c>
      <c r="M445" s="34">
        <f t="shared" si="10"/>
        <v>0</v>
      </c>
      <c r="N445" s="34">
        <f t="shared" si="11"/>
        <v>0</v>
      </c>
      <c r="O445" s="36" t="e">
        <f t="shared" si="7"/>
        <v>#DIV/0!</v>
      </c>
      <c r="P445" s="2"/>
      <c r="Q445" s="2"/>
      <c r="R445" s="2"/>
      <c r="S445" s="2"/>
      <c r="T445" s="2"/>
      <c r="U445" s="2"/>
    </row>
    <row r="446" spans="1:21" x14ac:dyDescent="0.25">
      <c r="A446" s="37">
        <v>40804</v>
      </c>
      <c r="B446" s="30" t="s">
        <v>39</v>
      </c>
      <c r="C446" s="30" t="s">
        <v>503</v>
      </c>
      <c r="D446" s="30" t="s">
        <v>507</v>
      </c>
      <c r="E446" s="38"/>
      <c r="F446" s="39">
        <v>0</v>
      </c>
      <c r="G446" s="32">
        <f t="shared" si="8"/>
        <v>0</v>
      </c>
      <c r="H446" s="39">
        <v>0</v>
      </c>
      <c r="I446" s="32">
        <f t="shared" si="9"/>
        <v>0</v>
      </c>
      <c r="J446" s="40"/>
      <c r="K446" s="34">
        <v>0</v>
      </c>
      <c r="L446" s="34">
        <v>0</v>
      </c>
      <c r="M446" s="34">
        <f t="shared" si="10"/>
        <v>0</v>
      </c>
      <c r="N446" s="34">
        <f t="shared" si="11"/>
        <v>0</v>
      </c>
      <c r="O446" s="36" t="e">
        <f t="shared" si="7"/>
        <v>#DIV/0!</v>
      </c>
      <c r="P446" s="2"/>
      <c r="Q446" s="2"/>
      <c r="R446" s="2"/>
      <c r="S446" s="2"/>
      <c r="T446" s="2"/>
      <c r="U446" s="2"/>
    </row>
    <row r="447" spans="1:21" x14ac:dyDescent="0.25">
      <c r="A447" s="37">
        <v>40805</v>
      </c>
      <c r="B447" s="30" t="s">
        <v>39</v>
      </c>
      <c r="C447" s="30" t="s">
        <v>503</v>
      </c>
      <c r="D447" s="30" t="s">
        <v>508</v>
      </c>
      <c r="E447" s="38"/>
      <c r="F447" s="39">
        <v>0</v>
      </c>
      <c r="G447" s="32">
        <f t="shared" si="8"/>
        <v>0</v>
      </c>
      <c r="H447" s="39">
        <v>0</v>
      </c>
      <c r="I447" s="32">
        <f t="shared" si="9"/>
        <v>0</v>
      </c>
      <c r="J447" s="40"/>
      <c r="K447" s="34">
        <v>0</v>
      </c>
      <c r="L447" s="34">
        <v>0</v>
      </c>
      <c r="M447" s="34">
        <f t="shared" si="10"/>
        <v>0</v>
      </c>
      <c r="N447" s="34">
        <f t="shared" si="11"/>
        <v>0</v>
      </c>
      <c r="O447" s="36" t="e">
        <f t="shared" si="7"/>
        <v>#DIV/0!</v>
      </c>
      <c r="P447" s="2"/>
      <c r="Q447" s="2"/>
      <c r="R447" s="2"/>
      <c r="S447" s="2"/>
      <c r="T447" s="2"/>
      <c r="U447" s="2"/>
    </row>
    <row r="448" spans="1:21" x14ac:dyDescent="0.25">
      <c r="A448" s="37">
        <v>40806</v>
      </c>
      <c r="B448" s="30" t="s">
        <v>39</v>
      </c>
      <c r="C448" s="30" t="s">
        <v>503</v>
      </c>
      <c r="D448" s="30" t="s">
        <v>509</v>
      </c>
      <c r="E448" s="38"/>
      <c r="F448" s="39">
        <v>0</v>
      </c>
      <c r="G448" s="32">
        <f t="shared" si="8"/>
        <v>0</v>
      </c>
      <c r="H448" s="39">
        <v>0</v>
      </c>
      <c r="I448" s="32">
        <f t="shared" si="9"/>
        <v>0</v>
      </c>
      <c r="J448" s="40"/>
      <c r="K448" s="34">
        <v>0</v>
      </c>
      <c r="L448" s="34">
        <v>0</v>
      </c>
      <c r="M448" s="34">
        <f t="shared" si="10"/>
        <v>0</v>
      </c>
      <c r="N448" s="34">
        <f t="shared" si="11"/>
        <v>0</v>
      </c>
      <c r="O448" s="36" t="e">
        <f t="shared" si="7"/>
        <v>#DIV/0!</v>
      </c>
      <c r="P448" s="2"/>
      <c r="Q448" s="2"/>
      <c r="R448" s="2"/>
      <c r="S448" s="2"/>
      <c r="T448" s="2"/>
      <c r="U448" s="2"/>
    </row>
    <row r="449" spans="1:21" x14ac:dyDescent="0.25">
      <c r="A449" s="37">
        <v>40807</v>
      </c>
      <c r="B449" s="30" t="s">
        <v>39</v>
      </c>
      <c r="C449" s="30" t="s">
        <v>503</v>
      </c>
      <c r="D449" s="30" t="s">
        <v>510</v>
      </c>
      <c r="E449" s="38"/>
      <c r="F449" s="39">
        <v>0</v>
      </c>
      <c r="G449" s="32">
        <f t="shared" si="8"/>
        <v>0</v>
      </c>
      <c r="H449" s="39">
        <v>0</v>
      </c>
      <c r="I449" s="32">
        <f t="shared" si="9"/>
        <v>0</v>
      </c>
      <c r="J449" s="40"/>
      <c r="K449" s="34">
        <v>0</v>
      </c>
      <c r="L449" s="34">
        <v>0</v>
      </c>
      <c r="M449" s="34">
        <f t="shared" si="10"/>
        <v>0</v>
      </c>
      <c r="N449" s="34">
        <f t="shared" si="11"/>
        <v>0</v>
      </c>
      <c r="O449" s="36" t="e">
        <f t="shared" si="7"/>
        <v>#DIV/0!</v>
      </c>
      <c r="P449" s="2"/>
      <c r="Q449" s="2"/>
      <c r="R449" s="2"/>
      <c r="S449" s="2"/>
      <c r="T449" s="2"/>
      <c r="U449" s="2"/>
    </row>
    <row r="450" spans="1:21" x14ac:dyDescent="0.25">
      <c r="A450" s="37">
        <v>40808</v>
      </c>
      <c r="B450" s="30" t="s">
        <v>39</v>
      </c>
      <c r="C450" s="30" t="s">
        <v>503</v>
      </c>
      <c r="D450" s="30" t="s">
        <v>511</v>
      </c>
      <c r="E450" s="38"/>
      <c r="F450" s="39">
        <v>0</v>
      </c>
      <c r="G450" s="32">
        <f t="shared" si="8"/>
        <v>0</v>
      </c>
      <c r="H450" s="39">
        <v>0</v>
      </c>
      <c r="I450" s="32">
        <f t="shared" si="9"/>
        <v>0</v>
      </c>
      <c r="J450" s="40"/>
      <c r="K450" s="34">
        <v>0</v>
      </c>
      <c r="L450" s="34">
        <v>0</v>
      </c>
      <c r="M450" s="34">
        <f t="shared" si="10"/>
        <v>0</v>
      </c>
      <c r="N450" s="34">
        <f t="shared" si="11"/>
        <v>0</v>
      </c>
      <c r="O450" s="36" t="e">
        <f t="shared" si="7"/>
        <v>#DIV/0!</v>
      </c>
      <c r="P450" s="2"/>
      <c r="Q450" s="2"/>
      <c r="R450" s="2"/>
      <c r="S450" s="2"/>
      <c r="T450" s="2"/>
      <c r="U450" s="2"/>
    </row>
    <row r="451" spans="1:21" x14ac:dyDescent="0.25">
      <c r="A451" s="37">
        <v>40809</v>
      </c>
      <c r="B451" s="30" t="s">
        <v>39</v>
      </c>
      <c r="C451" s="30" t="s">
        <v>503</v>
      </c>
      <c r="D451" s="30" t="s">
        <v>512</v>
      </c>
      <c r="E451" s="38"/>
      <c r="F451" s="39">
        <v>0</v>
      </c>
      <c r="G451" s="32">
        <f t="shared" si="8"/>
        <v>0</v>
      </c>
      <c r="H451" s="39">
        <v>0</v>
      </c>
      <c r="I451" s="32">
        <f t="shared" si="9"/>
        <v>0</v>
      </c>
      <c r="J451" s="40"/>
      <c r="K451" s="34">
        <v>0</v>
      </c>
      <c r="L451" s="34">
        <v>0</v>
      </c>
      <c r="M451" s="34">
        <f t="shared" si="10"/>
        <v>0</v>
      </c>
      <c r="N451" s="34">
        <f t="shared" si="11"/>
        <v>0</v>
      </c>
      <c r="O451" s="36" t="e">
        <f t="shared" si="7"/>
        <v>#DIV/0!</v>
      </c>
      <c r="P451" s="2"/>
      <c r="Q451" s="2"/>
      <c r="R451" s="2"/>
      <c r="S451" s="2"/>
      <c r="T451" s="2"/>
      <c r="U451" s="2"/>
    </row>
    <row r="452" spans="1:21" x14ac:dyDescent="0.25">
      <c r="A452" s="37">
        <v>40810</v>
      </c>
      <c r="B452" s="30" t="s">
        <v>39</v>
      </c>
      <c r="C452" s="30" t="s">
        <v>503</v>
      </c>
      <c r="D452" s="30" t="s">
        <v>513</v>
      </c>
      <c r="E452" s="38"/>
      <c r="F452" s="39">
        <v>0</v>
      </c>
      <c r="G452" s="32">
        <f t="shared" si="8"/>
        <v>0</v>
      </c>
      <c r="H452" s="39">
        <v>0</v>
      </c>
      <c r="I452" s="32">
        <f t="shared" si="9"/>
        <v>0</v>
      </c>
      <c r="J452" s="40"/>
      <c r="K452" s="34">
        <v>0</v>
      </c>
      <c r="L452" s="34">
        <v>0</v>
      </c>
      <c r="M452" s="34">
        <f t="shared" si="10"/>
        <v>0</v>
      </c>
      <c r="N452" s="34">
        <f t="shared" si="11"/>
        <v>0</v>
      </c>
      <c r="O452" s="36" t="e">
        <f t="shared" si="7"/>
        <v>#DIV/0!</v>
      </c>
      <c r="P452" s="2"/>
      <c r="Q452" s="2"/>
      <c r="R452" s="2"/>
      <c r="S452" s="2"/>
      <c r="T452" s="2"/>
      <c r="U452" s="2"/>
    </row>
    <row r="453" spans="1:21" x14ac:dyDescent="0.25">
      <c r="A453" s="37">
        <v>40811</v>
      </c>
      <c r="B453" s="30" t="s">
        <v>39</v>
      </c>
      <c r="C453" s="30" t="s">
        <v>503</v>
      </c>
      <c r="D453" s="30" t="s">
        <v>514</v>
      </c>
      <c r="E453" s="38"/>
      <c r="F453" s="39">
        <v>0</v>
      </c>
      <c r="G453" s="32">
        <f t="shared" si="8"/>
        <v>0</v>
      </c>
      <c r="H453" s="39">
        <v>0</v>
      </c>
      <c r="I453" s="32">
        <f t="shared" si="9"/>
        <v>0</v>
      </c>
      <c r="J453" s="40"/>
      <c r="K453" s="34">
        <v>0</v>
      </c>
      <c r="L453" s="34">
        <v>0</v>
      </c>
      <c r="M453" s="34">
        <f t="shared" si="10"/>
        <v>0</v>
      </c>
      <c r="N453" s="34">
        <f t="shared" si="11"/>
        <v>0</v>
      </c>
      <c r="O453" s="36" t="e">
        <f t="shared" si="7"/>
        <v>#DIV/0!</v>
      </c>
      <c r="P453" s="2"/>
      <c r="Q453" s="2"/>
      <c r="R453" s="2"/>
      <c r="S453" s="2"/>
      <c r="T453" s="2"/>
      <c r="U453" s="2"/>
    </row>
    <row r="454" spans="1:21" x14ac:dyDescent="0.25">
      <c r="A454" s="37">
        <v>50101</v>
      </c>
      <c r="B454" s="30" t="s">
        <v>40</v>
      </c>
      <c r="C454" s="30" t="s">
        <v>515</v>
      </c>
      <c r="D454" s="30" t="s">
        <v>40</v>
      </c>
      <c r="E454" s="42">
        <v>91022</v>
      </c>
      <c r="F454" s="32">
        <v>104296</v>
      </c>
      <c r="G454" s="32">
        <f t="shared" si="8"/>
        <v>13274</v>
      </c>
      <c r="H454" s="32">
        <v>90985</v>
      </c>
      <c r="I454" s="32">
        <f t="shared" si="9"/>
        <v>13311</v>
      </c>
      <c r="J454" s="33">
        <v>0.12759999999999999</v>
      </c>
      <c r="K454" s="34">
        <v>106858</v>
      </c>
      <c r="L454" s="34">
        <v>0</v>
      </c>
      <c r="M454" s="35">
        <f t="shared" si="10"/>
        <v>90985</v>
      </c>
      <c r="N454" s="35">
        <f t="shared" si="11"/>
        <v>15873</v>
      </c>
      <c r="O454" s="36">
        <f t="shared" si="7"/>
        <v>0.14854292612626102</v>
      </c>
      <c r="P454" s="2"/>
      <c r="Q454" s="2"/>
      <c r="R454" s="2"/>
      <c r="S454" s="2"/>
      <c r="T454" s="2"/>
      <c r="U454" s="2"/>
    </row>
    <row r="455" spans="1:21" x14ac:dyDescent="0.25">
      <c r="A455" s="37">
        <v>50102</v>
      </c>
      <c r="B455" s="30" t="s">
        <v>40</v>
      </c>
      <c r="C455" s="30" t="s">
        <v>515</v>
      </c>
      <c r="D455" s="30" t="s">
        <v>516</v>
      </c>
      <c r="E455" s="38"/>
      <c r="F455" s="39">
        <v>0</v>
      </c>
      <c r="G455" s="32">
        <f t="shared" si="8"/>
        <v>0</v>
      </c>
      <c r="H455" s="39">
        <v>0</v>
      </c>
      <c r="I455" s="32">
        <f t="shared" si="9"/>
        <v>0</v>
      </c>
      <c r="J455" s="40"/>
      <c r="K455" s="34">
        <v>0</v>
      </c>
      <c r="L455" s="34">
        <v>0</v>
      </c>
      <c r="M455" s="34">
        <f t="shared" si="10"/>
        <v>0</v>
      </c>
      <c r="N455" s="34">
        <f t="shared" si="11"/>
        <v>0</v>
      </c>
      <c r="O455" s="36" t="e">
        <f t="shared" si="7"/>
        <v>#DIV/0!</v>
      </c>
      <c r="P455" s="2"/>
      <c r="Q455" s="2"/>
      <c r="R455" s="2"/>
      <c r="S455" s="2"/>
      <c r="T455" s="2"/>
      <c r="U455" s="2"/>
    </row>
    <row r="456" spans="1:21" x14ac:dyDescent="0.25">
      <c r="A456" s="37">
        <v>50103</v>
      </c>
      <c r="B456" s="30" t="s">
        <v>40</v>
      </c>
      <c r="C456" s="30" t="s">
        <v>515</v>
      </c>
      <c r="D456" s="30" t="s">
        <v>517</v>
      </c>
      <c r="E456" s="38"/>
      <c r="F456" s="39">
        <v>0</v>
      </c>
      <c r="G456" s="32">
        <f t="shared" si="8"/>
        <v>0</v>
      </c>
      <c r="H456" s="39">
        <v>0</v>
      </c>
      <c r="I456" s="32">
        <f t="shared" si="9"/>
        <v>0</v>
      </c>
      <c r="J456" s="40"/>
      <c r="K456" s="34">
        <v>0</v>
      </c>
      <c r="L456" s="34">
        <v>0</v>
      </c>
      <c r="M456" s="34">
        <f t="shared" si="10"/>
        <v>0</v>
      </c>
      <c r="N456" s="34">
        <f t="shared" si="11"/>
        <v>0</v>
      </c>
      <c r="O456" s="36" t="e">
        <f t="shared" si="7"/>
        <v>#DIV/0!</v>
      </c>
      <c r="P456" s="2"/>
      <c r="Q456" s="2"/>
      <c r="R456" s="2"/>
      <c r="S456" s="2"/>
      <c r="T456" s="2"/>
      <c r="U456" s="2"/>
    </row>
    <row r="457" spans="1:21" x14ac:dyDescent="0.25">
      <c r="A457" s="37">
        <v>50104</v>
      </c>
      <c r="B457" s="30" t="s">
        <v>40</v>
      </c>
      <c r="C457" s="30" t="s">
        <v>515</v>
      </c>
      <c r="D457" s="30" t="s">
        <v>518</v>
      </c>
      <c r="E457" s="42">
        <v>28452</v>
      </c>
      <c r="F457" s="32">
        <v>30298</v>
      </c>
      <c r="G457" s="32">
        <f t="shared" si="8"/>
        <v>1846</v>
      </c>
      <c r="H457" s="32">
        <v>23424</v>
      </c>
      <c r="I457" s="32">
        <f t="shared" si="9"/>
        <v>6874</v>
      </c>
      <c r="J457" s="33">
        <v>0.22689999999999999</v>
      </c>
      <c r="K457" s="34">
        <v>31022</v>
      </c>
      <c r="L457" s="34">
        <v>0</v>
      </c>
      <c r="M457" s="35">
        <f t="shared" si="10"/>
        <v>23424</v>
      </c>
      <c r="N457" s="35">
        <f t="shared" si="11"/>
        <v>7598</v>
      </c>
      <c r="O457" s="36">
        <f t="shared" si="7"/>
        <v>0.24492295790084456</v>
      </c>
      <c r="P457" s="2"/>
      <c r="Q457" s="2"/>
      <c r="R457" s="2"/>
      <c r="S457" s="2"/>
      <c r="T457" s="2"/>
      <c r="U457" s="2"/>
    </row>
    <row r="458" spans="1:21" x14ac:dyDescent="0.25">
      <c r="A458" s="37">
        <v>50105</v>
      </c>
      <c r="B458" s="30" t="s">
        <v>40</v>
      </c>
      <c r="C458" s="30" t="s">
        <v>515</v>
      </c>
      <c r="D458" s="30" t="s">
        <v>334</v>
      </c>
      <c r="E458" s="38"/>
      <c r="F458" s="39">
        <v>0</v>
      </c>
      <c r="G458" s="32">
        <f t="shared" si="8"/>
        <v>0</v>
      </c>
      <c r="H458" s="39">
        <v>0</v>
      </c>
      <c r="I458" s="32">
        <f t="shared" si="9"/>
        <v>0</v>
      </c>
      <c r="J458" s="40"/>
      <c r="K458" s="34">
        <v>0</v>
      </c>
      <c r="L458" s="34">
        <v>0</v>
      </c>
      <c r="M458" s="34">
        <f t="shared" si="10"/>
        <v>0</v>
      </c>
      <c r="N458" s="34">
        <f t="shared" si="11"/>
        <v>0</v>
      </c>
      <c r="O458" s="36" t="e">
        <f t="shared" si="7"/>
        <v>#DIV/0!</v>
      </c>
      <c r="P458" s="2"/>
      <c r="Q458" s="2"/>
      <c r="R458" s="2"/>
      <c r="S458" s="2"/>
      <c r="T458" s="2"/>
      <c r="U458" s="2"/>
    </row>
    <row r="459" spans="1:21" x14ac:dyDescent="0.25">
      <c r="A459" s="37">
        <v>50106</v>
      </c>
      <c r="B459" s="30" t="s">
        <v>40</v>
      </c>
      <c r="C459" s="30" t="s">
        <v>515</v>
      </c>
      <c r="D459" s="30" t="s">
        <v>264</v>
      </c>
      <c r="E459" s="38"/>
      <c r="F459" s="39">
        <v>0</v>
      </c>
      <c r="G459" s="32">
        <f t="shared" si="8"/>
        <v>0</v>
      </c>
      <c r="H459" s="39">
        <v>0</v>
      </c>
      <c r="I459" s="32">
        <f t="shared" si="9"/>
        <v>0</v>
      </c>
      <c r="J459" s="40"/>
      <c r="K459" s="34">
        <v>0</v>
      </c>
      <c r="L459" s="34">
        <v>0</v>
      </c>
      <c r="M459" s="34">
        <f t="shared" si="10"/>
        <v>0</v>
      </c>
      <c r="N459" s="34">
        <f t="shared" si="11"/>
        <v>0</v>
      </c>
      <c r="O459" s="36" t="e">
        <f t="shared" si="7"/>
        <v>#DIV/0!</v>
      </c>
      <c r="P459" s="2"/>
      <c r="Q459" s="2"/>
      <c r="R459" s="2"/>
      <c r="S459" s="2"/>
      <c r="T459" s="2"/>
      <c r="U459" s="2"/>
    </row>
    <row r="460" spans="1:21" x14ac:dyDescent="0.25">
      <c r="A460" s="37">
        <v>50107</v>
      </c>
      <c r="B460" s="30" t="s">
        <v>40</v>
      </c>
      <c r="C460" s="30" t="s">
        <v>515</v>
      </c>
      <c r="D460" s="30" t="s">
        <v>519</v>
      </c>
      <c r="E460" s="38"/>
      <c r="F460" s="39">
        <v>0</v>
      </c>
      <c r="G460" s="32">
        <f t="shared" si="8"/>
        <v>0</v>
      </c>
      <c r="H460" s="39">
        <v>0</v>
      </c>
      <c r="I460" s="32">
        <f t="shared" si="9"/>
        <v>0</v>
      </c>
      <c r="J460" s="40"/>
      <c r="K460" s="34">
        <v>0</v>
      </c>
      <c r="L460" s="34">
        <v>0</v>
      </c>
      <c r="M460" s="34">
        <f t="shared" si="10"/>
        <v>0</v>
      </c>
      <c r="N460" s="34">
        <f t="shared" si="11"/>
        <v>0</v>
      </c>
      <c r="O460" s="36" t="e">
        <f t="shared" si="7"/>
        <v>#DIV/0!</v>
      </c>
      <c r="P460" s="2"/>
      <c r="Q460" s="2"/>
      <c r="R460" s="2"/>
      <c r="S460" s="2"/>
      <c r="T460" s="2"/>
      <c r="U460" s="2"/>
    </row>
    <row r="461" spans="1:21" x14ac:dyDescent="0.25">
      <c r="A461" s="37">
        <v>50108</v>
      </c>
      <c r="B461" s="30" t="s">
        <v>40</v>
      </c>
      <c r="C461" s="30" t="s">
        <v>515</v>
      </c>
      <c r="D461" s="30" t="s">
        <v>520</v>
      </c>
      <c r="E461" s="42">
        <v>2096</v>
      </c>
      <c r="F461" s="32">
        <v>2414</v>
      </c>
      <c r="G461" s="32">
        <f t="shared" si="8"/>
        <v>318</v>
      </c>
      <c r="H461" s="32">
        <v>2049</v>
      </c>
      <c r="I461" s="32">
        <f t="shared" si="9"/>
        <v>365</v>
      </c>
      <c r="J461" s="33">
        <v>0.1512</v>
      </c>
      <c r="K461" s="34">
        <v>2503</v>
      </c>
      <c r="L461" s="34">
        <v>0</v>
      </c>
      <c r="M461" s="35">
        <f t="shared" si="10"/>
        <v>2049</v>
      </c>
      <c r="N461" s="35">
        <f t="shared" si="11"/>
        <v>454</v>
      </c>
      <c r="O461" s="36">
        <f t="shared" si="7"/>
        <v>0.18138234119057131</v>
      </c>
      <c r="P461" s="2"/>
      <c r="Q461" s="2"/>
      <c r="R461" s="2"/>
      <c r="S461" s="2"/>
      <c r="T461" s="2"/>
      <c r="U461" s="2"/>
    </row>
    <row r="462" spans="1:21" x14ac:dyDescent="0.25">
      <c r="A462" s="37">
        <v>50109</v>
      </c>
      <c r="B462" s="30" t="s">
        <v>40</v>
      </c>
      <c r="C462" s="30" t="s">
        <v>515</v>
      </c>
      <c r="D462" s="30" t="s">
        <v>521</v>
      </c>
      <c r="E462" s="38"/>
      <c r="F462" s="39">
        <v>0</v>
      </c>
      <c r="G462" s="32">
        <f t="shared" si="8"/>
        <v>0</v>
      </c>
      <c r="H462" s="39">
        <v>0</v>
      </c>
      <c r="I462" s="32">
        <f t="shared" si="9"/>
        <v>0</v>
      </c>
      <c r="J462" s="40"/>
      <c r="K462" s="34">
        <v>0</v>
      </c>
      <c r="L462" s="34">
        <v>0</v>
      </c>
      <c r="M462" s="34">
        <f t="shared" si="10"/>
        <v>0</v>
      </c>
      <c r="N462" s="34">
        <f t="shared" si="11"/>
        <v>0</v>
      </c>
      <c r="O462" s="36" t="e">
        <f t="shared" si="7"/>
        <v>#DIV/0!</v>
      </c>
      <c r="P462" s="2"/>
      <c r="Q462" s="2"/>
      <c r="R462" s="2"/>
      <c r="S462" s="2"/>
      <c r="T462" s="2"/>
      <c r="U462" s="2"/>
    </row>
    <row r="463" spans="1:21" x14ac:dyDescent="0.25">
      <c r="A463" s="37">
        <v>50110</v>
      </c>
      <c r="B463" s="30" t="s">
        <v>40</v>
      </c>
      <c r="C463" s="30" t="s">
        <v>515</v>
      </c>
      <c r="D463" s="30" t="s">
        <v>522</v>
      </c>
      <c r="E463" s="42">
        <v>49153</v>
      </c>
      <c r="F463" s="32">
        <v>52729</v>
      </c>
      <c r="G463" s="32">
        <f t="shared" si="8"/>
        <v>3576</v>
      </c>
      <c r="H463" s="32">
        <v>48104</v>
      </c>
      <c r="I463" s="32">
        <f t="shared" si="9"/>
        <v>4625</v>
      </c>
      <c r="J463" s="33">
        <v>8.77E-2</v>
      </c>
      <c r="K463" s="34">
        <v>53907</v>
      </c>
      <c r="L463" s="34">
        <v>0</v>
      </c>
      <c r="M463" s="35">
        <f t="shared" si="10"/>
        <v>48104</v>
      </c>
      <c r="N463" s="35">
        <f t="shared" si="11"/>
        <v>5803</v>
      </c>
      <c r="O463" s="36">
        <f t="shared" si="7"/>
        <v>0.10764835735618751</v>
      </c>
      <c r="P463" s="2"/>
      <c r="Q463" s="2"/>
      <c r="R463" s="2"/>
      <c r="S463" s="2"/>
      <c r="T463" s="2"/>
      <c r="U463" s="2"/>
    </row>
    <row r="464" spans="1:21" x14ac:dyDescent="0.25">
      <c r="A464" s="37">
        <v>50111</v>
      </c>
      <c r="B464" s="30" t="s">
        <v>40</v>
      </c>
      <c r="C464" s="30" t="s">
        <v>515</v>
      </c>
      <c r="D464" s="30" t="s">
        <v>523</v>
      </c>
      <c r="E464" s="38"/>
      <c r="F464" s="39">
        <v>0</v>
      </c>
      <c r="G464" s="32">
        <f t="shared" si="8"/>
        <v>0</v>
      </c>
      <c r="H464" s="39">
        <v>0</v>
      </c>
      <c r="I464" s="32">
        <f t="shared" si="9"/>
        <v>0</v>
      </c>
      <c r="J464" s="40"/>
      <c r="K464" s="34">
        <v>0</v>
      </c>
      <c r="L464" s="34">
        <v>0</v>
      </c>
      <c r="M464" s="34">
        <f t="shared" si="10"/>
        <v>0</v>
      </c>
      <c r="N464" s="34">
        <f t="shared" si="11"/>
        <v>0</v>
      </c>
      <c r="O464" s="36" t="e">
        <f t="shared" si="7"/>
        <v>#DIV/0!</v>
      </c>
      <c r="P464" s="2"/>
      <c r="Q464" s="2"/>
      <c r="R464" s="2"/>
      <c r="S464" s="2"/>
      <c r="T464" s="2"/>
      <c r="U464" s="2"/>
    </row>
    <row r="465" spans="1:21" x14ac:dyDescent="0.25">
      <c r="A465" s="37">
        <v>50112</v>
      </c>
      <c r="B465" s="30" t="s">
        <v>40</v>
      </c>
      <c r="C465" s="30" t="s">
        <v>515</v>
      </c>
      <c r="D465" s="30" t="s">
        <v>524</v>
      </c>
      <c r="E465" s="38"/>
      <c r="F465" s="39">
        <v>0</v>
      </c>
      <c r="G465" s="32">
        <f t="shared" si="8"/>
        <v>0</v>
      </c>
      <c r="H465" s="39">
        <v>0</v>
      </c>
      <c r="I465" s="32">
        <f t="shared" si="9"/>
        <v>0</v>
      </c>
      <c r="J465" s="40"/>
      <c r="K465" s="34">
        <v>0</v>
      </c>
      <c r="L465" s="34">
        <v>0</v>
      </c>
      <c r="M465" s="34">
        <f t="shared" si="10"/>
        <v>0</v>
      </c>
      <c r="N465" s="34">
        <f t="shared" si="11"/>
        <v>0</v>
      </c>
      <c r="O465" s="36" t="e">
        <f t="shared" si="7"/>
        <v>#DIV/0!</v>
      </c>
      <c r="P465" s="2"/>
      <c r="Q465" s="2"/>
      <c r="R465" s="2"/>
      <c r="S465" s="2"/>
      <c r="T465" s="2"/>
      <c r="U465" s="2"/>
    </row>
    <row r="466" spans="1:21" x14ac:dyDescent="0.25">
      <c r="A466" s="37">
        <v>50113</v>
      </c>
      <c r="B466" s="30" t="s">
        <v>40</v>
      </c>
      <c r="C466" s="30" t="s">
        <v>515</v>
      </c>
      <c r="D466" s="30" t="s">
        <v>525</v>
      </c>
      <c r="E466" s="38"/>
      <c r="F466" s="39">
        <v>0</v>
      </c>
      <c r="G466" s="32">
        <f t="shared" si="8"/>
        <v>0</v>
      </c>
      <c r="H466" s="39">
        <v>0</v>
      </c>
      <c r="I466" s="32">
        <f t="shared" si="9"/>
        <v>0</v>
      </c>
      <c r="J466" s="40"/>
      <c r="K466" s="34">
        <v>0</v>
      </c>
      <c r="L466" s="34">
        <v>0</v>
      </c>
      <c r="M466" s="34">
        <f t="shared" si="10"/>
        <v>0</v>
      </c>
      <c r="N466" s="34">
        <f t="shared" si="11"/>
        <v>0</v>
      </c>
      <c r="O466" s="36" t="e">
        <f t="shared" si="7"/>
        <v>#DIV/0!</v>
      </c>
      <c r="P466" s="2"/>
      <c r="Q466" s="2"/>
      <c r="R466" s="2"/>
      <c r="S466" s="2"/>
      <c r="T466" s="2"/>
      <c r="U466" s="2"/>
    </row>
    <row r="467" spans="1:21" x14ac:dyDescent="0.25">
      <c r="A467" s="37">
        <v>50114</v>
      </c>
      <c r="B467" s="30" t="s">
        <v>40</v>
      </c>
      <c r="C467" s="30" t="s">
        <v>515</v>
      </c>
      <c r="D467" s="30" t="s">
        <v>526</v>
      </c>
      <c r="E467" s="38"/>
      <c r="F467" s="39">
        <v>0</v>
      </c>
      <c r="G467" s="32">
        <f t="shared" si="8"/>
        <v>0</v>
      </c>
      <c r="H467" s="39">
        <v>0</v>
      </c>
      <c r="I467" s="32">
        <f t="shared" si="9"/>
        <v>0</v>
      </c>
      <c r="J467" s="40"/>
      <c r="K467" s="34">
        <v>0</v>
      </c>
      <c r="L467" s="34">
        <v>0</v>
      </c>
      <c r="M467" s="34">
        <f t="shared" si="10"/>
        <v>0</v>
      </c>
      <c r="N467" s="34">
        <f t="shared" si="11"/>
        <v>0</v>
      </c>
      <c r="O467" s="36" t="e">
        <f t="shared" si="7"/>
        <v>#DIV/0!</v>
      </c>
      <c r="P467" s="2"/>
      <c r="Q467" s="2"/>
      <c r="R467" s="2"/>
      <c r="S467" s="2"/>
      <c r="T467" s="2"/>
      <c r="U467" s="2"/>
    </row>
    <row r="468" spans="1:21" x14ac:dyDescent="0.25">
      <c r="A468" s="37">
        <v>50115</v>
      </c>
      <c r="B468" s="30" t="s">
        <v>40</v>
      </c>
      <c r="C468" s="30" t="s">
        <v>515</v>
      </c>
      <c r="D468" s="30" t="s">
        <v>527</v>
      </c>
      <c r="E468" s="42">
        <v>17597</v>
      </c>
      <c r="F468" s="32">
        <v>19587</v>
      </c>
      <c r="G468" s="32">
        <f t="shared" si="8"/>
        <v>1990</v>
      </c>
      <c r="H468" s="32">
        <v>17102</v>
      </c>
      <c r="I468" s="32">
        <f t="shared" si="9"/>
        <v>2485</v>
      </c>
      <c r="J468" s="33">
        <v>0.12690000000000001</v>
      </c>
      <c r="K468" s="34">
        <v>20109</v>
      </c>
      <c r="L468" s="34">
        <v>0</v>
      </c>
      <c r="M468" s="35">
        <f t="shared" si="10"/>
        <v>17102</v>
      </c>
      <c r="N468" s="35">
        <f t="shared" si="11"/>
        <v>3007</v>
      </c>
      <c r="O468" s="36">
        <f t="shared" si="7"/>
        <v>0.14953503406434929</v>
      </c>
      <c r="P468" s="2"/>
      <c r="Q468" s="2"/>
      <c r="R468" s="2"/>
      <c r="S468" s="2"/>
      <c r="T468" s="2"/>
      <c r="U468" s="2"/>
    </row>
    <row r="469" spans="1:21" x14ac:dyDescent="0.25">
      <c r="A469" s="37">
        <v>50116</v>
      </c>
      <c r="B469" s="30" t="s">
        <v>40</v>
      </c>
      <c r="C469" s="30" t="s">
        <v>515</v>
      </c>
      <c r="D469" s="30" t="s">
        <v>528</v>
      </c>
      <c r="E469" s="42">
        <v>24795</v>
      </c>
      <c r="F469" s="32">
        <v>30171</v>
      </c>
      <c r="G469" s="32">
        <f t="shared" si="8"/>
        <v>5376</v>
      </c>
      <c r="H469" s="32">
        <v>23841</v>
      </c>
      <c r="I469" s="32">
        <f t="shared" si="9"/>
        <v>6330</v>
      </c>
      <c r="J469" s="33">
        <v>0.20979999999999999</v>
      </c>
      <c r="K469" s="34">
        <v>30851</v>
      </c>
      <c r="L469" s="34">
        <v>0</v>
      </c>
      <c r="M469" s="35">
        <f t="shared" si="10"/>
        <v>23841</v>
      </c>
      <c r="N469" s="35">
        <f t="shared" si="11"/>
        <v>7010</v>
      </c>
      <c r="O469" s="36">
        <f t="shared" si="7"/>
        <v>0.22722115976791676</v>
      </c>
      <c r="P469" s="2"/>
      <c r="Q469" s="2"/>
      <c r="R469" s="2"/>
      <c r="S469" s="2"/>
      <c r="T469" s="2"/>
      <c r="U469" s="2"/>
    </row>
    <row r="470" spans="1:21" x14ac:dyDescent="0.25">
      <c r="A470" s="37">
        <v>50201</v>
      </c>
      <c r="B470" s="30" t="s">
        <v>40</v>
      </c>
      <c r="C470" s="30" t="s">
        <v>529</v>
      </c>
      <c r="D470" s="30" t="s">
        <v>529</v>
      </c>
      <c r="E470" s="38"/>
      <c r="F470" s="39">
        <v>0</v>
      </c>
      <c r="G470" s="32">
        <f t="shared" si="8"/>
        <v>0</v>
      </c>
      <c r="H470" s="39">
        <v>0</v>
      </c>
      <c r="I470" s="32">
        <f t="shared" si="9"/>
        <v>0</v>
      </c>
      <c r="J470" s="40"/>
      <c r="K470" s="34">
        <v>0</v>
      </c>
      <c r="L470" s="34">
        <v>0</v>
      </c>
      <c r="M470" s="34">
        <f t="shared" si="10"/>
        <v>0</v>
      </c>
      <c r="N470" s="34">
        <f t="shared" si="11"/>
        <v>0</v>
      </c>
      <c r="O470" s="36" t="e">
        <f t="shared" si="7"/>
        <v>#DIV/0!</v>
      </c>
      <c r="P470" s="2"/>
      <c r="Q470" s="2"/>
      <c r="R470" s="2"/>
      <c r="S470" s="2"/>
      <c r="T470" s="2"/>
      <c r="U470" s="2"/>
    </row>
    <row r="471" spans="1:21" x14ac:dyDescent="0.25">
      <c r="A471" s="37">
        <v>50202</v>
      </c>
      <c r="B471" s="30" t="s">
        <v>40</v>
      </c>
      <c r="C471" s="30" t="s">
        <v>529</v>
      </c>
      <c r="D471" s="30" t="s">
        <v>530</v>
      </c>
      <c r="E471" s="42">
        <v>2209</v>
      </c>
      <c r="F471" s="32">
        <v>2703</v>
      </c>
      <c r="G471" s="32">
        <f t="shared" si="8"/>
        <v>494</v>
      </c>
      <c r="H471" s="39">
        <v>879</v>
      </c>
      <c r="I471" s="32">
        <f t="shared" si="9"/>
        <v>1824</v>
      </c>
      <c r="J471" s="33">
        <v>0.67479999999999996</v>
      </c>
      <c r="K471" s="34">
        <v>2946</v>
      </c>
      <c r="L471" s="34">
        <v>0</v>
      </c>
      <c r="M471" s="34">
        <f t="shared" si="10"/>
        <v>879</v>
      </c>
      <c r="N471" s="34">
        <f t="shared" si="11"/>
        <v>2067</v>
      </c>
      <c r="O471" s="36">
        <f t="shared" si="7"/>
        <v>0.70162932790224031</v>
      </c>
      <c r="P471" s="2"/>
      <c r="Q471" s="2"/>
      <c r="R471" s="2"/>
      <c r="S471" s="2"/>
      <c r="T471" s="2"/>
      <c r="U471" s="2"/>
    </row>
    <row r="472" spans="1:21" x14ac:dyDescent="0.25">
      <c r="A472" s="37">
        <v>50203</v>
      </c>
      <c r="B472" s="30" t="s">
        <v>40</v>
      </c>
      <c r="C472" s="30" t="s">
        <v>529</v>
      </c>
      <c r="D472" s="30" t="s">
        <v>531</v>
      </c>
      <c r="E472" s="42">
        <v>2059</v>
      </c>
      <c r="F472" s="32">
        <v>2289</v>
      </c>
      <c r="G472" s="32">
        <f t="shared" si="8"/>
        <v>230</v>
      </c>
      <c r="H472" s="32">
        <v>2049</v>
      </c>
      <c r="I472" s="32">
        <f t="shared" si="9"/>
        <v>240</v>
      </c>
      <c r="J472" s="33">
        <v>0.1048</v>
      </c>
      <c r="K472" s="34">
        <v>2285</v>
      </c>
      <c r="L472" s="34">
        <v>0</v>
      </c>
      <c r="M472" s="35">
        <f t="shared" si="10"/>
        <v>2049</v>
      </c>
      <c r="N472" s="35">
        <f t="shared" si="11"/>
        <v>236</v>
      </c>
      <c r="O472" s="36">
        <f t="shared" si="7"/>
        <v>0.10328227571115974</v>
      </c>
      <c r="P472" s="2"/>
      <c r="Q472" s="2"/>
      <c r="R472" s="2"/>
      <c r="S472" s="2"/>
      <c r="T472" s="2"/>
      <c r="U472" s="2"/>
    </row>
    <row r="473" spans="1:21" x14ac:dyDescent="0.25">
      <c r="A473" s="37">
        <v>50204</v>
      </c>
      <c r="B473" s="30" t="s">
        <v>40</v>
      </c>
      <c r="C473" s="30" t="s">
        <v>529</v>
      </c>
      <c r="D473" s="30" t="s">
        <v>532</v>
      </c>
      <c r="E473" s="38"/>
      <c r="F473" s="39">
        <v>0</v>
      </c>
      <c r="G473" s="32">
        <f t="shared" si="8"/>
        <v>0</v>
      </c>
      <c r="H473" s="39">
        <v>0</v>
      </c>
      <c r="I473" s="32">
        <f t="shared" si="9"/>
        <v>0</v>
      </c>
      <c r="J473" s="40"/>
      <c r="K473" s="34">
        <v>0</v>
      </c>
      <c r="L473" s="34">
        <v>0</v>
      </c>
      <c r="M473" s="34">
        <f t="shared" si="10"/>
        <v>0</v>
      </c>
      <c r="N473" s="34">
        <f t="shared" si="11"/>
        <v>0</v>
      </c>
      <c r="O473" s="36" t="e">
        <f t="shared" si="7"/>
        <v>#DIV/0!</v>
      </c>
      <c r="P473" s="2"/>
      <c r="Q473" s="2"/>
      <c r="R473" s="2"/>
      <c r="S473" s="2"/>
      <c r="T473" s="2"/>
      <c r="U473" s="2"/>
    </row>
    <row r="474" spans="1:21" x14ac:dyDescent="0.25">
      <c r="A474" s="37">
        <v>50205</v>
      </c>
      <c r="B474" s="30" t="s">
        <v>40</v>
      </c>
      <c r="C474" s="30" t="s">
        <v>529</v>
      </c>
      <c r="D474" s="30" t="s">
        <v>533</v>
      </c>
      <c r="E474" s="38"/>
      <c r="F474" s="39">
        <v>0</v>
      </c>
      <c r="G474" s="32">
        <f t="shared" si="8"/>
        <v>0</v>
      </c>
      <c r="H474" s="39">
        <v>0</v>
      </c>
      <c r="I474" s="32">
        <f t="shared" si="9"/>
        <v>0</v>
      </c>
      <c r="J474" s="40"/>
      <c r="K474" s="34">
        <v>0</v>
      </c>
      <c r="L474" s="34">
        <v>0</v>
      </c>
      <c r="M474" s="34">
        <f t="shared" si="10"/>
        <v>0</v>
      </c>
      <c r="N474" s="34">
        <f t="shared" si="11"/>
        <v>0</v>
      </c>
      <c r="O474" s="36" t="e">
        <f t="shared" si="7"/>
        <v>#DIV/0!</v>
      </c>
      <c r="P474" s="2"/>
      <c r="Q474" s="2"/>
      <c r="R474" s="2"/>
      <c r="S474" s="2"/>
      <c r="T474" s="2"/>
      <c r="U474" s="2"/>
    </row>
    <row r="475" spans="1:21" x14ac:dyDescent="0.25">
      <c r="A475" s="37">
        <v>50206</v>
      </c>
      <c r="B475" s="30" t="s">
        <v>40</v>
      </c>
      <c r="C475" s="30" t="s">
        <v>529</v>
      </c>
      <c r="D475" s="30" t="s">
        <v>534</v>
      </c>
      <c r="E475" s="38"/>
      <c r="F475" s="39">
        <v>0</v>
      </c>
      <c r="G475" s="32">
        <f t="shared" si="8"/>
        <v>0</v>
      </c>
      <c r="H475" s="39">
        <v>0</v>
      </c>
      <c r="I475" s="32">
        <f t="shared" si="9"/>
        <v>0</v>
      </c>
      <c r="J475" s="40"/>
      <c r="K475" s="34">
        <v>0</v>
      </c>
      <c r="L475" s="34">
        <v>0</v>
      </c>
      <c r="M475" s="34">
        <f t="shared" si="10"/>
        <v>0</v>
      </c>
      <c r="N475" s="34">
        <f t="shared" si="11"/>
        <v>0</v>
      </c>
      <c r="O475" s="36" t="e">
        <f t="shared" si="7"/>
        <v>#DIV/0!</v>
      </c>
      <c r="P475" s="2"/>
      <c r="Q475" s="2"/>
      <c r="R475" s="2"/>
      <c r="S475" s="2"/>
      <c r="T475" s="2"/>
      <c r="U475" s="2"/>
    </row>
    <row r="476" spans="1:21" x14ac:dyDescent="0.25">
      <c r="A476" s="37">
        <v>50301</v>
      </c>
      <c r="B476" s="30" t="s">
        <v>40</v>
      </c>
      <c r="C476" s="30" t="s">
        <v>535</v>
      </c>
      <c r="D476" s="30" t="s">
        <v>536</v>
      </c>
      <c r="E476" s="42">
        <v>2694</v>
      </c>
      <c r="F476" s="32">
        <v>3050</v>
      </c>
      <c r="G476" s="32">
        <f t="shared" si="8"/>
        <v>356</v>
      </c>
      <c r="H476" s="32">
        <v>2683</v>
      </c>
      <c r="I476" s="32">
        <f t="shared" si="9"/>
        <v>367</v>
      </c>
      <c r="J476" s="33">
        <v>0.1203</v>
      </c>
      <c r="K476" s="34">
        <v>3030</v>
      </c>
      <c r="L476" s="34">
        <v>0</v>
      </c>
      <c r="M476" s="35">
        <f t="shared" si="10"/>
        <v>2683</v>
      </c>
      <c r="N476" s="35">
        <f t="shared" si="11"/>
        <v>347</v>
      </c>
      <c r="O476" s="36">
        <f t="shared" si="7"/>
        <v>0.11452145214521452</v>
      </c>
      <c r="P476" s="2"/>
      <c r="Q476" s="2"/>
      <c r="R476" s="2"/>
      <c r="S476" s="2"/>
      <c r="T476" s="2"/>
      <c r="U476" s="2"/>
    </row>
    <row r="477" spans="1:21" x14ac:dyDescent="0.25">
      <c r="A477" s="37">
        <v>50302</v>
      </c>
      <c r="B477" s="30" t="s">
        <v>40</v>
      </c>
      <c r="C477" s="30" t="s">
        <v>535</v>
      </c>
      <c r="D477" s="30" t="s">
        <v>537</v>
      </c>
      <c r="E477" s="38"/>
      <c r="F477" s="39">
        <v>0</v>
      </c>
      <c r="G477" s="32">
        <f t="shared" si="8"/>
        <v>0</v>
      </c>
      <c r="H477" s="39">
        <v>0</v>
      </c>
      <c r="I477" s="32">
        <f t="shared" si="9"/>
        <v>0</v>
      </c>
      <c r="J477" s="40"/>
      <c r="K477" s="34">
        <v>0</v>
      </c>
      <c r="L477" s="34">
        <v>0</v>
      </c>
      <c r="M477" s="34">
        <f t="shared" si="10"/>
        <v>0</v>
      </c>
      <c r="N477" s="34">
        <f t="shared" si="11"/>
        <v>0</v>
      </c>
      <c r="O477" s="36" t="e">
        <f t="shared" si="7"/>
        <v>#DIV/0!</v>
      </c>
      <c r="P477" s="2"/>
      <c r="Q477" s="2"/>
      <c r="R477" s="2"/>
      <c r="S477" s="2"/>
      <c r="T477" s="2"/>
      <c r="U477" s="2"/>
    </row>
    <row r="478" spans="1:21" x14ac:dyDescent="0.25">
      <c r="A478" s="37">
        <v>50303</v>
      </c>
      <c r="B478" s="30" t="s">
        <v>40</v>
      </c>
      <c r="C478" s="30" t="s">
        <v>535</v>
      </c>
      <c r="D478" s="30" t="s">
        <v>538</v>
      </c>
      <c r="E478" s="38"/>
      <c r="F478" s="39">
        <v>0</v>
      </c>
      <c r="G478" s="32">
        <f t="shared" si="8"/>
        <v>0</v>
      </c>
      <c r="H478" s="39">
        <v>0</v>
      </c>
      <c r="I478" s="32">
        <f t="shared" si="9"/>
        <v>0</v>
      </c>
      <c r="J478" s="40"/>
      <c r="K478" s="34">
        <v>0</v>
      </c>
      <c r="L478" s="34">
        <v>0</v>
      </c>
      <c r="M478" s="34">
        <f t="shared" si="10"/>
        <v>0</v>
      </c>
      <c r="N478" s="34">
        <f t="shared" si="11"/>
        <v>0</v>
      </c>
      <c r="O478" s="36" t="e">
        <f t="shared" si="7"/>
        <v>#DIV/0!</v>
      </c>
      <c r="P478" s="2"/>
      <c r="Q478" s="2"/>
      <c r="R478" s="2"/>
      <c r="S478" s="2"/>
      <c r="T478" s="2"/>
      <c r="U478" s="2"/>
    </row>
    <row r="479" spans="1:21" x14ac:dyDescent="0.25">
      <c r="A479" s="37">
        <v>50304</v>
      </c>
      <c r="B479" s="30" t="s">
        <v>40</v>
      </c>
      <c r="C479" s="30" t="s">
        <v>535</v>
      </c>
      <c r="D479" s="30" t="s">
        <v>539</v>
      </c>
      <c r="E479" s="38"/>
      <c r="F479" s="39">
        <v>0</v>
      </c>
      <c r="G479" s="32">
        <f t="shared" si="8"/>
        <v>0</v>
      </c>
      <c r="H479" s="39">
        <v>0</v>
      </c>
      <c r="I479" s="32">
        <f t="shared" si="9"/>
        <v>0</v>
      </c>
      <c r="J479" s="40"/>
      <c r="K479" s="34">
        <v>0</v>
      </c>
      <c r="L479" s="34">
        <v>0</v>
      </c>
      <c r="M479" s="34">
        <f t="shared" si="10"/>
        <v>0</v>
      </c>
      <c r="N479" s="34">
        <f t="shared" si="11"/>
        <v>0</v>
      </c>
      <c r="O479" s="36" t="e">
        <f t="shared" si="7"/>
        <v>#DIV/0!</v>
      </c>
      <c r="P479" s="2"/>
      <c r="Q479" s="2"/>
      <c r="R479" s="2"/>
      <c r="S479" s="2"/>
      <c r="T479" s="2"/>
      <c r="U479" s="2"/>
    </row>
    <row r="480" spans="1:21" x14ac:dyDescent="0.25">
      <c r="A480" s="37">
        <v>50401</v>
      </c>
      <c r="B480" s="30" t="s">
        <v>40</v>
      </c>
      <c r="C480" s="30" t="s">
        <v>540</v>
      </c>
      <c r="D480" s="30" t="s">
        <v>540</v>
      </c>
      <c r="E480" s="42">
        <v>30806</v>
      </c>
      <c r="F480" s="32">
        <v>34575</v>
      </c>
      <c r="G480" s="32">
        <f t="shared" si="8"/>
        <v>3769</v>
      </c>
      <c r="H480" s="32">
        <v>30332</v>
      </c>
      <c r="I480" s="32">
        <f t="shared" si="9"/>
        <v>4243</v>
      </c>
      <c r="J480" s="33">
        <v>0.1227</v>
      </c>
      <c r="K480" s="34">
        <v>35131</v>
      </c>
      <c r="L480" s="34">
        <v>0</v>
      </c>
      <c r="M480" s="35">
        <f t="shared" si="10"/>
        <v>30332</v>
      </c>
      <c r="N480" s="35">
        <f t="shared" si="11"/>
        <v>4799</v>
      </c>
      <c r="O480" s="36">
        <f t="shared" si="7"/>
        <v>0.13660300019925423</v>
      </c>
      <c r="P480" s="2"/>
      <c r="Q480" s="2"/>
      <c r="R480" s="2"/>
      <c r="S480" s="2"/>
      <c r="T480" s="2"/>
      <c r="U480" s="2"/>
    </row>
    <row r="481" spans="1:21" x14ac:dyDescent="0.25">
      <c r="A481" s="37">
        <v>50402</v>
      </c>
      <c r="B481" s="30" t="s">
        <v>40</v>
      </c>
      <c r="C481" s="30" t="s">
        <v>540</v>
      </c>
      <c r="D481" s="30" t="s">
        <v>541</v>
      </c>
      <c r="E481" s="38"/>
      <c r="F481" s="39">
        <v>0</v>
      </c>
      <c r="G481" s="32">
        <f t="shared" si="8"/>
        <v>0</v>
      </c>
      <c r="H481" s="39">
        <v>0</v>
      </c>
      <c r="I481" s="32">
        <f t="shared" si="9"/>
        <v>0</v>
      </c>
      <c r="J481" s="40"/>
      <c r="K481" s="34">
        <v>0</v>
      </c>
      <c r="L481" s="34">
        <v>0</v>
      </c>
      <c r="M481" s="34">
        <f t="shared" si="10"/>
        <v>0</v>
      </c>
      <c r="N481" s="34">
        <f t="shared" si="11"/>
        <v>0</v>
      </c>
      <c r="O481" s="36" t="e">
        <f t="shared" si="7"/>
        <v>#DIV/0!</v>
      </c>
      <c r="P481" s="2"/>
      <c r="Q481" s="2"/>
      <c r="R481" s="2"/>
      <c r="S481" s="2"/>
      <c r="T481" s="2"/>
      <c r="U481" s="2"/>
    </row>
    <row r="482" spans="1:21" x14ac:dyDescent="0.25">
      <c r="A482" s="37">
        <v>50403</v>
      </c>
      <c r="B482" s="30" t="s">
        <v>40</v>
      </c>
      <c r="C482" s="30" t="s">
        <v>540</v>
      </c>
      <c r="D482" s="30" t="s">
        <v>542</v>
      </c>
      <c r="E482" s="38"/>
      <c r="F482" s="39">
        <v>0</v>
      </c>
      <c r="G482" s="32">
        <f t="shared" si="8"/>
        <v>0</v>
      </c>
      <c r="H482" s="39">
        <v>0</v>
      </c>
      <c r="I482" s="32">
        <f t="shared" si="9"/>
        <v>0</v>
      </c>
      <c r="J482" s="40"/>
      <c r="K482" s="34">
        <v>0</v>
      </c>
      <c r="L482" s="34">
        <v>0</v>
      </c>
      <c r="M482" s="34">
        <f t="shared" si="10"/>
        <v>0</v>
      </c>
      <c r="N482" s="34">
        <f t="shared" si="11"/>
        <v>0</v>
      </c>
      <c r="O482" s="36" t="e">
        <f t="shared" si="7"/>
        <v>#DIV/0!</v>
      </c>
      <c r="P482" s="2"/>
      <c r="Q482" s="2"/>
      <c r="R482" s="2"/>
      <c r="S482" s="2"/>
      <c r="T482" s="2"/>
      <c r="U482" s="2"/>
    </row>
    <row r="483" spans="1:21" x14ac:dyDescent="0.25">
      <c r="A483" s="37">
        <v>50404</v>
      </c>
      <c r="B483" s="30" t="s">
        <v>40</v>
      </c>
      <c r="C483" s="30" t="s">
        <v>540</v>
      </c>
      <c r="D483" s="30" t="s">
        <v>543</v>
      </c>
      <c r="E483" s="38"/>
      <c r="F483" s="39">
        <v>0</v>
      </c>
      <c r="G483" s="32">
        <f t="shared" si="8"/>
        <v>0</v>
      </c>
      <c r="H483" s="39">
        <v>0</v>
      </c>
      <c r="I483" s="32">
        <f t="shared" si="9"/>
        <v>0</v>
      </c>
      <c r="J483" s="40"/>
      <c r="K483" s="34">
        <v>0</v>
      </c>
      <c r="L483" s="34">
        <v>0</v>
      </c>
      <c r="M483" s="34">
        <f t="shared" si="10"/>
        <v>0</v>
      </c>
      <c r="N483" s="34">
        <f t="shared" si="11"/>
        <v>0</v>
      </c>
      <c r="O483" s="36" t="e">
        <f t="shared" si="7"/>
        <v>#DIV/0!</v>
      </c>
      <c r="P483" s="2"/>
      <c r="Q483" s="2"/>
      <c r="R483" s="2"/>
      <c r="S483" s="2"/>
      <c r="T483" s="2"/>
      <c r="U483" s="2"/>
    </row>
    <row r="484" spans="1:21" x14ac:dyDescent="0.25">
      <c r="A484" s="37">
        <v>50405</v>
      </c>
      <c r="B484" s="30" t="s">
        <v>40</v>
      </c>
      <c r="C484" s="30" t="s">
        <v>540</v>
      </c>
      <c r="D484" s="30" t="s">
        <v>544</v>
      </c>
      <c r="E484" s="38"/>
      <c r="F484" s="39">
        <v>0</v>
      </c>
      <c r="G484" s="32">
        <f t="shared" si="8"/>
        <v>0</v>
      </c>
      <c r="H484" s="39">
        <v>0</v>
      </c>
      <c r="I484" s="32">
        <f t="shared" si="9"/>
        <v>0</v>
      </c>
      <c r="J484" s="40"/>
      <c r="K484" s="34">
        <v>0</v>
      </c>
      <c r="L484" s="34">
        <v>0</v>
      </c>
      <c r="M484" s="34">
        <f t="shared" si="10"/>
        <v>0</v>
      </c>
      <c r="N484" s="34">
        <f t="shared" si="11"/>
        <v>0</v>
      </c>
      <c r="O484" s="36" t="e">
        <f t="shared" si="7"/>
        <v>#DIV/0!</v>
      </c>
      <c r="P484" s="2"/>
      <c r="Q484" s="2"/>
      <c r="R484" s="2"/>
      <c r="S484" s="2"/>
      <c r="T484" s="2"/>
      <c r="U484" s="2"/>
    </row>
    <row r="485" spans="1:21" x14ac:dyDescent="0.25">
      <c r="A485" s="37">
        <v>50406</v>
      </c>
      <c r="B485" s="30" t="s">
        <v>40</v>
      </c>
      <c r="C485" s="30" t="s">
        <v>540</v>
      </c>
      <c r="D485" s="30" t="s">
        <v>545</v>
      </c>
      <c r="E485" s="38"/>
      <c r="F485" s="39">
        <v>0</v>
      </c>
      <c r="G485" s="32">
        <f t="shared" si="8"/>
        <v>0</v>
      </c>
      <c r="H485" s="39">
        <v>0</v>
      </c>
      <c r="I485" s="32">
        <f t="shared" si="9"/>
        <v>0</v>
      </c>
      <c r="J485" s="40"/>
      <c r="K485" s="34">
        <v>0</v>
      </c>
      <c r="L485" s="34">
        <v>0</v>
      </c>
      <c r="M485" s="34">
        <f t="shared" si="10"/>
        <v>0</v>
      </c>
      <c r="N485" s="34">
        <f t="shared" si="11"/>
        <v>0</v>
      </c>
      <c r="O485" s="36" t="e">
        <f t="shared" si="7"/>
        <v>#DIV/0!</v>
      </c>
      <c r="P485" s="2"/>
      <c r="Q485" s="2"/>
      <c r="R485" s="2"/>
      <c r="S485" s="2"/>
      <c r="T485" s="2"/>
      <c r="U485" s="2"/>
    </row>
    <row r="486" spans="1:21" x14ac:dyDescent="0.25">
      <c r="A486" s="37">
        <v>50407</v>
      </c>
      <c r="B486" s="30" t="s">
        <v>40</v>
      </c>
      <c r="C486" s="30" t="s">
        <v>540</v>
      </c>
      <c r="D486" s="30" t="s">
        <v>546</v>
      </c>
      <c r="E486" s="42">
        <v>3081</v>
      </c>
      <c r="F486" s="32">
        <v>3604</v>
      </c>
      <c r="G486" s="32">
        <f t="shared" si="8"/>
        <v>523</v>
      </c>
      <c r="H486" s="32">
        <v>3046</v>
      </c>
      <c r="I486" s="32">
        <f t="shared" si="9"/>
        <v>558</v>
      </c>
      <c r="J486" s="33">
        <v>0.15479999999999999</v>
      </c>
      <c r="K486" s="34">
        <v>3624</v>
      </c>
      <c r="L486" s="34">
        <v>0</v>
      </c>
      <c r="M486" s="35">
        <f t="shared" si="10"/>
        <v>3046</v>
      </c>
      <c r="N486" s="35">
        <f t="shared" si="11"/>
        <v>578</v>
      </c>
      <c r="O486" s="36">
        <f t="shared" si="7"/>
        <v>0.15949227373068434</v>
      </c>
      <c r="P486" s="2"/>
      <c r="Q486" s="2"/>
      <c r="R486" s="2"/>
      <c r="S486" s="2"/>
      <c r="T486" s="2"/>
      <c r="U486" s="2"/>
    </row>
    <row r="487" spans="1:21" x14ac:dyDescent="0.25">
      <c r="A487" s="37">
        <v>50408</v>
      </c>
      <c r="B487" s="30" t="s">
        <v>40</v>
      </c>
      <c r="C487" s="30" t="s">
        <v>540</v>
      </c>
      <c r="D487" s="30" t="s">
        <v>547</v>
      </c>
      <c r="E487" s="42">
        <v>2788</v>
      </c>
      <c r="F487" s="32">
        <v>3380</v>
      </c>
      <c r="G487" s="32">
        <f t="shared" si="8"/>
        <v>592</v>
      </c>
      <c r="H487" s="32">
        <v>2687</v>
      </c>
      <c r="I487" s="32">
        <f t="shared" si="9"/>
        <v>693</v>
      </c>
      <c r="J487" s="33">
        <v>0.20499999999999999</v>
      </c>
      <c r="K487" s="34">
        <v>3433</v>
      </c>
      <c r="L487" s="34">
        <v>0</v>
      </c>
      <c r="M487" s="35">
        <f t="shared" si="10"/>
        <v>2687</v>
      </c>
      <c r="N487" s="35">
        <f t="shared" si="11"/>
        <v>746</v>
      </c>
      <c r="O487" s="36">
        <f t="shared" si="7"/>
        <v>0.21730265074279057</v>
      </c>
      <c r="P487" s="2"/>
      <c r="Q487" s="2"/>
      <c r="R487" s="2"/>
      <c r="S487" s="2"/>
      <c r="T487" s="2"/>
      <c r="U487" s="2"/>
    </row>
    <row r="488" spans="1:21" x14ac:dyDescent="0.25">
      <c r="A488" s="37">
        <v>50409</v>
      </c>
      <c r="B488" s="30" t="s">
        <v>40</v>
      </c>
      <c r="C488" s="30" t="s">
        <v>540</v>
      </c>
      <c r="D488" s="30" t="s">
        <v>548</v>
      </c>
      <c r="E488" s="38"/>
      <c r="F488" s="39">
        <v>0</v>
      </c>
      <c r="G488" s="32">
        <f t="shared" si="8"/>
        <v>0</v>
      </c>
      <c r="H488" s="39">
        <v>0</v>
      </c>
      <c r="I488" s="32">
        <f t="shared" si="9"/>
        <v>0</v>
      </c>
      <c r="J488" s="40"/>
      <c r="K488" s="34">
        <v>0</v>
      </c>
      <c r="L488" s="34">
        <v>0</v>
      </c>
      <c r="M488" s="34">
        <f t="shared" si="10"/>
        <v>0</v>
      </c>
      <c r="N488" s="34">
        <f t="shared" si="11"/>
        <v>0</v>
      </c>
      <c r="O488" s="36" t="e">
        <f t="shared" si="7"/>
        <v>#DIV/0!</v>
      </c>
      <c r="P488" s="2"/>
      <c r="Q488" s="2"/>
      <c r="R488" s="2"/>
      <c r="S488" s="2"/>
      <c r="T488" s="2"/>
      <c r="U488" s="2"/>
    </row>
    <row r="489" spans="1:21" x14ac:dyDescent="0.25">
      <c r="A489" s="37">
        <v>50410</v>
      </c>
      <c r="B489" s="30" t="s">
        <v>40</v>
      </c>
      <c r="C489" s="30" t="s">
        <v>540</v>
      </c>
      <c r="D489" s="30" t="s">
        <v>549</v>
      </c>
      <c r="E489" s="38"/>
      <c r="F489" s="39">
        <v>0</v>
      </c>
      <c r="G489" s="32">
        <f t="shared" si="8"/>
        <v>0</v>
      </c>
      <c r="H489" s="39">
        <v>0</v>
      </c>
      <c r="I489" s="32">
        <f t="shared" si="9"/>
        <v>0</v>
      </c>
      <c r="J489" s="40"/>
      <c r="K489" s="34">
        <v>0</v>
      </c>
      <c r="L489" s="34">
        <v>0</v>
      </c>
      <c r="M489" s="34">
        <f t="shared" si="10"/>
        <v>0</v>
      </c>
      <c r="N489" s="34">
        <f t="shared" si="11"/>
        <v>0</v>
      </c>
      <c r="O489" s="36" t="e">
        <f t="shared" si="7"/>
        <v>#DIV/0!</v>
      </c>
      <c r="P489" s="2"/>
      <c r="Q489" s="2"/>
      <c r="R489" s="2"/>
      <c r="S489" s="2"/>
      <c r="T489" s="2"/>
      <c r="U489" s="2"/>
    </row>
    <row r="490" spans="1:21" x14ac:dyDescent="0.25">
      <c r="A490" s="37">
        <v>50411</v>
      </c>
      <c r="B490" s="30" t="s">
        <v>40</v>
      </c>
      <c r="C490" s="30" t="s">
        <v>540</v>
      </c>
      <c r="D490" s="30" t="s">
        <v>550</v>
      </c>
      <c r="E490" s="38"/>
      <c r="F490" s="39">
        <v>0</v>
      </c>
      <c r="G490" s="32">
        <f t="shared" si="8"/>
        <v>0</v>
      </c>
      <c r="H490" s="39">
        <v>0</v>
      </c>
      <c r="I490" s="32">
        <f t="shared" si="9"/>
        <v>0</v>
      </c>
      <c r="J490" s="40"/>
      <c r="K490" s="34">
        <v>0</v>
      </c>
      <c r="L490" s="34">
        <v>0</v>
      </c>
      <c r="M490" s="34">
        <f t="shared" si="10"/>
        <v>0</v>
      </c>
      <c r="N490" s="34">
        <f t="shared" si="11"/>
        <v>0</v>
      </c>
      <c r="O490" s="36" t="e">
        <f t="shared" si="7"/>
        <v>#DIV/0!</v>
      </c>
      <c r="P490" s="2"/>
      <c r="Q490" s="2"/>
      <c r="R490" s="2"/>
      <c r="S490" s="2"/>
      <c r="T490" s="2"/>
      <c r="U490" s="2"/>
    </row>
    <row r="491" spans="1:21" x14ac:dyDescent="0.25">
      <c r="A491" s="37">
        <v>50412</v>
      </c>
      <c r="B491" s="30" t="s">
        <v>40</v>
      </c>
      <c r="C491" s="30" t="s">
        <v>540</v>
      </c>
      <c r="D491" s="30" t="s">
        <v>551</v>
      </c>
      <c r="E491" s="38"/>
      <c r="F491" s="39">
        <v>0</v>
      </c>
      <c r="G491" s="32">
        <f t="shared" si="8"/>
        <v>0</v>
      </c>
      <c r="H491" s="39">
        <v>0</v>
      </c>
      <c r="I491" s="32">
        <f t="shared" si="9"/>
        <v>0</v>
      </c>
      <c r="J491" s="40"/>
      <c r="K491" s="34">
        <v>0</v>
      </c>
      <c r="L491" s="34">
        <v>0</v>
      </c>
      <c r="M491" s="34">
        <f t="shared" si="10"/>
        <v>0</v>
      </c>
      <c r="N491" s="34">
        <f t="shared" si="11"/>
        <v>0</v>
      </c>
      <c r="O491" s="36" t="e">
        <f t="shared" si="7"/>
        <v>#DIV/0!</v>
      </c>
      <c r="P491" s="2"/>
      <c r="Q491" s="2"/>
      <c r="R491" s="2"/>
      <c r="S491" s="2"/>
      <c r="T491" s="2"/>
      <c r="U491" s="2"/>
    </row>
    <row r="492" spans="1:21" x14ac:dyDescent="0.25">
      <c r="A492" s="37">
        <v>50501</v>
      </c>
      <c r="B492" s="30" t="s">
        <v>40</v>
      </c>
      <c r="C492" s="30" t="s">
        <v>552</v>
      </c>
      <c r="D492" s="30" t="s">
        <v>553</v>
      </c>
      <c r="E492" s="42">
        <v>3108</v>
      </c>
      <c r="F492" s="32">
        <v>3776</v>
      </c>
      <c r="G492" s="32">
        <f t="shared" si="8"/>
        <v>668</v>
      </c>
      <c r="H492" s="32">
        <v>3051</v>
      </c>
      <c r="I492" s="32">
        <f t="shared" si="9"/>
        <v>725</v>
      </c>
      <c r="J492" s="33">
        <v>0.192</v>
      </c>
      <c r="K492" s="34">
        <v>3831</v>
      </c>
      <c r="L492" s="34">
        <v>0</v>
      </c>
      <c r="M492" s="35">
        <f t="shared" si="10"/>
        <v>3051</v>
      </c>
      <c r="N492" s="35">
        <f t="shared" si="11"/>
        <v>780</v>
      </c>
      <c r="O492" s="36">
        <f t="shared" si="7"/>
        <v>0.20360219263899765</v>
      </c>
      <c r="P492" s="2"/>
      <c r="Q492" s="2"/>
      <c r="R492" s="2"/>
      <c r="S492" s="2"/>
      <c r="T492" s="2"/>
      <c r="U492" s="2"/>
    </row>
    <row r="493" spans="1:21" x14ac:dyDescent="0.25">
      <c r="A493" s="37">
        <v>50502</v>
      </c>
      <c r="B493" s="30" t="s">
        <v>40</v>
      </c>
      <c r="C493" s="30" t="s">
        <v>552</v>
      </c>
      <c r="D493" s="30" t="s">
        <v>554</v>
      </c>
      <c r="E493" s="38"/>
      <c r="F493" s="39">
        <v>0</v>
      </c>
      <c r="G493" s="32">
        <f t="shared" si="8"/>
        <v>0</v>
      </c>
      <c r="H493" s="39">
        <v>0</v>
      </c>
      <c r="I493" s="32">
        <f t="shared" si="9"/>
        <v>0</v>
      </c>
      <c r="J493" s="40"/>
      <c r="K493" s="34">
        <v>0</v>
      </c>
      <c r="L493" s="34">
        <v>0</v>
      </c>
      <c r="M493" s="34">
        <f t="shared" si="10"/>
        <v>0</v>
      </c>
      <c r="N493" s="34">
        <f t="shared" si="11"/>
        <v>0</v>
      </c>
      <c r="O493" s="36" t="e">
        <f t="shared" si="7"/>
        <v>#DIV/0!</v>
      </c>
      <c r="P493" s="2"/>
      <c r="Q493" s="2"/>
      <c r="R493" s="2"/>
      <c r="S493" s="2"/>
      <c r="T493" s="2"/>
      <c r="U493" s="2"/>
    </row>
    <row r="494" spans="1:21" x14ac:dyDescent="0.25">
      <c r="A494" s="37">
        <v>50503</v>
      </c>
      <c r="B494" s="30" t="s">
        <v>40</v>
      </c>
      <c r="C494" s="30" t="s">
        <v>552</v>
      </c>
      <c r="D494" s="30" t="s">
        <v>555</v>
      </c>
      <c r="E494" s="42">
        <v>4104</v>
      </c>
      <c r="F494" s="32">
        <v>5187</v>
      </c>
      <c r="G494" s="32">
        <f t="shared" si="8"/>
        <v>1083</v>
      </c>
      <c r="H494" s="32">
        <v>4050</v>
      </c>
      <c r="I494" s="32">
        <f t="shared" si="9"/>
        <v>1137</v>
      </c>
      <c r="J494" s="33">
        <v>0.21920000000000001</v>
      </c>
      <c r="K494" s="34">
        <v>5195</v>
      </c>
      <c r="L494" s="34">
        <v>194</v>
      </c>
      <c r="M494" s="35">
        <f t="shared" si="10"/>
        <v>4244</v>
      </c>
      <c r="N494" s="35">
        <f t="shared" si="11"/>
        <v>951</v>
      </c>
      <c r="O494" s="36">
        <f t="shared" si="7"/>
        <v>0.18306063522617902</v>
      </c>
      <c r="P494" s="2"/>
      <c r="Q494" s="2"/>
      <c r="R494" s="2"/>
      <c r="S494" s="2"/>
      <c r="T494" s="2"/>
      <c r="U494" s="2"/>
    </row>
    <row r="495" spans="1:21" x14ac:dyDescent="0.25">
      <c r="A495" s="37">
        <v>50504</v>
      </c>
      <c r="B495" s="30" t="s">
        <v>40</v>
      </c>
      <c r="C495" s="30" t="s">
        <v>552</v>
      </c>
      <c r="D495" s="30" t="s">
        <v>556</v>
      </c>
      <c r="E495" s="38"/>
      <c r="F495" s="39">
        <v>0</v>
      </c>
      <c r="G495" s="32">
        <f t="shared" si="8"/>
        <v>0</v>
      </c>
      <c r="H495" s="39">
        <v>0</v>
      </c>
      <c r="I495" s="32">
        <f t="shared" si="9"/>
        <v>0</v>
      </c>
      <c r="J495" s="40"/>
      <c r="K495" s="34">
        <v>0</v>
      </c>
      <c r="L495" s="34">
        <v>0</v>
      </c>
      <c r="M495" s="34">
        <f t="shared" si="10"/>
        <v>0</v>
      </c>
      <c r="N495" s="34">
        <f t="shared" si="11"/>
        <v>0</v>
      </c>
      <c r="O495" s="36" t="e">
        <f t="shared" si="7"/>
        <v>#DIV/0!</v>
      </c>
      <c r="P495" s="2"/>
      <c r="Q495" s="2"/>
      <c r="R495" s="2"/>
      <c r="S495" s="2"/>
      <c r="T495" s="2"/>
      <c r="U495" s="2"/>
    </row>
    <row r="496" spans="1:21" x14ac:dyDescent="0.25">
      <c r="A496" s="37">
        <v>50505</v>
      </c>
      <c r="B496" s="30" t="s">
        <v>40</v>
      </c>
      <c r="C496" s="30" t="s">
        <v>552</v>
      </c>
      <c r="D496" s="30" t="s">
        <v>557</v>
      </c>
      <c r="E496" s="38"/>
      <c r="F496" s="39">
        <v>0</v>
      </c>
      <c r="G496" s="32">
        <f t="shared" si="8"/>
        <v>0</v>
      </c>
      <c r="H496" s="39">
        <v>0</v>
      </c>
      <c r="I496" s="32">
        <f t="shared" si="9"/>
        <v>0</v>
      </c>
      <c r="J496" s="40"/>
      <c r="K496" s="34">
        <v>0</v>
      </c>
      <c r="L496" s="34">
        <v>0</v>
      </c>
      <c r="M496" s="34">
        <f t="shared" si="10"/>
        <v>0</v>
      </c>
      <c r="N496" s="34">
        <f t="shared" si="11"/>
        <v>0</v>
      </c>
      <c r="O496" s="36" t="e">
        <f t="shared" si="7"/>
        <v>#DIV/0!</v>
      </c>
      <c r="P496" s="2"/>
      <c r="Q496" s="2"/>
      <c r="R496" s="2"/>
      <c r="S496" s="2"/>
      <c r="T496" s="2"/>
      <c r="U496" s="2"/>
    </row>
    <row r="497" spans="1:21" x14ac:dyDescent="0.25">
      <c r="A497" s="37">
        <v>50506</v>
      </c>
      <c r="B497" s="30" t="s">
        <v>40</v>
      </c>
      <c r="C497" s="30" t="s">
        <v>552</v>
      </c>
      <c r="D497" s="30" t="s">
        <v>558</v>
      </c>
      <c r="E497" s="38"/>
      <c r="F497" s="39">
        <v>0</v>
      </c>
      <c r="G497" s="32">
        <f t="shared" si="8"/>
        <v>0</v>
      </c>
      <c r="H497" s="39">
        <v>0</v>
      </c>
      <c r="I497" s="32">
        <f t="shared" si="9"/>
        <v>0</v>
      </c>
      <c r="J497" s="40"/>
      <c r="K497" s="34">
        <v>0</v>
      </c>
      <c r="L497" s="34">
        <v>0</v>
      </c>
      <c r="M497" s="34">
        <f t="shared" si="10"/>
        <v>0</v>
      </c>
      <c r="N497" s="34">
        <f t="shared" si="11"/>
        <v>0</v>
      </c>
      <c r="O497" s="36" t="e">
        <f t="shared" si="7"/>
        <v>#DIV/0!</v>
      </c>
      <c r="P497" s="2"/>
      <c r="Q497" s="2"/>
      <c r="R497" s="2"/>
      <c r="S497" s="2"/>
      <c r="T497" s="2"/>
      <c r="U497" s="2"/>
    </row>
    <row r="498" spans="1:21" x14ac:dyDescent="0.25">
      <c r="A498" s="37">
        <v>50507</v>
      </c>
      <c r="B498" s="30" t="s">
        <v>40</v>
      </c>
      <c r="C498" s="30" t="s">
        <v>552</v>
      </c>
      <c r="D498" s="30" t="s">
        <v>150</v>
      </c>
      <c r="E498" s="42">
        <v>4778</v>
      </c>
      <c r="F498" s="32">
        <v>5465</v>
      </c>
      <c r="G498" s="32">
        <f t="shared" si="8"/>
        <v>687</v>
      </c>
      <c r="H498" s="32">
        <v>4745</v>
      </c>
      <c r="I498" s="32">
        <f t="shared" si="9"/>
        <v>720</v>
      </c>
      <c r="J498" s="33">
        <v>0.13170000000000001</v>
      </c>
      <c r="K498" s="34">
        <v>5502</v>
      </c>
      <c r="L498" s="34">
        <v>0</v>
      </c>
      <c r="M498" s="35">
        <f t="shared" si="10"/>
        <v>4745</v>
      </c>
      <c r="N498" s="35">
        <f t="shared" si="11"/>
        <v>757</v>
      </c>
      <c r="O498" s="36">
        <f t="shared" si="7"/>
        <v>0.1375863322428208</v>
      </c>
      <c r="P498" s="2"/>
      <c r="Q498" s="2"/>
      <c r="R498" s="2"/>
      <c r="S498" s="2"/>
      <c r="T498" s="2"/>
      <c r="U498" s="2"/>
    </row>
    <row r="499" spans="1:21" x14ac:dyDescent="0.25">
      <c r="A499" s="37">
        <v>50508</v>
      </c>
      <c r="B499" s="30" t="s">
        <v>40</v>
      </c>
      <c r="C499" s="30" t="s">
        <v>552</v>
      </c>
      <c r="D499" s="30" t="s">
        <v>559</v>
      </c>
      <c r="E499" s="42">
        <v>3933</v>
      </c>
      <c r="F499" s="32">
        <v>4152</v>
      </c>
      <c r="G499" s="32">
        <f t="shared" si="8"/>
        <v>219</v>
      </c>
      <c r="H499" s="32">
        <v>3868</v>
      </c>
      <c r="I499" s="32">
        <f t="shared" si="9"/>
        <v>284</v>
      </c>
      <c r="J499" s="33">
        <v>6.8400000000000002E-2</v>
      </c>
      <c r="K499" s="34">
        <v>4116</v>
      </c>
      <c r="L499" s="34">
        <v>0</v>
      </c>
      <c r="M499" s="35">
        <f t="shared" si="10"/>
        <v>3868</v>
      </c>
      <c r="N499" s="35">
        <f t="shared" si="11"/>
        <v>248</v>
      </c>
      <c r="O499" s="36">
        <f t="shared" si="7"/>
        <v>6.0252672497570457E-2</v>
      </c>
      <c r="P499" s="2"/>
      <c r="Q499" s="2"/>
      <c r="R499" s="2"/>
      <c r="S499" s="2"/>
      <c r="T499" s="2"/>
      <c r="U499" s="2"/>
    </row>
    <row r="500" spans="1:21" x14ac:dyDescent="0.25">
      <c r="A500" s="37">
        <v>50509</v>
      </c>
      <c r="B500" s="30" t="s">
        <v>40</v>
      </c>
      <c r="C500" s="30" t="s">
        <v>552</v>
      </c>
      <c r="D500" s="30" t="s">
        <v>560</v>
      </c>
      <c r="E500" s="42">
        <v>3380</v>
      </c>
      <c r="F500" s="32">
        <v>4043</v>
      </c>
      <c r="G500" s="32">
        <f t="shared" si="8"/>
        <v>663</v>
      </c>
      <c r="H500" s="32">
        <v>3245</v>
      </c>
      <c r="I500" s="32">
        <f t="shared" si="9"/>
        <v>798</v>
      </c>
      <c r="J500" s="33">
        <v>0.19739999999999999</v>
      </c>
      <c r="K500" s="34">
        <v>4147</v>
      </c>
      <c r="L500" s="34">
        <v>0</v>
      </c>
      <c r="M500" s="35">
        <f t="shared" si="10"/>
        <v>3245</v>
      </c>
      <c r="N500" s="35">
        <f t="shared" si="11"/>
        <v>902</v>
      </c>
      <c r="O500" s="36">
        <f t="shared" si="7"/>
        <v>0.21750663129973474</v>
      </c>
      <c r="P500" s="2"/>
      <c r="Q500" s="2"/>
      <c r="R500" s="2"/>
      <c r="S500" s="2"/>
      <c r="T500" s="2"/>
      <c r="U500" s="2"/>
    </row>
    <row r="501" spans="1:21" x14ac:dyDescent="0.25">
      <c r="A501" s="37">
        <v>50510</v>
      </c>
      <c r="B501" s="30" t="s">
        <v>40</v>
      </c>
      <c r="C501" s="30" t="s">
        <v>552</v>
      </c>
      <c r="D501" s="30" t="s">
        <v>561</v>
      </c>
      <c r="E501" s="38"/>
      <c r="F501" s="39">
        <v>0</v>
      </c>
      <c r="G501" s="32">
        <f t="shared" si="8"/>
        <v>0</v>
      </c>
      <c r="H501" s="39">
        <v>0</v>
      </c>
      <c r="I501" s="32">
        <f t="shared" si="9"/>
        <v>0</v>
      </c>
      <c r="J501" s="40"/>
      <c r="K501" s="34">
        <v>0</v>
      </c>
      <c r="L501" s="34">
        <v>0</v>
      </c>
      <c r="M501" s="34">
        <f t="shared" si="10"/>
        <v>0</v>
      </c>
      <c r="N501" s="34">
        <f t="shared" si="11"/>
        <v>0</v>
      </c>
      <c r="O501" s="36" t="e">
        <f t="shared" si="7"/>
        <v>#DIV/0!</v>
      </c>
      <c r="P501" s="2"/>
      <c r="Q501" s="2"/>
      <c r="R501" s="2"/>
      <c r="S501" s="2"/>
      <c r="T501" s="2"/>
      <c r="U501" s="2"/>
    </row>
    <row r="502" spans="1:21" x14ac:dyDescent="0.25">
      <c r="A502" s="37">
        <v>50511</v>
      </c>
      <c r="B502" s="30" t="s">
        <v>40</v>
      </c>
      <c r="C502" s="30" t="s">
        <v>552</v>
      </c>
      <c r="D502" s="30" t="s">
        <v>562</v>
      </c>
      <c r="E502" s="38"/>
      <c r="F502" s="39">
        <v>0</v>
      </c>
      <c r="G502" s="32">
        <f t="shared" si="8"/>
        <v>0</v>
      </c>
      <c r="H502" s="39">
        <v>0</v>
      </c>
      <c r="I502" s="32">
        <f t="shared" si="9"/>
        <v>0</v>
      </c>
      <c r="J502" s="40"/>
      <c r="K502" s="34">
        <v>0</v>
      </c>
      <c r="L502" s="34">
        <v>0</v>
      </c>
      <c r="M502" s="34">
        <f t="shared" si="10"/>
        <v>0</v>
      </c>
      <c r="N502" s="34">
        <f t="shared" si="11"/>
        <v>0</v>
      </c>
      <c r="O502" s="36" t="e">
        <f t="shared" si="7"/>
        <v>#DIV/0!</v>
      </c>
      <c r="P502" s="2"/>
      <c r="Q502" s="2"/>
      <c r="R502" s="2"/>
      <c r="S502" s="2"/>
      <c r="T502" s="2"/>
      <c r="U502" s="2"/>
    </row>
    <row r="503" spans="1:21" x14ac:dyDescent="0.25">
      <c r="A503" s="37">
        <v>50601</v>
      </c>
      <c r="B503" s="30" t="s">
        <v>40</v>
      </c>
      <c r="C503" s="30" t="s">
        <v>563</v>
      </c>
      <c r="D503" s="30" t="s">
        <v>564</v>
      </c>
      <c r="E503" s="42">
        <v>11830</v>
      </c>
      <c r="F503" s="32">
        <v>13358</v>
      </c>
      <c r="G503" s="32">
        <f t="shared" si="8"/>
        <v>1528</v>
      </c>
      <c r="H503" s="32">
        <v>11671</v>
      </c>
      <c r="I503" s="32">
        <f t="shared" si="9"/>
        <v>1687</v>
      </c>
      <c r="J503" s="33">
        <v>0.1263</v>
      </c>
      <c r="K503" s="34">
        <v>13397</v>
      </c>
      <c r="L503" s="34">
        <v>0</v>
      </c>
      <c r="M503" s="35">
        <f t="shared" si="10"/>
        <v>11671</v>
      </c>
      <c r="N503" s="35">
        <f t="shared" si="11"/>
        <v>1726</v>
      </c>
      <c r="O503" s="36">
        <f t="shared" si="7"/>
        <v>0.12883481376427558</v>
      </c>
      <c r="P503" s="2"/>
      <c r="Q503" s="2"/>
      <c r="R503" s="2"/>
      <c r="S503" s="2"/>
      <c r="T503" s="2"/>
      <c r="U503" s="2"/>
    </row>
    <row r="504" spans="1:21" x14ac:dyDescent="0.25">
      <c r="A504" s="37">
        <v>50602</v>
      </c>
      <c r="B504" s="30" t="s">
        <v>40</v>
      </c>
      <c r="C504" s="30" t="s">
        <v>563</v>
      </c>
      <c r="D504" s="30" t="s">
        <v>565</v>
      </c>
      <c r="E504" s="38"/>
      <c r="F504" s="39">
        <v>0</v>
      </c>
      <c r="G504" s="32">
        <f t="shared" si="8"/>
        <v>0</v>
      </c>
      <c r="H504" s="39">
        <v>0</v>
      </c>
      <c r="I504" s="32">
        <f t="shared" si="9"/>
        <v>0</v>
      </c>
      <c r="J504" s="40"/>
      <c r="K504" s="34">
        <v>0</v>
      </c>
      <c r="L504" s="34">
        <v>0</v>
      </c>
      <c r="M504" s="34">
        <f t="shared" si="10"/>
        <v>0</v>
      </c>
      <c r="N504" s="34">
        <f t="shared" si="11"/>
        <v>0</v>
      </c>
      <c r="O504" s="36" t="e">
        <f t="shared" si="7"/>
        <v>#DIV/0!</v>
      </c>
      <c r="P504" s="2"/>
      <c r="Q504" s="2"/>
      <c r="R504" s="2"/>
      <c r="S504" s="2"/>
      <c r="T504" s="2"/>
      <c r="U504" s="2"/>
    </row>
    <row r="505" spans="1:21" x14ac:dyDescent="0.25">
      <c r="A505" s="37">
        <v>50603</v>
      </c>
      <c r="B505" s="30" t="s">
        <v>40</v>
      </c>
      <c r="C505" s="30" t="s">
        <v>563</v>
      </c>
      <c r="D505" s="30" t="s">
        <v>275</v>
      </c>
      <c r="E505" s="38"/>
      <c r="F505" s="39">
        <v>0</v>
      </c>
      <c r="G505" s="32">
        <f t="shared" si="8"/>
        <v>0</v>
      </c>
      <c r="H505" s="39">
        <v>0</v>
      </c>
      <c r="I505" s="32">
        <f t="shared" si="9"/>
        <v>0</v>
      </c>
      <c r="J505" s="40"/>
      <c r="K505" s="34">
        <v>0</v>
      </c>
      <c r="L505" s="34">
        <v>0</v>
      </c>
      <c r="M505" s="34">
        <f t="shared" si="10"/>
        <v>0</v>
      </c>
      <c r="N505" s="34">
        <f t="shared" si="11"/>
        <v>0</v>
      </c>
      <c r="O505" s="36" t="e">
        <f t="shared" si="7"/>
        <v>#DIV/0!</v>
      </c>
      <c r="P505" s="2"/>
      <c r="Q505" s="2"/>
      <c r="R505" s="2"/>
      <c r="S505" s="2"/>
      <c r="T505" s="2"/>
      <c r="U505" s="2"/>
    </row>
    <row r="506" spans="1:21" x14ac:dyDescent="0.25">
      <c r="A506" s="37">
        <v>50604</v>
      </c>
      <c r="B506" s="30" t="s">
        <v>40</v>
      </c>
      <c r="C506" s="30" t="s">
        <v>563</v>
      </c>
      <c r="D506" s="30" t="s">
        <v>566</v>
      </c>
      <c r="E506" s="38"/>
      <c r="F506" s="39">
        <v>0</v>
      </c>
      <c r="G506" s="32">
        <f t="shared" si="8"/>
        <v>0</v>
      </c>
      <c r="H506" s="39">
        <v>0</v>
      </c>
      <c r="I506" s="32">
        <f t="shared" si="9"/>
        <v>0</v>
      </c>
      <c r="J506" s="40"/>
      <c r="K506" s="34">
        <v>0</v>
      </c>
      <c r="L506" s="34">
        <v>0</v>
      </c>
      <c r="M506" s="34">
        <f t="shared" si="10"/>
        <v>0</v>
      </c>
      <c r="N506" s="34">
        <f t="shared" si="11"/>
        <v>0</v>
      </c>
      <c r="O506" s="36" t="e">
        <f t="shared" si="7"/>
        <v>#DIV/0!</v>
      </c>
      <c r="P506" s="2"/>
      <c r="Q506" s="2"/>
      <c r="R506" s="2"/>
      <c r="S506" s="2"/>
      <c r="T506" s="2"/>
      <c r="U506" s="2"/>
    </row>
    <row r="507" spans="1:21" x14ac:dyDescent="0.25">
      <c r="A507" s="37">
        <v>50605</v>
      </c>
      <c r="B507" s="30" t="s">
        <v>40</v>
      </c>
      <c r="C507" s="30" t="s">
        <v>563</v>
      </c>
      <c r="D507" s="30" t="s">
        <v>567</v>
      </c>
      <c r="E507" s="38"/>
      <c r="F507" s="39">
        <v>0</v>
      </c>
      <c r="G507" s="32">
        <f t="shared" si="8"/>
        <v>0</v>
      </c>
      <c r="H507" s="39">
        <v>0</v>
      </c>
      <c r="I507" s="32">
        <f t="shared" si="9"/>
        <v>0</v>
      </c>
      <c r="J507" s="40"/>
      <c r="K507" s="34">
        <v>0</v>
      </c>
      <c r="L507" s="34">
        <v>0</v>
      </c>
      <c r="M507" s="34">
        <f t="shared" si="10"/>
        <v>0</v>
      </c>
      <c r="N507" s="34">
        <f t="shared" si="11"/>
        <v>0</v>
      </c>
      <c r="O507" s="36" t="e">
        <f t="shared" si="7"/>
        <v>#DIV/0!</v>
      </c>
      <c r="P507" s="2"/>
      <c r="Q507" s="2"/>
      <c r="R507" s="2"/>
      <c r="S507" s="2"/>
      <c r="T507" s="2"/>
      <c r="U507" s="2"/>
    </row>
    <row r="508" spans="1:21" x14ac:dyDescent="0.25">
      <c r="A508" s="37">
        <v>50606</v>
      </c>
      <c r="B508" s="30" t="s">
        <v>40</v>
      </c>
      <c r="C508" s="30" t="s">
        <v>563</v>
      </c>
      <c r="D508" s="30" t="s">
        <v>568</v>
      </c>
      <c r="E508" s="38"/>
      <c r="F508" s="39">
        <v>0</v>
      </c>
      <c r="G508" s="32">
        <f t="shared" si="8"/>
        <v>0</v>
      </c>
      <c r="H508" s="39">
        <v>0</v>
      </c>
      <c r="I508" s="32">
        <f t="shared" si="9"/>
        <v>0</v>
      </c>
      <c r="J508" s="40"/>
      <c r="K508" s="34">
        <v>0</v>
      </c>
      <c r="L508" s="34">
        <v>0</v>
      </c>
      <c r="M508" s="34">
        <f t="shared" si="10"/>
        <v>0</v>
      </c>
      <c r="N508" s="34">
        <f t="shared" si="11"/>
        <v>0</v>
      </c>
      <c r="O508" s="36" t="e">
        <f t="shared" si="7"/>
        <v>#DIV/0!</v>
      </c>
      <c r="P508" s="2"/>
      <c r="Q508" s="2"/>
      <c r="R508" s="2"/>
      <c r="S508" s="2"/>
      <c r="T508" s="2"/>
      <c r="U508" s="2"/>
    </row>
    <row r="509" spans="1:21" x14ac:dyDescent="0.25">
      <c r="A509" s="37">
        <v>50607</v>
      </c>
      <c r="B509" s="30" t="s">
        <v>40</v>
      </c>
      <c r="C509" s="30" t="s">
        <v>563</v>
      </c>
      <c r="D509" s="30" t="s">
        <v>569</v>
      </c>
      <c r="E509" s="38"/>
      <c r="F509" s="39">
        <v>0</v>
      </c>
      <c r="G509" s="32">
        <f t="shared" si="8"/>
        <v>0</v>
      </c>
      <c r="H509" s="39">
        <v>0</v>
      </c>
      <c r="I509" s="32">
        <f t="shared" si="9"/>
        <v>0</v>
      </c>
      <c r="J509" s="40"/>
      <c r="K509" s="34">
        <v>0</v>
      </c>
      <c r="L509" s="34">
        <v>0</v>
      </c>
      <c r="M509" s="34">
        <f t="shared" si="10"/>
        <v>0</v>
      </c>
      <c r="N509" s="34">
        <f t="shared" si="11"/>
        <v>0</v>
      </c>
      <c r="O509" s="36" t="e">
        <f t="shared" si="7"/>
        <v>#DIV/0!</v>
      </c>
      <c r="P509" s="2"/>
      <c r="Q509" s="2"/>
      <c r="R509" s="2"/>
      <c r="S509" s="2"/>
      <c r="T509" s="2"/>
      <c r="U509" s="2"/>
    </row>
    <row r="510" spans="1:21" x14ac:dyDescent="0.25">
      <c r="A510" s="37">
        <v>50608</v>
      </c>
      <c r="B510" s="30" t="s">
        <v>40</v>
      </c>
      <c r="C510" s="30" t="s">
        <v>563</v>
      </c>
      <c r="D510" s="30" t="s">
        <v>570</v>
      </c>
      <c r="E510" s="38"/>
      <c r="F510" s="39">
        <v>0</v>
      </c>
      <c r="G510" s="32">
        <f t="shared" si="8"/>
        <v>0</v>
      </c>
      <c r="H510" s="39">
        <v>0</v>
      </c>
      <c r="I510" s="32">
        <f t="shared" si="9"/>
        <v>0</v>
      </c>
      <c r="J510" s="40"/>
      <c r="K510" s="34">
        <v>0</v>
      </c>
      <c r="L510" s="34">
        <v>0</v>
      </c>
      <c r="M510" s="34">
        <f t="shared" si="10"/>
        <v>0</v>
      </c>
      <c r="N510" s="34">
        <f t="shared" si="11"/>
        <v>0</v>
      </c>
      <c r="O510" s="36" t="e">
        <f t="shared" si="7"/>
        <v>#DIV/0!</v>
      </c>
      <c r="P510" s="2"/>
      <c r="Q510" s="2"/>
      <c r="R510" s="2"/>
      <c r="S510" s="2"/>
      <c r="T510" s="2"/>
      <c r="U510" s="2"/>
    </row>
    <row r="511" spans="1:21" x14ac:dyDescent="0.25">
      <c r="A511" s="37">
        <v>50609</v>
      </c>
      <c r="B511" s="30" t="s">
        <v>40</v>
      </c>
      <c r="C511" s="30" t="s">
        <v>563</v>
      </c>
      <c r="D511" s="30" t="s">
        <v>571</v>
      </c>
      <c r="E511" s="38"/>
      <c r="F511" s="39">
        <v>0</v>
      </c>
      <c r="G511" s="32">
        <f t="shared" si="8"/>
        <v>0</v>
      </c>
      <c r="H511" s="39">
        <v>0</v>
      </c>
      <c r="I511" s="32">
        <f t="shared" si="9"/>
        <v>0</v>
      </c>
      <c r="J511" s="40"/>
      <c r="K511" s="34">
        <v>0</v>
      </c>
      <c r="L511" s="34">
        <v>0</v>
      </c>
      <c r="M511" s="34">
        <f t="shared" si="10"/>
        <v>0</v>
      </c>
      <c r="N511" s="34">
        <f t="shared" si="11"/>
        <v>0</v>
      </c>
      <c r="O511" s="36" t="e">
        <f t="shared" si="7"/>
        <v>#DIV/0!</v>
      </c>
      <c r="P511" s="2"/>
      <c r="Q511" s="2"/>
      <c r="R511" s="2"/>
      <c r="S511" s="2"/>
      <c r="T511" s="2"/>
      <c r="U511" s="2"/>
    </row>
    <row r="512" spans="1:21" x14ac:dyDescent="0.25">
      <c r="A512" s="37">
        <v>50610</v>
      </c>
      <c r="B512" s="30" t="s">
        <v>40</v>
      </c>
      <c r="C512" s="30" t="s">
        <v>563</v>
      </c>
      <c r="D512" s="30" t="s">
        <v>572</v>
      </c>
      <c r="E512" s="38"/>
      <c r="F512" s="39">
        <v>0</v>
      </c>
      <c r="G512" s="32">
        <f t="shared" si="8"/>
        <v>0</v>
      </c>
      <c r="H512" s="39">
        <v>0</v>
      </c>
      <c r="I512" s="32">
        <f t="shared" si="9"/>
        <v>0</v>
      </c>
      <c r="J512" s="40"/>
      <c r="K512" s="34">
        <v>0</v>
      </c>
      <c r="L512" s="34">
        <v>0</v>
      </c>
      <c r="M512" s="34">
        <f t="shared" si="10"/>
        <v>0</v>
      </c>
      <c r="N512" s="34">
        <f t="shared" si="11"/>
        <v>0</v>
      </c>
      <c r="O512" s="36" t="e">
        <f t="shared" si="7"/>
        <v>#DIV/0!</v>
      </c>
      <c r="P512" s="2"/>
      <c r="Q512" s="2"/>
      <c r="R512" s="2"/>
      <c r="S512" s="2"/>
      <c r="T512" s="2"/>
      <c r="U512" s="2"/>
    </row>
    <row r="513" spans="1:21" x14ac:dyDescent="0.25">
      <c r="A513" s="37">
        <v>50611</v>
      </c>
      <c r="B513" s="30" t="s">
        <v>40</v>
      </c>
      <c r="C513" s="30" t="s">
        <v>563</v>
      </c>
      <c r="D513" s="30" t="s">
        <v>563</v>
      </c>
      <c r="E513" s="38"/>
      <c r="F513" s="39">
        <v>0</v>
      </c>
      <c r="G513" s="32">
        <f t="shared" si="8"/>
        <v>0</v>
      </c>
      <c r="H513" s="39">
        <v>0</v>
      </c>
      <c r="I513" s="32">
        <f t="shared" si="9"/>
        <v>0</v>
      </c>
      <c r="J513" s="40"/>
      <c r="K513" s="34">
        <v>0</v>
      </c>
      <c r="L513" s="34">
        <v>0</v>
      </c>
      <c r="M513" s="34">
        <f t="shared" si="10"/>
        <v>0</v>
      </c>
      <c r="N513" s="34">
        <f t="shared" si="11"/>
        <v>0</v>
      </c>
      <c r="O513" s="36" t="e">
        <f t="shared" si="7"/>
        <v>#DIV/0!</v>
      </c>
      <c r="P513" s="2"/>
      <c r="Q513" s="2"/>
      <c r="R513" s="2"/>
      <c r="S513" s="2"/>
      <c r="T513" s="2"/>
      <c r="U513" s="2"/>
    </row>
    <row r="514" spans="1:21" x14ac:dyDescent="0.25">
      <c r="A514" s="37">
        <v>50612</v>
      </c>
      <c r="B514" s="30" t="s">
        <v>40</v>
      </c>
      <c r="C514" s="30" t="s">
        <v>563</v>
      </c>
      <c r="D514" s="30" t="s">
        <v>573</v>
      </c>
      <c r="E514" s="38"/>
      <c r="F514" s="39">
        <v>0</v>
      </c>
      <c r="G514" s="32">
        <f t="shared" si="8"/>
        <v>0</v>
      </c>
      <c r="H514" s="39">
        <v>0</v>
      </c>
      <c r="I514" s="32">
        <f t="shared" si="9"/>
        <v>0</v>
      </c>
      <c r="J514" s="40"/>
      <c r="K514" s="34">
        <v>0</v>
      </c>
      <c r="L514" s="34">
        <v>0</v>
      </c>
      <c r="M514" s="34">
        <f t="shared" si="10"/>
        <v>0</v>
      </c>
      <c r="N514" s="34">
        <f t="shared" si="11"/>
        <v>0</v>
      </c>
      <c r="O514" s="36" t="e">
        <f t="shared" si="7"/>
        <v>#DIV/0!</v>
      </c>
      <c r="P514" s="2"/>
      <c r="Q514" s="2"/>
      <c r="R514" s="2"/>
      <c r="S514" s="2"/>
      <c r="T514" s="2"/>
      <c r="U514" s="2"/>
    </row>
    <row r="515" spans="1:21" x14ac:dyDescent="0.25">
      <c r="A515" s="37">
        <v>50613</v>
      </c>
      <c r="B515" s="30" t="s">
        <v>40</v>
      </c>
      <c r="C515" s="30" t="s">
        <v>563</v>
      </c>
      <c r="D515" s="30" t="s">
        <v>574</v>
      </c>
      <c r="E515" s="38"/>
      <c r="F515" s="39">
        <v>0</v>
      </c>
      <c r="G515" s="32">
        <f t="shared" si="8"/>
        <v>0</v>
      </c>
      <c r="H515" s="39">
        <v>0</v>
      </c>
      <c r="I515" s="32">
        <f t="shared" si="9"/>
        <v>0</v>
      </c>
      <c r="J515" s="40"/>
      <c r="K515" s="34">
        <v>0</v>
      </c>
      <c r="L515" s="34">
        <v>0</v>
      </c>
      <c r="M515" s="34">
        <f t="shared" si="10"/>
        <v>0</v>
      </c>
      <c r="N515" s="34">
        <f t="shared" si="11"/>
        <v>0</v>
      </c>
      <c r="O515" s="36" t="e">
        <f t="shared" si="7"/>
        <v>#DIV/0!</v>
      </c>
      <c r="P515" s="2"/>
      <c r="Q515" s="2"/>
      <c r="R515" s="2"/>
      <c r="S515" s="2"/>
      <c r="T515" s="2"/>
      <c r="U515" s="2"/>
    </row>
    <row r="516" spans="1:21" x14ac:dyDescent="0.25">
      <c r="A516" s="37">
        <v>50614</v>
      </c>
      <c r="B516" s="30" t="s">
        <v>40</v>
      </c>
      <c r="C516" s="30" t="s">
        <v>563</v>
      </c>
      <c r="D516" s="30" t="s">
        <v>575</v>
      </c>
      <c r="E516" s="38"/>
      <c r="F516" s="39">
        <v>0</v>
      </c>
      <c r="G516" s="32">
        <f t="shared" si="8"/>
        <v>0</v>
      </c>
      <c r="H516" s="39">
        <v>0</v>
      </c>
      <c r="I516" s="32">
        <f t="shared" si="9"/>
        <v>0</v>
      </c>
      <c r="J516" s="40"/>
      <c r="K516" s="34">
        <v>0</v>
      </c>
      <c r="L516" s="34">
        <v>0</v>
      </c>
      <c r="M516" s="34">
        <f t="shared" si="10"/>
        <v>0</v>
      </c>
      <c r="N516" s="34">
        <f t="shared" si="11"/>
        <v>0</v>
      </c>
      <c r="O516" s="36" t="e">
        <f t="shared" si="7"/>
        <v>#DIV/0!</v>
      </c>
      <c r="P516" s="2"/>
      <c r="Q516" s="2"/>
      <c r="R516" s="2"/>
      <c r="S516" s="2"/>
      <c r="T516" s="2"/>
      <c r="U516" s="2"/>
    </row>
    <row r="517" spans="1:21" x14ac:dyDescent="0.25">
      <c r="A517" s="37">
        <v>50615</v>
      </c>
      <c r="B517" s="30" t="s">
        <v>40</v>
      </c>
      <c r="C517" s="30" t="s">
        <v>563</v>
      </c>
      <c r="D517" s="30" t="s">
        <v>132</v>
      </c>
      <c r="E517" s="38"/>
      <c r="F517" s="39">
        <v>0</v>
      </c>
      <c r="G517" s="32">
        <f t="shared" si="8"/>
        <v>0</v>
      </c>
      <c r="H517" s="39">
        <v>0</v>
      </c>
      <c r="I517" s="32">
        <f t="shared" si="9"/>
        <v>0</v>
      </c>
      <c r="J517" s="40"/>
      <c r="K517" s="34">
        <v>0</v>
      </c>
      <c r="L517" s="34">
        <v>0</v>
      </c>
      <c r="M517" s="34">
        <f t="shared" si="10"/>
        <v>0</v>
      </c>
      <c r="N517" s="34">
        <f t="shared" si="11"/>
        <v>0</v>
      </c>
      <c r="O517" s="36" t="e">
        <f t="shared" si="7"/>
        <v>#DIV/0!</v>
      </c>
      <c r="P517" s="2"/>
      <c r="Q517" s="2"/>
      <c r="R517" s="2"/>
      <c r="S517" s="2"/>
      <c r="T517" s="2"/>
      <c r="U517" s="2"/>
    </row>
    <row r="518" spans="1:21" x14ac:dyDescent="0.25">
      <c r="A518" s="37">
        <v>50616</v>
      </c>
      <c r="B518" s="30" t="s">
        <v>40</v>
      </c>
      <c r="C518" s="30" t="s">
        <v>563</v>
      </c>
      <c r="D518" s="30" t="s">
        <v>313</v>
      </c>
      <c r="E518" s="38"/>
      <c r="F518" s="39">
        <v>0</v>
      </c>
      <c r="G518" s="32">
        <f t="shared" si="8"/>
        <v>0</v>
      </c>
      <c r="H518" s="39">
        <v>0</v>
      </c>
      <c r="I518" s="32">
        <f t="shared" si="9"/>
        <v>0</v>
      </c>
      <c r="J518" s="40"/>
      <c r="K518" s="34">
        <v>0</v>
      </c>
      <c r="L518" s="34">
        <v>0</v>
      </c>
      <c r="M518" s="34">
        <f t="shared" si="10"/>
        <v>0</v>
      </c>
      <c r="N518" s="34">
        <f t="shared" si="11"/>
        <v>0</v>
      </c>
      <c r="O518" s="36" t="e">
        <f t="shared" si="7"/>
        <v>#DIV/0!</v>
      </c>
      <c r="P518" s="2"/>
      <c r="Q518" s="2"/>
      <c r="R518" s="2"/>
      <c r="S518" s="2"/>
      <c r="T518" s="2"/>
      <c r="U518" s="2"/>
    </row>
    <row r="519" spans="1:21" x14ac:dyDescent="0.25">
      <c r="A519" s="37">
        <v>50617</v>
      </c>
      <c r="B519" s="30" t="s">
        <v>40</v>
      </c>
      <c r="C519" s="30" t="s">
        <v>563</v>
      </c>
      <c r="D519" s="30" t="s">
        <v>272</v>
      </c>
      <c r="E519" s="38"/>
      <c r="F519" s="39">
        <v>0</v>
      </c>
      <c r="G519" s="32">
        <f t="shared" si="8"/>
        <v>0</v>
      </c>
      <c r="H519" s="39">
        <v>0</v>
      </c>
      <c r="I519" s="32">
        <f t="shared" si="9"/>
        <v>0</v>
      </c>
      <c r="J519" s="40"/>
      <c r="K519" s="34">
        <v>0</v>
      </c>
      <c r="L519" s="34">
        <v>0</v>
      </c>
      <c r="M519" s="34">
        <f t="shared" si="10"/>
        <v>0</v>
      </c>
      <c r="N519" s="34">
        <f t="shared" si="11"/>
        <v>0</v>
      </c>
      <c r="O519" s="36" t="e">
        <f t="shared" si="7"/>
        <v>#DIV/0!</v>
      </c>
      <c r="P519" s="2"/>
      <c r="Q519" s="2"/>
      <c r="R519" s="2"/>
      <c r="S519" s="2"/>
      <c r="T519" s="2"/>
      <c r="U519" s="2"/>
    </row>
    <row r="520" spans="1:21" x14ac:dyDescent="0.25">
      <c r="A520" s="37">
        <v>50618</v>
      </c>
      <c r="B520" s="30" t="s">
        <v>40</v>
      </c>
      <c r="C520" s="30" t="s">
        <v>563</v>
      </c>
      <c r="D520" s="30" t="s">
        <v>576</v>
      </c>
      <c r="E520" s="38"/>
      <c r="F520" s="39">
        <v>0</v>
      </c>
      <c r="G520" s="32">
        <f t="shared" si="8"/>
        <v>0</v>
      </c>
      <c r="H520" s="39">
        <v>0</v>
      </c>
      <c r="I520" s="32">
        <f t="shared" si="9"/>
        <v>0</v>
      </c>
      <c r="J520" s="40"/>
      <c r="K520" s="34">
        <v>0</v>
      </c>
      <c r="L520" s="34">
        <v>0</v>
      </c>
      <c r="M520" s="34">
        <f t="shared" si="10"/>
        <v>0</v>
      </c>
      <c r="N520" s="34">
        <f t="shared" si="11"/>
        <v>0</v>
      </c>
      <c r="O520" s="36" t="e">
        <f t="shared" ref="O520:O774" si="12">N520/K520</f>
        <v>#DIV/0!</v>
      </c>
      <c r="P520" s="2"/>
      <c r="Q520" s="2"/>
      <c r="R520" s="2"/>
      <c r="S520" s="2"/>
      <c r="T520" s="2"/>
      <c r="U520" s="2"/>
    </row>
    <row r="521" spans="1:21" x14ac:dyDescent="0.25">
      <c r="A521" s="37">
        <v>50619</v>
      </c>
      <c r="B521" s="30" t="s">
        <v>40</v>
      </c>
      <c r="C521" s="30" t="s">
        <v>563</v>
      </c>
      <c r="D521" s="30" t="s">
        <v>536</v>
      </c>
      <c r="E521" s="38"/>
      <c r="F521" s="39">
        <v>0</v>
      </c>
      <c r="G521" s="32">
        <f t="shared" ref="G521:G775" si="13">F521-E521</f>
        <v>0</v>
      </c>
      <c r="H521" s="39">
        <v>0</v>
      </c>
      <c r="I521" s="32">
        <f t="shared" ref="I521:I775" si="14">F521-H521</f>
        <v>0</v>
      </c>
      <c r="J521" s="40"/>
      <c r="K521" s="34">
        <v>0</v>
      </c>
      <c r="L521" s="34">
        <v>0</v>
      </c>
      <c r="M521" s="34">
        <f t="shared" ref="M521:M775" si="15">H521+L521</f>
        <v>0</v>
      </c>
      <c r="N521" s="34">
        <f t="shared" ref="N521:N775" si="16">K521-M521</f>
        <v>0</v>
      </c>
      <c r="O521" s="36" t="e">
        <f t="shared" si="12"/>
        <v>#DIV/0!</v>
      </c>
      <c r="P521" s="2"/>
      <c r="Q521" s="2"/>
      <c r="R521" s="2"/>
      <c r="S521" s="2"/>
      <c r="T521" s="2"/>
      <c r="U521" s="2"/>
    </row>
    <row r="522" spans="1:21" x14ac:dyDescent="0.25">
      <c r="A522" s="37">
        <v>50620</v>
      </c>
      <c r="B522" s="30" t="s">
        <v>40</v>
      </c>
      <c r="C522" s="30" t="s">
        <v>563</v>
      </c>
      <c r="D522" s="30" t="s">
        <v>577</v>
      </c>
      <c r="E522" s="38"/>
      <c r="F522" s="39">
        <v>0</v>
      </c>
      <c r="G522" s="32">
        <f t="shared" si="13"/>
        <v>0</v>
      </c>
      <c r="H522" s="39">
        <v>0</v>
      </c>
      <c r="I522" s="32">
        <f t="shared" si="14"/>
        <v>0</v>
      </c>
      <c r="J522" s="40"/>
      <c r="K522" s="34">
        <v>0</v>
      </c>
      <c r="L522" s="34">
        <v>0</v>
      </c>
      <c r="M522" s="34">
        <f t="shared" si="15"/>
        <v>0</v>
      </c>
      <c r="N522" s="34">
        <f t="shared" si="16"/>
        <v>0</v>
      </c>
      <c r="O522" s="36" t="e">
        <f t="shared" si="12"/>
        <v>#DIV/0!</v>
      </c>
      <c r="P522" s="2"/>
      <c r="Q522" s="2"/>
      <c r="R522" s="2"/>
      <c r="S522" s="2"/>
      <c r="T522" s="2"/>
      <c r="U522" s="2"/>
    </row>
    <row r="523" spans="1:21" x14ac:dyDescent="0.25">
      <c r="A523" s="37">
        <v>50621</v>
      </c>
      <c r="B523" s="30" t="s">
        <v>40</v>
      </c>
      <c r="C523" s="30" t="s">
        <v>563</v>
      </c>
      <c r="D523" s="30" t="s">
        <v>578</v>
      </c>
      <c r="E523" s="38"/>
      <c r="F523" s="39">
        <v>0</v>
      </c>
      <c r="G523" s="32">
        <f t="shared" si="13"/>
        <v>0</v>
      </c>
      <c r="H523" s="39">
        <v>0</v>
      </c>
      <c r="I523" s="32">
        <f t="shared" si="14"/>
        <v>0</v>
      </c>
      <c r="J523" s="40"/>
      <c r="K523" s="34">
        <v>0</v>
      </c>
      <c r="L523" s="34">
        <v>0</v>
      </c>
      <c r="M523" s="34">
        <f t="shared" si="15"/>
        <v>0</v>
      </c>
      <c r="N523" s="34">
        <f t="shared" si="16"/>
        <v>0</v>
      </c>
      <c r="O523" s="36" t="e">
        <f t="shared" si="12"/>
        <v>#DIV/0!</v>
      </c>
      <c r="P523" s="2"/>
      <c r="Q523" s="2"/>
      <c r="R523" s="2"/>
      <c r="S523" s="2"/>
      <c r="T523" s="2"/>
      <c r="U523" s="2"/>
    </row>
    <row r="524" spans="1:21" x14ac:dyDescent="0.25">
      <c r="A524" s="37">
        <v>50701</v>
      </c>
      <c r="B524" s="30" t="s">
        <v>40</v>
      </c>
      <c r="C524" s="30" t="s">
        <v>579</v>
      </c>
      <c r="D524" s="30" t="s">
        <v>580</v>
      </c>
      <c r="E524" s="42">
        <v>9247</v>
      </c>
      <c r="F524" s="32">
        <v>11488</v>
      </c>
      <c r="G524" s="32">
        <f t="shared" si="13"/>
        <v>2241</v>
      </c>
      <c r="H524" s="32">
        <v>9122</v>
      </c>
      <c r="I524" s="32">
        <f t="shared" si="14"/>
        <v>2366</v>
      </c>
      <c r="J524" s="33">
        <v>0.20599999999999999</v>
      </c>
      <c r="K524" s="34">
        <v>11570</v>
      </c>
      <c r="L524" s="34">
        <v>0</v>
      </c>
      <c r="M524" s="35">
        <f t="shared" si="15"/>
        <v>9122</v>
      </c>
      <c r="N524" s="35">
        <f t="shared" si="16"/>
        <v>2448</v>
      </c>
      <c r="O524" s="36">
        <f t="shared" si="12"/>
        <v>0.21158167675021608</v>
      </c>
      <c r="P524" s="2"/>
      <c r="Q524" s="2"/>
      <c r="R524" s="2"/>
      <c r="S524" s="2"/>
      <c r="T524" s="2"/>
      <c r="U524" s="2"/>
    </row>
    <row r="525" spans="1:21" x14ac:dyDescent="0.25">
      <c r="A525" s="37">
        <v>50702</v>
      </c>
      <c r="B525" s="30" t="s">
        <v>40</v>
      </c>
      <c r="C525" s="30" t="s">
        <v>579</v>
      </c>
      <c r="D525" s="30" t="s">
        <v>581</v>
      </c>
      <c r="E525" s="38"/>
      <c r="F525" s="39">
        <v>0</v>
      </c>
      <c r="G525" s="32">
        <f t="shared" si="13"/>
        <v>0</v>
      </c>
      <c r="H525" s="39">
        <v>0</v>
      </c>
      <c r="I525" s="32">
        <f t="shared" si="14"/>
        <v>0</v>
      </c>
      <c r="J525" s="40"/>
      <c r="K525" s="34">
        <v>0</v>
      </c>
      <c r="L525" s="34">
        <v>0</v>
      </c>
      <c r="M525" s="34">
        <f t="shared" si="15"/>
        <v>0</v>
      </c>
      <c r="N525" s="34">
        <f t="shared" si="16"/>
        <v>0</v>
      </c>
      <c r="O525" s="36" t="e">
        <f t="shared" si="12"/>
        <v>#DIV/0!</v>
      </c>
      <c r="P525" s="2"/>
      <c r="Q525" s="2"/>
      <c r="R525" s="2"/>
      <c r="S525" s="2"/>
      <c r="T525" s="2"/>
      <c r="U525" s="2"/>
    </row>
    <row r="526" spans="1:21" x14ac:dyDescent="0.25">
      <c r="A526" s="37">
        <v>50703</v>
      </c>
      <c r="B526" s="30" t="s">
        <v>40</v>
      </c>
      <c r="C526" s="30" t="s">
        <v>579</v>
      </c>
      <c r="D526" s="30" t="s">
        <v>582</v>
      </c>
      <c r="E526" s="38"/>
      <c r="F526" s="39">
        <v>0</v>
      </c>
      <c r="G526" s="32">
        <f t="shared" si="13"/>
        <v>0</v>
      </c>
      <c r="H526" s="39">
        <v>0</v>
      </c>
      <c r="I526" s="32">
        <f t="shared" si="14"/>
        <v>0</v>
      </c>
      <c r="J526" s="40"/>
      <c r="K526" s="34">
        <v>0</v>
      </c>
      <c r="L526" s="34">
        <v>0</v>
      </c>
      <c r="M526" s="34">
        <f t="shared" si="15"/>
        <v>0</v>
      </c>
      <c r="N526" s="34">
        <f t="shared" si="16"/>
        <v>0</v>
      </c>
      <c r="O526" s="36" t="e">
        <f t="shared" si="12"/>
        <v>#DIV/0!</v>
      </c>
      <c r="P526" s="2"/>
      <c r="Q526" s="2"/>
      <c r="R526" s="2"/>
      <c r="S526" s="2"/>
      <c r="T526" s="2"/>
      <c r="U526" s="2"/>
    </row>
    <row r="527" spans="1:21" x14ac:dyDescent="0.25">
      <c r="A527" s="37">
        <v>50704</v>
      </c>
      <c r="B527" s="30" t="s">
        <v>40</v>
      </c>
      <c r="C527" s="30" t="s">
        <v>579</v>
      </c>
      <c r="D527" s="30" t="s">
        <v>583</v>
      </c>
      <c r="E527" s="38"/>
      <c r="F527" s="39">
        <v>0</v>
      </c>
      <c r="G527" s="32">
        <f t="shared" si="13"/>
        <v>0</v>
      </c>
      <c r="H527" s="39">
        <v>0</v>
      </c>
      <c r="I527" s="32">
        <f t="shared" si="14"/>
        <v>0</v>
      </c>
      <c r="J527" s="40"/>
      <c r="K527" s="34">
        <v>0</v>
      </c>
      <c r="L527" s="34">
        <v>0</v>
      </c>
      <c r="M527" s="34">
        <f t="shared" si="15"/>
        <v>0</v>
      </c>
      <c r="N527" s="34">
        <f t="shared" si="16"/>
        <v>0</v>
      </c>
      <c r="O527" s="36" t="e">
        <f t="shared" si="12"/>
        <v>#DIV/0!</v>
      </c>
      <c r="P527" s="2"/>
      <c r="Q527" s="2"/>
      <c r="R527" s="2"/>
      <c r="S527" s="2"/>
      <c r="T527" s="2"/>
      <c r="U527" s="2"/>
    </row>
    <row r="528" spans="1:21" x14ac:dyDescent="0.25">
      <c r="A528" s="37">
        <v>50705</v>
      </c>
      <c r="B528" s="30" t="s">
        <v>40</v>
      </c>
      <c r="C528" s="30" t="s">
        <v>579</v>
      </c>
      <c r="D528" s="30" t="s">
        <v>584</v>
      </c>
      <c r="E528" s="42">
        <v>4507</v>
      </c>
      <c r="F528" s="32">
        <v>5509</v>
      </c>
      <c r="G528" s="32">
        <f t="shared" si="13"/>
        <v>1002</v>
      </c>
      <c r="H528" s="32">
        <v>3430</v>
      </c>
      <c r="I528" s="32">
        <f t="shared" si="14"/>
        <v>2079</v>
      </c>
      <c r="J528" s="33">
        <v>0.37740000000000001</v>
      </c>
      <c r="K528" s="34">
        <v>6000</v>
      </c>
      <c r="L528" s="34">
        <v>0</v>
      </c>
      <c r="M528" s="35">
        <f t="shared" si="15"/>
        <v>3430</v>
      </c>
      <c r="N528" s="35">
        <f t="shared" si="16"/>
        <v>2570</v>
      </c>
      <c r="O528" s="36">
        <f t="shared" si="12"/>
        <v>0.42833333333333334</v>
      </c>
      <c r="P528" s="2"/>
      <c r="Q528" s="2"/>
      <c r="R528" s="2"/>
      <c r="S528" s="2"/>
      <c r="T528" s="2"/>
      <c r="U528" s="2"/>
    </row>
    <row r="529" spans="1:21" x14ac:dyDescent="0.25">
      <c r="A529" s="37">
        <v>50706</v>
      </c>
      <c r="B529" s="30" t="s">
        <v>40</v>
      </c>
      <c r="C529" s="30" t="s">
        <v>579</v>
      </c>
      <c r="D529" s="30" t="s">
        <v>585</v>
      </c>
      <c r="E529" s="38"/>
      <c r="F529" s="39">
        <v>0</v>
      </c>
      <c r="G529" s="32">
        <f t="shared" si="13"/>
        <v>0</v>
      </c>
      <c r="H529" s="39">
        <v>0</v>
      </c>
      <c r="I529" s="32">
        <f t="shared" si="14"/>
        <v>0</v>
      </c>
      <c r="J529" s="40"/>
      <c r="K529" s="34">
        <v>0</v>
      </c>
      <c r="L529" s="34">
        <v>0</v>
      </c>
      <c r="M529" s="34">
        <f t="shared" si="15"/>
        <v>0</v>
      </c>
      <c r="N529" s="34">
        <f t="shared" si="16"/>
        <v>0</v>
      </c>
      <c r="O529" s="36" t="e">
        <f t="shared" si="12"/>
        <v>#DIV/0!</v>
      </c>
      <c r="P529" s="2"/>
      <c r="Q529" s="2"/>
      <c r="R529" s="2"/>
      <c r="S529" s="2"/>
      <c r="T529" s="2"/>
      <c r="U529" s="2"/>
    </row>
    <row r="530" spans="1:21" x14ac:dyDescent="0.25">
      <c r="A530" s="37">
        <v>50707</v>
      </c>
      <c r="B530" s="30" t="s">
        <v>40</v>
      </c>
      <c r="C530" s="30" t="s">
        <v>579</v>
      </c>
      <c r="D530" s="30" t="s">
        <v>586</v>
      </c>
      <c r="E530" s="38"/>
      <c r="F530" s="39">
        <v>0</v>
      </c>
      <c r="G530" s="32">
        <f t="shared" si="13"/>
        <v>0</v>
      </c>
      <c r="H530" s="39">
        <v>0</v>
      </c>
      <c r="I530" s="32">
        <f t="shared" si="14"/>
        <v>0</v>
      </c>
      <c r="J530" s="40"/>
      <c r="K530" s="34">
        <v>0</v>
      </c>
      <c r="L530" s="34">
        <v>0</v>
      </c>
      <c r="M530" s="34">
        <f t="shared" si="15"/>
        <v>0</v>
      </c>
      <c r="N530" s="34">
        <f t="shared" si="16"/>
        <v>0</v>
      </c>
      <c r="O530" s="36" t="e">
        <f t="shared" si="12"/>
        <v>#DIV/0!</v>
      </c>
      <c r="P530" s="2"/>
      <c r="Q530" s="2"/>
      <c r="R530" s="2"/>
      <c r="S530" s="2"/>
      <c r="T530" s="2"/>
      <c r="U530" s="2"/>
    </row>
    <row r="531" spans="1:21" x14ac:dyDescent="0.25">
      <c r="A531" s="37">
        <v>50708</v>
      </c>
      <c r="B531" s="30" t="s">
        <v>40</v>
      </c>
      <c r="C531" s="30" t="s">
        <v>579</v>
      </c>
      <c r="D531" s="30" t="s">
        <v>587</v>
      </c>
      <c r="E531" s="38"/>
      <c r="F531" s="39">
        <v>0</v>
      </c>
      <c r="G531" s="32">
        <f t="shared" si="13"/>
        <v>0</v>
      </c>
      <c r="H531" s="39">
        <v>0</v>
      </c>
      <c r="I531" s="32">
        <f t="shared" si="14"/>
        <v>0</v>
      </c>
      <c r="J531" s="40"/>
      <c r="K531" s="34">
        <v>0</v>
      </c>
      <c r="L531" s="34">
        <v>0</v>
      </c>
      <c r="M531" s="34">
        <f t="shared" si="15"/>
        <v>0</v>
      </c>
      <c r="N531" s="34">
        <f t="shared" si="16"/>
        <v>0</v>
      </c>
      <c r="O531" s="36" t="e">
        <f t="shared" si="12"/>
        <v>#DIV/0!</v>
      </c>
      <c r="P531" s="2"/>
      <c r="Q531" s="2"/>
      <c r="R531" s="2"/>
      <c r="S531" s="2"/>
      <c r="T531" s="2"/>
      <c r="U531" s="2"/>
    </row>
    <row r="532" spans="1:21" x14ac:dyDescent="0.25">
      <c r="A532" s="37">
        <v>50801</v>
      </c>
      <c r="B532" s="30" t="s">
        <v>40</v>
      </c>
      <c r="C532" s="30" t="s">
        <v>588</v>
      </c>
      <c r="D532" s="30" t="s">
        <v>589</v>
      </c>
      <c r="E532" s="42">
        <v>2305</v>
      </c>
      <c r="F532" s="32">
        <v>2993</v>
      </c>
      <c r="G532" s="32">
        <f t="shared" si="13"/>
        <v>688</v>
      </c>
      <c r="H532" s="32">
        <v>2288</v>
      </c>
      <c r="I532" s="32">
        <f t="shared" si="14"/>
        <v>705</v>
      </c>
      <c r="J532" s="33">
        <v>0.23549999999999999</v>
      </c>
      <c r="K532" s="34">
        <v>2996</v>
      </c>
      <c r="L532" s="34">
        <v>0</v>
      </c>
      <c r="M532" s="35">
        <f t="shared" si="15"/>
        <v>2288</v>
      </c>
      <c r="N532" s="35">
        <f t="shared" si="16"/>
        <v>708</v>
      </c>
      <c r="O532" s="36">
        <f t="shared" si="12"/>
        <v>0.2363150867823765</v>
      </c>
      <c r="P532" s="2"/>
      <c r="Q532" s="2"/>
      <c r="R532" s="2"/>
      <c r="S532" s="2"/>
      <c r="T532" s="2"/>
      <c r="U532" s="2"/>
    </row>
    <row r="533" spans="1:21" x14ac:dyDescent="0.25">
      <c r="A533" s="37">
        <v>50802</v>
      </c>
      <c r="B533" s="30" t="s">
        <v>40</v>
      </c>
      <c r="C533" s="30" t="s">
        <v>588</v>
      </c>
      <c r="D533" s="30" t="s">
        <v>590</v>
      </c>
      <c r="E533" s="38"/>
      <c r="F533" s="39">
        <v>0</v>
      </c>
      <c r="G533" s="32">
        <f t="shared" si="13"/>
        <v>0</v>
      </c>
      <c r="H533" s="39">
        <v>0</v>
      </c>
      <c r="I533" s="32">
        <f t="shared" si="14"/>
        <v>0</v>
      </c>
      <c r="J533" s="40"/>
      <c r="K533" s="34">
        <v>0</v>
      </c>
      <c r="L533" s="34">
        <v>0</v>
      </c>
      <c r="M533" s="34">
        <f t="shared" si="15"/>
        <v>0</v>
      </c>
      <c r="N533" s="34">
        <f t="shared" si="16"/>
        <v>0</v>
      </c>
      <c r="O533" s="36" t="e">
        <f t="shared" si="12"/>
        <v>#DIV/0!</v>
      </c>
      <c r="P533" s="2"/>
      <c r="Q533" s="2"/>
      <c r="R533" s="2"/>
      <c r="S533" s="2"/>
      <c r="T533" s="2"/>
      <c r="U533" s="2"/>
    </row>
    <row r="534" spans="1:21" x14ac:dyDescent="0.25">
      <c r="A534" s="37">
        <v>50803</v>
      </c>
      <c r="B534" s="30" t="s">
        <v>40</v>
      </c>
      <c r="C534" s="30" t="s">
        <v>588</v>
      </c>
      <c r="D534" s="30" t="s">
        <v>591</v>
      </c>
      <c r="E534" s="38"/>
      <c r="F534" s="39">
        <v>0</v>
      </c>
      <c r="G534" s="32">
        <f t="shared" si="13"/>
        <v>0</v>
      </c>
      <c r="H534" s="39">
        <v>0</v>
      </c>
      <c r="I534" s="32">
        <f t="shared" si="14"/>
        <v>0</v>
      </c>
      <c r="J534" s="40"/>
      <c r="K534" s="34">
        <v>0</v>
      </c>
      <c r="L534" s="34">
        <v>0</v>
      </c>
      <c r="M534" s="34">
        <f t="shared" si="15"/>
        <v>0</v>
      </c>
      <c r="N534" s="34">
        <f t="shared" si="16"/>
        <v>0</v>
      </c>
      <c r="O534" s="36" t="e">
        <f t="shared" si="12"/>
        <v>#DIV/0!</v>
      </c>
      <c r="P534" s="2"/>
      <c r="Q534" s="2"/>
      <c r="R534" s="2"/>
      <c r="S534" s="2"/>
      <c r="T534" s="2"/>
      <c r="U534" s="2"/>
    </row>
    <row r="535" spans="1:21" x14ac:dyDescent="0.25">
      <c r="A535" s="37">
        <v>50804</v>
      </c>
      <c r="B535" s="30" t="s">
        <v>40</v>
      </c>
      <c r="C535" s="30" t="s">
        <v>588</v>
      </c>
      <c r="D535" s="30" t="s">
        <v>592</v>
      </c>
      <c r="E535" s="38"/>
      <c r="F535" s="39">
        <v>0</v>
      </c>
      <c r="G535" s="32">
        <f t="shared" si="13"/>
        <v>0</v>
      </c>
      <c r="H535" s="39">
        <v>0</v>
      </c>
      <c r="I535" s="32">
        <f t="shared" si="14"/>
        <v>0</v>
      </c>
      <c r="J535" s="40"/>
      <c r="K535" s="34">
        <v>0</v>
      </c>
      <c r="L535" s="34">
        <v>0</v>
      </c>
      <c r="M535" s="34">
        <f t="shared" si="15"/>
        <v>0</v>
      </c>
      <c r="N535" s="34">
        <f t="shared" si="16"/>
        <v>0</v>
      </c>
      <c r="O535" s="36" t="e">
        <f t="shared" si="12"/>
        <v>#DIV/0!</v>
      </c>
      <c r="P535" s="2"/>
      <c r="Q535" s="2"/>
      <c r="R535" s="2"/>
      <c r="S535" s="2"/>
      <c r="T535" s="2"/>
      <c r="U535" s="2"/>
    </row>
    <row r="536" spans="1:21" x14ac:dyDescent="0.25">
      <c r="A536" s="37">
        <v>50805</v>
      </c>
      <c r="B536" s="30" t="s">
        <v>40</v>
      </c>
      <c r="C536" s="30" t="s">
        <v>588</v>
      </c>
      <c r="D536" s="30" t="s">
        <v>593</v>
      </c>
      <c r="E536" s="38"/>
      <c r="F536" s="39">
        <v>0</v>
      </c>
      <c r="G536" s="32">
        <f t="shared" si="13"/>
        <v>0</v>
      </c>
      <c r="H536" s="39">
        <v>0</v>
      </c>
      <c r="I536" s="32">
        <f t="shared" si="14"/>
        <v>0</v>
      </c>
      <c r="J536" s="40"/>
      <c r="K536" s="34">
        <v>0</v>
      </c>
      <c r="L536" s="34">
        <v>0</v>
      </c>
      <c r="M536" s="34">
        <f t="shared" si="15"/>
        <v>0</v>
      </c>
      <c r="N536" s="34">
        <f t="shared" si="16"/>
        <v>0</v>
      </c>
      <c r="O536" s="36" t="e">
        <f t="shared" si="12"/>
        <v>#DIV/0!</v>
      </c>
      <c r="P536" s="2"/>
      <c r="Q536" s="2"/>
      <c r="R536" s="2"/>
      <c r="S536" s="2"/>
      <c r="T536" s="2"/>
      <c r="U536" s="2"/>
    </row>
    <row r="537" spans="1:21" x14ac:dyDescent="0.25">
      <c r="A537" s="37">
        <v>50806</v>
      </c>
      <c r="B537" s="30" t="s">
        <v>40</v>
      </c>
      <c r="C537" s="30" t="s">
        <v>588</v>
      </c>
      <c r="D537" s="30" t="s">
        <v>594</v>
      </c>
      <c r="E537" s="38"/>
      <c r="F537" s="39">
        <v>0</v>
      </c>
      <c r="G537" s="32">
        <f t="shared" si="13"/>
        <v>0</v>
      </c>
      <c r="H537" s="39">
        <v>0</v>
      </c>
      <c r="I537" s="32">
        <f t="shared" si="14"/>
        <v>0</v>
      </c>
      <c r="J537" s="40"/>
      <c r="K537" s="34">
        <v>0</v>
      </c>
      <c r="L537" s="34">
        <v>0</v>
      </c>
      <c r="M537" s="34">
        <f t="shared" si="15"/>
        <v>0</v>
      </c>
      <c r="N537" s="34">
        <f t="shared" si="16"/>
        <v>0</v>
      </c>
      <c r="O537" s="36" t="e">
        <f t="shared" si="12"/>
        <v>#DIV/0!</v>
      </c>
      <c r="P537" s="2"/>
      <c r="Q537" s="2"/>
      <c r="R537" s="2"/>
      <c r="S537" s="2"/>
      <c r="T537" s="2"/>
      <c r="U537" s="2"/>
    </row>
    <row r="538" spans="1:21" x14ac:dyDescent="0.25">
      <c r="A538" s="37">
        <v>50807</v>
      </c>
      <c r="B538" s="30" t="s">
        <v>40</v>
      </c>
      <c r="C538" s="30" t="s">
        <v>588</v>
      </c>
      <c r="D538" s="30" t="s">
        <v>595</v>
      </c>
      <c r="E538" s="38"/>
      <c r="F538" s="39">
        <v>0</v>
      </c>
      <c r="G538" s="32">
        <f t="shared" si="13"/>
        <v>0</v>
      </c>
      <c r="H538" s="39">
        <v>0</v>
      </c>
      <c r="I538" s="32">
        <f t="shared" si="14"/>
        <v>0</v>
      </c>
      <c r="J538" s="40"/>
      <c r="K538" s="34">
        <v>0</v>
      </c>
      <c r="L538" s="34">
        <v>0</v>
      </c>
      <c r="M538" s="34">
        <f t="shared" si="15"/>
        <v>0</v>
      </c>
      <c r="N538" s="34">
        <f t="shared" si="16"/>
        <v>0</v>
      </c>
      <c r="O538" s="36" t="e">
        <f t="shared" si="12"/>
        <v>#DIV/0!</v>
      </c>
      <c r="P538" s="2"/>
      <c r="Q538" s="2"/>
      <c r="R538" s="2"/>
      <c r="S538" s="2"/>
      <c r="T538" s="2"/>
      <c r="U538" s="2"/>
    </row>
    <row r="539" spans="1:21" x14ac:dyDescent="0.25">
      <c r="A539" s="37">
        <v>50808</v>
      </c>
      <c r="B539" s="30" t="s">
        <v>40</v>
      </c>
      <c r="C539" s="30" t="s">
        <v>588</v>
      </c>
      <c r="D539" s="30" t="s">
        <v>596</v>
      </c>
      <c r="E539" s="38"/>
      <c r="F539" s="39">
        <v>0</v>
      </c>
      <c r="G539" s="32">
        <f t="shared" si="13"/>
        <v>0</v>
      </c>
      <c r="H539" s="39">
        <v>0</v>
      </c>
      <c r="I539" s="32">
        <f t="shared" si="14"/>
        <v>0</v>
      </c>
      <c r="J539" s="40"/>
      <c r="K539" s="34">
        <v>0</v>
      </c>
      <c r="L539" s="34">
        <v>0</v>
      </c>
      <c r="M539" s="34">
        <f t="shared" si="15"/>
        <v>0</v>
      </c>
      <c r="N539" s="34">
        <f t="shared" si="16"/>
        <v>0</v>
      </c>
      <c r="O539" s="36" t="e">
        <f t="shared" si="12"/>
        <v>#DIV/0!</v>
      </c>
      <c r="P539" s="2"/>
      <c r="Q539" s="2"/>
      <c r="R539" s="2"/>
      <c r="S539" s="2"/>
      <c r="T539" s="2"/>
      <c r="U539" s="2"/>
    </row>
    <row r="540" spans="1:21" x14ac:dyDescent="0.25">
      <c r="A540" s="37">
        <v>50809</v>
      </c>
      <c r="B540" s="30" t="s">
        <v>40</v>
      </c>
      <c r="C540" s="30" t="s">
        <v>588</v>
      </c>
      <c r="D540" s="30" t="s">
        <v>597</v>
      </c>
      <c r="E540" s="38"/>
      <c r="F540" s="39">
        <v>0</v>
      </c>
      <c r="G540" s="32">
        <f t="shared" si="13"/>
        <v>0</v>
      </c>
      <c r="H540" s="39">
        <v>0</v>
      </c>
      <c r="I540" s="32">
        <f t="shared" si="14"/>
        <v>0</v>
      </c>
      <c r="J540" s="40"/>
      <c r="K540" s="34">
        <v>0</v>
      </c>
      <c r="L540" s="34">
        <v>0</v>
      </c>
      <c r="M540" s="34">
        <f t="shared" si="15"/>
        <v>0</v>
      </c>
      <c r="N540" s="34">
        <f t="shared" si="16"/>
        <v>0</v>
      </c>
      <c r="O540" s="36" t="e">
        <f t="shared" si="12"/>
        <v>#DIV/0!</v>
      </c>
      <c r="P540" s="2"/>
      <c r="Q540" s="2"/>
      <c r="R540" s="2"/>
      <c r="S540" s="2"/>
      <c r="T540" s="2"/>
      <c r="U540" s="2"/>
    </row>
    <row r="541" spans="1:21" x14ac:dyDescent="0.25">
      <c r="A541" s="37">
        <v>50810</v>
      </c>
      <c r="B541" s="30" t="s">
        <v>40</v>
      </c>
      <c r="C541" s="30" t="s">
        <v>588</v>
      </c>
      <c r="D541" s="30" t="s">
        <v>598</v>
      </c>
      <c r="E541" s="38"/>
      <c r="F541" s="39">
        <v>0</v>
      </c>
      <c r="G541" s="32">
        <f t="shared" si="13"/>
        <v>0</v>
      </c>
      <c r="H541" s="39">
        <v>0</v>
      </c>
      <c r="I541" s="32">
        <f t="shared" si="14"/>
        <v>0</v>
      </c>
      <c r="J541" s="40"/>
      <c r="K541" s="34">
        <v>0</v>
      </c>
      <c r="L541" s="34">
        <v>0</v>
      </c>
      <c r="M541" s="34">
        <f t="shared" si="15"/>
        <v>0</v>
      </c>
      <c r="N541" s="34">
        <f t="shared" si="16"/>
        <v>0</v>
      </c>
      <c r="O541" s="36" t="e">
        <f t="shared" si="12"/>
        <v>#DIV/0!</v>
      </c>
      <c r="P541" s="2"/>
      <c r="Q541" s="2"/>
      <c r="R541" s="2"/>
      <c r="S541" s="2"/>
      <c r="T541" s="2"/>
      <c r="U541" s="2"/>
    </row>
    <row r="542" spans="1:21" x14ac:dyDescent="0.25">
      <c r="A542" s="37">
        <v>50901</v>
      </c>
      <c r="B542" s="30" t="s">
        <v>40</v>
      </c>
      <c r="C542" s="30" t="s">
        <v>599</v>
      </c>
      <c r="D542" s="30" t="s">
        <v>600</v>
      </c>
      <c r="E542" s="38"/>
      <c r="F542" s="39">
        <v>0</v>
      </c>
      <c r="G542" s="32">
        <f t="shared" si="13"/>
        <v>0</v>
      </c>
      <c r="H542" s="39">
        <v>0</v>
      </c>
      <c r="I542" s="32">
        <f t="shared" si="14"/>
        <v>0</v>
      </c>
      <c r="J542" s="40"/>
      <c r="K542" s="34">
        <v>0</v>
      </c>
      <c r="L542" s="34">
        <v>0</v>
      </c>
      <c r="M542" s="34">
        <f t="shared" si="15"/>
        <v>0</v>
      </c>
      <c r="N542" s="34">
        <f t="shared" si="16"/>
        <v>0</v>
      </c>
      <c r="O542" s="36" t="e">
        <f t="shared" si="12"/>
        <v>#DIV/0!</v>
      </c>
      <c r="P542" s="2"/>
      <c r="Q542" s="2"/>
      <c r="R542" s="2"/>
      <c r="S542" s="2"/>
      <c r="T542" s="2"/>
      <c r="U542" s="2"/>
    </row>
    <row r="543" spans="1:21" x14ac:dyDescent="0.25">
      <c r="A543" s="37">
        <v>50902</v>
      </c>
      <c r="B543" s="30" t="s">
        <v>40</v>
      </c>
      <c r="C543" s="30" t="s">
        <v>599</v>
      </c>
      <c r="D543" s="30" t="s">
        <v>601</v>
      </c>
      <c r="E543" s="38"/>
      <c r="F543" s="39">
        <v>0</v>
      </c>
      <c r="G543" s="32">
        <f t="shared" si="13"/>
        <v>0</v>
      </c>
      <c r="H543" s="39">
        <v>0</v>
      </c>
      <c r="I543" s="32">
        <f t="shared" si="14"/>
        <v>0</v>
      </c>
      <c r="J543" s="40"/>
      <c r="K543" s="34">
        <v>0</v>
      </c>
      <c r="L543" s="34">
        <v>0</v>
      </c>
      <c r="M543" s="34">
        <f t="shared" si="15"/>
        <v>0</v>
      </c>
      <c r="N543" s="34">
        <f t="shared" si="16"/>
        <v>0</v>
      </c>
      <c r="O543" s="36" t="e">
        <f t="shared" si="12"/>
        <v>#DIV/0!</v>
      </c>
      <c r="P543" s="2"/>
      <c r="Q543" s="2"/>
      <c r="R543" s="2"/>
      <c r="S543" s="2"/>
      <c r="T543" s="2"/>
      <c r="U543" s="2"/>
    </row>
    <row r="544" spans="1:21" x14ac:dyDescent="0.25">
      <c r="A544" s="37">
        <v>50903</v>
      </c>
      <c r="B544" s="30" t="s">
        <v>40</v>
      </c>
      <c r="C544" s="30" t="s">
        <v>599</v>
      </c>
      <c r="D544" s="30" t="s">
        <v>602</v>
      </c>
      <c r="E544" s="38"/>
      <c r="F544" s="39">
        <v>0</v>
      </c>
      <c r="G544" s="32">
        <f t="shared" si="13"/>
        <v>0</v>
      </c>
      <c r="H544" s="39">
        <v>0</v>
      </c>
      <c r="I544" s="32">
        <f t="shared" si="14"/>
        <v>0</v>
      </c>
      <c r="J544" s="40"/>
      <c r="K544" s="34">
        <v>0</v>
      </c>
      <c r="L544" s="34">
        <v>0</v>
      </c>
      <c r="M544" s="34">
        <f t="shared" si="15"/>
        <v>0</v>
      </c>
      <c r="N544" s="34">
        <f t="shared" si="16"/>
        <v>0</v>
      </c>
      <c r="O544" s="36" t="e">
        <f t="shared" si="12"/>
        <v>#DIV/0!</v>
      </c>
      <c r="P544" s="2"/>
      <c r="Q544" s="2"/>
      <c r="R544" s="2"/>
      <c r="S544" s="2"/>
      <c r="T544" s="2"/>
      <c r="U544" s="2"/>
    </row>
    <row r="545" spans="1:21" x14ac:dyDescent="0.25">
      <c r="A545" s="37">
        <v>50904</v>
      </c>
      <c r="B545" s="30" t="s">
        <v>40</v>
      </c>
      <c r="C545" s="30" t="s">
        <v>599</v>
      </c>
      <c r="D545" s="30" t="s">
        <v>603</v>
      </c>
      <c r="E545" s="38"/>
      <c r="F545" s="39">
        <v>0</v>
      </c>
      <c r="G545" s="32">
        <f t="shared" si="13"/>
        <v>0</v>
      </c>
      <c r="H545" s="39">
        <v>0</v>
      </c>
      <c r="I545" s="32">
        <f t="shared" si="14"/>
        <v>0</v>
      </c>
      <c r="J545" s="40"/>
      <c r="K545" s="34">
        <v>0</v>
      </c>
      <c r="L545" s="34">
        <v>0</v>
      </c>
      <c r="M545" s="34">
        <f t="shared" si="15"/>
        <v>0</v>
      </c>
      <c r="N545" s="34">
        <f t="shared" si="16"/>
        <v>0</v>
      </c>
      <c r="O545" s="36" t="e">
        <f t="shared" si="12"/>
        <v>#DIV/0!</v>
      </c>
      <c r="P545" s="2"/>
      <c r="Q545" s="2"/>
      <c r="R545" s="2"/>
      <c r="S545" s="2"/>
      <c r="T545" s="2"/>
      <c r="U545" s="2"/>
    </row>
    <row r="546" spans="1:21" x14ac:dyDescent="0.25">
      <c r="A546" s="37">
        <v>50905</v>
      </c>
      <c r="B546" s="30" t="s">
        <v>40</v>
      </c>
      <c r="C546" s="30" t="s">
        <v>599</v>
      </c>
      <c r="D546" s="30" t="s">
        <v>604</v>
      </c>
      <c r="E546" s="38"/>
      <c r="F546" s="39">
        <v>0</v>
      </c>
      <c r="G546" s="32">
        <f t="shared" si="13"/>
        <v>0</v>
      </c>
      <c r="H546" s="39">
        <v>0</v>
      </c>
      <c r="I546" s="32">
        <f t="shared" si="14"/>
        <v>0</v>
      </c>
      <c r="J546" s="40"/>
      <c r="K546" s="34">
        <v>0</v>
      </c>
      <c r="L546" s="34">
        <v>0</v>
      </c>
      <c r="M546" s="34">
        <f t="shared" si="15"/>
        <v>0</v>
      </c>
      <c r="N546" s="34">
        <f t="shared" si="16"/>
        <v>0</v>
      </c>
      <c r="O546" s="36" t="e">
        <f t="shared" si="12"/>
        <v>#DIV/0!</v>
      </c>
      <c r="P546" s="2"/>
      <c r="Q546" s="2"/>
      <c r="R546" s="2"/>
      <c r="S546" s="2"/>
      <c r="T546" s="2"/>
      <c r="U546" s="2"/>
    </row>
    <row r="547" spans="1:21" x14ac:dyDescent="0.25">
      <c r="A547" s="37">
        <v>50906</v>
      </c>
      <c r="B547" s="30" t="s">
        <v>40</v>
      </c>
      <c r="C547" s="30" t="s">
        <v>599</v>
      </c>
      <c r="D547" s="30" t="s">
        <v>605</v>
      </c>
      <c r="E547" s="38"/>
      <c r="F547" s="39">
        <v>0</v>
      </c>
      <c r="G547" s="32">
        <f t="shared" si="13"/>
        <v>0</v>
      </c>
      <c r="H547" s="39">
        <v>0</v>
      </c>
      <c r="I547" s="32">
        <f t="shared" si="14"/>
        <v>0</v>
      </c>
      <c r="J547" s="40"/>
      <c r="K547" s="34">
        <v>0</v>
      </c>
      <c r="L547" s="34">
        <v>0</v>
      </c>
      <c r="M547" s="34">
        <f t="shared" si="15"/>
        <v>0</v>
      </c>
      <c r="N547" s="34">
        <f t="shared" si="16"/>
        <v>0</v>
      </c>
      <c r="O547" s="36" t="e">
        <f t="shared" si="12"/>
        <v>#DIV/0!</v>
      </c>
      <c r="P547" s="2"/>
      <c r="Q547" s="2"/>
      <c r="R547" s="2"/>
      <c r="S547" s="2"/>
      <c r="T547" s="2"/>
      <c r="U547" s="2"/>
    </row>
    <row r="548" spans="1:21" x14ac:dyDescent="0.25">
      <c r="A548" s="37">
        <v>50907</v>
      </c>
      <c r="B548" s="30" t="s">
        <v>40</v>
      </c>
      <c r="C548" s="30" t="s">
        <v>599</v>
      </c>
      <c r="D548" s="30" t="s">
        <v>606</v>
      </c>
      <c r="E548" s="38"/>
      <c r="F548" s="39">
        <v>0</v>
      </c>
      <c r="G548" s="32">
        <f t="shared" si="13"/>
        <v>0</v>
      </c>
      <c r="H548" s="39">
        <v>0</v>
      </c>
      <c r="I548" s="32">
        <f t="shared" si="14"/>
        <v>0</v>
      </c>
      <c r="J548" s="40"/>
      <c r="K548" s="34">
        <v>0</v>
      </c>
      <c r="L548" s="34">
        <v>0</v>
      </c>
      <c r="M548" s="34">
        <f t="shared" si="15"/>
        <v>0</v>
      </c>
      <c r="N548" s="34">
        <f t="shared" si="16"/>
        <v>0</v>
      </c>
      <c r="O548" s="36" t="e">
        <f t="shared" si="12"/>
        <v>#DIV/0!</v>
      </c>
      <c r="P548" s="2"/>
      <c r="Q548" s="2"/>
      <c r="R548" s="2"/>
      <c r="S548" s="2"/>
      <c r="T548" s="2"/>
      <c r="U548" s="2"/>
    </row>
    <row r="549" spans="1:21" x14ac:dyDescent="0.25">
      <c r="A549" s="37">
        <v>50908</v>
      </c>
      <c r="B549" s="30" t="s">
        <v>40</v>
      </c>
      <c r="C549" s="30" t="s">
        <v>599</v>
      </c>
      <c r="D549" s="30" t="s">
        <v>607</v>
      </c>
      <c r="E549" s="38"/>
      <c r="F549" s="39">
        <v>0</v>
      </c>
      <c r="G549" s="32">
        <f t="shared" si="13"/>
        <v>0</v>
      </c>
      <c r="H549" s="39">
        <v>0</v>
      </c>
      <c r="I549" s="32">
        <f t="shared" si="14"/>
        <v>0</v>
      </c>
      <c r="J549" s="40"/>
      <c r="K549" s="34">
        <v>0</v>
      </c>
      <c r="L549" s="34">
        <v>0</v>
      </c>
      <c r="M549" s="34">
        <f t="shared" si="15"/>
        <v>0</v>
      </c>
      <c r="N549" s="34">
        <f t="shared" si="16"/>
        <v>0</v>
      </c>
      <c r="O549" s="36" t="e">
        <f t="shared" si="12"/>
        <v>#DIV/0!</v>
      </c>
      <c r="P549" s="2"/>
      <c r="Q549" s="2"/>
      <c r="R549" s="2"/>
      <c r="S549" s="2"/>
      <c r="T549" s="2"/>
      <c r="U549" s="2"/>
    </row>
    <row r="550" spans="1:21" x14ac:dyDescent="0.25">
      <c r="A550" s="37">
        <v>50909</v>
      </c>
      <c r="B550" s="30" t="s">
        <v>40</v>
      </c>
      <c r="C550" s="30" t="s">
        <v>599</v>
      </c>
      <c r="D550" s="30" t="s">
        <v>608</v>
      </c>
      <c r="E550" s="38"/>
      <c r="F550" s="39">
        <v>0</v>
      </c>
      <c r="G550" s="32">
        <f t="shared" si="13"/>
        <v>0</v>
      </c>
      <c r="H550" s="39">
        <v>0</v>
      </c>
      <c r="I550" s="32">
        <f t="shared" si="14"/>
        <v>0</v>
      </c>
      <c r="J550" s="40"/>
      <c r="K550" s="34">
        <v>0</v>
      </c>
      <c r="L550" s="34">
        <v>0</v>
      </c>
      <c r="M550" s="34">
        <f t="shared" si="15"/>
        <v>0</v>
      </c>
      <c r="N550" s="34">
        <f t="shared" si="16"/>
        <v>0</v>
      </c>
      <c r="O550" s="36" t="e">
        <f t="shared" si="12"/>
        <v>#DIV/0!</v>
      </c>
      <c r="P550" s="2"/>
      <c r="Q550" s="2"/>
      <c r="R550" s="2"/>
      <c r="S550" s="2"/>
      <c r="T550" s="2"/>
      <c r="U550" s="2"/>
    </row>
    <row r="551" spans="1:21" x14ac:dyDescent="0.25">
      <c r="A551" s="37">
        <v>50910</v>
      </c>
      <c r="B551" s="30" t="s">
        <v>40</v>
      </c>
      <c r="C551" s="30" t="s">
        <v>599</v>
      </c>
      <c r="D551" s="30" t="s">
        <v>609</v>
      </c>
      <c r="E551" s="38"/>
      <c r="F551" s="39">
        <v>0</v>
      </c>
      <c r="G551" s="32">
        <f t="shared" si="13"/>
        <v>0</v>
      </c>
      <c r="H551" s="39">
        <v>0</v>
      </c>
      <c r="I551" s="32">
        <f t="shared" si="14"/>
        <v>0</v>
      </c>
      <c r="J551" s="40"/>
      <c r="K551" s="34">
        <v>0</v>
      </c>
      <c r="L551" s="34">
        <v>0</v>
      </c>
      <c r="M551" s="34">
        <f t="shared" si="15"/>
        <v>0</v>
      </c>
      <c r="N551" s="34">
        <f t="shared" si="16"/>
        <v>0</v>
      </c>
      <c r="O551" s="36" t="e">
        <f t="shared" si="12"/>
        <v>#DIV/0!</v>
      </c>
      <c r="P551" s="2"/>
      <c r="Q551" s="2"/>
      <c r="R551" s="2"/>
      <c r="S551" s="2"/>
      <c r="T551" s="2"/>
      <c r="U551" s="2"/>
    </row>
    <row r="552" spans="1:21" x14ac:dyDescent="0.25">
      <c r="A552" s="37">
        <v>50911</v>
      </c>
      <c r="B552" s="30" t="s">
        <v>40</v>
      </c>
      <c r="C552" s="30" t="s">
        <v>599</v>
      </c>
      <c r="D552" s="30" t="s">
        <v>610</v>
      </c>
      <c r="E552" s="38"/>
      <c r="F552" s="39">
        <v>0</v>
      </c>
      <c r="G552" s="32">
        <f t="shared" si="13"/>
        <v>0</v>
      </c>
      <c r="H552" s="39">
        <v>0</v>
      </c>
      <c r="I552" s="32">
        <f t="shared" si="14"/>
        <v>0</v>
      </c>
      <c r="J552" s="40"/>
      <c r="K552" s="34">
        <v>0</v>
      </c>
      <c r="L552" s="34">
        <v>0</v>
      </c>
      <c r="M552" s="34">
        <f t="shared" si="15"/>
        <v>0</v>
      </c>
      <c r="N552" s="34">
        <f t="shared" si="16"/>
        <v>0</v>
      </c>
      <c r="O552" s="36" t="e">
        <f t="shared" si="12"/>
        <v>#DIV/0!</v>
      </c>
      <c r="P552" s="2"/>
      <c r="Q552" s="2"/>
      <c r="R552" s="2"/>
      <c r="S552" s="2"/>
      <c r="T552" s="2"/>
      <c r="U552" s="2"/>
    </row>
    <row r="553" spans="1:21" x14ac:dyDescent="0.25">
      <c r="A553" s="37">
        <v>51001</v>
      </c>
      <c r="B553" s="30" t="s">
        <v>40</v>
      </c>
      <c r="C553" s="30" t="s">
        <v>611</v>
      </c>
      <c r="D553" s="30" t="s">
        <v>612</v>
      </c>
      <c r="E553" s="38"/>
      <c r="F553" s="39">
        <v>0</v>
      </c>
      <c r="G553" s="32">
        <f t="shared" si="13"/>
        <v>0</v>
      </c>
      <c r="H553" s="39">
        <v>0</v>
      </c>
      <c r="I553" s="32">
        <f t="shared" si="14"/>
        <v>0</v>
      </c>
      <c r="J553" s="40"/>
      <c r="K553" s="34">
        <v>0</v>
      </c>
      <c r="L553" s="34">
        <v>0</v>
      </c>
      <c r="M553" s="34">
        <f t="shared" si="15"/>
        <v>0</v>
      </c>
      <c r="N553" s="34">
        <f t="shared" si="16"/>
        <v>0</v>
      </c>
      <c r="O553" s="36" t="e">
        <f t="shared" si="12"/>
        <v>#DIV/0!</v>
      </c>
      <c r="P553" s="2"/>
      <c r="Q553" s="2"/>
      <c r="R553" s="2"/>
      <c r="S553" s="2"/>
      <c r="T553" s="2"/>
      <c r="U553" s="2"/>
    </row>
    <row r="554" spans="1:21" x14ac:dyDescent="0.25">
      <c r="A554" s="37">
        <v>51002</v>
      </c>
      <c r="B554" s="30" t="s">
        <v>40</v>
      </c>
      <c r="C554" s="30" t="s">
        <v>611</v>
      </c>
      <c r="D554" s="30" t="s">
        <v>613</v>
      </c>
      <c r="E554" s="38"/>
      <c r="F554" s="39">
        <v>0</v>
      </c>
      <c r="G554" s="32">
        <f t="shared" si="13"/>
        <v>0</v>
      </c>
      <c r="H554" s="39">
        <v>0</v>
      </c>
      <c r="I554" s="32">
        <f t="shared" si="14"/>
        <v>0</v>
      </c>
      <c r="J554" s="40"/>
      <c r="K554" s="34">
        <v>0</v>
      </c>
      <c r="L554" s="34">
        <v>0</v>
      </c>
      <c r="M554" s="34">
        <f t="shared" si="15"/>
        <v>0</v>
      </c>
      <c r="N554" s="34">
        <f t="shared" si="16"/>
        <v>0</v>
      </c>
      <c r="O554" s="36" t="e">
        <f t="shared" si="12"/>
        <v>#DIV/0!</v>
      </c>
      <c r="P554" s="2"/>
      <c r="Q554" s="2"/>
      <c r="R554" s="2"/>
      <c r="S554" s="2"/>
      <c r="T554" s="2"/>
      <c r="U554" s="2"/>
    </row>
    <row r="555" spans="1:21" x14ac:dyDescent="0.25">
      <c r="A555" s="37">
        <v>51003</v>
      </c>
      <c r="B555" s="30" t="s">
        <v>40</v>
      </c>
      <c r="C555" s="30" t="s">
        <v>611</v>
      </c>
      <c r="D555" s="30" t="s">
        <v>614</v>
      </c>
      <c r="E555" s="38"/>
      <c r="F555" s="39">
        <v>0</v>
      </c>
      <c r="G555" s="32">
        <f t="shared" si="13"/>
        <v>0</v>
      </c>
      <c r="H555" s="39">
        <v>0</v>
      </c>
      <c r="I555" s="32">
        <f t="shared" si="14"/>
        <v>0</v>
      </c>
      <c r="J555" s="40"/>
      <c r="K555" s="34">
        <v>0</v>
      </c>
      <c r="L555" s="34">
        <v>0</v>
      </c>
      <c r="M555" s="34">
        <f t="shared" si="15"/>
        <v>0</v>
      </c>
      <c r="N555" s="34">
        <f t="shared" si="16"/>
        <v>0</v>
      </c>
      <c r="O555" s="36" t="e">
        <f t="shared" si="12"/>
        <v>#DIV/0!</v>
      </c>
      <c r="P555" s="2"/>
      <c r="Q555" s="2"/>
      <c r="R555" s="2"/>
      <c r="S555" s="2"/>
      <c r="T555" s="2"/>
      <c r="U555" s="2"/>
    </row>
    <row r="556" spans="1:21" x14ac:dyDescent="0.25">
      <c r="A556" s="37">
        <v>51004</v>
      </c>
      <c r="B556" s="30" t="s">
        <v>40</v>
      </c>
      <c r="C556" s="30" t="s">
        <v>611</v>
      </c>
      <c r="D556" s="30" t="s">
        <v>615</v>
      </c>
      <c r="E556" s="38"/>
      <c r="F556" s="39">
        <v>0</v>
      </c>
      <c r="G556" s="32">
        <f t="shared" si="13"/>
        <v>0</v>
      </c>
      <c r="H556" s="39">
        <v>0</v>
      </c>
      <c r="I556" s="32">
        <f t="shared" si="14"/>
        <v>0</v>
      </c>
      <c r="J556" s="40"/>
      <c r="K556" s="34">
        <v>0</v>
      </c>
      <c r="L556" s="34">
        <v>0</v>
      </c>
      <c r="M556" s="34">
        <f t="shared" si="15"/>
        <v>0</v>
      </c>
      <c r="N556" s="34">
        <f t="shared" si="16"/>
        <v>0</v>
      </c>
      <c r="O556" s="36" t="e">
        <f t="shared" si="12"/>
        <v>#DIV/0!</v>
      </c>
      <c r="P556" s="2"/>
      <c r="Q556" s="2"/>
      <c r="R556" s="2"/>
      <c r="S556" s="2"/>
      <c r="T556" s="2"/>
      <c r="U556" s="2"/>
    </row>
    <row r="557" spans="1:21" x14ac:dyDescent="0.25">
      <c r="A557" s="37">
        <v>51005</v>
      </c>
      <c r="B557" s="30" t="s">
        <v>40</v>
      </c>
      <c r="C557" s="30" t="s">
        <v>611</v>
      </c>
      <c r="D557" s="30" t="s">
        <v>616</v>
      </c>
      <c r="E557" s="38"/>
      <c r="F557" s="39">
        <v>0</v>
      </c>
      <c r="G557" s="32">
        <f t="shared" si="13"/>
        <v>0</v>
      </c>
      <c r="H557" s="39">
        <v>0</v>
      </c>
      <c r="I557" s="32">
        <f t="shared" si="14"/>
        <v>0</v>
      </c>
      <c r="J557" s="40"/>
      <c r="K557" s="34">
        <v>0</v>
      </c>
      <c r="L557" s="34">
        <v>0</v>
      </c>
      <c r="M557" s="34">
        <f t="shared" si="15"/>
        <v>0</v>
      </c>
      <c r="N557" s="34">
        <f t="shared" si="16"/>
        <v>0</v>
      </c>
      <c r="O557" s="36" t="e">
        <f t="shared" si="12"/>
        <v>#DIV/0!</v>
      </c>
      <c r="P557" s="2"/>
      <c r="Q557" s="2"/>
      <c r="R557" s="2"/>
      <c r="S557" s="2"/>
      <c r="T557" s="2"/>
      <c r="U557" s="2"/>
    </row>
    <row r="558" spans="1:21" x14ac:dyDescent="0.25">
      <c r="A558" s="37">
        <v>51006</v>
      </c>
      <c r="B558" s="30" t="s">
        <v>40</v>
      </c>
      <c r="C558" s="30" t="s">
        <v>611</v>
      </c>
      <c r="D558" s="30" t="s">
        <v>617</v>
      </c>
      <c r="E558" s="38"/>
      <c r="F558" s="39">
        <v>0</v>
      </c>
      <c r="G558" s="32">
        <f t="shared" si="13"/>
        <v>0</v>
      </c>
      <c r="H558" s="39">
        <v>0</v>
      </c>
      <c r="I558" s="32">
        <f t="shared" si="14"/>
        <v>0</v>
      </c>
      <c r="J558" s="40"/>
      <c r="K558" s="34">
        <v>0</v>
      </c>
      <c r="L558" s="34">
        <v>0</v>
      </c>
      <c r="M558" s="34">
        <f t="shared" si="15"/>
        <v>0</v>
      </c>
      <c r="N558" s="34">
        <f t="shared" si="16"/>
        <v>0</v>
      </c>
      <c r="O558" s="36" t="e">
        <f t="shared" si="12"/>
        <v>#DIV/0!</v>
      </c>
      <c r="P558" s="2"/>
      <c r="Q558" s="2"/>
      <c r="R558" s="2"/>
      <c r="S558" s="2"/>
      <c r="T558" s="2"/>
      <c r="U558" s="2"/>
    </row>
    <row r="559" spans="1:21" x14ac:dyDescent="0.25">
      <c r="A559" s="37">
        <v>51007</v>
      </c>
      <c r="B559" s="30" t="s">
        <v>40</v>
      </c>
      <c r="C559" s="30" t="s">
        <v>611</v>
      </c>
      <c r="D559" s="30" t="s">
        <v>618</v>
      </c>
      <c r="E559" s="38"/>
      <c r="F559" s="39">
        <v>0</v>
      </c>
      <c r="G559" s="32">
        <f t="shared" si="13"/>
        <v>0</v>
      </c>
      <c r="H559" s="39">
        <v>0</v>
      </c>
      <c r="I559" s="32">
        <f t="shared" si="14"/>
        <v>0</v>
      </c>
      <c r="J559" s="40"/>
      <c r="K559" s="34">
        <v>0</v>
      </c>
      <c r="L559" s="34">
        <v>0</v>
      </c>
      <c r="M559" s="34">
        <f t="shared" si="15"/>
        <v>0</v>
      </c>
      <c r="N559" s="34">
        <f t="shared" si="16"/>
        <v>0</v>
      </c>
      <c r="O559" s="36" t="e">
        <f t="shared" si="12"/>
        <v>#DIV/0!</v>
      </c>
      <c r="P559" s="2"/>
      <c r="Q559" s="2"/>
      <c r="R559" s="2"/>
      <c r="S559" s="2"/>
      <c r="T559" s="2"/>
      <c r="U559" s="2"/>
    </row>
    <row r="560" spans="1:21" x14ac:dyDescent="0.25">
      <c r="A560" s="37">
        <v>51008</v>
      </c>
      <c r="B560" s="30" t="s">
        <v>40</v>
      </c>
      <c r="C560" s="30" t="s">
        <v>611</v>
      </c>
      <c r="D560" s="30" t="s">
        <v>619</v>
      </c>
      <c r="E560" s="38"/>
      <c r="F560" s="39">
        <v>0</v>
      </c>
      <c r="G560" s="32">
        <f t="shared" si="13"/>
        <v>0</v>
      </c>
      <c r="H560" s="39">
        <v>0</v>
      </c>
      <c r="I560" s="32">
        <f t="shared" si="14"/>
        <v>0</v>
      </c>
      <c r="J560" s="40"/>
      <c r="K560" s="34">
        <v>0</v>
      </c>
      <c r="L560" s="34">
        <v>0</v>
      </c>
      <c r="M560" s="34">
        <f t="shared" si="15"/>
        <v>0</v>
      </c>
      <c r="N560" s="34">
        <f t="shared" si="16"/>
        <v>0</v>
      </c>
      <c r="O560" s="36" t="e">
        <f t="shared" si="12"/>
        <v>#DIV/0!</v>
      </c>
      <c r="P560" s="2"/>
      <c r="Q560" s="2"/>
      <c r="R560" s="2"/>
      <c r="S560" s="2"/>
      <c r="T560" s="2"/>
      <c r="U560" s="2"/>
    </row>
    <row r="561" spans="1:21" x14ac:dyDescent="0.25">
      <c r="A561" s="37">
        <v>51009</v>
      </c>
      <c r="B561" s="30" t="s">
        <v>40</v>
      </c>
      <c r="C561" s="30" t="s">
        <v>611</v>
      </c>
      <c r="D561" s="30" t="s">
        <v>620</v>
      </c>
      <c r="E561" s="38"/>
      <c r="F561" s="39">
        <v>0</v>
      </c>
      <c r="G561" s="32">
        <f t="shared" si="13"/>
        <v>0</v>
      </c>
      <c r="H561" s="39">
        <v>0</v>
      </c>
      <c r="I561" s="32">
        <f t="shared" si="14"/>
        <v>0</v>
      </c>
      <c r="J561" s="40"/>
      <c r="K561" s="34">
        <v>0</v>
      </c>
      <c r="L561" s="34">
        <v>0</v>
      </c>
      <c r="M561" s="34">
        <f t="shared" si="15"/>
        <v>0</v>
      </c>
      <c r="N561" s="34">
        <f t="shared" si="16"/>
        <v>0</v>
      </c>
      <c r="O561" s="36" t="e">
        <f t="shared" si="12"/>
        <v>#DIV/0!</v>
      </c>
      <c r="P561" s="2"/>
      <c r="Q561" s="2"/>
      <c r="R561" s="2"/>
      <c r="S561" s="2"/>
      <c r="T561" s="2"/>
      <c r="U561" s="2"/>
    </row>
    <row r="562" spans="1:21" x14ac:dyDescent="0.25">
      <c r="A562" s="37">
        <v>51010</v>
      </c>
      <c r="B562" s="30" t="s">
        <v>40</v>
      </c>
      <c r="C562" s="30" t="s">
        <v>611</v>
      </c>
      <c r="D562" s="30" t="s">
        <v>621</v>
      </c>
      <c r="E562" s="38"/>
      <c r="F562" s="39">
        <v>0</v>
      </c>
      <c r="G562" s="32">
        <f t="shared" si="13"/>
        <v>0</v>
      </c>
      <c r="H562" s="39">
        <v>0</v>
      </c>
      <c r="I562" s="32">
        <f t="shared" si="14"/>
        <v>0</v>
      </c>
      <c r="J562" s="40"/>
      <c r="K562" s="34">
        <v>0</v>
      </c>
      <c r="L562" s="34">
        <v>0</v>
      </c>
      <c r="M562" s="34">
        <f t="shared" si="15"/>
        <v>0</v>
      </c>
      <c r="N562" s="34">
        <f t="shared" si="16"/>
        <v>0</v>
      </c>
      <c r="O562" s="36" t="e">
        <f t="shared" si="12"/>
        <v>#DIV/0!</v>
      </c>
      <c r="P562" s="2"/>
      <c r="Q562" s="2"/>
      <c r="R562" s="2"/>
      <c r="S562" s="2"/>
      <c r="T562" s="2"/>
      <c r="U562" s="2"/>
    </row>
    <row r="563" spans="1:21" x14ac:dyDescent="0.25">
      <c r="A563" s="37">
        <v>51011</v>
      </c>
      <c r="B563" s="30" t="s">
        <v>40</v>
      </c>
      <c r="C563" s="30" t="s">
        <v>611</v>
      </c>
      <c r="D563" s="30" t="s">
        <v>622</v>
      </c>
      <c r="E563" s="38"/>
      <c r="F563" s="39">
        <v>0</v>
      </c>
      <c r="G563" s="32">
        <f t="shared" si="13"/>
        <v>0</v>
      </c>
      <c r="H563" s="39">
        <v>0</v>
      </c>
      <c r="I563" s="32">
        <f t="shared" si="14"/>
        <v>0</v>
      </c>
      <c r="J563" s="40"/>
      <c r="K563" s="34">
        <v>0</v>
      </c>
      <c r="L563" s="34">
        <v>0</v>
      </c>
      <c r="M563" s="34">
        <f t="shared" si="15"/>
        <v>0</v>
      </c>
      <c r="N563" s="34">
        <f t="shared" si="16"/>
        <v>0</v>
      </c>
      <c r="O563" s="36" t="e">
        <f t="shared" si="12"/>
        <v>#DIV/0!</v>
      </c>
      <c r="P563" s="2"/>
      <c r="Q563" s="2"/>
      <c r="R563" s="2"/>
      <c r="S563" s="2"/>
      <c r="T563" s="2"/>
      <c r="U563" s="2"/>
    </row>
    <row r="564" spans="1:21" x14ac:dyDescent="0.25">
      <c r="A564" s="37">
        <v>51012</v>
      </c>
      <c r="B564" s="30" t="s">
        <v>40</v>
      </c>
      <c r="C564" s="30" t="s">
        <v>611</v>
      </c>
      <c r="D564" s="30" t="s">
        <v>623</v>
      </c>
      <c r="E564" s="38"/>
      <c r="F564" s="39">
        <v>0</v>
      </c>
      <c r="G564" s="32">
        <f t="shared" si="13"/>
        <v>0</v>
      </c>
      <c r="H564" s="39">
        <v>0</v>
      </c>
      <c r="I564" s="32">
        <f t="shared" si="14"/>
        <v>0</v>
      </c>
      <c r="J564" s="40"/>
      <c r="K564" s="34">
        <v>0</v>
      </c>
      <c r="L564" s="34">
        <v>0</v>
      </c>
      <c r="M564" s="34">
        <f t="shared" si="15"/>
        <v>0</v>
      </c>
      <c r="N564" s="34">
        <f t="shared" si="16"/>
        <v>0</v>
      </c>
      <c r="O564" s="36" t="e">
        <f t="shared" si="12"/>
        <v>#DIV/0!</v>
      </c>
      <c r="P564" s="2"/>
      <c r="Q564" s="2"/>
      <c r="R564" s="2"/>
      <c r="S564" s="2"/>
      <c r="T564" s="2"/>
      <c r="U564" s="2"/>
    </row>
    <row r="565" spans="1:21" x14ac:dyDescent="0.25">
      <c r="A565" s="37">
        <v>51101</v>
      </c>
      <c r="B565" s="30" t="s">
        <v>40</v>
      </c>
      <c r="C565" s="30" t="s">
        <v>624</v>
      </c>
      <c r="D565" s="30" t="s">
        <v>624</v>
      </c>
      <c r="E565" s="42">
        <v>2176</v>
      </c>
      <c r="F565" s="32">
        <v>2573</v>
      </c>
      <c r="G565" s="32">
        <f t="shared" si="13"/>
        <v>397</v>
      </c>
      <c r="H565" s="32">
        <v>2141</v>
      </c>
      <c r="I565" s="32">
        <f t="shared" si="14"/>
        <v>432</v>
      </c>
      <c r="J565" s="33">
        <v>0.16789999999999999</v>
      </c>
      <c r="K565" s="35">
        <f>F565</f>
        <v>2573</v>
      </c>
      <c r="L565" s="34">
        <v>432</v>
      </c>
      <c r="M565" s="35">
        <f t="shared" si="15"/>
        <v>2573</v>
      </c>
      <c r="N565" s="35">
        <f t="shared" si="16"/>
        <v>0</v>
      </c>
      <c r="O565" s="36">
        <f t="shared" si="12"/>
        <v>0</v>
      </c>
      <c r="P565" s="2"/>
      <c r="Q565" s="2"/>
      <c r="R565" s="2"/>
      <c r="S565" s="2"/>
      <c r="T565" s="2"/>
      <c r="U565" s="2"/>
    </row>
    <row r="566" spans="1:21" x14ac:dyDescent="0.25">
      <c r="A566" s="37">
        <v>51102</v>
      </c>
      <c r="B566" s="30" t="s">
        <v>40</v>
      </c>
      <c r="C566" s="30" t="s">
        <v>624</v>
      </c>
      <c r="D566" s="30" t="s">
        <v>625</v>
      </c>
      <c r="E566" s="38"/>
      <c r="F566" s="39">
        <v>0</v>
      </c>
      <c r="G566" s="32">
        <f t="shared" si="13"/>
        <v>0</v>
      </c>
      <c r="H566" s="39">
        <v>0</v>
      </c>
      <c r="I566" s="32">
        <f t="shared" si="14"/>
        <v>0</v>
      </c>
      <c r="J566" s="40"/>
      <c r="K566" s="34">
        <v>0</v>
      </c>
      <c r="L566" s="34">
        <v>0</v>
      </c>
      <c r="M566" s="34">
        <f t="shared" si="15"/>
        <v>0</v>
      </c>
      <c r="N566" s="34">
        <f t="shared" si="16"/>
        <v>0</v>
      </c>
      <c r="O566" s="36" t="e">
        <f t="shared" si="12"/>
        <v>#DIV/0!</v>
      </c>
      <c r="P566" s="2"/>
      <c r="Q566" s="2"/>
      <c r="R566" s="2"/>
      <c r="S566" s="2"/>
      <c r="T566" s="2"/>
      <c r="U566" s="2"/>
    </row>
    <row r="567" spans="1:21" x14ac:dyDescent="0.25">
      <c r="A567" s="37">
        <v>51103</v>
      </c>
      <c r="B567" s="30" t="s">
        <v>40</v>
      </c>
      <c r="C567" s="30" t="s">
        <v>624</v>
      </c>
      <c r="D567" s="30" t="s">
        <v>626</v>
      </c>
      <c r="E567" s="38"/>
      <c r="F567" s="39">
        <v>0</v>
      </c>
      <c r="G567" s="32">
        <f t="shared" si="13"/>
        <v>0</v>
      </c>
      <c r="H567" s="39">
        <v>0</v>
      </c>
      <c r="I567" s="32">
        <f t="shared" si="14"/>
        <v>0</v>
      </c>
      <c r="J567" s="40"/>
      <c r="K567" s="34">
        <v>0</v>
      </c>
      <c r="L567" s="34">
        <v>0</v>
      </c>
      <c r="M567" s="34">
        <f t="shared" si="15"/>
        <v>0</v>
      </c>
      <c r="N567" s="34">
        <f t="shared" si="16"/>
        <v>0</v>
      </c>
      <c r="O567" s="36" t="e">
        <f t="shared" si="12"/>
        <v>#DIV/0!</v>
      </c>
      <c r="P567" s="2"/>
      <c r="Q567" s="2"/>
      <c r="R567" s="2"/>
      <c r="S567" s="2"/>
      <c r="T567" s="2"/>
      <c r="U567" s="2"/>
    </row>
    <row r="568" spans="1:21" x14ac:dyDescent="0.25">
      <c r="A568" s="37">
        <v>51104</v>
      </c>
      <c r="B568" s="30" t="s">
        <v>40</v>
      </c>
      <c r="C568" s="30" t="s">
        <v>624</v>
      </c>
      <c r="D568" s="30" t="s">
        <v>627</v>
      </c>
      <c r="E568" s="38"/>
      <c r="F568" s="39">
        <v>0</v>
      </c>
      <c r="G568" s="32">
        <f t="shared" si="13"/>
        <v>0</v>
      </c>
      <c r="H568" s="39">
        <v>0</v>
      </c>
      <c r="I568" s="32">
        <f t="shared" si="14"/>
        <v>0</v>
      </c>
      <c r="J568" s="40"/>
      <c r="K568" s="34">
        <v>0</v>
      </c>
      <c r="L568" s="34">
        <v>0</v>
      </c>
      <c r="M568" s="34">
        <f t="shared" si="15"/>
        <v>0</v>
      </c>
      <c r="N568" s="34">
        <f t="shared" si="16"/>
        <v>0</v>
      </c>
      <c r="O568" s="36" t="e">
        <f t="shared" si="12"/>
        <v>#DIV/0!</v>
      </c>
      <c r="P568" s="2"/>
      <c r="Q568" s="2"/>
      <c r="R568" s="2"/>
      <c r="S568" s="2"/>
      <c r="T568" s="2"/>
      <c r="U568" s="2"/>
    </row>
    <row r="569" spans="1:21" x14ac:dyDescent="0.25">
      <c r="A569" s="37">
        <v>51105</v>
      </c>
      <c r="B569" s="30" t="s">
        <v>40</v>
      </c>
      <c r="C569" s="30" t="s">
        <v>624</v>
      </c>
      <c r="D569" s="30" t="s">
        <v>628</v>
      </c>
      <c r="E569" s="38"/>
      <c r="F569" s="39">
        <v>0</v>
      </c>
      <c r="G569" s="32">
        <f t="shared" si="13"/>
        <v>0</v>
      </c>
      <c r="H569" s="39">
        <v>0</v>
      </c>
      <c r="I569" s="32">
        <f t="shared" si="14"/>
        <v>0</v>
      </c>
      <c r="J569" s="40"/>
      <c r="K569" s="34">
        <v>0</v>
      </c>
      <c r="L569" s="34">
        <v>0</v>
      </c>
      <c r="M569" s="34">
        <f t="shared" si="15"/>
        <v>0</v>
      </c>
      <c r="N569" s="34">
        <f t="shared" si="16"/>
        <v>0</v>
      </c>
      <c r="O569" s="36" t="e">
        <f t="shared" si="12"/>
        <v>#DIV/0!</v>
      </c>
      <c r="P569" s="2"/>
      <c r="Q569" s="2"/>
      <c r="R569" s="2"/>
      <c r="S569" s="2"/>
      <c r="T569" s="2"/>
      <c r="U569" s="2"/>
    </row>
    <row r="570" spans="1:21" x14ac:dyDescent="0.25">
      <c r="A570" s="37">
        <v>51106</v>
      </c>
      <c r="B570" s="30" t="s">
        <v>40</v>
      </c>
      <c r="C570" s="30" t="s">
        <v>624</v>
      </c>
      <c r="D570" s="30" t="s">
        <v>165</v>
      </c>
      <c r="E570" s="38"/>
      <c r="F570" s="39">
        <v>0</v>
      </c>
      <c r="G570" s="32">
        <f t="shared" si="13"/>
        <v>0</v>
      </c>
      <c r="H570" s="39">
        <v>0</v>
      </c>
      <c r="I570" s="32">
        <f t="shared" si="14"/>
        <v>0</v>
      </c>
      <c r="J570" s="40"/>
      <c r="K570" s="34">
        <v>0</v>
      </c>
      <c r="L570" s="34">
        <v>0</v>
      </c>
      <c r="M570" s="34">
        <f t="shared" si="15"/>
        <v>0</v>
      </c>
      <c r="N570" s="34">
        <f t="shared" si="16"/>
        <v>0</v>
      </c>
      <c r="O570" s="36" t="e">
        <f t="shared" si="12"/>
        <v>#DIV/0!</v>
      </c>
      <c r="P570" s="2"/>
      <c r="Q570" s="2"/>
      <c r="R570" s="2"/>
      <c r="S570" s="2"/>
      <c r="T570" s="2"/>
      <c r="U570" s="2"/>
    </row>
    <row r="571" spans="1:21" x14ac:dyDescent="0.25">
      <c r="A571" s="37">
        <v>51107</v>
      </c>
      <c r="B571" s="30" t="s">
        <v>40</v>
      </c>
      <c r="C571" s="30" t="s">
        <v>624</v>
      </c>
      <c r="D571" s="30" t="s">
        <v>629</v>
      </c>
      <c r="E571" s="38"/>
      <c r="F571" s="39">
        <v>0</v>
      </c>
      <c r="G571" s="32">
        <f t="shared" si="13"/>
        <v>0</v>
      </c>
      <c r="H571" s="39">
        <v>0</v>
      </c>
      <c r="I571" s="32">
        <f t="shared" si="14"/>
        <v>0</v>
      </c>
      <c r="J571" s="40"/>
      <c r="K571" s="34">
        <v>0</v>
      </c>
      <c r="L571" s="34">
        <v>0</v>
      </c>
      <c r="M571" s="34">
        <f t="shared" si="15"/>
        <v>0</v>
      </c>
      <c r="N571" s="34">
        <f t="shared" si="16"/>
        <v>0</v>
      </c>
      <c r="O571" s="36" t="e">
        <f t="shared" si="12"/>
        <v>#DIV/0!</v>
      </c>
      <c r="P571" s="2"/>
      <c r="Q571" s="2"/>
      <c r="R571" s="2"/>
      <c r="S571" s="2"/>
      <c r="T571" s="2"/>
      <c r="U571" s="2"/>
    </row>
    <row r="572" spans="1:21" x14ac:dyDescent="0.25">
      <c r="A572" s="37">
        <v>51108</v>
      </c>
      <c r="B572" s="30" t="s">
        <v>40</v>
      </c>
      <c r="C572" s="30" t="s">
        <v>624</v>
      </c>
      <c r="D572" s="30" t="s">
        <v>630</v>
      </c>
      <c r="E572" s="38"/>
      <c r="F572" s="39">
        <v>0</v>
      </c>
      <c r="G572" s="32">
        <f t="shared" si="13"/>
        <v>0</v>
      </c>
      <c r="H572" s="39">
        <v>0</v>
      </c>
      <c r="I572" s="32">
        <f t="shared" si="14"/>
        <v>0</v>
      </c>
      <c r="J572" s="40"/>
      <c r="K572" s="34">
        <v>0</v>
      </c>
      <c r="L572" s="34">
        <v>0</v>
      </c>
      <c r="M572" s="34">
        <f t="shared" si="15"/>
        <v>0</v>
      </c>
      <c r="N572" s="34">
        <f t="shared" si="16"/>
        <v>0</v>
      </c>
      <c r="O572" s="36" t="e">
        <f t="shared" si="12"/>
        <v>#DIV/0!</v>
      </c>
      <c r="P572" s="2"/>
      <c r="Q572" s="2"/>
      <c r="R572" s="2"/>
      <c r="S572" s="2"/>
      <c r="T572" s="2"/>
      <c r="U572" s="2"/>
    </row>
    <row r="573" spans="1:21" x14ac:dyDescent="0.25">
      <c r="A573" s="37">
        <v>60101</v>
      </c>
      <c r="B573" s="30" t="s">
        <v>41</v>
      </c>
      <c r="C573" s="30" t="s">
        <v>41</v>
      </c>
      <c r="D573" s="30" t="s">
        <v>41</v>
      </c>
      <c r="E573" s="42">
        <v>179600</v>
      </c>
      <c r="F573" s="32">
        <v>202456</v>
      </c>
      <c r="G573" s="32">
        <f t="shared" si="13"/>
        <v>22856</v>
      </c>
      <c r="H573" s="32">
        <v>171806</v>
      </c>
      <c r="I573" s="32">
        <f t="shared" si="14"/>
        <v>30650</v>
      </c>
      <c r="J573" s="33">
        <v>0.15140000000000001</v>
      </c>
      <c r="K573" s="34">
        <v>207016</v>
      </c>
      <c r="L573" s="34">
        <v>0</v>
      </c>
      <c r="M573" s="35">
        <f t="shared" si="15"/>
        <v>171806</v>
      </c>
      <c r="N573" s="35">
        <f t="shared" si="16"/>
        <v>35210</v>
      </c>
      <c r="O573" s="36">
        <f t="shared" si="12"/>
        <v>0.17008347180894232</v>
      </c>
      <c r="P573" s="2"/>
      <c r="Q573" s="2"/>
      <c r="R573" s="2"/>
      <c r="S573" s="2"/>
      <c r="T573" s="2"/>
      <c r="U573" s="2"/>
    </row>
    <row r="574" spans="1:21" x14ac:dyDescent="0.25">
      <c r="A574" s="37">
        <v>60102</v>
      </c>
      <c r="B574" s="30" t="s">
        <v>41</v>
      </c>
      <c r="C574" s="30" t="s">
        <v>41</v>
      </c>
      <c r="D574" s="30" t="s">
        <v>74</v>
      </c>
      <c r="E574" s="38"/>
      <c r="F574" s="39">
        <v>0</v>
      </c>
      <c r="G574" s="32">
        <f t="shared" si="13"/>
        <v>0</v>
      </c>
      <c r="H574" s="39">
        <v>0</v>
      </c>
      <c r="I574" s="32">
        <f t="shared" si="14"/>
        <v>0</v>
      </c>
      <c r="J574" s="40"/>
      <c r="K574" s="34">
        <v>0</v>
      </c>
      <c r="L574" s="34">
        <v>0</v>
      </c>
      <c r="M574" s="34">
        <f t="shared" si="15"/>
        <v>0</v>
      </c>
      <c r="N574" s="34">
        <f t="shared" si="16"/>
        <v>0</v>
      </c>
      <c r="O574" s="36" t="e">
        <f t="shared" si="12"/>
        <v>#DIV/0!</v>
      </c>
      <c r="P574" s="2"/>
      <c r="Q574" s="2"/>
      <c r="R574" s="2"/>
      <c r="S574" s="2"/>
      <c r="T574" s="2"/>
      <c r="U574" s="2"/>
    </row>
    <row r="575" spans="1:21" x14ac:dyDescent="0.25">
      <c r="A575" s="37">
        <v>60103</v>
      </c>
      <c r="B575" s="30" t="s">
        <v>41</v>
      </c>
      <c r="C575" s="30" t="s">
        <v>41</v>
      </c>
      <c r="D575" s="30" t="s">
        <v>631</v>
      </c>
      <c r="E575" s="38"/>
      <c r="F575" s="39">
        <v>0</v>
      </c>
      <c r="G575" s="32">
        <f t="shared" si="13"/>
        <v>0</v>
      </c>
      <c r="H575" s="39">
        <v>0</v>
      </c>
      <c r="I575" s="32">
        <f t="shared" si="14"/>
        <v>0</v>
      </c>
      <c r="J575" s="40"/>
      <c r="K575" s="34">
        <v>0</v>
      </c>
      <c r="L575" s="34">
        <v>0</v>
      </c>
      <c r="M575" s="34">
        <f t="shared" si="15"/>
        <v>0</v>
      </c>
      <c r="N575" s="34">
        <f t="shared" si="16"/>
        <v>0</v>
      </c>
      <c r="O575" s="36" t="e">
        <f t="shared" si="12"/>
        <v>#DIV/0!</v>
      </c>
      <c r="P575" s="2"/>
      <c r="Q575" s="2"/>
      <c r="R575" s="2"/>
      <c r="S575" s="2"/>
      <c r="T575" s="2"/>
      <c r="U575" s="2"/>
    </row>
    <row r="576" spans="1:21" x14ac:dyDescent="0.25">
      <c r="A576" s="37">
        <v>60104</v>
      </c>
      <c r="B576" s="30" t="s">
        <v>41</v>
      </c>
      <c r="C576" s="30" t="s">
        <v>41</v>
      </c>
      <c r="D576" s="30" t="s">
        <v>632</v>
      </c>
      <c r="E576" s="38"/>
      <c r="F576" s="39">
        <v>0</v>
      </c>
      <c r="G576" s="32">
        <f t="shared" si="13"/>
        <v>0</v>
      </c>
      <c r="H576" s="39">
        <v>0</v>
      </c>
      <c r="I576" s="32">
        <f t="shared" si="14"/>
        <v>0</v>
      </c>
      <c r="J576" s="40"/>
      <c r="K576" s="34">
        <v>0</v>
      </c>
      <c r="L576" s="34">
        <v>0</v>
      </c>
      <c r="M576" s="34">
        <f t="shared" si="15"/>
        <v>0</v>
      </c>
      <c r="N576" s="34">
        <f t="shared" si="16"/>
        <v>0</v>
      </c>
      <c r="O576" s="36" t="e">
        <f t="shared" si="12"/>
        <v>#DIV/0!</v>
      </c>
      <c r="P576" s="2"/>
      <c r="Q576" s="2"/>
      <c r="R576" s="2"/>
      <c r="S576" s="2"/>
      <c r="T576" s="2"/>
      <c r="U576" s="2"/>
    </row>
    <row r="577" spans="1:21" x14ac:dyDescent="0.25">
      <c r="A577" s="37">
        <v>60105</v>
      </c>
      <c r="B577" s="30" t="s">
        <v>41</v>
      </c>
      <c r="C577" s="30" t="s">
        <v>41</v>
      </c>
      <c r="D577" s="30" t="s">
        <v>633</v>
      </c>
      <c r="E577" s="38"/>
      <c r="F577" s="39">
        <v>0</v>
      </c>
      <c r="G577" s="32">
        <f t="shared" si="13"/>
        <v>0</v>
      </c>
      <c r="H577" s="39">
        <v>0</v>
      </c>
      <c r="I577" s="32">
        <f t="shared" si="14"/>
        <v>0</v>
      </c>
      <c r="J577" s="40"/>
      <c r="K577" s="34">
        <v>0</v>
      </c>
      <c r="L577" s="34">
        <v>0</v>
      </c>
      <c r="M577" s="34">
        <f t="shared" si="15"/>
        <v>0</v>
      </c>
      <c r="N577" s="34">
        <f t="shared" si="16"/>
        <v>0</v>
      </c>
      <c r="O577" s="36" t="e">
        <f t="shared" si="12"/>
        <v>#DIV/0!</v>
      </c>
      <c r="P577" s="2"/>
      <c r="Q577" s="2"/>
      <c r="R577" s="2"/>
      <c r="S577" s="2"/>
      <c r="T577" s="2"/>
      <c r="U577" s="2"/>
    </row>
    <row r="578" spans="1:21" x14ac:dyDescent="0.25">
      <c r="A578" s="37">
        <v>60106</v>
      </c>
      <c r="B578" s="30" t="s">
        <v>41</v>
      </c>
      <c r="C578" s="30" t="s">
        <v>41</v>
      </c>
      <c r="D578" s="30" t="s">
        <v>634</v>
      </c>
      <c r="E578" s="42">
        <v>3254</v>
      </c>
      <c r="F578" s="32">
        <v>3635</v>
      </c>
      <c r="G578" s="32">
        <f t="shared" si="13"/>
        <v>381</v>
      </c>
      <c r="H578" s="32">
        <v>3067</v>
      </c>
      <c r="I578" s="32">
        <f t="shared" si="14"/>
        <v>568</v>
      </c>
      <c r="J578" s="33">
        <v>0.15629999999999999</v>
      </c>
      <c r="K578" s="34">
        <v>3748</v>
      </c>
      <c r="L578" s="34">
        <v>0</v>
      </c>
      <c r="M578" s="35">
        <f t="shared" si="15"/>
        <v>3067</v>
      </c>
      <c r="N578" s="35">
        <f t="shared" si="16"/>
        <v>681</v>
      </c>
      <c r="O578" s="36">
        <f t="shared" si="12"/>
        <v>0.18169690501600855</v>
      </c>
      <c r="P578" s="2"/>
      <c r="Q578" s="2"/>
      <c r="R578" s="2"/>
      <c r="S578" s="2"/>
      <c r="T578" s="2"/>
      <c r="U578" s="2"/>
    </row>
    <row r="579" spans="1:21" x14ac:dyDescent="0.25">
      <c r="A579" s="37">
        <v>60107</v>
      </c>
      <c r="B579" s="30" t="s">
        <v>41</v>
      </c>
      <c r="C579" s="30" t="s">
        <v>41</v>
      </c>
      <c r="D579" s="30" t="s">
        <v>635</v>
      </c>
      <c r="E579" s="38"/>
      <c r="F579" s="39">
        <v>0</v>
      </c>
      <c r="G579" s="32">
        <f t="shared" si="13"/>
        <v>0</v>
      </c>
      <c r="H579" s="39">
        <v>0</v>
      </c>
      <c r="I579" s="32">
        <f t="shared" si="14"/>
        <v>0</v>
      </c>
      <c r="J579" s="40"/>
      <c r="K579" s="34">
        <v>0</v>
      </c>
      <c r="L579" s="34">
        <v>0</v>
      </c>
      <c r="M579" s="34">
        <f t="shared" si="15"/>
        <v>0</v>
      </c>
      <c r="N579" s="34">
        <f t="shared" si="16"/>
        <v>0</v>
      </c>
      <c r="O579" s="36" t="e">
        <f t="shared" si="12"/>
        <v>#DIV/0!</v>
      </c>
      <c r="P579" s="2"/>
      <c r="Q579" s="2"/>
      <c r="R579" s="2"/>
      <c r="S579" s="2"/>
      <c r="T579" s="2"/>
      <c r="U579" s="2"/>
    </row>
    <row r="580" spans="1:21" x14ac:dyDescent="0.25">
      <c r="A580" s="37">
        <v>60108</v>
      </c>
      <c r="B580" s="30" t="s">
        <v>41</v>
      </c>
      <c r="C580" s="30" t="s">
        <v>41</v>
      </c>
      <c r="D580" s="30" t="s">
        <v>636</v>
      </c>
      <c r="E580" s="42">
        <v>21081</v>
      </c>
      <c r="F580" s="32">
        <v>24134</v>
      </c>
      <c r="G580" s="32">
        <f t="shared" si="13"/>
        <v>3053</v>
      </c>
      <c r="H580" s="32">
        <v>19792</v>
      </c>
      <c r="I580" s="32">
        <f t="shared" si="14"/>
        <v>4342</v>
      </c>
      <c r="J580" s="33">
        <v>0.1799</v>
      </c>
      <c r="K580" s="34">
        <v>25566</v>
      </c>
      <c r="L580" s="34">
        <v>0</v>
      </c>
      <c r="M580" s="35">
        <f t="shared" si="15"/>
        <v>19792</v>
      </c>
      <c r="N580" s="35">
        <f t="shared" si="16"/>
        <v>5774</v>
      </c>
      <c r="O580" s="36">
        <f t="shared" si="12"/>
        <v>0.22584682781819604</v>
      </c>
      <c r="P580" s="2"/>
      <c r="Q580" s="2"/>
      <c r="R580" s="2"/>
      <c r="S580" s="2"/>
      <c r="T580" s="2"/>
      <c r="U580" s="2"/>
    </row>
    <row r="581" spans="1:21" x14ac:dyDescent="0.25">
      <c r="A581" s="37">
        <v>60109</v>
      </c>
      <c r="B581" s="30" t="s">
        <v>41</v>
      </c>
      <c r="C581" s="30" t="s">
        <v>41</v>
      </c>
      <c r="D581" s="30" t="s">
        <v>84</v>
      </c>
      <c r="E581" s="38"/>
      <c r="F581" s="39">
        <v>0</v>
      </c>
      <c r="G581" s="32">
        <f t="shared" si="13"/>
        <v>0</v>
      </c>
      <c r="H581" s="39">
        <v>0</v>
      </c>
      <c r="I581" s="32">
        <f t="shared" si="14"/>
        <v>0</v>
      </c>
      <c r="J581" s="40"/>
      <c r="K581" s="34">
        <v>0</v>
      </c>
      <c r="L581" s="34">
        <v>0</v>
      </c>
      <c r="M581" s="34">
        <f t="shared" si="15"/>
        <v>0</v>
      </c>
      <c r="N581" s="34">
        <f t="shared" si="16"/>
        <v>0</v>
      </c>
      <c r="O581" s="36" t="e">
        <f t="shared" si="12"/>
        <v>#DIV/0!</v>
      </c>
      <c r="P581" s="2"/>
      <c r="Q581" s="2"/>
      <c r="R581" s="2"/>
      <c r="S581" s="2"/>
      <c r="T581" s="2"/>
      <c r="U581" s="2"/>
    </row>
    <row r="582" spans="1:21" x14ac:dyDescent="0.25">
      <c r="A582" s="37">
        <v>60110</v>
      </c>
      <c r="B582" s="30" t="s">
        <v>41</v>
      </c>
      <c r="C582" s="30" t="s">
        <v>41</v>
      </c>
      <c r="D582" s="30" t="s">
        <v>637</v>
      </c>
      <c r="E582" s="38"/>
      <c r="F582" s="39">
        <v>0</v>
      </c>
      <c r="G582" s="32">
        <f t="shared" si="13"/>
        <v>0</v>
      </c>
      <c r="H582" s="39">
        <v>0</v>
      </c>
      <c r="I582" s="32">
        <f t="shared" si="14"/>
        <v>0</v>
      </c>
      <c r="J582" s="40"/>
      <c r="K582" s="34">
        <v>0</v>
      </c>
      <c r="L582" s="34">
        <v>0</v>
      </c>
      <c r="M582" s="34">
        <f t="shared" si="15"/>
        <v>0</v>
      </c>
      <c r="N582" s="34">
        <f t="shared" si="16"/>
        <v>0</v>
      </c>
      <c r="O582" s="36" t="e">
        <f t="shared" si="12"/>
        <v>#DIV/0!</v>
      </c>
      <c r="P582" s="2"/>
      <c r="Q582" s="2"/>
      <c r="R582" s="2"/>
      <c r="S582" s="2"/>
      <c r="T582" s="2"/>
      <c r="U582" s="2"/>
    </row>
    <row r="583" spans="1:21" x14ac:dyDescent="0.25">
      <c r="A583" s="37">
        <v>60111</v>
      </c>
      <c r="B583" s="30" t="s">
        <v>41</v>
      </c>
      <c r="C583" s="30" t="s">
        <v>41</v>
      </c>
      <c r="D583" s="30" t="s">
        <v>638</v>
      </c>
      <c r="E583" s="38"/>
      <c r="F583" s="39">
        <v>0</v>
      </c>
      <c r="G583" s="32">
        <f t="shared" si="13"/>
        <v>0</v>
      </c>
      <c r="H583" s="39">
        <v>0</v>
      </c>
      <c r="I583" s="32">
        <f t="shared" si="14"/>
        <v>0</v>
      </c>
      <c r="J583" s="40"/>
      <c r="K583" s="34">
        <v>0</v>
      </c>
      <c r="L583" s="34">
        <v>0</v>
      </c>
      <c r="M583" s="34">
        <f t="shared" si="15"/>
        <v>0</v>
      </c>
      <c r="N583" s="34">
        <f t="shared" si="16"/>
        <v>0</v>
      </c>
      <c r="O583" s="36" t="e">
        <f t="shared" si="12"/>
        <v>#DIV/0!</v>
      </c>
      <c r="P583" s="2"/>
      <c r="Q583" s="2"/>
      <c r="R583" s="2"/>
      <c r="S583" s="2"/>
      <c r="T583" s="2"/>
      <c r="U583" s="2"/>
    </row>
    <row r="584" spans="1:21" x14ac:dyDescent="0.25">
      <c r="A584" s="37">
        <v>60112</v>
      </c>
      <c r="B584" s="30" t="s">
        <v>41</v>
      </c>
      <c r="C584" s="30" t="s">
        <v>41</v>
      </c>
      <c r="D584" s="30" t="s">
        <v>313</v>
      </c>
      <c r="E584" s="38"/>
      <c r="F584" s="39">
        <v>0</v>
      </c>
      <c r="G584" s="32">
        <f t="shared" si="13"/>
        <v>0</v>
      </c>
      <c r="H584" s="39">
        <v>0</v>
      </c>
      <c r="I584" s="32">
        <f t="shared" si="14"/>
        <v>0</v>
      </c>
      <c r="J584" s="40"/>
      <c r="K584" s="34">
        <v>0</v>
      </c>
      <c r="L584" s="34">
        <v>0</v>
      </c>
      <c r="M584" s="34">
        <f t="shared" si="15"/>
        <v>0</v>
      </c>
      <c r="N584" s="34">
        <f t="shared" si="16"/>
        <v>0</v>
      </c>
      <c r="O584" s="36" t="e">
        <f t="shared" si="12"/>
        <v>#DIV/0!</v>
      </c>
      <c r="P584" s="2"/>
      <c r="Q584" s="2"/>
      <c r="R584" s="2"/>
      <c r="S584" s="2"/>
      <c r="T584" s="2"/>
      <c r="U584" s="2"/>
    </row>
    <row r="585" spans="1:21" x14ac:dyDescent="0.25">
      <c r="A585" s="37">
        <v>60201</v>
      </c>
      <c r="B585" s="30" t="s">
        <v>41</v>
      </c>
      <c r="C585" s="30" t="s">
        <v>639</v>
      </c>
      <c r="D585" s="30" t="s">
        <v>639</v>
      </c>
      <c r="E585" s="42">
        <v>18527</v>
      </c>
      <c r="F585" s="32">
        <v>20338</v>
      </c>
      <c r="G585" s="32">
        <f t="shared" si="13"/>
        <v>1811</v>
      </c>
      <c r="H585" s="32">
        <v>17885</v>
      </c>
      <c r="I585" s="32">
        <f t="shared" si="14"/>
        <v>2453</v>
      </c>
      <c r="J585" s="33">
        <v>0.1206</v>
      </c>
      <c r="K585" s="34">
        <v>20872</v>
      </c>
      <c r="L585" s="34">
        <v>0</v>
      </c>
      <c r="M585" s="35">
        <f t="shared" si="15"/>
        <v>17885</v>
      </c>
      <c r="N585" s="35">
        <f t="shared" si="16"/>
        <v>2987</v>
      </c>
      <c r="O585" s="36">
        <f t="shared" si="12"/>
        <v>0.14311038712150248</v>
      </c>
      <c r="P585" s="2"/>
      <c r="Q585" s="2"/>
      <c r="R585" s="2"/>
      <c r="S585" s="2"/>
      <c r="T585" s="2"/>
      <c r="U585" s="2"/>
    </row>
    <row r="586" spans="1:21" x14ac:dyDescent="0.25">
      <c r="A586" s="37">
        <v>60202</v>
      </c>
      <c r="B586" s="30" t="s">
        <v>41</v>
      </c>
      <c r="C586" s="30" t="s">
        <v>639</v>
      </c>
      <c r="D586" s="30" t="s">
        <v>640</v>
      </c>
      <c r="E586" s="38"/>
      <c r="F586" s="39">
        <v>0</v>
      </c>
      <c r="G586" s="32">
        <f t="shared" si="13"/>
        <v>0</v>
      </c>
      <c r="H586" s="39">
        <v>0</v>
      </c>
      <c r="I586" s="32">
        <f t="shared" si="14"/>
        <v>0</v>
      </c>
      <c r="J586" s="40"/>
      <c r="K586" s="34">
        <v>0</v>
      </c>
      <c r="L586" s="34">
        <v>0</v>
      </c>
      <c r="M586" s="34">
        <f t="shared" si="15"/>
        <v>0</v>
      </c>
      <c r="N586" s="34">
        <f t="shared" si="16"/>
        <v>0</v>
      </c>
      <c r="O586" s="36" t="e">
        <f t="shared" si="12"/>
        <v>#DIV/0!</v>
      </c>
      <c r="P586" s="2"/>
      <c r="Q586" s="2"/>
      <c r="R586" s="2"/>
      <c r="S586" s="2"/>
      <c r="T586" s="2"/>
      <c r="U586" s="2"/>
    </row>
    <row r="587" spans="1:21" x14ac:dyDescent="0.25">
      <c r="A587" s="37">
        <v>60203</v>
      </c>
      <c r="B587" s="30" t="s">
        <v>41</v>
      </c>
      <c r="C587" s="30" t="s">
        <v>639</v>
      </c>
      <c r="D587" s="30" t="s">
        <v>641</v>
      </c>
      <c r="E587" s="38"/>
      <c r="F587" s="39">
        <v>0</v>
      </c>
      <c r="G587" s="32">
        <f t="shared" si="13"/>
        <v>0</v>
      </c>
      <c r="H587" s="39">
        <v>0</v>
      </c>
      <c r="I587" s="32">
        <f t="shared" si="14"/>
        <v>0</v>
      </c>
      <c r="J587" s="40"/>
      <c r="K587" s="34">
        <v>0</v>
      </c>
      <c r="L587" s="34">
        <v>0</v>
      </c>
      <c r="M587" s="34">
        <f t="shared" si="15"/>
        <v>0</v>
      </c>
      <c r="N587" s="34">
        <f t="shared" si="16"/>
        <v>0</v>
      </c>
      <c r="O587" s="36" t="e">
        <f t="shared" si="12"/>
        <v>#DIV/0!</v>
      </c>
      <c r="P587" s="2"/>
      <c r="Q587" s="2"/>
      <c r="R587" s="2"/>
      <c r="S587" s="2"/>
      <c r="T587" s="2"/>
      <c r="U587" s="2"/>
    </row>
    <row r="588" spans="1:21" x14ac:dyDescent="0.25">
      <c r="A588" s="37">
        <v>60204</v>
      </c>
      <c r="B588" s="30" t="s">
        <v>41</v>
      </c>
      <c r="C588" s="30" t="s">
        <v>639</v>
      </c>
      <c r="D588" s="30" t="s">
        <v>642</v>
      </c>
      <c r="E588" s="38"/>
      <c r="F588" s="39">
        <v>0</v>
      </c>
      <c r="G588" s="32">
        <f t="shared" si="13"/>
        <v>0</v>
      </c>
      <c r="H588" s="39">
        <v>0</v>
      </c>
      <c r="I588" s="32">
        <f t="shared" si="14"/>
        <v>0</v>
      </c>
      <c r="J588" s="40"/>
      <c r="K588" s="34">
        <v>0</v>
      </c>
      <c r="L588" s="34">
        <v>0</v>
      </c>
      <c r="M588" s="34">
        <f t="shared" si="15"/>
        <v>0</v>
      </c>
      <c r="N588" s="34">
        <f t="shared" si="16"/>
        <v>0</v>
      </c>
      <c r="O588" s="36" t="e">
        <f t="shared" si="12"/>
        <v>#DIV/0!</v>
      </c>
      <c r="P588" s="2"/>
      <c r="Q588" s="2"/>
      <c r="R588" s="2"/>
      <c r="S588" s="2"/>
      <c r="T588" s="2"/>
      <c r="U588" s="2"/>
    </row>
    <row r="589" spans="1:21" x14ac:dyDescent="0.25">
      <c r="A589" s="37">
        <v>60301</v>
      </c>
      <c r="B589" s="30" t="s">
        <v>41</v>
      </c>
      <c r="C589" s="30" t="s">
        <v>643</v>
      </c>
      <c r="D589" s="30" t="s">
        <v>643</v>
      </c>
      <c r="E589" s="42">
        <v>19340</v>
      </c>
      <c r="F589" s="32">
        <v>21222</v>
      </c>
      <c r="G589" s="32">
        <f t="shared" si="13"/>
        <v>1882</v>
      </c>
      <c r="H589" s="32">
        <v>19089</v>
      </c>
      <c r="I589" s="32">
        <f t="shared" si="14"/>
        <v>2133</v>
      </c>
      <c r="J589" s="33">
        <v>0.10050000000000001</v>
      </c>
      <c r="K589" s="34">
        <v>21605</v>
      </c>
      <c r="L589" s="34">
        <v>0</v>
      </c>
      <c r="M589" s="35">
        <f t="shared" si="15"/>
        <v>19089</v>
      </c>
      <c r="N589" s="35">
        <f t="shared" si="16"/>
        <v>2516</v>
      </c>
      <c r="O589" s="36">
        <f t="shared" si="12"/>
        <v>0.11645452441564452</v>
      </c>
      <c r="P589" s="2"/>
      <c r="Q589" s="2"/>
      <c r="R589" s="2"/>
      <c r="S589" s="2"/>
      <c r="T589" s="2"/>
      <c r="U589" s="2"/>
    </row>
    <row r="590" spans="1:21" x14ac:dyDescent="0.25">
      <c r="A590" s="37">
        <v>60302</v>
      </c>
      <c r="B590" s="30" t="s">
        <v>41</v>
      </c>
      <c r="C590" s="30" t="s">
        <v>643</v>
      </c>
      <c r="D590" s="30" t="s">
        <v>644</v>
      </c>
      <c r="E590" s="38"/>
      <c r="F590" s="39">
        <v>0</v>
      </c>
      <c r="G590" s="32">
        <f t="shared" si="13"/>
        <v>0</v>
      </c>
      <c r="H590" s="39">
        <v>0</v>
      </c>
      <c r="I590" s="32">
        <f t="shared" si="14"/>
        <v>0</v>
      </c>
      <c r="J590" s="40"/>
      <c r="K590" s="34">
        <v>0</v>
      </c>
      <c r="L590" s="34">
        <v>0</v>
      </c>
      <c r="M590" s="34">
        <f t="shared" si="15"/>
        <v>0</v>
      </c>
      <c r="N590" s="34">
        <f t="shared" si="16"/>
        <v>0</v>
      </c>
      <c r="O590" s="36" t="e">
        <f t="shared" si="12"/>
        <v>#DIV/0!</v>
      </c>
      <c r="P590" s="2"/>
      <c r="Q590" s="2"/>
      <c r="R590" s="2"/>
      <c r="S590" s="2"/>
      <c r="T590" s="2"/>
      <c r="U590" s="2"/>
    </row>
    <row r="591" spans="1:21" x14ac:dyDescent="0.25">
      <c r="A591" s="37">
        <v>60303</v>
      </c>
      <c r="B591" s="30" t="s">
        <v>41</v>
      </c>
      <c r="C591" s="30" t="s">
        <v>643</v>
      </c>
      <c r="D591" s="30" t="s">
        <v>645</v>
      </c>
      <c r="E591" s="38"/>
      <c r="F591" s="39">
        <v>0</v>
      </c>
      <c r="G591" s="32">
        <f t="shared" si="13"/>
        <v>0</v>
      </c>
      <c r="H591" s="39">
        <v>0</v>
      </c>
      <c r="I591" s="32">
        <f t="shared" si="14"/>
        <v>0</v>
      </c>
      <c r="J591" s="40"/>
      <c r="K591" s="34">
        <v>0</v>
      </c>
      <c r="L591" s="34">
        <v>0</v>
      </c>
      <c r="M591" s="34">
        <f t="shared" si="15"/>
        <v>0</v>
      </c>
      <c r="N591" s="34">
        <f t="shared" si="16"/>
        <v>0</v>
      </c>
      <c r="O591" s="36" t="e">
        <f t="shared" si="12"/>
        <v>#DIV/0!</v>
      </c>
      <c r="P591" s="2"/>
      <c r="Q591" s="2"/>
      <c r="R591" s="2"/>
      <c r="S591" s="2"/>
      <c r="T591" s="2"/>
      <c r="U591" s="2"/>
    </row>
    <row r="592" spans="1:21" x14ac:dyDescent="0.25">
      <c r="A592" s="37">
        <v>60304</v>
      </c>
      <c r="B592" s="30" t="s">
        <v>41</v>
      </c>
      <c r="C592" s="30" t="s">
        <v>643</v>
      </c>
      <c r="D592" s="30" t="s">
        <v>646</v>
      </c>
      <c r="E592" s="38"/>
      <c r="F592" s="39">
        <v>0</v>
      </c>
      <c r="G592" s="32">
        <f t="shared" si="13"/>
        <v>0</v>
      </c>
      <c r="H592" s="39">
        <v>0</v>
      </c>
      <c r="I592" s="32">
        <f t="shared" si="14"/>
        <v>0</v>
      </c>
      <c r="J592" s="40"/>
      <c r="K592" s="34">
        <v>0</v>
      </c>
      <c r="L592" s="34">
        <v>0</v>
      </c>
      <c r="M592" s="34">
        <f t="shared" si="15"/>
        <v>0</v>
      </c>
      <c r="N592" s="34">
        <f t="shared" si="16"/>
        <v>0</v>
      </c>
      <c r="O592" s="36" t="e">
        <f t="shared" si="12"/>
        <v>#DIV/0!</v>
      </c>
      <c r="P592" s="2"/>
      <c r="Q592" s="2"/>
      <c r="R592" s="2"/>
      <c r="S592" s="2"/>
      <c r="T592" s="2"/>
      <c r="U592" s="2"/>
    </row>
    <row r="593" spans="1:21" x14ac:dyDescent="0.25">
      <c r="A593" s="37">
        <v>60305</v>
      </c>
      <c r="B593" s="30" t="s">
        <v>41</v>
      </c>
      <c r="C593" s="30" t="s">
        <v>643</v>
      </c>
      <c r="D593" s="30" t="s">
        <v>647</v>
      </c>
      <c r="E593" s="38"/>
      <c r="F593" s="39">
        <v>0</v>
      </c>
      <c r="G593" s="32">
        <f t="shared" si="13"/>
        <v>0</v>
      </c>
      <c r="H593" s="39">
        <v>0</v>
      </c>
      <c r="I593" s="32">
        <f t="shared" si="14"/>
        <v>0</v>
      </c>
      <c r="J593" s="40"/>
      <c r="K593" s="34">
        <v>0</v>
      </c>
      <c r="L593" s="34">
        <v>0</v>
      </c>
      <c r="M593" s="34">
        <f t="shared" si="15"/>
        <v>0</v>
      </c>
      <c r="N593" s="34">
        <f t="shared" si="16"/>
        <v>0</v>
      </c>
      <c r="O593" s="36" t="e">
        <f t="shared" si="12"/>
        <v>#DIV/0!</v>
      </c>
      <c r="P593" s="2"/>
      <c r="Q593" s="2"/>
      <c r="R593" s="2"/>
      <c r="S593" s="2"/>
      <c r="T593" s="2"/>
      <c r="U593" s="2"/>
    </row>
    <row r="594" spans="1:21" x14ac:dyDescent="0.25">
      <c r="A594" s="37">
        <v>60306</v>
      </c>
      <c r="B594" s="30" t="s">
        <v>41</v>
      </c>
      <c r="C594" s="30" t="s">
        <v>643</v>
      </c>
      <c r="D594" s="30" t="s">
        <v>648</v>
      </c>
      <c r="E594" s="38"/>
      <c r="F594" s="39">
        <v>0</v>
      </c>
      <c r="G594" s="32">
        <f t="shared" si="13"/>
        <v>0</v>
      </c>
      <c r="H594" s="39">
        <v>0</v>
      </c>
      <c r="I594" s="32">
        <f t="shared" si="14"/>
        <v>0</v>
      </c>
      <c r="J594" s="40"/>
      <c r="K594" s="34">
        <v>0</v>
      </c>
      <c r="L594" s="34">
        <v>0</v>
      </c>
      <c r="M594" s="34">
        <f t="shared" si="15"/>
        <v>0</v>
      </c>
      <c r="N594" s="34">
        <f t="shared" si="16"/>
        <v>0</v>
      </c>
      <c r="O594" s="36" t="e">
        <f t="shared" si="12"/>
        <v>#DIV/0!</v>
      </c>
      <c r="P594" s="2"/>
      <c r="Q594" s="2"/>
      <c r="R594" s="2"/>
      <c r="S594" s="2"/>
      <c r="T594" s="2"/>
      <c r="U594" s="2"/>
    </row>
    <row r="595" spans="1:21" x14ac:dyDescent="0.25">
      <c r="A595" s="37">
        <v>60307</v>
      </c>
      <c r="B595" s="30" t="s">
        <v>41</v>
      </c>
      <c r="C595" s="30" t="s">
        <v>643</v>
      </c>
      <c r="D595" s="30" t="s">
        <v>649</v>
      </c>
      <c r="E595" s="38"/>
      <c r="F595" s="39">
        <v>0</v>
      </c>
      <c r="G595" s="32">
        <f t="shared" si="13"/>
        <v>0</v>
      </c>
      <c r="H595" s="39">
        <v>0</v>
      </c>
      <c r="I595" s="32">
        <f t="shared" si="14"/>
        <v>0</v>
      </c>
      <c r="J595" s="40"/>
      <c r="K595" s="34">
        <v>0</v>
      </c>
      <c r="L595" s="34">
        <v>0</v>
      </c>
      <c r="M595" s="34">
        <f t="shared" si="15"/>
        <v>0</v>
      </c>
      <c r="N595" s="34">
        <f t="shared" si="16"/>
        <v>0</v>
      </c>
      <c r="O595" s="36" t="e">
        <f t="shared" si="12"/>
        <v>#DIV/0!</v>
      </c>
      <c r="P595" s="2"/>
      <c r="Q595" s="2"/>
      <c r="R595" s="2"/>
      <c r="S595" s="2"/>
      <c r="T595" s="2"/>
      <c r="U595" s="2"/>
    </row>
    <row r="596" spans="1:21" x14ac:dyDescent="0.25">
      <c r="A596" s="37">
        <v>60308</v>
      </c>
      <c r="B596" s="30" t="s">
        <v>41</v>
      </c>
      <c r="C596" s="30" t="s">
        <v>643</v>
      </c>
      <c r="D596" s="30" t="s">
        <v>650</v>
      </c>
      <c r="E596" s="38"/>
      <c r="F596" s="39">
        <v>0</v>
      </c>
      <c r="G596" s="32">
        <f t="shared" si="13"/>
        <v>0</v>
      </c>
      <c r="H596" s="39">
        <v>0</v>
      </c>
      <c r="I596" s="32">
        <f t="shared" si="14"/>
        <v>0</v>
      </c>
      <c r="J596" s="40"/>
      <c r="K596" s="34">
        <v>0</v>
      </c>
      <c r="L596" s="34">
        <v>0</v>
      </c>
      <c r="M596" s="34">
        <f t="shared" si="15"/>
        <v>0</v>
      </c>
      <c r="N596" s="34">
        <f t="shared" si="16"/>
        <v>0</v>
      </c>
      <c r="O596" s="36" t="e">
        <f t="shared" si="12"/>
        <v>#DIV/0!</v>
      </c>
      <c r="P596" s="2"/>
      <c r="Q596" s="2"/>
      <c r="R596" s="2"/>
      <c r="S596" s="2"/>
      <c r="T596" s="2"/>
      <c r="U596" s="2"/>
    </row>
    <row r="597" spans="1:21" x14ac:dyDescent="0.25">
      <c r="A597" s="37">
        <v>60309</v>
      </c>
      <c r="B597" s="30" t="s">
        <v>41</v>
      </c>
      <c r="C597" s="30" t="s">
        <v>643</v>
      </c>
      <c r="D597" s="30" t="s">
        <v>651</v>
      </c>
      <c r="E597" s="38"/>
      <c r="F597" s="39">
        <v>0</v>
      </c>
      <c r="G597" s="32">
        <f t="shared" si="13"/>
        <v>0</v>
      </c>
      <c r="H597" s="39">
        <v>0</v>
      </c>
      <c r="I597" s="32">
        <f t="shared" si="14"/>
        <v>0</v>
      </c>
      <c r="J597" s="40"/>
      <c r="K597" s="34">
        <v>0</v>
      </c>
      <c r="L597" s="34">
        <v>0</v>
      </c>
      <c r="M597" s="34">
        <f t="shared" si="15"/>
        <v>0</v>
      </c>
      <c r="N597" s="34">
        <f t="shared" si="16"/>
        <v>0</v>
      </c>
      <c r="O597" s="36" t="e">
        <f t="shared" si="12"/>
        <v>#DIV/0!</v>
      </c>
      <c r="P597" s="2"/>
      <c r="Q597" s="2"/>
      <c r="R597" s="2"/>
      <c r="S597" s="2"/>
      <c r="T597" s="2"/>
      <c r="U597" s="2"/>
    </row>
    <row r="598" spans="1:21" x14ac:dyDescent="0.25">
      <c r="A598" s="37">
        <v>60310</v>
      </c>
      <c r="B598" s="30" t="s">
        <v>41</v>
      </c>
      <c r="C598" s="30" t="s">
        <v>643</v>
      </c>
      <c r="D598" s="30" t="s">
        <v>599</v>
      </c>
      <c r="E598" s="38"/>
      <c r="F598" s="39">
        <v>0</v>
      </c>
      <c r="G598" s="32">
        <f t="shared" si="13"/>
        <v>0</v>
      </c>
      <c r="H598" s="39">
        <v>0</v>
      </c>
      <c r="I598" s="32">
        <f t="shared" si="14"/>
        <v>0</v>
      </c>
      <c r="J598" s="40"/>
      <c r="K598" s="34">
        <v>0</v>
      </c>
      <c r="L598" s="34">
        <v>0</v>
      </c>
      <c r="M598" s="34">
        <f t="shared" si="15"/>
        <v>0</v>
      </c>
      <c r="N598" s="34">
        <f t="shared" si="16"/>
        <v>0</v>
      </c>
      <c r="O598" s="36" t="e">
        <f t="shared" si="12"/>
        <v>#DIV/0!</v>
      </c>
      <c r="P598" s="2"/>
      <c r="Q598" s="2"/>
      <c r="R598" s="2"/>
      <c r="S598" s="2"/>
      <c r="T598" s="2"/>
      <c r="U598" s="2"/>
    </row>
    <row r="599" spans="1:21" x14ac:dyDescent="0.25">
      <c r="A599" s="37">
        <v>60311</v>
      </c>
      <c r="B599" s="30" t="s">
        <v>41</v>
      </c>
      <c r="C599" s="30" t="s">
        <v>643</v>
      </c>
      <c r="D599" s="30" t="s">
        <v>652</v>
      </c>
      <c r="E599" s="38"/>
      <c r="F599" s="39">
        <v>0</v>
      </c>
      <c r="G599" s="32">
        <f t="shared" si="13"/>
        <v>0</v>
      </c>
      <c r="H599" s="39">
        <v>0</v>
      </c>
      <c r="I599" s="32">
        <f t="shared" si="14"/>
        <v>0</v>
      </c>
      <c r="J599" s="40"/>
      <c r="K599" s="34">
        <v>0</v>
      </c>
      <c r="L599" s="34">
        <v>0</v>
      </c>
      <c r="M599" s="34">
        <f t="shared" si="15"/>
        <v>0</v>
      </c>
      <c r="N599" s="34">
        <f t="shared" si="16"/>
        <v>0</v>
      </c>
      <c r="O599" s="36" t="e">
        <f t="shared" si="12"/>
        <v>#DIV/0!</v>
      </c>
      <c r="P599" s="2"/>
      <c r="Q599" s="2"/>
      <c r="R599" s="2"/>
      <c r="S599" s="2"/>
      <c r="T599" s="2"/>
      <c r="U599" s="2"/>
    </row>
    <row r="600" spans="1:21" x14ac:dyDescent="0.25">
      <c r="A600" s="37">
        <v>60312</v>
      </c>
      <c r="B600" s="30" t="s">
        <v>41</v>
      </c>
      <c r="C600" s="30" t="s">
        <v>643</v>
      </c>
      <c r="D600" s="30" t="s">
        <v>653</v>
      </c>
      <c r="E600" s="38"/>
      <c r="F600" s="39">
        <v>0</v>
      </c>
      <c r="G600" s="32">
        <f t="shared" si="13"/>
        <v>0</v>
      </c>
      <c r="H600" s="39">
        <v>0</v>
      </c>
      <c r="I600" s="32">
        <f t="shared" si="14"/>
        <v>0</v>
      </c>
      <c r="J600" s="40"/>
      <c r="K600" s="34">
        <v>0</v>
      </c>
      <c r="L600" s="34">
        <v>0</v>
      </c>
      <c r="M600" s="34">
        <f t="shared" si="15"/>
        <v>0</v>
      </c>
      <c r="N600" s="34">
        <f t="shared" si="16"/>
        <v>0</v>
      </c>
      <c r="O600" s="36" t="e">
        <f t="shared" si="12"/>
        <v>#DIV/0!</v>
      </c>
      <c r="P600" s="2"/>
      <c r="Q600" s="2"/>
      <c r="R600" s="2"/>
      <c r="S600" s="2"/>
      <c r="T600" s="2"/>
      <c r="U600" s="2"/>
    </row>
    <row r="601" spans="1:21" x14ac:dyDescent="0.25">
      <c r="A601" s="37">
        <v>60401</v>
      </c>
      <c r="B601" s="30" t="s">
        <v>41</v>
      </c>
      <c r="C601" s="30" t="s">
        <v>654</v>
      </c>
      <c r="D601" s="30" t="s">
        <v>654</v>
      </c>
      <c r="E601" s="42">
        <v>21922</v>
      </c>
      <c r="F601" s="32">
        <v>24453</v>
      </c>
      <c r="G601" s="32">
        <f t="shared" si="13"/>
        <v>2531</v>
      </c>
      <c r="H601" s="32">
        <v>21395</v>
      </c>
      <c r="I601" s="32">
        <f t="shared" si="14"/>
        <v>3058</v>
      </c>
      <c r="J601" s="33">
        <v>0.12509999999999999</v>
      </c>
      <c r="K601" s="34">
        <v>25166</v>
      </c>
      <c r="L601" s="34">
        <v>0</v>
      </c>
      <c r="M601" s="35">
        <f t="shared" si="15"/>
        <v>21395</v>
      </c>
      <c r="N601" s="35">
        <f t="shared" si="16"/>
        <v>3771</v>
      </c>
      <c r="O601" s="36">
        <f t="shared" si="12"/>
        <v>0.14984502900739091</v>
      </c>
      <c r="P601" s="2"/>
      <c r="Q601" s="2"/>
      <c r="R601" s="2"/>
      <c r="S601" s="2"/>
      <c r="T601" s="2"/>
      <c r="U601" s="2"/>
    </row>
    <row r="602" spans="1:21" x14ac:dyDescent="0.25">
      <c r="A602" s="37">
        <v>60402</v>
      </c>
      <c r="B602" s="30" t="s">
        <v>41</v>
      </c>
      <c r="C602" s="30" t="s">
        <v>654</v>
      </c>
      <c r="D602" s="30" t="s">
        <v>655</v>
      </c>
      <c r="E602" s="38"/>
      <c r="F602" s="39">
        <v>0</v>
      </c>
      <c r="G602" s="32">
        <f t="shared" si="13"/>
        <v>0</v>
      </c>
      <c r="H602" s="39">
        <v>0</v>
      </c>
      <c r="I602" s="32">
        <f t="shared" si="14"/>
        <v>0</v>
      </c>
      <c r="J602" s="40"/>
      <c r="K602" s="34">
        <v>0</v>
      </c>
      <c r="L602" s="34">
        <v>0</v>
      </c>
      <c r="M602" s="34">
        <f t="shared" si="15"/>
        <v>0</v>
      </c>
      <c r="N602" s="34">
        <f t="shared" si="16"/>
        <v>0</v>
      </c>
      <c r="O602" s="36" t="e">
        <f t="shared" si="12"/>
        <v>#DIV/0!</v>
      </c>
      <c r="P602" s="2"/>
      <c r="Q602" s="2"/>
      <c r="R602" s="2"/>
      <c r="S602" s="2"/>
      <c r="T602" s="2"/>
      <c r="U602" s="2"/>
    </row>
    <row r="603" spans="1:21" x14ac:dyDescent="0.25">
      <c r="A603" s="37">
        <v>60403</v>
      </c>
      <c r="B603" s="30" t="s">
        <v>41</v>
      </c>
      <c r="C603" s="30" t="s">
        <v>654</v>
      </c>
      <c r="D603" s="30" t="s">
        <v>656</v>
      </c>
      <c r="E603" s="38"/>
      <c r="F603" s="39">
        <v>0</v>
      </c>
      <c r="G603" s="32">
        <f t="shared" si="13"/>
        <v>0</v>
      </c>
      <c r="H603" s="39">
        <v>0</v>
      </c>
      <c r="I603" s="32">
        <f t="shared" si="14"/>
        <v>0</v>
      </c>
      <c r="J603" s="40"/>
      <c r="K603" s="34">
        <v>0</v>
      </c>
      <c r="L603" s="34">
        <v>0</v>
      </c>
      <c r="M603" s="34">
        <f t="shared" si="15"/>
        <v>0</v>
      </c>
      <c r="N603" s="34">
        <f t="shared" si="16"/>
        <v>0</v>
      </c>
      <c r="O603" s="36" t="e">
        <f t="shared" si="12"/>
        <v>#DIV/0!</v>
      </c>
      <c r="P603" s="2"/>
      <c r="Q603" s="2"/>
      <c r="R603" s="2"/>
      <c r="S603" s="2"/>
      <c r="T603" s="2"/>
      <c r="U603" s="2"/>
    </row>
    <row r="604" spans="1:21" x14ac:dyDescent="0.25">
      <c r="A604" s="37">
        <v>60404</v>
      </c>
      <c r="B604" s="30" t="s">
        <v>41</v>
      </c>
      <c r="C604" s="30" t="s">
        <v>654</v>
      </c>
      <c r="D604" s="30" t="s">
        <v>657</v>
      </c>
      <c r="E604" s="38"/>
      <c r="F604" s="39">
        <v>0</v>
      </c>
      <c r="G604" s="32">
        <f t="shared" si="13"/>
        <v>0</v>
      </c>
      <c r="H604" s="39">
        <v>0</v>
      </c>
      <c r="I604" s="32">
        <f t="shared" si="14"/>
        <v>0</v>
      </c>
      <c r="J604" s="40"/>
      <c r="K604" s="34">
        <v>0</v>
      </c>
      <c r="L604" s="34">
        <v>0</v>
      </c>
      <c r="M604" s="34">
        <f t="shared" si="15"/>
        <v>0</v>
      </c>
      <c r="N604" s="34">
        <f t="shared" si="16"/>
        <v>0</v>
      </c>
      <c r="O604" s="36" t="e">
        <f t="shared" si="12"/>
        <v>#DIV/0!</v>
      </c>
      <c r="P604" s="2"/>
      <c r="Q604" s="2"/>
      <c r="R604" s="2"/>
      <c r="S604" s="2"/>
      <c r="T604" s="2"/>
      <c r="U604" s="2"/>
    </row>
    <row r="605" spans="1:21" x14ac:dyDescent="0.25">
      <c r="A605" s="37">
        <v>60405</v>
      </c>
      <c r="B605" s="30" t="s">
        <v>41</v>
      </c>
      <c r="C605" s="30" t="s">
        <v>654</v>
      </c>
      <c r="D605" s="30" t="s">
        <v>658</v>
      </c>
      <c r="E605" s="38"/>
      <c r="F605" s="39">
        <v>0</v>
      </c>
      <c r="G605" s="32">
        <f t="shared" si="13"/>
        <v>0</v>
      </c>
      <c r="H605" s="39">
        <v>0</v>
      </c>
      <c r="I605" s="32">
        <f t="shared" si="14"/>
        <v>0</v>
      </c>
      <c r="J605" s="40"/>
      <c r="K605" s="34">
        <v>0</v>
      </c>
      <c r="L605" s="34">
        <v>0</v>
      </c>
      <c r="M605" s="34">
        <f t="shared" si="15"/>
        <v>0</v>
      </c>
      <c r="N605" s="34">
        <f t="shared" si="16"/>
        <v>0</v>
      </c>
      <c r="O605" s="36" t="e">
        <f t="shared" si="12"/>
        <v>#DIV/0!</v>
      </c>
      <c r="P605" s="2"/>
      <c r="Q605" s="2"/>
      <c r="R605" s="2"/>
      <c r="S605" s="2"/>
      <c r="T605" s="2"/>
      <c r="U605" s="2"/>
    </row>
    <row r="606" spans="1:21" x14ac:dyDescent="0.25">
      <c r="A606" s="37">
        <v>60406</v>
      </c>
      <c r="B606" s="30" t="s">
        <v>41</v>
      </c>
      <c r="C606" s="30" t="s">
        <v>654</v>
      </c>
      <c r="D606" s="30" t="s">
        <v>659</v>
      </c>
      <c r="E606" s="38"/>
      <c r="F606" s="39">
        <v>0</v>
      </c>
      <c r="G606" s="32">
        <f t="shared" si="13"/>
        <v>0</v>
      </c>
      <c r="H606" s="39">
        <v>0</v>
      </c>
      <c r="I606" s="32">
        <f t="shared" si="14"/>
        <v>0</v>
      </c>
      <c r="J606" s="40"/>
      <c r="K606" s="34">
        <v>0</v>
      </c>
      <c r="L606" s="34">
        <v>0</v>
      </c>
      <c r="M606" s="34">
        <f t="shared" si="15"/>
        <v>0</v>
      </c>
      <c r="N606" s="34">
        <f t="shared" si="16"/>
        <v>0</v>
      </c>
      <c r="O606" s="36" t="e">
        <f t="shared" si="12"/>
        <v>#DIV/0!</v>
      </c>
      <c r="P606" s="2"/>
      <c r="Q606" s="2"/>
      <c r="R606" s="2"/>
      <c r="S606" s="2"/>
      <c r="T606" s="2"/>
      <c r="U606" s="2"/>
    </row>
    <row r="607" spans="1:21" x14ac:dyDescent="0.25">
      <c r="A607" s="37">
        <v>60407</v>
      </c>
      <c r="B607" s="30" t="s">
        <v>41</v>
      </c>
      <c r="C607" s="30" t="s">
        <v>654</v>
      </c>
      <c r="D607" s="30" t="s">
        <v>162</v>
      </c>
      <c r="E607" s="38"/>
      <c r="F607" s="39">
        <v>0</v>
      </c>
      <c r="G607" s="32">
        <f t="shared" si="13"/>
        <v>0</v>
      </c>
      <c r="H607" s="39">
        <v>0</v>
      </c>
      <c r="I607" s="32">
        <f t="shared" si="14"/>
        <v>0</v>
      </c>
      <c r="J607" s="40"/>
      <c r="K607" s="34">
        <v>0</v>
      </c>
      <c r="L607" s="34">
        <v>0</v>
      </c>
      <c r="M607" s="34">
        <f t="shared" si="15"/>
        <v>0</v>
      </c>
      <c r="N607" s="34">
        <f t="shared" si="16"/>
        <v>0</v>
      </c>
      <c r="O607" s="36" t="e">
        <f t="shared" si="12"/>
        <v>#DIV/0!</v>
      </c>
      <c r="P607" s="2"/>
      <c r="Q607" s="2"/>
      <c r="R607" s="2"/>
      <c r="S607" s="2"/>
      <c r="T607" s="2"/>
      <c r="U607" s="2"/>
    </row>
    <row r="608" spans="1:21" x14ac:dyDescent="0.25">
      <c r="A608" s="37">
        <v>60408</v>
      </c>
      <c r="B608" s="30" t="s">
        <v>41</v>
      </c>
      <c r="C608" s="30" t="s">
        <v>654</v>
      </c>
      <c r="D608" s="30" t="s">
        <v>660</v>
      </c>
      <c r="E608" s="38"/>
      <c r="F608" s="39">
        <v>0</v>
      </c>
      <c r="G608" s="32">
        <f t="shared" si="13"/>
        <v>0</v>
      </c>
      <c r="H608" s="39">
        <v>0</v>
      </c>
      <c r="I608" s="32">
        <f t="shared" si="14"/>
        <v>0</v>
      </c>
      <c r="J608" s="40"/>
      <c r="K608" s="34">
        <v>0</v>
      </c>
      <c r="L608" s="34">
        <v>0</v>
      </c>
      <c r="M608" s="34">
        <f t="shared" si="15"/>
        <v>0</v>
      </c>
      <c r="N608" s="34">
        <f t="shared" si="16"/>
        <v>0</v>
      </c>
      <c r="O608" s="36" t="e">
        <f t="shared" si="12"/>
        <v>#DIV/0!</v>
      </c>
      <c r="P608" s="2"/>
      <c r="Q608" s="2"/>
      <c r="R608" s="2"/>
      <c r="S608" s="2"/>
      <c r="T608" s="2"/>
      <c r="U608" s="2"/>
    </row>
    <row r="609" spans="1:21" x14ac:dyDescent="0.25">
      <c r="A609" s="37">
        <v>60409</v>
      </c>
      <c r="B609" s="30" t="s">
        <v>41</v>
      </c>
      <c r="C609" s="30" t="s">
        <v>654</v>
      </c>
      <c r="D609" s="30" t="s">
        <v>661</v>
      </c>
      <c r="E609" s="38"/>
      <c r="F609" s="39">
        <v>0</v>
      </c>
      <c r="G609" s="32">
        <f t="shared" si="13"/>
        <v>0</v>
      </c>
      <c r="H609" s="39">
        <v>0</v>
      </c>
      <c r="I609" s="32">
        <f t="shared" si="14"/>
        <v>0</v>
      </c>
      <c r="J609" s="40"/>
      <c r="K609" s="34">
        <v>0</v>
      </c>
      <c r="L609" s="34">
        <v>0</v>
      </c>
      <c r="M609" s="34">
        <f t="shared" si="15"/>
        <v>0</v>
      </c>
      <c r="N609" s="34">
        <f t="shared" si="16"/>
        <v>0</v>
      </c>
      <c r="O609" s="36" t="e">
        <f t="shared" si="12"/>
        <v>#DIV/0!</v>
      </c>
      <c r="P609" s="2"/>
      <c r="Q609" s="2"/>
      <c r="R609" s="2"/>
      <c r="S609" s="2"/>
      <c r="T609" s="2"/>
      <c r="U609" s="2"/>
    </row>
    <row r="610" spans="1:21" x14ac:dyDescent="0.25">
      <c r="A610" s="37">
        <v>60410</v>
      </c>
      <c r="B610" s="30" t="s">
        <v>41</v>
      </c>
      <c r="C610" s="30" t="s">
        <v>654</v>
      </c>
      <c r="D610" s="30" t="s">
        <v>662</v>
      </c>
      <c r="E610" s="42">
        <v>2135</v>
      </c>
      <c r="F610" s="32">
        <v>2371</v>
      </c>
      <c r="G610" s="32">
        <f t="shared" si="13"/>
        <v>236</v>
      </c>
      <c r="H610" s="32">
        <v>2114</v>
      </c>
      <c r="I610" s="32">
        <f t="shared" si="14"/>
        <v>257</v>
      </c>
      <c r="J610" s="33">
        <v>0.1084</v>
      </c>
      <c r="K610" s="34">
        <v>2400</v>
      </c>
      <c r="L610" s="34">
        <v>0</v>
      </c>
      <c r="M610" s="35">
        <f t="shared" si="15"/>
        <v>2114</v>
      </c>
      <c r="N610" s="35">
        <f t="shared" si="16"/>
        <v>286</v>
      </c>
      <c r="O610" s="36">
        <f t="shared" si="12"/>
        <v>0.11916666666666667</v>
      </c>
      <c r="P610" s="2"/>
      <c r="Q610" s="2"/>
      <c r="R610" s="2"/>
      <c r="S610" s="2"/>
      <c r="T610" s="2"/>
      <c r="U610" s="2"/>
    </row>
    <row r="611" spans="1:21" x14ac:dyDescent="0.25">
      <c r="A611" s="37">
        <v>60411</v>
      </c>
      <c r="B611" s="30" t="s">
        <v>41</v>
      </c>
      <c r="C611" s="30" t="s">
        <v>654</v>
      </c>
      <c r="D611" s="30" t="s">
        <v>260</v>
      </c>
      <c r="E611" s="38"/>
      <c r="F611" s="39">
        <v>0</v>
      </c>
      <c r="G611" s="32">
        <f t="shared" si="13"/>
        <v>0</v>
      </c>
      <c r="H611" s="39">
        <v>0</v>
      </c>
      <c r="I611" s="32">
        <f t="shared" si="14"/>
        <v>0</v>
      </c>
      <c r="J611" s="40"/>
      <c r="K611" s="34">
        <v>0</v>
      </c>
      <c r="L611" s="34">
        <v>0</v>
      </c>
      <c r="M611" s="34">
        <f t="shared" si="15"/>
        <v>0</v>
      </c>
      <c r="N611" s="34">
        <f t="shared" si="16"/>
        <v>0</v>
      </c>
      <c r="O611" s="36" t="e">
        <f t="shared" si="12"/>
        <v>#DIV/0!</v>
      </c>
      <c r="P611" s="2"/>
      <c r="Q611" s="2"/>
      <c r="R611" s="2"/>
      <c r="S611" s="2"/>
      <c r="T611" s="2"/>
      <c r="U611" s="2"/>
    </row>
    <row r="612" spans="1:21" x14ac:dyDescent="0.25">
      <c r="A612" s="37">
        <v>60412</v>
      </c>
      <c r="B612" s="30" t="s">
        <v>41</v>
      </c>
      <c r="C612" s="30" t="s">
        <v>654</v>
      </c>
      <c r="D612" s="30" t="s">
        <v>663</v>
      </c>
      <c r="E612" s="38"/>
      <c r="F612" s="39">
        <v>0</v>
      </c>
      <c r="G612" s="32">
        <f t="shared" si="13"/>
        <v>0</v>
      </c>
      <c r="H612" s="39">
        <v>0</v>
      </c>
      <c r="I612" s="32">
        <f t="shared" si="14"/>
        <v>0</v>
      </c>
      <c r="J612" s="40"/>
      <c r="K612" s="34">
        <v>0</v>
      </c>
      <c r="L612" s="34">
        <v>0</v>
      </c>
      <c r="M612" s="34">
        <f t="shared" si="15"/>
        <v>0</v>
      </c>
      <c r="N612" s="34">
        <f t="shared" si="16"/>
        <v>0</v>
      </c>
      <c r="O612" s="36" t="e">
        <f t="shared" si="12"/>
        <v>#DIV/0!</v>
      </c>
      <c r="P612" s="2"/>
      <c r="Q612" s="2"/>
      <c r="R612" s="2"/>
      <c r="S612" s="2"/>
      <c r="T612" s="2"/>
      <c r="U612" s="2"/>
    </row>
    <row r="613" spans="1:21" x14ac:dyDescent="0.25">
      <c r="A613" s="37">
        <v>60413</v>
      </c>
      <c r="B613" s="30" t="s">
        <v>41</v>
      </c>
      <c r="C613" s="30" t="s">
        <v>654</v>
      </c>
      <c r="D613" s="30" t="s">
        <v>664</v>
      </c>
      <c r="E613" s="38"/>
      <c r="F613" s="39">
        <v>0</v>
      </c>
      <c r="G613" s="32">
        <f t="shared" si="13"/>
        <v>0</v>
      </c>
      <c r="H613" s="39">
        <v>0</v>
      </c>
      <c r="I613" s="32">
        <f t="shared" si="14"/>
        <v>0</v>
      </c>
      <c r="J613" s="40"/>
      <c r="K613" s="34">
        <v>0</v>
      </c>
      <c r="L613" s="34">
        <v>0</v>
      </c>
      <c r="M613" s="34">
        <f t="shared" si="15"/>
        <v>0</v>
      </c>
      <c r="N613" s="34">
        <f t="shared" si="16"/>
        <v>0</v>
      </c>
      <c r="O613" s="36" t="e">
        <f t="shared" si="12"/>
        <v>#DIV/0!</v>
      </c>
      <c r="P613" s="2"/>
      <c r="Q613" s="2"/>
      <c r="R613" s="2"/>
      <c r="S613" s="2"/>
      <c r="T613" s="2"/>
      <c r="U613" s="2"/>
    </row>
    <row r="614" spans="1:21" x14ac:dyDescent="0.25">
      <c r="A614" s="37">
        <v>60414</v>
      </c>
      <c r="B614" s="30" t="s">
        <v>41</v>
      </c>
      <c r="C614" s="30" t="s">
        <v>654</v>
      </c>
      <c r="D614" s="30" t="s">
        <v>665</v>
      </c>
      <c r="E614" s="38"/>
      <c r="F614" s="39">
        <v>0</v>
      </c>
      <c r="G614" s="32">
        <f t="shared" si="13"/>
        <v>0</v>
      </c>
      <c r="H614" s="39">
        <v>0</v>
      </c>
      <c r="I614" s="32">
        <f t="shared" si="14"/>
        <v>0</v>
      </c>
      <c r="J614" s="40"/>
      <c r="K614" s="34">
        <v>0</v>
      </c>
      <c r="L614" s="34">
        <v>0</v>
      </c>
      <c r="M614" s="34">
        <f t="shared" si="15"/>
        <v>0</v>
      </c>
      <c r="N614" s="34">
        <f t="shared" si="16"/>
        <v>0</v>
      </c>
      <c r="O614" s="36" t="e">
        <f t="shared" si="12"/>
        <v>#DIV/0!</v>
      </c>
      <c r="P614" s="2"/>
      <c r="Q614" s="2"/>
      <c r="R614" s="2"/>
      <c r="S614" s="2"/>
      <c r="T614" s="2"/>
      <c r="U614" s="2"/>
    </row>
    <row r="615" spans="1:21" x14ac:dyDescent="0.25">
      <c r="A615" s="37">
        <v>60415</v>
      </c>
      <c r="B615" s="30" t="s">
        <v>41</v>
      </c>
      <c r="C615" s="30" t="s">
        <v>654</v>
      </c>
      <c r="D615" s="30" t="s">
        <v>666</v>
      </c>
      <c r="E615" s="38"/>
      <c r="F615" s="39">
        <v>0</v>
      </c>
      <c r="G615" s="32">
        <f t="shared" si="13"/>
        <v>0</v>
      </c>
      <c r="H615" s="39">
        <v>0</v>
      </c>
      <c r="I615" s="32">
        <f t="shared" si="14"/>
        <v>0</v>
      </c>
      <c r="J615" s="40"/>
      <c r="K615" s="34">
        <v>0</v>
      </c>
      <c r="L615" s="34">
        <v>0</v>
      </c>
      <c r="M615" s="34">
        <f t="shared" si="15"/>
        <v>0</v>
      </c>
      <c r="N615" s="34">
        <f t="shared" si="16"/>
        <v>0</v>
      </c>
      <c r="O615" s="36" t="e">
        <f t="shared" si="12"/>
        <v>#DIV/0!</v>
      </c>
      <c r="P615" s="2"/>
      <c r="Q615" s="2"/>
      <c r="R615" s="2"/>
      <c r="S615" s="2"/>
      <c r="T615" s="2"/>
      <c r="U615" s="2"/>
    </row>
    <row r="616" spans="1:21" x14ac:dyDescent="0.25">
      <c r="A616" s="37">
        <v>60416</v>
      </c>
      <c r="B616" s="30" t="s">
        <v>41</v>
      </c>
      <c r="C616" s="30" t="s">
        <v>654</v>
      </c>
      <c r="D616" s="30" t="s">
        <v>667</v>
      </c>
      <c r="E616" s="38"/>
      <c r="F616" s="39">
        <v>0</v>
      </c>
      <c r="G616" s="32">
        <f t="shared" si="13"/>
        <v>0</v>
      </c>
      <c r="H616" s="39">
        <v>0</v>
      </c>
      <c r="I616" s="32">
        <f t="shared" si="14"/>
        <v>0</v>
      </c>
      <c r="J616" s="40"/>
      <c r="K616" s="34">
        <v>0</v>
      </c>
      <c r="L616" s="34">
        <v>0</v>
      </c>
      <c r="M616" s="34">
        <f t="shared" si="15"/>
        <v>0</v>
      </c>
      <c r="N616" s="34">
        <f t="shared" si="16"/>
        <v>0</v>
      </c>
      <c r="O616" s="36" t="e">
        <f t="shared" si="12"/>
        <v>#DIV/0!</v>
      </c>
      <c r="P616" s="2"/>
      <c r="Q616" s="2"/>
      <c r="R616" s="2"/>
      <c r="S616" s="2"/>
      <c r="T616" s="2"/>
      <c r="U616" s="2"/>
    </row>
    <row r="617" spans="1:21" x14ac:dyDescent="0.25">
      <c r="A617" s="37">
        <v>60417</v>
      </c>
      <c r="B617" s="30" t="s">
        <v>41</v>
      </c>
      <c r="C617" s="30" t="s">
        <v>654</v>
      </c>
      <c r="D617" s="30" t="s">
        <v>668</v>
      </c>
      <c r="E617" s="42">
        <v>2650</v>
      </c>
      <c r="F617" s="32">
        <v>2910</v>
      </c>
      <c r="G617" s="32">
        <f t="shared" si="13"/>
        <v>260</v>
      </c>
      <c r="H617" s="32">
        <v>2624</v>
      </c>
      <c r="I617" s="32">
        <f t="shared" si="14"/>
        <v>286</v>
      </c>
      <c r="J617" s="33">
        <v>9.8299999999999998E-2</v>
      </c>
      <c r="K617" s="34">
        <v>2866</v>
      </c>
      <c r="L617" s="34">
        <v>0</v>
      </c>
      <c r="M617" s="35">
        <f t="shared" si="15"/>
        <v>2624</v>
      </c>
      <c r="N617" s="35">
        <f t="shared" si="16"/>
        <v>242</v>
      </c>
      <c r="O617" s="36">
        <f t="shared" si="12"/>
        <v>8.4438241451500348E-2</v>
      </c>
      <c r="P617" s="2"/>
      <c r="Q617" s="2"/>
      <c r="R617" s="2"/>
      <c r="S617" s="2"/>
      <c r="T617" s="2"/>
      <c r="U617" s="2"/>
    </row>
    <row r="618" spans="1:21" x14ac:dyDescent="0.25">
      <c r="A618" s="37">
        <v>60418</v>
      </c>
      <c r="B618" s="30" t="s">
        <v>41</v>
      </c>
      <c r="C618" s="30" t="s">
        <v>654</v>
      </c>
      <c r="D618" s="30" t="s">
        <v>669</v>
      </c>
      <c r="E618" s="38"/>
      <c r="F618" s="39">
        <v>0</v>
      </c>
      <c r="G618" s="32">
        <f t="shared" si="13"/>
        <v>0</v>
      </c>
      <c r="H618" s="39">
        <v>0</v>
      </c>
      <c r="I618" s="32">
        <f t="shared" si="14"/>
        <v>0</v>
      </c>
      <c r="J618" s="40"/>
      <c r="K618" s="34">
        <v>0</v>
      </c>
      <c r="L618" s="34">
        <v>0</v>
      </c>
      <c r="M618" s="34">
        <f t="shared" si="15"/>
        <v>0</v>
      </c>
      <c r="N618" s="34">
        <f t="shared" si="16"/>
        <v>0</v>
      </c>
      <c r="O618" s="36" t="e">
        <f t="shared" si="12"/>
        <v>#DIV/0!</v>
      </c>
      <c r="P618" s="2"/>
      <c r="Q618" s="2"/>
      <c r="R618" s="2"/>
      <c r="S618" s="2"/>
      <c r="T618" s="2"/>
      <c r="U618" s="2"/>
    </row>
    <row r="619" spans="1:21" x14ac:dyDescent="0.25">
      <c r="A619" s="37">
        <v>60419</v>
      </c>
      <c r="B619" s="30" t="s">
        <v>41</v>
      </c>
      <c r="C619" s="30" t="s">
        <v>654</v>
      </c>
      <c r="D619" s="30" t="s">
        <v>670</v>
      </c>
      <c r="E619" s="38"/>
      <c r="F619" s="39">
        <v>0</v>
      </c>
      <c r="G619" s="32">
        <f t="shared" si="13"/>
        <v>0</v>
      </c>
      <c r="H619" s="39">
        <v>0</v>
      </c>
      <c r="I619" s="32">
        <f t="shared" si="14"/>
        <v>0</v>
      </c>
      <c r="J619" s="40"/>
      <c r="K619" s="34">
        <v>0</v>
      </c>
      <c r="L619" s="34">
        <v>0</v>
      </c>
      <c r="M619" s="34">
        <f t="shared" si="15"/>
        <v>0</v>
      </c>
      <c r="N619" s="34">
        <f t="shared" si="16"/>
        <v>0</v>
      </c>
      <c r="O619" s="36" t="e">
        <f t="shared" si="12"/>
        <v>#DIV/0!</v>
      </c>
      <c r="P619" s="2"/>
      <c r="Q619" s="2"/>
      <c r="R619" s="2"/>
      <c r="S619" s="2"/>
      <c r="T619" s="2"/>
      <c r="U619" s="2"/>
    </row>
    <row r="620" spans="1:21" x14ac:dyDescent="0.25">
      <c r="A620" s="37">
        <v>60501</v>
      </c>
      <c r="B620" s="30" t="s">
        <v>41</v>
      </c>
      <c r="C620" s="30" t="s">
        <v>671</v>
      </c>
      <c r="D620" s="30" t="s">
        <v>671</v>
      </c>
      <c r="E620" s="42">
        <v>3189</v>
      </c>
      <c r="F620" s="32">
        <v>3620</v>
      </c>
      <c r="G620" s="32">
        <f t="shared" si="13"/>
        <v>431</v>
      </c>
      <c r="H620" s="32">
        <v>3188</v>
      </c>
      <c r="I620" s="32">
        <f t="shared" si="14"/>
        <v>432</v>
      </c>
      <c r="J620" s="33">
        <v>0.1193</v>
      </c>
      <c r="K620" s="34">
        <v>3664</v>
      </c>
      <c r="L620" s="34">
        <v>0</v>
      </c>
      <c r="M620" s="35">
        <f t="shared" si="15"/>
        <v>3188</v>
      </c>
      <c r="N620" s="35">
        <f t="shared" si="16"/>
        <v>476</v>
      </c>
      <c r="O620" s="36">
        <f t="shared" si="12"/>
        <v>0.12991266375545851</v>
      </c>
      <c r="P620" s="2"/>
      <c r="Q620" s="2"/>
      <c r="R620" s="2"/>
      <c r="S620" s="2"/>
      <c r="T620" s="2"/>
      <c r="U620" s="2"/>
    </row>
    <row r="621" spans="1:21" x14ac:dyDescent="0.25">
      <c r="A621" s="37">
        <v>60502</v>
      </c>
      <c r="B621" s="30" t="s">
        <v>41</v>
      </c>
      <c r="C621" s="30" t="s">
        <v>671</v>
      </c>
      <c r="D621" s="30" t="s">
        <v>672</v>
      </c>
      <c r="E621" s="38"/>
      <c r="F621" s="39">
        <v>0</v>
      </c>
      <c r="G621" s="32">
        <f t="shared" si="13"/>
        <v>0</v>
      </c>
      <c r="H621" s="39">
        <v>0</v>
      </c>
      <c r="I621" s="32">
        <f t="shared" si="14"/>
        <v>0</v>
      </c>
      <c r="J621" s="40"/>
      <c r="K621" s="34">
        <v>0</v>
      </c>
      <c r="L621" s="34">
        <v>0</v>
      </c>
      <c r="M621" s="34">
        <f t="shared" si="15"/>
        <v>0</v>
      </c>
      <c r="N621" s="34">
        <f t="shared" si="16"/>
        <v>0</v>
      </c>
      <c r="O621" s="36" t="e">
        <f t="shared" si="12"/>
        <v>#DIV/0!</v>
      </c>
      <c r="P621" s="2"/>
      <c r="Q621" s="2"/>
      <c r="R621" s="2"/>
      <c r="S621" s="2"/>
      <c r="T621" s="2"/>
      <c r="U621" s="2"/>
    </row>
    <row r="622" spans="1:21" x14ac:dyDescent="0.25">
      <c r="A622" s="37">
        <v>60503</v>
      </c>
      <c r="B622" s="30" t="s">
        <v>41</v>
      </c>
      <c r="C622" s="30" t="s">
        <v>671</v>
      </c>
      <c r="D622" s="30" t="s">
        <v>673</v>
      </c>
      <c r="E622" s="38"/>
      <c r="F622" s="39">
        <v>0</v>
      </c>
      <c r="G622" s="32">
        <f t="shared" si="13"/>
        <v>0</v>
      </c>
      <c r="H622" s="39">
        <v>0</v>
      </c>
      <c r="I622" s="32">
        <f t="shared" si="14"/>
        <v>0</v>
      </c>
      <c r="J622" s="40"/>
      <c r="K622" s="34">
        <v>0</v>
      </c>
      <c r="L622" s="34">
        <v>0</v>
      </c>
      <c r="M622" s="34">
        <f t="shared" si="15"/>
        <v>0</v>
      </c>
      <c r="N622" s="34">
        <f t="shared" si="16"/>
        <v>0</v>
      </c>
      <c r="O622" s="36" t="e">
        <f t="shared" si="12"/>
        <v>#DIV/0!</v>
      </c>
      <c r="P622" s="2"/>
      <c r="Q622" s="2"/>
      <c r="R622" s="2"/>
      <c r="S622" s="2"/>
      <c r="T622" s="2"/>
      <c r="U622" s="2"/>
    </row>
    <row r="623" spans="1:21" x14ac:dyDescent="0.25">
      <c r="A623" s="37">
        <v>60504</v>
      </c>
      <c r="B623" s="30" t="s">
        <v>41</v>
      </c>
      <c r="C623" s="30" t="s">
        <v>671</v>
      </c>
      <c r="D623" s="30" t="s">
        <v>674</v>
      </c>
      <c r="E623" s="38"/>
      <c r="F623" s="39">
        <v>0</v>
      </c>
      <c r="G623" s="32">
        <f t="shared" si="13"/>
        <v>0</v>
      </c>
      <c r="H623" s="39">
        <v>0</v>
      </c>
      <c r="I623" s="32">
        <f t="shared" si="14"/>
        <v>0</v>
      </c>
      <c r="J623" s="40"/>
      <c r="K623" s="34">
        <v>0</v>
      </c>
      <c r="L623" s="34">
        <v>0</v>
      </c>
      <c r="M623" s="34">
        <f t="shared" si="15"/>
        <v>0</v>
      </c>
      <c r="N623" s="34">
        <f t="shared" si="16"/>
        <v>0</v>
      </c>
      <c r="O623" s="36" t="e">
        <f t="shared" si="12"/>
        <v>#DIV/0!</v>
      </c>
      <c r="P623" s="2"/>
      <c r="Q623" s="2"/>
      <c r="R623" s="2"/>
      <c r="S623" s="2"/>
      <c r="T623" s="2"/>
      <c r="U623" s="2"/>
    </row>
    <row r="624" spans="1:21" x14ac:dyDescent="0.25">
      <c r="A624" s="37">
        <v>60505</v>
      </c>
      <c r="B624" s="30" t="s">
        <v>41</v>
      </c>
      <c r="C624" s="30" t="s">
        <v>671</v>
      </c>
      <c r="D624" s="30" t="s">
        <v>675</v>
      </c>
      <c r="E624" s="38"/>
      <c r="F624" s="39">
        <v>0</v>
      </c>
      <c r="G624" s="32">
        <f t="shared" si="13"/>
        <v>0</v>
      </c>
      <c r="H624" s="39">
        <v>0</v>
      </c>
      <c r="I624" s="32">
        <f t="shared" si="14"/>
        <v>0</v>
      </c>
      <c r="J624" s="40"/>
      <c r="K624" s="34">
        <v>0</v>
      </c>
      <c r="L624" s="34">
        <v>0</v>
      </c>
      <c r="M624" s="34">
        <f t="shared" si="15"/>
        <v>0</v>
      </c>
      <c r="N624" s="34">
        <f t="shared" si="16"/>
        <v>0</v>
      </c>
      <c r="O624" s="36" t="e">
        <f t="shared" si="12"/>
        <v>#DIV/0!</v>
      </c>
      <c r="P624" s="2"/>
      <c r="Q624" s="2"/>
      <c r="R624" s="2"/>
      <c r="S624" s="2"/>
      <c r="T624" s="2"/>
      <c r="U624" s="2"/>
    </row>
    <row r="625" spans="1:21" x14ac:dyDescent="0.25">
      <c r="A625" s="37">
        <v>60506</v>
      </c>
      <c r="B625" s="30" t="s">
        <v>41</v>
      </c>
      <c r="C625" s="30" t="s">
        <v>671</v>
      </c>
      <c r="D625" s="30" t="s">
        <v>676</v>
      </c>
      <c r="E625" s="38"/>
      <c r="F625" s="39">
        <v>0</v>
      </c>
      <c r="G625" s="32">
        <f t="shared" si="13"/>
        <v>0</v>
      </c>
      <c r="H625" s="39">
        <v>0</v>
      </c>
      <c r="I625" s="32">
        <f t="shared" si="14"/>
        <v>0</v>
      </c>
      <c r="J625" s="40"/>
      <c r="K625" s="34">
        <v>0</v>
      </c>
      <c r="L625" s="34">
        <v>0</v>
      </c>
      <c r="M625" s="34">
        <f t="shared" si="15"/>
        <v>0</v>
      </c>
      <c r="N625" s="34">
        <f t="shared" si="16"/>
        <v>0</v>
      </c>
      <c r="O625" s="36" t="e">
        <f t="shared" si="12"/>
        <v>#DIV/0!</v>
      </c>
      <c r="P625" s="2"/>
      <c r="Q625" s="2"/>
      <c r="R625" s="2"/>
      <c r="S625" s="2"/>
      <c r="T625" s="2"/>
      <c r="U625" s="2"/>
    </row>
    <row r="626" spans="1:21" x14ac:dyDescent="0.25">
      <c r="A626" s="37">
        <v>60507</v>
      </c>
      <c r="B626" s="30" t="s">
        <v>41</v>
      </c>
      <c r="C626" s="30" t="s">
        <v>671</v>
      </c>
      <c r="D626" s="30" t="s">
        <v>677</v>
      </c>
      <c r="E626" s="38"/>
      <c r="F626" s="39">
        <v>0</v>
      </c>
      <c r="G626" s="32">
        <f t="shared" si="13"/>
        <v>0</v>
      </c>
      <c r="H626" s="39">
        <v>0</v>
      </c>
      <c r="I626" s="32">
        <f t="shared" si="14"/>
        <v>0</v>
      </c>
      <c r="J626" s="40"/>
      <c r="K626" s="34">
        <v>0</v>
      </c>
      <c r="L626" s="34">
        <v>0</v>
      </c>
      <c r="M626" s="34">
        <f t="shared" si="15"/>
        <v>0</v>
      </c>
      <c r="N626" s="34">
        <f t="shared" si="16"/>
        <v>0</v>
      </c>
      <c r="O626" s="36" t="e">
        <f t="shared" si="12"/>
        <v>#DIV/0!</v>
      </c>
      <c r="P626" s="2"/>
      <c r="Q626" s="2"/>
      <c r="R626" s="2"/>
      <c r="S626" s="2"/>
      <c r="T626" s="2"/>
      <c r="U626" s="2"/>
    </row>
    <row r="627" spans="1:21" x14ac:dyDescent="0.25">
      <c r="A627" s="37">
        <v>60508</v>
      </c>
      <c r="B627" s="30" t="s">
        <v>41</v>
      </c>
      <c r="C627" s="30" t="s">
        <v>671</v>
      </c>
      <c r="D627" s="30" t="s">
        <v>678</v>
      </c>
      <c r="E627" s="42">
        <v>3185</v>
      </c>
      <c r="F627" s="32">
        <v>3348</v>
      </c>
      <c r="G627" s="32">
        <f t="shared" si="13"/>
        <v>163</v>
      </c>
      <c r="H627" s="32">
        <v>3154</v>
      </c>
      <c r="I627" s="32">
        <f t="shared" si="14"/>
        <v>194</v>
      </c>
      <c r="J627" s="33">
        <v>5.79E-2</v>
      </c>
      <c r="K627" s="34">
        <v>3309</v>
      </c>
      <c r="L627" s="34">
        <v>0</v>
      </c>
      <c r="M627" s="35">
        <f t="shared" si="15"/>
        <v>3154</v>
      </c>
      <c r="N627" s="35">
        <f t="shared" si="16"/>
        <v>155</v>
      </c>
      <c r="O627" s="36">
        <f t="shared" si="12"/>
        <v>4.6841946207313391E-2</v>
      </c>
      <c r="P627" s="2"/>
      <c r="Q627" s="2"/>
      <c r="R627" s="2"/>
      <c r="S627" s="2"/>
      <c r="T627" s="2"/>
      <c r="U627" s="2"/>
    </row>
    <row r="628" spans="1:21" x14ac:dyDescent="0.25">
      <c r="A628" s="37">
        <v>60601</v>
      </c>
      <c r="B628" s="30" t="s">
        <v>41</v>
      </c>
      <c r="C628" s="30" t="s">
        <v>679</v>
      </c>
      <c r="D628" s="30" t="s">
        <v>679</v>
      </c>
      <c r="E628" s="42">
        <v>21118</v>
      </c>
      <c r="F628" s="32">
        <v>22200</v>
      </c>
      <c r="G628" s="32">
        <f t="shared" si="13"/>
        <v>1082</v>
      </c>
      <c r="H628" s="32">
        <v>19936</v>
      </c>
      <c r="I628" s="32">
        <f t="shared" si="14"/>
        <v>2264</v>
      </c>
      <c r="J628" s="33">
        <v>0.10199999999999999</v>
      </c>
      <c r="K628" s="34">
        <v>22665</v>
      </c>
      <c r="L628" s="34">
        <v>0</v>
      </c>
      <c r="M628" s="35">
        <f t="shared" si="15"/>
        <v>19936</v>
      </c>
      <c r="N628" s="35">
        <f t="shared" si="16"/>
        <v>2729</v>
      </c>
      <c r="O628" s="36">
        <f t="shared" si="12"/>
        <v>0.12040591219942642</v>
      </c>
      <c r="P628" s="2"/>
      <c r="Q628" s="2"/>
      <c r="R628" s="2"/>
      <c r="S628" s="2"/>
      <c r="T628" s="2"/>
      <c r="U628" s="2"/>
    </row>
    <row r="629" spans="1:21" x14ac:dyDescent="0.25">
      <c r="A629" s="37">
        <v>60602</v>
      </c>
      <c r="B629" s="30" t="s">
        <v>41</v>
      </c>
      <c r="C629" s="30" t="s">
        <v>679</v>
      </c>
      <c r="D629" s="30" t="s">
        <v>680</v>
      </c>
      <c r="E629" s="38"/>
      <c r="F629" s="39">
        <v>0</v>
      </c>
      <c r="G629" s="32">
        <f t="shared" si="13"/>
        <v>0</v>
      </c>
      <c r="H629" s="39">
        <v>0</v>
      </c>
      <c r="I629" s="32">
        <f t="shared" si="14"/>
        <v>0</v>
      </c>
      <c r="J629" s="40"/>
      <c r="K629" s="34">
        <v>0</v>
      </c>
      <c r="L629" s="34">
        <v>0</v>
      </c>
      <c r="M629" s="34">
        <f t="shared" si="15"/>
        <v>0</v>
      </c>
      <c r="N629" s="34">
        <f t="shared" si="16"/>
        <v>0</v>
      </c>
      <c r="O629" s="36" t="e">
        <f t="shared" si="12"/>
        <v>#DIV/0!</v>
      </c>
      <c r="P629" s="2"/>
      <c r="Q629" s="2"/>
      <c r="R629" s="2"/>
      <c r="S629" s="2"/>
      <c r="T629" s="2"/>
      <c r="U629" s="2"/>
    </row>
    <row r="630" spans="1:21" x14ac:dyDescent="0.25">
      <c r="A630" s="37">
        <v>60603</v>
      </c>
      <c r="B630" s="30" t="s">
        <v>41</v>
      </c>
      <c r="C630" s="30" t="s">
        <v>679</v>
      </c>
      <c r="D630" s="30" t="s">
        <v>681</v>
      </c>
      <c r="E630" s="38"/>
      <c r="F630" s="39">
        <v>0</v>
      </c>
      <c r="G630" s="32">
        <f t="shared" si="13"/>
        <v>0</v>
      </c>
      <c r="H630" s="39">
        <v>0</v>
      </c>
      <c r="I630" s="32">
        <f t="shared" si="14"/>
        <v>0</v>
      </c>
      <c r="J630" s="40"/>
      <c r="K630" s="34">
        <v>0</v>
      </c>
      <c r="L630" s="34">
        <v>0</v>
      </c>
      <c r="M630" s="34">
        <f t="shared" si="15"/>
        <v>0</v>
      </c>
      <c r="N630" s="34">
        <f t="shared" si="16"/>
        <v>0</v>
      </c>
      <c r="O630" s="36" t="e">
        <f t="shared" si="12"/>
        <v>#DIV/0!</v>
      </c>
      <c r="P630" s="2"/>
      <c r="Q630" s="2"/>
      <c r="R630" s="2"/>
      <c r="S630" s="2"/>
      <c r="T630" s="2"/>
      <c r="U630" s="2"/>
    </row>
    <row r="631" spans="1:21" x14ac:dyDescent="0.25">
      <c r="A631" s="37">
        <v>60604</v>
      </c>
      <c r="B631" s="30" t="s">
        <v>41</v>
      </c>
      <c r="C631" s="30" t="s">
        <v>679</v>
      </c>
      <c r="D631" s="30" t="s">
        <v>682</v>
      </c>
      <c r="E631" s="38"/>
      <c r="F631" s="39">
        <v>0</v>
      </c>
      <c r="G631" s="32">
        <f t="shared" si="13"/>
        <v>0</v>
      </c>
      <c r="H631" s="39">
        <v>0</v>
      </c>
      <c r="I631" s="32">
        <f t="shared" si="14"/>
        <v>0</v>
      </c>
      <c r="J631" s="40"/>
      <c r="K631" s="34">
        <v>0</v>
      </c>
      <c r="L631" s="34">
        <v>0</v>
      </c>
      <c r="M631" s="34">
        <f t="shared" si="15"/>
        <v>0</v>
      </c>
      <c r="N631" s="34">
        <f t="shared" si="16"/>
        <v>0</v>
      </c>
      <c r="O631" s="36" t="e">
        <f t="shared" si="12"/>
        <v>#DIV/0!</v>
      </c>
      <c r="P631" s="2"/>
      <c r="Q631" s="2"/>
      <c r="R631" s="2"/>
      <c r="S631" s="2"/>
      <c r="T631" s="2"/>
      <c r="U631" s="2"/>
    </row>
    <row r="632" spans="1:21" x14ac:dyDescent="0.25">
      <c r="A632" s="37">
        <v>60605</v>
      </c>
      <c r="B632" s="30" t="s">
        <v>41</v>
      </c>
      <c r="C632" s="30" t="s">
        <v>679</v>
      </c>
      <c r="D632" s="30" t="s">
        <v>683</v>
      </c>
      <c r="E632" s="38"/>
      <c r="F632" s="39">
        <v>0</v>
      </c>
      <c r="G632" s="32">
        <f t="shared" si="13"/>
        <v>0</v>
      </c>
      <c r="H632" s="39">
        <v>0</v>
      </c>
      <c r="I632" s="32">
        <f t="shared" si="14"/>
        <v>0</v>
      </c>
      <c r="J632" s="40"/>
      <c r="K632" s="34">
        <v>0</v>
      </c>
      <c r="L632" s="34">
        <v>0</v>
      </c>
      <c r="M632" s="34">
        <f t="shared" si="15"/>
        <v>0</v>
      </c>
      <c r="N632" s="34">
        <f t="shared" si="16"/>
        <v>0</v>
      </c>
      <c r="O632" s="36" t="e">
        <f t="shared" si="12"/>
        <v>#DIV/0!</v>
      </c>
      <c r="P632" s="2"/>
      <c r="Q632" s="2"/>
      <c r="R632" s="2"/>
      <c r="S632" s="2"/>
      <c r="T632" s="2"/>
      <c r="U632" s="2"/>
    </row>
    <row r="633" spans="1:21" x14ac:dyDescent="0.25">
      <c r="A633" s="37">
        <v>60606</v>
      </c>
      <c r="B633" s="30" t="s">
        <v>41</v>
      </c>
      <c r="C633" s="30" t="s">
        <v>679</v>
      </c>
      <c r="D633" s="30" t="s">
        <v>684</v>
      </c>
      <c r="E633" s="38"/>
      <c r="F633" s="39">
        <v>0</v>
      </c>
      <c r="G633" s="32">
        <f t="shared" si="13"/>
        <v>0</v>
      </c>
      <c r="H633" s="39">
        <v>0</v>
      </c>
      <c r="I633" s="32">
        <f t="shared" si="14"/>
        <v>0</v>
      </c>
      <c r="J633" s="40"/>
      <c r="K633" s="34">
        <v>0</v>
      </c>
      <c r="L633" s="34">
        <v>0</v>
      </c>
      <c r="M633" s="34">
        <f t="shared" si="15"/>
        <v>0</v>
      </c>
      <c r="N633" s="34">
        <f t="shared" si="16"/>
        <v>0</v>
      </c>
      <c r="O633" s="36" t="e">
        <f t="shared" si="12"/>
        <v>#DIV/0!</v>
      </c>
      <c r="P633" s="2"/>
      <c r="Q633" s="2"/>
      <c r="R633" s="2"/>
      <c r="S633" s="2"/>
      <c r="T633" s="2"/>
      <c r="U633" s="2"/>
    </row>
    <row r="634" spans="1:21" x14ac:dyDescent="0.25">
      <c r="A634" s="37">
        <v>60607</v>
      </c>
      <c r="B634" s="30" t="s">
        <v>41</v>
      </c>
      <c r="C634" s="30" t="s">
        <v>679</v>
      </c>
      <c r="D634" s="30" t="s">
        <v>685</v>
      </c>
      <c r="E634" s="38"/>
      <c r="F634" s="39">
        <v>0</v>
      </c>
      <c r="G634" s="32">
        <f t="shared" si="13"/>
        <v>0</v>
      </c>
      <c r="H634" s="39">
        <v>0</v>
      </c>
      <c r="I634" s="32">
        <f t="shared" si="14"/>
        <v>0</v>
      </c>
      <c r="J634" s="40"/>
      <c r="K634" s="34">
        <v>0</v>
      </c>
      <c r="L634" s="34">
        <v>0</v>
      </c>
      <c r="M634" s="34">
        <f t="shared" si="15"/>
        <v>0</v>
      </c>
      <c r="N634" s="34">
        <f t="shared" si="16"/>
        <v>0</v>
      </c>
      <c r="O634" s="36" t="e">
        <f t="shared" si="12"/>
        <v>#DIV/0!</v>
      </c>
      <c r="P634" s="2"/>
      <c r="Q634" s="2"/>
      <c r="R634" s="2"/>
      <c r="S634" s="2"/>
      <c r="T634" s="2"/>
      <c r="U634" s="2"/>
    </row>
    <row r="635" spans="1:21" x14ac:dyDescent="0.25">
      <c r="A635" s="37">
        <v>60608</v>
      </c>
      <c r="B635" s="30" t="s">
        <v>41</v>
      </c>
      <c r="C635" s="30" t="s">
        <v>679</v>
      </c>
      <c r="D635" s="30" t="s">
        <v>686</v>
      </c>
      <c r="E635" s="38"/>
      <c r="F635" s="39">
        <v>0</v>
      </c>
      <c r="G635" s="32">
        <f t="shared" si="13"/>
        <v>0</v>
      </c>
      <c r="H635" s="39">
        <v>0</v>
      </c>
      <c r="I635" s="32">
        <f t="shared" si="14"/>
        <v>0</v>
      </c>
      <c r="J635" s="40"/>
      <c r="K635" s="34">
        <v>0</v>
      </c>
      <c r="L635" s="34">
        <v>0</v>
      </c>
      <c r="M635" s="34">
        <f t="shared" si="15"/>
        <v>0</v>
      </c>
      <c r="N635" s="34">
        <f t="shared" si="16"/>
        <v>0</v>
      </c>
      <c r="O635" s="36" t="e">
        <f t="shared" si="12"/>
        <v>#DIV/0!</v>
      </c>
      <c r="P635" s="2"/>
      <c r="Q635" s="2"/>
      <c r="R635" s="2"/>
      <c r="S635" s="2"/>
      <c r="T635" s="2"/>
      <c r="U635" s="2"/>
    </row>
    <row r="636" spans="1:21" x14ac:dyDescent="0.25">
      <c r="A636" s="37">
        <v>60609</v>
      </c>
      <c r="B636" s="30" t="s">
        <v>41</v>
      </c>
      <c r="C636" s="30" t="s">
        <v>679</v>
      </c>
      <c r="D636" s="30" t="s">
        <v>687</v>
      </c>
      <c r="E636" s="38"/>
      <c r="F636" s="39">
        <v>0</v>
      </c>
      <c r="G636" s="32">
        <f t="shared" si="13"/>
        <v>0</v>
      </c>
      <c r="H636" s="39">
        <v>0</v>
      </c>
      <c r="I636" s="32">
        <f t="shared" si="14"/>
        <v>0</v>
      </c>
      <c r="J636" s="40"/>
      <c r="K636" s="34">
        <v>0</v>
      </c>
      <c r="L636" s="34">
        <v>0</v>
      </c>
      <c r="M636" s="34">
        <f t="shared" si="15"/>
        <v>0</v>
      </c>
      <c r="N636" s="34">
        <f t="shared" si="16"/>
        <v>0</v>
      </c>
      <c r="O636" s="36" t="e">
        <f t="shared" si="12"/>
        <v>#DIV/0!</v>
      </c>
      <c r="P636" s="2"/>
      <c r="Q636" s="2"/>
      <c r="R636" s="2"/>
      <c r="S636" s="2"/>
      <c r="T636" s="2"/>
      <c r="U636" s="2"/>
    </row>
    <row r="637" spans="1:21" x14ac:dyDescent="0.25">
      <c r="A637" s="37">
        <v>60610</v>
      </c>
      <c r="B637" s="30" t="s">
        <v>41</v>
      </c>
      <c r="C637" s="30" t="s">
        <v>679</v>
      </c>
      <c r="D637" s="30" t="s">
        <v>688</v>
      </c>
      <c r="E637" s="38"/>
      <c r="F637" s="39">
        <v>0</v>
      </c>
      <c r="G637" s="32">
        <f t="shared" si="13"/>
        <v>0</v>
      </c>
      <c r="H637" s="39">
        <v>0</v>
      </c>
      <c r="I637" s="32">
        <f t="shared" si="14"/>
        <v>0</v>
      </c>
      <c r="J637" s="40"/>
      <c r="K637" s="34">
        <v>0</v>
      </c>
      <c r="L637" s="34">
        <v>0</v>
      </c>
      <c r="M637" s="34">
        <f t="shared" si="15"/>
        <v>0</v>
      </c>
      <c r="N637" s="34">
        <f t="shared" si="16"/>
        <v>0</v>
      </c>
      <c r="O637" s="36" t="e">
        <f t="shared" si="12"/>
        <v>#DIV/0!</v>
      </c>
      <c r="P637" s="2"/>
      <c r="Q637" s="2"/>
      <c r="R637" s="2"/>
      <c r="S637" s="2"/>
      <c r="T637" s="2"/>
      <c r="U637" s="2"/>
    </row>
    <row r="638" spans="1:21" x14ac:dyDescent="0.25">
      <c r="A638" s="37">
        <v>60611</v>
      </c>
      <c r="B638" s="30" t="s">
        <v>41</v>
      </c>
      <c r="C638" s="30" t="s">
        <v>679</v>
      </c>
      <c r="D638" s="30" t="s">
        <v>252</v>
      </c>
      <c r="E638" s="38"/>
      <c r="F638" s="39">
        <v>0</v>
      </c>
      <c r="G638" s="32">
        <f t="shared" si="13"/>
        <v>0</v>
      </c>
      <c r="H638" s="39">
        <v>0</v>
      </c>
      <c r="I638" s="32">
        <f t="shared" si="14"/>
        <v>0</v>
      </c>
      <c r="J638" s="40"/>
      <c r="K638" s="34">
        <v>0</v>
      </c>
      <c r="L638" s="34">
        <v>0</v>
      </c>
      <c r="M638" s="34">
        <f t="shared" si="15"/>
        <v>0</v>
      </c>
      <c r="N638" s="34">
        <f t="shared" si="16"/>
        <v>0</v>
      </c>
      <c r="O638" s="36" t="e">
        <f t="shared" si="12"/>
        <v>#DIV/0!</v>
      </c>
      <c r="P638" s="2"/>
      <c r="Q638" s="2"/>
      <c r="R638" s="2"/>
      <c r="S638" s="2"/>
      <c r="T638" s="2"/>
      <c r="U638" s="2"/>
    </row>
    <row r="639" spans="1:21" x14ac:dyDescent="0.25">
      <c r="A639" s="37">
        <v>60612</v>
      </c>
      <c r="B639" s="30" t="s">
        <v>41</v>
      </c>
      <c r="C639" s="30" t="s">
        <v>679</v>
      </c>
      <c r="D639" s="30" t="s">
        <v>689</v>
      </c>
      <c r="E639" s="38"/>
      <c r="F639" s="39">
        <v>0</v>
      </c>
      <c r="G639" s="32">
        <f t="shared" si="13"/>
        <v>0</v>
      </c>
      <c r="H639" s="39">
        <v>0</v>
      </c>
      <c r="I639" s="32">
        <f t="shared" si="14"/>
        <v>0</v>
      </c>
      <c r="J639" s="40"/>
      <c r="K639" s="34">
        <v>0</v>
      </c>
      <c r="L639" s="34">
        <v>0</v>
      </c>
      <c r="M639" s="34">
        <f t="shared" si="15"/>
        <v>0</v>
      </c>
      <c r="N639" s="34">
        <f t="shared" si="16"/>
        <v>0</v>
      </c>
      <c r="O639" s="36" t="e">
        <f t="shared" si="12"/>
        <v>#DIV/0!</v>
      </c>
      <c r="P639" s="2"/>
      <c r="Q639" s="2"/>
      <c r="R639" s="2"/>
      <c r="S639" s="2"/>
      <c r="T639" s="2"/>
      <c r="U639" s="2"/>
    </row>
    <row r="640" spans="1:21" x14ac:dyDescent="0.25">
      <c r="A640" s="37">
        <v>60613</v>
      </c>
      <c r="B640" s="30" t="s">
        <v>41</v>
      </c>
      <c r="C640" s="30" t="s">
        <v>679</v>
      </c>
      <c r="D640" s="30" t="s">
        <v>137</v>
      </c>
      <c r="E640" s="38"/>
      <c r="F640" s="39">
        <v>0</v>
      </c>
      <c r="G640" s="32">
        <f t="shared" si="13"/>
        <v>0</v>
      </c>
      <c r="H640" s="39">
        <v>0</v>
      </c>
      <c r="I640" s="32">
        <f t="shared" si="14"/>
        <v>0</v>
      </c>
      <c r="J640" s="40"/>
      <c r="K640" s="34">
        <v>0</v>
      </c>
      <c r="L640" s="34">
        <v>0</v>
      </c>
      <c r="M640" s="34">
        <f t="shared" si="15"/>
        <v>0</v>
      </c>
      <c r="N640" s="34">
        <f t="shared" si="16"/>
        <v>0</v>
      </c>
      <c r="O640" s="36" t="e">
        <f t="shared" si="12"/>
        <v>#DIV/0!</v>
      </c>
      <c r="P640" s="2"/>
      <c r="Q640" s="2"/>
      <c r="R640" s="2"/>
      <c r="S640" s="2"/>
      <c r="T640" s="2"/>
      <c r="U640" s="2"/>
    </row>
    <row r="641" spans="1:21" x14ac:dyDescent="0.25">
      <c r="A641" s="37">
        <v>60614</v>
      </c>
      <c r="B641" s="30" t="s">
        <v>41</v>
      </c>
      <c r="C641" s="30" t="s">
        <v>679</v>
      </c>
      <c r="D641" s="30" t="s">
        <v>690</v>
      </c>
      <c r="E641" s="42">
        <v>2528</v>
      </c>
      <c r="F641" s="32">
        <v>2870</v>
      </c>
      <c r="G641" s="32">
        <f t="shared" si="13"/>
        <v>342</v>
      </c>
      <c r="H641" s="32">
        <v>2480</v>
      </c>
      <c r="I641" s="32">
        <f t="shared" si="14"/>
        <v>390</v>
      </c>
      <c r="J641" s="33">
        <v>0.13589999999999999</v>
      </c>
      <c r="K641" s="34">
        <v>2941</v>
      </c>
      <c r="L641" s="34">
        <v>0</v>
      </c>
      <c r="M641" s="35">
        <f t="shared" si="15"/>
        <v>2480</v>
      </c>
      <c r="N641" s="35">
        <f t="shared" si="16"/>
        <v>461</v>
      </c>
      <c r="O641" s="36">
        <f t="shared" si="12"/>
        <v>0.15674940496429784</v>
      </c>
      <c r="P641" s="2"/>
      <c r="Q641" s="2"/>
      <c r="R641" s="2"/>
      <c r="S641" s="2"/>
      <c r="T641" s="2"/>
      <c r="U641" s="2"/>
    </row>
    <row r="642" spans="1:21" x14ac:dyDescent="0.25">
      <c r="A642" s="37">
        <v>60615</v>
      </c>
      <c r="B642" s="30" t="s">
        <v>41</v>
      </c>
      <c r="C642" s="30" t="s">
        <v>679</v>
      </c>
      <c r="D642" s="30" t="s">
        <v>691</v>
      </c>
      <c r="E642" s="38"/>
      <c r="F642" s="39">
        <v>0</v>
      </c>
      <c r="G642" s="32">
        <f t="shared" si="13"/>
        <v>0</v>
      </c>
      <c r="H642" s="39">
        <v>0</v>
      </c>
      <c r="I642" s="32">
        <f t="shared" si="14"/>
        <v>0</v>
      </c>
      <c r="J642" s="40"/>
      <c r="K642" s="34">
        <v>0</v>
      </c>
      <c r="L642" s="34">
        <v>0</v>
      </c>
      <c r="M642" s="34">
        <f t="shared" si="15"/>
        <v>0</v>
      </c>
      <c r="N642" s="34">
        <f t="shared" si="16"/>
        <v>0</v>
      </c>
      <c r="O642" s="36" t="e">
        <f t="shared" si="12"/>
        <v>#DIV/0!</v>
      </c>
      <c r="P642" s="2"/>
      <c r="Q642" s="2"/>
      <c r="R642" s="2"/>
      <c r="S642" s="2"/>
      <c r="T642" s="2"/>
      <c r="U642" s="2"/>
    </row>
    <row r="643" spans="1:21" x14ac:dyDescent="0.25">
      <c r="A643" s="37">
        <v>60701</v>
      </c>
      <c r="B643" s="30" t="s">
        <v>41</v>
      </c>
      <c r="C643" s="30" t="s">
        <v>692</v>
      </c>
      <c r="D643" s="30" t="s">
        <v>693</v>
      </c>
      <c r="E643" s="42">
        <v>15864</v>
      </c>
      <c r="F643" s="32">
        <v>17919</v>
      </c>
      <c r="G643" s="32">
        <f t="shared" si="13"/>
        <v>2055</v>
      </c>
      <c r="H643" s="32">
        <v>15795</v>
      </c>
      <c r="I643" s="32">
        <f t="shared" si="14"/>
        <v>2124</v>
      </c>
      <c r="J643" s="33">
        <v>0.11849999999999999</v>
      </c>
      <c r="K643" s="34">
        <v>18170</v>
      </c>
      <c r="L643" s="34">
        <v>2124</v>
      </c>
      <c r="M643" s="35">
        <f t="shared" si="15"/>
        <v>17919</v>
      </c>
      <c r="N643" s="35">
        <f t="shared" si="16"/>
        <v>251</v>
      </c>
      <c r="O643" s="36">
        <f t="shared" si="12"/>
        <v>1.3813979086406164E-2</v>
      </c>
      <c r="P643" s="2"/>
      <c r="Q643" s="2"/>
      <c r="R643" s="2"/>
      <c r="S643" s="2"/>
      <c r="T643" s="2"/>
      <c r="U643" s="2"/>
    </row>
    <row r="644" spans="1:21" x14ac:dyDescent="0.25">
      <c r="A644" s="37">
        <v>60702</v>
      </c>
      <c r="B644" s="30" t="s">
        <v>41</v>
      </c>
      <c r="C644" s="30" t="s">
        <v>692</v>
      </c>
      <c r="D644" s="30" t="s">
        <v>694</v>
      </c>
      <c r="E644" s="38"/>
      <c r="F644" s="39">
        <v>0</v>
      </c>
      <c r="G644" s="32">
        <f t="shared" si="13"/>
        <v>0</v>
      </c>
      <c r="H644" s="39">
        <v>0</v>
      </c>
      <c r="I644" s="32">
        <f t="shared" si="14"/>
        <v>0</v>
      </c>
      <c r="J644" s="40"/>
      <c r="K644" s="34">
        <v>0</v>
      </c>
      <c r="L644" s="34">
        <v>0</v>
      </c>
      <c r="M644" s="34">
        <f t="shared" si="15"/>
        <v>0</v>
      </c>
      <c r="N644" s="34">
        <f t="shared" si="16"/>
        <v>0</v>
      </c>
      <c r="O644" s="36" t="e">
        <f t="shared" si="12"/>
        <v>#DIV/0!</v>
      </c>
      <c r="P644" s="2"/>
      <c r="Q644" s="2"/>
      <c r="R644" s="2"/>
      <c r="S644" s="2"/>
      <c r="T644" s="2"/>
      <c r="U644" s="2"/>
    </row>
    <row r="645" spans="1:21" x14ac:dyDescent="0.25">
      <c r="A645" s="37">
        <v>60703</v>
      </c>
      <c r="B645" s="30" t="s">
        <v>41</v>
      </c>
      <c r="C645" s="30" t="s">
        <v>692</v>
      </c>
      <c r="D645" s="30" t="s">
        <v>692</v>
      </c>
      <c r="E645" s="38"/>
      <c r="F645" s="39">
        <v>0</v>
      </c>
      <c r="G645" s="32">
        <f t="shared" si="13"/>
        <v>0</v>
      </c>
      <c r="H645" s="39">
        <v>0</v>
      </c>
      <c r="I645" s="32">
        <f t="shared" si="14"/>
        <v>0</v>
      </c>
      <c r="J645" s="40"/>
      <c r="K645" s="34">
        <v>0</v>
      </c>
      <c r="L645" s="34">
        <v>0</v>
      </c>
      <c r="M645" s="34">
        <f t="shared" si="15"/>
        <v>0</v>
      </c>
      <c r="N645" s="34">
        <f t="shared" si="16"/>
        <v>0</v>
      </c>
      <c r="O645" s="36" t="e">
        <f t="shared" si="12"/>
        <v>#DIV/0!</v>
      </c>
      <c r="P645" s="2"/>
      <c r="Q645" s="2"/>
      <c r="R645" s="2"/>
      <c r="S645" s="2"/>
      <c r="T645" s="2"/>
      <c r="U645" s="2"/>
    </row>
    <row r="646" spans="1:21" x14ac:dyDescent="0.25">
      <c r="A646" s="37">
        <v>60801</v>
      </c>
      <c r="B646" s="30" t="s">
        <v>41</v>
      </c>
      <c r="C646" s="30" t="s">
        <v>695</v>
      </c>
      <c r="D646" s="30" t="s">
        <v>695</v>
      </c>
      <c r="E646" s="42">
        <v>78590</v>
      </c>
      <c r="F646" s="32">
        <v>89695</v>
      </c>
      <c r="G646" s="32">
        <f t="shared" si="13"/>
        <v>11105</v>
      </c>
      <c r="H646" s="32">
        <v>75453</v>
      </c>
      <c r="I646" s="32">
        <f t="shared" si="14"/>
        <v>14242</v>
      </c>
      <c r="J646" s="33">
        <v>0.1588</v>
      </c>
      <c r="K646" s="34">
        <v>91552</v>
      </c>
      <c r="L646" s="34">
        <v>0</v>
      </c>
      <c r="M646" s="35">
        <f t="shared" si="15"/>
        <v>75453</v>
      </c>
      <c r="N646" s="35">
        <f t="shared" si="16"/>
        <v>16099</v>
      </c>
      <c r="O646" s="36">
        <f t="shared" si="12"/>
        <v>0.17584542118140511</v>
      </c>
      <c r="P646" s="2"/>
      <c r="Q646" s="2"/>
      <c r="R646" s="2"/>
      <c r="S646" s="2"/>
      <c r="T646" s="2"/>
      <c r="U646" s="2"/>
    </row>
    <row r="647" spans="1:21" x14ac:dyDescent="0.25">
      <c r="A647" s="37">
        <v>60802</v>
      </c>
      <c r="B647" s="30" t="s">
        <v>41</v>
      </c>
      <c r="C647" s="30" t="s">
        <v>695</v>
      </c>
      <c r="D647" s="30" t="s">
        <v>696</v>
      </c>
      <c r="E647" s="42">
        <v>2888</v>
      </c>
      <c r="F647" s="32">
        <v>3086</v>
      </c>
      <c r="G647" s="32">
        <f t="shared" si="13"/>
        <v>198</v>
      </c>
      <c r="H647" s="32">
        <v>2826</v>
      </c>
      <c r="I647" s="32">
        <f t="shared" si="14"/>
        <v>260</v>
      </c>
      <c r="J647" s="33">
        <v>8.43E-2</v>
      </c>
      <c r="K647" s="34">
        <v>3105</v>
      </c>
      <c r="L647" s="34">
        <v>0</v>
      </c>
      <c r="M647" s="35">
        <f t="shared" si="15"/>
        <v>2826</v>
      </c>
      <c r="N647" s="35">
        <f t="shared" si="16"/>
        <v>279</v>
      </c>
      <c r="O647" s="36">
        <f t="shared" si="12"/>
        <v>8.9855072463768115E-2</v>
      </c>
      <c r="P647" s="2"/>
      <c r="Q647" s="2"/>
      <c r="R647" s="2"/>
      <c r="S647" s="2"/>
      <c r="T647" s="2"/>
      <c r="U647" s="2"/>
    </row>
    <row r="648" spans="1:21" x14ac:dyDescent="0.25">
      <c r="A648" s="37">
        <v>60803</v>
      </c>
      <c r="B648" s="30" t="s">
        <v>41</v>
      </c>
      <c r="C648" s="30" t="s">
        <v>695</v>
      </c>
      <c r="D648" s="30" t="s">
        <v>697</v>
      </c>
      <c r="E648" s="38"/>
      <c r="F648" s="39">
        <v>0</v>
      </c>
      <c r="G648" s="32">
        <f t="shared" si="13"/>
        <v>0</v>
      </c>
      <c r="H648" s="39">
        <v>0</v>
      </c>
      <c r="I648" s="32">
        <f t="shared" si="14"/>
        <v>0</v>
      </c>
      <c r="J648" s="40"/>
      <c r="K648" s="34">
        <v>0</v>
      </c>
      <c r="L648" s="34">
        <v>0</v>
      </c>
      <c r="M648" s="34">
        <f t="shared" si="15"/>
        <v>0</v>
      </c>
      <c r="N648" s="34">
        <f t="shared" si="16"/>
        <v>0</v>
      </c>
      <c r="O648" s="36" t="e">
        <f t="shared" si="12"/>
        <v>#DIV/0!</v>
      </c>
      <c r="P648" s="2"/>
      <c r="Q648" s="2"/>
      <c r="R648" s="2"/>
      <c r="S648" s="2"/>
      <c r="T648" s="2"/>
      <c r="U648" s="2"/>
    </row>
    <row r="649" spans="1:21" x14ac:dyDescent="0.25">
      <c r="A649" s="37">
        <v>60804</v>
      </c>
      <c r="B649" s="30" t="s">
        <v>41</v>
      </c>
      <c r="C649" s="30" t="s">
        <v>695</v>
      </c>
      <c r="D649" s="30" t="s">
        <v>698</v>
      </c>
      <c r="E649" s="38"/>
      <c r="F649" s="39">
        <v>0</v>
      </c>
      <c r="G649" s="32">
        <f t="shared" si="13"/>
        <v>0</v>
      </c>
      <c r="H649" s="39">
        <v>0</v>
      </c>
      <c r="I649" s="32">
        <f t="shared" si="14"/>
        <v>0</v>
      </c>
      <c r="J649" s="40"/>
      <c r="K649" s="34">
        <v>0</v>
      </c>
      <c r="L649" s="34">
        <v>0</v>
      </c>
      <c r="M649" s="34">
        <f t="shared" si="15"/>
        <v>0</v>
      </c>
      <c r="N649" s="34">
        <f t="shared" si="16"/>
        <v>0</v>
      </c>
      <c r="O649" s="36" t="e">
        <f t="shared" si="12"/>
        <v>#DIV/0!</v>
      </c>
      <c r="P649" s="2"/>
      <c r="Q649" s="2"/>
      <c r="R649" s="2"/>
      <c r="S649" s="2"/>
      <c r="T649" s="2"/>
      <c r="U649" s="2"/>
    </row>
    <row r="650" spans="1:21" x14ac:dyDescent="0.25">
      <c r="A650" s="37">
        <v>60805</v>
      </c>
      <c r="B650" s="30" t="s">
        <v>41</v>
      </c>
      <c r="C650" s="30" t="s">
        <v>695</v>
      </c>
      <c r="D650" s="30" t="s">
        <v>699</v>
      </c>
      <c r="E650" s="38"/>
      <c r="F650" s="39">
        <v>0</v>
      </c>
      <c r="G650" s="32">
        <f t="shared" si="13"/>
        <v>0</v>
      </c>
      <c r="H650" s="39">
        <v>0</v>
      </c>
      <c r="I650" s="32">
        <f t="shared" si="14"/>
        <v>0</v>
      </c>
      <c r="J650" s="40"/>
      <c r="K650" s="34">
        <v>0</v>
      </c>
      <c r="L650" s="34">
        <v>0</v>
      </c>
      <c r="M650" s="34">
        <f t="shared" si="15"/>
        <v>0</v>
      </c>
      <c r="N650" s="34">
        <f t="shared" si="16"/>
        <v>0</v>
      </c>
      <c r="O650" s="36" t="e">
        <f t="shared" si="12"/>
        <v>#DIV/0!</v>
      </c>
      <c r="P650" s="2"/>
      <c r="Q650" s="2"/>
      <c r="R650" s="2"/>
      <c r="S650" s="2"/>
      <c r="T650" s="2"/>
      <c r="U650" s="2"/>
    </row>
    <row r="651" spans="1:21" x14ac:dyDescent="0.25">
      <c r="A651" s="37">
        <v>60806</v>
      </c>
      <c r="B651" s="30" t="s">
        <v>41</v>
      </c>
      <c r="C651" s="30" t="s">
        <v>695</v>
      </c>
      <c r="D651" s="30" t="s">
        <v>700</v>
      </c>
      <c r="E651" s="38"/>
      <c r="F651" s="39">
        <v>0</v>
      </c>
      <c r="G651" s="32">
        <f t="shared" si="13"/>
        <v>0</v>
      </c>
      <c r="H651" s="39">
        <v>0</v>
      </c>
      <c r="I651" s="32">
        <f t="shared" si="14"/>
        <v>0</v>
      </c>
      <c r="J651" s="40"/>
      <c r="K651" s="34">
        <v>0</v>
      </c>
      <c r="L651" s="34">
        <v>0</v>
      </c>
      <c r="M651" s="34">
        <f t="shared" si="15"/>
        <v>0</v>
      </c>
      <c r="N651" s="34">
        <f t="shared" si="16"/>
        <v>0</v>
      </c>
      <c r="O651" s="36" t="e">
        <f t="shared" si="12"/>
        <v>#DIV/0!</v>
      </c>
      <c r="P651" s="2"/>
      <c r="Q651" s="2"/>
      <c r="R651" s="2"/>
      <c r="S651" s="2"/>
      <c r="T651" s="2"/>
      <c r="U651" s="2"/>
    </row>
    <row r="652" spans="1:21" x14ac:dyDescent="0.25">
      <c r="A652" s="37">
        <v>60807</v>
      </c>
      <c r="B652" s="30" t="s">
        <v>41</v>
      </c>
      <c r="C652" s="30" t="s">
        <v>695</v>
      </c>
      <c r="D652" s="30" t="s">
        <v>701</v>
      </c>
      <c r="E652" s="38"/>
      <c r="F652" s="39">
        <v>0</v>
      </c>
      <c r="G652" s="32">
        <f t="shared" si="13"/>
        <v>0</v>
      </c>
      <c r="H652" s="39">
        <v>0</v>
      </c>
      <c r="I652" s="32">
        <f t="shared" si="14"/>
        <v>0</v>
      </c>
      <c r="J652" s="40"/>
      <c r="K652" s="34">
        <v>0</v>
      </c>
      <c r="L652" s="34">
        <v>0</v>
      </c>
      <c r="M652" s="34">
        <f t="shared" si="15"/>
        <v>0</v>
      </c>
      <c r="N652" s="34">
        <f t="shared" si="16"/>
        <v>0</v>
      </c>
      <c r="O652" s="36" t="e">
        <f t="shared" si="12"/>
        <v>#DIV/0!</v>
      </c>
      <c r="P652" s="2"/>
      <c r="Q652" s="2"/>
      <c r="R652" s="2"/>
      <c r="S652" s="2"/>
      <c r="T652" s="2"/>
      <c r="U652" s="2"/>
    </row>
    <row r="653" spans="1:21" x14ac:dyDescent="0.25">
      <c r="A653" s="37">
        <v>60808</v>
      </c>
      <c r="B653" s="30" t="s">
        <v>41</v>
      </c>
      <c r="C653" s="30" t="s">
        <v>695</v>
      </c>
      <c r="D653" s="30" t="s">
        <v>702</v>
      </c>
      <c r="E653" s="42">
        <v>3387</v>
      </c>
      <c r="F653" s="32">
        <v>3528</v>
      </c>
      <c r="G653" s="32">
        <f t="shared" si="13"/>
        <v>141</v>
      </c>
      <c r="H653" s="32">
        <v>3346</v>
      </c>
      <c r="I653" s="32">
        <f t="shared" si="14"/>
        <v>182</v>
      </c>
      <c r="J653" s="33">
        <v>5.16E-2</v>
      </c>
      <c r="K653" s="34">
        <v>3540</v>
      </c>
      <c r="L653" s="34">
        <v>0</v>
      </c>
      <c r="M653" s="35">
        <f t="shared" si="15"/>
        <v>3346</v>
      </c>
      <c r="N653" s="35">
        <f t="shared" si="16"/>
        <v>194</v>
      </c>
      <c r="O653" s="36">
        <f t="shared" si="12"/>
        <v>5.4802259887005648E-2</v>
      </c>
      <c r="P653" s="2"/>
      <c r="Q653" s="2"/>
      <c r="R653" s="2"/>
      <c r="S653" s="2"/>
      <c r="T653" s="2"/>
      <c r="U653" s="2"/>
    </row>
    <row r="654" spans="1:21" x14ac:dyDescent="0.25">
      <c r="A654" s="37">
        <v>60809</v>
      </c>
      <c r="B654" s="30" t="s">
        <v>41</v>
      </c>
      <c r="C654" s="30" t="s">
        <v>695</v>
      </c>
      <c r="D654" s="30" t="s">
        <v>703</v>
      </c>
      <c r="E654" s="38"/>
      <c r="F654" s="39">
        <v>0</v>
      </c>
      <c r="G654" s="32">
        <f t="shared" si="13"/>
        <v>0</v>
      </c>
      <c r="H654" s="39">
        <v>0</v>
      </c>
      <c r="I654" s="32">
        <f t="shared" si="14"/>
        <v>0</v>
      </c>
      <c r="J654" s="40"/>
      <c r="K654" s="34">
        <v>0</v>
      </c>
      <c r="L654" s="34">
        <v>0</v>
      </c>
      <c r="M654" s="34">
        <f t="shared" si="15"/>
        <v>0</v>
      </c>
      <c r="N654" s="34">
        <f t="shared" si="16"/>
        <v>0</v>
      </c>
      <c r="O654" s="36" t="e">
        <f t="shared" si="12"/>
        <v>#DIV/0!</v>
      </c>
      <c r="P654" s="2"/>
      <c r="Q654" s="2"/>
      <c r="R654" s="2"/>
      <c r="S654" s="2"/>
      <c r="T654" s="2"/>
      <c r="U654" s="2"/>
    </row>
    <row r="655" spans="1:21" x14ac:dyDescent="0.25">
      <c r="A655" s="37">
        <v>60810</v>
      </c>
      <c r="B655" s="30" t="s">
        <v>41</v>
      </c>
      <c r="C655" s="30" t="s">
        <v>695</v>
      </c>
      <c r="D655" s="30" t="s">
        <v>704</v>
      </c>
      <c r="E655" s="38"/>
      <c r="F655" s="39">
        <v>0</v>
      </c>
      <c r="G655" s="32">
        <f t="shared" si="13"/>
        <v>0</v>
      </c>
      <c r="H655" s="39">
        <v>0</v>
      </c>
      <c r="I655" s="32">
        <f t="shared" si="14"/>
        <v>0</v>
      </c>
      <c r="J655" s="40"/>
      <c r="K655" s="34">
        <v>0</v>
      </c>
      <c r="L655" s="34">
        <v>0</v>
      </c>
      <c r="M655" s="34">
        <f t="shared" si="15"/>
        <v>0</v>
      </c>
      <c r="N655" s="34">
        <f t="shared" si="16"/>
        <v>0</v>
      </c>
      <c r="O655" s="36" t="e">
        <f t="shared" si="12"/>
        <v>#DIV/0!</v>
      </c>
      <c r="P655" s="2"/>
      <c r="Q655" s="2"/>
      <c r="R655" s="2"/>
      <c r="S655" s="2"/>
      <c r="T655" s="2"/>
      <c r="U655" s="2"/>
    </row>
    <row r="656" spans="1:21" x14ac:dyDescent="0.25">
      <c r="A656" s="37">
        <v>60811</v>
      </c>
      <c r="B656" s="30" t="s">
        <v>41</v>
      </c>
      <c r="C656" s="30" t="s">
        <v>695</v>
      </c>
      <c r="D656" s="30" t="s">
        <v>705</v>
      </c>
      <c r="E656" s="38"/>
      <c r="F656" s="39">
        <v>0</v>
      </c>
      <c r="G656" s="32">
        <f t="shared" si="13"/>
        <v>0</v>
      </c>
      <c r="H656" s="39">
        <v>0</v>
      </c>
      <c r="I656" s="32">
        <f t="shared" si="14"/>
        <v>0</v>
      </c>
      <c r="J656" s="40"/>
      <c r="K656" s="34">
        <v>0</v>
      </c>
      <c r="L656" s="34">
        <v>0</v>
      </c>
      <c r="M656" s="34">
        <f t="shared" si="15"/>
        <v>0</v>
      </c>
      <c r="N656" s="34">
        <f t="shared" si="16"/>
        <v>0</v>
      </c>
      <c r="O656" s="36" t="e">
        <f t="shared" si="12"/>
        <v>#DIV/0!</v>
      </c>
      <c r="P656" s="2"/>
      <c r="Q656" s="2"/>
      <c r="R656" s="2"/>
      <c r="S656" s="2"/>
      <c r="T656" s="2"/>
      <c r="U656" s="2"/>
    </row>
    <row r="657" spans="1:21" x14ac:dyDescent="0.25">
      <c r="A657" s="37">
        <v>60812</v>
      </c>
      <c r="B657" s="30" t="s">
        <v>41</v>
      </c>
      <c r="C657" s="30" t="s">
        <v>695</v>
      </c>
      <c r="D657" s="30" t="s">
        <v>150</v>
      </c>
      <c r="E657" s="38"/>
      <c r="F657" s="39">
        <v>0</v>
      </c>
      <c r="G657" s="32">
        <f t="shared" si="13"/>
        <v>0</v>
      </c>
      <c r="H657" s="39">
        <v>0</v>
      </c>
      <c r="I657" s="32">
        <f t="shared" si="14"/>
        <v>0</v>
      </c>
      <c r="J657" s="40"/>
      <c r="K657" s="34">
        <v>0</v>
      </c>
      <c r="L657" s="34">
        <v>0</v>
      </c>
      <c r="M657" s="34">
        <f t="shared" si="15"/>
        <v>0</v>
      </c>
      <c r="N657" s="34">
        <f t="shared" si="16"/>
        <v>0</v>
      </c>
      <c r="O657" s="36" t="e">
        <f t="shared" si="12"/>
        <v>#DIV/0!</v>
      </c>
      <c r="P657" s="2"/>
      <c r="Q657" s="2"/>
      <c r="R657" s="2"/>
      <c r="S657" s="2"/>
      <c r="T657" s="2"/>
      <c r="U657" s="2"/>
    </row>
    <row r="658" spans="1:21" x14ac:dyDescent="0.25">
      <c r="A658" s="37">
        <v>60901</v>
      </c>
      <c r="B658" s="30" t="s">
        <v>41</v>
      </c>
      <c r="C658" s="30" t="s">
        <v>706</v>
      </c>
      <c r="D658" s="30" t="s">
        <v>706</v>
      </c>
      <c r="E658" s="42">
        <v>12839</v>
      </c>
      <c r="F658" s="32">
        <v>14939</v>
      </c>
      <c r="G658" s="32">
        <f t="shared" si="13"/>
        <v>2100</v>
      </c>
      <c r="H658" s="32">
        <v>12556</v>
      </c>
      <c r="I658" s="32">
        <f t="shared" si="14"/>
        <v>2383</v>
      </c>
      <c r="J658" s="33">
        <v>0.1595</v>
      </c>
      <c r="K658" s="34">
        <v>15315</v>
      </c>
      <c r="L658" s="34">
        <v>0</v>
      </c>
      <c r="M658" s="35">
        <f t="shared" si="15"/>
        <v>12556</v>
      </c>
      <c r="N658" s="35">
        <f t="shared" si="16"/>
        <v>2759</v>
      </c>
      <c r="O658" s="36">
        <f t="shared" si="12"/>
        <v>0.18015017956252041</v>
      </c>
      <c r="P658" s="2"/>
      <c r="Q658" s="2"/>
      <c r="R658" s="2"/>
      <c r="S658" s="2"/>
      <c r="T658" s="2"/>
      <c r="U658" s="2"/>
    </row>
    <row r="659" spans="1:21" x14ac:dyDescent="0.25">
      <c r="A659" s="37">
        <v>60902</v>
      </c>
      <c r="B659" s="30" t="s">
        <v>41</v>
      </c>
      <c r="C659" s="30" t="s">
        <v>706</v>
      </c>
      <c r="D659" s="30" t="s">
        <v>707</v>
      </c>
      <c r="E659" s="38"/>
      <c r="F659" s="39">
        <v>0</v>
      </c>
      <c r="G659" s="32">
        <f t="shared" si="13"/>
        <v>0</v>
      </c>
      <c r="H659" s="39">
        <v>0</v>
      </c>
      <c r="I659" s="32">
        <f t="shared" si="14"/>
        <v>0</v>
      </c>
      <c r="J659" s="40"/>
      <c r="K659" s="34">
        <v>0</v>
      </c>
      <c r="L659" s="34">
        <v>0</v>
      </c>
      <c r="M659" s="34">
        <f t="shared" si="15"/>
        <v>0</v>
      </c>
      <c r="N659" s="34">
        <f t="shared" si="16"/>
        <v>0</v>
      </c>
      <c r="O659" s="36" t="e">
        <f t="shared" si="12"/>
        <v>#DIV/0!</v>
      </c>
      <c r="P659" s="2"/>
      <c r="Q659" s="2"/>
      <c r="R659" s="2"/>
      <c r="S659" s="2"/>
      <c r="T659" s="2"/>
      <c r="U659" s="2"/>
    </row>
    <row r="660" spans="1:21" x14ac:dyDescent="0.25">
      <c r="A660" s="37">
        <v>60903</v>
      </c>
      <c r="B660" s="30" t="s">
        <v>41</v>
      </c>
      <c r="C660" s="30" t="s">
        <v>706</v>
      </c>
      <c r="D660" s="30" t="s">
        <v>708</v>
      </c>
      <c r="E660" s="38"/>
      <c r="F660" s="39">
        <v>0</v>
      </c>
      <c r="G660" s="32">
        <f t="shared" si="13"/>
        <v>0</v>
      </c>
      <c r="H660" s="39">
        <v>0</v>
      </c>
      <c r="I660" s="32">
        <f t="shared" si="14"/>
        <v>0</v>
      </c>
      <c r="J660" s="40"/>
      <c r="K660" s="34">
        <v>0</v>
      </c>
      <c r="L660" s="34">
        <v>0</v>
      </c>
      <c r="M660" s="34">
        <f t="shared" si="15"/>
        <v>0</v>
      </c>
      <c r="N660" s="34">
        <f t="shared" si="16"/>
        <v>0</v>
      </c>
      <c r="O660" s="36" t="e">
        <f t="shared" si="12"/>
        <v>#DIV/0!</v>
      </c>
      <c r="P660" s="2"/>
      <c r="Q660" s="2"/>
      <c r="R660" s="2"/>
      <c r="S660" s="2"/>
      <c r="T660" s="2"/>
      <c r="U660" s="2"/>
    </row>
    <row r="661" spans="1:21" x14ac:dyDescent="0.25">
      <c r="A661" s="37">
        <v>60904</v>
      </c>
      <c r="B661" s="30" t="s">
        <v>41</v>
      </c>
      <c r="C661" s="30" t="s">
        <v>706</v>
      </c>
      <c r="D661" s="30" t="s">
        <v>709</v>
      </c>
      <c r="E661" s="38"/>
      <c r="F661" s="39">
        <v>0</v>
      </c>
      <c r="G661" s="32">
        <f t="shared" si="13"/>
        <v>0</v>
      </c>
      <c r="H661" s="39">
        <v>0</v>
      </c>
      <c r="I661" s="32">
        <f t="shared" si="14"/>
        <v>0</v>
      </c>
      <c r="J661" s="40"/>
      <c r="K661" s="34">
        <v>0</v>
      </c>
      <c r="L661" s="34">
        <v>0</v>
      </c>
      <c r="M661" s="34">
        <f t="shared" si="15"/>
        <v>0</v>
      </c>
      <c r="N661" s="34">
        <f t="shared" si="16"/>
        <v>0</v>
      </c>
      <c r="O661" s="36" t="e">
        <f t="shared" si="12"/>
        <v>#DIV/0!</v>
      </c>
      <c r="P661" s="2"/>
      <c r="Q661" s="2"/>
      <c r="R661" s="2"/>
      <c r="S661" s="2"/>
      <c r="T661" s="2"/>
      <c r="U661" s="2"/>
    </row>
    <row r="662" spans="1:21" x14ac:dyDescent="0.25">
      <c r="A662" s="37">
        <v>60905</v>
      </c>
      <c r="B662" s="30" t="s">
        <v>41</v>
      </c>
      <c r="C662" s="30" t="s">
        <v>706</v>
      </c>
      <c r="D662" s="30" t="s">
        <v>710</v>
      </c>
      <c r="E662" s="38"/>
      <c r="F662" s="39">
        <v>0</v>
      </c>
      <c r="G662" s="32">
        <f t="shared" si="13"/>
        <v>0</v>
      </c>
      <c r="H662" s="39">
        <v>0</v>
      </c>
      <c r="I662" s="32">
        <f t="shared" si="14"/>
        <v>0</v>
      </c>
      <c r="J662" s="40"/>
      <c r="K662" s="34">
        <v>0</v>
      </c>
      <c r="L662" s="34">
        <v>0</v>
      </c>
      <c r="M662" s="34">
        <f t="shared" si="15"/>
        <v>0</v>
      </c>
      <c r="N662" s="34">
        <f t="shared" si="16"/>
        <v>0</v>
      </c>
      <c r="O662" s="36" t="e">
        <f t="shared" si="12"/>
        <v>#DIV/0!</v>
      </c>
      <c r="P662" s="2"/>
      <c r="Q662" s="2"/>
      <c r="R662" s="2"/>
      <c r="S662" s="2"/>
      <c r="T662" s="2"/>
      <c r="U662" s="2"/>
    </row>
    <row r="663" spans="1:21" x14ac:dyDescent="0.25">
      <c r="A663" s="37">
        <v>60906</v>
      </c>
      <c r="B663" s="30" t="s">
        <v>41</v>
      </c>
      <c r="C663" s="30" t="s">
        <v>706</v>
      </c>
      <c r="D663" s="30" t="s">
        <v>711</v>
      </c>
      <c r="E663" s="38"/>
      <c r="F663" s="39">
        <v>0</v>
      </c>
      <c r="G663" s="32">
        <f t="shared" si="13"/>
        <v>0</v>
      </c>
      <c r="H663" s="39">
        <v>0</v>
      </c>
      <c r="I663" s="32">
        <f t="shared" si="14"/>
        <v>0</v>
      </c>
      <c r="J663" s="40"/>
      <c r="K663" s="34">
        <v>0</v>
      </c>
      <c r="L663" s="34">
        <v>0</v>
      </c>
      <c r="M663" s="34">
        <f t="shared" si="15"/>
        <v>0</v>
      </c>
      <c r="N663" s="34">
        <f t="shared" si="16"/>
        <v>0</v>
      </c>
      <c r="O663" s="36" t="e">
        <f t="shared" si="12"/>
        <v>#DIV/0!</v>
      </c>
      <c r="P663" s="2"/>
      <c r="Q663" s="2"/>
      <c r="R663" s="2"/>
      <c r="S663" s="2"/>
      <c r="T663" s="2"/>
      <c r="U663" s="2"/>
    </row>
    <row r="664" spans="1:21" x14ac:dyDescent="0.25">
      <c r="A664" s="37">
        <v>60907</v>
      </c>
      <c r="B664" s="30" t="s">
        <v>41</v>
      </c>
      <c r="C664" s="30" t="s">
        <v>706</v>
      </c>
      <c r="D664" s="30" t="s">
        <v>712</v>
      </c>
      <c r="E664" s="38"/>
      <c r="F664" s="39">
        <v>0</v>
      </c>
      <c r="G664" s="32">
        <f t="shared" si="13"/>
        <v>0</v>
      </c>
      <c r="H664" s="39">
        <v>0</v>
      </c>
      <c r="I664" s="32">
        <f t="shared" si="14"/>
        <v>0</v>
      </c>
      <c r="J664" s="40"/>
      <c r="K664" s="34">
        <v>0</v>
      </c>
      <c r="L664" s="34">
        <v>0</v>
      </c>
      <c r="M664" s="34">
        <f t="shared" si="15"/>
        <v>0</v>
      </c>
      <c r="N664" s="34">
        <f t="shared" si="16"/>
        <v>0</v>
      </c>
      <c r="O664" s="36" t="e">
        <f t="shared" si="12"/>
        <v>#DIV/0!</v>
      </c>
      <c r="P664" s="2"/>
      <c r="Q664" s="2"/>
      <c r="R664" s="2"/>
      <c r="S664" s="2"/>
      <c r="T664" s="2"/>
      <c r="U664" s="2"/>
    </row>
    <row r="665" spans="1:21" x14ac:dyDescent="0.25">
      <c r="A665" s="37">
        <v>61001</v>
      </c>
      <c r="B665" s="30" t="s">
        <v>41</v>
      </c>
      <c r="C665" s="30" t="s">
        <v>238</v>
      </c>
      <c r="D665" s="30" t="s">
        <v>713</v>
      </c>
      <c r="E665" s="42">
        <v>8821</v>
      </c>
      <c r="F665" s="32">
        <v>9891</v>
      </c>
      <c r="G665" s="32">
        <f t="shared" si="13"/>
        <v>1070</v>
      </c>
      <c r="H665" s="32">
        <v>8592</v>
      </c>
      <c r="I665" s="32">
        <f t="shared" si="14"/>
        <v>1299</v>
      </c>
      <c r="J665" s="33">
        <v>0.1313</v>
      </c>
      <c r="K665" s="34">
        <v>10097</v>
      </c>
      <c r="L665" s="34">
        <v>1299</v>
      </c>
      <c r="M665" s="35">
        <f t="shared" si="15"/>
        <v>9891</v>
      </c>
      <c r="N665" s="35">
        <f t="shared" si="16"/>
        <v>206</v>
      </c>
      <c r="O665" s="36">
        <f t="shared" si="12"/>
        <v>2.0402099633554521E-2</v>
      </c>
      <c r="P665" s="2"/>
      <c r="Q665" s="2"/>
      <c r="R665" s="2"/>
      <c r="S665" s="2"/>
      <c r="T665" s="2"/>
      <c r="U665" s="2"/>
    </row>
    <row r="666" spans="1:21" x14ac:dyDescent="0.25">
      <c r="A666" s="37">
        <v>61002</v>
      </c>
      <c r="B666" s="30" t="s">
        <v>41</v>
      </c>
      <c r="C666" s="30" t="s">
        <v>238</v>
      </c>
      <c r="D666" s="30" t="s">
        <v>714</v>
      </c>
      <c r="E666" s="38"/>
      <c r="F666" s="39">
        <v>0</v>
      </c>
      <c r="G666" s="32">
        <f t="shared" si="13"/>
        <v>0</v>
      </c>
      <c r="H666" s="39">
        <v>0</v>
      </c>
      <c r="I666" s="32">
        <f t="shared" si="14"/>
        <v>0</v>
      </c>
      <c r="J666" s="40"/>
      <c r="K666" s="34">
        <v>0</v>
      </c>
      <c r="L666" s="34">
        <v>0</v>
      </c>
      <c r="M666" s="34">
        <f t="shared" si="15"/>
        <v>0</v>
      </c>
      <c r="N666" s="34">
        <f t="shared" si="16"/>
        <v>0</v>
      </c>
      <c r="O666" s="36" t="e">
        <f t="shared" si="12"/>
        <v>#DIV/0!</v>
      </c>
      <c r="P666" s="2"/>
      <c r="Q666" s="2"/>
      <c r="R666" s="2"/>
      <c r="S666" s="2"/>
      <c r="T666" s="2"/>
      <c r="U666" s="2"/>
    </row>
    <row r="667" spans="1:21" x14ac:dyDescent="0.25">
      <c r="A667" s="37">
        <v>61003</v>
      </c>
      <c r="B667" s="30" t="s">
        <v>41</v>
      </c>
      <c r="C667" s="30" t="s">
        <v>238</v>
      </c>
      <c r="D667" s="30" t="s">
        <v>715</v>
      </c>
      <c r="E667" s="38"/>
      <c r="F667" s="39">
        <v>0</v>
      </c>
      <c r="G667" s="32">
        <f t="shared" si="13"/>
        <v>0</v>
      </c>
      <c r="H667" s="39">
        <v>0</v>
      </c>
      <c r="I667" s="32">
        <f t="shared" si="14"/>
        <v>0</v>
      </c>
      <c r="J667" s="40"/>
      <c r="K667" s="34">
        <v>0</v>
      </c>
      <c r="L667" s="34">
        <v>0</v>
      </c>
      <c r="M667" s="34">
        <f t="shared" si="15"/>
        <v>0</v>
      </c>
      <c r="N667" s="34">
        <f t="shared" si="16"/>
        <v>0</v>
      </c>
      <c r="O667" s="36" t="e">
        <f t="shared" si="12"/>
        <v>#DIV/0!</v>
      </c>
      <c r="P667" s="2"/>
      <c r="Q667" s="2"/>
      <c r="R667" s="2"/>
      <c r="S667" s="2"/>
      <c r="T667" s="2"/>
      <c r="U667" s="2"/>
    </row>
    <row r="668" spans="1:21" x14ac:dyDescent="0.25">
      <c r="A668" s="37">
        <v>61004</v>
      </c>
      <c r="B668" s="30" t="s">
        <v>41</v>
      </c>
      <c r="C668" s="30" t="s">
        <v>238</v>
      </c>
      <c r="D668" s="30" t="s">
        <v>716</v>
      </c>
      <c r="E668" s="38"/>
      <c r="F668" s="39">
        <v>0</v>
      </c>
      <c r="G668" s="32">
        <f t="shared" si="13"/>
        <v>0</v>
      </c>
      <c r="H668" s="39">
        <v>0</v>
      </c>
      <c r="I668" s="32">
        <f t="shared" si="14"/>
        <v>0</v>
      </c>
      <c r="J668" s="40"/>
      <c r="K668" s="34">
        <v>0</v>
      </c>
      <c r="L668" s="34">
        <v>0</v>
      </c>
      <c r="M668" s="34">
        <f t="shared" si="15"/>
        <v>0</v>
      </c>
      <c r="N668" s="34">
        <f t="shared" si="16"/>
        <v>0</v>
      </c>
      <c r="O668" s="36" t="e">
        <f t="shared" si="12"/>
        <v>#DIV/0!</v>
      </c>
      <c r="P668" s="2"/>
      <c r="Q668" s="2"/>
      <c r="R668" s="2"/>
      <c r="S668" s="2"/>
      <c r="T668" s="2"/>
      <c r="U668" s="2"/>
    </row>
    <row r="669" spans="1:21" x14ac:dyDescent="0.25">
      <c r="A669" s="37">
        <v>61005</v>
      </c>
      <c r="B669" s="30" t="s">
        <v>41</v>
      </c>
      <c r="C669" s="30" t="s">
        <v>238</v>
      </c>
      <c r="D669" s="30" t="s">
        <v>717</v>
      </c>
      <c r="E669" s="38"/>
      <c r="F669" s="39">
        <v>0</v>
      </c>
      <c r="G669" s="32">
        <f t="shared" si="13"/>
        <v>0</v>
      </c>
      <c r="H669" s="39">
        <v>0</v>
      </c>
      <c r="I669" s="32">
        <f t="shared" si="14"/>
        <v>0</v>
      </c>
      <c r="J669" s="40"/>
      <c r="K669" s="34">
        <v>0</v>
      </c>
      <c r="L669" s="34">
        <v>0</v>
      </c>
      <c r="M669" s="34">
        <f t="shared" si="15"/>
        <v>0</v>
      </c>
      <c r="N669" s="34">
        <f t="shared" si="16"/>
        <v>0</v>
      </c>
      <c r="O669" s="36" t="e">
        <f t="shared" si="12"/>
        <v>#DIV/0!</v>
      </c>
      <c r="P669" s="2"/>
      <c r="Q669" s="2"/>
      <c r="R669" s="2"/>
      <c r="S669" s="2"/>
      <c r="T669" s="2"/>
      <c r="U669" s="2"/>
    </row>
    <row r="670" spans="1:21" x14ac:dyDescent="0.25">
      <c r="A670" s="37">
        <v>61006</v>
      </c>
      <c r="B670" s="30" t="s">
        <v>41</v>
      </c>
      <c r="C670" s="30" t="s">
        <v>238</v>
      </c>
      <c r="D670" s="30" t="s">
        <v>718</v>
      </c>
      <c r="E670" s="38"/>
      <c r="F670" s="39">
        <v>0</v>
      </c>
      <c r="G670" s="32">
        <f t="shared" si="13"/>
        <v>0</v>
      </c>
      <c r="H670" s="39">
        <v>0</v>
      </c>
      <c r="I670" s="32">
        <f t="shared" si="14"/>
        <v>0</v>
      </c>
      <c r="J670" s="40"/>
      <c r="K670" s="34">
        <v>0</v>
      </c>
      <c r="L670" s="34">
        <v>0</v>
      </c>
      <c r="M670" s="34">
        <f t="shared" si="15"/>
        <v>0</v>
      </c>
      <c r="N670" s="34">
        <f t="shared" si="16"/>
        <v>0</v>
      </c>
      <c r="O670" s="36" t="e">
        <f t="shared" si="12"/>
        <v>#DIV/0!</v>
      </c>
      <c r="P670" s="2"/>
      <c r="Q670" s="2"/>
      <c r="R670" s="2"/>
      <c r="S670" s="2"/>
      <c r="T670" s="2"/>
      <c r="U670" s="2"/>
    </row>
    <row r="671" spans="1:21" x14ac:dyDescent="0.25">
      <c r="A671" s="37">
        <v>61007</v>
      </c>
      <c r="B671" s="30" t="s">
        <v>41</v>
      </c>
      <c r="C671" s="30" t="s">
        <v>238</v>
      </c>
      <c r="D671" s="30" t="s">
        <v>719</v>
      </c>
      <c r="E671" s="38"/>
      <c r="F671" s="39">
        <v>0</v>
      </c>
      <c r="G671" s="32">
        <f t="shared" si="13"/>
        <v>0</v>
      </c>
      <c r="H671" s="39">
        <v>0</v>
      </c>
      <c r="I671" s="32">
        <f t="shared" si="14"/>
        <v>0</v>
      </c>
      <c r="J671" s="40"/>
      <c r="K671" s="34">
        <v>0</v>
      </c>
      <c r="L671" s="34">
        <v>0</v>
      </c>
      <c r="M671" s="34">
        <f t="shared" si="15"/>
        <v>0</v>
      </c>
      <c r="N671" s="34">
        <f t="shared" si="16"/>
        <v>0</v>
      </c>
      <c r="O671" s="36" t="e">
        <f t="shared" si="12"/>
        <v>#DIV/0!</v>
      </c>
      <c r="P671" s="2"/>
      <c r="Q671" s="2"/>
      <c r="R671" s="2"/>
      <c r="S671" s="2"/>
      <c r="T671" s="2"/>
      <c r="U671" s="2"/>
    </row>
    <row r="672" spans="1:21" x14ac:dyDescent="0.25">
      <c r="A672" s="37">
        <v>61101</v>
      </c>
      <c r="B672" s="30" t="s">
        <v>41</v>
      </c>
      <c r="C672" s="30" t="s">
        <v>553</v>
      </c>
      <c r="D672" s="30" t="s">
        <v>553</v>
      </c>
      <c r="E672" s="42">
        <v>3979</v>
      </c>
      <c r="F672" s="32">
        <v>4466</v>
      </c>
      <c r="G672" s="32">
        <f t="shared" si="13"/>
        <v>487</v>
      </c>
      <c r="H672" s="32">
        <v>3793</v>
      </c>
      <c r="I672" s="32">
        <f t="shared" si="14"/>
        <v>673</v>
      </c>
      <c r="J672" s="33">
        <v>0.1507</v>
      </c>
      <c r="K672" s="34">
        <v>4596</v>
      </c>
      <c r="L672" s="34">
        <v>0</v>
      </c>
      <c r="M672" s="35">
        <f t="shared" si="15"/>
        <v>3793</v>
      </c>
      <c r="N672" s="35">
        <f t="shared" si="16"/>
        <v>803</v>
      </c>
      <c r="O672" s="36">
        <f t="shared" si="12"/>
        <v>0.17471714534377719</v>
      </c>
      <c r="P672" s="2"/>
      <c r="Q672" s="2"/>
      <c r="R672" s="2"/>
      <c r="S672" s="2"/>
      <c r="T672" s="2"/>
      <c r="U672" s="2"/>
    </row>
    <row r="673" spans="1:21" x14ac:dyDescent="0.25">
      <c r="A673" s="37">
        <v>61102</v>
      </c>
      <c r="B673" s="30" t="s">
        <v>41</v>
      </c>
      <c r="C673" s="30" t="s">
        <v>553</v>
      </c>
      <c r="D673" s="30" t="s">
        <v>720</v>
      </c>
      <c r="E673" s="38"/>
      <c r="F673" s="39">
        <v>0</v>
      </c>
      <c r="G673" s="32">
        <f t="shared" si="13"/>
        <v>0</v>
      </c>
      <c r="H673" s="39">
        <v>0</v>
      </c>
      <c r="I673" s="32">
        <f t="shared" si="14"/>
        <v>0</v>
      </c>
      <c r="J673" s="40"/>
      <c r="K673" s="34">
        <v>0</v>
      </c>
      <c r="L673" s="34">
        <v>0</v>
      </c>
      <c r="M673" s="34">
        <f t="shared" si="15"/>
        <v>0</v>
      </c>
      <c r="N673" s="34">
        <f t="shared" si="16"/>
        <v>0</v>
      </c>
      <c r="O673" s="36" t="e">
        <f t="shared" si="12"/>
        <v>#DIV/0!</v>
      </c>
      <c r="P673" s="2"/>
      <c r="Q673" s="2"/>
      <c r="R673" s="2"/>
      <c r="S673" s="2"/>
      <c r="T673" s="2"/>
      <c r="U673" s="2"/>
    </row>
    <row r="674" spans="1:21" x14ac:dyDescent="0.25">
      <c r="A674" s="37">
        <v>61103</v>
      </c>
      <c r="B674" s="30" t="s">
        <v>41</v>
      </c>
      <c r="C674" s="30" t="s">
        <v>553</v>
      </c>
      <c r="D674" s="30" t="s">
        <v>721</v>
      </c>
      <c r="E674" s="38"/>
      <c r="F674" s="39">
        <v>0</v>
      </c>
      <c r="G674" s="32">
        <f t="shared" si="13"/>
        <v>0</v>
      </c>
      <c r="H674" s="39">
        <v>0</v>
      </c>
      <c r="I674" s="32">
        <f t="shared" si="14"/>
        <v>0</v>
      </c>
      <c r="J674" s="40"/>
      <c r="K674" s="34">
        <v>0</v>
      </c>
      <c r="L674" s="34">
        <v>0</v>
      </c>
      <c r="M674" s="34">
        <f t="shared" si="15"/>
        <v>0</v>
      </c>
      <c r="N674" s="34">
        <f t="shared" si="16"/>
        <v>0</v>
      </c>
      <c r="O674" s="36" t="e">
        <f t="shared" si="12"/>
        <v>#DIV/0!</v>
      </c>
      <c r="P674" s="2"/>
      <c r="Q674" s="2"/>
      <c r="R674" s="2"/>
      <c r="S674" s="2"/>
      <c r="T674" s="2"/>
      <c r="U674" s="2"/>
    </row>
    <row r="675" spans="1:21" x14ac:dyDescent="0.25">
      <c r="A675" s="37">
        <v>61104</v>
      </c>
      <c r="B675" s="30" t="s">
        <v>41</v>
      </c>
      <c r="C675" s="30" t="s">
        <v>553</v>
      </c>
      <c r="D675" s="30" t="s">
        <v>722</v>
      </c>
      <c r="E675" s="38"/>
      <c r="F675" s="39">
        <v>0</v>
      </c>
      <c r="G675" s="32">
        <f t="shared" si="13"/>
        <v>0</v>
      </c>
      <c r="H675" s="39">
        <v>0</v>
      </c>
      <c r="I675" s="32">
        <f t="shared" si="14"/>
        <v>0</v>
      </c>
      <c r="J675" s="40"/>
      <c r="K675" s="34">
        <v>0</v>
      </c>
      <c r="L675" s="34">
        <v>0</v>
      </c>
      <c r="M675" s="34">
        <f t="shared" si="15"/>
        <v>0</v>
      </c>
      <c r="N675" s="34">
        <f t="shared" si="16"/>
        <v>0</v>
      </c>
      <c r="O675" s="36" t="e">
        <f t="shared" si="12"/>
        <v>#DIV/0!</v>
      </c>
      <c r="P675" s="2"/>
      <c r="Q675" s="2"/>
      <c r="R675" s="2"/>
      <c r="S675" s="2"/>
      <c r="T675" s="2"/>
      <c r="U675" s="2"/>
    </row>
    <row r="676" spans="1:21" x14ac:dyDescent="0.25">
      <c r="A676" s="37">
        <v>61105</v>
      </c>
      <c r="B676" s="30" t="s">
        <v>41</v>
      </c>
      <c r="C676" s="30" t="s">
        <v>553</v>
      </c>
      <c r="D676" s="30" t="s">
        <v>723</v>
      </c>
      <c r="E676" s="38"/>
      <c r="F676" s="39">
        <v>0</v>
      </c>
      <c r="G676" s="32">
        <f t="shared" si="13"/>
        <v>0</v>
      </c>
      <c r="H676" s="39">
        <v>0</v>
      </c>
      <c r="I676" s="32">
        <f t="shared" si="14"/>
        <v>0</v>
      </c>
      <c r="J676" s="40"/>
      <c r="K676" s="34">
        <v>0</v>
      </c>
      <c r="L676" s="34">
        <v>0</v>
      </c>
      <c r="M676" s="34">
        <f t="shared" si="15"/>
        <v>0</v>
      </c>
      <c r="N676" s="34">
        <f t="shared" si="16"/>
        <v>0</v>
      </c>
      <c r="O676" s="36" t="e">
        <f t="shared" si="12"/>
        <v>#DIV/0!</v>
      </c>
      <c r="P676" s="2"/>
      <c r="Q676" s="2"/>
      <c r="R676" s="2"/>
      <c r="S676" s="2"/>
      <c r="T676" s="2"/>
      <c r="U676" s="2"/>
    </row>
    <row r="677" spans="1:21" x14ac:dyDescent="0.25">
      <c r="A677" s="37">
        <v>61106</v>
      </c>
      <c r="B677" s="30" t="s">
        <v>41</v>
      </c>
      <c r="C677" s="30" t="s">
        <v>553</v>
      </c>
      <c r="D677" s="30" t="s">
        <v>724</v>
      </c>
      <c r="E677" s="38"/>
      <c r="F677" s="39">
        <v>0</v>
      </c>
      <c r="G677" s="32">
        <f t="shared" si="13"/>
        <v>0</v>
      </c>
      <c r="H677" s="39">
        <v>0</v>
      </c>
      <c r="I677" s="32">
        <f t="shared" si="14"/>
        <v>0</v>
      </c>
      <c r="J677" s="40"/>
      <c r="K677" s="34">
        <v>0</v>
      </c>
      <c r="L677" s="34">
        <v>0</v>
      </c>
      <c r="M677" s="34">
        <f t="shared" si="15"/>
        <v>0</v>
      </c>
      <c r="N677" s="34">
        <f t="shared" si="16"/>
        <v>0</v>
      </c>
      <c r="O677" s="36" t="e">
        <f t="shared" si="12"/>
        <v>#DIV/0!</v>
      </c>
      <c r="P677" s="2"/>
      <c r="Q677" s="2"/>
      <c r="R677" s="2"/>
      <c r="S677" s="2"/>
      <c r="T677" s="2"/>
      <c r="U677" s="2"/>
    </row>
    <row r="678" spans="1:21" x14ac:dyDescent="0.25">
      <c r="A678" s="37">
        <v>61107</v>
      </c>
      <c r="B678" s="30" t="s">
        <v>41</v>
      </c>
      <c r="C678" s="30" t="s">
        <v>553</v>
      </c>
      <c r="D678" s="30" t="s">
        <v>725</v>
      </c>
      <c r="E678" s="38"/>
      <c r="F678" s="39">
        <v>0</v>
      </c>
      <c r="G678" s="32">
        <f t="shared" si="13"/>
        <v>0</v>
      </c>
      <c r="H678" s="39">
        <v>0</v>
      </c>
      <c r="I678" s="32">
        <f t="shared" si="14"/>
        <v>0</v>
      </c>
      <c r="J678" s="40"/>
      <c r="K678" s="34">
        <v>0</v>
      </c>
      <c r="L678" s="34">
        <v>0</v>
      </c>
      <c r="M678" s="34">
        <f t="shared" si="15"/>
        <v>0</v>
      </c>
      <c r="N678" s="34">
        <f t="shared" si="16"/>
        <v>0</v>
      </c>
      <c r="O678" s="36" t="e">
        <f t="shared" si="12"/>
        <v>#DIV/0!</v>
      </c>
      <c r="P678" s="2"/>
      <c r="Q678" s="2"/>
      <c r="R678" s="2"/>
      <c r="S678" s="2"/>
      <c r="T678" s="2"/>
      <c r="U678" s="2"/>
    </row>
    <row r="679" spans="1:21" x14ac:dyDescent="0.25">
      <c r="A679" s="37">
        <v>61108</v>
      </c>
      <c r="B679" s="30" t="s">
        <v>41</v>
      </c>
      <c r="C679" s="30" t="s">
        <v>553</v>
      </c>
      <c r="D679" s="30" t="s">
        <v>726</v>
      </c>
      <c r="E679" s="38"/>
      <c r="F679" s="39">
        <v>0</v>
      </c>
      <c r="G679" s="32">
        <f t="shared" si="13"/>
        <v>0</v>
      </c>
      <c r="H679" s="39">
        <v>0</v>
      </c>
      <c r="I679" s="32">
        <f t="shared" si="14"/>
        <v>0</v>
      </c>
      <c r="J679" s="40"/>
      <c r="K679" s="34">
        <v>0</v>
      </c>
      <c r="L679" s="34">
        <v>0</v>
      </c>
      <c r="M679" s="34">
        <f t="shared" si="15"/>
        <v>0</v>
      </c>
      <c r="N679" s="34">
        <f t="shared" si="16"/>
        <v>0</v>
      </c>
      <c r="O679" s="36" t="e">
        <f t="shared" si="12"/>
        <v>#DIV/0!</v>
      </c>
      <c r="P679" s="2"/>
      <c r="Q679" s="2"/>
      <c r="R679" s="2"/>
      <c r="S679" s="2"/>
      <c r="T679" s="2"/>
      <c r="U679" s="2"/>
    </row>
    <row r="680" spans="1:21" x14ac:dyDescent="0.25">
      <c r="A680" s="37">
        <v>61109</v>
      </c>
      <c r="B680" s="30" t="s">
        <v>41</v>
      </c>
      <c r="C680" s="30" t="s">
        <v>553</v>
      </c>
      <c r="D680" s="30" t="s">
        <v>727</v>
      </c>
      <c r="E680" s="38"/>
      <c r="F680" s="39">
        <v>0</v>
      </c>
      <c r="G680" s="32">
        <f t="shared" si="13"/>
        <v>0</v>
      </c>
      <c r="H680" s="39">
        <v>0</v>
      </c>
      <c r="I680" s="32">
        <f t="shared" si="14"/>
        <v>0</v>
      </c>
      <c r="J680" s="40"/>
      <c r="K680" s="34">
        <v>0</v>
      </c>
      <c r="L680" s="34">
        <v>0</v>
      </c>
      <c r="M680" s="34">
        <f t="shared" si="15"/>
        <v>0</v>
      </c>
      <c r="N680" s="34">
        <f t="shared" si="16"/>
        <v>0</v>
      </c>
      <c r="O680" s="36" t="e">
        <f t="shared" si="12"/>
        <v>#DIV/0!</v>
      </c>
      <c r="P680" s="2"/>
      <c r="Q680" s="2"/>
      <c r="R680" s="2"/>
      <c r="S680" s="2"/>
      <c r="T680" s="2"/>
      <c r="U680" s="2"/>
    </row>
    <row r="681" spans="1:21" x14ac:dyDescent="0.25">
      <c r="A681" s="37">
        <v>61110</v>
      </c>
      <c r="B681" s="30" t="s">
        <v>41</v>
      </c>
      <c r="C681" s="30" t="s">
        <v>553</v>
      </c>
      <c r="D681" s="30" t="s">
        <v>728</v>
      </c>
      <c r="E681" s="38"/>
      <c r="F681" s="39">
        <v>0</v>
      </c>
      <c r="G681" s="32">
        <f t="shared" si="13"/>
        <v>0</v>
      </c>
      <c r="H681" s="39">
        <v>0</v>
      </c>
      <c r="I681" s="32">
        <f t="shared" si="14"/>
        <v>0</v>
      </c>
      <c r="J681" s="40"/>
      <c r="K681" s="34">
        <v>0</v>
      </c>
      <c r="L681" s="34">
        <v>0</v>
      </c>
      <c r="M681" s="34">
        <f t="shared" si="15"/>
        <v>0</v>
      </c>
      <c r="N681" s="34">
        <f t="shared" si="16"/>
        <v>0</v>
      </c>
      <c r="O681" s="36" t="e">
        <f t="shared" si="12"/>
        <v>#DIV/0!</v>
      </c>
      <c r="P681" s="2"/>
      <c r="Q681" s="2"/>
      <c r="R681" s="2"/>
      <c r="S681" s="2"/>
      <c r="T681" s="2"/>
      <c r="U681" s="2"/>
    </row>
    <row r="682" spans="1:21" x14ac:dyDescent="0.25">
      <c r="A682" s="37">
        <v>61111</v>
      </c>
      <c r="B682" s="30" t="s">
        <v>41</v>
      </c>
      <c r="C682" s="30" t="s">
        <v>553</v>
      </c>
      <c r="D682" s="30" t="s">
        <v>729</v>
      </c>
      <c r="E682" s="38"/>
      <c r="F682" s="39">
        <v>0</v>
      </c>
      <c r="G682" s="32">
        <f t="shared" si="13"/>
        <v>0</v>
      </c>
      <c r="H682" s="39">
        <v>0</v>
      </c>
      <c r="I682" s="32">
        <f t="shared" si="14"/>
        <v>0</v>
      </c>
      <c r="J682" s="40"/>
      <c r="K682" s="34">
        <v>0</v>
      </c>
      <c r="L682" s="34">
        <v>0</v>
      </c>
      <c r="M682" s="34">
        <f t="shared" si="15"/>
        <v>0</v>
      </c>
      <c r="N682" s="34">
        <f t="shared" si="16"/>
        <v>0</v>
      </c>
      <c r="O682" s="36" t="e">
        <f t="shared" si="12"/>
        <v>#DIV/0!</v>
      </c>
      <c r="P682" s="2"/>
      <c r="Q682" s="2"/>
      <c r="R682" s="2"/>
      <c r="S682" s="2"/>
      <c r="T682" s="2"/>
      <c r="U682" s="2"/>
    </row>
    <row r="683" spans="1:21" x14ac:dyDescent="0.25">
      <c r="A683" s="37">
        <v>61112</v>
      </c>
      <c r="B683" s="30" t="s">
        <v>41</v>
      </c>
      <c r="C683" s="30" t="s">
        <v>553</v>
      </c>
      <c r="D683" s="30" t="s">
        <v>730</v>
      </c>
      <c r="E683" s="38"/>
      <c r="F683" s="39">
        <v>0</v>
      </c>
      <c r="G683" s="32">
        <f t="shared" si="13"/>
        <v>0</v>
      </c>
      <c r="H683" s="39">
        <v>0</v>
      </c>
      <c r="I683" s="32">
        <f t="shared" si="14"/>
        <v>0</v>
      </c>
      <c r="J683" s="40"/>
      <c r="K683" s="34">
        <v>0</v>
      </c>
      <c r="L683" s="34">
        <v>0</v>
      </c>
      <c r="M683" s="34">
        <f t="shared" si="15"/>
        <v>0</v>
      </c>
      <c r="N683" s="34">
        <f t="shared" si="16"/>
        <v>0</v>
      </c>
      <c r="O683" s="36" t="e">
        <f t="shared" si="12"/>
        <v>#DIV/0!</v>
      </c>
      <c r="P683" s="2"/>
      <c r="Q683" s="2"/>
      <c r="R683" s="2"/>
      <c r="S683" s="2"/>
      <c r="T683" s="2"/>
      <c r="U683" s="2"/>
    </row>
    <row r="684" spans="1:21" x14ac:dyDescent="0.25">
      <c r="A684" s="37">
        <v>61113</v>
      </c>
      <c r="B684" s="30" t="s">
        <v>41</v>
      </c>
      <c r="C684" s="30" t="s">
        <v>553</v>
      </c>
      <c r="D684" s="30" t="s">
        <v>731</v>
      </c>
      <c r="E684" s="38"/>
      <c r="F684" s="39">
        <v>0</v>
      </c>
      <c r="G684" s="32">
        <f t="shared" si="13"/>
        <v>0</v>
      </c>
      <c r="H684" s="39">
        <v>0</v>
      </c>
      <c r="I684" s="32">
        <f t="shared" si="14"/>
        <v>0</v>
      </c>
      <c r="J684" s="40"/>
      <c r="K684" s="34">
        <v>0</v>
      </c>
      <c r="L684" s="34">
        <v>0</v>
      </c>
      <c r="M684" s="34">
        <f t="shared" si="15"/>
        <v>0</v>
      </c>
      <c r="N684" s="34">
        <f t="shared" si="16"/>
        <v>0</v>
      </c>
      <c r="O684" s="36" t="e">
        <f t="shared" si="12"/>
        <v>#DIV/0!</v>
      </c>
      <c r="P684" s="2"/>
      <c r="Q684" s="2"/>
      <c r="R684" s="2"/>
      <c r="S684" s="2"/>
      <c r="T684" s="2"/>
      <c r="U684" s="2"/>
    </row>
    <row r="685" spans="1:21" x14ac:dyDescent="0.25">
      <c r="A685" s="37">
        <v>61201</v>
      </c>
      <c r="B685" s="30" t="s">
        <v>41</v>
      </c>
      <c r="C685" s="30" t="s">
        <v>732</v>
      </c>
      <c r="D685" s="30" t="s">
        <v>732</v>
      </c>
      <c r="E685" s="42">
        <v>3406</v>
      </c>
      <c r="F685" s="32">
        <v>3787</v>
      </c>
      <c r="G685" s="32">
        <f t="shared" si="13"/>
        <v>381</v>
      </c>
      <c r="H685" s="32">
        <v>3384</v>
      </c>
      <c r="I685" s="32">
        <f t="shared" si="14"/>
        <v>403</v>
      </c>
      <c r="J685" s="33">
        <v>0.10639999999999999</v>
      </c>
      <c r="K685" s="34">
        <v>3842</v>
      </c>
      <c r="L685" s="34">
        <v>0</v>
      </c>
      <c r="M685" s="35">
        <f t="shared" si="15"/>
        <v>3384</v>
      </c>
      <c r="N685" s="35">
        <f t="shared" si="16"/>
        <v>458</v>
      </c>
      <c r="O685" s="36">
        <f t="shared" si="12"/>
        <v>0.11920874544508069</v>
      </c>
      <c r="P685" s="2"/>
      <c r="Q685" s="2"/>
      <c r="R685" s="2"/>
      <c r="S685" s="2"/>
      <c r="T685" s="2"/>
      <c r="U685" s="2"/>
    </row>
    <row r="686" spans="1:21" x14ac:dyDescent="0.25">
      <c r="A686" s="37">
        <v>61202</v>
      </c>
      <c r="B686" s="30" t="s">
        <v>41</v>
      </c>
      <c r="C686" s="30" t="s">
        <v>732</v>
      </c>
      <c r="D686" s="30" t="s">
        <v>733</v>
      </c>
      <c r="E686" s="38"/>
      <c r="F686" s="39">
        <v>0</v>
      </c>
      <c r="G686" s="32">
        <f t="shared" si="13"/>
        <v>0</v>
      </c>
      <c r="H686" s="39">
        <v>0</v>
      </c>
      <c r="I686" s="32">
        <f t="shared" si="14"/>
        <v>0</v>
      </c>
      <c r="J686" s="40"/>
      <c r="K686" s="34">
        <v>0</v>
      </c>
      <c r="L686" s="34">
        <v>0</v>
      </c>
      <c r="M686" s="34">
        <f t="shared" si="15"/>
        <v>0</v>
      </c>
      <c r="N686" s="34">
        <f t="shared" si="16"/>
        <v>0</v>
      </c>
      <c r="O686" s="36" t="e">
        <f t="shared" si="12"/>
        <v>#DIV/0!</v>
      </c>
      <c r="P686" s="2"/>
      <c r="Q686" s="2"/>
      <c r="R686" s="2"/>
      <c r="S686" s="2"/>
      <c r="T686" s="2"/>
      <c r="U686" s="2"/>
    </row>
    <row r="687" spans="1:21" x14ac:dyDescent="0.25">
      <c r="A687" s="37">
        <v>61203</v>
      </c>
      <c r="B687" s="30" t="s">
        <v>41</v>
      </c>
      <c r="C687" s="30" t="s">
        <v>732</v>
      </c>
      <c r="D687" s="30" t="s">
        <v>212</v>
      </c>
      <c r="E687" s="38"/>
      <c r="F687" s="39">
        <v>0</v>
      </c>
      <c r="G687" s="32">
        <f t="shared" si="13"/>
        <v>0</v>
      </c>
      <c r="H687" s="39">
        <v>0</v>
      </c>
      <c r="I687" s="32">
        <f t="shared" si="14"/>
        <v>0</v>
      </c>
      <c r="J687" s="40"/>
      <c r="K687" s="34">
        <v>0</v>
      </c>
      <c r="L687" s="34">
        <v>0</v>
      </c>
      <c r="M687" s="34">
        <f t="shared" si="15"/>
        <v>0</v>
      </c>
      <c r="N687" s="34">
        <f t="shared" si="16"/>
        <v>0</v>
      </c>
      <c r="O687" s="36" t="e">
        <f t="shared" si="12"/>
        <v>#DIV/0!</v>
      </c>
      <c r="P687" s="2"/>
      <c r="Q687" s="2"/>
      <c r="R687" s="2"/>
      <c r="S687" s="2"/>
      <c r="T687" s="2"/>
      <c r="U687" s="2"/>
    </row>
    <row r="688" spans="1:21" x14ac:dyDescent="0.25">
      <c r="A688" s="37">
        <v>61204</v>
      </c>
      <c r="B688" s="30" t="s">
        <v>41</v>
      </c>
      <c r="C688" s="30" t="s">
        <v>732</v>
      </c>
      <c r="D688" s="30" t="s">
        <v>734</v>
      </c>
      <c r="E688" s="38"/>
      <c r="F688" s="39">
        <v>0</v>
      </c>
      <c r="G688" s="32">
        <f t="shared" si="13"/>
        <v>0</v>
      </c>
      <c r="H688" s="39">
        <v>0</v>
      </c>
      <c r="I688" s="32">
        <f t="shared" si="14"/>
        <v>0</v>
      </c>
      <c r="J688" s="40"/>
      <c r="K688" s="34">
        <v>0</v>
      </c>
      <c r="L688" s="34">
        <v>0</v>
      </c>
      <c r="M688" s="34">
        <f t="shared" si="15"/>
        <v>0</v>
      </c>
      <c r="N688" s="34">
        <f t="shared" si="16"/>
        <v>0</v>
      </c>
      <c r="O688" s="36" t="e">
        <f t="shared" si="12"/>
        <v>#DIV/0!</v>
      </c>
      <c r="P688" s="2"/>
      <c r="Q688" s="2"/>
      <c r="R688" s="2"/>
      <c r="S688" s="2"/>
      <c r="T688" s="2"/>
      <c r="U688" s="2"/>
    </row>
    <row r="689" spans="1:21" x14ac:dyDescent="0.25">
      <c r="A689" s="37">
        <v>61301</v>
      </c>
      <c r="B689" s="30" t="s">
        <v>41</v>
      </c>
      <c r="C689" s="30" t="s">
        <v>252</v>
      </c>
      <c r="D689" s="30" t="s">
        <v>252</v>
      </c>
      <c r="E689" s="42">
        <v>5102</v>
      </c>
      <c r="F689" s="32">
        <v>5675</v>
      </c>
      <c r="G689" s="32">
        <f t="shared" si="13"/>
        <v>573</v>
      </c>
      <c r="H689" s="32">
        <v>4806</v>
      </c>
      <c r="I689" s="32">
        <f t="shared" si="14"/>
        <v>869</v>
      </c>
      <c r="J689" s="33">
        <v>0.15310000000000001</v>
      </c>
      <c r="K689" s="34">
        <v>5773</v>
      </c>
      <c r="L689" s="34">
        <v>0</v>
      </c>
      <c r="M689" s="35">
        <f t="shared" si="15"/>
        <v>4806</v>
      </c>
      <c r="N689" s="35">
        <f t="shared" si="16"/>
        <v>967</v>
      </c>
      <c r="O689" s="36">
        <f t="shared" si="12"/>
        <v>0.16750389745366362</v>
      </c>
      <c r="P689" s="2"/>
      <c r="Q689" s="2"/>
      <c r="R689" s="2"/>
      <c r="S689" s="2"/>
      <c r="T689" s="2"/>
      <c r="U689" s="2"/>
    </row>
    <row r="690" spans="1:21" x14ac:dyDescent="0.25">
      <c r="A690" s="37">
        <v>61302</v>
      </c>
      <c r="B690" s="30" t="s">
        <v>41</v>
      </c>
      <c r="C690" s="30" t="s">
        <v>252</v>
      </c>
      <c r="D690" s="30" t="s">
        <v>735</v>
      </c>
      <c r="E690" s="38"/>
      <c r="F690" s="39">
        <v>0</v>
      </c>
      <c r="G690" s="32">
        <f t="shared" si="13"/>
        <v>0</v>
      </c>
      <c r="H690" s="39">
        <v>0</v>
      </c>
      <c r="I690" s="32">
        <f t="shared" si="14"/>
        <v>0</v>
      </c>
      <c r="J690" s="40"/>
      <c r="K690" s="34">
        <v>0</v>
      </c>
      <c r="L690" s="34">
        <v>0</v>
      </c>
      <c r="M690" s="34">
        <f t="shared" si="15"/>
        <v>0</v>
      </c>
      <c r="N690" s="34">
        <f t="shared" si="16"/>
        <v>0</v>
      </c>
      <c r="O690" s="36" t="e">
        <f t="shared" si="12"/>
        <v>#DIV/0!</v>
      </c>
      <c r="P690" s="2"/>
      <c r="Q690" s="2"/>
      <c r="R690" s="2"/>
      <c r="S690" s="2"/>
      <c r="T690" s="2"/>
      <c r="U690" s="2"/>
    </row>
    <row r="691" spans="1:21" x14ac:dyDescent="0.25">
      <c r="A691" s="37">
        <v>61303</v>
      </c>
      <c r="B691" s="30" t="s">
        <v>41</v>
      </c>
      <c r="C691" s="30" t="s">
        <v>252</v>
      </c>
      <c r="D691" s="30" t="s">
        <v>736</v>
      </c>
      <c r="E691" s="38"/>
      <c r="F691" s="39">
        <v>0</v>
      </c>
      <c r="G691" s="32">
        <f t="shared" si="13"/>
        <v>0</v>
      </c>
      <c r="H691" s="39">
        <v>0</v>
      </c>
      <c r="I691" s="32">
        <f t="shared" si="14"/>
        <v>0</v>
      </c>
      <c r="J691" s="40"/>
      <c r="K691" s="34">
        <v>0</v>
      </c>
      <c r="L691" s="34">
        <v>0</v>
      </c>
      <c r="M691" s="34">
        <f t="shared" si="15"/>
        <v>0</v>
      </c>
      <c r="N691" s="34">
        <f t="shared" si="16"/>
        <v>0</v>
      </c>
      <c r="O691" s="36" t="e">
        <f t="shared" si="12"/>
        <v>#DIV/0!</v>
      </c>
      <c r="P691" s="2"/>
      <c r="Q691" s="2"/>
      <c r="R691" s="2"/>
      <c r="S691" s="2"/>
      <c r="T691" s="2"/>
      <c r="U691" s="2"/>
    </row>
    <row r="692" spans="1:21" x14ac:dyDescent="0.25">
      <c r="A692" s="37">
        <v>61304</v>
      </c>
      <c r="B692" s="30" t="s">
        <v>41</v>
      </c>
      <c r="C692" s="30" t="s">
        <v>252</v>
      </c>
      <c r="D692" s="30" t="s">
        <v>737</v>
      </c>
      <c r="E692" s="38"/>
      <c r="F692" s="39">
        <v>0</v>
      </c>
      <c r="G692" s="32">
        <f t="shared" si="13"/>
        <v>0</v>
      </c>
      <c r="H692" s="39">
        <v>0</v>
      </c>
      <c r="I692" s="32">
        <f t="shared" si="14"/>
        <v>0</v>
      </c>
      <c r="J692" s="40"/>
      <c r="K692" s="34">
        <v>0</v>
      </c>
      <c r="L692" s="34">
        <v>0</v>
      </c>
      <c r="M692" s="34">
        <f t="shared" si="15"/>
        <v>0</v>
      </c>
      <c r="N692" s="34">
        <f t="shared" si="16"/>
        <v>0</v>
      </c>
      <c r="O692" s="36" t="e">
        <f t="shared" si="12"/>
        <v>#DIV/0!</v>
      </c>
      <c r="P692" s="2"/>
      <c r="Q692" s="2"/>
      <c r="R692" s="2"/>
      <c r="S692" s="2"/>
      <c r="T692" s="2"/>
      <c r="U692" s="2"/>
    </row>
    <row r="693" spans="1:21" x14ac:dyDescent="0.25">
      <c r="A693" s="37">
        <v>61305</v>
      </c>
      <c r="B693" s="30" t="s">
        <v>41</v>
      </c>
      <c r="C693" s="30" t="s">
        <v>252</v>
      </c>
      <c r="D693" s="30" t="s">
        <v>738</v>
      </c>
      <c r="E693" s="38"/>
      <c r="F693" s="39">
        <v>0</v>
      </c>
      <c r="G693" s="32">
        <f t="shared" si="13"/>
        <v>0</v>
      </c>
      <c r="H693" s="39">
        <v>0</v>
      </c>
      <c r="I693" s="32">
        <f t="shared" si="14"/>
        <v>0</v>
      </c>
      <c r="J693" s="40"/>
      <c r="K693" s="34">
        <v>0</v>
      </c>
      <c r="L693" s="34">
        <v>0</v>
      </c>
      <c r="M693" s="34">
        <f t="shared" si="15"/>
        <v>0</v>
      </c>
      <c r="N693" s="34">
        <f t="shared" si="16"/>
        <v>0</v>
      </c>
      <c r="O693" s="36" t="e">
        <f t="shared" si="12"/>
        <v>#DIV/0!</v>
      </c>
      <c r="P693" s="2"/>
      <c r="Q693" s="2"/>
      <c r="R693" s="2"/>
      <c r="S693" s="2"/>
      <c r="T693" s="2"/>
      <c r="U693" s="2"/>
    </row>
    <row r="694" spans="1:21" x14ac:dyDescent="0.25">
      <c r="A694" s="37">
        <v>61306</v>
      </c>
      <c r="B694" s="30" t="s">
        <v>41</v>
      </c>
      <c r="C694" s="30" t="s">
        <v>252</v>
      </c>
      <c r="D694" s="30" t="s">
        <v>739</v>
      </c>
      <c r="E694" s="38"/>
      <c r="F694" s="39">
        <v>0</v>
      </c>
      <c r="G694" s="32">
        <f t="shared" si="13"/>
        <v>0</v>
      </c>
      <c r="H694" s="39">
        <v>0</v>
      </c>
      <c r="I694" s="32">
        <f t="shared" si="14"/>
        <v>0</v>
      </c>
      <c r="J694" s="40"/>
      <c r="K694" s="34">
        <v>0</v>
      </c>
      <c r="L694" s="34">
        <v>0</v>
      </c>
      <c r="M694" s="34">
        <f t="shared" si="15"/>
        <v>0</v>
      </c>
      <c r="N694" s="34">
        <f t="shared" si="16"/>
        <v>0</v>
      </c>
      <c r="O694" s="36" t="e">
        <f t="shared" si="12"/>
        <v>#DIV/0!</v>
      </c>
      <c r="P694" s="2"/>
      <c r="Q694" s="2"/>
      <c r="R694" s="2"/>
      <c r="S694" s="2"/>
      <c r="T694" s="2"/>
      <c r="U694" s="2"/>
    </row>
    <row r="695" spans="1:21" x14ac:dyDescent="0.25">
      <c r="A695" s="37">
        <v>61307</v>
      </c>
      <c r="B695" s="30" t="s">
        <v>41</v>
      </c>
      <c r="C695" s="30" t="s">
        <v>252</v>
      </c>
      <c r="D695" s="30" t="s">
        <v>740</v>
      </c>
      <c r="E695" s="38"/>
      <c r="F695" s="39">
        <v>0</v>
      </c>
      <c r="G695" s="32">
        <f t="shared" si="13"/>
        <v>0</v>
      </c>
      <c r="H695" s="39">
        <v>0</v>
      </c>
      <c r="I695" s="32">
        <f t="shared" si="14"/>
        <v>0</v>
      </c>
      <c r="J695" s="40"/>
      <c r="K695" s="34">
        <v>0</v>
      </c>
      <c r="L695" s="34">
        <v>0</v>
      </c>
      <c r="M695" s="34">
        <f t="shared" si="15"/>
        <v>0</v>
      </c>
      <c r="N695" s="34">
        <f t="shared" si="16"/>
        <v>0</v>
      </c>
      <c r="O695" s="36" t="e">
        <f t="shared" si="12"/>
        <v>#DIV/0!</v>
      </c>
      <c r="P695" s="2"/>
      <c r="Q695" s="2"/>
      <c r="R695" s="2"/>
      <c r="S695" s="2"/>
      <c r="T695" s="2"/>
      <c r="U695" s="2"/>
    </row>
    <row r="696" spans="1:21" x14ac:dyDescent="0.25">
      <c r="A696" s="37">
        <v>61308</v>
      </c>
      <c r="B696" s="30" t="s">
        <v>41</v>
      </c>
      <c r="C696" s="30" t="s">
        <v>252</v>
      </c>
      <c r="D696" s="30" t="s">
        <v>741</v>
      </c>
      <c r="E696" s="38"/>
      <c r="F696" s="39">
        <v>0</v>
      </c>
      <c r="G696" s="32">
        <f t="shared" si="13"/>
        <v>0</v>
      </c>
      <c r="H696" s="39">
        <v>0</v>
      </c>
      <c r="I696" s="32">
        <f t="shared" si="14"/>
        <v>0</v>
      </c>
      <c r="J696" s="40"/>
      <c r="K696" s="34">
        <v>0</v>
      </c>
      <c r="L696" s="34">
        <v>0</v>
      </c>
      <c r="M696" s="34">
        <f t="shared" si="15"/>
        <v>0</v>
      </c>
      <c r="N696" s="34">
        <f t="shared" si="16"/>
        <v>0</v>
      </c>
      <c r="O696" s="36" t="e">
        <f t="shared" si="12"/>
        <v>#DIV/0!</v>
      </c>
      <c r="P696" s="2"/>
      <c r="Q696" s="2"/>
      <c r="R696" s="2"/>
      <c r="S696" s="2"/>
      <c r="T696" s="2"/>
      <c r="U696" s="2"/>
    </row>
    <row r="697" spans="1:21" x14ac:dyDescent="0.25">
      <c r="A697" s="37">
        <v>61309</v>
      </c>
      <c r="B697" s="30" t="s">
        <v>41</v>
      </c>
      <c r="C697" s="30" t="s">
        <v>252</v>
      </c>
      <c r="D697" s="30" t="s">
        <v>742</v>
      </c>
      <c r="E697" s="38"/>
      <c r="F697" s="39">
        <v>0</v>
      </c>
      <c r="G697" s="32">
        <f t="shared" si="13"/>
        <v>0</v>
      </c>
      <c r="H697" s="39">
        <v>0</v>
      </c>
      <c r="I697" s="32">
        <f t="shared" si="14"/>
        <v>0</v>
      </c>
      <c r="J697" s="40"/>
      <c r="K697" s="34">
        <v>0</v>
      </c>
      <c r="L697" s="34">
        <v>0</v>
      </c>
      <c r="M697" s="34">
        <f t="shared" si="15"/>
        <v>0</v>
      </c>
      <c r="N697" s="34">
        <f t="shared" si="16"/>
        <v>0</v>
      </c>
      <c r="O697" s="36" t="e">
        <f t="shared" si="12"/>
        <v>#DIV/0!</v>
      </c>
      <c r="P697" s="2"/>
      <c r="Q697" s="2"/>
      <c r="R697" s="2"/>
      <c r="S697" s="2"/>
      <c r="T697" s="2"/>
      <c r="U697" s="2"/>
    </row>
    <row r="698" spans="1:21" x14ac:dyDescent="0.25">
      <c r="A698" s="37">
        <v>61310</v>
      </c>
      <c r="B698" s="30" t="s">
        <v>41</v>
      </c>
      <c r="C698" s="30" t="s">
        <v>252</v>
      </c>
      <c r="D698" s="30" t="s">
        <v>743</v>
      </c>
      <c r="E698" s="38"/>
      <c r="F698" s="39">
        <v>0</v>
      </c>
      <c r="G698" s="32">
        <f t="shared" si="13"/>
        <v>0</v>
      </c>
      <c r="H698" s="39">
        <v>0</v>
      </c>
      <c r="I698" s="32">
        <f t="shared" si="14"/>
        <v>0</v>
      </c>
      <c r="J698" s="40"/>
      <c r="K698" s="34">
        <v>0</v>
      </c>
      <c r="L698" s="34">
        <v>0</v>
      </c>
      <c r="M698" s="34">
        <f t="shared" si="15"/>
        <v>0</v>
      </c>
      <c r="N698" s="34">
        <f t="shared" si="16"/>
        <v>0</v>
      </c>
      <c r="O698" s="36" t="e">
        <f t="shared" si="12"/>
        <v>#DIV/0!</v>
      </c>
      <c r="P698" s="2"/>
      <c r="Q698" s="2"/>
      <c r="R698" s="2"/>
      <c r="S698" s="2"/>
      <c r="T698" s="2"/>
      <c r="U698" s="2"/>
    </row>
    <row r="699" spans="1:21" x14ac:dyDescent="0.25">
      <c r="A699" s="37">
        <v>61311</v>
      </c>
      <c r="B699" s="30" t="s">
        <v>41</v>
      </c>
      <c r="C699" s="30" t="s">
        <v>252</v>
      </c>
      <c r="D699" s="30" t="s">
        <v>744</v>
      </c>
      <c r="E699" s="38"/>
      <c r="F699" s="39">
        <v>0</v>
      </c>
      <c r="G699" s="32">
        <f t="shared" si="13"/>
        <v>0</v>
      </c>
      <c r="H699" s="39">
        <v>0</v>
      </c>
      <c r="I699" s="32">
        <f t="shared" si="14"/>
        <v>0</v>
      </c>
      <c r="J699" s="40"/>
      <c r="K699" s="34">
        <v>0</v>
      </c>
      <c r="L699" s="34">
        <v>0</v>
      </c>
      <c r="M699" s="34">
        <f t="shared" si="15"/>
        <v>0</v>
      </c>
      <c r="N699" s="34">
        <f t="shared" si="16"/>
        <v>0</v>
      </c>
      <c r="O699" s="36" t="e">
        <f t="shared" si="12"/>
        <v>#DIV/0!</v>
      </c>
      <c r="P699" s="2"/>
      <c r="Q699" s="2"/>
      <c r="R699" s="2"/>
      <c r="S699" s="2"/>
      <c r="T699" s="2"/>
      <c r="U699" s="2"/>
    </row>
    <row r="700" spans="1:21" x14ac:dyDescent="0.25">
      <c r="A700" s="37">
        <v>70101</v>
      </c>
      <c r="B700" s="30" t="s">
        <v>42</v>
      </c>
      <c r="C700" s="30" t="s">
        <v>42</v>
      </c>
      <c r="D700" s="30" t="s">
        <v>42</v>
      </c>
      <c r="E700" s="42">
        <v>441724</v>
      </c>
      <c r="F700" s="32">
        <v>503234</v>
      </c>
      <c r="G700" s="32">
        <f t="shared" si="13"/>
        <v>61510</v>
      </c>
      <c r="H700" s="32">
        <v>431694</v>
      </c>
      <c r="I700" s="32">
        <f t="shared" si="14"/>
        <v>71540</v>
      </c>
      <c r="J700" s="33">
        <v>0.14219999999999999</v>
      </c>
      <c r="K700" s="34">
        <v>512386</v>
      </c>
      <c r="L700" s="34">
        <v>0</v>
      </c>
      <c r="M700" s="35">
        <f t="shared" si="15"/>
        <v>431694</v>
      </c>
      <c r="N700" s="35">
        <f t="shared" si="16"/>
        <v>80692</v>
      </c>
      <c r="O700" s="36">
        <f t="shared" si="12"/>
        <v>0.15748283520627027</v>
      </c>
      <c r="P700" s="2"/>
      <c r="Q700" s="2"/>
      <c r="R700" s="2"/>
      <c r="S700" s="2"/>
      <c r="T700" s="2"/>
      <c r="U700" s="2"/>
    </row>
    <row r="701" spans="1:21" x14ac:dyDescent="0.25">
      <c r="A701" s="37">
        <v>70102</v>
      </c>
      <c r="B701" s="30" t="s">
        <v>42</v>
      </c>
      <c r="C701" s="30" t="s">
        <v>42</v>
      </c>
      <c r="D701" s="30" t="s">
        <v>696</v>
      </c>
      <c r="E701" s="42">
        <v>72756</v>
      </c>
      <c r="F701" s="32">
        <v>80139</v>
      </c>
      <c r="G701" s="32">
        <f t="shared" si="13"/>
        <v>7383</v>
      </c>
      <c r="H701" s="32">
        <v>72708</v>
      </c>
      <c r="I701" s="32">
        <f t="shared" si="14"/>
        <v>7431</v>
      </c>
      <c r="J701" s="33">
        <v>9.2700000000000005E-2</v>
      </c>
      <c r="K701" s="34">
        <v>80704</v>
      </c>
      <c r="L701" s="34">
        <v>0</v>
      </c>
      <c r="M701" s="35">
        <f t="shared" si="15"/>
        <v>72708</v>
      </c>
      <c r="N701" s="35">
        <f t="shared" si="16"/>
        <v>7996</v>
      </c>
      <c r="O701" s="36">
        <f t="shared" si="12"/>
        <v>9.9078112609040439E-2</v>
      </c>
      <c r="P701" s="2"/>
      <c r="Q701" s="2"/>
      <c r="R701" s="2"/>
      <c r="S701" s="2"/>
      <c r="T701" s="2"/>
      <c r="U701" s="2"/>
    </row>
    <row r="702" spans="1:21" x14ac:dyDescent="0.25">
      <c r="A702" s="37">
        <v>70103</v>
      </c>
      <c r="B702" s="30" t="s">
        <v>42</v>
      </c>
      <c r="C702" s="30" t="s">
        <v>42</v>
      </c>
      <c r="D702" s="30" t="s">
        <v>745</v>
      </c>
      <c r="E702" s="42">
        <v>41944</v>
      </c>
      <c r="F702" s="32">
        <v>45963</v>
      </c>
      <c r="G702" s="32">
        <f t="shared" si="13"/>
        <v>4019</v>
      </c>
      <c r="H702" s="32">
        <v>41466</v>
      </c>
      <c r="I702" s="32">
        <f t="shared" si="14"/>
        <v>4497</v>
      </c>
      <c r="J702" s="33">
        <v>9.7799999999999998E-2</v>
      </c>
      <c r="K702" s="34">
        <v>46409</v>
      </c>
      <c r="L702" s="34">
        <v>0</v>
      </c>
      <c r="M702" s="35">
        <f t="shared" si="15"/>
        <v>41466</v>
      </c>
      <c r="N702" s="35">
        <f t="shared" si="16"/>
        <v>4943</v>
      </c>
      <c r="O702" s="36">
        <f t="shared" si="12"/>
        <v>0.10650951324096619</v>
      </c>
      <c r="P702" s="2"/>
      <c r="Q702" s="2"/>
      <c r="R702" s="2"/>
      <c r="S702" s="2"/>
      <c r="T702" s="2"/>
      <c r="U702" s="2"/>
    </row>
    <row r="703" spans="1:21" x14ac:dyDescent="0.25">
      <c r="A703" s="37">
        <v>70104</v>
      </c>
      <c r="B703" s="30" t="s">
        <v>42</v>
      </c>
      <c r="C703" s="30" t="s">
        <v>42</v>
      </c>
      <c r="D703" s="30" t="s">
        <v>746</v>
      </c>
      <c r="E703" s="42">
        <v>60915</v>
      </c>
      <c r="F703" s="32">
        <v>64142</v>
      </c>
      <c r="G703" s="32">
        <f t="shared" si="13"/>
        <v>3227</v>
      </c>
      <c r="H703" s="32">
        <v>60861</v>
      </c>
      <c r="I703" s="32">
        <f t="shared" si="14"/>
        <v>3281</v>
      </c>
      <c r="J703" s="33">
        <v>5.1200000000000002E-2</v>
      </c>
      <c r="K703" s="34">
        <v>64454</v>
      </c>
      <c r="L703" s="34">
        <v>0</v>
      </c>
      <c r="M703" s="35">
        <f t="shared" si="15"/>
        <v>60861</v>
      </c>
      <c r="N703" s="35">
        <f t="shared" si="16"/>
        <v>3593</v>
      </c>
      <c r="O703" s="36">
        <f t="shared" si="12"/>
        <v>5.5745182610854253E-2</v>
      </c>
      <c r="P703" s="2"/>
      <c r="Q703" s="2"/>
      <c r="R703" s="2"/>
      <c r="S703" s="2"/>
      <c r="T703" s="2"/>
      <c r="U703" s="2"/>
    </row>
    <row r="704" spans="1:21" x14ac:dyDescent="0.25">
      <c r="A704" s="37">
        <v>70105</v>
      </c>
      <c r="B704" s="30" t="s">
        <v>42</v>
      </c>
      <c r="C704" s="30" t="s">
        <v>42</v>
      </c>
      <c r="D704" s="30" t="s">
        <v>747</v>
      </c>
      <c r="E704" s="42">
        <v>3761</v>
      </c>
      <c r="F704" s="32">
        <v>3963</v>
      </c>
      <c r="G704" s="32">
        <f t="shared" si="13"/>
        <v>202</v>
      </c>
      <c r="H704" s="32">
        <v>3761</v>
      </c>
      <c r="I704" s="32">
        <f t="shared" si="14"/>
        <v>202</v>
      </c>
      <c r="J704" s="33">
        <v>5.0999999999999997E-2</v>
      </c>
      <c r="K704" s="34">
        <v>3935</v>
      </c>
      <c r="L704" s="34">
        <v>0</v>
      </c>
      <c r="M704" s="35">
        <f t="shared" si="15"/>
        <v>3761</v>
      </c>
      <c r="N704" s="35">
        <f t="shared" si="16"/>
        <v>174</v>
      </c>
      <c r="O704" s="36">
        <f t="shared" si="12"/>
        <v>4.4218551461245238E-2</v>
      </c>
      <c r="P704" s="2"/>
      <c r="Q704" s="2"/>
      <c r="R704" s="2"/>
      <c r="S704" s="2"/>
      <c r="T704" s="2"/>
      <c r="U704" s="2"/>
    </row>
    <row r="705" spans="1:21" x14ac:dyDescent="0.25">
      <c r="A705" s="37">
        <v>70106</v>
      </c>
      <c r="B705" s="30" t="s">
        <v>42</v>
      </c>
      <c r="C705" s="30" t="s">
        <v>42</v>
      </c>
      <c r="D705" s="30" t="s">
        <v>748</v>
      </c>
      <c r="E705" s="42">
        <v>319502</v>
      </c>
      <c r="F705" s="32">
        <v>357035</v>
      </c>
      <c r="G705" s="32">
        <f t="shared" si="13"/>
        <v>37533</v>
      </c>
      <c r="H705" s="32">
        <v>277103</v>
      </c>
      <c r="I705" s="32">
        <f t="shared" si="14"/>
        <v>79932</v>
      </c>
      <c r="J705" s="33">
        <v>0.22389999999999999</v>
      </c>
      <c r="K705" s="34">
        <v>369618</v>
      </c>
      <c r="L705" s="34">
        <v>0</v>
      </c>
      <c r="M705" s="35">
        <f t="shared" si="15"/>
        <v>277103</v>
      </c>
      <c r="N705" s="35">
        <f t="shared" si="16"/>
        <v>92515</v>
      </c>
      <c r="O705" s="36">
        <f t="shared" si="12"/>
        <v>0.25029895730186302</v>
      </c>
      <c r="P705" s="2"/>
      <c r="Q705" s="2"/>
      <c r="R705" s="2"/>
      <c r="S705" s="2"/>
      <c r="T705" s="2"/>
      <c r="U705" s="2"/>
    </row>
    <row r="706" spans="1:21" x14ac:dyDescent="0.25">
      <c r="A706" s="37">
        <v>70107</v>
      </c>
      <c r="B706" s="30" t="s">
        <v>42</v>
      </c>
      <c r="C706" s="30" t="s">
        <v>42</v>
      </c>
      <c r="D706" s="30" t="s">
        <v>749</v>
      </c>
      <c r="E706" s="42">
        <v>45908</v>
      </c>
      <c r="F706" s="32">
        <v>51036</v>
      </c>
      <c r="G706" s="32">
        <f t="shared" si="13"/>
        <v>5128</v>
      </c>
      <c r="H706" s="32">
        <v>44156</v>
      </c>
      <c r="I706" s="32">
        <f t="shared" si="14"/>
        <v>6880</v>
      </c>
      <c r="J706" s="33">
        <v>0.1348</v>
      </c>
      <c r="K706" s="34">
        <v>52348</v>
      </c>
      <c r="L706" s="34">
        <v>0</v>
      </c>
      <c r="M706" s="35">
        <f t="shared" si="15"/>
        <v>44156</v>
      </c>
      <c r="N706" s="35">
        <f t="shared" si="16"/>
        <v>8192</v>
      </c>
      <c r="O706" s="36">
        <f t="shared" si="12"/>
        <v>0.15649117444792543</v>
      </c>
      <c r="P706" s="2"/>
      <c r="Q706" s="2"/>
      <c r="R706" s="2"/>
      <c r="S706" s="2"/>
      <c r="T706" s="2"/>
      <c r="U706" s="2"/>
    </row>
    <row r="707" spans="1:21" x14ac:dyDescent="0.25">
      <c r="A707" s="37">
        <v>80101</v>
      </c>
      <c r="B707" s="30" t="s">
        <v>43</v>
      </c>
      <c r="C707" s="30" t="s">
        <v>43</v>
      </c>
      <c r="D707" s="30" t="s">
        <v>43</v>
      </c>
      <c r="E707" s="42">
        <v>105895</v>
      </c>
      <c r="F707" s="32">
        <v>114848</v>
      </c>
      <c r="G707" s="32">
        <f t="shared" si="13"/>
        <v>8953</v>
      </c>
      <c r="H707" s="32">
        <v>103439</v>
      </c>
      <c r="I707" s="32">
        <f t="shared" si="14"/>
        <v>11409</v>
      </c>
      <c r="J707" s="33">
        <v>9.9299999999999999E-2</v>
      </c>
      <c r="K707" s="34">
        <v>115131</v>
      </c>
      <c r="L707" s="34">
        <v>0</v>
      </c>
      <c r="M707" s="35">
        <f t="shared" si="15"/>
        <v>103439</v>
      </c>
      <c r="N707" s="35">
        <f t="shared" si="16"/>
        <v>11692</v>
      </c>
      <c r="O707" s="36">
        <f t="shared" si="12"/>
        <v>0.10155388209952142</v>
      </c>
      <c r="P707" s="2"/>
      <c r="Q707" s="2"/>
      <c r="R707" s="2"/>
      <c r="S707" s="2"/>
      <c r="T707" s="2"/>
      <c r="U707" s="2"/>
    </row>
    <row r="708" spans="1:21" x14ac:dyDescent="0.25">
      <c r="A708" s="37">
        <v>80102</v>
      </c>
      <c r="B708" s="30" t="s">
        <v>43</v>
      </c>
      <c r="C708" s="30" t="s">
        <v>43</v>
      </c>
      <c r="D708" s="30" t="s">
        <v>750</v>
      </c>
      <c r="E708" s="38"/>
      <c r="F708" s="39">
        <v>0</v>
      </c>
      <c r="G708" s="32">
        <f t="shared" si="13"/>
        <v>0</v>
      </c>
      <c r="H708" s="39">
        <v>0</v>
      </c>
      <c r="I708" s="32">
        <f t="shared" si="14"/>
        <v>0</v>
      </c>
      <c r="J708" s="40"/>
      <c r="K708" s="34">
        <v>0</v>
      </c>
      <c r="L708" s="34">
        <v>0</v>
      </c>
      <c r="M708" s="34">
        <f t="shared" si="15"/>
        <v>0</v>
      </c>
      <c r="N708" s="34">
        <f t="shared" si="16"/>
        <v>0</v>
      </c>
      <c r="O708" s="36" t="e">
        <f t="shared" si="12"/>
        <v>#DIV/0!</v>
      </c>
      <c r="P708" s="2"/>
      <c r="Q708" s="2"/>
      <c r="R708" s="2"/>
      <c r="S708" s="2"/>
      <c r="T708" s="2"/>
      <c r="U708" s="2"/>
    </row>
    <row r="709" spans="1:21" x14ac:dyDescent="0.25">
      <c r="A709" s="37">
        <v>80103</v>
      </c>
      <c r="B709" s="30" t="s">
        <v>43</v>
      </c>
      <c r="C709" s="30" t="s">
        <v>43</v>
      </c>
      <c r="D709" s="30" t="s">
        <v>751</v>
      </c>
      <c r="E709" s="38"/>
      <c r="F709" s="39">
        <v>0</v>
      </c>
      <c r="G709" s="32">
        <f t="shared" si="13"/>
        <v>0</v>
      </c>
      <c r="H709" s="39">
        <v>0</v>
      </c>
      <c r="I709" s="32">
        <f t="shared" si="14"/>
        <v>0</v>
      </c>
      <c r="J709" s="40"/>
      <c r="K709" s="34">
        <v>0</v>
      </c>
      <c r="L709" s="34">
        <v>0</v>
      </c>
      <c r="M709" s="34">
        <f t="shared" si="15"/>
        <v>0</v>
      </c>
      <c r="N709" s="34">
        <f t="shared" si="16"/>
        <v>0</v>
      </c>
      <c r="O709" s="36" t="e">
        <f t="shared" si="12"/>
        <v>#DIV/0!</v>
      </c>
      <c r="P709" s="2"/>
      <c r="Q709" s="2"/>
      <c r="R709" s="2"/>
      <c r="S709" s="2"/>
      <c r="T709" s="2"/>
      <c r="U709" s="2"/>
    </row>
    <row r="710" spans="1:21" x14ac:dyDescent="0.25">
      <c r="A710" s="37">
        <v>80104</v>
      </c>
      <c r="B710" s="30" t="s">
        <v>43</v>
      </c>
      <c r="C710" s="30" t="s">
        <v>43</v>
      </c>
      <c r="D710" s="30" t="s">
        <v>134</v>
      </c>
      <c r="E710" s="42">
        <v>53907</v>
      </c>
      <c r="F710" s="32">
        <v>64468</v>
      </c>
      <c r="G710" s="32">
        <f t="shared" si="13"/>
        <v>10561</v>
      </c>
      <c r="H710" s="32">
        <v>49687</v>
      </c>
      <c r="I710" s="32">
        <f t="shared" si="14"/>
        <v>14781</v>
      </c>
      <c r="J710" s="33">
        <v>0.2293</v>
      </c>
      <c r="K710" s="34">
        <v>68504</v>
      </c>
      <c r="L710" s="34">
        <v>0</v>
      </c>
      <c r="M710" s="35">
        <f t="shared" si="15"/>
        <v>49687</v>
      </c>
      <c r="N710" s="35">
        <f t="shared" si="16"/>
        <v>18817</v>
      </c>
      <c r="O710" s="36">
        <f t="shared" si="12"/>
        <v>0.27468468994511269</v>
      </c>
      <c r="P710" s="2"/>
      <c r="Q710" s="2"/>
      <c r="R710" s="2"/>
      <c r="S710" s="2"/>
      <c r="T710" s="2"/>
      <c r="U710" s="2"/>
    </row>
    <row r="711" spans="1:21" x14ac:dyDescent="0.25">
      <c r="A711" s="37">
        <v>80105</v>
      </c>
      <c r="B711" s="30" t="s">
        <v>43</v>
      </c>
      <c r="C711" s="30" t="s">
        <v>43</v>
      </c>
      <c r="D711" s="30" t="s">
        <v>752</v>
      </c>
      <c r="E711" s="42">
        <v>112575</v>
      </c>
      <c r="F711" s="32">
        <v>125738</v>
      </c>
      <c r="G711" s="32">
        <f t="shared" si="13"/>
        <v>13163</v>
      </c>
      <c r="H711" s="32">
        <v>99371</v>
      </c>
      <c r="I711" s="32">
        <f t="shared" si="14"/>
        <v>26367</v>
      </c>
      <c r="J711" s="33">
        <v>0.2097</v>
      </c>
      <c r="K711" s="34">
        <v>131259</v>
      </c>
      <c r="L711" s="34">
        <v>22511</v>
      </c>
      <c r="M711" s="35">
        <f t="shared" si="15"/>
        <v>121882</v>
      </c>
      <c r="N711" s="35">
        <f t="shared" si="16"/>
        <v>9377</v>
      </c>
      <c r="O711" s="36">
        <f t="shared" si="12"/>
        <v>7.143891085563657E-2</v>
      </c>
      <c r="P711" s="2"/>
      <c r="Q711" s="2"/>
      <c r="R711" s="2"/>
      <c r="S711" s="2"/>
      <c r="T711" s="2"/>
      <c r="U711" s="2"/>
    </row>
    <row r="712" spans="1:21" x14ac:dyDescent="0.25">
      <c r="A712" s="37">
        <v>80106</v>
      </c>
      <c r="B712" s="30" t="s">
        <v>43</v>
      </c>
      <c r="C712" s="30" t="s">
        <v>43</v>
      </c>
      <c r="D712" s="30" t="s">
        <v>753</v>
      </c>
      <c r="E712" s="42">
        <v>91661</v>
      </c>
      <c r="F712" s="32">
        <v>100260</v>
      </c>
      <c r="G712" s="32">
        <f t="shared" si="13"/>
        <v>8599</v>
      </c>
      <c r="H712" s="32">
        <v>88812</v>
      </c>
      <c r="I712" s="32">
        <f t="shared" si="14"/>
        <v>11448</v>
      </c>
      <c r="J712" s="33">
        <v>0.1142</v>
      </c>
      <c r="K712" s="34">
        <v>101697</v>
      </c>
      <c r="L712" s="34">
        <v>0</v>
      </c>
      <c r="M712" s="35">
        <f t="shared" si="15"/>
        <v>88812</v>
      </c>
      <c r="N712" s="35">
        <f t="shared" si="16"/>
        <v>12885</v>
      </c>
      <c r="O712" s="36">
        <f t="shared" si="12"/>
        <v>0.12669990265199563</v>
      </c>
      <c r="P712" s="2"/>
      <c r="Q712" s="2"/>
      <c r="R712" s="2"/>
      <c r="S712" s="2"/>
      <c r="T712" s="2"/>
      <c r="U712" s="2"/>
    </row>
    <row r="713" spans="1:21" x14ac:dyDescent="0.25">
      <c r="A713" s="37">
        <v>80107</v>
      </c>
      <c r="B713" s="30" t="s">
        <v>43</v>
      </c>
      <c r="C713" s="30" t="s">
        <v>43</v>
      </c>
      <c r="D713" s="30" t="s">
        <v>754</v>
      </c>
      <c r="E713" s="42">
        <v>2318</v>
      </c>
      <c r="F713" s="32">
        <v>3332</v>
      </c>
      <c r="G713" s="32">
        <f t="shared" si="13"/>
        <v>1014</v>
      </c>
      <c r="H713" s="32">
        <v>2086</v>
      </c>
      <c r="I713" s="32">
        <f t="shared" si="14"/>
        <v>1246</v>
      </c>
      <c r="J713" s="33">
        <v>0.37390000000000001</v>
      </c>
      <c r="K713" s="34">
        <v>3749</v>
      </c>
      <c r="L713" s="34">
        <v>0</v>
      </c>
      <c r="M713" s="35">
        <f t="shared" si="15"/>
        <v>2086</v>
      </c>
      <c r="N713" s="35">
        <f t="shared" si="16"/>
        <v>1663</v>
      </c>
      <c r="O713" s="36">
        <f t="shared" si="12"/>
        <v>0.44358495598826353</v>
      </c>
      <c r="P713" s="2"/>
      <c r="Q713" s="2"/>
      <c r="R713" s="2"/>
      <c r="S713" s="2"/>
      <c r="T713" s="2"/>
      <c r="U713" s="2"/>
    </row>
    <row r="714" spans="1:21" x14ac:dyDescent="0.25">
      <c r="A714" s="37">
        <v>80108</v>
      </c>
      <c r="B714" s="30" t="s">
        <v>43</v>
      </c>
      <c r="C714" s="30" t="s">
        <v>43</v>
      </c>
      <c r="D714" s="30" t="s">
        <v>755</v>
      </c>
      <c r="E714" s="42">
        <v>55652</v>
      </c>
      <c r="F714" s="32">
        <v>61408</v>
      </c>
      <c r="G714" s="32">
        <f t="shared" si="13"/>
        <v>5756</v>
      </c>
      <c r="H714" s="32">
        <v>55649</v>
      </c>
      <c r="I714" s="32">
        <f t="shared" si="14"/>
        <v>5759</v>
      </c>
      <c r="J714" s="33">
        <v>9.3799999999999994E-2</v>
      </c>
      <c r="K714" s="34">
        <v>61364</v>
      </c>
      <c r="L714" s="34">
        <v>0</v>
      </c>
      <c r="M714" s="35">
        <f t="shared" si="15"/>
        <v>55649</v>
      </c>
      <c r="N714" s="35">
        <f t="shared" si="16"/>
        <v>5715</v>
      </c>
      <c r="O714" s="36">
        <f t="shared" si="12"/>
        <v>9.3132781435369266E-2</v>
      </c>
      <c r="P714" s="2"/>
      <c r="Q714" s="2"/>
      <c r="R714" s="2"/>
      <c r="S714" s="2"/>
      <c r="T714" s="2"/>
      <c r="U714" s="2"/>
    </row>
    <row r="715" spans="1:21" x14ac:dyDescent="0.25">
      <c r="A715" s="37">
        <v>80201</v>
      </c>
      <c r="B715" s="30" t="s">
        <v>43</v>
      </c>
      <c r="C715" s="30" t="s">
        <v>756</v>
      </c>
      <c r="D715" s="30" t="s">
        <v>756</v>
      </c>
      <c r="E715" s="42">
        <v>2254</v>
      </c>
      <c r="F715" s="32">
        <v>2622</v>
      </c>
      <c r="G715" s="32">
        <f t="shared" si="13"/>
        <v>368</v>
      </c>
      <c r="H715" s="32">
        <v>2144</v>
      </c>
      <c r="I715" s="32">
        <f t="shared" si="14"/>
        <v>478</v>
      </c>
      <c r="J715" s="33">
        <v>0.18229999999999999</v>
      </c>
      <c r="K715" s="34">
        <v>2671</v>
      </c>
      <c r="L715" s="34">
        <v>0</v>
      </c>
      <c r="M715" s="35">
        <f t="shared" si="15"/>
        <v>2144</v>
      </c>
      <c r="N715" s="35">
        <f t="shared" si="16"/>
        <v>527</v>
      </c>
      <c r="O715" s="36">
        <f t="shared" si="12"/>
        <v>0.19730438038187945</v>
      </c>
      <c r="P715" s="2"/>
      <c r="Q715" s="2"/>
      <c r="R715" s="2"/>
      <c r="S715" s="2"/>
      <c r="T715" s="2"/>
      <c r="U715" s="2"/>
    </row>
    <row r="716" spans="1:21" x14ac:dyDescent="0.25">
      <c r="A716" s="37">
        <v>80202</v>
      </c>
      <c r="B716" s="30" t="s">
        <v>43</v>
      </c>
      <c r="C716" s="30" t="s">
        <v>756</v>
      </c>
      <c r="D716" s="30" t="s">
        <v>757</v>
      </c>
      <c r="E716" s="38"/>
      <c r="F716" s="39">
        <v>0</v>
      </c>
      <c r="G716" s="32">
        <f t="shared" si="13"/>
        <v>0</v>
      </c>
      <c r="H716" s="39">
        <v>0</v>
      </c>
      <c r="I716" s="32">
        <f t="shared" si="14"/>
        <v>0</v>
      </c>
      <c r="J716" s="40"/>
      <c r="K716" s="34">
        <v>0</v>
      </c>
      <c r="L716" s="34">
        <v>0</v>
      </c>
      <c r="M716" s="34">
        <f t="shared" si="15"/>
        <v>0</v>
      </c>
      <c r="N716" s="34">
        <f t="shared" si="16"/>
        <v>0</v>
      </c>
      <c r="O716" s="36" t="e">
        <f t="shared" si="12"/>
        <v>#DIV/0!</v>
      </c>
      <c r="P716" s="2"/>
      <c r="Q716" s="2"/>
      <c r="R716" s="2"/>
      <c r="S716" s="2"/>
      <c r="T716" s="2"/>
      <c r="U716" s="2"/>
    </row>
    <row r="717" spans="1:21" x14ac:dyDescent="0.25">
      <c r="A717" s="37">
        <v>80203</v>
      </c>
      <c r="B717" s="30" t="s">
        <v>43</v>
      </c>
      <c r="C717" s="30" t="s">
        <v>756</v>
      </c>
      <c r="D717" s="30" t="s">
        <v>758</v>
      </c>
      <c r="E717" s="38"/>
      <c r="F717" s="39">
        <v>0</v>
      </c>
      <c r="G717" s="32">
        <f t="shared" si="13"/>
        <v>0</v>
      </c>
      <c r="H717" s="39">
        <v>0</v>
      </c>
      <c r="I717" s="32">
        <f t="shared" si="14"/>
        <v>0</v>
      </c>
      <c r="J717" s="40"/>
      <c r="K717" s="34">
        <v>0</v>
      </c>
      <c r="L717" s="34">
        <v>0</v>
      </c>
      <c r="M717" s="34">
        <f t="shared" si="15"/>
        <v>0</v>
      </c>
      <c r="N717" s="34">
        <f t="shared" si="16"/>
        <v>0</v>
      </c>
      <c r="O717" s="36" t="e">
        <f t="shared" si="12"/>
        <v>#DIV/0!</v>
      </c>
      <c r="P717" s="2"/>
      <c r="Q717" s="2"/>
      <c r="R717" s="2"/>
      <c r="S717" s="2"/>
      <c r="T717" s="2"/>
      <c r="U717" s="2"/>
    </row>
    <row r="718" spans="1:21" x14ac:dyDescent="0.25">
      <c r="A718" s="37">
        <v>80204</v>
      </c>
      <c r="B718" s="30" t="s">
        <v>43</v>
      </c>
      <c r="C718" s="30" t="s">
        <v>756</v>
      </c>
      <c r="D718" s="30" t="s">
        <v>759</v>
      </c>
      <c r="E718" s="38"/>
      <c r="F718" s="39">
        <v>0</v>
      </c>
      <c r="G718" s="32">
        <f t="shared" si="13"/>
        <v>0</v>
      </c>
      <c r="H718" s="39">
        <v>0</v>
      </c>
      <c r="I718" s="32">
        <f t="shared" si="14"/>
        <v>0</v>
      </c>
      <c r="J718" s="40"/>
      <c r="K718" s="34">
        <v>0</v>
      </c>
      <c r="L718" s="34">
        <v>0</v>
      </c>
      <c r="M718" s="34">
        <f t="shared" si="15"/>
        <v>0</v>
      </c>
      <c r="N718" s="34">
        <f t="shared" si="16"/>
        <v>0</v>
      </c>
      <c r="O718" s="36" t="e">
        <f t="shared" si="12"/>
        <v>#DIV/0!</v>
      </c>
      <c r="P718" s="2"/>
      <c r="Q718" s="2"/>
      <c r="R718" s="2"/>
      <c r="S718" s="2"/>
      <c r="T718" s="2"/>
      <c r="U718" s="2"/>
    </row>
    <row r="719" spans="1:21" x14ac:dyDescent="0.25">
      <c r="A719" s="37">
        <v>80205</v>
      </c>
      <c r="B719" s="30" t="s">
        <v>43</v>
      </c>
      <c r="C719" s="30" t="s">
        <v>756</v>
      </c>
      <c r="D719" s="30" t="s">
        <v>760</v>
      </c>
      <c r="E719" s="42">
        <v>3370</v>
      </c>
      <c r="F719" s="32">
        <v>3735</v>
      </c>
      <c r="G719" s="32">
        <f t="shared" si="13"/>
        <v>365</v>
      </c>
      <c r="H719" s="32">
        <v>3351</v>
      </c>
      <c r="I719" s="32">
        <f t="shared" si="14"/>
        <v>384</v>
      </c>
      <c r="J719" s="33">
        <v>0.1028</v>
      </c>
      <c r="K719" s="34">
        <v>3753</v>
      </c>
      <c r="L719" s="34">
        <v>0</v>
      </c>
      <c r="M719" s="35">
        <f t="shared" si="15"/>
        <v>3351</v>
      </c>
      <c r="N719" s="35">
        <f t="shared" si="16"/>
        <v>402</v>
      </c>
      <c r="O719" s="36">
        <f t="shared" si="12"/>
        <v>0.10711430855315747</v>
      </c>
      <c r="P719" s="2"/>
      <c r="Q719" s="2"/>
      <c r="R719" s="2"/>
      <c r="S719" s="2"/>
      <c r="T719" s="2"/>
      <c r="U719" s="2"/>
    </row>
    <row r="720" spans="1:21" x14ac:dyDescent="0.25">
      <c r="A720" s="37">
        <v>80206</v>
      </c>
      <c r="B720" s="30" t="s">
        <v>43</v>
      </c>
      <c r="C720" s="30" t="s">
        <v>756</v>
      </c>
      <c r="D720" s="30" t="s">
        <v>761</v>
      </c>
      <c r="E720" s="38"/>
      <c r="F720" s="39">
        <v>0</v>
      </c>
      <c r="G720" s="32">
        <f t="shared" si="13"/>
        <v>0</v>
      </c>
      <c r="H720" s="39">
        <v>0</v>
      </c>
      <c r="I720" s="32">
        <f t="shared" si="14"/>
        <v>0</v>
      </c>
      <c r="J720" s="40"/>
      <c r="K720" s="34">
        <v>0</v>
      </c>
      <c r="L720" s="34">
        <v>0</v>
      </c>
      <c r="M720" s="34">
        <f t="shared" si="15"/>
        <v>0</v>
      </c>
      <c r="N720" s="34">
        <f t="shared" si="16"/>
        <v>0</v>
      </c>
      <c r="O720" s="36" t="e">
        <f t="shared" si="12"/>
        <v>#DIV/0!</v>
      </c>
      <c r="P720" s="2"/>
      <c r="Q720" s="2"/>
      <c r="R720" s="2"/>
      <c r="S720" s="2"/>
      <c r="T720" s="2"/>
      <c r="U720" s="2"/>
    </row>
    <row r="721" spans="1:21" x14ac:dyDescent="0.25">
      <c r="A721" s="37">
        <v>80207</v>
      </c>
      <c r="B721" s="30" t="s">
        <v>43</v>
      </c>
      <c r="C721" s="30" t="s">
        <v>756</v>
      </c>
      <c r="D721" s="30" t="s">
        <v>762</v>
      </c>
      <c r="E721" s="38"/>
      <c r="F721" s="39">
        <v>0</v>
      </c>
      <c r="G721" s="32">
        <f t="shared" si="13"/>
        <v>0</v>
      </c>
      <c r="H721" s="39">
        <v>0</v>
      </c>
      <c r="I721" s="32">
        <f t="shared" si="14"/>
        <v>0</v>
      </c>
      <c r="J721" s="40"/>
      <c r="K721" s="34">
        <v>0</v>
      </c>
      <c r="L721" s="34">
        <v>0</v>
      </c>
      <c r="M721" s="34">
        <f t="shared" si="15"/>
        <v>0</v>
      </c>
      <c r="N721" s="34">
        <f t="shared" si="16"/>
        <v>0</v>
      </c>
      <c r="O721" s="36" t="e">
        <f t="shared" si="12"/>
        <v>#DIV/0!</v>
      </c>
      <c r="P721" s="2"/>
      <c r="Q721" s="2"/>
      <c r="R721" s="2"/>
      <c r="S721" s="2"/>
      <c r="T721" s="2"/>
      <c r="U721" s="2"/>
    </row>
    <row r="722" spans="1:21" x14ac:dyDescent="0.25">
      <c r="A722" s="37">
        <v>80301</v>
      </c>
      <c r="B722" s="30" t="s">
        <v>43</v>
      </c>
      <c r="C722" s="30" t="s">
        <v>203</v>
      </c>
      <c r="D722" s="30" t="s">
        <v>203</v>
      </c>
      <c r="E722" s="42">
        <v>10057</v>
      </c>
      <c r="F722" s="32">
        <v>11547</v>
      </c>
      <c r="G722" s="32">
        <f t="shared" si="13"/>
        <v>1490</v>
      </c>
      <c r="H722" s="32">
        <v>9351</v>
      </c>
      <c r="I722" s="32">
        <f t="shared" si="14"/>
        <v>2196</v>
      </c>
      <c r="J722" s="33">
        <v>0.19020000000000001</v>
      </c>
      <c r="K722" s="34">
        <v>12021</v>
      </c>
      <c r="L722" s="34">
        <v>0</v>
      </c>
      <c r="M722" s="35">
        <f t="shared" si="15"/>
        <v>9351</v>
      </c>
      <c r="N722" s="35">
        <f t="shared" si="16"/>
        <v>2670</v>
      </c>
      <c r="O722" s="36">
        <f t="shared" si="12"/>
        <v>0.22211130521587222</v>
      </c>
      <c r="P722" s="2"/>
      <c r="Q722" s="2"/>
      <c r="R722" s="2"/>
      <c r="S722" s="2"/>
      <c r="T722" s="2"/>
      <c r="U722" s="2"/>
    </row>
    <row r="723" spans="1:21" x14ac:dyDescent="0.25">
      <c r="A723" s="37">
        <v>80302</v>
      </c>
      <c r="B723" s="30" t="s">
        <v>43</v>
      </c>
      <c r="C723" s="30" t="s">
        <v>203</v>
      </c>
      <c r="D723" s="30" t="s">
        <v>763</v>
      </c>
      <c r="E723" s="38"/>
      <c r="F723" s="39">
        <v>0</v>
      </c>
      <c r="G723" s="32">
        <f t="shared" si="13"/>
        <v>0</v>
      </c>
      <c r="H723" s="39">
        <v>0</v>
      </c>
      <c r="I723" s="32">
        <f t="shared" si="14"/>
        <v>0</v>
      </c>
      <c r="J723" s="40"/>
      <c r="K723" s="34">
        <v>0</v>
      </c>
      <c r="L723" s="34">
        <v>0</v>
      </c>
      <c r="M723" s="34">
        <f t="shared" si="15"/>
        <v>0</v>
      </c>
      <c r="N723" s="34">
        <f t="shared" si="16"/>
        <v>0</v>
      </c>
      <c r="O723" s="36" t="e">
        <f t="shared" si="12"/>
        <v>#DIV/0!</v>
      </c>
      <c r="P723" s="2"/>
      <c r="Q723" s="2"/>
      <c r="R723" s="2"/>
      <c r="S723" s="2"/>
      <c r="T723" s="2"/>
      <c r="U723" s="2"/>
    </row>
    <row r="724" spans="1:21" x14ac:dyDescent="0.25">
      <c r="A724" s="37">
        <v>80303</v>
      </c>
      <c r="B724" s="30" t="s">
        <v>43</v>
      </c>
      <c r="C724" s="30" t="s">
        <v>203</v>
      </c>
      <c r="D724" s="30" t="s">
        <v>764</v>
      </c>
      <c r="E724" s="38"/>
      <c r="F724" s="39">
        <v>0</v>
      </c>
      <c r="G724" s="32">
        <f t="shared" si="13"/>
        <v>0</v>
      </c>
      <c r="H724" s="39">
        <v>0</v>
      </c>
      <c r="I724" s="32">
        <f t="shared" si="14"/>
        <v>0</v>
      </c>
      <c r="J724" s="40"/>
      <c r="K724" s="34">
        <v>0</v>
      </c>
      <c r="L724" s="34">
        <v>0</v>
      </c>
      <c r="M724" s="34">
        <f t="shared" si="15"/>
        <v>0</v>
      </c>
      <c r="N724" s="34">
        <f t="shared" si="16"/>
        <v>0</v>
      </c>
      <c r="O724" s="36" t="e">
        <f t="shared" si="12"/>
        <v>#DIV/0!</v>
      </c>
      <c r="P724" s="2"/>
      <c r="Q724" s="2"/>
      <c r="R724" s="2"/>
      <c r="S724" s="2"/>
      <c r="T724" s="2"/>
      <c r="U724" s="2"/>
    </row>
    <row r="725" spans="1:21" x14ac:dyDescent="0.25">
      <c r="A725" s="37">
        <v>80304</v>
      </c>
      <c r="B725" s="30" t="s">
        <v>43</v>
      </c>
      <c r="C725" s="30" t="s">
        <v>203</v>
      </c>
      <c r="D725" s="30" t="s">
        <v>765</v>
      </c>
      <c r="E725" s="38"/>
      <c r="F725" s="39">
        <v>0</v>
      </c>
      <c r="G725" s="32">
        <f t="shared" si="13"/>
        <v>0</v>
      </c>
      <c r="H725" s="39">
        <v>0</v>
      </c>
      <c r="I725" s="32">
        <f t="shared" si="14"/>
        <v>0</v>
      </c>
      <c r="J725" s="40"/>
      <c r="K725" s="34">
        <v>0</v>
      </c>
      <c r="L725" s="34">
        <v>0</v>
      </c>
      <c r="M725" s="34">
        <f t="shared" si="15"/>
        <v>0</v>
      </c>
      <c r="N725" s="34">
        <f t="shared" si="16"/>
        <v>0</v>
      </c>
      <c r="O725" s="36" t="e">
        <f t="shared" si="12"/>
        <v>#DIV/0!</v>
      </c>
      <c r="P725" s="2"/>
      <c r="Q725" s="2"/>
      <c r="R725" s="2"/>
      <c r="S725" s="2"/>
      <c r="T725" s="2"/>
      <c r="U725" s="2"/>
    </row>
    <row r="726" spans="1:21" x14ac:dyDescent="0.25">
      <c r="A726" s="37">
        <v>80305</v>
      </c>
      <c r="B726" s="30" t="s">
        <v>43</v>
      </c>
      <c r="C726" s="30" t="s">
        <v>203</v>
      </c>
      <c r="D726" s="30" t="s">
        <v>766</v>
      </c>
      <c r="E726" s="42">
        <v>2155</v>
      </c>
      <c r="F726" s="32">
        <v>2504</v>
      </c>
      <c r="G726" s="32">
        <f t="shared" si="13"/>
        <v>349</v>
      </c>
      <c r="H726" s="32">
        <v>2123</v>
      </c>
      <c r="I726" s="32">
        <f t="shared" si="14"/>
        <v>381</v>
      </c>
      <c r="J726" s="33">
        <v>0.1522</v>
      </c>
      <c r="K726" s="34">
        <v>2536</v>
      </c>
      <c r="L726" s="34">
        <v>0</v>
      </c>
      <c r="M726" s="35">
        <f t="shared" si="15"/>
        <v>2123</v>
      </c>
      <c r="N726" s="35">
        <f t="shared" si="16"/>
        <v>413</v>
      </c>
      <c r="O726" s="36">
        <f t="shared" si="12"/>
        <v>0.16285488958990535</v>
      </c>
      <c r="P726" s="2"/>
      <c r="Q726" s="2"/>
      <c r="R726" s="2"/>
      <c r="S726" s="2"/>
      <c r="T726" s="2"/>
      <c r="U726" s="2"/>
    </row>
    <row r="727" spans="1:21" x14ac:dyDescent="0.25">
      <c r="A727" s="37">
        <v>80306</v>
      </c>
      <c r="B727" s="30" t="s">
        <v>43</v>
      </c>
      <c r="C727" s="30" t="s">
        <v>203</v>
      </c>
      <c r="D727" s="30" t="s">
        <v>767</v>
      </c>
      <c r="E727" s="38"/>
      <c r="F727" s="39">
        <v>0</v>
      </c>
      <c r="G727" s="32">
        <f t="shared" si="13"/>
        <v>0</v>
      </c>
      <c r="H727" s="39">
        <v>0</v>
      </c>
      <c r="I727" s="32">
        <f t="shared" si="14"/>
        <v>0</v>
      </c>
      <c r="J727" s="40"/>
      <c r="K727" s="34">
        <v>0</v>
      </c>
      <c r="L727" s="34">
        <v>0</v>
      </c>
      <c r="M727" s="34">
        <f t="shared" si="15"/>
        <v>0</v>
      </c>
      <c r="N727" s="34">
        <f t="shared" si="16"/>
        <v>0</v>
      </c>
      <c r="O727" s="36" t="e">
        <f t="shared" si="12"/>
        <v>#DIV/0!</v>
      </c>
      <c r="P727" s="2"/>
      <c r="Q727" s="2"/>
      <c r="R727" s="2"/>
      <c r="S727" s="2"/>
      <c r="T727" s="2"/>
      <c r="U727" s="2"/>
    </row>
    <row r="728" spans="1:21" x14ac:dyDescent="0.25">
      <c r="A728" s="37">
        <v>80307</v>
      </c>
      <c r="B728" s="30" t="s">
        <v>43</v>
      </c>
      <c r="C728" s="30" t="s">
        <v>203</v>
      </c>
      <c r="D728" s="30" t="s">
        <v>768</v>
      </c>
      <c r="E728" s="38"/>
      <c r="F728" s="39">
        <v>0</v>
      </c>
      <c r="G728" s="32">
        <f t="shared" si="13"/>
        <v>0</v>
      </c>
      <c r="H728" s="39">
        <v>0</v>
      </c>
      <c r="I728" s="32">
        <f t="shared" si="14"/>
        <v>0</v>
      </c>
      <c r="J728" s="40"/>
      <c r="K728" s="34">
        <v>0</v>
      </c>
      <c r="L728" s="34">
        <v>0</v>
      </c>
      <c r="M728" s="34">
        <f t="shared" si="15"/>
        <v>0</v>
      </c>
      <c r="N728" s="34">
        <f t="shared" si="16"/>
        <v>0</v>
      </c>
      <c r="O728" s="36" t="e">
        <f t="shared" si="12"/>
        <v>#DIV/0!</v>
      </c>
      <c r="P728" s="2"/>
      <c r="Q728" s="2"/>
      <c r="R728" s="2"/>
      <c r="S728" s="2"/>
      <c r="T728" s="2"/>
      <c r="U728" s="2"/>
    </row>
    <row r="729" spans="1:21" x14ac:dyDescent="0.25">
      <c r="A729" s="37">
        <v>80308</v>
      </c>
      <c r="B729" s="30" t="s">
        <v>43</v>
      </c>
      <c r="C729" s="30" t="s">
        <v>203</v>
      </c>
      <c r="D729" s="30" t="s">
        <v>769</v>
      </c>
      <c r="E729" s="38"/>
      <c r="F729" s="39">
        <v>0</v>
      </c>
      <c r="G729" s="32">
        <f t="shared" si="13"/>
        <v>0</v>
      </c>
      <c r="H729" s="39">
        <v>0</v>
      </c>
      <c r="I729" s="32">
        <f t="shared" si="14"/>
        <v>0</v>
      </c>
      <c r="J729" s="40"/>
      <c r="K729" s="34">
        <v>0</v>
      </c>
      <c r="L729" s="34">
        <v>0</v>
      </c>
      <c r="M729" s="34">
        <f t="shared" si="15"/>
        <v>0</v>
      </c>
      <c r="N729" s="34">
        <f t="shared" si="16"/>
        <v>0</v>
      </c>
      <c r="O729" s="36" t="e">
        <f t="shared" si="12"/>
        <v>#DIV/0!</v>
      </c>
      <c r="P729" s="2"/>
      <c r="Q729" s="2"/>
      <c r="R729" s="2"/>
      <c r="S729" s="2"/>
      <c r="T729" s="2"/>
      <c r="U729" s="2"/>
    </row>
    <row r="730" spans="1:21" x14ac:dyDescent="0.25">
      <c r="A730" s="37">
        <v>80309</v>
      </c>
      <c r="B730" s="30" t="s">
        <v>43</v>
      </c>
      <c r="C730" s="30" t="s">
        <v>203</v>
      </c>
      <c r="D730" s="30" t="s">
        <v>770</v>
      </c>
      <c r="E730" s="38"/>
      <c r="F730" s="39">
        <v>0</v>
      </c>
      <c r="G730" s="32">
        <f t="shared" si="13"/>
        <v>0</v>
      </c>
      <c r="H730" s="39">
        <v>0</v>
      </c>
      <c r="I730" s="32">
        <f t="shared" si="14"/>
        <v>0</v>
      </c>
      <c r="J730" s="40"/>
      <c r="K730" s="34">
        <v>0</v>
      </c>
      <c r="L730" s="34">
        <v>0</v>
      </c>
      <c r="M730" s="34">
        <f t="shared" si="15"/>
        <v>0</v>
      </c>
      <c r="N730" s="34">
        <f t="shared" si="16"/>
        <v>0</v>
      </c>
      <c r="O730" s="36" t="e">
        <f t="shared" si="12"/>
        <v>#DIV/0!</v>
      </c>
      <c r="P730" s="2"/>
      <c r="Q730" s="2"/>
      <c r="R730" s="2"/>
      <c r="S730" s="2"/>
      <c r="T730" s="2"/>
      <c r="U730" s="2"/>
    </row>
    <row r="731" spans="1:21" x14ac:dyDescent="0.25">
      <c r="A731" s="37">
        <v>80401</v>
      </c>
      <c r="B731" s="30" t="s">
        <v>43</v>
      </c>
      <c r="C731" s="30" t="s">
        <v>771</v>
      </c>
      <c r="D731" s="30" t="s">
        <v>771</v>
      </c>
      <c r="E731" s="42">
        <v>13398</v>
      </c>
      <c r="F731" s="32">
        <v>15452</v>
      </c>
      <c r="G731" s="32">
        <f t="shared" si="13"/>
        <v>2054</v>
      </c>
      <c r="H731" s="32">
        <v>13661</v>
      </c>
      <c r="I731" s="32">
        <f t="shared" si="14"/>
        <v>1791</v>
      </c>
      <c r="J731" s="33">
        <v>0.1159</v>
      </c>
      <c r="K731" s="34">
        <v>15919</v>
      </c>
      <c r="L731" s="34">
        <v>0</v>
      </c>
      <c r="M731" s="35">
        <f t="shared" si="15"/>
        <v>13661</v>
      </c>
      <c r="N731" s="35">
        <f t="shared" si="16"/>
        <v>2258</v>
      </c>
      <c r="O731" s="36">
        <f t="shared" si="12"/>
        <v>0.14184308059551479</v>
      </c>
      <c r="P731" s="2"/>
      <c r="Q731" s="2"/>
      <c r="R731" s="2"/>
      <c r="S731" s="2"/>
      <c r="T731" s="2"/>
      <c r="U731" s="2"/>
    </row>
    <row r="732" spans="1:21" x14ac:dyDescent="0.25">
      <c r="A732" s="37">
        <v>80402</v>
      </c>
      <c r="B732" s="30" t="s">
        <v>43</v>
      </c>
      <c r="C732" s="30" t="s">
        <v>771</v>
      </c>
      <c r="D732" s="30" t="s">
        <v>772</v>
      </c>
      <c r="E732" s="38"/>
      <c r="F732" s="39">
        <v>0</v>
      </c>
      <c r="G732" s="32">
        <f t="shared" si="13"/>
        <v>0</v>
      </c>
      <c r="H732" s="39">
        <v>0</v>
      </c>
      <c r="I732" s="32">
        <f t="shared" si="14"/>
        <v>0</v>
      </c>
      <c r="J732" s="40"/>
      <c r="K732" s="34">
        <v>0</v>
      </c>
      <c r="L732" s="34">
        <v>0</v>
      </c>
      <c r="M732" s="34">
        <f t="shared" si="15"/>
        <v>0</v>
      </c>
      <c r="N732" s="34">
        <f t="shared" si="16"/>
        <v>0</v>
      </c>
      <c r="O732" s="36" t="e">
        <f t="shared" si="12"/>
        <v>#DIV/0!</v>
      </c>
      <c r="P732" s="2"/>
      <c r="Q732" s="2"/>
      <c r="R732" s="2"/>
      <c r="S732" s="2"/>
      <c r="T732" s="2"/>
      <c r="U732" s="2"/>
    </row>
    <row r="733" spans="1:21" x14ac:dyDescent="0.25">
      <c r="A733" s="37">
        <v>80403</v>
      </c>
      <c r="B733" s="30" t="s">
        <v>43</v>
      </c>
      <c r="C733" s="30" t="s">
        <v>771</v>
      </c>
      <c r="D733" s="30" t="s">
        <v>773</v>
      </c>
      <c r="E733" s="42">
        <v>2267</v>
      </c>
      <c r="F733" s="32">
        <v>2815</v>
      </c>
      <c r="G733" s="32">
        <f t="shared" si="13"/>
        <v>548</v>
      </c>
      <c r="H733" s="32">
        <v>2061</v>
      </c>
      <c r="I733" s="32">
        <f t="shared" si="14"/>
        <v>754</v>
      </c>
      <c r="J733" s="33">
        <v>0.26790000000000003</v>
      </c>
      <c r="K733" s="34">
        <v>3078</v>
      </c>
      <c r="L733" s="34">
        <v>0</v>
      </c>
      <c r="M733" s="35">
        <f t="shared" si="15"/>
        <v>2061</v>
      </c>
      <c r="N733" s="35">
        <f t="shared" si="16"/>
        <v>1017</v>
      </c>
      <c r="O733" s="36">
        <f t="shared" si="12"/>
        <v>0.33040935672514621</v>
      </c>
      <c r="P733" s="2"/>
      <c r="Q733" s="2"/>
      <c r="R733" s="2"/>
      <c r="S733" s="2"/>
      <c r="T733" s="2"/>
      <c r="U733" s="2"/>
    </row>
    <row r="734" spans="1:21" x14ac:dyDescent="0.25">
      <c r="A734" s="37">
        <v>80404</v>
      </c>
      <c r="B734" s="30" t="s">
        <v>43</v>
      </c>
      <c r="C734" s="30" t="s">
        <v>771</v>
      </c>
      <c r="D734" s="30" t="s">
        <v>774</v>
      </c>
      <c r="E734" s="38"/>
      <c r="F734" s="39">
        <v>0</v>
      </c>
      <c r="G734" s="32">
        <f t="shared" si="13"/>
        <v>0</v>
      </c>
      <c r="H734" s="39">
        <v>0</v>
      </c>
      <c r="I734" s="32">
        <f t="shared" si="14"/>
        <v>0</v>
      </c>
      <c r="J734" s="40"/>
      <c r="K734" s="34">
        <v>0</v>
      </c>
      <c r="L734" s="34">
        <v>0</v>
      </c>
      <c r="M734" s="34">
        <f t="shared" si="15"/>
        <v>0</v>
      </c>
      <c r="N734" s="34">
        <f t="shared" si="16"/>
        <v>0</v>
      </c>
      <c r="O734" s="36" t="e">
        <f t="shared" si="12"/>
        <v>#DIV/0!</v>
      </c>
      <c r="P734" s="2"/>
      <c r="Q734" s="2"/>
      <c r="R734" s="2"/>
      <c r="S734" s="2"/>
      <c r="T734" s="2"/>
      <c r="U734" s="2"/>
    </row>
    <row r="735" spans="1:21" x14ac:dyDescent="0.25">
      <c r="A735" s="37">
        <v>80405</v>
      </c>
      <c r="B735" s="30" t="s">
        <v>43</v>
      </c>
      <c r="C735" s="30" t="s">
        <v>771</v>
      </c>
      <c r="D735" s="30" t="s">
        <v>775</v>
      </c>
      <c r="E735" s="42">
        <v>3591</v>
      </c>
      <c r="F735" s="32">
        <v>4285</v>
      </c>
      <c r="G735" s="32">
        <f t="shared" si="13"/>
        <v>694</v>
      </c>
      <c r="H735" s="32">
        <v>3492</v>
      </c>
      <c r="I735" s="32">
        <f t="shared" si="14"/>
        <v>793</v>
      </c>
      <c r="J735" s="33">
        <v>0.18509999999999999</v>
      </c>
      <c r="K735" s="34">
        <v>4377</v>
      </c>
      <c r="L735" s="34">
        <v>0</v>
      </c>
      <c r="M735" s="35">
        <f t="shared" si="15"/>
        <v>3492</v>
      </c>
      <c r="N735" s="35">
        <f t="shared" si="16"/>
        <v>885</v>
      </c>
      <c r="O735" s="36">
        <f t="shared" si="12"/>
        <v>0.20219328307059631</v>
      </c>
      <c r="P735" s="2"/>
      <c r="Q735" s="2"/>
      <c r="R735" s="2"/>
      <c r="S735" s="2"/>
      <c r="T735" s="2"/>
      <c r="U735" s="2"/>
    </row>
    <row r="736" spans="1:21" x14ac:dyDescent="0.25">
      <c r="A736" s="37">
        <v>80406</v>
      </c>
      <c r="B736" s="30" t="s">
        <v>43</v>
      </c>
      <c r="C736" s="30" t="s">
        <v>771</v>
      </c>
      <c r="D736" s="30" t="s">
        <v>776</v>
      </c>
      <c r="E736" s="38"/>
      <c r="F736" s="39">
        <v>0</v>
      </c>
      <c r="G736" s="32">
        <f t="shared" si="13"/>
        <v>0</v>
      </c>
      <c r="H736" s="39">
        <v>0</v>
      </c>
      <c r="I736" s="32">
        <f t="shared" si="14"/>
        <v>0</v>
      </c>
      <c r="J736" s="40"/>
      <c r="K736" s="34">
        <v>0</v>
      </c>
      <c r="L736" s="34">
        <v>0</v>
      </c>
      <c r="M736" s="34">
        <f t="shared" si="15"/>
        <v>0</v>
      </c>
      <c r="N736" s="34">
        <f t="shared" si="16"/>
        <v>0</v>
      </c>
      <c r="O736" s="36" t="e">
        <f t="shared" si="12"/>
        <v>#DIV/0!</v>
      </c>
      <c r="P736" s="2"/>
      <c r="Q736" s="2"/>
      <c r="R736" s="2"/>
      <c r="S736" s="2"/>
      <c r="T736" s="2"/>
      <c r="U736" s="2"/>
    </row>
    <row r="737" spans="1:21" x14ac:dyDescent="0.25">
      <c r="A737" s="37">
        <v>80407</v>
      </c>
      <c r="B737" s="30" t="s">
        <v>43</v>
      </c>
      <c r="C737" s="30" t="s">
        <v>771</v>
      </c>
      <c r="D737" s="30" t="s">
        <v>777</v>
      </c>
      <c r="E737" s="38"/>
      <c r="F737" s="39">
        <v>0</v>
      </c>
      <c r="G737" s="32">
        <f t="shared" si="13"/>
        <v>0</v>
      </c>
      <c r="H737" s="39">
        <v>0</v>
      </c>
      <c r="I737" s="32">
        <f t="shared" si="14"/>
        <v>0</v>
      </c>
      <c r="J737" s="40"/>
      <c r="K737" s="34">
        <v>0</v>
      </c>
      <c r="L737" s="34">
        <v>0</v>
      </c>
      <c r="M737" s="34">
        <f t="shared" si="15"/>
        <v>0</v>
      </c>
      <c r="N737" s="34">
        <f t="shared" si="16"/>
        <v>0</v>
      </c>
      <c r="O737" s="36" t="e">
        <f t="shared" si="12"/>
        <v>#DIV/0!</v>
      </c>
      <c r="P737" s="2"/>
      <c r="Q737" s="2"/>
      <c r="R737" s="2"/>
      <c r="S737" s="2"/>
      <c r="T737" s="2"/>
      <c r="U737" s="2"/>
    </row>
    <row r="738" spans="1:21" x14ac:dyDescent="0.25">
      <c r="A738" s="37">
        <v>80408</v>
      </c>
      <c r="B738" s="30" t="s">
        <v>43</v>
      </c>
      <c r="C738" s="30" t="s">
        <v>771</v>
      </c>
      <c r="D738" s="30" t="s">
        <v>778</v>
      </c>
      <c r="E738" s="42">
        <v>2157</v>
      </c>
      <c r="F738" s="32">
        <v>2642</v>
      </c>
      <c r="G738" s="32">
        <f t="shared" si="13"/>
        <v>485</v>
      </c>
      <c r="H738" s="32">
        <v>2077</v>
      </c>
      <c r="I738" s="32">
        <f t="shared" si="14"/>
        <v>565</v>
      </c>
      <c r="J738" s="33">
        <v>0.21390000000000001</v>
      </c>
      <c r="K738" s="34">
        <v>2686</v>
      </c>
      <c r="L738" s="34">
        <v>0</v>
      </c>
      <c r="M738" s="35">
        <f t="shared" si="15"/>
        <v>2077</v>
      </c>
      <c r="N738" s="35">
        <f t="shared" si="16"/>
        <v>609</v>
      </c>
      <c r="O738" s="36">
        <f t="shared" si="12"/>
        <v>0.22673119880863737</v>
      </c>
      <c r="P738" s="2"/>
      <c r="Q738" s="2"/>
      <c r="R738" s="2"/>
      <c r="S738" s="2"/>
      <c r="T738" s="2"/>
      <c r="U738" s="2"/>
    </row>
    <row r="739" spans="1:21" x14ac:dyDescent="0.25">
      <c r="A739" s="37">
        <v>80501</v>
      </c>
      <c r="B739" s="30" t="s">
        <v>43</v>
      </c>
      <c r="C739" s="30" t="s">
        <v>779</v>
      </c>
      <c r="D739" s="30" t="s">
        <v>780</v>
      </c>
      <c r="E739" s="42">
        <v>2899</v>
      </c>
      <c r="F739" s="32">
        <v>3523</v>
      </c>
      <c r="G739" s="32">
        <f t="shared" si="13"/>
        <v>624</v>
      </c>
      <c r="H739" s="32">
        <v>2725</v>
      </c>
      <c r="I739" s="32">
        <f t="shared" si="14"/>
        <v>798</v>
      </c>
      <c r="J739" s="33">
        <v>0.22650000000000001</v>
      </c>
      <c r="K739" s="34">
        <v>3650</v>
      </c>
      <c r="L739" s="34">
        <v>0</v>
      </c>
      <c r="M739" s="35">
        <f t="shared" si="15"/>
        <v>2725</v>
      </c>
      <c r="N739" s="35">
        <f t="shared" si="16"/>
        <v>925</v>
      </c>
      <c r="O739" s="36">
        <f t="shared" si="12"/>
        <v>0.25342465753424659</v>
      </c>
      <c r="P739" s="2"/>
      <c r="Q739" s="2"/>
      <c r="R739" s="2"/>
      <c r="S739" s="2"/>
      <c r="T739" s="2"/>
      <c r="U739" s="2"/>
    </row>
    <row r="740" spans="1:21" x14ac:dyDescent="0.25">
      <c r="A740" s="37">
        <v>80502</v>
      </c>
      <c r="B740" s="30" t="s">
        <v>43</v>
      </c>
      <c r="C740" s="30" t="s">
        <v>779</v>
      </c>
      <c r="D740" s="30" t="s">
        <v>781</v>
      </c>
      <c r="E740" s="38"/>
      <c r="F740" s="39">
        <v>0</v>
      </c>
      <c r="G740" s="32">
        <f t="shared" si="13"/>
        <v>0</v>
      </c>
      <c r="H740" s="39">
        <v>0</v>
      </c>
      <c r="I740" s="32">
        <f t="shared" si="14"/>
        <v>0</v>
      </c>
      <c r="J740" s="40"/>
      <c r="K740" s="34">
        <v>0</v>
      </c>
      <c r="L740" s="34">
        <v>0</v>
      </c>
      <c r="M740" s="34">
        <f t="shared" si="15"/>
        <v>0</v>
      </c>
      <c r="N740" s="34">
        <f t="shared" si="16"/>
        <v>0</v>
      </c>
      <c r="O740" s="36" t="e">
        <f t="shared" si="12"/>
        <v>#DIV/0!</v>
      </c>
      <c r="P740" s="2"/>
      <c r="Q740" s="2"/>
      <c r="R740" s="2"/>
      <c r="S740" s="2"/>
      <c r="T740" s="2"/>
      <c r="U740" s="2"/>
    </row>
    <row r="741" spans="1:21" x14ac:dyDescent="0.25">
      <c r="A741" s="37">
        <v>80503</v>
      </c>
      <c r="B741" s="30" t="s">
        <v>43</v>
      </c>
      <c r="C741" s="30" t="s">
        <v>779</v>
      </c>
      <c r="D741" s="30" t="s">
        <v>782</v>
      </c>
      <c r="E741" s="38"/>
      <c r="F741" s="39">
        <v>0</v>
      </c>
      <c r="G741" s="32">
        <f t="shared" si="13"/>
        <v>0</v>
      </c>
      <c r="H741" s="39">
        <v>0</v>
      </c>
      <c r="I741" s="32">
        <f t="shared" si="14"/>
        <v>0</v>
      </c>
      <c r="J741" s="40"/>
      <c r="K741" s="34">
        <v>0</v>
      </c>
      <c r="L741" s="34">
        <v>0</v>
      </c>
      <c r="M741" s="34">
        <f t="shared" si="15"/>
        <v>0</v>
      </c>
      <c r="N741" s="34">
        <f t="shared" si="16"/>
        <v>0</v>
      </c>
      <c r="O741" s="36" t="e">
        <f t="shared" si="12"/>
        <v>#DIV/0!</v>
      </c>
      <c r="P741" s="2"/>
      <c r="Q741" s="2"/>
      <c r="R741" s="2"/>
      <c r="S741" s="2"/>
      <c r="T741" s="2"/>
      <c r="U741" s="2"/>
    </row>
    <row r="742" spans="1:21" x14ac:dyDescent="0.25">
      <c r="A742" s="37">
        <v>80504</v>
      </c>
      <c r="B742" s="30" t="s">
        <v>43</v>
      </c>
      <c r="C742" s="30" t="s">
        <v>779</v>
      </c>
      <c r="D742" s="30" t="s">
        <v>783</v>
      </c>
      <c r="E742" s="38"/>
      <c r="F742" s="39">
        <v>0</v>
      </c>
      <c r="G742" s="32">
        <f t="shared" si="13"/>
        <v>0</v>
      </c>
      <c r="H742" s="39">
        <v>0</v>
      </c>
      <c r="I742" s="32">
        <f t="shared" si="14"/>
        <v>0</v>
      </c>
      <c r="J742" s="40"/>
      <c r="K742" s="34">
        <v>0</v>
      </c>
      <c r="L742" s="34">
        <v>0</v>
      </c>
      <c r="M742" s="34">
        <f t="shared" si="15"/>
        <v>0</v>
      </c>
      <c r="N742" s="34">
        <f t="shared" si="16"/>
        <v>0</v>
      </c>
      <c r="O742" s="36" t="e">
        <f t="shared" si="12"/>
        <v>#DIV/0!</v>
      </c>
      <c r="P742" s="2"/>
      <c r="Q742" s="2"/>
      <c r="R742" s="2"/>
      <c r="S742" s="2"/>
      <c r="T742" s="2"/>
      <c r="U742" s="2"/>
    </row>
    <row r="743" spans="1:21" x14ac:dyDescent="0.25">
      <c r="A743" s="37">
        <v>80505</v>
      </c>
      <c r="B743" s="30" t="s">
        <v>43</v>
      </c>
      <c r="C743" s="30" t="s">
        <v>779</v>
      </c>
      <c r="D743" s="30" t="s">
        <v>784</v>
      </c>
      <c r="E743" s="38"/>
      <c r="F743" s="39">
        <v>0</v>
      </c>
      <c r="G743" s="32">
        <f t="shared" si="13"/>
        <v>0</v>
      </c>
      <c r="H743" s="39">
        <v>0</v>
      </c>
      <c r="I743" s="32">
        <f t="shared" si="14"/>
        <v>0</v>
      </c>
      <c r="J743" s="40"/>
      <c r="K743" s="34">
        <v>0</v>
      </c>
      <c r="L743" s="34">
        <v>0</v>
      </c>
      <c r="M743" s="34">
        <f t="shared" si="15"/>
        <v>0</v>
      </c>
      <c r="N743" s="34">
        <f t="shared" si="16"/>
        <v>0</v>
      </c>
      <c r="O743" s="36" t="e">
        <f t="shared" si="12"/>
        <v>#DIV/0!</v>
      </c>
      <c r="P743" s="2"/>
      <c r="Q743" s="2"/>
      <c r="R743" s="2"/>
      <c r="S743" s="2"/>
      <c r="T743" s="2"/>
      <c r="U743" s="2"/>
    </row>
    <row r="744" spans="1:21" x14ac:dyDescent="0.25">
      <c r="A744" s="37">
        <v>80506</v>
      </c>
      <c r="B744" s="30" t="s">
        <v>43</v>
      </c>
      <c r="C744" s="30" t="s">
        <v>779</v>
      </c>
      <c r="D744" s="30" t="s">
        <v>508</v>
      </c>
      <c r="E744" s="38"/>
      <c r="F744" s="39">
        <v>0</v>
      </c>
      <c r="G744" s="32">
        <f t="shared" si="13"/>
        <v>0</v>
      </c>
      <c r="H744" s="39">
        <v>0</v>
      </c>
      <c r="I744" s="32">
        <f t="shared" si="14"/>
        <v>0</v>
      </c>
      <c r="J744" s="40"/>
      <c r="K744" s="34">
        <v>0</v>
      </c>
      <c r="L744" s="34">
        <v>0</v>
      </c>
      <c r="M744" s="34">
        <f t="shared" si="15"/>
        <v>0</v>
      </c>
      <c r="N744" s="34">
        <f t="shared" si="16"/>
        <v>0</v>
      </c>
      <c r="O744" s="36" t="e">
        <f t="shared" si="12"/>
        <v>#DIV/0!</v>
      </c>
      <c r="P744" s="2"/>
      <c r="Q744" s="2"/>
      <c r="R744" s="2"/>
      <c r="S744" s="2"/>
      <c r="T744" s="2"/>
      <c r="U744" s="2"/>
    </row>
    <row r="745" spans="1:21" x14ac:dyDescent="0.25">
      <c r="A745" s="37">
        <v>80507</v>
      </c>
      <c r="B745" s="30" t="s">
        <v>43</v>
      </c>
      <c r="C745" s="30" t="s">
        <v>779</v>
      </c>
      <c r="D745" s="30" t="s">
        <v>785</v>
      </c>
      <c r="E745" s="38"/>
      <c r="F745" s="39">
        <v>0</v>
      </c>
      <c r="G745" s="32">
        <f t="shared" si="13"/>
        <v>0</v>
      </c>
      <c r="H745" s="39">
        <v>0</v>
      </c>
      <c r="I745" s="32">
        <f t="shared" si="14"/>
        <v>0</v>
      </c>
      <c r="J745" s="40"/>
      <c r="K745" s="34">
        <v>0</v>
      </c>
      <c r="L745" s="34">
        <v>0</v>
      </c>
      <c r="M745" s="34">
        <f t="shared" si="15"/>
        <v>0</v>
      </c>
      <c r="N745" s="34">
        <f t="shared" si="16"/>
        <v>0</v>
      </c>
      <c r="O745" s="36" t="e">
        <f t="shared" si="12"/>
        <v>#DIV/0!</v>
      </c>
      <c r="P745" s="2"/>
      <c r="Q745" s="2"/>
      <c r="R745" s="2"/>
      <c r="S745" s="2"/>
      <c r="T745" s="2"/>
      <c r="U745" s="2"/>
    </row>
    <row r="746" spans="1:21" x14ac:dyDescent="0.25">
      <c r="A746" s="37">
        <v>80508</v>
      </c>
      <c r="B746" s="30" t="s">
        <v>43</v>
      </c>
      <c r="C746" s="30" t="s">
        <v>779</v>
      </c>
      <c r="D746" s="30" t="s">
        <v>786</v>
      </c>
      <c r="E746" s="38"/>
      <c r="F746" s="39">
        <v>0</v>
      </c>
      <c r="G746" s="32">
        <f t="shared" si="13"/>
        <v>0</v>
      </c>
      <c r="H746" s="39">
        <v>0</v>
      </c>
      <c r="I746" s="32">
        <f t="shared" si="14"/>
        <v>0</v>
      </c>
      <c r="J746" s="40"/>
      <c r="K746" s="34">
        <v>0</v>
      </c>
      <c r="L746" s="34">
        <v>0</v>
      </c>
      <c r="M746" s="34">
        <f t="shared" si="15"/>
        <v>0</v>
      </c>
      <c r="N746" s="34">
        <f t="shared" si="16"/>
        <v>0</v>
      </c>
      <c r="O746" s="36" t="e">
        <f t="shared" si="12"/>
        <v>#DIV/0!</v>
      </c>
      <c r="P746" s="2"/>
      <c r="Q746" s="2"/>
      <c r="R746" s="2"/>
      <c r="S746" s="2"/>
      <c r="T746" s="2"/>
      <c r="U746" s="2"/>
    </row>
    <row r="747" spans="1:21" x14ac:dyDescent="0.25">
      <c r="A747" s="37">
        <v>80601</v>
      </c>
      <c r="B747" s="30" t="s">
        <v>43</v>
      </c>
      <c r="C747" s="30" t="s">
        <v>787</v>
      </c>
      <c r="D747" s="30" t="s">
        <v>788</v>
      </c>
      <c r="E747" s="42">
        <v>45382</v>
      </c>
      <c r="F747" s="32">
        <v>51285</v>
      </c>
      <c r="G747" s="32">
        <f t="shared" si="13"/>
        <v>5903</v>
      </c>
      <c r="H747" s="32">
        <v>44247</v>
      </c>
      <c r="I747" s="32">
        <f t="shared" si="14"/>
        <v>7038</v>
      </c>
      <c r="J747" s="33">
        <v>0.13719999999999999</v>
      </c>
      <c r="K747" s="34">
        <v>52199</v>
      </c>
      <c r="L747" s="34">
        <v>98</v>
      </c>
      <c r="M747" s="35">
        <f t="shared" si="15"/>
        <v>44345</v>
      </c>
      <c r="N747" s="35">
        <f t="shared" si="16"/>
        <v>7854</v>
      </c>
      <c r="O747" s="36">
        <f t="shared" si="12"/>
        <v>0.15046265254123642</v>
      </c>
      <c r="P747" s="2"/>
      <c r="Q747" s="2"/>
      <c r="R747" s="2"/>
      <c r="S747" s="2"/>
      <c r="T747" s="2"/>
      <c r="U747" s="2"/>
    </row>
    <row r="748" spans="1:21" x14ac:dyDescent="0.25">
      <c r="A748" s="37">
        <v>80602</v>
      </c>
      <c r="B748" s="30" t="s">
        <v>43</v>
      </c>
      <c r="C748" s="30" t="s">
        <v>787</v>
      </c>
      <c r="D748" s="30" t="s">
        <v>789</v>
      </c>
      <c r="E748" s="38"/>
      <c r="F748" s="39">
        <v>0</v>
      </c>
      <c r="G748" s="32">
        <f t="shared" si="13"/>
        <v>0</v>
      </c>
      <c r="H748" s="39">
        <v>0</v>
      </c>
      <c r="I748" s="32">
        <f t="shared" si="14"/>
        <v>0</v>
      </c>
      <c r="J748" s="40"/>
      <c r="K748" s="34">
        <v>0</v>
      </c>
      <c r="L748" s="34">
        <v>0</v>
      </c>
      <c r="M748" s="34">
        <f t="shared" si="15"/>
        <v>0</v>
      </c>
      <c r="N748" s="34">
        <f t="shared" si="16"/>
        <v>0</v>
      </c>
      <c r="O748" s="36" t="e">
        <f t="shared" si="12"/>
        <v>#DIV/0!</v>
      </c>
      <c r="P748" s="2"/>
      <c r="Q748" s="2"/>
      <c r="R748" s="2"/>
      <c r="S748" s="2"/>
      <c r="T748" s="2"/>
      <c r="U748" s="2"/>
    </row>
    <row r="749" spans="1:21" x14ac:dyDescent="0.25">
      <c r="A749" s="37">
        <v>80603</v>
      </c>
      <c r="B749" s="30" t="s">
        <v>43</v>
      </c>
      <c r="C749" s="30" t="s">
        <v>787</v>
      </c>
      <c r="D749" s="30" t="s">
        <v>790</v>
      </c>
      <c r="E749" s="38"/>
      <c r="F749" s="39">
        <v>0</v>
      </c>
      <c r="G749" s="32">
        <f t="shared" si="13"/>
        <v>0</v>
      </c>
      <c r="H749" s="39">
        <v>0</v>
      </c>
      <c r="I749" s="32">
        <f t="shared" si="14"/>
        <v>0</v>
      </c>
      <c r="J749" s="40"/>
      <c r="K749" s="34">
        <v>0</v>
      </c>
      <c r="L749" s="34">
        <v>0</v>
      </c>
      <c r="M749" s="34">
        <f t="shared" si="15"/>
        <v>0</v>
      </c>
      <c r="N749" s="34">
        <f t="shared" si="16"/>
        <v>0</v>
      </c>
      <c r="O749" s="36" t="e">
        <f t="shared" si="12"/>
        <v>#DIV/0!</v>
      </c>
      <c r="P749" s="2"/>
      <c r="Q749" s="2"/>
      <c r="R749" s="2"/>
      <c r="S749" s="2"/>
      <c r="T749" s="2"/>
      <c r="U749" s="2"/>
    </row>
    <row r="750" spans="1:21" x14ac:dyDescent="0.25">
      <c r="A750" s="37">
        <v>80604</v>
      </c>
      <c r="B750" s="30" t="s">
        <v>43</v>
      </c>
      <c r="C750" s="30" t="s">
        <v>787</v>
      </c>
      <c r="D750" s="30" t="s">
        <v>791</v>
      </c>
      <c r="E750" s="42">
        <v>2669</v>
      </c>
      <c r="F750" s="32">
        <v>3190</v>
      </c>
      <c r="G750" s="32">
        <f t="shared" si="13"/>
        <v>521</v>
      </c>
      <c r="H750" s="32">
        <v>2609</v>
      </c>
      <c r="I750" s="32">
        <f t="shared" si="14"/>
        <v>581</v>
      </c>
      <c r="J750" s="33">
        <v>0.18210000000000001</v>
      </c>
      <c r="K750" s="34">
        <v>3269</v>
      </c>
      <c r="L750" s="34">
        <v>0</v>
      </c>
      <c r="M750" s="35">
        <f t="shared" si="15"/>
        <v>2609</v>
      </c>
      <c r="N750" s="35">
        <f t="shared" si="16"/>
        <v>660</v>
      </c>
      <c r="O750" s="36">
        <f t="shared" si="12"/>
        <v>0.20189660446619762</v>
      </c>
      <c r="P750" s="2"/>
      <c r="Q750" s="2"/>
      <c r="R750" s="2"/>
      <c r="S750" s="2"/>
      <c r="T750" s="2"/>
      <c r="U750" s="2"/>
    </row>
    <row r="751" spans="1:21" x14ac:dyDescent="0.25">
      <c r="A751" s="37">
        <v>80605</v>
      </c>
      <c r="B751" s="30" t="s">
        <v>43</v>
      </c>
      <c r="C751" s="30" t="s">
        <v>787</v>
      </c>
      <c r="D751" s="30" t="s">
        <v>792</v>
      </c>
      <c r="E751" s="42">
        <v>3691</v>
      </c>
      <c r="F751" s="32">
        <v>4375</v>
      </c>
      <c r="G751" s="32">
        <f t="shared" si="13"/>
        <v>684</v>
      </c>
      <c r="H751" s="32">
        <v>3543</v>
      </c>
      <c r="I751" s="32">
        <f t="shared" si="14"/>
        <v>832</v>
      </c>
      <c r="J751" s="33">
        <v>0.19020000000000001</v>
      </c>
      <c r="K751" s="34">
        <v>4508</v>
      </c>
      <c r="L751" s="34">
        <v>0</v>
      </c>
      <c r="M751" s="35">
        <f t="shared" si="15"/>
        <v>3543</v>
      </c>
      <c r="N751" s="35">
        <f t="shared" si="16"/>
        <v>965</v>
      </c>
      <c r="O751" s="36">
        <f t="shared" si="12"/>
        <v>0.21406388642413487</v>
      </c>
      <c r="P751" s="2"/>
      <c r="Q751" s="2"/>
      <c r="R751" s="2"/>
      <c r="S751" s="2"/>
      <c r="T751" s="2"/>
      <c r="U751" s="2"/>
    </row>
    <row r="752" spans="1:21" x14ac:dyDescent="0.25">
      <c r="A752" s="37">
        <v>80606</v>
      </c>
      <c r="B752" s="30" t="s">
        <v>43</v>
      </c>
      <c r="C752" s="30" t="s">
        <v>787</v>
      </c>
      <c r="D752" s="30" t="s">
        <v>732</v>
      </c>
      <c r="E752" s="38"/>
      <c r="F752" s="39">
        <v>0</v>
      </c>
      <c r="G752" s="32">
        <f t="shared" si="13"/>
        <v>0</v>
      </c>
      <c r="H752" s="39">
        <v>0</v>
      </c>
      <c r="I752" s="32">
        <f t="shared" si="14"/>
        <v>0</v>
      </c>
      <c r="J752" s="40"/>
      <c r="K752" s="34">
        <v>0</v>
      </c>
      <c r="L752" s="34">
        <v>0</v>
      </c>
      <c r="M752" s="34">
        <f t="shared" si="15"/>
        <v>0</v>
      </c>
      <c r="N752" s="34">
        <f t="shared" si="16"/>
        <v>0</v>
      </c>
      <c r="O752" s="36" t="e">
        <f t="shared" si="12"/>
        <v>#DIV/0!</v>
      </c>
      <c r="P752" s="2"/>
      <c r="Q752" s="2"/>
      <c r="R752" s="2"/>
      <c r="S752" s="2"/>
      <c r="T752" s="2"/>
      <c r="U752" s="2"/>
    </row>
    <row r="753" spans="1:21" x14ac:dyDescent="0.25">
      <c r="A753" s="37">
        <v>80607</v>
      </c>
      <c r="B753" s="30" t="s">
        <v>43</v>
      </c>
      <c r="C753" s="30" t="s">
        <v>787</v>
      </c>
      <c r="D753" s="30" t="s">
        <v>272</v>
      </c>
      <c r="E753" s="38"/>
      <c r="F753" s="39">
        <v>0</v>
      </c>
      <c r="G753" s="32">
        <f t="shared" si="13"/>
        <v>0</v>
      </c>
      <c r="H753" s="39">
        <v>0</v>
      </c>
      <c r="I753" s="32">
        <f t="shared" si="14"/>
        <v>0</v>
      </c>
      <c r="J753" s="40"/>
      <c r="K753" s="34">
        <v>0</v>
      </c>
      <c r="L753" s="34">
        <v>0</v>
      </c>
      <c r="M753" s="34">
        <f t="shared" si="15"/>
        <v>0</v>
      </c>
      <c r="N753" s="34">
        <f t="shared" si="16"/>
        <v>0</v>
      </c>
      <c r="O753" s="36" t="e">
        <f t="shared" si="12"/>
        <v>#DIV/0!</v>
      </c>
      <c r="P753" s="2"/>
      <c r="Q753" s="2"/>
      <c r="R753" s="2"/>
      <c r="S753" s="2"/>
      <c r="T753" s="2"/>
      <c r="U753" s="2"/>
    </row>
    <row r="754" spans="1:21" x14ac:dyDescent="0.25">
      <c r="A754" s="37">
        <v>80608</v>
      </c>
      <c r="B754" s="30" t="s">
        <v>43</v>
      </c>
      <c r="C754" s="30" t="s">
        <v>787</v>
      </c>
      <c r="D754" s="30" t="s">
        <v>793</v>
      </c>
      <c r="E754" s="42">
        <v>2725</v>
      </c>
      <c r="F754" s="32">
        <v>3056</v>
      </c>
      <c r="G754" s="32">
        <f t="shared" si="13"/>
        <v>331</v>
      </c>
      <c r="H754" s="32">
        <v>2668</v>
      </c>
      <c r="I754" s="32">
        <f t="shared" si="14"/>
        <v>388</v>
      </c>
      <c r="J754" s="33">
        <v>0.127</v>
      </c>
      <c r="K754" s="34">
        <v>3101</v>
      </c>
      <c r="L754" s="34">
        <v>0</v>
      </c>
      <c r="M754" s="35">
        <f t="shared" si="15"/>
        <v>2668</v>
      </c>
      <c r="N754" s="35">
        <f t="shared" si="16"/>
        <v>433</v>
      </c>
      <c r="O754" s="36">
        <f t="shared" si="12"/>
        <v>0.13963237665269268</v>
      </c>
      <c r="P754" s="2"/>
      <c r="Q754" s="2"/>
      <c r="R754" s="2"/>
      <c r="S754" s="2"/>
      <c r="T754" s="2"/>
      <c r="U754" s="2"/>
    </row>
    <row r="755" spans="1:21" x14ac:dyDescent="0.25">
      <c r="A755" s="37">
        <v>80701</v>
      </c>
      <c r="B755" s="30" t="s">
        <v>43</v>
      </c>
      <c r="C755" s="30" t="s">
        <v>794</v>
      </c>
      <c r="D755" s="30" t="s">
        <v>137</v>
      </c>
      <c r="E755" s="42">
        <v>9961</v>
      </c>
      <c r="F755" s="32">
        <v>11386</v>
      </c>
      <c r="G755" s="32">
        <f t="shared" si="13"/>
        <v>1425</v>
      </c>
      <c r="H755" s="32">
        <v>9697</v>
      </c>
      <c r="I755" s="32">
        <f t="shared" si="14"/>
        <v>1689</v>
      </c>
      <c r="J755" s="33">
        <v>0.1484</v>
      </c>
      <c r="K755" s="34">
        <v>11750</v>
      </c>
      <c r="L755" s="34">
        <v>1689</v>
      </c>
      <c r="M755" s="35">
        <f t="shared" si="15"/>
        <v>11386</v>
      </c>
      <c r="N755" s="35">
        <f t="shared" si="16"/>
        <v>364</v>
      </c>
      <c r="O755" s="36">
        <f t="shared" si="12"/>
        <v>3.097872340425532E-2</v>
      </c>
      <c r="P755" s="2"/>
      <c r="Q755" s="2"/>
      <c r="R755" s="2"/>
      <c r="S755" s="2"/>
      <c r="T755" s="2"/>
      <c r="U755" s="2"/>
    </row>
    <row r="756" spans="1:21" x14ac:dyDescent="0.25">
      <c r="A756" s="37">
        <v>80702</v>
      </c>
      <c r="B756" s="30" t="s">
        <v>43</v>
      </c>
      <c r="C756" s="30" t="s">
        <v>794</v>
      </c>
      <c r="D756" s="30" t="s">
        <v>795</v>
      </c>
      <c r="E756" s="38"/>
      <c r="F756" s="39">
        <v>0</v>
      </c>
      <c r="G756" s="32">
        <f t="shared" si="13"/>
        <v>0</v>
      </c>
      <c r="H756" s="39">
        <v>0</v>
      </c>
      <c r="I756" s="32">
        <f t="shared" si="14"/>
        <v>0</v>
      </c>
      <c r="J756" s="40"/>
      <c r="K756" s="34">
        <v>0</v>
      </c>
      <c r="L756" s="34">
        <v>0</v>
      </c>
      <c r="M756" s="34">
        <f t="shared" si="15"/>
        <v>0</v>
      </c>
      <c r="N756" s="34">
        <f t="shared" si="16"/>
        <v>0</v>
      </c>
      <c r="O756" s="36" t="e">
        <f t="shared" si="12"/>
        <v>#DIV/0!</v>
      </c>
      <c r="P756" s="2"/>
      <c r="Q756" s="2"/>
      <c r="R756" s="2"/>
      <c r="S756" s="2"/>
      <c r="T756" s="2"/>
      <c r="U756" s="2"/>
    </row>
    <row r="757" spans="1:21" x14ac:dyDescent="0.25">
      <c r="A757" s="37">
        <v>80703</v>
      </c>
      <c r="B757" s="30" t="s">
        <v>43</v>
      </c>
      <c r="C757" s="30" t="s">
        <v>794</v>
      </c>
      <c r="D757" s="30" t="s">
        <v>796</v>
      </c>
      <c r="E757" s="38"/>
      <c r="F757" s="39">
        <v>0</v>
      </c>
      <c r="G757" s="32">
        <f t="shared" si="13"/>
        <v>0</v>
      </c>
      <c r="H757" s="39">
        <v>0</v>
      </c>
      <c r="I757" s="32">
        <f t="shared" si="14"/>
        <v>0</v>
      </c>
      <c r="J757" s="40"/>
      <c r="K757" s="34">
        <v>0</v>
      </c>
      <c r="L757" s="34">
        <v>0</v>
      </c>
      <c r="M757" s="34">
        <f t="shared" si="15"/>
        <v>0</v>
      </c>
      <c r="N757" s="34">
        <f t="shared" si="16"/>
        <v>0</v>
      </c>
      <c r="O757" s="36" t="e">
        <f t="shared" si="12"/>
        <v>#DIV/0!</v>
      </c>
      <c r="P757" s="2"/>
      <c r="Q757" s="2"/>
      <c r="R757" s="2"/>
      <c r="S757" s="2"/>
      <c r="T757" s="2"/>
      <c r="U757" s="2"/>
    </row>
    <row r="758" spans="1:21" x14ac:dyDescent="0.25">
      <c r="A758" s="37">
        <v>80704</v>
      </c>
      <c r="B758" s="30" t="s">
        <v>43</v>
      </c>
      <c r="C758" s="30" t="s">
        <v>794</v>
      </c>
      <c r="D758" s="30" t="s">
        <v>797</v>
      </c>
      <c r="E758" s="38"/>
      <c r="F758" s="39">
        <v>0</v>
      </c>
      <c r="G758" s="32">
        <f t="shared" si="13"/>
        <v>0</v>
      </c>
      <c r="H758" s="39">
        <v>0</v>
      </c>
      <c r="I758" s="32">
        <f t="shared" si="14"/>
        <v>0</v>
      </c>
      <c r="J758" s="40"/>
      <c r="K758" s="34">
        <v>0</v>
      </c>
      <c r="L758" s="34">
        <v>0</v>
      </c>
      <c r="M758" s="34">
        <f t="shared" si="15"/>
        <v>0</v>
      </c>
      <c r="N758" s="34">
        <f t="shared" si="16"/>
        <v>0</v>
      </c>
      <c r="O758" s="36" t="e">
        <f t="shared" si="12"/>
        <v>#DIV/0!</v>
      </c>
      <c r="P758" s="2"/>
      <c r="Q758" s="2"/>
      <c r="R758" s="2"/>
      <c r="S758" s="2"/>
      <c r="T758" s="2"/>
      <c r="U758" s="2"/>
    </row>
    <row r="759" spans="1:21" x14ac:dyDescent="0.25">
      <c r="A759" s="37">
        <v>80705</v>
      </c>
      <c r="B759" s="30" t="s">
        <v>43</v>
      </c>
      <c r="C759" s="30" t="s">
        <v>794</v>
      </c>
      <c r="D759" s="30" t="s">
        <v>798</v>
      </c>
      <c r="E759" s="38"/>
      <c r="F759" s="39">
        <v>0</v>
      </c>
      <c r="G759" s="32">
        <f t="shared" si="13"/>
        <v>0</v>
      </c>
      <c r="H759" s="39">
        <v>0</v>
      </c>
      <c r="I759" s="32">
        <f t="shared" si="14"/>
        <v>0</v>
      </c>
      <c r="J759" s="40"/>
      <c r="K759" s="34">
        <v>0</v>
      </c>
      <c r="L759" s="34">
        <v>0</v>
      </c>
      <c r="M759" s="34">
        <f t="shared" si="15"/>
        <v>0</v>
      </c>
      <c r="N759" s="34">
        <f t="shared" si="16"/>
        <v>0</v>
      </c>
      <c r="O759" s="36" t="e">
        <f t="shared" si="12"/>
        <v>#DIV/0!</v>
      </c>
      <c r="P759" s="2"/>
      <c r="Q759" s="2"/>
      <c r="R759" s="2"/>
      <c r="S759" s="2"/>
      <c r="T759" s="2"/>
      <c r="U759" s="2"/>
    </row>
    <row r="760" spans="1:21" x14ac:dyDescent="0.25">
      <c r="A760" s="37">
        <v>80706</v>
      </c>
      <c r="B760" s="30" t="s">
        <v>43</v>
      </c>
      <c r="C760" s="30" t="s">
        <v>794</v>
      </c>
      <c r="D760" s="30" t="s">
        <v>799</v>
      </c>
      <c r="E760" s="38"/>
      <c r="F760" s="39">
        <v>0</v>
      </c>
      <c r="G760" s="32">
        <f t="shared" si="13"/>
        <v>0</v>
      </c>
      <c r="H760" s="39">
        <v>0</v>
      </c>
      <c r="I760" s="32">
        <f t="shared" si="14"/>
        <v>0</v>
      </c>
      <c r="J760" s="40"/>
      <c r="K760" s="34">
        <v>0</v>
      </c>
      <c r="L760" s="34">
        <v>0</v>
      </c>
      <c r="M760" s="34">
        <f t="shared" si="15"/>
        <v>0</v>
      </c>
      <c r="N760" s="34">
        <f t="shared" si="16"/>
        <v>0</v>
      </c>
      <c r="O760" s="36" t="e">
        <f t="shared" si="12"/>
        <v>#DIV/0!</v>
      </c>
      <c r="P760" s="2"/>
      <c r="Q760" s="2"/>
      <c r="R760" s="2"/>
      <c r="S760" s="2"/>
      <c r="T760" s="2"/>
      <c r="U760" s="2"/>
    </row>
    <row r="761" spans="1:21" x14ac:dyDescent="0.25">
      <c r="A761" s="37">
        <v>80707</v>
      </c>
      <c r="B761" s="30" t="s">
        <v>43</v>
      </c>
      <c r="C761" s="30" t="s">
        <v>794</v>
      </c>
      <c r="D761" s="30" t="s">
        <v>800</v>
      </c>
      <c r="E761" s="38"/>
      <c r="F761" s="39">
        <v>0</v>
      </c>
      <c r="G761" s="32">
        <f t="shared" si="13"/>
        <v>0</v>
      </c>
      <c r="H761" s="39">
        <v>0</v>
      </c>
      <c r="I761" s="32">
        <f t="shared" si="14"/>
        <v>0</v>
      </c>
      <c r="J761" s="40"/>
      <c r="K761" s="34">
        <v>0</v>
      </c>
      <c r="L761" s="34">
        <v>0</v>
      </c>
      <c r="M761" s="34">
        <f t="shared" si="15"/>
        <v>0</v>
      </c>
      <c r="N761" s="34">
        <f t="shared" si="16"/>
        <v>0</v>
      </c>
      <c r="O761" s="36" t="e">
        <f t="shared" si="12"/>
        <v>#DIV/0!</v>
      </c>
      <c r="P761" s="2"/>
      <c r="Q761" s="2"/>
      <c r="R761" s="2"/>
      <c r="S761" s="2"/>
      <c r="T761" s="2"/>
      <c r="U761" s="2"/>
    </row>
    <row r="762" spans="1:21" x14ac:dyDescent="0.25">
      <c r="A762" s="37">
        <v>80708</v>
      </c>
      <c r="B762" s="30" t="s">
        <v>43</v>
      </c>
      <c r="C762" s="30" t="s">
        <v>794</v>
      </c>
      <c r="D762" s="30" t="s">
        <v>801</v>
      </c>
      <c r="E762" s="42">
        <v>2923</v>
      </c>
      <c r="F762" s="32">
        <v>3700</v>
      </c>
      <c r="G762" s="32">
        <f t="shared" si="13"/>
        <v>777</v>
      </c>
      <c r="H762" s="32">
        <v>2923</v>
      </c>
      <c r="I762" s="32">
        <f t="shared" si="14"/>
        <v>777</v>
      </c>
      <c r="J762" s="33">
        <v>0.21</v>
      </c>
      <c r="K762" s="34">
        <v>4063</v>
      </c>
      <c r="L762" s="34">
        <v>0</v>
      </c>
      <c r="M762" s="35">
        <f t="shared" si="15"/>
        <v>2923</v>
      </c>
      <c r="N762" s="35">
        <f t="shared" si="16"/>
        <v>1140</v>
      </c>
      <c r="O762" s="36">
        <f t="shared" si="12"/>
        <v>0.2805808515874969</v>
      </c>
      <c r="P762" s="2"/>
      <c r="Q762" s="2"/>
      <c r="R762" s="2"/>
      <c r="S762" s="2"/>
      <c r="T762" s="2"/>
      <c r="U762" s="2"/>
    </row>
    <row r="763" spans="1:21" x14ac:dyDescent="0.25">
      <c r="A763" s="37">
        <v>80801</v>
      </c>
      <c r="B763" s="30" t="s">
        <v>43</v>
      </c>
      <c r="C763" s="30" t="s">
        <v>802</v>
      </c>
      <c r="D763" s="30" t="s">
        <v>802</v>
      </c>
      <c r="E763" s="42">
        <v>28109</v>
      </c>
      <c r="F763" s="32">
        <v>34266</v>
      </c>
      <c r="G763" s="32">
        <f t="shared" si="13"/>
        <v>6157</v>
      </c>
      <c r="H763" s="32">
        <v>27112</v>
      </c>
      <c r="I763" s="32">
        <f t="shared" si="14"/>
        <v>7154</v>
      </c>
      <c r="J763" s="33">
        <v>0.20880000000000001</v>
      </c>
      <c r="K763" s="34">
        <v>35111</v>
      </c>
      <c r="L763" s="34">
        <v>0</v>
      </c>
      <c r="M763" s="35">
        <f t="shared" si="15"/>
        <v>27112</v>
      </c>
      <c r="N763" s="35">
        <f t="shared" si="16"/>
        <v>7999</v>
      </c>
      <c r="O763" s="36">
        <f t="shared" si="12"/>
        <v>0.22782034120361142</v>
      </c>
      <c r="P763" s="2"/>
      <c r="Q763" s="2"/>
      <c r="R763" s="2"/>
      <c r="S763" s="2"/>
      <c r="T763" s="2"/>
      <c r="U763" s="2"/>
    </row>
    <row r="764" spans="1:21" x14ac:dyDescent="0.25">
      <c r="A764" s="37">
        <v>80802</v>
      </c>
      <c r="B764" s="30" t="s">
        <v>43</v>
      </c>
      <c r="C764" s="30" t="s">
        <v>802</v>
      </c>
      <c r="D764" s="30" t="s">
        <v>803</v>
      </c>
      <c r="E764" s="38"/>
      <c r="F764" s="39">
        <v>0</v>
      </c>
      <c r="G764" s="32">
        <f t="shared" si="13"/>
        <v>0</v>
      </c>
      <c r="H764" s="39">
        <v>0</v>
      </c>
      <c r="I764" s="32">
        <f t="shared" si="14"/>
        <v>0</v>
      </c>
      <c r="J764" s="40"/>
      <c r="K764" s="34">
        <v>0</v>
      </c>
      <c r="L764" s="34">
        <v>0</v>
      </c>
      <c r="M764" s="34">
        <f t="shared" si="15"/>
        <v>0</v>
      </c>
      <c r="N764" s="34">
        <f t="shared" si="16"/>
        <v>0</v>
      </c>
      <c r="O764" s="36" t="e">
        <f t="shared" si="12"/>
        <v>#DIV/0!</v>
      </c>
      <c r="P764" s="2"/>
      <c r="Q764" s="2"/>
      <c r="R764" s="2"/>
      <c r="S764" s="2"/>
      <c r="T764" s="2"/>
      <c r="U764" s="2"/>
    </row>
    <row r="765" spans="1:21" x14ac:dyDescent="0.25">
      <c r="A765" s="37">
        <v>80803</v>
      </c>
      <c r="B765" s="30" t="s">
        <v>43</v>
      </c>
      <c r="C765" s="30" t="s">
        <v>802</v>
      </c>
      <c r="D765" s="30" t="s">
        <v>475</v>
      </c>
      <c r="E765" s="38"/>
      <c r="F765" s="39">
        <v>0</v>
      </c>
      <c r="G765" s="32">
        <f t="shared" si="13"/>
        <v>0</v>
      </c>
      <c r="H765" s="39">
        <v>0</v>
      </c>
      <c r="I765" s="32">
        <f t="shared" si="14"/>
        <v>0</v>
      </c>
      <c r="J765" s="40"/>
      <c r="K765" s="34">
        <v>0</v>
      </c>
      <c r="L765" s="34">
        <v>0</v>
      </c>
      <c r="M765" s="34">
        <f t="shared" si="15"/>
        <v>0</v>
      </c>
      <c r="N765" s="34">
        <f t="shared" si="16"/>
        <v>0</v>
      </c>
      <c r="O765" s="36" t="e">
        <f t="shared" si="12"/>
        <v>#DIV/0!</v>
      </c>
      <c r="P765" s="2"/>
      <c r="Q765" s="2"/>
      <c r="R765" s="2"/>
      <c r="S765" s="2"/>
      <c r="T765" s="2"/>
      <c r="U765" s="2"/>
    </row>
    <row r="766" spans="1:21" x14ac:dyDescent="0.25">
      <c r="A766" s="37">
        <v>80804</v>
      </c>
      <c r="B766" s="30" t="s">
        <v>43</v>
      </c>
      <c r="C766" s="30" t="s">
        <v>802</v>
      </c>
      <c r="D766" s="30" t="s">
        <v>804</v>
      </c>
      <c r="E766" s="38"/>
      <c r="F766" s="39">
        <v>0</v>
      </c>
      <c r="G766" s="32">
        <f t="shared" si="13"/>
        <v>0</v>
      </c>
      <c r="H766" s="39">
        <v>0</v>
      </c>
      <c r="I766" s="32">
        <f t="shared" si="14"/>
        <v>0</v>
      </c>
      <c r="J766" s="40"/>
      <c r="K766" s="34">
        <v>0</v>
      </c>
      <c r="L766" s="34">
        <v>0</v>
      </c>
      <c r="M766" s="34">
        <f t="shared" si="15"/>
        <v>0</v>
      </c>
      <c r="N766" s="34">
        <f t="shared" si="16"/>
        <v>0</v>
      </c>
      <c r="O766" s="36" t="e">
        <f t="shared" si="12"/>
        <v>#DIV/0!</v>
      </c>
      <c r="P766" s="2"/>
      <c r="Q766" s="2"/>
      <c r="R766" s="2"/>
      <c r="S766" s="2"/>
      <c r="T766" s="2"/>
      <c r="U766" s="2"/>
    </row>
    <row r="767" spans="1:21" x14ac:dyDescent="0.25">
      <c r="A767" s="37">
        <v>80805</v>
      </c>
      <c r="B767" s="30" t="s">
        <v>43</v>
      </c>
      <c r="C767" s="30" t="s">
        <v>802</v>
      </c>
      <c r="D767" s="30" t="s">
        <v>805</v>
      </c>
      <c r="E767" s="42">
        <v>2701</v>
      </c>
      <c r="F767" s="32">
        <v>3453</v>
      </c>
      <c r="G767" s="32">
        <f t="shared" si="13"/>
        <v>752</v>
      </c>
      <c r="H767" s="32">
        <v>2436</v>
      </c>
      <c r="I767" s="32">
        <f t="shared" si="14"/>
        <v>1017</v>
      </c>
      <c r="J767" s="33">
        <v>0.29449999999999998</v>
      </c>
      <c r="K767" s="34">
        <v>3791</v>
      </c>
      <c r="L767" s="34">
        <v>0</v>
      </c>
      <c r="M767" s="35">
        <f t="shared" si="15"/>
        <v>2436</v>
      </c>
      <c r="N767" s="35">
        <f t="shared" si="16"/>
        <v>1355</v>
      </c>
      <c r="O767" s="36">
        <f t="shared" si="12"/>
        <v>0.35742548140332364</v>
      </c>
      <c r="P767" s="2"/>
      <c r="Q767" s="2"/>
      <c r="R767" s="2"/>
      <c r="S767" s="2"/>
      <c r="T767" s="2"/>
      <c r="U767" s="2"/>
    </row>
    <row r="768" spans="1:21" x14ac:dyDescent="0.25">
      <c r="A768" s="37">
        <v>80806</v>
      </c>
      <c r="B768" s="30" t="s">
        <v>43</v>
      </c>
      <c r="C768" s="30" t="s">
        <v>802</v>
      </c>
      <c r="D768" s="30" t="s">
        <v>806</v>
      </c>
      <c r="E768" s="38"/>
      <c r="F768" s="39">
        <v>0</v>
      </c>
      <c r="G768" s="32">
        <f t="shared" si="13"/>
        <v>0</v>
      </c>
      <c r="H768" s="39">
        <v>0</v>
      </c>
      <c r="I768" s="32">
        <f t="shared" si="14"/>
        <v>0</v>
      </c>
      <c r="J768" s="40"/>
      <c r="K768" s="34">
        <v>0</v>
      </c>
      <c r="L768" s="34">
        <v>0</v>
      </c>
      <c r="M768" s="34">
        <f t="shared" si="15"/>
        <v>0</v>
      </c>
      <c r="N768" s="34">
        <f t="shared" si="16"/>
        <v>0</v>
      </c>
      <c r="O768" s="36" t="e">
        <f t="shared" si="12"/>
        <v>#DIV/0!</v>
      </c>
      <c r="P768" s="2"/>
      <c r="Q768" s="2"/>
      <c r="R768" s="2"/>
      <c r="S768" s="2"/>
      <c r="T768" s="2"/>
      <c r="U768" s="2"/>
    </row>
    <row r="769" spans="1:21" x14ac:dyDescent="0.25">
      <c r="A769" s="37">
        <v>80807</v>
      </c>
      <c r="B769" s="30" t="s">
        <v>43</v>
      </c>
      <c r="C769" s="30" t="s">
        <v>802</v>
      </c>
      <c r="D769" s="30" t="s">
        <v>807</v>
      </c>
      <c r="E769" s="38"/>
      <c r="F769" s="39">
        <v>0</v>
      </c>
      <c r="G769" s="32">
        <f t="shared" si="13"/>
        <v>0</v>
      </c>
      <c r="H769" s="39">
        <v>0</v>
      </c>
      <c r="I769" s="32">
        <f t="shared" si="14"/>
        <v>0</v>
      </c>
      <c r="J769" s="40"/>
      <c r="K769" s="34">
        <v>0</v>
      </c>
      <c r="L769" s="34">
        <v>0</v>
      </c>
      <c r="M769" s="34">
        <f t="shared" si="15"/>
        <v>0</v>
      </c>
      <c r="N769" s="34">
        <f t="shared" si="16"/>
        <v>0</v>
      </c>
      <c r="O769" s="36" t="e">
        <f t="shared" si="12"/>
        <v>#DIV/0!</v>
      </c>
      <c r="P769" s="2"/>
      <c r="Q769" s="2"/>
      <c r="R769" s="2"/>
      <c r="S769" s="2"/>
      <c r="T769" s="2"/>
      <c r="U769" s="2"/>
    </row>
    <row r="770" spans="1:21" x14ac:dyDescent="0.25">
      <c r="A770" s="37">
        <v>80808</v>
      </c>
      <c r="B770" s="30" t="s">
        <v>43</v>
      </c>
      <c r="C770" s="30" t="s">
        <v>802</v>
      </c>
      <c r="D770" s="30" t="s">
        <v>808</v>
      </c>
      <c r="E770" s="38"/>
      <c r="F770" s="39">
        <v>0</v>
      </c>
      <c r="G770" s="32">
        <f t="shared" si="13"/>
        <v>0</v>
      </c>
      <c r="H770" s="39">
        <v>0</v>
      </c>
      <c r="I770" s="32">
        <f t="shared" si="14"/>
        <v>0</v>
      </c>
      <c r="J770" s="40"/>
      <c r="K770" s="34">
        <v>0</v>
      </c>
      <c r="L770" s="34">
        <v>0</v>
      </c>
      <c r="M770" s="34">
        <f t="shared" si="15"/>
        <v>0</v>
      </c>
      <c r="N770" s="34">
        <f t="shared" si="16"/>
        <v>0</v>
      </c>
      <c r="O770" s="36" t="e">
        <f t="shared" si="12"/>
        <v>#DIV/0!</v>
      </c>
      <c r="P770" s="2"/>
      <c r="Q770" s="2"/>
      <c r="R770" s="2"/>
      <c r="S770" s="2"/>
      <c r="T770" s="2"/>
      <c r="U770" s="2"/>
    </row>
    <row r="771" spans="1:21" x14ac:dyDescent="0.25">
      <c r="A771" s="37">
        <v>80901</v>
      </c>
      <c r="B771" s="30" t="s">
        <v>43</v>
      </c>
      <c r="C771" s="30" t="s">
        <v>809</v>
      </c>
      <c r="D771" s="30" t="s">
        <v>810</v>
      </c>
      <c r="E771" s="42">
        <v>13450</v>
      </c>
      <c r="F771" s="32">
        <v>23494</v>
      </c>
      <c r="G771" s="32">
        <f t="shared" si="13"/>
        <v>10044</v>
      </c>
      <c r="H771" s="32">
        <v>13249</v>
      </c>
      <c r="I771" s="32">
        <f t="shared" si="14"/>
        <v>10245</v>
      </c>
      <c r="J771" s="33">
        <v>0.43609999999999999</v>
      </c>
      <c r="K771" s="34">
        <v>23097</v>
      </c>
      <c r="L771" s="34">
        <v>0</v>
      </c>
      <c r="M771" s="35">
        <f t="shared" si="15"/>
        <v>13249</v>
      </c>
      <c r="N771" s="35">
        <f t="shared" si="16"/>
        <v>9848</v>
      </c>
      <c r="O771" s="36">
        <f t="shared" si="12"/>
        <v>0.42637571979044897</v>
      </c>
      <c r="P771" s="2"/>
      <c r="Q771" s="2"/>
      <c r="R771" s="2"/>
      <c r="S771" s="2"/>
      <c r="T771" s="2"/>
      <c r="U771" s="2"/>
    </row>
    <row r="772" spans="1:21" x14ac:dyDescent="0.25">
      <c r="A772" s="37">
        <v>80902</v>
      </c>
      <c r="B772" s="30" t="s">
        <v>43</v>
      </c>
      <c r="C772" s="30" t="s">
        <v>809</v>
      </c>
      <c r="D772" s="30" t="s">
        <v>811</v>
      </c>
      <c r="E772" s="38"/>
      <c r="F772" s="39">
        <v>0</v>
      </c>
      <c r="G772" s="32">
        <f t="shared" si="13"/>
        <v>0</v>
      </c>
      <c r="H772" s="39">
        <v>0</v>
      </c>
      <c r="I772" s="32">
        <f t="shared" si="14"/>
        <v>0</v>
      </c>
      <c r="J772" s="40"/>
      <c r="K772" s="34">
        <v>0</v>
      </c>
      <c r="L772" s="34">
        <v>0</v>
      </c>
      <c r="M772" s="34">
        <f t="shared" si="15"/>
        <v>0</v>
      </c>
      <c r="N772" s="34">
        <f t="shared" si="16"/>
        <v>0</v>
      </c>
      <c r="O772" s="36" t="e">
        <f t="shared" si="12"/>
        <v>#DIV/0!</v>
      </c>
      <c r="P772" s="2"/>
      <c r="Q772" s="2"/>
      <c r="R772" s="2"/>
      <c r="S772" s="2"/>
      <c r="T772" s="2"/>
      <c r="U772" s="2"/>
    </row>
    <row r="773" spans="1:21" x14ac:dyDescent="0.25">
      <c r="A773" s="37">
        <v>80903</v>
      </c>
      <c r="B773" s="30" t="s">
        <v>43</v>
      </c>
      <c r="C773" s="30" t="s">
        <v>809</v>
      </c>
      <c r="D773" s="30" t="s">
        <v>812</v>
      </c>
      <c r="E773" s="38"/>
      <c r="F773" s="39">
        <v>0</v>
      </c>
      <c r="G773" s="32">
        <f t="shared" si="13"/>
        <v>0</v>
      </c>
      <c r="H773" s="39">
        <v>0</v>
      </c>
      <c r="I773" s="32">
        <f t="shared" si="14"/>
        <v>0</v>
      </c>
      <c r="J773" s="40"/>
      <c r="K773" s="34">
        <v>0</v>
      </c>
      <c r="L773" s="34">
        <v>0</v>
      </c>
      <c r="M773" s="34">
        <f t="shared" si="15"/>
        <v>0</v>
      </c>
      <c r="N773" s="34">
        <f t="shared" si="16"/>
        <v>0</v>
      </c>
      <c r="O773" s="36" t="e">
        <f t="shared" si="12"/>
        <v>#DIV/0!</v>
      </c>
      <c r="P773" s="2"/>
      <c r="Q773" s="2"/>
      <c r="R773" s="2"/>
      <c r="S773" s="2"/>
      <c r="T773" s="2"/>
      <c r="U773" s="2"/>
    </row>
    <row r="774" spans="1:21" x14ac:dyDescent="0.25">
      <c r="A774" s="37">
        <v>80904</v>
      </c>
      <c r="B774" s="30" t="s">
        <v>43</v>
      </c>
      <c r="C774" s="30" t="s">
        <v>809</v>
      </c>
      <c r="D774" s="30" t="s">
        <v>813</v>
      </c>
      <c r="E774" s="38"/>
      <c r="F774" s="39">
        <v>0</v>
      </c>
      <c r="G774" s="32">
        <f t="shared" si="13"/>
        <v>0</v>
      </c>
      <c r="H774" s="39">
        <v>0</v>
      </c>
      <c r="I774" s="32">
        <f t="shared" si="14"/>
        <v>0</v>
      </c>
      <c r="J774" s="40"/>
      <c r="K774" s="34">
        <v>0</v>
      </c>
      <c r="L774" s="34">
        <v>0</v>
      </c>
      <c r="M774" s="34">
        <f t="shared" si="15"/>
        <v>0</v>
      </c>
      <c r="N774" s="34">
        <f t="shared" si="16"/>
        <v>0</v>
      </c>
      <c r="O774" s="36" t="e">
        <f t="shared" si="12"/>
        <v>#DIV/0!</v>
      </c>
      <c r="P774" s="2"/>
      <c r="Q774" s="2"/>
      <c r="R774" s="2"/>
      <c r="S774" s="2"/>
      <c r="T774" s="2"/>
      <c r="U774" s="2"/>
    </row>
    <row r="775" spans="1:21" x14ac:dyDescent="0.25">
      <c r="A775" s="37">
        <v>80905</v>
      </c>
      <c r="B775" s="30" t="s">
        <v>43</v>
      </c>
      <c r="C775" s="30" t="s">
        <v>809</v>
      </c>
      <c r="D775" s="30" t="s">
        <v>385</v>
      </c>
      <c r="E775" s="38"/>
      <c r="F775" s="39">
        <v>0</v>
      </c>
      <c r="G775" s="32">
        <f t="shared" si="13"/>
        <v>0</v>
      </c>
      <c r="H775" s="39">
        <v>0</v>
      </c>
      <c r="I775" s="32">
        <f t="shared" si="14"/>
        <v>0</v>
      </c>
      <c r="J775" s="40"/>
      <c r="K775" s="34">
        <v>0</v>
      </c>
      <c r="L775" s="34">
        <v>0</v>
      </c>
      <c r="M775" s="34">
        <f t="shared" si="15"/>
        <v>0</v>
      </c>
      <c r="N775" s="34">
        <f t="shared" si="16"/>
        <v>0</v>
      </c>
      <c r="O775" s="36" t="e">
        <f t="shared" ref="O775:O1029" si="17">N775/K775</f>
        <v>#DIV/0!</v>
      </c>
      <c r="P775" s="2"/>
      <c r="Q775" s="2"/>
      <c r="R775" s="2"/>
      <c r="S775" s="2"/>
      <c r="T775" s="2"/>
      <c r="U775" s="2"/>
    </row>
    <row r="776" spans="1:21" x14ac:dyDescent="0.25">
      <c r="A776" s="37">
        <v>80906</v>
      </c>
      <c r="B776" s="30" t="s">
        <v>43</v>
      </c>
      <c r="C776" s="30" t="s">
        <v>809</v>
      </c>
      <c r="D776" s="30" t="s">
        <v>814</v>
      </c>
      <c r="E776" s="38"/>
      <c r="F776" s="39">
        <v>0</v>
      </c>
      <c r="G776" s="32">
        <f t="shared" ref="G776:G1030" si="18">F776-E776</f>
        <v>0</v>
      </c>
      <c r="H776" s="39">
        <v>0</v>
      </c>
      <c r="I776" s="32">
        <f t="shared" ref="I776:I1030" si="19">F776-H776</f>
        <v>0</v>
      </c>
      <c r="J776" s="40"/>
      <c r="K776" s="34">
        <v>0</v>
      </c>
      <c r="L776" s="34">
        <v>0</v>
      </c>
      <c r="M776" s="34">
        <f t="shared" ref="M776:M1030" si="20">H776+L776</f>
        <v>0</v>
      </c>
      <c r="N776" s="34">
        <f t="shared" ref="N776:N1030" si="21">K776-M776</f>
        <v>0</v>
      </c>
      <c r="O776" s="36" t="e">
        <f t="shared" si="17"/>
        <v>#DIV/0!</v>
      </c>
      <c r="P776" s="2"/>
      <c r="Q776" s="2"/>
      <c r="R776" s="2"/>
      <c r="S776" s="2"/>
      <c r="T776" s="2"/>
      <c r="U776" s="2"/>
    </row>
    <row r="777" spans="1:21" x14ac:dyDescent="0.25">
      <c r="A777" s="37">
        <v>80907</v>
      </c>
      <c r="B777" s="30" t="s">
        <v>43</v>
      </c>
      <c r="C777" s="30" t="s">
        <v>809</v>
      </c>
      <c r="D777" s="30" t="s">
        <v>815</v>
      </c>
      <c r="E777" s="42">
        <v>6012</v>
      </c>
      <c r="F777" s="32">
        <v>7127</v>
      </c>
      <c r="G777" s="32">
        <f t="shared" si="18"/>
        <v>1115</v>
      </c>
      <c r="H777" s="32">
        <v>5771</v>
      </c>
      <c r="I777" s="32">
        <f t="shared" si="19"/>
        <v>1356</v>
      </c>
      <c r="J777" s="33">
        <v>0.1903</v>
      </c>
      <c r="K777" s="34">
        <v>7389</v>
      </c>
      <c r="L777" s="34">
        <v>0</v>
      </c>
      <c r="M777" s="35">
        <f t="shared" si="20"/>
        <v>5771</v>
      </c>
      <c r="N777" s="35">
        <f t="shared" si="21"/>
        <v>1618</v>
      </c>
      <c r="O777" s="36">
        <f t="shared" si="17"/>
        <v>0.21897415076465016</v>
      </c>
      <c r="P777" s="2"/>
      <c r="Q777" s="2"/>
      <c r="R777" s="2"/>
      <c r="S777" s="2"/>
      <c r="T777" s="2"/>
      <c r="U777" s="2"/>
    </row>
    <row r="778" spans="1:21" x14ac:dyDescent="0.25">
      <c r="A778" s="37">
        <v>80908</v>
      </c>
      <c r="B778" s="30" t="s">
        <v>43</v>
      </c>
      <c r="C778" s="30" t="s">
        <v>809</v>
      </c>
      <c r="D778" s="30" t="s">
        <v>816</v>
      </c>
      <c r="E778" s="38"/>
      <c r="F778" s="39">
        <v>0</v>
      </c>
      <c r="G778" s="32">
        <f t="shared" si="18"/>
        <v>0</v>
      </c>
      <c r="H778" s="39">
        <v>0</v>
      </c>
      <c r="I778" s="32">
        <f t="shared" si="19"/>
        <v>0</v>
      </c>
      <c r="J778" s="40"/>
      <c r="K778" s="34">
        <v>0</v>
      </c>
      <c r="L778" s="34">
        <v>0</v>
      </c>
      <c r="M778" s="34">
        <f t="shared" si="20"/>
        <v>0</v>
      </c>
      <c r="N778" s="34">
        <f t="shared" si="21"/>
        <v>0</v>
      </c>
      <c r="O778" s="36" t="e">
        <f t="shared" si="17"/>
        <v>#DIV/0!</v>
      </c>
      <c r="P778" s="2"/>
      <c r="Q778" s="2"/>
      <c r="R778" s="2"/>
      <c r="S778" s="2"/>
      <c r="T778" s="2"/>
      <c r="U778" s="2"/>
    </row>
    <row r="779" spans="1:21" x14ac:dyDescent="0.25">
      <c r="A779" s="37">
        <v>80909</v>
      </c>
      <c r="B779" s="30" t="s">
        <v>43</v>
      </c>
      <c r="C779" s="30" t="s">
        <v>809</v>
      </c>
      <c r="D779" s="30" t="s">
        <v>817</v>
      </c>
      <c r="E779" s="38"/>
      <c r="F779" s="39">
        <v>0</v>
      </c>
      <c r="G779" s="32">
        <f t="shared" si="18"/>
        <v>0</v>
      </c>
      <c r="H779" s="39">
        <v>0</v>
      </c>
      <c r="I779" s="32">
        <f t="shared" si="19"/>
        <v>0</v>
      </c>
      <c r="J779" s="40"/>
      <c r="K779" s="34">
        <v>0</v>
      </c>
      <c r="L779" s="34">
        <v>0</v>
      </c>
      <c r="M779" s="34">
        <f t="shared" si="20"/>
        <v>0</v>
      </c>
      <c r="N779" s="34">
        <f t="shared" si="21"/>
        <v>0</v>
      </c>
      <c r="O779" s="36" t="e">
        <f t="shared" si="17"/>
        <v>#DIV/0!</v>
      </c>
      <c r="P779" s="2"/>
      <c r="Q779" s="2"/>
      <c r="R779" s="2"/>
      <c r="S779" s="2"/>
      <c r="T779" s="2"/>
      <c r="U779" s="2"/>
    </row>
    <row r="780" spans="1:21" x14ac:dyDescent="0.25">
      <c r="A780" s="37">
        <v>80910</v>
      </c>
      <c r="B780" s="30" t="s">
        <v>43</v>
      </c>
      <c r="C780" s="30" t="s">
        <v>809</v>
      </c>
      <c r="D780" s="30" t="s">
        <v>818</v>
      </c>
      <c r="E780" s="42">
        <v>15592</v>
      </c>
      <c r="F780" s="32">
        <v>20309</v>
      </c>
      <c r="G780" s="32">
        <f t="shared" si="18"/>
        <v>4717</v>
      </c>
      <c r="H780" s="32">
        <v>14361</v>
      </c>
      <c r="I780" s="32">
        <f t="shared" si="19"/>
        <v>5948</v>
      </c>
      <c r="J780" s="33">
        <v>0.29289999999999999</v>
      </c>
      <c r="K780" s="34">
        <v>21866</v>
      </c>
      <c r="L780" s="34">
        <v>0</v>
      </c>
      <c r="M780" s="35">
        <f t="shared" si="20"/>
        <v>14361</v>
      </c>
      <c r="N780" s="35">
        <f t="shared" si="21"/>
        <v>7505</v>
      </c>
      <c r="O780" s="36">
        <f t="shared" si="17"/>
        <v>0.34322692765023322</v>
      </c>
      <c r="P780" s="2"/>
      <c r="Q780" s="2"/>
      <c r="R780" s="2"/>
      <c r="S780" s="2"/>
      <c r="T780" s="2"/>
      <c r="U780" s="2"/>
    </row>
    <row r="781" spans="1:21" x14ac:dyDescent="0.25">
      <c r="A781" s="37">
        <v>80911</v>
      </c>
      <c r="B781" s="30" t="s">
        <v>43</v>
      </c>
      <c r="C781" s="30" t="s">
        <v>809</v>
      </c>
      <c r="D781" s="30" t="s">
        <v>819</v>
      </c>
      <c r="E781" s="38"/>
      <c r="F781" s="39">
        <v>0</v>
      </c>
      <c r="G781" s="32">
        <f t="shared" si="18"/>
        <v>0</v>
      </c>
      <c r="H781" s="39">
        <v>0</v>
      </c>
      <c r="I781" s="32">
        <f t="shared" si="19"/>
        <v>0</v>
      </c>
      <c r="J781" s="40"/>
      <c r="K781" s="34">
        <v>0</v>
      </c>
      <c r="L781" s="34">
        <v>0</v>
      </c>
      <c r="M781" s="34">
        <f t="shared" si="20"/>
        <v>0</v>
      </c>
      <c r="N781" s="34">
        <f t="shared" si="21"/>
        <v>0</v>
      </c>
      <c r="O781" s="36" t="e">
        <f t="shared" si="17"/>
        <v>#DIV/0!</v>
      </c>
      <c r="P781" s="2"/>
      <c r="Q781" s="2"/>
      <c r="R781" s="2"/>
      <c r="S781" s="2"/>
      <c r="T781" s="2"/>
      <c r="U781" s="2"/>
    </row>
    <row r="782" spans="1:21" x14ac:dyDescent="0.25">
      <c r="A782" s="37">
        <v>80912</v>
      </c>
      <c r="B782" s="30" t="s">
        <v>43</v>
      </c>
      <c r="C782" s="30" t="s">
        <v>809</v>
      </c>
      <c r="D782" s="30" t="s">
        <v>820</v>
      </c>
      <c r="E782" s="38"/>
      <c r="F782" s="39">
        <v>0</v>
      </c>
      <c r="G782" s="32">
        <f t="shared" si="18"/>
        <v>0</v>
      </c>
      <c r="H782" s="39">
        <v>0</v>
      </c>
      <c r="I782" s="32">
        <f t="shared" si="19"/>
        <v>0</v>
      </c>
      <c r="J782" s="40"/>
      <c r="K782" s="34">
        <v>0</v>
      </c>
      <c r="L782" s="34">
        <v>0</v>
      </c>
      <c r="M782" s="34">
        <f t="shared" si="20"/>
        <v>0</v>
      </c>
      <c r="N782" s="34">
        <f t="shared" si="21"/>
        <v>0</v>
      </c>
      <c r="O782" s="36" t="e">
        <f t="shared" si="17"/>
        <v>#DIV/0!</v>
      </c>
      <c r="P782" s="2"/>
      <c r="Q782" s="2"/>
      <c r="R782" s="2"/>
      <c r="S782" s="2"/>
      <c r="T782" s="2"/>
      <c r="U782" s="2"/>
    </row>
    <row r="783" spans="1:21" x14ac:dyDescent="0.25">
      <c r="A783" s="37">
        <v>80913</v>
      </c>
      <c r="B783" s="30" t="s">
        <v>43</v>
      </c>
      <c r="C783" s="30" t="s">
        <v>809</v>
      </c>
      <c r="D783" s="30" t="s">
        <v>821</v>
      </c>
      <c r="E783" s="38"/>
      <c r="F783" s="39">
        <v>0</v>
      </c>
      <c r="G783" s="32">
        <f t="shared" si="18"/>
        <v>0</v>
      </c>
      <c r="H783" s="39">
        <v>0</v>
      </c>
      <c r="I783" s="32">
        <f t="shared" si="19"/>
        <v>0</v>
      </c>
      <c r="J783" s="40"/>
      <c r="K783" s="34">
        <v>0</v>
      </c>
      <c r="L783" s="34">
        <v>0</v>
      </c>
      <c r="M783" s="34">
        <f t="shared" si="20"/>
        <v>0</v>
      </c>
      <c r="N783" s="34">
        <f t="shared" si="21"/>
        <v>0</v>
      </c>
      <c r="O783" s="36" t="e">
        <f t="shared" si="17"/>
        <v>#DIV/0!</v>
      </c>
      <c r="P783" s="2"/>
      <c r="Q783" s="2"/>
      <c r="R783" s="2"/>
      <c r="S783" s="2"/>
      <c r="T783" s="2"/>
      <c r="U783" s="2"/>
    </row>
    <row r="784" spans="1:21" x14ac:dyDescent="0.25">
      <c r="A784" s="37">
        <v>80914</v>
      </c>
      <c r="B784" s="30" t="s">
        <v>43</v>
      </c>
      <c r="C784" s="30" t="s">
        <v>809</v>
      </c>
      <c r="D784" s="30" t="s">
        <v>822</v>
      </c>
      <c r="E784" s="38"/>
      <c r="F784" s="39">
        <v>0</v>
      </c>
      <c r="G784" s="32">
        <f t="shared" si="18"/>
        <v>0</v>
      </c>
      <c r="H784" s="39">
        <v>0</v>
      </c>
      <c r="I784" s="32">
        <f t="shared" si="19"/>
        <v>0</v>
      </c>
      <c r="J784" s="40"/>
      <c r="K784" s="34">
        <v>0</v>
      </c>
      <c r="L784" s="34">
        <v>0</v>
      </c>
      <c r="M784" s="34">
        <f t="shared" si="20"/>
        <v>0</v>
      </c>
      <c r="N784" s="34">
        <f t="shared" si="21"/>
        <v>0</v>
      </c>
      <c r="O784" s="36" t="e">
        <f t="shared" si="17"/>
        <v>#DIV/0!</v>
      </c>
      <c r="P784" s="2"/>
      <c r="Q784" s="2"/>
      <c r="R784" s="2"/>
      <c r="S784" s="2"/>
      <c r="T784" s="2"/>
      <c r="U784" s="2"/>
    </row>
    <row r="785" spans="1:21" x14ac:dyDescent="0.25">
      <c r="A785" s="37">
        <v>81001</v>
      </c>
      <c r="B785" s="30" t="s">
        <v>43</v>
      </c>
      <c r="C785" s="30" t="s">
        <v>823</v>
      </c>
      <c r="D785" s="30" t="s">
        <v>823</v>
      </c>
      <c r="E785" s="38"/>
      <c r="F785" s="39">
        <v>0</v>
      </c>
      <c r="G785" s="32">
        <f t="shared" si="18"/>
        <v>0</v>
      </c>
      <c r="H785" s="39">
        <v>0</v>
      </c>
      <c r="I785" s="32">
        <f t="shared" si="19"/>
        <v>0</v>
      </c>
      <c r="J785" s="40"/>
      <c r="K785" s="34">
        <v>0</v>
      </c>
      <c r="L785" s="34">
        <v>0</v>
      </c>
      <c r="M785" s="34">
        <f t="shared" si="20"/>
        <v>0</v>
      </c>
      <c r="N785" s="34">
        <f t="shared" si="21"/>
        <v>0</v>
      </c>
      <c r="O785" s="36" t="e">
        <f t="shared" si="17"/>
        <v>#DIV/0!</v>
      </c>
      <c r="P785" s="2"/>
      <c r="Q785" s="2"/>
      <c r="R785" s="2"/>
      <c r="S785" s="2"/>
      <c r="T785" s="2"/>
      <c r="U785" s="2"/>
    </row>
    <row r="786" spans="1:21" x14ac:dyDescent="0.25">
      <c r="A786" s="37">
        <v>81002</v>
      </c>
      <c r="B786" s="30" t="s">
        <v>43</v>
      </c>
      <c r="C786" s="30" t="s">
        <v>823</v>
      </c>
      <c r="D786" s="30" t="s">
        <v>824</v>
      </c>
      <c r="E786" s="38"/>
      <c r="F786" s="39">
        <v>0</v>
      </c>
      <c r="G786" s="32">
        <f t="shared" si="18"/>
        <v>0</v>
      </c>
      <c r="H786" s="39">
        <v>0</v>
      </c>
      <c r="I786" s="32">
        <f t="shared" si="19"/>
        <v>0</v>
      </c>
      <c r="J786" s="40"/>
      <c r="K786" s="34">
        <v>0</v>
      </c>
      <c r="L786" s="34">
        <v>0</v>
      </c>
      <c r="M786" s="34">
        <f t="shared" si="20"/>
        <v>0</v>
      </c>
      <c r="N786" s="34">
        <f t="shared" si="21"/>
        <v>0</v>
      </c>
      <c r="O786" s="36" t="e">
        <f t="shared" si="17"/>
        <v>#DIV/0!</v>
      </c>
      <c r="P786" s="2"/>
      <c r="Q786" s="2"/>
      <c r="R786" s="2"/>
      <c r="S786" s="2"/>
      <c r="T786" s="2"/>
      <c r="U786" s="2"/>
    </row>
    <row r="787" spans="1:21" x14ac:dyDescent="0.25">
      <c r="A787" s="37">
        <v>81003</v>
      </c>
      <c r="B787" s="30" t="s">
        <v>43</v>
      </c>
      <c r="C787" s="30" t="s">
        <v>823</v>
      </c>
      <c r="D787" s="30" t="s">
        <v>825</v>
      </c>
      <c r="E787" s="38"/>
      <c r="F787" s="39">
        <v>0</v>
      </c>
      <c r="G787" s="32">
        <f t="shared" si="18"/>
        <v>0</v>
      </c>
      <c r="H787" s="39">
        <v>0</v>
      </c>
      <c r="I787" s="32">
        <f t="shared" si="19"/>
        <v>0</v>
      </c>
      <c r="J787" s="40"/>
      <c r="K787" s="34">
        <v>0</v>
      </c>
      <c r="L787" s="34">
        <v>0</v>
      </c>
      <c r="M787" s="34">
        <f t="shared" si="20"/>
        <v>0</v>
      </c>
      <c r="N787" s="34">
        <f t="shared" si="21"/>
        <v>0</v>
      </c>
      <c r="O787" s="36" t="e">
        <f t="shared" si="17"/>
        <v>#DIV/0!</v>
      </c>
      <c r="P787" s="2"/>
      <c r="Q787" s="2"/>
      <c r="R787" s="2"/>
      <c r="S787" s="2"/>
      <c r="T787" s="2"/>
      <c r="U787" s="2"/>
    </row>
    <row r="788" spans="1:21" x14ac:dyDescent="0.25">
      <c r="A788" s="37">
        <v>81004</v>
      </c>
      <c r="B788" s="30" t="s">
        <v>43</v>
      </c>
      <c r="C788" s="30" t="s">
        <v>823</v>
      </c>
      <c r="D788" s="30" t="s">
        <v>826</v>
      </c>
      <c r="E788" s="38"/>
      <c r="F788" s="39">
        <v>0</v>
      </c>
      <c r="G788" s="32">
        <f t="shared" si="18"/>
        <v>0</v>
      </c>
      <c r="H788" s="39">
        <v>0</v>
      </c>
      <c r="I788" s="32">
        <f t="shared" si="19"/>
        <v>0</v>
      </c>
      <c r="J788" s="40"/>
      <c r="K788" s="34">
        <v>0</v>
      </c>
      <c r="L788" s="34">
        <v>0</v>
      </c>
      <c r="M788" s="34">
        <f t="shared" si="20"/>
        <v>0</v>
      </c>
      <c r="N788" s="34">
        <f t="shared" si="21"/>
        <v>0</v>
      </c>
      <c r="O788" s="36" t="e">
        <f t="shared" si="17"/>
        <v>#DIV/0!</v>
      </c>
      <c r="P788" s="2"/>
      <c r="Q788" s="2"/>
      <c r="R788" s="2"/>
      <c r="S788" s="2"/>
      <c r="T788" s="2"/>
      <c r="U788" s="2"/>
    </row>
    <row r="789" spans="1:21" x14ac:dyDescent="0.25">
      <c r="A789" s="37">
        <v>81005</v>
      </c>
      <c r="B789" s="30" t="s">
        <v>43</v>
      </c>
      <c r="C789" s="30" t="s">
        <v>823</v>
      </c>
      <c r="D789" s="30" t="s">
        <v>827</v>
      </c>
      <c r="E789" s="38"/>
      <c r="F789" s="39">
        <v>0</v>
      </c>
      <c r="G789" s="32">
        <f t="shared" si="18"/>
        <v>0</v>
      </c>
      <c r="H789" s="39">
        <v>0</v>
      </c>
      <c r="I789" s="32">
        <f t="shared" si="19"/>
        <v>0</v>
      </c>
      <c r="J789" s="40"/>
      <c r="K789" s="34">
        <v>0</v>
      </c>
      <c r="L789" s="34">
        <v>0</v>
      </c>
      <c r="M789" s="34">
        <f t="shared" si="20"/>
        <v>0</v>
      </c>
      <c r="N789" s="34">
        <f t="shared" si="21"/>
        <v>0</v>
      </c>
      <c r="O789" s="36" t="e">
        <f t="shared" si="17"/>
        <v>#DIV/0!</v>
      </c>
      <c r="P789" s="2"/>
      <c r="Q789" s="2"/>
      <c r="R789" s="2"/>
      <c r="S789" s="2"/>
      <c r="T789" s="2"/>
      <c r="U789" s="2"/>
    </row>
    <row r="790" spans="1:21" x14ac:dyDescent="0.25">
      <c r="A790" s="37">
        <v>81006</v>
      </c>
      <c r="B790" s="30" t="s">
        <v>43</v>
      </c>
      <c r="C790" s="30" t="s">
        <v>823</v>
      </c>
      <c r="D790" s="30" t="s">
        <v>828</v>
      </c>
      <c r="E790" s="38"/>
      <c r="F790" s="39">
        <v>0</v>
      </c>
      <c r="G790" s="32">
        <f t="shared" si="18"/>
        <v>0</v>
      </c>
      <c r="H790" s="39">
        <v>0</v>
      </c>
      <c r="I790" s="32">
        <f t="shared" si="19"/>
        <v>0</v>
      </c>
      <c r="J790" s="40"/>
      <c r="K790" s="34">
        <v>0</v>
      </c>
      <c r="L790" s="34">
        <v>0</v>
      </c>
      <c r="M790" s="34">
        <f t="shared" si="20"/>
        <v>0</v>
      </c>
      <c r="N790" s="34">
        <f t="shared" si="21"/>
        <v>0</v>
      </c>
      <c r="O790" s="36" t="e">
        <f t="shared" si="17"/>
        <v>#DIV/0!</v>
      </c>
      <c r="P790" s="2"/>
      <c r="Q790" s="2"/>
      <c r="R790" s="2"/>
      <c r="S790" s="2"/>
      <c r="T790" s="2"/>
      <c r="U790" s="2"/>
    </row>
    <row r="791" spans="1:21" x14ac:dyDescent="0.25">
      <c r="A791" s="37">
        <v>81007</v>
      </c>
      <c r="B791" s="30" t="s">
        <v>43</v>
      </c>
      <c r="C791" s="30" t="s">
        <v>823</v>
      </c>
      <c r="D791" s="30" t="s">
        <v>829</v>
      </c>
      <c r="E791" s="38"/>
      <c r="F791" s="39">
        <v>0</v>
      </c>
      <c r="G791" s="32">
        <f t="shared" si="18"/>
        <v>0</v>
      </c>
      <c r="H791" s="39">
        <v>0</v>
      </c>
      <c r="I791" s="32">
        <f t="shared" si="19"/>
        <v>0</v>
      </c>
      <c r="J791" s="40"/>
      <c r="K791" s="34">
        <v>0</v>
      </c>
      <c r="L791" s="34">
        <v>0</v>
      </c>
      <c r="M791" s="34">
        <f t="shared" si="20"/>
        <v>0</v>
      </c>
      <c r="N791" s="34">
        <f t="shared" si="21"/>
        <v>0</v>
      </c>
      <c r="O791" s="36" t="e">
        <f t="shared" si="17"/>
        <v>#DIV/0!</v>
      </c>
      <c r="P791" s="2"/>
      <c r="Q791" s="2"/>
      <c r="R791" s="2"/>
      <c r="S791" s="2"/>
      <c r="T791" s="2"/>
      <c r="U791" s="2"/>
    </row>
    <row r="792" spans="1:21" x14ac:dyDescent="0.25">
      <c r="A792" s="37">
        <v>81008</v>
      </c>
      <c r="B792" s="30" t="s">
        <v>43</v>
      </c>
      <c r="C792" s="30" t="s">
        <v>823</v>
      </c>
      <c r="D792" s="30" t="s">
        <v>830</v>
      </c>
      <c r="E792" s="38"/>
      <c r="F792" s="39">
        <v>0</v>
      </c>
      <c r="G792" s="32">
        <f t="shared" si="18"/>
        <v>0</v>
      </c>
      <c r="H792" s="39">
        <v>0</v>
      </c>
      <c r="I792" s="32">
        <f t="shared" si="19"/>
        <v>0</v>
      </c>
      <c r="J792" s="40"/>
      <c r="K792" s="34">
        <v>0</v>
      </c>
      <c r="L792" s="34">
        <v>0</v>
      </c>
      <c r="M792" s="34">
        <f t="shared" si="20"/>
        <v>0</v>
      </c>
      <c r="N792" s="34">
        <f t="shared" si="21"/>
        <v>0</v>
      </c>
      <c r="O792" s="36" t="e">
        <f t="shared" si="17"/>
        <v>#DIV/0!</v>
      </c>
      <c r="P792" s="2"/>
      <c r="Q792" s="2"/>
      <c r="R792" s="2"/>
      <c r="S792" s="2"/>
      <c r="T792" s="2"/>
      <c r="U792" s="2"/>
    </row>
    <row r="793" spans="1:21" x14ac:dyDescent="0.25">
      <c r="A793" s="37">
        <v>81009</v>
      </c>
      <c r="B793" s="30" t="s">
        <v>43</v>
      </c>
      <c r="C793" s="30" t="s">
        <v>823</v>
      </c>
      <c r="D793" s="30" t="s">
        <v>831</v>
      </c>
      <c r="E793" s="38"/>
      <c r="F793" s="39">
        <v>0</v>
      </c>
      <c r="G793" s="32">
        <f t="shared" si="18"/>
        <v>0</v>
      </c>
      <c r="H793" s="39">
        <v>0</v>
      </c>
      <c r="I793" s="32">
        <f t="shared" si="19"/>
        <v>0</v>
      </c>
      <c r="J793" s="40"/>
      <c r="K793" s="34">
        <v>0</v>
      </c>
      <c r="L793" s="34">
        <v>0</v>
      </c>
      <c r="M793" s="34">
        <f t="shared" si="20"/>
        <v>0</v>
      </c>
      <c r="N793" s="34">
        <f t="shared" si="21"/>
        <v>0</v>
      </c>
      <c r="O793" s="36" t="e">
        <f t="shared" si="17"/>
        <v>#DIV/0!</v>
      </c>
      <c r="P793" s="2"/>
      <c r="Q793" s="2"/>
      <c r="R793" s="2"/>
      <c r="S793" s="2"/>
      <c r="T793" s="2"/>
      <c r="U793" s="2"/>
    </row>
    <row r="794" spans="1:21" x14ac:dyDescent="0.25">
      <c r="A794" s="37">
        <v>81101</v>
      </c>
      <c r="B794" s="30" t="s">
        <v>43</v>
      </c>
      <c r="C794" s="30" t="s">
        <v>832</v>
      </c>
      <c r="D794" s="30" t="s">
        <v>832</v>
      </c>
      <c r="E794" s="42">
        <v>3891</v>
      </c>
      <c r="F794" s="32">
        <v>4481</v>
      </c>
      <c r="G794" s="32">
        <f t="shared" si="18"/>
        <v>590</v>
      </c>
      <c r="H794" s="32">
        <v>3571</v>
      </c>
      <c r="I794" s="32">
        <f t="shared" si="19"/>
        <v>910</v>
      </c>
      <c r="J794" s="33">
        <v>0.2031</v>
      </c>
      <c r="K794" s="34">
        <v>4574</v>
      </c>
      <c r="L794" s="34">
        <v>0</v>
      </c>
      <c r="M794" s="35">
        <f t="shared" si="20"/>
        <v>3571</v>
      </c>
      <c r="N794" s="35">
        <f t="shared" si="21"/>
        <v>1003</v>
      </c>
      <c r="O794" s="36">
        <f t="shared" si="17"/>
        <v>0.21928290336685613</v>
      </c>
      <c r="P794" s="2"/>
      <c r="Q794" s="2"/>
      <c r="R794" s="2"/>
      <c r="S794" s="2"/>
      <c r="T794" s="2"/>
      <c r="U794" s="2"/>
    </row>
    <row r="795" spans="1:21" x14ac:dyDescent="0.25">
      <c r="A795" s="37">
        <v>81102</v>
      </c>
      <c r="B795" s="30" t="s">
        <v>43</v>
      </c>
      <c r="C795" s="30" t="s">
        <v>832</v>
      </c>
      <c r="D795" s="30" t="s">
        <v>833</v>
      </c>
      <c r="E795" s="38"/>
      <c r="F795" s="39">
        <v>0</v>
      </c>
      <c r="G795" s="32">
        <f t="shared" si="18"/>
        <v>0</v>
      </c>
      <c r="H795" s="39">
        <v>0</v>
      </c>
      <c r="I795" s="32">
        <f t="shared" si="19"/>
        <v>0</v>
      </c>
      <c r="J795" s="40"/>
      <c r="K795" s="34">
        <v>0</v>
      </c>
      <c r="L795" s="34">
        <v>0</v>
      </c>
      <c r="M795" s="34">
        <f t="shared" si="20"/>
        <v>0</v>
      </c>
      <c r="N795" s="34">
        <f t="shared" si="21"/>
        <v>0</v>
      </c>
      <c r="O795" s="36" t="e">
        <f t="shared" si="17"/>
        <v>#DIV/0!</v>
      </c>
      <c r="P795" s="2"/>
      <c r="Q795" s="2"/>
      <c r="R795" s="2"/>
      <c r="S795" s="2"/>
      <c r="T795" s="2"/>
      <c r="U795" s="2"/>
    </row>
    <row r="796" spans="1:21" x14ac:dyDescent="0.25">
      <c r="A796" s="37">
        <v>81103</v>
      </c>
      <c r="B796" s="30" t="s">
        <v>43</v>
      </c>
      <c r="C796" s="30" t="s">
        <v>832</v>
      </c>
      <c r="D796" s="30" t="s">
        <v>834</v>
      </c>
      <c r="E796" s="38"/>
      <c r="F796" s="39">
        <v>0</v>
      </c>
      <c r="G796" s="32">
        <f t="shared" si="18"/>
        <v>0</v>
      </c>
      <c r="H796" s="39">
        <v>0</v>
      </c>
      <c r="I796" s="32">
        <f t="shared" si="19"/>
        <v>0</v>
      </c>
      <c r="J796" s="40"/>
      <c r="K796" s="34">
        <v>0</v>
      </c>
      <c r="L796" s="34">
        <v>0</v>
      </c>
      <c r="M796" s="34">
        <f t="shared" si="20"/>
        <v>0</v>
      </c>
      <c r="N796" s="34">
        <f t="shared" si="21"/>
        <v>0</v>
      </c>
      <c r="O796" s="36" t="e">
        <f t="shared" si="17"/>
        <v>#DIV/0!</v>
      </c>
      <c r="P796" s="2"/>
      <c r="Q796" s="2"/>
      <c r="R796" s="2"/>
      <c r="S796" s="2"/>
      <c r="T796" s="2"/>
      <c r="U796" s="2"/>
    </row>
    <row r="797" spans="1:21" x14ac:dyDescent="0.25">
      <c r="A797" s="37">
        <v>81104</v>
      </c>
      <c r="B797" s="30" t="s">
        <v>43</v>
      </c>
      <c r="C797" s="30" t="s">
        <v>832</v>
      </c>
      <c r="D797" s="30" t="s">
        <v>835</v>
      </c>
      <c r="E797" s="38"/>
      <c r="F797" s="39">
        <v>0</v>
      </c>
      <c r="G797" s="32">
        <f t="shared" si="18"/>
        <v>0</v>
      </c>
      <c r="H797" s="39">
        <v>0</v>
      </c>
      <c r="I797" s="32">
        <f t="shared" si="19"/>
        <v>0</v>
      </c>
      <c r="J797" s="40"/>
      <c r="K797" s="34">
        <v>0</v>
      </c>
      <c r="L797" s="34">
        <v>0</v>
      </c>
      <c r="M797" s="34">
        <f t="shared" si="20"/>
        <v>0</v>
      </c>
      <c r="N797" s="34">
        <f t="shared" si="21"/>
        <v>0</v>
      </c>
      <c r="O797" s="36" t="e">
        <f t="shared" si="17"/>
        <v>#DIV/0!</v>
      </c>
      <c r="P797" s="2"/>
      <c r="Q797" s="2"/>
      <c r="R797" s="2"/>
      <c r="S797" s="2"/>
      <c r="T797" s="2"/>
      <c r="U797" s="2"/>
    </row>
    <row r="798" spans="1:21" x14ac:dyDescent="0.25">
      <c r="A798" s="37">
        <v>81105</v>
      </c>
      <c r="B798" s="30" t="s">
        <v>43</v>
      </c>
      <c r="C798" s="30" t="s">
        <v>832</v>
      </c>
      <c r="D798" s="30" t="s">
        <v>836</v>
      </c>
      <c r="E798" s="38"/>
      <c r="F798" s="39">
        <v>0</v>
      </c>
      <c r="G798" s="32">
        <f t="shared" si="18"/>
        <v>0</v>
      </c>
      <c r="H798" s="39">
        <v>0</v>
      </c>
      <c r="I798" s="32">
        <f t="shared" si="19"/>
        <v>0</v>
      </c>
      <c r="J798" s="40"/>
      <c r="K798" s="34">
        <v>0</v>
      </c>
      <c r="L798" s="34">
        <v>0</v>
      </c>
      <c r="M798" s="34">
        <f t="shared" si="20"/>
        <v>0</v>
      </c>
      <c r="N798" s="34">
        <f t="shared" si="21"/>
        <v>0</v>
      </c>
      <c r="O798" s="36" t="e">
        <f t="shared" si="17"/>
        <v>#DIV/0!</v>
      </c>
      <c r="P798" s="2"/>
      <c r="Q798" s="2"/>
      <c r="R798" s="2"/>
      <c r="S798" s="2"/>
      <c r="T798" s="2"/>
      <c r="U798" s="2"/>
    </row>
    <row r="799" spans="1:21" x14ac:dyDescent="0.25">
      <c r="A799" s="37">
        <v>81106</v>
      </c>
      <c r="B799" s="30" t="s">
        <v>43</v>
      </c>
      <c r="C799" s="30" t="s">
        <v>832</v>
      </c>
      <c r="D799" s="30" t="s">
        <v>837</v>
      </c>
      <c r="E799" s="38"/>
      <c r="F799" s="39">
        <v>0</v>
      </c>
      <c r="G799" s="32">
        <f t="shared" si="18"/>
        <v>0</v>
      </c>
      <c r="H799" s="39">
        <v>0</v>
      </c>
      <c r="I799" s="32">
        <f t="shared" si="19"/>
        <v>0</v>
      </c>
      <c r="J799" s="40"/>
      <c r="K799" s="34">
        <v>0</v>
      </c>
      <c r="L799" s="34">
        <v>0</v>
      </c>
      <c r="M799" s="34">
        <f t="shared" si="20"/>
        <v>0</v>
      </c>
      <c r="N799" s="34">
        <f t="shared" si="21"/>
        <v>0</v>
      </c>
      <c r="O799" s="36" t="e">
        <f t="shared" si="17"/>
        <v>#DIV/0!</v>
      </c>
      <c r="P799" s="2"/>
      <c r="Q799" s="2"/>
      <c r="R799" s="2"/>
      <c r="S799" s="2"/>
      <c r="T799" s="2"/>
      <c r="U799" s="2"/>
    </row>
    <row r="800" spans="1:21" x14ac:dyDescent="0.25">
      <c r="A800" s="37">
        <v>81201</v>
      </c>
      <c r="B800" s="30" t="s">
        <v>43</v>
      </c>
      <c r="C800" s="30" t="s">
        <v>838</v>
      </c>
      <c r="D800" s="30" t="s">
        <v>839</v>
      </c>
      <c r="E800" s="42">
        <v>5863</v>
      </c>
      <c r="F800" s="32">
        <v>6767</v>
      </c>
      <c r="G800" s="32">
        <f t="shared" si="18"/>
        <v>904</v>
      </c>
      <c r="H800" s="32">
        <v>5715</v>
      </c>
      <c r="I800" s="32">
        <f t="shared" si="19"/>
        <v>1052</v>
      </c>
      <c r="J800" s="33">
        <v>0.1555</v>
      </c>
      <c r="K800" s="34">
        <v>6922</v>
      </c>
      <c r="L800" s="34">
        <v>0</v>
      </c>
      <c r="M800" s="35">
        <f t="shared" si="20"/>
        <v>5715</v>
      </c>
      <c r="N800" s="35">
        <f t="shared" si="21"/>
        <v>1207</v>
      </c>
      <c r="O800" s="36">
        <f t="shared" si="17"/>
        <v>0.17437156891071945</v>
      </c>
      <c r="P800" s="2"/>
      <c r="Q800" s="2"/>
      <c r="R800" s="2"/>
      <c r="S800" s="2"/>
      <c r="T800" s="2"/>
      <c r="U800" s="2"/>
    </row>
    <row r="801" spans="1:21" x14ac:dyDescent="0.25">
      <c r="A801" s="37">
        <v>81202</v>
      </c>
      <c r="B801" s="30" t="s">
        <v>43</v>
      </c>
      <c r="C801" s="30" t="s">
        <v>838</v>
      </c>
      <c r="D801" s="30" t="s">
        <v>840</v>
      </c>
      <c r="E801" s="42">
        <v>2883</v>
      </c>
      <c r="F801" s="32">
        <v>3361</v>
      </c>
      <c r="G801" s="32">
        <f t="shared" si="18"/>
        <v>478</v>
      </c>
      <c r="H801" s="32">
        <v>2805</v>
      </c>
      <c r="I801" s="32">
        <f t="shared" si="19"/>
        <v>556</v>
      </c>
      <c r="J801" s="33">
        <v>0.16539999999999999</v>
      </c>
      <c r="K801" s="34">
        <v>3477</v>
      </c>
      <c r="L801" s="34">
        <v>0</v>
      </c>
      <c r="M801" s="35">
        <f t="shared" si="20"/>
        <v>2805</v>
      </c>
      <c r="N801" s="35">
        <f t="shared" si="21"/>
        <v>672</v>
      </c>
      <c r="O801" s="36">
        <f t="shared" si="17"/>
        <v>0.19327006039689387</v>
      </c>
      <c r="P801" s="2"/>
      <c r="Q801" s="2"/>
      <c r="R801" s="2"/>
      <c r="S801" s="2"/>
      <c r="T801" s="2"/>
      <c r="U801" s="2"/>
    </row>
    <row r="802" spans="1:21" x14ac:dyDescent="0.25">
      <c r="A802" s="37">
        <v>81203</v>
      </c>
      <c r="B802" s="30" t="s">
        <v>43</v>
      </c>
      <c r="C802" s="30" t="s">
        <v>838</v>
      </c>
      <c r="D802" s="30" t="s">
        <v>841</v>
      </c>
      <c r="E802" s="38"/>
      <c r="F802" s="39">
        <v>0</v>
      </c>
      <c r="G802" s="32">
        <f t="shared" si="18"/>
        <v>0</v>
      </c>
      <c r="H802" s="39">
        <v>0</v>
      </c>
      <c r="I802" s="32">
        <f t="shared" si="19"/>
        <v>0</v>
      </c>
      <c r="J802" s="40"/>
      <c r="K802" s="34">
        <v>0</v>
      </c>
      <c r="L802" s="34">
        <v>0</v>
      </c>
      <c r="M802" s="34">
        <f t="shared" si="20"/>
        <v>0</v>
      </c>
      <c r="N802" s="34">
        <f t="shared" si="21"/>
        <v>0</v>
      </c>
      <c r="O802" s="36" t="e">
        <f t="shared" si="17"/>
        <v>#DIV/0!</v>
      </c>
      <c r="P802" s="2"/>
      <c r="Q802" s="2"/>
      <c r="R802" s="2"/>
      <c r="S802" s="2"/>
      <c r="T802" s="2"/>
      <c r="U802" s="2"/>
    </row>
    <row r="803" spans="1:21" x14ac:dyDescent="0.25">
      <c r="A803" s="37">
        <v>81204</v>
      </c>
      <c r="B803" s="30" t="s">
        <v>43</v>
      </c>
      <c r="C803" s="30" t="s">
        <v>838</v>
      </c>
      <c r="D803" s="30" t="s">
        <v>842</v>
      </c>
      <c r="E803" s="38"/>
      <c r="F803" s="39">
        <v>0</v>
      </c>
      <c r="G803" s="32">
        <f t="shared" si="18"/>
        <v>0</v>
      </c>
      <c r="H803" s="39">
        <v>0</v>
      </c>
      <c r="I803" s="32">
        <f t="shared" si="19"/>
        <v>0</v>
      </c>
      <c r="J803" s="40"/>
      <c r="K803" s="34">
        <v>0</v>
      </c>
      <c r="L803" s="34">
        <v>0</v>
      </c>
      <c r="M803" s="34">
        <f t="shared" si="20"/>
        <v>0</v>
      </c>
      <c r="N803" s="34">
        <f t="shared" si="21"/>
        <v>0</v>
      </c>
      <c r="O803" s="36" t="e">
        <f t="shared" si="17"/>
        <v>#DIV/0!</v>
      </c>
      <c r="P803" s="2"/>
      <c r="Q803" s="2"/>
      <c r="R803" s="2"/>
      <c r="S803" s="2"/>
      <c r="T803" s="2"/>
      <c r="U803" s="2"/>
    </row>
    <row r="804" spans="1:21" x14ac:dyDescent="0.25">
      <c r="A804" s="37">
        <v>81205</v>
      </c>
      <c r="B804" s="30" t="s">
        <v>43</v>
      </c>
      <c r="C804" s="30" t="s">
        <v>838</v>
      </c>
      <c r="D804" s="30" t="s">
        <v>843</v>
      </c>
      <c r="E804" s="38"/>
      <c r="F804" s="39">
        <v>0</v>
      </c>
      <c r="G804" s="32">
        <f t="shared" si="18"/>
        <v>0</v>
      </c>
      <c r="H804" s="39">
        <v>0</v>
      </c>
      <c r="I804" s="32">
        <f t="shared" si="19"/>
        <v>0</v>
      </c>
      <c r="J804" s="40"/>
      <c r="K804" s="34">
        <v>0</v>
      </c>
      <c r="L804" s="34">
        <v>0</v>
      </c>
      <c r="M804" s="34">
        <f t="shared" si="20"/>
        <v>0</v>
      </c>
      <c r="N804" s="34">
        <f t="shared" si="21"/>
        <v>0</v>
      </c>
      <c r="O804" s="36" t="e">
        <f t="shared" si="17"/>
        <v>#DIV/0!</v>
      </c>
      <c r="P804" s="2"/>
      <c r="Q804" s="2"/>
      <c r="R804" s="2"/>
      <c r="S804" s="2"/>
      <c r="T804" s="2"/>
      <c r="U804" s="2"/>
    </row>
    <row r="805" spans="1:21" x14ac:dyDescent="0.25">
      <c r="A805" s="37">
        <v>81206</v>
      </c>
      <c r="B805" s="30" t="s">
        <v>43</v>
      </c>
      <c r="C805" s="30" t="s">
        <v>838</v>
      </c>
      <c r="D805" s="30" t="s">
        <v>844</v>
      </c>
      <c r="E805" s="38"/>
      <c r="F805" s="39">
        <v>0</v>
      </c>
      <c r="G805" s="32">
        <f t="shared" si="18"/>
        <v>0</v>
      </c>
      <c r="H805" s="39">
        <v>0</v>
      </c>
      <c r="I805" s="32">
        <f t="shared" si="19"/>
        <v>0</v>
      </c>
      <c r="J805" s="40"/>
      <c r="K805" s="34">
        <v>0</v>
      </c>
      <c r="L805" s="34">
        <v>0</v>
      </c>
      <c r="M805" s="34">
        <f t="shared" si="20"/>
        <v>0</v>
      </c>
      <c r="N805" s="34">
        <f t="shared" si="21"/>
        <v>0</v>
      </c>
      <c r="O805" s="36" t="e">
        <f t="shared" si="17"/>
        <v>#DIV/0!</v>
      </c>
      <c r="P805" s="2"/>
      <c r="Q805" s="2"/>
      <c r="R805" s="2"/>
      <c r="S805" s="2"/>
      <c r="T805" s="2"/>
      <c r="U805" s="2"/>
    </row>
    <row r="806" spans="1:21" x14ac:dyDescent="0.25">
      <c r="A806" s="37">
        <v>81207</v>
      </c>
      <c r="B806" s="30" t="s">
        <v>43</v>
      </c>
      <c r="C806" s="30" t="s">
        <v>838</v>
      </c>
      <c r="D806" s="30" t="s">
        <v>845</v>
      </c>
      <c r="E806" s="38"/>
      <c r="F806" s="39">
        <v>0</v>
      </c>
      <c r="G806" s="32">
        <f t="shared" si="18"/>
        <v>0</v>
      </c>
      <c r="H806" s="39">
        <v>0</v>
      </c>
      <c r="I806" s="32">
        <f t="shared" si="19"/>
        <v>0</v>
      </c>
      <c r="J806" s="40"/>
      <c r="K806" s="34">
        <v>0</v>
      </c>
      <c r="L806" s="34">
        <v>0</v>
      </c>
      <c r="M806" s="34">
        <f t="shared" si="20"/>
        <v>0</v>
      </c>
      <c r="N806" s="34">
        <f t="shared" si="21"/>
        <v>0</v>
      </c>
      <c r="O806" s="36" t="e">
        <f t="shared" si="17"/>
        <v>#DIV/0!</v>
      </c>
      <c r="P806" s="2"/>
      <c r="Q806" s="2"/>
      <c r="R806" s="2"/>
      <c r="S806" s="2"/>
      <c r="T806" s="2"/>
      <c r="U806" s="2"/>
    </row>
    <row r="807" spans="1:21" x14ac:dyDescent="0.25">
      <c r="A807" s="37">
        <v>81208</v>
      </c>
      <c r="B807" s="30" t="s">
        <v>43</v>
      </c>
      <c r="C807" s="30" t="s">
        <v>838</v>
      </c>
      <c r="D807" s="30" t="s">
        <v>366</v>
      </c>
      <c r="E807" s="42">
        <v>2671</v>
      </c>
      <c r="F807" s="32">
        <v>2929</v>
      </c>
      <c r="G807" s="32">
        <f t="shared" si="18"/>
        <v>258</v>
      </c>
      <c r="H807" s="32">
        <v>2564</v>
      </c>
      <c r="I807" s="32">
        <f t="shared" si="19"/>
        <v>365</v>
      </c>
      <c r="J807" s="33">
        <v>0.1246</v>
      </c>
      <c r="K807" s="34">
        <v>3014</v>
      </c>
      <c r="L807" s="34">
        <v>0</v>
      </c>
      <c r="M807" s="35">
        <f t="shared" si="20"/>
        <v>2564</v>
      </c>
      <c r="N807" s="35">
        <f t="shared" si="21"/>
        <v>450</v>
      </c>
      <c r="O807" s="36">
        <f t="shared" si="17"/>
        <v>0.1493032514930325</v>
      </c>
      <c r="P807" s="2"/>
      <c r="Q807" s="2"/>
      <c r="R807" s="2"/>
      <c r="S807" s="2"/>
      <c r="T807" s="2"/>
      <c r="U807" s="2"/>
    </row>
    <row r="808" spans="1:21" x14ac:dyDescent="0.25">
      <c r="A808" s="37">
        <v>81209</v>
      </c>
      <c r="B808" s="30" t="s">
        <v>43</v>
      </c>
      <c r="C808" s="30" t="s">
        <v>838</v>
      </c>
      <c r="D808" s="30" t="s">
        <v>846</v>
      </c>
      <c r="E808" s="38"/>
      <c r="F808" s="39">
        <v>0</v>
      </c>
      <c r="G808" s="32">
        <f t="shared" si="18"/>
        <v>0</v>
      </c>
      <c r="H808" s="39">
        <v>0</v>
      </c>
      <c r="I808" s="32">
        <f t="shared" si="19"/>
        <v>0</v>
      </c>
      <c r="J808" s="40"/>
      <c r="K808" s="34">
        <v>0</v>
      </c>
      <c r="L808" s="34">
        <v>0</v>
      </c>
      <c r="M808" s="34">
        <f t="shared" si="20"/>
        <v>0</v>
      </c>
      <c r="N808" s="34">
        <f t="shared" si="21"/>
        <v>0</v>
      </c>
      <c r="O808" s="36" t="e">
        <f t="shared" si="17"/>
        <v>#DIV/0!</v>
      </c>
      <c r="P808" s="2"/>
      <c r="Q808" s="2"/>
      <c r="R808" s="2"/>
      <c r="S808" s="2"/>
      <c r="T808" s="2"/>
      <c r="U808" s="2"/>
    </row>
    <row r="809" spans="1:21" x14ac:dyDescent="0.25">
      <c r="A809" s="37">
        <v>81210</v>
      </c>
      <c r="B809" s="30" t="s">
        <v>43</v>
      </c>
      <c r="C809" s="30" t="s">
        <v>838</v>
      </c>
      <c r="D809" s="30" t="s">
        <v>847</v>
      </c>
      <c r="E809" s="42">
        <v>2302</v>
      </c>
      <c r="F809" s="32">
        <v>2919</v>
      </c>
      <c r="G809" s="32">
        <f t="shared" si="18"/>
        <v>617</v>
      </c>
      <c r="H809" s="32">
        <v>2072</v>
      </c>
      <c r="I809" s="32">
        <f t="shared" si="19"/>
        <v>847</v>
      </c>
      <c r="J809" s="33">
        <v>0.29020000000000001</v>
      </c>
      <c r="K809" s="34">
        <v>3198</v>
      </c>
      <c r="L809" s="34">
        <v>0</v>
      </c>
      <c r="M809" s="35">
        <f t="shared" si="20"/>
        <v>2072</v>
      </c>
      <c r="N809" s="35">
        <f t="shared" si="21"/>
        <v>1126</v>
      </c>
      <c r="O809" s="36">
        <f t="shared" si="17"/>
        <v>0.35209505941213259</v>
      </c>
      <c r="P809" s="2"/>
      <c r="Q809" s="2"/>
      <c r="R809" s="2"/>
      <c r="S809" s="2"/>
      <c r="T809" s="2"/>
      <c r="U809" s="2"/>
    </row>
    <row r="810" spans="1:21" x14ac:dyDescent="0.25">
      <c r="A810" s="37">
        <v>81211</v>
      </c>
      <c r="B810" s="30" t="s">
        <v>43</v>
      </c>
      <c r="C810" s="30" t="s">
        <v>838</v>
      </c>
      <c r="D810" s="30" t="s">
        <v>355</v>
      </c>
      <c r="E810" s="42">
        <v>6979</v>
      </c>
      <c r="F810" s="32">
        <v>8331</v>
      </c>
      <c r="G810" s="32">
        <f t="shared" si="18"/>
        <v>1352</v>
      </c>
      <c r="H810" s="32">
        <v>6617</v>
      </c>
      <c r="I810" s="32">
        <f t="shared" si="19"/>
        <v>1714</v>
      </c>
      <c r="J810" s="33">
        <v>0.20569999999999999</v>
      </c>
      <c r="K810" s="34">
        <v>8891</v>
      </c>
      <c r="L810" s="34">
        <v>1271</v>
      </c>
      <c r="M810" s="35">
        <f t="shared" si="20"/>
        <v>7888</v>
      </c>
      <c r="N810" s="35">
        <f t="shared" si="21"/>
        <v>1003</v>
      </c>
      <c r="O810" s="36">
        <f t="shared" si="17"/>
        <v>0.11281070745697896</v>
      </c>
      <c r="P810" s="2"/>
      <c r="Q810" s="2"/>
      <c r="R810" s="2"/>
      <c r="S810" s="2"/>
      <c r="T810" s="2"/>
      <c r="U810" s="2"/>
    </row>
    <row r="811" spans="1:21" x14ac:dyDescent="0.25">
      <c r="A811" s="37">
        <v>81212</v>
      </c>
      <c r="B811" s="30" t="s">
        <v>43</v>
      </c>
      <c r="C811" s="30" t="s">
        <v>838</v>
      </c>
      <c r="D811" s="30" t="s">
        <v>848</v>
      </c>
      <c r="E811" s="42">
        <v>2473</v>
      </c>
      <c r="F811" s="32">
        <v>3082</v>
      </c>
      <c r="G811" s="32">
        <f t="shared" si="18"/>
        <v>609</v>
      </c>
      <c r="H811" s="32">
        <v>2222</v>
      </c>
      <c r="I811" s="32">
        <f t="shared" si="19"/>
        <v>860</v>
      </c>
      <c r="J811" s="33">
        <v>0.27900000000000003</v>
      </c>
      <c r="K811" s="34">
        <v>3372</v>
      </c>
      <c r="L811" s="34">
        <v>0</v>
      </c>
      <c r="M811" s="35">
        <f t="shared" si="20"/>
        <v>2222</v>
      </c>
      <c r="N811" s="35">
        <f t="shared" si="21"/>
        <v>1150</v>
      </c>
      <c r="O811" s="36">
        <f t="shared" si="17"/>
        <v>0.34104389086595494</v>
      </c>
      <c r="P811" s="2"/>
      <c r="Q811" s="2"/>
      <c r="R811" s="2"/>
      <c r="S811" s="2"/>
      <c r="T811" s="2"/>
      <c r="U811" s="2"/>
    </row>
    <row r="812" spans="1:21" x14ac:dyDescent="0.25">
      <c r="A812" s="37">
        <v>81301</v>
      </c>
      <c r="B812" s="30" t="s">
        <v>43</v>
      </c>
      <c r="C812" s="30" t="s">
        <v>849</v>
      </c>
      <c r="D812" s="30" t="s">
        <v>849</v>
      </c>
      <c r="E812" s="42">
        <v>13294</v>
      </c>
      <c r="F812" s="32">
        <v>16046</v>
      </c>
      <c r="G812" s="32">
        <f t="shared" si="18"/>
        <v>2752</v>
      </c>
      <c r="H812" s="32">
        <v>12940</v>
      </c>
      <c r="I812" s="32">
        <f t="shared" si="19"/>
        <v>3106</v>
      </c>
      <c r="J812" s="33">
        <v>0.19359999999999999</v>
      </c>
      <c r="K812" s="34">
        <v>16481</v>
      </c>
      <c r="L812" s="34">
        <v>0</v>
      </c>
      <c r="M812" s="35">
        <f t="shared" si="20"/>
        <v>12940</v>
      </c>
      <c r="N812" s="35">
        <f t="shared" si="21"/>
        <v>3541</v>
      </c>
      <c r="O812" s="36">
        <f t="shared" si="17"/>
        <v>0.21485346762939142</v>
      </c>
      <c r="P812" s="2"/>
      <c r="Q812" s="2"/>
      <c r="R812" s="2"/>
      <c r="S812" s="2"/>
      <c r="T812" s="2"/>
      <c r="U812" s="2"/>
    </row>
    <row r="813" spans="1:21" x14ac:dyDescent="0.25">
      <c r="A813" s="37">
        <v>81302</v>
      </c>
      <c r="B813" s="30" t="s">
        <v>43</v>
      </c>
      <c r="C813" s="30" t="s">
        <v>849</v>
      </c>
      <c r="D813" s="30" t="s">
        <v>850</v>
      </c>
      <c r="E813" s="42">
        <v>3842</v>
      </c>
      <c r="F813" s="32">
        <v>4467</v>
      </c>
      <c r="G813" s="32">
        <f t="shared" si="18"/>
        <v>625</v>
      </c>
      <c r="H813" s="32">
        <v>3649</v>
      </c>
      <c r="I813" s="32">
        <f t="shared" si="19"/>
        <v>818</v>
      </c>
      <c r="J813" s="33">
        <v>0.18310000000000001</v>
      </c>
      <c r="K813" s="34">
        <v>4643</v>
      </c>
      <c r="L813" s="34">
        <v>0</v>
      </c>
      <c r="M813" s="35">
        <f t="shared" si="20"/>
        <v>3649</v>
      </c>
      <c r="N813" s="35">
        <f t="shared" si="21"/>
        <v>994</v>
      </c>
      <c r="O813" s="36">
        <f t="shared" si="17"/>
        <v>0.2140857204393711</v>
      </c>
      <c r="P813" s="2"/>
      <c r="Q813" s="2"/>
      <c r="R813" s="2"/>
      <c r="S813" s="2"/>
      <c r="T813" s="2"/>
      <c r="U813" s="2"/>
    </row>
    <row r="814" spans="1:21" x14ac:dyDescent="0.25">
      <c r="A814" s="37">
        <v>81303</v>
      </c>
      <c r="B814" s="30" t="s">
        <v>43</v>
      </c>
      <c r="C814" s="30" t="s">
        <v>849</v>
      </c>
      <c r="D814" s="30" t="s">
        <v>310</v>
      </c>
      <c r="E814" s="38"/>
      <c r="F814" s="39">
        <v>0</v>
      </c>
      <c r="G814" s="32">
        <f t="shared" si="18"/>
        <v>0</v>
      </c>
      <c r="H814" s="39">
        <v>0</v>
      </c>
      <c r="I814" s="32">
        <f t="shared" si="19"/>
        <v>0</v>
      </c>
      <c r="J814" s="40"/>
      <c r="K814" s="34">
        <v>0</v>
      </c>
      <c r="L814" s="34">
        <v>0</v>
      </c>
      <c r="M814" s="34">
        <f t="shared" si="20"/>
        <v>0</v>
      </c>
      <c r="N814" s="34">
        <f t="shared" si="21"/>
        <v>0</v>
      </c>
      <c r="O814" s="36" t="e">
        <f t="shared" si="17"/>
        <v>#DIV/0!</v>
      </c>
      <c r="P814" s="2"/>
      <c r="Q814" s="2"/>
      <c r="R814" s="2"/>
      <c r="S814" s="2"/>
      <c r="T814" s="2"/>
      <c r="U814" s="2"/>
    </row>
    <row r="815" spans="1:21" x14ac:dyDescent="0.25">
      <c r="A815" s="37">
        <v>81304</v>
      </c>
      <c r="B815" s="30" t="s">
        <v>43</v>
      </c>
      <c r="C815" s="30" t="s">
        <v>849</v>
      </c>
      <c r="D815" s="30" t="s">
        <v>851</v>
      </c>
      <c r="E815" s="42">
        <v>3370</v>
      </c>
      <c r="F815" s="32">
        <v>4868</v>
      </c>
      <c r="G815" s="32">
        <f t="shared" si="18"/>
        <v>1498</v>
      </c>
      <c r="H815" s="32">
        <v>3332</v>
      </c>
      <c r="I815" s="32">
        <f t="shared" si="19"/>
        <v>1536</v>
      </c>
      <c r="J815" s="33">
        <v>0.3155</v>
      </c>
      <c r="K815" s="34">
        <v>4924</v>
      </c>
      <c r="L815" s="34">
        <v>0</v>
      </c>
      <c r="M815" s="35">
        <f t="shared" si="20"/>
        <v>3332</v>
      </c>
      <c r="N815" s="35">
        <f t="shared" si="21"/>
        <v>1592</v>
      </c>
      <c r="O815" s="36">
        <f t="shared" si="17"/>
        <v>0.32331437855402112</v>
      </c>
      <c r="P815" s="2"/>
      <c r="Q815" s="2"/>
      <c r="R815" s="2"/>
      <c r="S815" s="2"/>
      <c r="T815" s="2"/>
      <c r="U815" s="2"/>
    </row>
    <row r="816" spans="1:21" x14ac:dyDescent="0.25">
      <c r="A816" s="37">
        <v>81305</v>
      </c>
      <c r="B816" s="30" t="s">
        <v>43</v>
      </c>
      <c r="C816" s="30" t="s">
        <v>849</v>
      </c>
      <c r="D816" s="30" t="s">
        <v>852</v>
      </c>
      <c r="E816" s="38"/>
      <c r="F816" s="39">
        <v>0</v>
      </c>
      <c r="G816" s="32">
        <f t="shared" si="18"/>
        <v>0</v>
      </c>
      <c r="H816" s="39">
        <v>0</v>
      </c>
      <c r="I816" s="32">
        <f t="shared" si="19"/>
        <v>0</v>
      </c>
      <c r="J816" s="40"/>
      <c r="K816" s="34">
        <v>0</v>
      </c>
      <c r="L816" s="34">
        <v>0</v>
      </c>
      <c r="M816" s="34">
        <f t="shared" si="20"/>
        <v>0</v>
      </c>
      <c r="N816" s="34">
        <f t="shared" si="21"/>
        <v>0</v>
      </c>
      <c r="O816" s="36" t="e">
        <f t="shared" si="17"/>
        <v>#DIV/0!</v>
      </c>
      <c r="P816" s="2"/>
      <c r="Q816" s="2"/>
      <c r="R816" s="2"/>
      <c r="S816" s="2"/>
      <c r="T816" s="2"/>
      <c r="U816" s="2"/>
    </row>
    <row r="817" spans="1:21" x14ac:dyDescent="0.25">
      <c r="A817" s="37">
        <v>81306</v>
      </c>
      <c r="B817" s="30" t="s">
        <v>43</v>
      </c>
      <c r="C817" s="30" t="s">
        <v>849</v>
      </c>
      <c r="D817" s="30" t="s">
        <v>853</v>
      </c>
      <c r="E817" s="42">
        <v>2340</v>
      </c>
      <c r="F817" s="32">
        <v>2950</v>
      </c>
      <c r="G817" s="32">
        <f t="shared" si="18"/>
        <v>610</v>
      </c>
      <c r="H817" s="32">
        <v>2310</v>
      </c>
      <c r="I817" s="32">
        <f t="shared" si="19"/>
        <v>640</v>
      </c>
      <c r="J817" s="33">
        <v>0.21690000000000001</v>
      </c>
      <c r="K817" s="34">
        <v>3009</v>
      </c>
      <c r="L817" s="34">
        <v>0</v>
      </c>
      <c r="M817" s="35">
        <f t="shared" si="20"/>
        <v>2310</v>
      </c>
      <c r="N817" s="35">
        <f t="shared" si="21"/>
        <v>699</v>
      </c>
      <c r="O817" s="36">
        <f t="shared" si="17"/>
        <v>0.23230309072781655</v>
      </c>
      <c r="P817" s="2"/>
      <c r="Q817" s="2"/>
      <c r="R817" s="2"/>
      <c r="S817" s="2"/>
      <c r="T817" s="2"/>
      <c r="U817" s="2"/>
    </row>
    <row r="818" spans="1:21" x14ac:dyDescent="0.25">
      <c r="A818" s="37">
        <v>81307</v>
      </c>
      <c r="B818" s="30" t="s">
        <v>43</v>
      </c>
      <c r="C818" s="30" t="s">
        <v>849</v>
      </c>
      <c r="D818" s="30" t="s">
        <v>854</v>
      </c>
      <c r="E818" s="42">
        <v>3136</v>
      </c>
      <c r="F818" s="32">
        <v>3319</v>
      </c>
      <c r="G818" s="32">
        <f t="shared" si="18"/>
        <v>183</v>
      </c>
      <c r="H818" s="32">
        <v>3075</v>
      </c>
      <c r="I818" s="32">
        <f t="shared" si="19"/>
        <v>244</v>
      </c>
      <c r="J818" s="33">
        <v>7.3499999999999996E-2</v>
      </c>
      <c r="K818" s="34">
        <v>3349</v>
      </c>
      <c r="L818" s="34">
        <v>0</v>
      </c>
      <c r="M818" s="35">
        <f t="shared" si="20"/>
        <v>3075</v>
      </c>
      <c r="N818" s="35">
        <f t="shared" si="21"/>
        <v>274</v>
      </c>
      <c r="O818" s="36">
        <f t="shared" si="17"/>
        <v>8.1815467303672743E-2</v>
      </c>
      <c r="P818" s="2"/>
      <c r="Q818" s="2"/>
      <c r="R818" s="2"/>
      <c r="S818" s="2"/>
      <c r="T818" s="2"/>
      <c r="U818" s="2"/>
    </row>
    <row r="819" spans="1:21" x14ac:dyDescent="0.25">
      <c r="A819" s="37">
        <v>90101</v>
      </c>
      <c r="B819" s="30" t="s">
        <v>44</v>
      </c>
      <c r="C819" s="30" t="s">
        <v>44</v>
      </c>
      <c r="D819" s="30" t="s">
        <v>44</v>
      </c>
      <c r="E819" s="42">
        <v>33902</v>
      </c>
      <c r="F819" s="32">
        <v>37355</v>
      </c>
      <c r="G819" s="32">
        <f t="shared" si="18"/>
        <v>3453</v>
      </c>
      <c r="H819" s="32">
        <v>33271</v>
      </c>
      <c r="I819" s="32">
        <f t="shared" si="19"/>
        <v>4084</v>
      </c>
      <c r="J819" s="33">
        <v>0.10929999999999999</v>
      </c>
      <c r="K819" s="34">
        <v>37679</v>
      </c>
      <c r="L819" s="34">
        <v>186</v>
      </c>
      <c r="M819" s="35">
        <f t="shared" si="20"/>
        <v>33457</v>
      </c>
      <c r="N819" s="35">
        <f t="shared" si="21"/>
        <v>4222</v>
      </c>
      <c r="O819" s="36">
        <f t="shared" si="17"/>
        <v>0.11205180604580801</v>
      </c>
      <c r="P819" s="2"/>
      <c r="Q819" s="2"/>
      <c r="R819" s="2"/>
      <c r="S819" s="2"/>
      <c r="T819" s="2"/>
      <c r="U819" s="2"/>
    </row>
    <row r="820" spans="1:21" x14ac:dyDescent="0.25">
      <c r="A820" s="37">
        <v>90102</v>
      </c>
      <c r="B820" s="30" t="s">
        <v>44</v>
      </c>
      <c r="C820" s="30" t="s">
        <v>44</v>
      </c>
      <c r="D820" s="30" t="s">
        <v>855</v>
      </c>
      <c r="E820" s="38"/>
      <c r="F820" s="39">
        <v>0</v>
      </c>
      <c r="G820" s="32">
        <f t="shared" si="18"/>
        <v>0</v>
      </c>
      <c r="H820" s="39">
        <v>0</v>
      </c>
      <c r="I820" s="32">
        <f t="shared" si="19"/>
        <v>0</v>
      </c>
      <c r="J820" s="40"/>
      <c r="K820" s="34">
        <v>0</v>
      </c>
      <c r="L820" s="34">
        <v>0</v>
      </c>
      <c r="M820" s="34">
        <f t="shared" si="20"/>
        <v>0</v>
      </c>
      <c r="N820" s="34">
        <f t="shared" si="21"/>
        <v>0</v>
      </c>
      <c r="O820" s="36" t="e">
        <f t="shared" si="17"/>
        <v>#DIV/0!</v>
      </c>
      <c r="P820" s="2"/>
      <c r="Q820" s="2"/>
      <c r="R820" s="2"/>
      <c r="S820" s="2"/>
      <c r="T820" s="2"/>
      <c r="U820" s="2"/>
    </row>
    <row r="821" spans="1:21" x14ac:dyDescent="0.25">
      <c r="A821" s="37">
        <v>90103</v>
      </c>
      <c r="B821" s="30" t="s">
        <v>44</v>
      </c>
      <c r="C821" s="30" t="s">
        <v>44</v>
      </c>
      <c r="D821" s="30" t="s">
        <v>856</v>
      </c>
      <c r="E821" s="38"/>
      <c r="F821" s="39">
        <v>0</v>
      </c>
      <c r="G821" s="32">
        <f t="shared" si="18"/>
        <v>0</v>
      </c>
      <c r="H821" s="39">
        <v>0</v>
      </c>
      <c r="I821" s="32">
        <f t="shared" si="19"/>
        <v>0</v>
      </c>
      <c r="J821" s="40"/>
      <c r="K821" s="34">
        <v>0</v>
      </c>
      <c r="L821" s="34">
        <v>0</v>
      </c>
      <c r="M821" s="34">
        <f t="shared" si="20"/>
        <v>0</v>
      </c>
      <c r="N821" s="34">
        <f t="shared" si="21"/>
        <v>0</v>
      </c>
      <c r="O821" s="36" t="e">
        <f t="shared" si="17"/>
        <v>#DIV/0!</v>
      </c>
      <c r="P821" s="2"/>
      <c r="Q821" s="2"/>
      <c r="R821" s="2"/>
      <c r="S821" s="2"/>
      <c r="T821" s="2"/>
      <c r="U821" s="2"/>
    </row>
    <row r="822" spans="1:21" x14ac:dyDescent="0.25">
      <c r="A822" s="37">
        <v>90104</v>
      </c>
      <c r="B822" s="30" t="s">
        <v>44</v>
      </c>
      <c r="C822" s="30" t="s">
        <v>44</v>
      </c>
      <c r="D822" s="30" t="s">
        <v>857</v>
      </c>
      <c r="E822" s="38"/>
      <c r="F822" s="39">
        <v>0</v>
      </c>
      <c r="G822" s="32">
        <f t="shared" si="18"/>
        <v>0</v>
      </c>
      <c r="H822" s="39">
        <v>0</v>
      </c>
      <c r="I822" s="32">
        <f t="shared" si="19"/>
        <v>0</v>
      </c>
      <c r="J822" s="40"/>
      <c r="K822" s="34">
        <v>0</v>
      </c>
      <c r="L822" s="34">
        <v>0</v>
      </c>
      <c r="M822" s="34">
        <f t="shared" si="20"/>
        <v>0</v>
      </c>
      <c r="N822" s="34">
        <f t="shared" si="21"/>
        <v>0</v>
      </c>
      <c r="O822" s="36" t="e">
        <f t="shared" si="17"/>
        <v>#DIV/0!</v>
      </c>
      <c r="P822" s="2"/>
      <c r="Q822" s="2"/>
      <c r="R822" s="2"/>
      <c r="S822" s="2"/>
      <c r="T822" s="2"/>
      <c r="U822" s="2"/>
    </row>
    <row r="823" spans="1:21" x14ac:dyDescent="0.25">
      <c r="A823" s="37">
        <v>90105</v>
      </c>
      <c r="B823" s="30" t="s">
        <v>44</v>
      </c>
      <c r="C823" s="30" t="s">
        <v>44</v>
      </c>
      <c r="D823" s="30" t="s">
        <v>858</v>
      </c>
      <c r="E823" s="38"/>
      <c r="F823" s="39">
        <v>0</v>
      </c>
      <c r="G823" s="32">
        <f t="shared" si="18"/>
        <v>0</v>
      </c>
      <c r="H823" s="39">
        <v>0</v>
      </c>
      <c r="I823" s="32">
        <f t="shared" si="19"/>
        <v>0</v>
      </c>
      <c r="J823" s="40"/>
      <c r="K823" s="34">
        <v>0</v>
      </c>
      <c r="L823" s="34">
        <v>0</v>
      </c>
      <c r="M823" s="34">
        <f t="shared" si="20"/>
        <v>0</v>
      </c>
      <c r="N823" s="34">
        <f t="shared" si="21"/>
        <v>0</v>
      </c>
      <c r="O823" s="36" t="e">
        <f t="shared" si="17"/>
        <v>#DIV/0!</v>
      </c>
      <c r="P823" s="2"/>
      <c r="Q823" s="2"/>
      <c r="R823" s="2"/>
      <c r="S823" s="2"/>
      <c r="T823" s="2"/>
      <c r="U823" s="2"/>
    </row>
    <row r="824" spans="1:21" x14ac:dyDescent="0.25">
      <c r="A824" s="37">
        <v>90106</v>
      </c>
      <c r="B824" s="30" t="s">
        <v>44</v>
      </c>
      <c r="C824" s="30" t="s">
        <v>44</v>
      </c>
      <c r="D824" s="30" t="s">
        <v>859</v>
      </c>
      <c r="E824" s="38"/>
      <c r="F824" s="39">
        <v>0</v>
      </c>
      <c r="G824" s="32">
        <f t="shared" si="18"/>
        <v>0</v>
      </c>
      <c r="H824" s="39">
        <v>0</v>
      </c>
      <c r="I824" s="32">
        <f t="shared" si="19"/>
        <v>0</v>
      </c>
      <c r="J824" s="40"/>
      <c r="K824" s="34">
        <v>0</v>
      </c>
      <c r="L824" s="34">
        <v>0</v>
      </c>
      <c r="M824" s="34">
        <f t="shared" si="20"/>
        <v>0</v>
      </c>
      <c r="N824" s="34">
        <f t="shared" si="21"/>
        <v>0</v>
      </c>
      <c r="O824" s="36" t="e">
        <f t="shared" si="17"/>
        <v>#DIV/0!</v>
      </c>
      <c r="P824" s="2"/>
      <c r="Q824" s="2"/>
      <c r="R824" s="2"/>
      <c r="S824" s="2"/>
      <c r="T824" s="2"/>
      <c r="U824" s="2"/>
    </row>
    <row r="825" spans="1:21" x14ac:dyDescent="0.25">
      <c r="A825" s="37">
        <v>90107</v>
      </c>
      <c r="B825" s="30" t="s">
        <v>44</v>
      </c>
      <c r="C825" s="30" t="s">
        <v>44</v>
      </c>
      <c r="D825" s="30" t="s">
        <v>860</v>
      </c>
      <c r="E825" s="38"/>
      <c r="F825" s="39">
        <v>0</v>
      </c>
      <c r="G825" s="32">
        <f t="shared" si="18"/>
        <v>0</v>
      </c>
      <c r="H825" s="39">
        <v>0</v>
      </c>
      <c r="I825" s="32">
        <f t="shared" si="19"/>
        <v>0</v>
      </c>
      <c r="J825" s="40"/>
      <c r="K825" s="34">
        <v>0</v>
      </c>
      <c r="L825" s="34">
        <v>0</v>
      </c>
      <c r="M825" s="34">
        <f t="shared" si="20"/>
        <v>0</v>
      </c>
      <c r="N825" s="34">
        <f t="shared" si="21"/>
        <v>0</v>
      </c>
      <c r="O825" s="36" t="e">
        <f t="shared" si="17"/>
        <v>#DIV/0!</v>
      </c>
      <c r="P825" s="2"/>
      <c r="Q825" s="2"/>
      <c r="R825" s="2"/>
      <c r="S825" s="2"/>
      <c r="T825" s="2"/>
      <c r="U825" s="2"/>
    </row>
    <row r="826" spans="1:21" x14ac:dyDescent="0.25">
      <c r="A826" s="37">
        <v>90108</v>
      </c>
      <c r="B826" s="30" t="s">
        <v>44</v>
      </c>
      <c r="C826" s="30" t="s">
        <v>44</v>
      </c>
      <c r="D826" s="30" t="s">
        <v>861</v>
      </c>
      <c r="E826" s="38"/>
      <c r="F826" s="39">
        <v>0</v>
      </c>
      <c r="G826" s="32">
        <f t="shared" si="18"/>
        <v>0</v>
      </c>
      <c r="H826" s="39">
        <v>0</v>
      </c>
      <c r="I826" s="32">
        <f t="shared" si="19"/>
        <v>0</v>
      </c>
      <c r="J826" s="40"/>
      <c r="K826" s="34">
        <v>0</v>
      </c>
      <c r="L826" s="34">
        <v>0</v>
      </c>
      <c r="M826" s="34">
        <f t="shared" si="20"/>
        <v>0</v>
      </c>
      <c r="N826" s="34">
        <f t="shared" si="21"/>
        <v>0</v>
      </c>
      <c r="O826" s="36" t="e">
        <f t="shared" si="17"/>
        <v>#DIV/0!</v>
      </c>
      <c r="P826" s="2"/>
      <c r="Q826" s="2"/>
      <c r="R826" s="2"/>
      <c r="S826" s="2"/>
      <c r="T826" s="2"/>
      <c r="U826" s="2"/>
    </row>
    <row r="827" spans="1:21" x14ac:dyDescent="0.25">
      <c r="A827" s="37">
        <v>90109</v>
      </c>
      <c r="B827" s="30" t="s">
        <v>44</v>
      </c>
      <c r="C827" s="30" t="s">
        <v>44</v>
      </c>
      <c r="D827" s="30" t="s">
        <v>862</v>
      </c>
      <c r="E827" s="38"/>
      <c r="F827" s="39">
        <v>0</v>
      </c>
      <c r="G827" s="32">
        <f t="shared" si="18"/>
        <v>0</v>
      </c>
      <c r="H827" s="39">
        <v>0</v>
      </c>
      <c r="I827" s="32">
        <f t="shared" si="19"/>
        <v>0</v>
      </c>
      <c r="J827" s="40"/>
      <c r="K827" s="34">
        <v>0</v>
      </c>
      <c r="L827" s="34">
        <v>0</v>
      </c>
      <c r="M827" s="34">
        <f t="shared" si="20"/>
        <v>0</v>
      </c>
      <c r="N827" s="34">
        <f t="shared" si="21"/>
        <v>0</v>
      </c>
      <c r="O827" s="36" t="e">
        <f t="shared" si="17"/>
        <v>#DIV/0!</v>
      </c>
      <c r="P827" s="2"/>
      <c r="Q827" s="2"/>
      <c r="R827" s="2"/>
      <c r="S827" s="2"/>
      <c r="T827" s="2"/>
      <c r="U827" s="2"/>
    </row>
    <row r="828" spans="1:21" x14ac:dyDescent="0.25">
      <c r="A828" s="37">
        <v>90110</v>
      </c>
      <c r="B828" s="30" t="s">
        <v>44</v>
      </c>
      <c r="C828" s="30" t="s">
        <v>44</v>
      </c>
      <c r="D828" s="30" t="s">
        <v>863</v>
      </c>
      <c r="E828" s="38"/>
      <c r="F828" s="39">
        <v>0</v>
      </c>
      <c r="G828" s="32">
        <f t="shared" si="18"/>
        <v>0</v>
      </c>
      <c r="H828" s="39">
        <v>0</v>
      </c>
      <c r="I828" s="32">
        <f t="shared" si="19"/>
        <v>0</v>
      </c>
      <c r="J828" s="40"/>
      <c r="K828" s="34">
        <v>0</v>
      </c>
      <c r="L828" s="34">
        <v>0</v>
      </c>
      <c r="M828" s="34">
        <f t="shared" si="20"/>
        <v>0</v>
      </c>
      <c r="N828" s="34">
        <f t="shared" si="21"/>
        <v>0</v>
      </c>
      <c r="O828" s="36" t="e">
        <f t="shared" si="17"/>
        <v>#DIV/0!</v>
      </c>
      <c r="P828" s="2"/>
      <c r="Q828" s="2"/>
      <c r="R828" s="2"/>
      <c r="S828" s="2"/>
      <c r="T828" s="2"/>
      <c r="U828" s="2"/>
    </row>
    <row r="829" spans="1:21" x14ac:dyDescent="0.25">
      <c r="A829" s="37">
        <v>90111</v>
      </c>
      <c r="B829" s="30" t="s">
        <v>44</v>
      </c>
      <c r="C829" s="30" t="s">
        <v>44</v>
      </c>
      <c r="D829" s="30" t="s">
        <v>437</v>
      </c>
      <c r="E829" s="38"/>
      <c r="F829" s="39">
        <v>0</v>
      </c>
      <c r="G829" s="32">
        <f t="shared" si="18"/>
        <v>0</v>
      </c>
      <c r="H829" s="39">
        <v>0</v>
      </c>
      <c r="I829" s="32">
        <f t="shared" si="19"/>
        <v>0</v>
      </c>
      <c r="J829" s="40"/>
      <c r="K829" s="34">
        <v>0</v>
      </c>
      <c r="L829" s="34">
        <v>0</v>
      </c>
      <c r="M829" s="34">
        <f t="shared" si="20"/>
        <v>0</v>
      </c>
      <c r="N829" s="34">
        <f t="shared" si="21"/>
        <v>0</v>
      </c>
      <c r="O829" s="36" t="e">
        <f t="shared" si="17"/>
        <v>#DIV/0!</v>
      </c>
      <c r="P829" s="2"/>
      <c r="Q829" s="2"/>
      <c r="R829" s="2"/>
      <c r="S829" s="2"/>
      <c r="T829" s="2"/>
      <c r="U829" s="2"/>
    </row>
    <row r="830" spans="1:21" x14ac:dyDescent="0.25">
      <c r="A830" s="37">
        <v>90112</v>
      </c>
      <c r="B830" s="30" t="s">
        <v>44</v>
      </c>
      <c r="C830" s="30" t="s">
        <v>44</v>
      </c>
      <c r="D830" s="30" t="s">
        <v>864</v>
      </c>
      <c r="E830" s="38"/>
      <c r="F830" s="39">
        <v>0</v>
      </c>
      <c r="G830" s="32">
        <f t="shared" si="18"/>
        <v>0</v>
      </c>
      <c r="H830" s="39">
        <v>0</v>
      </c>
      <c r="I830" s="32">
        <f t="shared" si="19"/>
        <v>0</v>
      </c>
      <c r="J830" s="40"/>
      <c r="K830" s="34">
        <v>0</v>
      </c>
      <c r="L830" s="34">
        <v>0</v>
      </c>
      <c r="M830" s="34">
        <f t="shared" si="20"/>
        <v>0</v>
      </c>
      <c r="N830" s="34">
        <f t="shared" si="21"/>
        <v>0</v>
      </c>
      <c r="O830" s="36" t="e">
        <f t="shared" si="17"/>
        <v>#DIV/0!</v>
      </c>
      <c r="P830" s="2"/>
      <c r="Q830" s="2"/>
      <c r="R830" s="2"/>
      <c r="S830" s="2"/>
      <c r="T830" s="2"/>
      <c r="U830" s="2"/>
    </row>
    <row r="831" spans="1:21" x14ac:dyDescent="0.25">
      <c r="A831" s="37">
        <v>90113</v>
      </c>
      <c r="B831" s="30" t="s">
        <v>44</v>
      </c>
      <c r="C831" s="30" t="s">
        <v>44</v>
      </c>
      <c r="D831" s="30" t="s">
        <v>865</v>
      </c>
      <c r="E831" s="38"/>
      <c r="F831" s="39">
        <v>0</v>
      </c>
      <c r="G831" s="32">
        <f t="shared" si="18"/>
        <v>0</v>
      </c>
      <c r="H831" s="39">
        <v>0</v>
      </c>
      <c r="I831" s="32">
        <f t="shared" si="19"/>
        <v>0</v>
      </c>
      <c r="J831" s="40"/>
      <c r="K831" s="34">
        <v>0</v>
      </c>
      <c r="L831" s="34">
        <v>0</v>
      </c>
      <c r="M831" s="34">
        <f t="shared" si="20"/>
        <v>0</v>
      </c>
      <c r="N831" s="34">
        <f t="shared" si="21"/>
        <v>0</v>
      </c>
      <c r="O831" s="36" t="e">
        <f t="shared" si="17"/>
        <v>#DIV/0!</v>
      </c>
      <c r="P831" s="2"/>
      <c r="Q831" s="2"/>
      <c r="R831" s="2"/>
      <c r="S831" s="2"/>
      <c r="T831" s="2"/>
      <c r="U831" s="2"/>
    </row>
    <row r="832" spans="1:21" x14ac:dyDescent="0.25">
      <c r="A832" s="37">
        <v>90114</v>
      </c>
      <c r="B832" s="30" t="s">
        <v>44</v>
      </c>
      <c r="C832" s="30" t="s">
        <v>44</v>
      </c>
      <c r="D832" s="30" t="s">
        <v>866</v>
      </c>
      <c r="E832" s="38"/>
      <c r="F832" s="39">
        <v>0</v>
      </c>
      <c r="G832" s="32">
        <f t="shared" si="18"/>
        <v>0</v>
      </c>
      <c r="H832" s="39">
        <v>0</v>
      </c>
      <c r="I832" s="32">
        <f t="shared" si="19"/>
        <v>0</v>
      </c>
      <c r="J832" s="40"/>
      <c r="K832" s="34">
        <v>0</v>
      </c>
      <c r="L832" s="34">
        <v>0</v>
      </c>
      <c r="M832" s="34">
        <f t="shared" si="20"/>
        <v>0</v>
      </c>
      <c r="N832" s="34">
        <f t="shared" si="21"/>
        <v>0</v>
      </c>
      <c r="O832" s="36" t="e">
        <f t="shared" si="17"/>
        <v>#DIV/0!</v>
      </c>
      <c r="P832" s="2"/>
      <c r="Q832" s="2"/>
      <c r="R832" s="2"/>
      <c r="S832" s="2"/>
      <c r="T832" s="2"/>
      <c r="U832" s="2"/>
    </row>
    <row r="833" spans="1:21" x14ac:dyDescent="0.25">
      <c r="A833" s="37">
        <v>90115</v>
      </c>
      <c r="B833" s="30" t="s">
        <v>44</v>
      </c>
      <c r="C833" s="30" t="s">
        <v>44</v>
      </c>
      <c r="D833" s="30" t="s">
        <v>867</v>
      </c>
      <c r="E833" s="38"/>
      <c r="F833" s="39">
        <v>0</v>
      </c>
      <c r="G833" s="32">
        <f t="shared" si="18"/>
        <v>0</v>
      </c>
      <c r="H833" s="39">
        <v>0</v>
      </c>
      <c r="I833" s="32">
        <f t="shared" si="19"/>
        <v>0</v>
      </c>
      <c r="J833" s="40"/>
      <c r="K833" s="34">
        <v>0</v>
      </c>
      <c r="L833" s="34">
        <v>0</v>
      </c>
      <c r="M833" s="34">
        <f t="shared" si="20"/>
        <v>0</v>
      </c>
      <c r="N833" s="34">
        <f t="shared" si="21"/>
        <v>0</v>
      </c>
      <c r="O833" s="36" t="e">
        <f t="shared" si="17"/>
        <v>#DIV/0!</v>
      </c>
      <c r="P833" s="2"/>
      <c r="Q833" s="2"/>
      <c r="R833" s="2"/>
      <c r="S833" s="2"/>
      <c r="T833" s="2"/>
      <c r="U833" s="2"/>
    </row>
    <row r="834" spans="1:21" x14ac:dyDescent="0.25">
      <c r="A834" s="37">
        <v>90116</v>
      </c>
      <c r="B834" s="30" t="s">
        <v>44</v>
      </c>
      <c r="C834" s="30" t="s">
        <v>44</v>
      </c>
      <c r="D834" s="30" t="s">
        <v>868</v>
      </c>
      <c r="E834" s="38"/>
      <c r="F834" s="39">
        <v>0</v>
      </c>
      <c r="G834" s="32">
        <f t="shared" si="18"/>
        <v>0</v>
      </c>
      <c r="H834" s="39">
        <v>0</v>
      </c>
      <c r="I834" s="32">
        <f t="shared" si="19"/>
        <v>0</v>
      </c>
      <c r="J834" s="40"/>
      <c r="K834" s="34">
        <v>0</v>
      </c>
      <c r="L834" s="34">
        <v>0</v>
      </c>
      <c r="M834" s="34">
        <f t="shared" si="20"/>
        <v>0</v>
      </c>
      <c r="N834" s="34">
        <f t="shared" si="21"/>
        <v>0</v>
      </c>
      <c r="O834" s="36" t="e">
        <f t="shared" si="17"/>
        <v>#DIV/0!</v>
      </c>
      <c r="P834" s="2"/>
      <c r="Q834" s="2"/>
      <c r="R834" s="2"/>
      <c r="S834" s="2"/>
      <c r="T834" s="2"/>
      <c r="U834" s="2"/>
    </row>
    <row r="835" spans="1:21" x14ac:dyDescent="0.25">
      <c r="A835" s="37">
        <v>90117</v>
      </c>
      <c r="B835" s="30" t="s">
        <v>44</v>
      </c>
      <c r="C835" s="30" t="s">
        <v>44</v>
      </c>
      <c r="D835" s="30" t="s">
        <v>869</v>
      </c>
      <c r="E835" s="42">
        <v>2816</v>
      </c>
      <c r="F835" s="32">
        <v>3085</v>
      </c>
      <c r="G835" s="32">
        <f t="shared" si="18"/>
        <v>269</v>
      </c>
      <c r="H835" s="32">
        <v>2858</v>
      </c>
      <c r="I835" s="32">
        <f t="shared" si="19"/>
        <v>227</v>
      </c>
      <c r="J835" s="33">
        <v>7.3700000000000002E-2</v>
      </c>
      <c r="K835" s="34">
        <v>3006</v>
      </c>
      <c r="L835" s="34">
        <v>0</v>
      </c>
      <c r="M835" s="35">
        <f t="shared" si="20"/>
        <v>2858</v>
      </c>
      <c r="N835" s="35">
        <f t="shared" si="21"/>
        <v>148</v>
      </c>
      <c r="O835" s="36">
        <f t="shared" si="17"/>
        <v>4.9234863606121095E-2</v>
      </c>
      <c r="P835" s="2"/>
      <c r="Q835" s="2"/>
      <c r="R835" s="2"/>
      <c r="S835" s="2"/>
      <c r="T835" s="2"/>
      <c r="U835" s="2"/>
    </row>
    <row r="836" spans="1:21" x14ac:dyDescent="0.25">
      <c r="A836" s="37">
        <v>90118</v>
      </c>
      <c r="B836" s="30" t="s">
        <v>44</v>
      </c>
      <c r="C836" s="30" t="s">
        <v>44</v>
      </c>
      <c r="D836" s="30" t="s">
        <v>870</v>
      </c>
      <c r="E836" s="42">
        <v>11972</v>
      </c>
      <c r="F836" s="32">
        <v>17058</v>
      </c>
      <c r="G836" s="32">
        <f t="shared" si="18"/>
        <v>5086</v>
      </c>
      <c r="H836" s="32">
        <v>11589</v>
      </c>
      <c r="I836" s="32">
        <f t="shared" si="19"/>
        <v>5469</v>
      </c>
      <c r="J836" s="33">
        <v>0.3206</v>
      </c>
      <c r="K836" s="34">
        <v>17839</v>
      </c>
      <c r="L836" s="34">
        <v>0</v>
      </c>
      <c r="M836" s="35">
        <f t="shared" si="20"/>
        <v>11589</v>
      </c>
      <c r="N836" s="35">
        <f t="shared" si="21"/>
        <v>6250</v>
      </c>
      <c r="O836" s="36">
        <f t="shared" si="17"/>
        <v>0.35035596165704358</v>
      </c>
      <c r="P836" s="2"/>
      <c r="Q836" s="2"/>
      <c r="R836" s="2"/>
      <c r="S836" s="2"/>
      <c r="T836" s="2"/>
      <c r="U836" s="2"/>
    </row>
    <row r="837" spans="1:21" x14ac:dyDescent="0.25">
      <c r="A837" s="37">
        <v>90119</v>
      </c>
      <c r="B837" s="30" t="s">
        <v>44</v>
      </c>
      <c r="C837" s="30" t="s">
        <v>44</v>
      </c>
      <c r="D837" s="30" t="s">
        <v>871</v>
      </c>
      <c r="E837" s="38"/>
      <c r="F837" s="39">
        <v>0</v>
      </c>
      <c r="G837" s="32">
        <f t="shared" si="18"/>
        <v>0</v>
      </c>
      <c r="H837" s="39">
        <v>0</v>
      </c>
      <c r="I837" s="32">
        <f t="shared" si="19"/>
        <v>0</v>
      </c>
      <c r="J837" s="40"/>
      <c r="K837" s="34">
        <v>0</v>
      </c>
      <c r="L837" s="34">
        <v>0</v>
      </c>
      <c r="M837" s="34">
        <f t="shared" si="20"/>
        <v>0</v>
      </c>
      <c r="N837" s="34">
        <f t="shared" si="21"/>
        <v>0</v>
      </c>
      <c r="O837" s="36" t="e">
        <f t="shared" si="17"/>
        <v>#DIV/0!</v>
      </c>
      <c r="P837" s="2"/>
      <c r="Q837" s="2"/>
      <c r="R837" s="2"/>
      <c r="S837" s="2"/>
      <c r="T837" s="2"/>
      <c r="U837" s="2"/>
    </row>
    <row r="838" spans="1:21" x14ac:dyDescent="0.25">
      <c r="A838" s="37">
        <v>90201</v>
      </c>
      <c r="B838" s="30" t="s">
        <v>44</v>
      </c>
      <c r="C838" s="30" t="s">
        <v>306</v>
      </c>
      <c r="D838" s="30" t="s">
        <v>306</v>
      </c>
      <c r="E838" s="42">
        <v>5281</v>
      </c>
      <c r="F838" s="32">
        <v>6019</v>
      </c>
      <c r="G838" s="32">
        <f t="shared" si="18"/>
        <v>738</v>
      </c>
      <c r="H838" s="32">
        <v>4855</v>
      </c>
      <c r="I838" s="32">
        <f t="shared" si="19"/>
        <v>1164</v>
      </c>
      <c r="J838" s="33">
        <v>0.19339999999999999</v>
      </c>
      <c r="K838" s="34">
        <v>6113</v>
      </c>
      <c r="L838" s="34">
        <v>0</v>
      </c>
      <c r="M838" s="35">
        <f t="shared" si="20"/>
        <v>4855</v>
      </c>
      <c r="N838" s="35">
        <f t="shared" si="21"/>
        <v>1258</v>
      </c>
      <c r="O838" s="36">
        <f t="shared" si="17"/>
        <v>0.20579093734663831</v>
      </c>
      <c r="P838" s="2"/>
      <c r="Q838" s="2"/>
      <c r="R838" s="2"/>
      <c r="S838" s="2"/>
      <c r="T838" s="2"/>
      <c r="U838" s="2"/>
    </row>
    <row r="839" spans="1:21" x14ac:dyDescent="0.25">
      <c r="A839" s="37">
        <v>90202</v>
      </c>
      <c r="B839" s="30" t="s">
        <v>44</v>
      </c>
      <c r="C839" s="30" t="s">
        <v>306</v>
      </c>
      <c r="D839" s="30" t="s">
        <v>735</v>
      </c>
      <c r="E839" s="38"/>
      <c r="F839" s="39">
        <v>0</v>
      </c>
      <c r="G839" s="32">
        <f t="shared" si="18"/>
        <v>0</v>
      </c>
      <c r="H839" s="39">
        <v>0</v>
      </c>
      <c r="I839" s="32">
        <f t="shared" si="19"/>
        <v>0</v>
      </c>
      <c r="J839" s="40"/>
      <c r="K839" s="34">
        <v>0</v>
      </c>
      <c r="L839" s="34">
        <v>0</v>
      </c>
      <c r="M839" s="34">
        <f t="shared" si="20"/>
        <v>0</v>
      </c>
      <c r="N839" s="34">
        <f t="shared" si="21"/>
        <v>0</v>
      </c>
      <c r="O839" s="36" t="e">
        <f t="shared" si="17"/>
        <v>#DIV/0!</v>
      </c>
      <c r="P839" s="2"/>
      <c r="Q839" s="2"/>
      <c r="R839" s="2"/>
      <c r="S839" s="2"/>
      <c r="T839" s="2"/>
      <c r="U839" s="2"/>
    </row>
    <row r="840" spans="1:21" x14ac:dyDescent="0.25">
      <c r="A840" s="37">
        <v>90203</v>
      </c>
      <c r="B840" s="30" t="s">
        <v>44</v>
      </c>
      <c r="C840" s="30" t="s">
        <v>306</v>
      </c>
      <c r="D840" s="30" t="s">
        <v>203</v>
      </c>
      <c r="E840" s="38"/>
      <c r="F840" s="39">
        <v>0</v>
      </c>
      <c r="G840" s="32">
        <f t="shared" si="18"/>
        <v>0</v>
      </c>
      <c r="H840" s="39">
        <v>0</v>
      </c>
      <c r="I840" s="32">
        <f t="shared" si="19"/>
        <v>0</v>
      </c>
      <c r="J840" s="40"/>
      <c r="K840" s="34">
        <v>0</v>
      </c>
      <c r="L840" s="34">
        <v>0</v>
      </c>
      <c r="M840" s="34">
        <f t="shared" si="20"/>
        <v>0</v>
      </c>
      <c r="N840" s="34">
        <f t="shared" si="21"/>
        <v>0</v>
      </c>
      <c r="O840" s="36" t="e">
        <f t="shared" si="17"/>
        <v>#DIV/0!</v>
      </c>
      <c r="P840" s="2"/>
      <c r="Q840" s="2"/>
      <c r="R840" s="2"/>
      <c r="S840" s="2"/>
      <c r="T840" s="2"/>
      <c r="U840" s="2"/>
    </row>
    <row r="841" spans="1:21" x14ac:dyDescent="0.25">
      <c r="A841" s="37">
        <v>90204</v>
      </c>
      <c r="B841" s="30" t="s">
        <v>44</v>
      </c>
      <c r="C841" s="30" t="s">
        <v>306</v>
      </c>
      <c r="D841" s="30" t="s">
        <v>872</v>
      </c>
      <c r="E841" s="38"/>
      <c r="F841" s="39">
        <v>0</v>
      </c>
      <c r="G841" s="32">
        <f t="shared" si="18"/>
        <v>0</v>
      </c>
      <c r="H841" s="39">
        <v>0</v>
      </c>
      <c r="I841" s="32">
        <f t="shared" si="19"/>
        <v>0</v>
      </c>
      <c r="J841" s="40"/>
      <c r="K841" s="34">
        <v>0</v>
      </c>
      <c r="L841" s="34">
        <v>0</v>
      </c>
      <c r="M841" s="34">
        <f t="shared" si="20"/>
        <v>0</v>
      </c>
      <c r="N841" s="34">
        <f t="shared" si="21"/>
        <v>0</v>
      </c>
      <c r="O841" s="36" t="e">
        <f t="shared" si="17"/>
        <v>#DIV/0!</v>
      </c>
      <c r="P841" s="2"/>
      <c r="Q841" s="2"/>
      <c r="R841" s="2"/>
      <c r="S841" s="2"/>
      <c r="T841" s="2"/>
      <c r="U841" s="2"/>
    </row>
    <row r="842" spans="1:21" x14ac:dyDescent="0.25">
      <c r="A842" s="37">
        <v>90205</v>
      </c>
      <c r="B842" s="30" t="s">
        <v>44</v>
      </c>
      <c r="C842" s="30" t="s">
        <v>306</v>
      </c>
      <c r="D842" s="30" t="s">
        <v>873</v>
      </c>
      <c r="E842" s="38"/>
      <c r="F842" s="39">
        <v>0</v>
      </c>
      <c r="G842" s="32">
        <f t="shared" si="18"/>
        <v>0</v>
      </c>
      <c r="H842" s="39">
        <v>0</v>
      </c>
      <c r="I842" s="32">
        <f t="shared" si="19"/>
        <v>0</v>
      </c>
      <c r="J842" s="40"/>
      <c r="K842" s="34">
        <v>0</v>
      </c>
      <c r="L842" s="34">
        <v>0</v>
      </c>
      <c r="M842" s="34">
        <f t="shared" si="20"/>
        <v>0</v>
      </c>
      <c r="N842" s="34">
        <f t="shared" si="21"/>
        <v>0</v>
      </c>
      <c r="O842" s="36" t="e">
        <f t="shared" si="17"/>
        <v>#DIV/0!</v>
      </c>
      <c r="P842" s="2"/>
      <c r="Q842" s="2"/>
      <c r="R842" s="2"/>
      <c r="S842" s="2"/>
      <c r="T842" s="2"/>
      <c r="U842" s="2"/>
    </row>
    <row r="843" spans="1:21" x14ac:dyDescent="0.25">
      <c r="A843" s="37">
        <v>90206</v>
      </c>
      <c r="B843" s="30" t="s">
        <v>44</v>
      </c>
      <c r="C843" s="30" t="s">
        <v>306</v>
      </c>
      <c r="D843" s="30" t="s">
        <v>874</v>
      </c>
      <c r="E843" s="42">
        <v>3672</v>
      </c>
      <c r="F843" s="32">
        <v>3972</v>
      </c>
      <c r="G843" s="32">
        <f t="shared" si="18"/>
        <v>300</v>
      </c>
      <c r="H843" s="32">
        <v>3538</v>
      </c>
      <c r="I843" s="32">
        <f t="shared" si="19"/>
        <v>434</v>
      </c>
      <c r="J843" s="33">
        <v>0.10929999999999999</v>
      </c>
      <c r="K843" s="34">
        <v>3737</v>
      </c>
      <c r="L843" s="34">
        <v>0</v>
      </c>
      <c r="M843" s="35">
        <f t="shared" si="20"/>
        <v>3538</v>
      </c>
      <c r="N843" s="35">
        <f t="shared" si="21"/>
        <v>199</v>
      </c>
      <c r="O843" s="36">
        <f t="shared" si="17"/>
        <v>5.3251271073053254E-2</v>
      </c>
      <c r="P843" s="2"/>
      <c r="Q843" s="2"/>
      <c r="R843" s="2"/>
      <c r="S843" s="2"/>
      <c r="T843" s="2"/>
      <c r="U843" s="2"/>
    </row>
    <row r="844" spans="1:21" x14ac:dyDescent="0.25">
      <c r="A844" s="37">
        <v>90207</v>
      </c>
      <c r="B844" s="30" t="s">
        <v>44</v>
      </c>
      <c r="C844" s="30" t="s">
        <v>306</v>
      </c>
      <c r="D844" s="30" t="s">
        <v>342</v>
      </c>
      <c r="E844" s="38"/>
      <c r="F844" s="39">
        <v>0</v>
      </c>
      <c r="G844" s="32">
        <f t="shared" si="18"/>
        <v>0</v>
      </c>
      <c r="H844" s="39">
        <v>0</v>
      </c>
      <c r="I844" s="32">
        <f t="shared" si="19"/>
        <v>0</v>
      </c>
      <c r="J844" s="40"/>
      <c r="K844" s="34">
        <v>0</v>
      </c>
      <c r="L844" s="34">
        <v>0</v>
      </c>
      <c r="M844" s="34">
        <f t="shared" si="20"/>
        <v>0</v>
      </c>
      <c r="N844" s="34">
        <f t="shared" si="21"/>
        <v>0</v>
      </c>
      <c r="O844" s="36" t="e">
        <f t="shared" si="17"/>
        <v>#DIV/0!</v>
      </c>
      <c r="P844" s="2"/>
      <c r="Q844" s="2"/>
      <c r="R844" s="2"/>
      <c r="S844" s="2"/>
      <c r="T844" s="2"/>
      <c r="U844" s="2"/>
    </row>
    <row r="845" spans="1:21" x14ac:dyDescent="0.25">
      <c r="A845" s="37">
        <v>90208</v>
      </c>
      <c r="B845" s="30" t="s">
        <v>44</v>
      </c>
      <c r="C845" s="30" t="s">
        <v>306</v>
      </c>
      <c r="D845" s="30" t="s">
        <v>875</v>
      </c>
      <c r="E845" s="38"/>
      <c r="F845" s="39">
        <v>0</v>
      </c>
      <c r="G845" s="32">
        <f t="shared" si="18"/>
        <v>0</v>
      </c>
      <c r="H845" s="39">
        <v>0</v>
      </c>
      <c r="I845" s="32">
        <f t="shared" si="19"/>
        <v>0</v>
      </c>
      <c r="J845" s="40"/>
      <c r="K845" s="34">
        <v>0</v>
      </c>
      <c r="L845" s="34">
        <v>0</v>
      </c>
      <c r="M845" s="34">
        <f t="shared" si="20"/>
        <v>0</v>
      </c>
      <c r="N845" s="34">
        <f t="shared" si="21"/>
        <v>0</v>
      </c>
      <c r="O845" s="36" t="e">
        <f t="shared" si="17"/>
        <v>#DIV/0!</v>
      </c>
      <c r="P845" s="2"/>
      <c r="Q845" s="2"/>
      <c r="R845" s="2"/>
      <c r="S845" s="2"/>
      <c r="T845" s="2"/>
      <c r="U845" s="2"/>
    </row>
    <row r="846" spans="1:21" x14ac:dyDescent="0.25">
      <c r="A846" s="37">
        <v>90301</v>
      </c>
      <c r="B846" s="30" t="s">
        <v>44</v>
      </c>
      <c r="C846" s="30" t="s">
        <v>876</v>
      </c>
      <c r="D846" s="30" t="s">
        <v>877</v>
      </c>
      <c r="E846" s="42">
        <v>9596</v>
      </c>
      <c r="F846" s="32">
        <v>11489</v>
      </c>
      <c r="G846" s="32">
        <f t="shared" si="18"/>
        <v>1893</v>
      </c>
      <c r="H846" s="32">
        <v>9140</v>
      </c>
      <c r="I846" s="32">
        <f t="shared" si="19"/>
        <v>2349</v>
      </c>
      <c r="J846" s="33">
        <v>0.20449999999999999</v>
      </c>
      <c r="K846" s="34">
        <v>11967</v>
      </c>
      <c r="L846" s="34">
        <v>0</v>
      </c>
      <c r="M846" s="35">
        <f t="shared" si="20"/>
        <v>9140</v>
      </c>
      <c r="N846" s="35">
        <f t="shared" si="21"/>
        <v>2827</v>
      </c>
      <c r="O846" s="36">
        <f t="shared" si="17"/>
        <v>0.23623297401186596</v>
      </c>
      <c r="P846" s="2"/>
      <c r="Q846" s="2"/>
      <c r="R846" s="2"/>
      <c r="S846" s="2"/>
      <c r="T846" s="2"/>
      <c r="U846" s="2"/>
    </row>
    <row r="847" spans="1:21" x14ac:dyDescent="0.25">
      <c r="A847" s="37">
        <v>90302</v>
      </c>
      <c r="B847" s="30" t="s">
        <v>44</v>
      </c>
      <c r="C847" s="30" t="s">
        <v>876</v>
      </c>
      <c r="D847" s="30" t="s">
        <v>878</v>
      </c>
      <c r="E847" s="38"/>
      <c r="F847" s="39">
        <v>0</v>
      </c>
      <c r="G847" s="32">
        <f t="shared" si="18"/>
        <v>0</v>
      </c>
      <c r="H847" s="39">
        <v>0</v>
      </c>
      <c r="I847" s="32">
        <f t="shared" si="19"/>
        <v>0</v>
      </c>
      <c r="J847" s="40"/>
      <c r="K847" s="34">
        <v>0</v>
      </c>
      <c r="L847" s="34">
        <v>0</v>
      </c>
      <c r="M847" s="34">
        <f t="shared" si="20"/>
        <v>0</v>
      </c>
      <c r="N847" s="34">
        <f t="shared" si="21"/>
        <v>0</v>
      </c>
      <c r="O847" s="36" t="e">
        <f t="shared" si="17"/>
        <v>#DIV/0!</v>
      </c>
      <c r="P847" s="2"/>
      <c r="Q847" s="2"/>
      <c r="R847" s="2"/>
      <c r="S847" s="2"/>
      <c r="T847" s="2"/>
      <c r="U847" s="2"/>
    </row>
    <row r="848" spans="1:21" x14ac:dyDescent="0.25">
      <c r="A848" s="37">
        <v>90303</v>
      </c>
      <c r="B848" s="30" t="s">
        <v>44</v>
      </c>
      <c r="C848" s="30" t="s">
        <v>876</v>
      </c>
      <c r="D848" s="30" t="s">
        <v>879</v>
      </c>
      <c r="E848" s="38"/>
      <c r="F848" s="39">
        <v>0</v>
      </c>
      <c r="G848" s="32">
        <f t="shared" si="18"/>
        <v>0</v>
      </c>
      <c r="H848" s="39">
        <v>0</v>
      </c>
      <c r="I848" s="32">
        <f t="shared" si="19"/>
        <v>0</v>
      </c>
      <c r="J848" s="40"/>
      <c r="K848" s="34">
        <v>0</v>
      </c>
      <c r="L848" s="34">
        <v>0</v>
      </c>
      <c r="M848" s="34">
        <f t="shared" si="20"/>
        <v>0</v>
      </c>
      <c r="N848" s="34">
        <f t="shared" si="21"/>
        <v>0</v>
      </c>
      <c r="O848" s="36" t="e">
        <f t="shared" si="17"/>
        <v>#DIV/0!</v>
      </c>
      <c r="P848" s="2"/>
      <c r="Q848" s="2"/>
      <c r="R848" s="2"/>
      <c r="S848" s="2"/>
      <c r="T848" s="2"/>
      <c r="U848" s="2"/>
    </row>
    <row r="849" spans="1:21" x14ac:dyDescent="0.25">
      <c r="A849" s="37">
        <v>90304</v>
      </c>
      <c r="B849" s="30" t="s">
        <v>44</v>
      </c>
      <c r="C849" s="30" t="s">
        <v>876</v>
      </c>
      <c r="D849" s="30" t="s">
        <v>880</v>
      </c>
      <c r="E849" s="38"/>
      <c r="F849" s="39">
        <v>0</v>
      </c>
      <c r="G849" s="32">
        <f t="shared" si="18"/>
        <v>0</v>
      </c>
      <c r="H849" s="39">
        <v>0</v>
      </c>
      <c r="I849" s="32">
        <f t="shared" si="19"/>
        <v>0</v>
      </c>
      <c r="J849" s="40"/>
      <c r="K849" s="34">
        <v>0</v>
      </c>
      <c r="L849" s="34">
        <v>0</v>
      </c>
      <c r="M849" s="34">
        <f t="shared" si="20"/>
        <v>0</v>
      </c>
      <c r="N849" s="34">
        <f t="shared" si="21"/>
        <v>0</v>
      </c>
      <c r="O849" s="36" t="e">
        <f t="shared" si="17"/>
        <v>#DIV/0!</v>
      </c>
      <c r="P849" s="2"/>
      <c r="Q849" s="2"/>
      <c r="R849" s="2"/>
      <c r="S849" s="2"/>
      <c r="T849" s="2"/>
      <c r="U849" s="2"/>
    </row>
    <row r="850" spans="1:21" x14ac:dyDescent="0.25">
      <c r="A850" s="37">
        <v>90305</v>
      </c>
      <c r="B850" s="30" t="s">
        <v>44</v>
      </c>
      <c r="C850" s="30" t="s">
        <v>876</v>
      </c>
      <c r="D850" s="30" t="s">
        <v>881</v>
      </c>
      <c r="E850" s="38"/>
      <c r="F850" s="39">
        <v>0</v>
      </c>
      <c r="G850" s="32">
        <f t="shared" si="18"/>
        <v>0</v>
      </c>
      <c r="H850" s="39">
        <v>0</v>
      </c>
      <c r="I850" s="32">
        <f t="shared" si="19"/>
        <v>0</v>
      </c>
      <c r="J850" s="40"/>
      <c r="K850" s="34">
        <v>0</v>
      </c>
      <c r="L850" s="34">
        <v>0</v>
      </c>
      <c r="M850" s="34">
        <f t="shared" si="20"/>
        <v>0</v>
      </c>
      <c r="N850" s="34">
        <f t="shared" si="21"/>
        <v>0</v>
      </c>
      <c r="O850" s="36" t="e">
        <f t="shared" si="17"/>
        <v>#DIV/0!</v>
      </c>
      <c r="P850" s="2"/>
      <c r="Q850" s="2"/>
      <c r="R850" s="2"/>
      <c r="S850" s="2"/>
      <c r="T850" s="2"/>
      <c r="U850" s="2"/>
    </row>
    <row r="851" spans="1:21" x14ac:dyDescent="0.25">
      <c r="A851" s="37">
        <v>90306</v>
      </c>
      <c r="B851" s="30" t="s">
        <v>44</v>
      </c>
      <c r="C851" s="30" t="s">
        <v>876</v>
      </c>
      <c r="D851" s="30" t="s">
        <v>882</v>
      </c>
      <c r="E851" s="38"/>
      <c r="F851" s="39">
        <v>0</v>
      </c>
      <c r="G851" s="32">
        <f t="shared" si="18"/>
        <v>0</v>
      </c>
      <c r="H851" s="39">
        <v>0</v>
      </c>
      <c r="I851" s="32">
        <f t="shared" si="19"/>
        <v>0</v>
      </c>
      <c r="J851" s="40"/>
      <c r="K851" s="34">
        <v>0</v>
      </c>
      <c r="L851" s="34">
        <v>0</v>
      </c>
      <c r="M851" s="34">
        <f t="shared" si="20"/>
        <v>0</v>
      </c>
      <c r="N851" s="34">
        <f t="shared" si="21"/>
        <v>0</v>
      </c>
      <c r="O851" s="36" t="e">
        <f t="shared" si="17"/>
        <v>#DIV/0!</v>
      </c>
      <c r="P851" s="2"/>
      <c r="Q851" s="2"/>
      <c r="R851" s="2"/>
      <c r="S851" s="2"/>
      <c r="T851" s="2"/>
      <c r="U851" s="2"/>
    </row>
    <row r="852" spans="1:21" x14ac:dyDescent="0.25">
      <c r="A852" s="37">
        <v>90307</v>
      </c>
      <c r="B852" s="30" t="s">
        <v>44</v>
      </c>
      <c r="C852" s="30" t="s">
        <v>876</v>
      </c>
      <c r="D852" s="30" t="s">
        <v>883</v>
      </c>
      <c r="E852" s="38"/>
      <c r="F852" s="39">
        <v>0</v>
      </c>
      <c r="G852" s="32">
        <f t="shared" si="18"/>
        <v>0</v>
      </c>
      <c r="H852" s="39">
        <v>0</v>
      </c>
      <c r="I852" s="32">
        <f t="shared" si="19"/>
        <v>0</v>
      </c>
      <c r="J852" s="40"/>
      <c r="K852" s="34">
        <v>0</v>
      </c>
      <c r="L852" s="34">
        <v>0</v>
      </c>
      <c r="M852" s="34">
        <f t="shared" si="20"/>
        <v>0</v>
      </c>
      <c r="N852" s="34">
        <f t="shared" si="21"/>
        <v>0</v>
      </c>
      <c r="O852" s="36" t="e">
        <f t="shared" si="17"/>
        <v>#DIV/0!</v>
      </c>
      <c r="P852" s="2"/>
      <c r="Q852" s="2"/>
      <c r="R852" s="2"/>
      <c r="S852" s="2"/>
      <c r="T852" s="2"/>
      <c r="U852" s="2"/>
    </row>
    <row r="853" spans="1:21" x14ac:dyDescent="0.25">
      <c r="A853" s="37">
        <v>90308</v>
      </c>
      <c r="B853" s="30" t="s">
        <v>44</v>
      </c>
      <c r="C853" s="30" t="s">
        <v>876</v>
      </c>
      <c r="D853" s="30" t="s">
        <v>884</v>
      </c>
      <c r="E853" s="38"/>
      <c r="F853" s="39">
        <v>0</v>
      </c>
      <c r="G853" s="32">
        <f t="shared" si="18"/>
        <v>0</v>
      </c>
      <c r="H853" s="39">
        <v>0</v>
      </c>
      <c r="I853" s="32">
        <f t="shared" si="19"/>
        <v>0</v>
      </c>
      <c r="J853" s="40"/>
      <c r="K853" s="34">
        <v>0</v>
      </c>
      <c r="L853" s="34">
        <v>0</v>
      </c>
      <c r="M853" s="34">
        <f t="shared" si="20"/>
        <v>0</v>
      </c>
      <c r="N853" s="34">
        <f t="shared" si="21"/>
        <v>0</v>
      </c>
      <c r="O853" s="36" t="e">
        <f t="shared" si="17"/>
        <v>#DIV/0!</v>
      </c>
      <c r="P853" s="2"/>
      <c r="Q853" s="2"/>
      <c r="R853" s="2"/>
      <c r="S853" s="2"/>
      <c r="T853" s="2"/>
      <c r="U853" s="2"/>
    </row>
    <row r="854" spans="1:21" x14ac:dyDescent="0.25">
      <c r="A854" s="37">
        <v>90309</v>
      </c>
      <c r="B854" s="30" t="s">
        <v>44</v>
      </c>
      <c r="C854" s="30" t="s">
        <v>876</v>
      </c>
      <c r="D854" s="30" t="s">
        <v>885</v>
      </c>
      <c r="E854" s="38"/>
      <c r="F854" s="39">
        <v>0</v>
      </c>
      <c r="G854" s="32">
        <f t="shared" si="18"/>
        <v>0</v>
      </c>
      <c r="H854" s="39">
        <v>0</v>
      </c>
      <c r="I854" s="32">
        <f t="shared" si="19"/>
        <v>0</v>
      </c>
      <c r="J854" s="40"/>
      <c r="K854" s="34">
        <v>0</v>
      </c>
      <c r="L854" s="34">
        <v>0</v>
      </c>
      <c r="M854" s="34">
        <f t="shared" si="20"/>
        <v>0</v>
      </c>
      <c r="N854" s="34">
        <f t="shared" si="21"/>
        <v>0</v>
      </c>
      <c r="O854" s="36" t="e">
        <f t="shared" si="17"/>
        <v>#DIV/0!</v>
      </c>
      <c r="P854" s="2"/>
      <c r="Q854" s="2"/>
      <c r="R854" s="2"/>
      <c r="S854" s="2"/>
      <c r="T854" s="2"/>
      <c r="U854" s="2"/>
    </row>
    <row r="855" spans="1:21" x14ac:dyDescent="0.25">
      <c r="A855" s="37">
        <v>90310</v>
      </c>
      <c r="B855" s="30" t="s">
        <v>44</v>
      </c>
      <c r="C855" s="30" t="s">
        <v>876</v>
      </c>
      <c r="D855" s="30" t="s">
        <v>886</v>
      </c>
      <c r="E855" s="38"/>
      <c r="F855" s="39">
        <v>0</v>
      </c>
      <c r="G855" s="32">
        <f t="shared" si="18"/>
        <v>0</v>
      </c>
      <c r="H855" s="39">
        <v>0</v>
      </c>
      <c r="I855" s="32">
        <f t="shared" si="19"/>
        <v>0</v>
      </c>
      <c r="J855" s="40"/>
      <c r="K855" s="34">
        <v>0</v>
      </c>
      <c r="L855" s="34">
        <v>0</v>
      </c>
      <c r="M855" s="34">
        <f t="shared" si="20"/>
        <v>0</v>
      </c>
      <c r="N855" s="34">
        <f t="shared" si="21"/>
        <v>0</v>
      </c>
      <c r="O855" s="36" t="e">
        <f t="shared" si="17"/>
        <v>#DIV/0!</v>
      </c>
      <c r="P855" s="2"/>
      <c r="Q855" s="2"/>
      <c r="R855" s="2"/>
      <c r="S855" s="2"/>
      <c r="T855" s="2"/>
      <c r="U855" s="2"/>
    </row>
    <row r="856" spans="1:21" x14ac:dyDescent="0.25">
      <c r="A856" s="37">
        <v>90311</v>
      </c>
      <c r="B856" s="30" t="s">
        <v>44</v>
      </c>
      <c r="C856" s="30" t="s">
        <v>876</v>
      </c>
      <c r="D856" s="30" t="s">
        <v>887</v>
      </c>
      <c r="E856" s="38"/>
      <c r="F856" s="39">
        <v>0</v>
      </c>
      <c r="G856" s="32">
        <f t="shared" si="18"/>
        <v>0</v>
      </c>
      <c r="H856" s="39">
        <v>0</v>
      </c>
      <c r="I856" s="32">
        <f t="shared" si="19"/>
        <v>0</v>
      </c>
      <c r="J856" s="40"/>
      <c r="K856" s="34">
        <v>0</v>
      </c>
      <c r="L856" s="34">
        <v>0</v>
      </c>
      <c r="M856" s="34">
        <f t="shared" si="20"/>
        <v>0</v>
      </c>
      <c r="N856" s="34">
        <f t="shared" si="21"/>
        <v>0</v>
      </c>
      <c r="O856" s="36" t="e">
        <f t="shared" si="17"/>
        <v>#DIV/0!</v>
      </c>
      <c r="P856" s="2"/>
      <c r="Q856" s="2"/>
      <c r="R856" s="2"/>
      <c r="S856" s="2"/>
      <c r="T856" s="2"/>
      <c r="U856" s="2"/>
    </row>
    <row r="857" spans="1:21" x14ac:dyDescent="0.25">
      <c r="A857" s="37">
        <v>90312</v>
      </c>
      <c r="B857" s="30" t="s">
        <v>44</v>
      </c>
      <c r="C857" s="30" t="s">
        <v>876</v>
      </c>
      <c r="D857" s="30" t="s">
        <v>888</v>
      </c>
      <c r="E857" s="38"/>
      <c r="F857" s="39">
        <v>0</v>
      </c>
      <c r="G857" s="32">
        <f t="shared" si="18"/>
        <v>0</v>
      </c>
      <c r="H857" s="39">
        <v>0</v>
      </c>
      <c r="I857" s="32">
        <f t="shared" si="19"/>
        <v>0</v>
      </c>
      <c r="J857" s="40"/>
      <c r="K857" s="34">
        <v>0</v>
      </c>
      <c r="L857" s="34">
        <v>0</v>
      </c>
      <c r="M857" s="34">
        <f t="shared" si="20"/>
        <v>0</v>
      </c>
      <c r="N857" s="34">
        <f t="shared" si="21"/>
        <v>0</v>
      </c>
      <c r="O857" s="36" t="e">
        <f t="shared" si="17"/>
        <v>#DIV/0!</v>
      </c>
      <c r="P857" s="2"/>
      <c r="Q857" s="2"/>
      <c r="R857" s="2"/>
      <c r="S857" s="2"/>
      <c r="T857" s="2"/>
      <c r="U857" s="2"/>
    </row>
    <row r="858" spans="1:21" x14ac:dyDescent="0.25">
      <c r="A858" s="37">
        <v>90401</v>
      </c>
      <c r="B858" s="30" t="s">
        <v>44</v>
      </c>
      <c r="C858" s="30" t="s">
        <v>889</v>
      </c>
      <c r="D858" s="30" t="s">
        <v>889</v>
      </c>
      <c r="E858" s="38"/>
      <c r="F858" s="39">
        <v>0</v>
      </c>
      <c r="G858" s="32">
        <f t="shared" si="18"/>
        <v>0</v>
      </c>
      <c r="H858" s="39">
        <v>0</v>
      </c>
      <c r="I858" s="32">
        <f t="shared" si="19"/>
        <v>0</v>
      </c>
      <c r="J858" s="40"/>
      <c r="K858" s="34">
        <v>0</v>
      </c>
      <c r="L858" s="34">
        <v>0</v>
      </c>
      <c r="M858" s="34">
        <f t="shared" si="20"/>
        <v>0</v>
      </c>
      <c r="N858" s="34">
        <f t="shared" si="21"/>
        <v>0</v>
      </c>
      <c r="O858" s="36" t="e">
        <f t="shared" si="17"/>
        <v>#DIV/0!</v>
      </c>
      <c r="P858" s="2"/>
      <c r="Q858" s="2"/>
      <c r="R858" s="2"/>
      <c r="S858" s="2"/>
      <c r="T858" s="2"/>
      <c r="U858" s="2"/>
    </row>
    <row r="859" spans="1:21" x14ac:dyDescent="0.25">
      <c r="A859" s="37">
        <v>90402</v>
      </c>
      <c r="B859" s="30" t="s">
        <v>44</v>
      </c>
      <c r="C859" s="30" t="s">
        <v>889</v>
      </c>
      <c r="D859" s="30" t="s">
        <v>890</v>
      </c>
      <c r="E859" s="38"/>
      <c r="F859" s="39">
        <v>0</v>
      </c>
      <c r="G859" s="32">
        <f t="shared" si="18"/>
        <v>0</v>
      </c>
      <c r="H859" s="39">
        <v>0</v>
      </c>
      <c r="I859" s="32">
        <f t="shared" si="19"/>
        <v>0</v>
      </c>
      <c r="J859" s="40"/>
      <c r="K859" s="34">
        <v>0</v>
      </c>
      <c r="L859" s="34">
        <v>0</v>
      </c>
      <c r="M859" s="34">
        <f t="shared" si="20"/>
        <v>0</v>
      </c>
      <c r="N859" s="34">
        <f t="shared" si="21"/>
        <v>0</v>
      </c>
      <c r="O859" s="36" t="e">
        <f t="shared" si="17"/>
        <v>#DIV/0!</v>
      </c>
      <c r="P859" s="2"/>
      <c r="Q859" s="2"/>
      <c r="R859" s="2"/>
      <c r="S859" s="2"/>
      <c r="T859" s="2"/>
      <c r="U859" s="2"/>
    </row>
    <row r="860" spans="1:21" x14ac:dyDescent="0.25">
      <c r="A860" s="37">
        <v>90403</v>
      </c>
      <c r="B860" s="30" t="s">
        <v>44</v>
      </c>
      <c r="C860" s="30" t="s">
        <v>889</v>
      </c>
      <c r="D860" s="30" t="s">
        <v>891</v>
      </c>
      <c r="E860" s="38"/>
      <c r="F860" s="39">
        <v>0</v>
      </c>
      <c r="G860" s="32">
        <f t="shared" si="18"/>
        <v>0</v>
      </c>
      <c r="H860" s="39">
        <v>0</v>
      </c>
      <c r="I860" s="32">
        <f t="shared" si="19"/>
        <v>0</v>
      </c>
      <c r="J860" s="40"/>
      <c r="K860" s="34">
        <v>0</v>
      </c>
      <c r="L860" s="34">
        <v>0</v>
      </c>
      <c r="M860" s="34">
        <f t="shared" si="20"/>
        <v>0</v>
      </c>
      <c r="N860" s="34">
        <f t="shared" si="21"/>
        <v>0</v>
      </c>
      <c r="O860" s="36" t="e">
        <f t="shared" si="17"/>
        <v>#DIV/0!</v>
      </c>
      <c r="P860" s="2"/>
      <c r="Q860" s="2"/>
      <c r="R860" s="2"/>
      <c r="S860" s="2"/>
      <c r="T860" s="2"/>
      <c r="U860" s="2"/>
    </row>
    <row r="861" spans="1:21" x14ac:dyDescent="0.25">
      <c r="A861" s="37">
        <v>90404</v>
      </c>
      <c r="B861" s="30" t="s">
        <v>44</v>
      </c>
      <c r="C861" s="30" t="s">
        <v>889</v>
      </c>
      <c r="D861" s="30" t="s">
        <v>892</v>
      </c>
      <c r="E861" s="38"/>
      <c r="F861" s="39">
        <v>0</v>
      </c>
      <c r="G861" s="32">
        <f t="shared" si="18"/>
        <v>0</v>
      </c>
      <c r="H861" s="39">
        <v>0</v>
      </c>
      <c r="I861" s="32">
        <f t="shared" si="19"/>
        <v>0</v>
      </c>
      <c r="J861" s="40"/>
      <c r="K861" s="34">
        <v>0</v>
      </c>
      <c r="L861" s="34">
        <v>0</v>
      </c>
      <c r="M861" s="34">
        <f t="shared" si="20"/>
        <v>0</v>
      </c>
      <c r="N861" s="34">
        <f t="shared" si="21"/>
        <v>0</v>
      </c>
      <c r="O861" s="36" t="e">
        <f t="shared" si="17"/>
        <v>#DIV/0!</v>
      </c>
      <c r="P861" s="2"/>
      <c r="Q861" s="2"/>
      <c r="R861" s="2"/>
      <c r="S861" s="2"/>
      <c r="T861" s="2"/>
      <c r="U861" s="2"/>
    </row>
    <row r="862" spans="1:21" x14ac:dyDescent="0.25">
      <c r="A862" s="37">
        <v>90405</v>
      </c>
      <c r="B862" s="30" t="s">
        <v>44</v>
      </c>
      <c r="C862" s="30" t="s">
        <v>889</v>
      </c>
      <c r="D862" s="30" t="s">
        <v>893</v>
      </c>
      <c r="E862" s="38"/>
      <c r="F862" s="39">
        <v>0</v>
      </c>
      <c r="G862" s="32">
        <f t="shared" si="18"/>
        <v>0</v>
      </c>
      <c r="H862" s="39">
        <v>0</v>
      </c>
      <c r="I862" s="32">
        <f t="shared" si="19"/>
        <v>0</v>
      </c>
      <c r="J862" s="40"/>
      <c r="K862" s="34">
        <v>0</v>
      </c>
      <c r="L862" s="34">
        <v>0</v>
      </c>
      <c r="M862" s="34">
        <f t="shared" si="20"/>
        <v>0</v>
      </c>
      <c r="N862" s="34">
        <f t="shared" si="21"/>
        <v>0</v>
      </c>
      <c r="O862" s="36" t="e">
        <f t="shared" si="17"/>
        <v>#DIV/0!</v>
      </c>
      <c r="P862" s="2"/>
      <c r="Q862" s="2"/>
      <c r="R862" s="2"/>
      <c r="S862" s="2"/>
      <c r="T862" s="2"/>
      <c r="U862" s="2"/>
    </row>
    <row r="863" spans="1:21" x14ac:dyDescent="0.25">
      <c r="A863" s="37">
        <v>90406</v>
      </c>
      <c r="B863" s="30" t="s">
        <v>44</v>
      </c>
      <c r="C863" s="30" t="s">
        <v>889</v>
      </c>
      <c r="D863" s="30" t="s">
        <v>894</v>
      </c>
      <c r="E863" s="38"/>
      <c r="F863" s="39">
        <v>0</v>
      </c>
      <c r="G863" s="32">
        <f t="shared" si="18"/>
        <v>0</v>
      </c>
      <c r="H863" s="39">
        <v>0</v>
      </c>
      <c r="I863" s="32">
        <f t="shared" si="19"/>
        <v>0</v>
      </c>
      <c r="J863" s="40"/>
      <c r="K863" s="34">
        <v>0</v>
      </c>
      <c r="L863" s="34">
        <v>0</v>
      </c>
      <c r="M863" s="34">
        <f t="shared" si="20"/>
        <v>0</v>
      </c>
      <c r="N863" s="34">
        <f t="shared" si="21"/>
        <v>0</v>
      </c>
      <c r="O863" s="36" t="e">
        <f t="shared" si="17"/>
        <v>#DIV/0!</v>
      </c>
      <c r="P863" s="2"/>
      <c r="Q863" s="2"/>
      <c r="R863" s="2"/>
      <c r="S863" s="2"/>
      <c r="T863" s="2"/>
      <c r="U863" s="2"/>
    </row>
    <row r="864" spans="1:21" x14ac:dyDescent="0.25">
      <c r="A864" s="37">
        <v>90407</v>
      </c>
      <c r="B864" s="30" t="s">
        <v>44</v>
      </c>
      <c r="C864" s="30" t="s">
        <v>889</v>
      </c>
      <c r="D864" s="30" t="s">
        <v>895</v>
      </c>
      <c r="E864" s="38"/>
      <c r="F864" s="39">
        <v>0</v>
      </c>
      <c r="G864" s="32">
        <f t="shared" si="18"/>
        <v>0</v>
      </c>
      <c r="H864" s="39">
        <v>0</v>
      </c>
      <c r="I864" s="32">
        <f t="shared" si="19"/>
        <v>0</v>
      </c>
      <c r="J864" s="40"/>
      <c r="K864" s="34">
        <v>0</v>
      </c>
      <c r="L864" s="34">
        <v>0</v>
      </c>
      <c r="M864" s="34">
        <f t="shared" si="20"/>
        <v>0</v>
      </c>
      <c r="N864" s="34">
        <f t="shared" si="21"/>
        <v>0</v>
      </c>
      <c r="O864" s="36" t="e">
        <f t="shared" si="17"/>
        <v>#DIV/0!</v>
      </c>
      <c r="P864" s="2"/>
      <c r="Q864" s="2"/>
      <c r="R864" s="2"/>
      <c r="S864" s="2"/>
      <c r="T864" s="2"/>
      <c r="U864" s="2"/>
    </row>
    <row r="865" spans="1:21" x14ac:dyDescent="0.25">
      <c r="A865" s="37">
        <v>90408</v>
      </c>
      <c r="B865" s="30" t="s">
        <v>44</v>
      </c>
      <c r="C865" s="30" t="s">
        <v>889</v>
      </c>
      <c r="D865" s="30" t="s">
        <v>896</v>
      </c>
      <c r="E865" s="38"/>
      <c r="F865" s="39">
        <v>0</v>
      </c>
      <c r="G865" s="32">
        <f t="shared" si="18"/>
        <v>0</v>
      </c>
      <c r="H865" s="39">
        <v>0</v>
      </c>
      <c r="I865" s="32">
        <f t="shared" si="19"/>
        <v>0</v>
      </c>
      <c r="J865" s="40"/>
      <c r="K865" s="34">
        <v>0</v>
      </c>
      <c r="L865" s="34">
        <v>0</v>
      </c>
      <c r="M865" s="34">
        <f t="shared" si="20"/>
        <v>0</v>
      </c>
      <c r="N865" s="34">
        <f t="shared" si="21"/>
        <v>0</v>
      </c>
      <c r="O865" s="36" t="e">
        <f t="shared" si="17"/>
        <v>#DIV/0!</v>
      </c>
      <c r="P865" s="2"/>
      <c r="Q865" s="2"/>
      <c r="R865" s="2"/>
      <c r="S865" s="2"/>
      <c r="T865" s="2"/>
      <c r="U865" s="2"/>
    </row>
    <row r="866" spans="1:21" x14ac:dyDescent="0.25">
      <c r="A866" s="37">
        <v>90409</v>
      </c>
      <c r="B866" s="30" t="s">
        <v>44</v>
      </c>
      <c r="C866" s="30" t="s">
        <v>889</v>
      </c>
      <c r="D866" s="30" t="s">
        <v>897</v>
      </c>
      <c r="E866" s="38"/>
      <c r="F866" s="39">
        <v>0</v>
      </c>
      <c r="G866" s="32">
        <f t="shared" si="18"/>
        <v>0</v>
      </c>
      <c r="H866" s="39">
        <v>0</v>
      </c>
      <c r="I866" s="32">
        <f t="shared" si="19"/>
        <v>0</v>
      </c>
      <c r="J866" s="40"/>
      <c r="K866" s="34">
        <v>0</v>
      </c>
      <c r="L866" s="34">
        <v>0</v>
      </c>
      <c r="M866" s="34">
        <f t="shared" si="20"/>
        <v>0</v>
      </c>
      <c r="N866" s="34">
        <f t="shared" si="21"/>
        <v>0</v>
      </c>
      <c r="O866" s="36" t="e">
        <f t="shared" si="17"/>
        <v>#DIV/0!</v>
      </c>
      <c r="P866" s="2"/>
      <c r="Q866" s="2"/>
      <c r="R866" s="2"/>
      <c r="S866" s="2"/>
      <c r="T866" s="2"/>
      <c r="U866" s="2"/>
    </row>
    <row r="867" spans="1:21" x14ac:dyDescent="0.25">
      <c r="A867" s="37">
        <v>90410</v>
      </c>
      <c r="B867" s="30" t="s">
        <v>44</v>
      </c>
      <c r="C867" s="30" t="s">
        <v>889</v>
      </c>
      <c r="D867" s="30" t="s">
        <v>313</v>
      </c>
      <c r="E867" s="38"/>
      <c r="F867" s="39">
        <v>0</v>
      </c>
      <c r="G867" s="32">
        <f t="shared" si="18"/>
        <v>0</v>
      </c>
      <c r="H867" s="39">
        <v>0</v>
      </c>
      <c r="I867" s="32">
        <f t="shared" si="19"/>
        <v>0</v>
      </c>
      <c r="J867" s="40"/>
      <c r="K867" s="34">
        <v>0</v>
      </c>
      <c r="L867" s="34">
        <v>0</v>
      </c>
      <c r="M867" s="34">
        <f t="shared" si="20"/>
        <v>0</v>
      </c>
      <c r="N867" s="34">
        <f t="shared" si="21"/>
        <v>0</v>
      </c>
      <c r="O867" s="36" t="e">
        <f t="shared" si="17"/>
        <v>#DIV/0!</v>
      </c>
      <c r="P867" s="2"/>
      <c r="Q867" s="2"/>
      <c r="R867" s="2"/>
      <c r="S867" s="2"/>
      <c r="T867" s="2"/>
      <c r="U867" s="2"/>
    </row>
    <row r="868" spans="1:21" x14ac:dyDescent="0.25">
      <c r="A868" s="37">
        <v>90411</v>
      </c>
      <c r="B868" s="30" t="s">
        <v>44</v>
      </c>
      <c r="C868" s="30" t="s">
        <v>889</v>
      </c>
      <c r="D868" s="30" t="s">
        <v>810</v>
      </c>
      <c r="E868" s="38"/>
      <c r="F868" s="39">
        <v>0</v>
      </c>
      <c r="G868" s="32">
        <f t="shared" si="18"/>
        <v>0</v>
      </c>
      <c r="H868" s="39">
        <v>0</v>
      </c>
      <c r="I868" s="32">
        <f t="shared" si="19"/>
        <v>0</v>
      </c>
      <c r="J868" s="40"/>
      <c r="K868" s="34">
        <v>0</v>
      </c>
      <c r="L868" s="34">
        <v>0</v>
      </c>
      <c r="M868" s="34">
        <f t="shared" si="20"/>
        <v>0</v>
      </c>
      <c r="N868" s="34">
        <f t="shared" si="21"/>
        <v>0</v>
      </c>
      <c r="O868" s="36" t="e">
        <f t="shared" si="17"/>
        <v>#DIV/0!</v>
      </c>
      <c r="P868" s="2"/>
      <c r="Q868" s="2"/>
      <c r="R868" s="2"/>
      <c r="S868" s="2"/>
      <c r="T868" s="2"/>
      <c r="U868" s="2"/>
    </row>
    <row r="869" spans="1:21" x14ac:dyDescent="0.25">
      <c r="A869" s="37">
        <v>90412</v>
      </c>
      <c r="B869" s="30" t="s">
        <v>44</v>
      </c>
      <c r="C869" s="30" t="s">
        <v>889</v>
      </c>
      <c r="D869" s="30" t="s">
        <v>898</v>
      </c>
      <c r="E869" s="38"/>
      <c r="F869" s="39">
        <v>0</v>
      </c>
      <c r="G869" s="32">
        <f t="shared" si="18"/>
        <v>0</v>
      </c>
      <c r="H869" s="39">
        <v>0</v>
      </c>
      <c r="I869" s="32">
        <f t="shared" si="19"/>
        <v>0</v>
      </c>
      <c r="J869" s="40"/>
      <c r="K869" s="34">
        <v>0</v>
      </c>
      <c r="L869" s="34">
        <v>0</v>
      </c>
      <c r="M869" s="34">
        <f t="shared" si="20"/>
        <v>0</v>
      </c>
      <c r="N869" s="34">
        <f t="shared" si="21"/>
        <v>0</v>
      </c>
      <c r="O869" s="36" t="e">
        <f t="shared" si="17"/>
        <v>#DIV/0!</v>
      </c>
      <c r="P869" s="2"/>
      <c r="Q869" s="2"/>
      <c r="R869" s="2"/>
      <c r="S869" s="2"/>
      <c r="T869" s="2"/>
      <c r="U869" s="2"/>
    </row>
    <row r="870" spans="1:21" x14ac:dyDescent="0.25">
      <c r="A870" s="37">
        <v>90413</v>
      </c>
      <c r="B870" s="30" t="s">
        <v>44</v>
      </c>
      <c r="C870" s="30" t="s">
        <v>889</v>
      </c>
      <c r="D870" s="30" t="s">
        <v>899</v>
      </c>
      <c r="E870" s="38"/>
      <c r="F870" s="39">
        <v>0</v>
      </c>
      <c r="G870" s="32">
        <f t="shared" si="18"/>
        <v>0</v>
      </c>
      <c r="H870" s="39">
        <v>0</v>
      </c>
      <c r="I870" s="32">
        <f t="shared" si="19"/>
        <v>0</v>
      </c>
      <c r="J870" s="40"/>
      <c r="K870" s="34">
        <v>0</v>
      </c>
      <c r="L870" s="34">
        <v>0</v>
      </c>
      <c r="M870" s="34">
        <f t="shared" si="20"/>
        <v>0</v>
      </c>
      <c r="N870" s="34">
        <f t="shared" si="21"/>
        <v>0</v>
      </c>
      <c r="O870" s="36" t="e">
        <f t="shared" si="17"/>
        <v>#DIV/0!</v>
      </c>
      <c r="P870" s="2"/>
      <c r="Q870" s="2"/>
      <c r="R870" s="2"/>
      <c r="S870" s="2"/>
      <c r="T870" s="2"/>
      <c r="U870" s="2"/>
    </row>
    <row r="871" spans="1:21" x14ac:dyDescent="0.25">
      <c r="A871" s="37">
        <v>90501</v>
      </c>
      <c r="B871" s="30" t="s">
        <v>44</v>
      </c>
      <c r="C871" s="30" t="s">
        <v>900</v>
      </c>
      <c r="D871" s="30" t="s">
        <v>900</v>
      </c>
      <c r="E871" s="42">
        <v>2934</v>
      </c>
      <c r="F871" s="32">
        <v>3689</v>
      </c>
      <c r="G871" s="32">
        <f t="shared" si="18"/>
        <v>755</v>
      </c>
      <c r="H871" s="32">
        <v>2796</v>
      </c>
      <c r="I871" s="32">
        <f t="shared" si="19"/>
        <v>893</v>
      </c>
      <c r="J871" s="33">
        <v>0.24210000000000001</v>
      </c>
      <c r="K871" s="34">
        <v>3801</v>
      </c>
      <c r="L871" s="34">
        <v>0</v>
      </c>
      <c r="M871" s="35">
        <f t="shared" si="20"/>
        <v>2796</v>
      </c>
      <c r="N871" s="35">
        <f t="shared" si="21"/>
        <v>1005</v>
      </c>
      <c r="O871" s="36">
        <f t="shared" si="17"/>
        <v>0.26440410418310972</v>
      </c>
      <c r="P871" s="2"/>
      <c r="Q871" s="2"/>
      <c r="R871" s="2"/>
      <c r="S871" s="2"/>
      <c r="T871" s="2"/>
      <c r="U871" s="2"/>
    </row>
    <row r="872" spans="1:21" x14ac:dyDescent="0.25">
      <c r="A872" s="37">
        <v>90502</v>
      </c>
      <c r="B872" s="30" t="s">
        <v>44</v>
      </c>
      <c r="C872" s="30" t="s">
        <v>900</v>
      </c>
      <c r="D872" s="30" t="s">
        <v>554</v>
      </c>
      <c r="E872" s="38"/>
      <c r="F872" s="39">
        <v>0</v>
      </c>
      <c r="G872" s="32">
        <f t="shared" si="18"/>
        <v>0</v>
      </c>
      <c r="H872" s="39">
        <v>0</v>
      </c>
      <c r="I872" s="32">
        <f t="shared" si="19"/>
        <v>0</v>
      </c>
      <c r="J872" s="40"/>
      <c r="K872" s="34">
        <v>0</v>
      </c>
      <c r="L872" s="34">
        <v>0</v>
      </c>
      <c r="M872" s="34">
        <f t="shared" si="20"/>
        <v>0</v>
      </c>
      <c r="N872" s="34">
        <f t="shared" si="21"/>
        <v>0</v>
      </c>
      <c r="O872" s="36" t="e">
        <f t="shared" si="17"/>
        <v>#DIV/0!</v>
      </c>
      <c r="P872" s="2"/>
      <c r="Q872" s="2"/>
      <c r="R872" s="2"/>
      <c r="S872" s="2"/>
      <c r="T872" s="2"/>
      <c r="U872" s="2"/>
    </row>
    <row r="873" spans="1:21" x14ac:dyDescent="0.25">
      <c r="A873" s="37">
        <v>90503</v>
      </c>
      <c r="B873" s="30" t="s">
        <v>44</v>
      </c>
      <c r="C873" s="30" t="s">
        <v>900</v>
      </c>
      <c r="D873" s="30" t="s">
        <v>901</v>
      </c>
      <c r="E873" s="38"/>
      <c r="F873" s="39">
        <v>0</v>
      </c>
      <c r="G873" s="32">
        <f t="shared" si="18"/>
        <v>0</v>
      </c>
      <c r="H873" s="39">
        <v>0</v>
      </c>
      <c r="I873" s="32">
        <f t="shared" si="19"/>
        <v>0</v>
      </c>
      <c r="J873" s="40"/>
      <c r="K873" s="34">
        <v>0</v>
      </c>
      <c r="L873" s="34">
        <v>0</v>
      </c>
      <c r="M873" s="34">
        <f t="shared" si="20"/>
        <v>0</v>
      </c>
      <c r="N873" s="34">
        <f t="shared" si="21"/>
        <v>0</v>
      </c>
      <c r="O873" s="36" t="e">
        <f t="shared" si="17"/>
        <v>#DIV/0!</v>
      </c>
      <c r="P873" s="2"/>
      <c r="Q873" s="2"/>
      <c r="R873" s="2"/>
      <c r="S873" s="2"/>
      <c r="T873" s="2"/>
      <c r="U873" s="2"/>
    </row>
    <row r="874" spans="1:21" x14ac:dyDescent="0.25">
      <c r="A874" s="37">
        <v>90504</v>
      </c>
      <c r="B874" s="30" t="s">
        <v>44</v>
      </c>
      <c r="C874" s="30" t="s">
        <v>900</v>
      </c>
      <c r="D874" s="30" t="s">
        <v>902</v>
      </c>
      <c r="E874" s="38"/>
      <c r="F874" s="39">
        <v>0</v>
      </c>
      <c r="G874" s="32">
        <f t="shared" si="18"/>
        <v>0</v>
      </c>
      <c r="H874" s="39">
        <v>0</v>
      </c>
      <c r="I874" s="32">
        <f t="shared" si="19"/>
        <v>0</v>
      </c>
      <c r="J874" s="40"/>
      <c r="K874" s="34">
        <v>0</v>
      </c>
      <c r="L874" s="34">
        <v>0</v>
      </c>
      <c r="M874" s="34">
        <f t="shared" si="20"/>
        <v>0</v>
      </c>
      <c r="N874" s="34">
        <f t="shared" si="21"/>
        <v>0</v>
      </c>
      <c r="O874" s="36" t="e">
        <f t="shared" si="17"/>
        <v>#DIV/0!</v>
      </c>
      <c r="P874" s="2"/>
      <c r="Q874" s="2"/>
      <c r="R874" s="2"/>
      <c r="S874" s="2"/>
      <c r="T874" s="2"/>
      <c r="U874" s="2"/>
    </row>
    <row r="875" spans="1:21" x14ac:dyDescent="0.25">
      <c r="A875" s="37">
        <v>90505</v>
      </c>
      <c r="B875" s="30" t="s">
        <v>44</v>
      </c>
      <c r="C875" s="30" t="s">
        <v>900</v>
      </c>
      <c r="D875" s="30" t="s">
        <v>174</v>
      </c>
      <c r="E875" s="38"/>
      <c r="F875" s="39">
        <v>0</v>
      </c>
      <c r="G875" s="32">
        <f t="shared" si="18"/>
        <v>0</v>
      </c>
      <c r="H875" s="39">
        <v>0</v>
      </c>
      <c r="I875" s="32">
        <f t="shared" si="19"/>
        <v>0</v>
      </c>
      <c r="J875" s="40"/>
      <c r="K875" s="34">
        <v>0</v>
      </c>
      <c r="L875" s="34">
        <v>0</v>
      </c>
      <c r="M875" s="34">
        <f t="shared" si="20"/>
        <v>0</v>
      </c>
      <c r="N875" s="34">
        <f t="shared" si="21"/>
        <v>0</v>
      </c>
      <c r="O875" s="36" t="e">
        <f t="shared" si="17"/>
        <v>#DIV/0!</v>
      </c>
      <c r="P875" s="2"/>
      <c r="Q875" s="2"/>
      <c r="R875" s="2"/>
      <c r="S875" s="2"/>
      <c r="T875" s="2"/>
      <c r="U875" s="2"/>
    </row>
    <row r="876" spans="1:21" x14ac:dyDescent="0.25">
      <c r="A876" s="37">
        <v>90506</v>
      </c>
      <c r="B876" s="30" t="s">
        <v>44</v>
      </c>
      <c r="C876" s="30" t="s">
        <v>900</v>
      </c>
      <c r="D876" s="30" t="s">
        <v>903</v>
      </c>
      <c r="E876" s="38"/>
      <c r="F876" s="39">
        <v>0</v>
      </c>
      <c r="G876" s="32">
        <f t="shared" si="18"/>
        <v>0</v>
      </c>
      <c r="H876" s="39">
        <v>0</v>
      </c>
      <c r="I876" s="32">
        <f t="shared" si="19"/>
        <v>0</v>
      </c>
      <c r="J876" s="40"/>
      <c r="K876" s="34">
        <v>0</v>
      </c>
      <c r="L876" s="34">
        <v>0</v>
      </c>
      <c r="M876" s="34">
        <f t="shared" si="20"/>
        <v>0</v>
      </c>
      <c r="N876" s="34">
        <f t="shared" si="21"/>
        <v>0</v>
      </c>
      <c r="O876" s="36" t="e">
        <f t="shared" si="17"/>
        <v>#DIV/0!</v>
      </c>
      <c r="P876" s="2"/>
      <c r="Q876" s="2"/>
      <c r="R876" s="2"/>
      <c r="S876" s="2"/>
      <c r="T876" s="2"/>
      <c r="U876" s="2"/>
    </row>
    <row r="877" spans="1:21" x14ac:dyDescent="0.25">
      <c r="A877" s="37">
        <v>90507</v>
      </c>
      <c r="B877" s="30" t="s">
        <v>44</v>
      </c>
      <c r="C877" s="30" t="s">
        <v>900</v>
      </c>
      <c r="D877" s="30" t="s">
        <v>904</v>
      </c>
      <c r="E877" s="38"/>
      <c r="F877" s="39">
        <v>0</v>
      </c>
      <c r="G877" s="32">
        <f t="shared" si="18"/>
        <v>0</v>
      </c>
      <c r="H877" s="39">
        <v>0</v>
      </c>
      <c r="I877" s="32">
        <f t="shared" si="19"/>
        <v>0</v>
      </c>
      <c r="J877" s="40"/>
      <c r="K877" s="34">
        <v>0</v>
      </c>
      <c r="L877" s="34">
        <v>0</v>
      </c>
      <c r="M877" s="34">
        <f t="shared" si="20"/>
        <v>0</v>
      </c>
      <c r="N877" s="34">
        <f t="shared" si="21"/>
        <v>0</v>
      </c>
      <c r="O877" s="36" t="e">
        <f t="shared" si="17"/>
        <v>#DIV/0!</v>
      </c>
      <c r="P877" s="2"/>
      <c r="Q877" s="2"/>
      <c r="R877" s="2"/>
      <c r="S877" s="2"/>
      <c r="T877" s="2"/>
      <c r="U877" s="2"/>
    </row>
    <row r="878" spans="1:21" x14ac:dyDescent="0.25">
      <c r="A878" s="37">
        <v>90508</v>
      </c>
      <c r="B878" s="30" t="s">
        <v>44</v>
      </c>
      <c r="C878" s="30" t="s">
        <v>900</v>
      </c>
      <c r="D878" s="30" t="s">
        <v>905</v>
      </c>
      <c r="E878" s="38"/>
      <c r="F878" s="39">
        <v>0</v>
      </c>
      <c r="G878" s="32">
        <f t="shared" si="18"/>
        <v>0</v>
      </c>
      <c r="H878" s="39">
        <v>0</v>
      </c>
      <c r="I878" s="32">
        <f t="shared" si="19"/>
        <v>0</v>
      </c>
      <c r="J878" s="40"/>
      <c r="K878" s="34">
        <v>0</v>
      </c>
      <c r="L878" s="34">
        <v>0</v>
      </c>
      <c r="M878" s="34">
        <f t="shared" si="20"/>
        <v>0</v>
      </c>
      <c r="N878" s="34">
        <f t="shared" si="21"/>
        <v>0</v>
      </c>
      <c r="O878" s="36" t="e">
        <f t="shared" si="17"/>
        <v>#DIV/0!</v>
      </c>
      <c r="P878" s="2"/>
      <c r="Q878" s="2"/>
      <c r="R878" s="2"/>
      <c r="S878" s="2"/>
      <c r="T878" s="2"/>
      <c r="U878" s="2"/>
    </row>
    <row r="879" spans="1:21" x14ac:dyDescent="0.25">
      <c r="A879" s="37">
        <v>90509</v>
      </c>
      <c r="B879" s="30" t="s">
        <v>44</v>
      </c>
      <c r="C879" s="30" t="s">
        <v>900</v>
      </c>
      <c r="D879" s="30" t="s">
        <v>906</v>
      </c>
      <c r="E879" s="38"/>
      <c r="F879" s="39">
        <v>0</v>
      </c>
      <c r="G879" s="32">
        <f t="shared" si="18"/>
        <v>0</v>
      </c>
      <c r="H879" s="39">
        <v>0</v>
      </c>
      <c r="I879" s="32">
        <f t="shared" si="19"/>
        <v>0</v>
      </c>
      <c r="J879" s="40"/>
      <c r="K879" s="34">
        <v>0</v>
      </c>
      <c r="L879" s="34">
        <v>0</v>
      </c>
      <c r="M879" s="34">
        <f t="shared" si="20"/>
        <v>0</v>
      </c>
      <c r="N879" s="34">
        <f t="shared" si="21"/>
        <v>0</v>
      </c>
      <c r="O879" s="36" t="e">
        <f t="shared" si="17"/>
        <v>#DIV/0!</v>
      </c>
      <c r="P879" s="2"/>
      <c r="Q879" s="2"/>
      <c r="R879" s="2"/>
      <c r="S879" s="2"/>
      <c r="T879" s="2"/>
      <c r="U879" s="2"/>
    </row>
    <row r="880" spans="1:21" x14ac:dyDescent="0.25">
      <c r="A880" s="37">
        <v>90510</v>
      </c>
      <c r="B880" s="30" t="s">
        <v>44</v>
      </c>
      <c r="C880" s="30" t="s">
        <v>900</v>
      </c>
      <c r="D880" s="30" t="s">
        <v>907</v>
      </c>
      <c r="E880" s="38"/>
      <c r="F880" s="39">
        <v>0</v>
      </c>
      <c r="G880" s="32">
        <f t="shared" si="18"/>
        <v>0</v>
      </c>
      <c r="H880" s="39">
        <v>0</v>
      </c>
      <c r="I880" s="32">
        <f t="shared" si="19"/>
        <v>0</v>
      </c>
      <c r="J880" s="40"/>
      <c r="K880" s="34">
        <v>0</v>
      </c>
      <c r="L880" s="34">
        <v>0</v>
      </c>
      <c r="M880" s="34">
        <f t="shared" si="20"/>
        <v>0</v>
      </c>
      <c r="N880" s="34">
        <f t="shared" si="21"/>
        <v>0</v>
      </c>
      <c r="O880" s="36" t="e">
        <f t="shared" si="17"/>
        <v>#DIV/0!</v>
      </c>
      <c r="P880" s="2"/>
      <c r="Q880" s="2"/>
      <c r="R880" s="2"/>
      <c r="S880" s="2"/>
      <c r="T880" s="2"/>
      <c r="U880" s="2"/>
    </row>
    <row r="881" spans="1:21" x14ac:dyDescent="0.25">
      <c r="A881" s="37">
        <v>90511</v>
      </c>
      <c r="B881" s="30" t="s">
        <v>44</v>
      </c>
      <c r="C881" s="30" t="s">
        <v>900</v>
      </c>
      <c r="D881" s="30" t="s">
        <v>908</v>
      </c>
      <c r="E881" s="38"/>
      <c r="F881" s="39">
        <v>0</v>
      </c>
      <c r="G881" s="32">
        <f t="shared" si="18"/>
        <v>0</v>
      </c>
      <c r="H881" s="39">
        <v>0</v>
      </c>
      <c r="I881" s="32">
        <f t="shared" si="19"/>
        <v>0</v>
      </c>
      <c r="J881" s="40"/>
      <c r="K881" s="34">
        <v>0</v>
      </c>
      <c r="L881" s="34">
        <v>0</v>
      </c>
      <c r="M881" s="34">
        <f t="shared" si="20"/>
        <v>0</v>
      </c>
      <c r="N881" s="34">
        <f t="shared" si="21"/>
        <v>0</v>
      </c>
      <c r="O881" s="36" t="e">
        <f t="shared" si="17"/>
        <v>#DIV/0!</v>
      </c>
      <c r="P881" s="2"/>
      <c r="Q881" s="2"/>
      <c r="R881" s="2"/>
      <c r="S881" s="2"/>
      <c r="T881" s="2"/>
      <c r="U881" s="2"/>
    </row>
    <row r="882" spans="1:21" x14ac:dyDescent="0.25">
      <c r="A882" s="37">
        <v>90601</v>
      </c>
      <c r="B882" s="30" t="s">
        <v>44</v>
      </c>
      <c r="C882" s="30" t="s">
        <v>909</v>
      </c>
      <c r="D882" s="30" t="s">
        <v>909</v>
      </c>
      <c r="E882" s="38"/>
      <c r="F882" s="39">
        <v>0</v>
      </c>
      <c r="G882" s="32">
        <f t="shared" si="18"/>
        <v>0</v>
      </c>
      <c r="H882" s="39">
        <v>0</v>
      </c>
      <c r="I882" s="32">
        <f t="shared" si="19"/>
        <v>0</v>
      </c>
      <c r="J882" s="40"/>
      <c r="K882" s="34">
        <v>0</v>
      </c>
      <c r="L882" s="34">
        <v>0</v>
      </c>
      <c r="M882" s="34">
        <f t="shared" si="20"/>
        <v>0</v>
      </c>
      <c r="N882" s="34">
        <f t="shared" si="21"/>
        <v>0</v>
      </c>
      <c r="O882" s="36" t="e">
        <f t="shared" si="17"/>
        <v>#DIV/0!</v>
      </c>
      <c r="P882" s="2"/>
      <c r="Q882" s="2"/>
      <c r="R882" s="2"/>
      <c r="S882" s="2"/>
      <c r="T882" s="2"/>
      <c r="U882" s="2"/>
    </row>
    <row r="883" spans="1:21" x14ac:dyDescent="0.25">
      <c r="A883" s="37">
        <v>90602</v>
      </c>
      <c r="B883" s="30" t="s">
        <v>44</v>
      </c>
      <c r="C883" s="30" t="s">
        <v>909</v>
      </c>
      <c r="D883" s="30" t="s">
        <v>910</v>
      </c>
      <c r="E883" s="38"/>
      <c r="F883" s="39">
        <v>0</v>
      </c>
      <c r="G883" s="32">
        <f t="shared" si="18"/>
        <v>0</v>
      </c>
      <c r="H883" s="39">
        <v>0</v>
      </c>
      <c r="I883" s="32">
        <f t="shared" si="19"/>
        <v>0</v>
      </c>
      <c r="J883" s="40"/>
      <c r="K883" s="34">
        <v>0</v>
      </c>
      <c r="L883" s="34">
        <v>0</v>
      </c>
      <c r="M883" s="34">
        <f t="shared" si="20"/>
        <v>0</v>
      </c>
      <c r="N883" s="34">
        <f t="shared" si="21"/>
        <v>0</v>
      </c>
      <c r="O883" s="36" t="e">
        <f t="shared" si="17"/>
        <v>#DIV/0!</v>
      </c>
      <c r="P883" s="2"/>
      <c r="Q883" s="2"/>
      <c r="R883" s="2"/>
      <c r="S883" s="2"/>
      <c r="T883" s="2"/>
      <c r="U883" s="2"/>
    </row>
    <row r="884" spans="1:21" x14ac:dyDescent="0.25">
      <c r="A884" s="37">
        <v>90603</v>
      </c>
      <c r="B884" s="30" t="s">
        <v>44</v>
      </c>
      <c r="C884" s="30" t="s">
        <v>909</v>
      </c>
      <c r="D884" s="30" t="s">
        <v>911</v>
      </c>
      <c r="E884" s="38"/>
      <c r="F884" s="39">
        <v>0</v>
      </c>
      <c r="G884" s="32">
        <f t="shared" si="18"/>
        <v>0</v>
      </c>
      <c r="H884" s="39">
        <v>0</v>
      </c>
      <c r="I884" s="32">
        <f t="shared" si="19"/>
        <v>0</v>
      </c>
      <c r="J884" s="40"/>
      <c r="K884" s="34">
        <v>0</v>
      </c>
      <c r="L884" s="34">
        <v>0</v>
      </c>
      <c r="M884" s="34">
        <f t="shared" si="20"/>
        <v>0</v>
      </c>
      <c r="N884" s="34">
        <f t="shared" si="21"/>
        <v>0</v>
      </c>
      <c r="O884" s="36" t="e">
        <f t="shared" si="17"/>
        <v>#DIV/0!</v>
      </c>
      <c r="P884" s="2"/>
      <c r="Q884" s="2"/>
      <c r="R884" s="2"/>
      <c r="S884" s="2"/>
      <c r="T884" s="2"/>
      <c r="U884" s="2"/>
    </row>
    <row r="885" spans="1:21" x14ac:dyDescent="0.25">
      <c r="A885" s="37">
        <v>90604</v>
      </c>
      <c r="B885" s="30" t="s">
        <v>44</v>
      </c>
      <c r="C885" s="30" t="s">
        <v>909</v>
      </c>
      <c r="D885" s="30" t="s">
        <v>912</v>
      </c>
      <c r="E885" s="38"/>
      <c r="F885" s="39">
        <v>0</v>
      </c>
      <c r="G885" s="32">
        <f t="shared" si="18"/>
        <v>0</v>
      </c>
      <c r="H885" s="39">
        <v>0</v>
      </c>
      <c r="I885" s="32">
        <f t="shared" si="19"/>
        <v>0</v>
      </c>
      <c r="J885" s="40"/>
      <c r="K885" s="34">
        <v>0</v>
      </c>
      <c r="L885" s="34">
        <v>0</v>
      </c>
      <c r="M885" s="34">
        <f t="shared" si="20"/>
        <v>0</v>
      </c>
      <c r="N885" s="34">
        <f t="shared" si="21"/>
        <v>0</v>
      </c>
      <c r="O885" s="36" t="e">
        <f t="shared" si="17"/>
        <v>#DIV/0!</v>
      </c>
      <c r="P885" s="2"/>
      <c r="Q885" s="2"/>
      <c r="R885" s="2"/>
      <c r="S885" s="2"/>
      <c r="T885" s="2"/>
      <c r="U885" s="2"/>
    </row>
    <row r="886" spans="1:21" x14ac:dyDescent="0.25">
      <c r="A886" s="37">
        <v>90605</v>
      </c>
      <c r="B886" s="30" t="s">
        <v>44</v>
      </c>
      <c r="C886" s="30" t="s">
        <v>909</v>
      </c>
      <c r="D886" s="30" t="s">
        <v>913</v>
      </c>
      <c r="E886" s="38"/>
      <c r="F886" s="39">
        <v>0</v>
      </c>
      <c r="G886" s="32">
        <f t="shared" si="18"/>
        <v>0</v>
      </c>
      <c r="H886" s="39">
        <v>0</v>
      </c>
      <c r="I886" s="32">
        <f t="shared" si="19"/>
        <v>0</v>
      </c>
      <c r="J886" s="40"/>
      <c r="K886" s="34">
        <v>0</v>
      </c>
      <c r="L886" s="34">
        <v>0</v>
      </c>
      <c r="M886" s="34">
        <f t="shared" si="20"/>
        <v>0</v>
      </c>
      <c r="N886" s="34">
        <f t="shared" si="21"/>
        <v>0</v>
      </c>
      <c r="O886" s="36" t="e">
        <f t="shared" si="17"/>
        <v>#DIV/0!</v>
      </c>
      <c r="P886" s="2"/>
      <c r="Q886" s="2"/>
      <c r="R886" s="2"/>
      <c r="S886" s="2"/>
      <c r="T886" s="2"/>
      <c r="U886" s="2"/>
    </row>
    <row r="887" spans="1:21" x14ac:dyDescent="0.25">
      <c r="A887" s="37">
        <v>90606</v>
      </c>
      <c r="B887" s="30" t="s">
        <v>44</v>
      </c>
      <c r="C887" s="30" t="s">
        <v>909</v>
      </c>
      <c r="D887" s="30" t="s">
        <v>914</v>
      </c>
      <c r="E887" s="38"/>
      <c r="F887" s="39">
        <v>0</v>
      </c>
      <c r="G887" s="32">
        <f t="shared" si="18"/>
        <v>0</v>
      </c>
      <c r="H887" s="39">
        <v>0</v>
      </c>
      <c r="I887" s="32">
        <f t="shared" si="19"/>
        <v>0</v>
      </c>
      <c r="J887" s="40"/>
      <c r="K887" s="34">
        <v>0</v>
      </c>
      <c r="L887" s="34">
        <v>0</v>
      </c>
      <c r="M887" s="34">
        <f t="shared" si="20"/>
        <v>0</v>
      </c>
      <c r="N887" s="34">
        <f t="shared" si="21"/>
        <v>0</v>
      </c>
      <c r="O887" s="36" t="e">
        <f t="shared" si="17"/>
        <v>#DIV/0!</v>
      </c>
      <c r="P887" s="2"/>
      <c r="Q887" s="2"/>
      <c r="R887" s="2"/>
      <c r="S887" s="2"/>
      <c r="T887" s="2"/>
      <c r="U887" s="2"/>
    </row>
    <row r="888" spans="1:21" x14ac:dyDescent="0.25">
      <c r="A888" s="37">
        <v>90607</v>
      </c>
      <c r="B888" s="30" t="s">
        <v>44</v>
      </c>
      <c r="C888" s="30" t="s">
        <v>909</v>
      </c>
      <c r="D888" s="30" t="s">
        <v>915</v>
      </c>
      <c r="E888" s="38"/>
      <c r="F888" s="39">
        <v>0</v>
      </c>
      <c r="G888" s="32">
        <f t="shared" si="18"/>
        <v>0</v>
      </c>
      <c r="H888" s="39">
        <v>0</v>
      </c>
      <c r="I888" s="32">
        <f t="shared" si="19"/>
        <v>0</v>
      </c>
      <c r="J888" s="40"/>
      <c r="K888" s="34">
        <v>0</v>
      </c>
      <c r="L888" s="34">
        <v>0</v>
      </c>
      <c r="M888" s="34">
        <f t="shared" si="20"/>
        <v>0</v>
      </c>
      <c r="N888" s="34">
        <f t="shared" si="21"/>
        <v>0</v>
      </c>
      <c r="O888" s="36" t="e">
        <f t="shared" si="17"/>
        <v>#DIV/0!</v>
      </c>
      <c r="P888" s="2"/>
      <c r="Q888" s="2"/>
      <c r="R888" s="2"/>
      <c r="S888" s="2"/>
      <c r="T888" s="2"/>
      <c r="U888" s="2"/>
    </row>
    <row r="889" spans="1:21" x14ac:dyDescent="0.25">
      <c r="A889" s="37">
        <v>90608</v>
      </c>
      <c r="B889" s="30" t="s">
        <v>44</v>
      </c>
      <c r="C889" s="30" t="s">
        <v>909</v>
      </c>
      <c r="D889" s="30" t="s">
        <v>916</v>
      </c>
      <c r="E889" s="38"/>
      <c r="F889" s="39">
        <v>0</v>
      </c>
      <c r="G889" s="32">
        <f t="shared" si="18"/>
        <v>0</v>
      </c>
      <c r="H889" s="39">
        <v>0</v>
      </c>
      <c r="I889" s="32">
        <f t="shared" si="19"/>
        <v>0</v>
      </c>
      <c r="J889" s="40"/>
      <c r="K889" s="34">
        <v>0</v>
      </c>
      <c r="L889" s="34">
        <v>0</v>
      </c>
      <c r="M889" s="34">
        <f t="shared" si="20"/>
        <v>0</v>
      </c>
      <c r="N889" s="34">
        <f t="shared" si="21"/>
        <v>0</v>
      </c>
      <c r="O889" s="36" t="e">
        <f t="shared" si="17"/>
        <v>#DIV/0!</v>
      </c>
      <c r="P889" s="2"/>
      <c r="Q889" s="2"/>
      <c r="R889" s="2"/>
      <c r="S889" s="2"/>
      <c r="T889" s="2"/>
      <c r="U889" s="2"/>
    </row>
    <row r="890" spans="1:21" x14ac:dyDescent="0.25">
      <c r="A890" s="37">
        <v>90609</v>
      </c>
      <c r="B890" s="30" t="s">
        <v>44</v>
      </c>
      <c r="C890" s="30" t="s">
        <v>909</v>
      </c>
      <c r="D890" s="30" t="s">
        <v>917</v>
      </c>
      <c r="E890" s="38"/>
      <c r="F890" s="39">
        <v>0</v>
      </c>
      <c r="G890" s="32">
        <f t="shared" si="18"/>
        <v>0</v>
      </c>
      <c r="H890" s="39">
        <v>0</v>
      </c>
      <c r="I890" s="32">
        <f t="shared" si="19"/>
        <v>0</v>
      </c>
      <c r="J890" s="40"/>
      <c r="K890" s="34">
        <v>0</v>
      </c>
      <c r="L890" s="34">
        <v>0</v>
      </c>
      <c r="M890" s="34">
        <f t="shared" si="20"/>
        <v>0</v>
      </c>
      <c r="N890" s="34">
        <f t="shared" si="21"/>
        <v>0</v>
      </c>
      <c r="O890" s="36" t="e">
        <f t="shared" si="17"/>
        <v>#DIV/0!</v>
      </c>
      <c r="P890" s="2"/>
      <c r="Q890" s="2"/>
      <c r="R890" s="2"/>
      <c r="S890" s="2"/>
      <c r="T890" s="2"/>
      <c r="U890" s="2"/>
    </row>
    <row r="891" spans="1:21" x14ac:dyDescent="0.25">
      <c r="A891" s="37">
        <v>90610</v>
      </c>
      <c r="B891" s="30" t="s">
        <v>44</v>
      </c>
      <c r="C891" s="30" t="s">
        <v>909</v>
      </c>
      <c r="D891" s="30" t="s">
        <v>918</v>
      </c>
      <c r="E891" s="38"/>
      <c r="F891" s="39">
        <v>0</v>
      </c>
      <c r="G891" s="32">
        <f t="shared" si="18"/>
        <v>0</v>
      </c>
      <c r="H891" s="39">
        <v>0</v>
      </c>
      <c r="I891" s="32">
        <f t="shared" si="19"/>
        <v>0</v>
      </c>
      <c r="J891" s="40"/>
      <c r="K891" s="34">
        <v>0</v>
      </c>
      <c r="L891" s="34">
        <v>0</v>
      </c>
      <c r="M891" s="34">
        <f t="shared" si="20"/>
        <v>0</v>
      </c>
      <c r="N891" s="34">
        <f t="shared" si="21"/>
        <v>0</v>
      </c>
      <c r="O891" s="36" t="e">
        <f t="shared" si="17"/>
        <v>#DIV/0!</v>
      </c>
      <c r="P891" s="2"/>
      <c r="Q891" s="2"/>
      <c r="R891" s="2"/>
      <c r="S891" s="2"/>
      <c r="T891" s="2"/>
      <c r="U891" s="2"/>
    </row>
    <row r="892" spans="1:21" x14ac:dyDescent="0.25">
      <c r="A892" s="37">
        <v>90611</v>
      </c>
      <c r="B892" s="30" t="s">
        <v>44</v>
      </c>
      <c r="C892" s="30" t="s">
        <v>909</v>
      </c>
      <c r="D892" s="30" t="s">
        <v>919</v>
      </c>
      <c r="E892" s="38"/>
      <c r="F892" s="39">
        <v>0</v>
      </c>
      <c r="G892" s="32">
        <f t="shared" si="18"/>
        <v>0</v>
      </c>
      <c r="H892" s="39">
        <v>0</v>
      </c>
      <c r="I892" s="32">
        <f t="shared" si="19"/>
        <v>0</v>
      </c>
      <c r="J892" s="40"/>
      <c r="K892" s="34">
        <v>0</v>
      </c>
      <c r="L892" s="34">
        <v>0</v>
      </c>
      <c r="M892" s="34">
        <f t="shared" si="20"/>
        <v>0</v>
      </c>
      <c r="N892" s="34">
        <f t="shared" si="21"/>
        <v>0</v>
      </c>
      <c r="O892" s="36" t="e">
        <f t="shared" si="17"/>
        <v>#DIV/0!</v>
      </c>
      <c r="P892" s="2"/>
      <c r="Q892" s="2"/>
      <c r="R892" s="2"/>
      <c r="S892" s="2"/>
      <c r="T892" s="2"/>
      <c r="U892" s="2"/>
    </row>
    <row r="893" spans="1:21" x14ac:dyDescent="0.25">
      <c r="A893" s="37">
        <v>90612</v>
      </c>
      <c r="B893" s="30" t="s">
        <v>44</v>
      </c>
      <c r="C893" s="30" t="s">
        <v>909</v>
      </c>
      <c r="D893" s="30" t="s">
        <v>920</v>
      </c>
      <c r="E893" s="38"/>
      <c r="F893" s="39">
        <v>0</v>
      </c>
      <c r="G893" s="32">
        <f t="shared" si="18"/>
        <v>0</v>
      </c>
      <c r="H893" s="39">
        <v>0</v>
      </c>
      <c r="I893" s="32">
        <f t="shared" si="19"/>
        <v>0</v>
      </c>
      <c r="J893" s="40"/>
      <c r="K893" s="34">
        <v>0</v>
      </c>
      <c r="L893" s="34">
        <v>0</v>
      </c>
      <c r="M893" s="34">
        <f t="shared" si="20"/>
        <v>0</v>
      </c>
      <c r="N893" s="34">
        <f t="shared" si="21"/>
        <v>0</v>
      </c>
      <c r="O893" s="36" t="e">
        <f t="shared" si="17"/>
        <v>#DIV/0!</v>
      </c>
      <c r="P893" s="2"/>
      <c r="Q893" s="2"/>
      <c r="R893" s="2"/>
      <c r="S893" s="2"/>
      <c r="T893" s="2"/>
      <c r="U893" s="2"/>
    </row>
    <row r="894" spans="1:21" x14ac:dyDescent="0.25">
      <c r="A894" s="37">
        <v>90613</v>
      </c>
      <c r="B894" s="30" t="s">
        <v>44</v>
      </c>
      <c r="C894" s="30" t="s">
        <v>909</v>
      </c>
      <c r="D894" s="30" t="s">
        <v>921</v>
      </c>
      <c r="E894" s="38"/>
      <c r="F894" s="39">
        <v>0</v>
      </c>
      <c r="G894" s="32">
        <f t="shared" si="18"/>
        <v>0</v>
      </c>
      <c r="H894" s="39">
        <v>0</v>
      </c>
      <c r="I894" s="32">
        <f t="shared" si="19"/>
        <v>0</v>
      </c>
      <c r="J894" s="40"/>
      <c r="K894" s="34">
        <v>0</v>
      </c>
      <c r="L894" s="34">
        <v>0</v>
      </c>
      <c r="M894" s="34">
        <f t="shared" si="20"/>
        <v>0</v>
      </c>
      <c r="N894" s="34">
        <f t="shared" si="21"/>
        <v>0</v>
      </c>
      <c r="O894" s="36" t="e">
        <f t="shared" si="17"/>
        <v>#DIV/0!</v>
      </c>
      <c r="P894" s="2"/>
      <c r="Q894" s="2"/>
      <c r="R894" s="2"/>
      <c r="S894" s="2"/>
      <c r="T894" s="2"/>
      <c r="U894" s="2"/>
    </row>
    <row r="895" spans="1:21" x14ac:dyDescent="0.25">
      <c r="A895" s="37">
        <v>90614</v>
      </c>
      <c r="B895" s="30" t="s">
        <v>44</v>
      </c>
      <c r="C895" s="30" t="s">
        <v>909</v>
      </c>
      <c r="D895" s="30" t="s">
        <v>922</v>
      </c>
      <c r="E895" s="38"/>
      <c r="F895" s="39">
        <v>0</v>
      </c>
      <c r="G895" s="32">
        <f t="shared" si="18"/>
        <v>0</v>
      </c>
      <c r="H895" s="39">
        <v>0</v>
      </c>
      <c r="I895" s="32">
        <f t="shared" si="19"/>
        <v>0</v>
      </c>
      <c r="J895" s="40"/>
      <c r="K895" s="34">
        <v>0</v>
      </c>
      <c r="L895" s="34">
        <v>0</v>
      </c>
      <c r="M895" s="34">
        <f t="shared" si="20"/>
        <v>0</v>
      </c>
      <c r="N895" s="34">
        <f t="shared" si="21"/>
        <v>0</v>
      </c>
      <c r="O895" s="36" t="e">
        <f t="shared" si="17"/>
        <v>#DIV/0!</v>
      </c>
      <c r="P895" s="2"/>
      <c r="Q895" s="2"/>
      <c r="R895" s="2"/>
      <c r="S895" s="2"/>
      <c r="T895" s="2"/>
      <c r="U895" s="2"/>
    </row>
    <row r="896" spans="1:21" x14ac:dyDescent="0.25">
      <c r="A896" s="37">
        <v>90615</v>
      </c>
      <c r="B896" s="30" t="s">
        <v>44</v>
      </c>
      <c r="C896" s="30" t="s">
        <v>909</v>
      </c>
      <c r="D896" s="30" t="s">
        <v>923</v>
      </c>
      <c r="E896" s="38"/>
      <c r="F896" s="39">
        <v>0</v>
      </c>
      <c r="G896" s="32">
        <f t="shared" si="18"/>
        <v>0</v>
      </c>
      <c r="H896" s="39">
        <v>0</v>
      </c>
      <c r="I896" s="32">
        <f t="shared" si="19"/>
        <v>0</v>
      </c>
      <c r="J896" s="40"/>
      <c r="K896" s="34">
        <v>0</v>
      </c>
      <c r="L896" s="34">
        <v>0</v>
      </c>
      <c r="M896" s="34">
        <f t="shared" si="20"/>
        <v>0</v>
      </c>
      <c r="N896" s="34">
        <f t="shared" si="21"/>
        <v>0</v>
      </c>
      <c r="O896" s="36" t="e">
        <f t="shared" si="17"/>
        <v>#DIV/0!</v>
      </c>
      <c r="P896" s="2"/>
      <c r="Q896" s="2"/>
      <c r="R896" s="2"/>
      <c r="S896" s="2"/>
      <c r="T896" s="2"/>
      <c r="U896" s="2"/>
    </row>
    <row r="897" spans="1:21" x14ac:dyDescent="0.25">
      <c r="A897" s="37">
        <v>90616</v>
      </c>
      <c r="B897" s="30" t="s">
        <v>44</v>
      </c>
      <c r="C897" s="30" t="s">
        <v>909</v>
      </c>
      <c r="D897" s="30" t="s">
        <v>559</v>
      </c>
      <c r="E897" s="38"/>
      <c r="F897" s="39">
        <v>0</v>
      </c>
      <c r="G897" s="32">
        <f t="shared" si="18"/>
        <v>0</v>
      </c>
      <c r="H897" s="39">
        <v>0</v>
      </c>
      <c r="I897" s="32">
        <f t="shared" si="19"/>
        <v>0</v>
      </c>
      <c r="J897" s="40"/>
      <c r="K897" s="34">
        <v>0</v>
      </c>
      <c r="L897" s="34">
        <v>0</v>
      </c>
      <c r="M897" s="34">
        <f t="shared" si="20"/>
        <v>0</v>
      </c>
      <c r="N897" s="34">
        <f t="shared" si="21"/>
        <v>0</v>
      </c>
      <c r="O897" s="36" t="e">
        <f t="shared" si="17"/>
        <v>#DIV/0!</v>
      </c>
      <c r="P897" s="2"/>
      <c r="Q897" s="2"/>
      <c r="R897" s="2"/>
      <c r="S897" s="2"/>
      <c r="T897" s="2"/>
      <c r="U897" s="2"/>
    </row>
    <row r="898" spans="1:21" x14ac:dyDescent="0.25">
      <c r="A898" s="37">
        <v>90701</v>
      </c>
      <c r="B898" s="30" t="s">
        <v>44</v>
      </c>
      <c r="C898" s="30" t="s">
        <v>924</v>
      </c>
      <c r="D898" s="30" t="s">
        <v>925</v>
      </c>
      <c r="E898" s="42">
        <v>6916</v>
      </c>
      <c r="F898" s="32">
        <v>8621</v>
      </c>
      <c r="G898" s="32">
        <f t="shared" si="18"/>
        <v>1705</v>
      </c>
      <c r="H898" s="32">
        <v>6691</v>
      </c>
      <c r="I898" s="32">
        <f t="shared" si="19"/>
        <v>1930</v>
      </c>
      <c r="J898" s="33">
        <v>0.22389999999999999</v>
      </c>
      <c r="K898" s="34">
        <v>8855</v>
      </c>
      <c r="L898" s="34">
        <v>0</v>
      </c>
      <c r="M898" s="35">
        <f t="shared" si="20"/>
        <v>6691</v>
      </c>
      <c r="N898" s="35">
        <f t="shared" si="21"/>
        <v>2164</v>
      </c>
      <c r="O898" s="36">
        <f t="shared" si="17"/>
        <v>0.24438170525127048</v>
      </c>
      <c r="P898" s="2"/>
      <c r="Q898" s="2"/>
      <c r="R898" s="2"/>
      <c r="S898" s="2"/>
      <c r="T898" s="2"/>
      <c r="U898" s="2"/>
    </row>
    <row r="899" spans="1:21" x14ac:dyDescent="0.25">
      <c r="A899" s="37">
        <v>90702</v>
      </c>
      <c r="B899" s="30" t="s">
        <v>44</v>
      </c>
      <c r="C899" s="30" t="s">
        <v>924</v>
      </c>
      <c r="D899" s="30" t="s">
        <v>926</v>
      </c>
      <c r="E899" s="38"/>
      <c r="F899" s="39">
        <v>0</v>
      </c>
      <c r="G899" s="32">
        <f t="shared" si="18"/>
        <v>0</v>
      </c>
      <c r="H899" s="39">
        <v>0</v>
      </c>
      <c r="I899" s="32">
        <f t="shared" si="19"/>
        <v>0</v>
      </c>
      <c r="J899" s="40"/>
      <c r="K899" s="34">
        <v>0</v>
      </c>
      <c r="L899" s="34">
        <v>0</v>
      </c>
      <c r="M899" s="34">
        <f t="shared" si="20"/>
        <v>0</v>
      </c>
      <c r="N899" s="34">
        <f t="shared" si="21"/>
        <v>0</v>
      </c>
      <c r="O899" s="36" t="e">
        <f t="shared" si="17"/>
        <v>#DIV/0!</v>
      </c>
      <c r="P899" s="2"/>
      <c r="Q899" s="2"/>
      <c r="R899" s="2"/>
      <c r="S899" s="2"/>
      <c r="T899" s="2"/>
      <c r="U899" s="2"/>
    </row>
    <row r="900" spans="1:21" x14ac:dyDescent="0.25">
      <c r="A900" s="37">
        <v>90703</v>
      </c>
      <c r="B900" s="30" t="s">
        <v>44</v>
      </c>
      <c r="C900" s="30" t="s">
        <v>924</v>
      </c>
      <c r="D900" s="30" t="s">
        <v>927</v>
      </c>
      <c r="E900" s="38"/>
      <c r="F900" s="39">
        <v>0</v>
      </c>
      <c r="G900" s="32">
        <f t="shared" si="18"/>
        <v>0</v>
      </c>
      <c r="H900" s="39">
        <v>0</v>
      </c>
      <c r="I900" s="32">
        <f t="shared" si="19"/>
        <v>0</v>
      </c>
      <c r="J900" s="40"/>
      <c r="K900" s="34">
        <v>0</v>
      </c>
      <c r="L900" s="34">
        <v>0</v>
      </c>
      <c r="M900" s="34">
        <f t="shared" si="20"/>
        <v>0</v>
      </c>
      <c r="N900" s="34">
        <f t="shared" si="21"/>
        <v>0</v>
      </c>
      <c r="O900" s="36" t="e">
        <f t="shared" si="17"/>
        <v>#DIV/0!</v>
      </c>
      <c r="P900" s="2"/>
      <c r="Q900" s="2"/>
      <c r="R900" s="2"/>
      <c r="S900" s="2"/>
      <c r="T900" s="2"/>
      <c r="U900" s="2"/>
    </row>
    <row r="901" spans="1:21" x14ac:dyDescent="0.25">
      <c r="A901" s="37">
        <v>90704</v>
      </c>
      <c r="B901" s="30" t="s">
        <v>44</v>
      </c>
      <c r="C901" s="30" t="s">
        <v>924</v>
      </c>
      <c r="D901" s="30" t="s">
        <v>928</v>
      </c>
      <c r="E901" s="38"/>
      <c r="F901" s="39">
        <v>0</v>
      </c>
      <c r="G901" s="32">
        <f t="shared" si="18"/>
        <v>0</v>
      </c>
      <c r="H901" s="39">
        <v>0</v>
      </c>
      <c r="I901" s="32">
        <f t="shared" si="19"/>
        <v>0</v>
      </c>
      <c r="J901" s="40"/>
      <c r="K901" s="34">
        <v>0</v>
      </c>
      <c r="L901" s="34">
        <v>0</v>
      </c>
      <c r="M901" s="34">
        <f t="shared" si="20"/>
        <v>0</v>
      </c>
      <c r="N901" s="34">
        <f t="shared" si="21"/>
        <v>0</v>
      </c>
      <c r="O901" s="36" t="e">
        <f t="shared" si="17"/>
        <v>#DIV/0!</v>
      </c>
      <c r="P901" s="2"/>
      <c r="Q901" s="2"/>
      <c r="R901" s="2"/>
      <c r="S901" s="2"/>
      <c r="T901" s="2"/>
      <c r="U901" s="2"/>
    </row>
    <row r="902" spans="1:21" x14ac:dyDescent="0.25">
      <c r="A902" s="37">
        <v>90705</v>
      </c>
      <c r="B902" s="30" t="s">
        <v>44</v>
      </c>
      <c r="C902" s="30" t="s">
        <v>924</v>
      </c>
      <c r="D902" s="30" t="s">
        <v>929</v>
      </c>
      <c r="E902" s="42">
        <v>2644</v>
      </c>
      <c r="F902" s="32">
        <v>3492</v>
      </c>
      <c r="G902" s="32">
        <f t="shared" si="18"/>
        <v>848</v>
      </c>
      <c r="H902" s="32">
        <v>2203</v>
      </c>
      <c r="I902" s="32">
        <f t="shared" si="19"/>
        <v>1289</v>
      </c>
      <c r="J902" s="33">
        <v>0.36909999999999998</v>
      </c>
      <c r="K902" s="34">
        <v>3850</v>
      </c>
      <c r="L902" s="34">
        <v>0</v>
      </c>
      <c r="M902" s="35">
        <f t="shared" si="20"/>
        <v>2203</v>
      </c>
      <c r="N902" s="35">
        <f t="shared" si="21"/>
        <v>1647</v>
      </c>
      <c r="O902" s="36">
        <f t="shared" si="17"/>
        <v>0.42779220779220778</v>
      </c>
      <c r="P902" s="2"/>
      <c r="Q902" s="2"/>
      <c r="R902" s="2"/>
      <c r="S902" s="2"/>
      <c r="T902" s="2"/>
      <c r="U902" s="2"/>
    </row>
    <row r="903" spans="1:21" x14ac:dyDescent="0.25">
      <c r="A903" s="37">
        <v>90706</v>
      </c>
      <c r="B903" s="30" t="s">
        <v>44</v>
      </c>
      <c r="C903" s="30" t="s">
        <v>924</v>
      </c>
      <c r="D903" s="30" t="s">
        <v>930</v>
      </c>
      <c r="E903" s="42">
        <v>5391</v>
      </c>
      <c r="F903" s="32">
        <v>6369</v>
      </c>
      <c r="G903" s="32">
        <f t="shared" si="18"/>
        <v>978</v>
      </c>
      <c r="H903" s="32">
        <v>5198</v>
      </c>
      <c r="I903" s="32">
        <f t="shared" si="19"/>
        <v>1171</v>
      </c>
      <c r="J903" s="33">
        <v>0.18390000000000001</v>
      </c>
      <c r="K903" s="34">
        <v>6593</v>
      </c>
      <c r="L903" s="34">
        <v>0</v>
      </c>
      <c r="M903" s="35">
        <f t="shared" si="20"/>
        <v>5198</v>
      </c>
      <c r="N903" s="35">
        <f t="shared" si="21"/>
        <v>1395</v>
      </c>
      <c r="O903" s="36">
        <f t="shared" si="17"/>
        <v>0.21158804792962232</v>
      </c>
      <c r="P903" s="2"/>
      <c r="Q903" s="2"/>
      <c r="R903" s="2"/>
      <c r="S903" s="2"/>
      <c r="T903" s="2"/>
      <c r="U903" s="2"/>
    </row>
    <row r="904" spans="1:21" x14ac:dyDescent="0.25">
      <c r="A904" s="37">
        <v>90707</v>
      </c>
      <c r="B904" s="30" t="s">
        <v>44</v>
      </c>
      <c r="C904" s="30" t="s">
        <v>924</v>
      </c>
      <c r="D904" s="30" t="s">
        <v>859</v>
      </c>
      <c r="E904" s="38"/>
      <c r="F904" s="39">
        <v>0</v>
      </c>
      <c r="G904" s="32">
        <f t="shared" si="18"/>
        <v>0</v>
      </c>
      <c r="H904" s="39">
        <v>0</v>
      </c>
      <c r="I904" s="32">
        <f t="shared" si="19"/>
        <v>0</v>
      </c>
      <c r="J904" s="40"/>
      <c r="K904" s="34">
        <v>0</v>
      </c>
      <c r="L904" s="34">
        <v>0</v>
      </c>
      <c r="M904" s="34">
        <f t="shared" si="20"/>
        <v>0</v>
      </c>
      <c r="N904" s="34">
        <f t="shared" si="21"/>
        <v>0</v>
      </c>
      <c r="O904" s="36" t="e">
        <f t="shared" si="17"/>
        <v>#DIV/0!</v>
      </c>
      <c r="P904" s="2"/>
      <c r="Q904" s="2"/>
      <c r="R904" s="2"/>
      <c r="S904" s="2"/>
      <c r="T904" s="2"/>
      <c r="U904" s="2"/>
    </row>
    <row r="905" spans="1:21" x14ac:dyDescent="0.25">
      <c r="A905" s="37">
        <v>90709</v>
      </c>
      <c r="B905" s="30" t="s">
        <v>44</v>
      </c>
      <c r="C905" s="30" t="s">
        <v>924</v>
      </c>
      <c r="D905" s="30" t="s">
        <v>931</v>
      </c>
      <c r="E905" s="38"/>
      <c r="F905" s="39">
        <v>0</v>
      </c>
      <c r="G905" s="32">
        <f t="shared" si="18"/>
        <v>0</v>
      </c>
      <c r="H905" s="39">
        <v>0</v>
      </c>
      <c r="I905" s="32">
        <f t="shared" si="19"/>
        <v>0</v>
      </c>
      <c r="J905" s="40"/>
      <c r="K905" s="34">
        <v>0</v>
      </c>
      <c r="L905" s="34">
        <v>0</v>
      </c>
      <c r="M905" s="34">
        <f t="shared" si="20"/>
        <v>0</v>
      </c>
      <c r="N905" s="34">
        <f t="shared" si="21"/>
        <v>0</v>
      </c>
      <c r="O905" s="36" t="e">
        <f t="shared" si="17"/>
        <v>#DIV/0!</v>
      </c>
      <c r="P905" s="2"/>
      <c r="Q905" s="2"/>
      <c r="R905" s="2"/>
      <c r="S905" s="2"/>
      <c r="T905" s="2"/>
      <c r="U905" s="2"/>
    </row>
    <row r="906" spans="1:21" x14ac:dyDescent="0.25">
      <c r="A906" s="37">
        <v>90710</v>
      </c>
      <c r="B906" s="30" t="s">
        <v>44</v>
      </c>
      <c r="C906" s="30" t="s">
        <v>924</v>
      </c>
      <c r="D906" s="30" t="s">
        <v>932</v>
      </c>
      <c r="E906" s="38"/>
      <c r="F906" s="39">
        <v>0</v>
      </c>
      <c r="G906" s="32">
        <f t="shared" si="18"/>
        <v>0</v>
      </c>
      <c r="H906" s="39">
        <v>0</v>
      </c>
      <c r="I906" s="32">
        <f t="shared" si="19"/>
        <v>0</v>
      </c>
      <c r="J906" s="40"/>
      <c r="K906" s="34">
        <v>0</v>
      </c>
      <c r="L906" s="34">
        <v>0</v>
      </c>
      <c r="M906" s="34">
        <f t="shared" si="20"/>
        <v>0</v>
      </c>
      <c r="N906" s="34">
        <f t="shared" si="21"/>
        <v>0</v>
      </c>
      <c r="O906" s="36" t="e">
        <f t="shared" si="17"/>
        <v>#DIV/0!</v>
      </c>
      <c r="P906" s="2"/>
      <c r="Q906" s="2"/>
      <c r="R906" s="2"/>
      <c r="S906" s="2"/>
      <c r="T906" s="2"/>
      <c r="U906" s="2"/>
    </row>
    <row r="907" spans="1:21" x14ac:dyDescent="0.25">
      <c r="A907" s="37">
        <v>90711</v>
      </c>
      <c r="B907" s="30" t="s">
        <v>44</v>
      </c>
      <c r="C907" s="30" t="s">
        <v>924</v>
      </c>
      <c r="D907" s="30" t="s">
        <v>933</v>
      </c>
      <c r="E907" s="38"/>
      <c r="F907" s="39">
        <v>0</v>
      </c>
      <c r="G907" s="32">
        <f t="shared" si="18"/>
        <v>0</v>
      </c>
      <c r="H907" s="39">
        <v>0</v>
      </c>
      <c r="I907" s="32">
        <f t="shared" si="19"/>
        <v>0</v>
      </c>
      <c r="J907" s="40"/>
      <c r="K907" s="34">
        <v>0</v>
      </c>
      <c r="L907" s="34">
        <v>0</v>
      </c>
      <c r="M907" s="34">
        <f t="shared" si="20"/>
        <v>0</v>
      </c>
      <c r="N907" s="34">
        <f t="shared" si="21"/>
        <v>0</v>
      </c>
      <c r="O907" s="36" t="e">
        <f t="shared" si="17"/>
        <v>#DIV/0!</v>
      </c>
      <c r="P907" s="2"/>
      <c r="Q907" s="2"/>
      <c r="R907" s="2"/>
      <c r="S907" s="2"/>
      <c r="T907" s="2"/>
      <c r="U907" s="2"/>
    </row>
    <row r="908" spans="1:21" x14ac:dyDescent="0.25">
      <c r="A908" s="37">
        <v>90713</v>
      </c>
      <c r="B908" s="30" t="s">
        <v>44</v>
      </c>
      <c r="C908" s="30" t="s">
        <v>924</v>
      </c>
      <c r="D908" s="30" t="s">
        <v>934</v>
      </c>
      <c r="E908" s="38"/>
      <c r="F908" s="39">
        <v>0</v>
      </c>
      <c r="G908" s="32">
        <f t="shared" si="18"/>
        <v>0</v>
      </c>
      <c r="H908" s="39">
        <v>0</v>
      </c>
      <c r="I908" s="32">
        <f t="shared" si="19"/>
        <v>0</v>
      </c>
      <c r="J908" s="40"/>
      <c r="K908" s="34">
        <v>0</v>
      </c>
      <c r="L908" s="34">
        <v>0</v>
      </c>
      <c r="M908" s="34">
        <f t="shared" si="20"/>
        <v>0</v>
      </c>
      <c r="N908" s="34">
        <f t="shared" si="21"/>
        <v>0</v>
      </c>
      <c r="O908" s="36" t="e">
        <f t="shared" si="17"/>
        <v>#DIV/0!</v>
      </c>
      <c r="P908" s="2"/>
      <c r="Q908" s="2"/>
      <c r="R908" s="2"/>
      <c r="S908" s="2"/>
      <c r="T908" s="2"/>
      <c r="U908" s="2"/>
    </row>
    <row r="909" spans="1:21" x14ac:dyDescent="0.25">
      <c r="A909" s="37">
        <v>90714</v>
      </c>
      <c r="B909" s="30" t="s">
        <v>44</v>
      </c>
      <c r="C909" s="30" t="s">
        <v>924</v>
      </c>
      <c r="D909" s="30" t="s">
        <v>935</v>
      </c>
      <c r="E909" s="38"/>
      <c r="F909" s="39">
        <v>0</v>
      </c>
      <c r="G909" s="32">
        <f t="shared" si="18"/>
        <v>0</v>
      </c>
      <c r="H909" s="39">
        <v>0</v>
      </c>
      <c r="I909" s="32">
        <f t="shared" si="19"/>
        <v>0</v>
      </c>
      <c r="J909" s="40"/>
      <c r="K909" s="34">
        <v>0</v>
      </c>
      <c r="L909" s="34">
        <v>0</v>
      </c>
      <c r="M909" s="34">
        <f t="shared" si="20"/>
        <v>0</v>
      </c>
      <c r="N909" s="34">
        <f t="shared" si="21"/>
        <v>0</v>
      </c>
      <c r="O909" s="36" t="e">
        <f t="shared" si="17"/>
        <v>#DIV/0!</v>
      </c>
      <c r="P909" s="2"/>
      <c r="Q909" s="2"/>
      <c r="R909" s="2"/>
      <c r="S909" s="2"/>
      <c r="T909" s="2"/>
      <c r="U909" s="2"/>
    </row>
    <row r="910" spans="1:21" x14ac:dyDescent="0.25">
      <c r="A910" s="37">
        <v>90715</v>
      </c>
      <c r="B910" s="30" t="s">
        <v>44</v>
      </c>
      <c r="C910" s="30" t="s">
        <v>924</v>
      </c>
      <c r="D910" s="30" t="s">
        <v>936</v>
      </c>
      <c r="E910" s="38"/>
      <c r="F910" s="39">
        <v>0</v>
      </c>
      <c r="G910" s="32">
        <f t="shared" si="18"/>
        <v>0</v>
      </c>
      <c r="H910" s="39">
        <v>0</v>
      </c>
      <c r="I910" s="32">
        <f t="shared" si="19"/>
        <v>0</v>
      </c>
      <c r="J910" s="40"/>
      <c r="K910" s="34">
        <v>0</v>
      </c>
      <c r="L910" s="34">
        <v>0</v>
      </c>
      <c r="M910" s="34">
        <f t="shared" si="20"/>
        <v>0</v>
      </c>
      <c r="N910" s="34">
        <f t="shared" si="21"/>
        <v>0</v>
      </c>
      <c r="O910" s="36" t="e">
        <f t="shared" si="17"/>
        <v>#DIV/0!</v>
      </c>
      <c r="P910" s="2"/>
      <c r="Q910" s="2"/>
      <c r="R910" s="2"/>
      <c r="S910" s="2"/>
      <c r="T910" s="2"/>
      <c r="U910" s="2"/>
    </row>
    <row r="911" spans="1:21" x14ac:dyDescent="0.25">
      <c r="A911" s="37">
        <v>90716</v>
      </c>
      <c r="B911" s="30" t="s">
        <v>44</v>
      </c>
      <c r="C911" s="30" t="s">
        <v>924</v>
      </c>
      <c r="D911" s="30" t="s">
        <v>937</v>
      </c>
      <c r="E911" s="38"/>
      <c r="F911" s="39">
        <v>0</v>
      </c>
      <c r="G911" s="32">
        <f t="shared" si="18"/>
        <v>0</v>
      </c>
      <c r="H911" s="39">
        <v>0</v>
      </c>
      <c r="I911" s="32">
        <f t="shared" si="19"/>
        <v>0</v>
      </c>
      <c r="J911" s="40"/>
      <c r="K911" s="34">
        <v>0</v>
      </c>
      <c r="L911" s="34">
        <v>0</v>
      </c>
      <c r="M911" s="34">
        <f t="shared" si="20"/>
        <v>0</v>
      </c>
      <c r="N911" s="34">
        <f t="shared" si="21"/>
        <v>0</v>
      </c>
      <c r="O911" s="36" t="e">
        <f t="shared" si="17"/>
        <v>#DIV/0!</v>
      </c>
      <c r="P911" s="2"/>
      <c r="Q911" s="2"/>
      <c r="R911" s="2"/>
      <c r="S911" s="2"/>
      <c r="T911" s="2"/>
      <c r="U911" s="2"/>
    </row>
    <row r="912" spans="1:21" x14ac:dyDescent="0.25">
      <c r="A912" s="37">
        <v>90717</v>
      </c>
      <c r="B912" s="30" t="s">
        <v>44</v>
      </c>
      <c r="C912" s="30" t="s">
        <v>924</v>
      </c>
      <c r="D912" s="30" t="s">
        <v>938</v>
      </c>
      <c r="E912" s="38"/>
      <c r="F912" s="39">
        <v>0</v>
      </c>
      <c r="G912" s="32">
        <f t="shared" si="18"/>
        <v>0</v>
      </c>
      <c r="H912" s="39">
        <v>0</v>
      </c>
      <c r="I912" s="32">
        <f t="shared" si="19"/>
        <v>0</v>
      </c>
      <c r="J912" s="40"/>
      <c r="K912" s="34">
        <v>0</v>
      </c>
      <c r="L912" s="34">
        <v>0</v>
      </c>
      <c r="M912" s="34">
        <f t="shared" si="20"/>
        <v>0</v>
      </c>
      <c r="N912" s="34">
        <f t="shared" si="21"/>
        <v>0</v>
      </c>
      <c r="O912" s="36" t="e">
        <f t="shared" si="17"/>
        <v>#DIV/0!</v>
      </c>
      <c r="P912" s="2"/>
      <c r="Q912" s="2"/>
      <c r="R912" s="2"/>
      <c r="S912" s="2"/>
      <c r="T912" s="2"/>
      <c r="U912" s="2"/>
    </row>
    <row r="913" spans="1:21" x14ac:dyDescent="0.25">
      <c r="A913" s="37">
        <v>90718</v>
      </c>
      <c r="B913" s="30" t="s">
        <v>44</v>
      </c>
      <c r="C913" s="30" t="s">
        <v>924</v>
      </c>
      <c r="D913" s="30" t="s">
        <v>939</v>
      </c>
      <c r="E913" s="38"/>
      <c r="F913" s="39">
        <v>0</v>
      </c>
      <c r="G913" s="32">
        <f t="shared" si="18"/>
        <v>0</v>
      </c>
      <c r="H913" s="39">
        <v>0</v>
      </c>
      <c r="I913" s="32">
        <f t="shared" si="19"/>
        <v>0</v>
      </c>
      <c r="J913" s="40"/>
      <c r="K913" s="34">
        <v>0</v>
      </c>
      <c r="L913" s="34">
        <v>0</v>
      </c>
      <c r="M913" s="34">
        <f t="shared" si="20"/>
        <v>0</v>
      </c>
      <c r="N913" s="34">
        <f t="shared" si="21"/>
        <v>0</v>
      </c>
      <c r="O913" s="36" t="e">
        <f t="shared" si="17"/>
        <v>#DIV/0!</v>
      </c>
      <c r="P913" s="2"/>
      <c r="Q913" s="2"/>
      <c r="R913" s="2"/>
      <c r="S913" s="2"/>
      <c r="T913" s="2"/>
      <c r="U913" s="2"/>
    </row>
    <row r="914" spans="1:21" x14ac:dyDescent="0.25">
      <c r="A914" s="37">
        <v>90719</v>
      </c>
      <c r="B914" s="30" t="s">
        <v>44</v>
      </c>
      <c r="C914" s="30" t="s">
        <v>924</v>
      </c>
      <c r="D914" s="30" t="s">
        <v>940</v>
      </c>
      <c r="E914" s="38"/>
      <c r="F914" s="39">
        <v>0</v>
      </c>
      <c r="G914" s="32">
        <f t="shared" si="18"/>
        <v>0</v>
      </c>
      <c r="H914" s="39">
        <v>0</v>
      </c>
      <c r="I914" s="32">
        <f t="shared" si="19"/>
        <v>0</v>
      </c>
      <c r="J914" s="40"/>
      <c r="K914" s="34">
        <v>0</v>
      </c>
      <c r="L914" s="34">
        <v>0</v>
      </c>
      <c r="M914" s="34">
        <f t="shared" si="20"/>
        <v>0</v>
      </c>
      <c r="N914" s="34">
        <f t="shared" si="21"/>
        <v>0</v>
      </c>
      <c r="O914" s="36" t="e">
        <f t="shared" si="17"/>
        <v>#DIV/0!</v>
      </c>
      <c r="P914" s="2"/>
      <c r="Q914" s="2"/>
      <c r="R914" s="2"/>
      <c r="S914" s="2"/>
      <c r="T914" s="2"/>
      <c r="U914" s="2"/>
    </row>
    <row r="915" spans="1:21" x14ac:dyDescent="0.25">
      <c r="A915" s="37">
        <v>90720</v>
      </c>
      <c r="B915" s="30" t="s">
        <v>44</v>
      </c>
      <c r="C915" s="30" t="s">
        <v>924</v>
      </c>
      <c r="D915" s="30" t="s">
        <v>941</v>
      </c>
      <c r="E915" s="38"/>
      <c r="F915" s="39">
        <v>0</v>
      </c>
      <c r="G915" s="32">
        <f t="shared" si="18"/>
        <v>0</v>
      </c>
      <c r="H915" s="39">
        <v>0</v>
      </c>
      <c r="I915" s="32">
        <f t="shared" si="19"/>
        <v>0</v>
      </c>
      <c r="J915" s="40"/>
      <c r="K915" s="34">
        <v>0</v>
      </c>
      <c r="L915" s="34">
        <v>0</v>
      </c>
      <c r="M915" s="34">
        <f t="shared" si="20"/>
        <v>0</v>
      </c>
      <c r="N915" s="34">
        <f t="shared" si="21"/>
        <v>0</v>
      </c>
      <c r="O915" s="36" t="e">
        <f t="shared" si="17"/>
        <v>#DIV/0!</v>
      </c>
      <c r="P915" s="2"/>
      <c r="Q915" s="2"/>
      <c r="R915" s="2"/>
      <c r="S915" s="2"/>
      <c r="T915" s="2"/>
      <c r="U915" s="2"/>
    </row>
    <row r="916" spans="1:21" x14ac:dyDescent="0.25">
      <c r="A916" s="37">
        <v>90721</v>
      </c>
      <c r="B916" s="30" t="s">
        <v>44</v>
      </c>
      <c r="C916" s="30" t="s">
        <v>924</v>
      </c>
      <c r="D916" s="30" t="s">
        <v>942</v>
      </c>
      <c r="E916" s="38"/>
      <c r="F916" s="39">
        <v>0</v>
      </c>
      <c r="G916" s="32">
        <f t="shared" si="18"/>
        <v>0</v>
      </c>
      <c r="H916" s="39">
        <v>0</v>
      </c>
      <c r="I916" s="32">
        <f t="shared" si="19"/>
        <v>0</v>
      </c>
      <c r="J916" s="40"/>
      <c r="K916" s="34">
        <v>0</v>
      </c>
      <c r="L916" s="34">
        <v>0</v>
      </c>
      <c r="M916" s="34">
        <f t="shared" si="20"/>
        <v>0</v>
      </c>
      <c r="N916" s="34">
        <f t="shared" si="21"/>
        <v>0</v>
      </c>
      <c r="O916" s="36" t="e">
        <f t="shared" si="17"/>
        <v>#DIV/0!</v>
      </c>
      <c r="P916" s="2"/>
      <c r="Q916" s="2"/>
      <c r="R916" s="2"/>
      <c r="S916" s="2"/>
      <c r="T916" s="2"/>
      <c r="U916" s="2"/>
    </row>
    <row r="917" spans="1:21" x14ac:dyDescent="0.25">
      <c r="A917" s="37">
        <v>90722</v>
      </c>
      <c r="B917" s="30" t="s">
        <v>44</v>
      </c>
      <c r="C917" s="30" t="s">
        <v>924</v>
      </c>
      <c r="D917" s="30" t="s">
        <v>943</v>
      </c>
      <c r="E917" s="38"/>
      <c r="F917" s="39">
        <v>0</v>
      </c>
      <c r="G917" s="32">
        <f t="shared" si="18"/>
        <v>0</v>
      </c>
      <c r="H917" s="39">
        <v>0</v>
      </c>
      <c r="I917" s="32">
        <f t="shared" si="19"/>
        <v>0</v>
      </c>
      <c r="J917" s="40"/>
      <c r="K917" s="34">
        <v>0</v>
      </c>
      <c r="L917" s="34">
        <v>0</v>
      </c>
      <c r="M917" s="34">
        <f t="shared" si="20"/>
        <v>0</v>
      </c>
      <c r="N917" s="34">
        <f t="shared" si="21"/>
        <v>0</v>
      </c>
      <c r="O917" s="36" t="e">
        <f t="shared" si="17"/>
        <v>#DIV/0!</v>
      </c>
      <c r="P917" s="2"/>
      <c r="Q917" s="2"/>
      <c r="R917" s="2"/>
      <c r="S917" s="2"/>
      <c r="T917" s="2"/>
      <c r="U917" s="2"/>
    </row>
    <row r="918" spans="1:21" x14ac:dyDescent="0.25">
      <c r="A918" s="37">
        <v>90723</v>
      </c>
      <c r="B918" s="30" t="s">
        <v>44</v>
      </c>
      <c r="C918" s="30" t="s">
        <v>924</v>
      </c>
      <c r="D918" s="30" t="s">
        <v>944</v>
      </c>
      <c r="E918" s="38"/>
      <c r="F918" s="39">
        <v>0</v>
      </c>
      <c r="G918" s="32">
        <f t="shared" si="18"/>
        <v>0</v>
      </c>
      <c r="H918" s="39">
        <v>0</v>
      </c>
      <c r="I918" s="32">
        <f t="shared" si="19"/>
        <v>0</v>
      </c>
      <c r="J918" s="40"/>
      <c r="K918" s="34">
        <v>0</v>
      </c>
      <c r="L918" s="34">
        <v>0</v>
      </c>
      <c r="M918" s="34">
        <f t="shared" si="20"/>
        <v>0</v>
      </c>
      <c r="N918" s="34">
        <f t="shared" si="21"/>
        <v>0</v>
      </c>
      <c r="O918" s="36" t="e">
        <f t="shared" si="17"/>
        <v>#DIV/0!</v>
      </c>
      <c r="P918" s="2"/>
      <c r="Q918" s="2"/>
      <c r="R918" s="2"/>
      <c r="S918" s="2"/>
      <c r="T918" s="2"/>
      <c r="U918" s="2"/>
    </row>
    <row r="919" spans="1:21" x14ac:dyDescent="0.25">
      <c r="A919" s="37">
        <v>100101</v>
      </c>
      <c r="B919" s="30" t="s">
        <v>45</v>
      </c>
      <c r="C919" s="30" t="s">
        <v>45</v>
      </c>
      <c r="D919" s="30" t="s">
        <v>45</v>
      </c>
      <c r="E919" s="42">
        <v>82333</v>
      </c>
      <c r="F919" s="32">
        <v>89011</v>
      </c>
      <c r="G919" s="32">
        <f t="shared" si="18"/>
        <v>6678</v>
      </c>
      <c r="H919" s="32">
        <v>76971</v>
      </c>
      <c r="I919" s="32">
        <f t="shared" si="19"/>
        <v>12040</v>
      </c>
      <c r="J919" s="33">
        <v>0.1353</v>
      </c>
      <c r="K919" s="34">
        <v>90231</v>
      </c>
      <c r="L919" s="34">
        <v>0</v>
      </c>
      <c r="M919" s="35">
        <f t="shared" si="20"/>
        <v>76971</v>
      </c>
      <c r="N919" s="35">
        <f t="shared" si="21"/>
        <v>13260</v>
      </c>
      <c r="O919" s="36">
        <f t="shared" si="17"/>
        <v>0.14695614589220998</v>
      </c>
      <c r="P919" s="2"/>
      <c r="Q919" s="2"/>
      <c r="R919" s="2"/>
      <c r="S919" s="2"/>
      <c r="T919" s="2"/>
      <c r="U919" s="2"/>
    </row>
    <row r="920" spans="1:21" x14ac:dyDescent="0.25">
      <c r="A920" s="37">
        <v>100102</v>
      </c>
      <c r="B920" s="30" t="s">
        <v>45</v>
      </c>
      <c r="C920" s="30" t="s">
        <v>45</v>
      </c>
      <c r="D920" s="30" t="s">
        <v>945</v>
      </c>
      <c r="E920" s="42">
        <v>76354</v>
      </c>
      <c r="F920" s="32">
        <v>82943</v>
      </c>
      <c r="G920" s="32">
        <f t="shared" si="18"/>
        <v>6589</v>
      </c>
      <c r="H920" s="32">
        <v>68525</v>
      </c>
      <c r="I920" s="32">
        <f t="shared" si="19"/>
        <v>14418</v>
      </c>
      <c r="J920" s="33">
        <v>0.17380000000000001</v>
      </c>
      <c r="K920" s="34">
        <v>84717</v>
      </c>
      <c r="L920" s="34">
        <v>0</v>
      </c>
      <c r="M920" s="35">
        <f t="shared" si="20"/>
        <v>68525</v>
      </c>
      <c r="N920" s="35">
        <f t="shared" si="21"/>
        <v>16192</v>
      </c>
      <c r="O920" s="36">
        <f t="shared" si="17"/>
        <v>0.19113046968140987</v>
      </c>
      <c r="P920" s="2"/>
      <c r="Q920" s="2"/>
      <c r="R920" s="2"/>
      <c r="S920" s="2"/>
      <c r="T920" s="2"/>
      <c r="U920" s="2"/>
    </row>
    <row r="921" spans="1:21" x14ac:dyDescent="0.25">
      <c r="A921" s="37">
        <v>100103</v>
      </c>
      <c r="B921" s="30" t="s">
        <v>45</v>
      </c>
      <c r="C921" s="30" t="s">
        <v>45</v>
      </c>
      <c r="D921" s="30" t="s">
        <v>946</v>
      </c>
      <c r="E921" s="38"/>
      <c r="F921" s="39">
        <v>0</v>
      </c>
      <c r="G921" s="32">
        <f t="shared" si="18"/>
        <v>0</v>
      </c>
      <c r="H921" s="39">
        <v>0</v>
      </c>
      <c r="I921" s="32">
        <f t="shared" si="19"/>
        <v>0</v>
      </c>
      <c r="J921" s="40"/>
      <c r="K921" s="34">
        <v>0</v>
      </c>
      <c r="L921" s="34">
        <v>0</v>
      </c>
      <c r="M921" s="34">
        <f t="shared" si="20"/>
        <v>0</v>
      </c>
      <c r="N921" s="34">
        <f t="shared" si="21"/>
        <v>0</v>
      </c>
      <c r="O921" s="36" t="e">
        <f t="shared" si="17"/>
        <v>#DIV/0!</v>
      </c>
      <c r="P921" s="2"/>
      <c r="Q921" s="2"/>
      <c r="R921" s="2"/>
      <c r="S921" s="2"/>
      <c r="T921" s="2"/>
      <c r="U921" s="2"/>
    </row>
    <row r="922" spans="1:21" x14ac:dyDescent="0.25">
      <c r="A922" s="37">
        <v>100104</v>
      </c>
      <c r="B922" s="30" t="s">
        <v>45</v>
      </c>
      <c r="C922" s="30" t="s">
        <v>45</v>
      </c>
      <c r="D922" s="30" t="s">
        <v>947</v>
      </c>
      <c r="E922" s="38"/>
      <c r="F922" s="39">
        <v>0</v>
      </c>
      <c r="G922" s="32">
        <f t="shared" si="18"/>
        <v>0</v>
      </c>
      <c r="H922" s="39">
        <v>0</v>
      </c>
      <c r="I922" s="32">
        <f t="shared" si="19"/>
        <v>0</v>
      </c>
      <c r="J922" s="40"/>
      <c r="K922" s="34">
        <v>0</v>
      </c>
      <c r="L922" s="34">
        <v>0</v>
      </c>
      <c r="M922" s="34">
        <f t="shared" si="20"/>
        <v>0</v>
      </c>
      <c r="N922" s="34">
        <f t="shared" si="21"/>
        <v>0</v>
      </c>
      <c r="O922" s="36" t="e">
        <f t="shared" si="17"/>
        <v>#DIV/0!</v>
      </c>
      <c r="P922" s="2"/>
      <c r="Q922" s="2"/>
      <c r="R922" s="2"/>
      <c r="S922" s="2"/>
      <c r="T922" s="2"/>
      <c r="U922" s="2"/>
    </row>
    <row r="923" spans="1:21" x14ac:dyDescent="0.25">
      <c r="A923" s="37">
        <v>100105</v>
      </c>
      <c r="B923" s="30" t="s">
        <v>45</v>
      </c>
      <c r="C923" s="30" t="s">
        <v>45</v>
      </c>
      <c r="D923" s="30" t="s">
        <v>948</v>
      </c>
      <c r="E923" s="38"/>
      <c r="F923" s="39">
        <v>0</v>
      </c>
      <c r="G923" s="32">
        <f t="shared" si="18"/>
        <v>0</v>
      </c>
      <c r="H923" s="39">
        <v>0</v>
      </c>
      <c r="I923" s="32">
        <f t="shared" si="19"/>
        <v>0</v>
      </c>
      <c r="J923" s="40"/>
      <c r="K923" s="34">
        <v>0</v>
      </c>
      <c r="L923" s="34">
        <v>0</v>
      </c>
      <c r="M923" s="34">
        <f t="shared" si="20"/>
        <v>0</v>
      </c>
      <c r="N923" s="34">
        <f t="shared" si="21"/>
        <v>0</v>
      </c>
      <c r="O923" s="36" t="e">
        <f t="shared" si="17"/>
        <v>#DIV/0!</v>
      </c>
      <c r="P923" s="2"/>
      <c r="Q923" s="2"/>
      <c r="R923" s="2"/>
      <c r="S923" s="2"/>
      <c r="T923" s="2"/>
      <c r="U923" s="2"/>
    </row>
    <row r="924" spans="1:21" x14ac:dyDescent="0.25">
      <c r="A924" s="37">
        <v>100106</v>
      </c>
      <c r="B924" s="30" t="s">
        <v>45</v>
      </c>
      <c r="C924" s="30" t="s">
        <v>45</v>
      </c>
      <c r="D924" s="30" t="s">
        <v>949</v>
      </c>
      <c r="E924" s="38"/>
      <c r="F924" s="39">
        <v>0</v>
      </c>
      <c r="G924" s="32">
        <f t="shared" si="18"/>
        <v>0</v>
      </c>
      <c r="H924" s="39">
        <v>0</v>
      </c>
      <c r="I924" s="32">
        <f t="shared" si="19"/>
        <v>0</v>
      </c>
      <c r="J924" s="40"/>
      <c r="K924" s="34">
        <v>0</v>
      </c>
      <c r="L924" s="34">
        <v>0</v>
      </c>
      <c r="M924" s="34">
        <f t="shared" si="20"/>
        <v>0</v>
      </c>
      <c r="N924" s="34">
        <f t="shared" si="21"/>
        <v>0</v>
      </c>
      <c r="O924" s="36" t="e">
        <f t="shared" si="17"/>
        <v>#DIV/0!</v>
      </c>
      <c r="P924" s="2"/>
      <c r="Q924" s="2"/>
      <c r="R924" s="2"/>
      <c r="S924" s="2"/>
      <c r="T924" s="2"/>
      <c r="U924" s="2"/>
    </row>
    <row r="925" spans="1:21" x14ac:dyDescent="0.25">
      <c r="A925" s="37">
        <v>100107</v>
      </c>
      <c r="B925" s="30" t="s">
        <v>45</v>
      </c>
      <c r="C925" s="30" t="s">
        <v>45</v>
      </c>
      <c r="D925" s="30" t="s">
        <v>950</v>
      </c>
      <c r="E925" s="38"/>
      <c r="F925" s="39">
        <v>0</v>
      </c>
      <c r="G925" s="32">
        <f t="shared" si="18"/>
        <v>0</v>
      </c>
      <c r="H925" s="39">
        <v>0</v>
      </c>
      <c r="I925" s="32">
        <f t="shared" si="19"/>
        <v>0</v>
      </c>
      <c r="J925" s="40"/>
      <c r="K925" s="34">
        <v>0</v>
      </c>
      <c r="L925" s="34">
        <v>0</v>
      </c>
      <c r="M925" s="34">
        <f t="shared" si="20"/>
        <v>0</v>
      </c>
      <c r="N925" s="34">
        <f t="shared" si="21"/>
        <v>0</v>
      </c>
      <c r="O925" s="36" t="e">
        <f t="shared" si="17"/>
        <v>#DIV/0!</v>
      </c>
      <c r="P925" s="2"/>
      <c r="Q925" s="2"/>
      <c r="R925" s="2"/>
      <c r="S925" s="2"/>
      <c r="T925" s="2"/>
      <c r="U925" s="2"/>
    </row>
    <row r="926" spans="1:21" x14ac:dyDescent="0.25">
      <c r="A926" s="37">
        <v>100108</v>
      </c>
      <c r="B926" s="30" t="s">
        <v>45</v>
      </c>
      <c r="C926" s="30" t="s">
        <v>45</v>
      </c>
      <c r="D926" s="30" t="s">
        <v>951</v>
      </c>
      <c r="E926" s="38"/>
      <c r="F926" s="39">
        <v>0</v>
      </c>
      <c r="G926" s="32">
        <f t="shared" si="18"/>
        <v>0</v>
      </c>
      <c r="H926" s="39">
        <v>0</v>
      </c>
      <c r="I926" s="32">
        <f t="shared" si="19"/>
        <v>0</v>
      </c>
      <c r="J926" s="40"/>
      <c r="K926" s="34">
        <v>0</v>
      </c>
      <c r="L926" s="34">
        <v>0</v>
      </c>
      <c r="M926" s="34">
        <f t="shared" si="20"/>
        <v>0</v>
      </c>
      <c r="N926" s="34">
        <f t="shared" si="21"/>
        <v>0</v>
      </c>
      <c r="O926" s="36" t="e">
        <f t="shared" si="17"/>
        <v>#DIV/0!</v>
      </c>
      <c r="P926" s="2"/>
      <c r="Q926" s="2"/>
      <c r="R926" s="2"/>
      <c r="S926" s="2"/>
      <c r="T926" s="2"/>
      <c r="U926" s="2"/>
    </row>
    <row r="927" spans="1:21" x14ac:dyDescent="0.25">
      <c r="A927" s="37">
        <v>100109</v>
      </c>
      <c r="B927" s="30" t="s">
        <v>45</v>
      </c>
      <c r="C927" s="30" t="s">
        <v>45</v>
      </c>
      <c r="D927" s="30" t="s">
        <v>952</v>
      </c>
      <c r="E927" s="38"/>
      <c r="F927" s="39">
        <v>0</v>
      </c>
      <c r="G927" s="32">
        <f t="shared" si="18"/>
        <v>0</v>
      </c>
      <c r="H927" s="39">
        <v>0</v>
      </c>
      <c r="I927" s="32">
        <f t="shared" si="19"/>
        <v>0</v>
      </c>
      <c r="J927" s="40"/>
      <c r="K927" s="34">
        <v>0</v>
      </c>
      <c r="L927" s="34">
        <v>0</v>
      </c>
      <c r="M927" s="34">
        <f t="shared" si="20"/>
        <v>0</v>
      </c>
      <c r="N927" s="34">
        <f t="shared" si="21"/>
        <v>0</v>
      </c>
      <c r="O927" s="36" t="e">
        <f t="shared" si="17"/>
        <v>#DIV/0!</v>
      </c>
      <c r="P927" s="2"/>
      <c r="Q927" s="2"/>
      <c r="R927" s="2"/>
      <c r="S927" s="2"/>
      <c r="T927" s="2"/>
      <c r="U927" s="2"/>
    </row>
    <row r="928" spans="1:21" x14ac:dyDescent="0.25">
      <c r="A928" s="37">
        <v>100110</v>
      </c>
      <c r="B928" s="30" t="s">
        <v>45</v>
      </c>
      <c r="C928" s="30" t="s">
        <v>45</v>
      </c>
      <c r="D928" s="30" t="s">
        <v>953</v>
      </c>
      <c r="E928" s="38"/>
      <c r="F928" s="39">
        <v>0</v>
      </c>
      <c r="G928" s="32">
        <f t="shared" si="18"/>
        <v>0</v>
      </c>
      <c r="H928" s="39">
        <v>0</v>
      </c>
      <c r="I928" s="32">
        <f t="shared" si="19"/>
        <v>0</v>
      </c>
      <c r="J928" s="40"/>
      <c r="K928" s="34">
        <v>0</v>
      </c>
      <c r="L928" s="34">
        <v>0</v>
      </c>
      <c r="M928" s="34">
        <f t="shared" si="20"/>
        <v>0</v>
      </c>
      <c r="N928" s="34">
        <f t="shared" si="21"/>
        <v>0</v>
      </c>
      <c r="O928" s="36" t="e">
        <f t="shared" si="17"/>
        <v>#DIV/0!</v>
      </c>
      <c r="P928" s="2"/>
      <c r="Q928" s="2"/>
      <c r="R928" s="2"/>
      <c r="S928" s="2"/>
      <c r="T928" s="2"/>
      <c r="U928" s="2"/>
    </row>
    <row r="929" spans="1:21" x14ac:dyDescent="0.25">
      <c r="A929" s="37">
        <v>100111</v>
      </c>
      <c r="B929" s="30" t="s">
        <v>45</v>
      </c>
      <c r="C929" s="30" t="s">
        <v>45</v>
      </c>
      <c r="D929" s="30" t="s">
        <v>954</v>
      </c>
      <c r="E929" s="42">
        <v>38659</v>
      </c>
      <c r="F929" s="32">
        <v>45315</v>
      </c>
      <c r="G929" s="32">
        <f t="shared" si="18"/>
        <v>6656</v>
      </c>
      <c r="H929" s="32">
        <v>26257</v>
      </c>
      <c r="I929" s="32">
        <f t="shared" si="19"/>
        <v>19058</v>
      </c>
      <c r="J929" s="33">
        <v>0.42059999999999997</v>
      </c>
      <c r="K929" s="34">
        <v>47820</v>
      </c>
      <c r="L929" s="34">
        <v>0</v>
      </c>
      <c r="M929" s="35">
        <f t="shared" si="20"/>
        <v>26257</v>
      </c>
      <c r="N929" s="35">
        <f t="shared" si="21"/>
        <v>21563</v>
      </c>
      <c r="O929" s="36">
        <f t="shared" si="17"/>
        <v>0.45092011710581348</v>
      </c>
      <c r="P929" s="2"/>
      <c r="Q929" s="2"/>
      <c r="R929" s="2"/>
      <c r="S929" s="2"/>
      <c r="T929" s="2"/>
      <c r="U929" s="2"/>
    </row>
    <row r="930" spans="1:21" x14ac:dyDescent="0.25">
      <c r="A930" s="37">
        <v>100112</v>
      </c>
      <c r="B930" s="30" t="s">
        <v>45</v>
      </c>
      <c r="C930" s="30" t="s">
        <v>45</v>
      </c>
      <c r="D930" s="30" t="s">
        <v>955</v>
      </c>
      <c r="E930" s="42">
        <v>2303</v>
      </c>
      <c r="F930" s="32">
        <v>2559</v>
      </c>
      <c r="G930" s="32">
        <f t="shared" si="18"/>
        <v>256</v>
      </c>
      <c r="H930" s="32">
        <v>2017</v>
      </c>
      <c r="I930" s="32">
        <f t="shared" si="19"/>
        <v>542</v>
      </c>
      <c r="J930" s="33">
        <v>0.21179999999999999</v>
      </c>
      <c r="K930" s="34">
        <v>2766</v>
      </c>
      <c r="L930" s="34">
        <v>0</v>
      </c>
      <c r="M930" s="35">
        <f t="shared" si="20"/>
        <v>2017</v>
      </c>
      <c r="N930" s="35">
        <f t="shared" si="21"/>
        <v>749</v>
      </c>
      <c r="O930" s="36">
        <f t="shared" si="17"/>
        <v>0.2707881417208966</v>
      </c>
      <c r="P930" s="2"/>
      <c r="Q930" s="2"/>
      <c r="R930" s="2"/>
      <c r="S930" s="2"/>
      <c r="T930" s="2"/>
      <c r="U930" s="2"/>
    </row>
    <row r="931" spans="1:21" x14ac:dyDescent="0.25">
      <c r="A931" s="37">
        <v>100113</v>
      </c>
      <c r="B931" s="30" t="s">
        <v>45</v>
      </c>
      <c r="C931" s="30" t="s">
        <v>45</v>
      </c>
      <c r="D931" s="30" t="s">
        <v>956</v>
      </c>
      <c r="E931" s="38"/>
      <c r="F931" s="39">
        <v>0</v>
      </c>
      <c r="G931" s="32">
        <f t="shared" si="18"/>
        <v>0</v>
      </c>
      <c r="H931" s="39">
        <v>0</v>
      </c>
      <c r="I931" s="32">
        <f t="shared" si="19"/>
        <v>0</v>
      </c>
      <c r="J931" s="40"/>
      <c r="K931" s="34">
        <v>0</v>
      </c>
      <c r="L931" s="34">
        <v>0</v>
      </c>
      <c r="M931" s="34">
        <f t="shared" si="20"/>
        <v>0</v>
      </c>
      <c r="N931" s="34">
        <f t="shared" si="21"/>
        <v>0</v>
      </c>
      <c r="O931" s="36" t="e">
        <f t="shared" si="17"/>
        <v>#DIV/0!</v>
      </c>
      <c r="P931" s="2"/>
      <c r="Q931" s="2"/>
      <c r="R931" s="2"/>
      <c r="S931" s="2"/>
      <c r="T931" s="2"/>
      <c r="U931" s="2"/>
    </row>
    <row r="932" spans="1:21" x14ac:dyDescent="0.25">
      <c r="A932" s="37">
        <v>100201</v>
      </c>
      <c r="B932" s="30" t="s">
        <v>45</v>
      </c>
      <c r="C932" s="30" t="s">
        <v>957</v>
      </c>
      <c r="D932" s="30" t="s">
        <v>957</v>
      </c>
      <c r="E932" s="42">
        <v>12978</v>
      </c>
      <c r="F932" s="32">
        <v>14331</v>
      </c>
      <c r="G932" s="32">
        <f t="shared" si="18"/>
        <v>1353</v>
      </c>
      <c r="H932" s="32">
        <v>12303</v>
      </c>
      <c r="I932" s="32">
        <f t="shared" si="19"/>
        <v>2028</v>
      </c>
      <c r="J932" s="33">
        <v>0.14149999999999999</v>
      </c>
      <c r="K932" s="34">
        <v>14940</v>
      </c>
      <c r="L932" s="34">
        <v>0</v>
      </c>
      <c r="M932" s="35">
        <f t="shared" si="20"/>
        <v>12303</v>
      </c>
      <c r="N932" s="35">
        <f t="shared" si="21"/>
        <v>2637</v>
      </c>
      <c r="O932" s="36">
        <f t="shared" si="17"/>
        <v>0.17650602409638555</v>
      </c>
      <c r="P932" s="2"/>
      <c r="Q932" s="2"/>
      <c r="R932" s="2"/>
      <c r="S932" s="2"/>
      <c r="T932" s="2"/>
      <c r="U932" s="2"/>
    </row>
    <row r="933" spans="1:21" x14ac:dyDescent="0.25">
      <c r="A933" s="37">
        <v>100202</v>
      </c>
      <c r="B933" s="30" t="s">
        <v>45</v>
      </c>
      <c r="C933" s="30" t="s">
        <v>957</v>
      </c>
      <c r="D933" s="30" t="s">
        <v>958</v>
      </c>
      <c r="E933" s="38"/>
      <c r="F933" s="39">
        <v>0</v>
      </c>
      <c r="G933" s="32">
        <f t="shared" si="18"/>
        <v>0</v>
      </c>
      <c r="H933" s="39">
        <v>0</v>
      </c>
      <c r="I933" s="32">
        <f t="shared" si="19"/>
        <v>0</v>
      </c>
      <c r="J933" s="40"/>
      <c r="K933" s="34">
        <v>0</v>
      </c>
      <c r="L933" s="34">
        <v>0</v>
      </c>
      <c r="M933" s="34">
        <f t="shared" si="20"/>
        <v>0</v>
      </c>
      <c r="N933" s="34">
        <f t="shared" si="21"/>
        <v>0</v>
      </c>
      <c r="O933" s="36" t="e">
        <f t="shared" si="17"/>
        <v>#DIV/0!</v>
      </c>
      <c r="P933" s="2"/>
      <c r="Q933" s="2"/>
      <c r="R933" s="2"/>
      <c r="S933" s="2"/>
      <c r="T933" s="2"/>
      <c r="U933" s="2"/>
    </row>
    <row r="934" spans="1:21" x14ac:dyDescent="0.25">
      <c r="A934" s="37">
        <v>100203</v>
      </c>
      <c r="B934" s="30" t="s">
        <v>45</v>
      </c>
      <c r="C934" s="30" t="s">
        <v>957</v>
      </c>
      <c r="D934" s="30" t="s">
        <v>959</v>
      </c>
      <c r="E934" s="38"/>
      <c r="F934" s="39">
        <v>0</v>
      </c>
      <c r="G934" s="32">
        <f t="shared" si="18"/>
        <v>0</v>
      </c>
      <c r="H934" s="39">
        <v>0</v>
      </c>
      <c r="I934" s="32">
        <f t="shared" si="19"/>
        <v>0</v>
      </c>
      <c r="J934" s="40"/>
      <c r="K934" s="34">
        <v>0</v>
      </c>
      <c r="L934" s="34">
        <v>0</v>
      </c>
      <c r="M934" s="34">
        <f t="shared" si="20"/>
        <v>0</v>
      </c>
      <c r="N934" s="34">
        <f t="shared" si="21"/>
        <v>0</v>
      </c>
      <c r="O934" s="36" t="e">
        <f t="shared" si="17"/>
        <v>#DIV/0!</v>
      </c>
      <c r="P934" s="2"/>
      <c r="Q934" s="2"/>
      <c r="R934" s="2"/>
      <c r="S934" s="2"/>
      <c r="T934" s="2"/>
      <c r="U934" s="2"/>
    </row>
    <row r="935" spans="1:21" x14ac:dyDescent="0.25">
      <c r="A935" s="37">
        <v>100204</v>
      </c>
      <c r="B935" s="30" t="s">
        <v>45</v>
      </c>
      <c r="C935" s="30" t="s">
        <v>957</v>
      </c>
      <c r="D935" s="30" t="s">
        <v>960</v>
      </c>
      <c r="E935" s="38"/>
      <c r="F935" s="39">
        <v>0</v>
      </c>
      <c r="G935" s="32">
        <f t="shared" si="18"/>
        <v>0</v>
      </c>
      <c r="H935" s="39">
        <v>0</v>
      </c>
      <c r="I935" s="32">
        <f t="shared" si="19"/>
        <v>0</v>
      </c>
      <c r="J935" s="40"/>
      <c r="K935" s="34">
        <v>0</v>
      </c>
      <c r="L935" s="34">
        <v>0</v>
      </c>
      <c r="M935" s="34">
        <f t="shared" si="20"/>
        <v>0</v>
      </c>
      <c r="N935" s="34">
        <f t="shared" si="21"/>
        <v>0</v>
      </c>
      <c r="O935" s="36" t="e">
        <f t="shared" si="17"/>
        <v>#DIV/0!</v>
      </c>
      <c r="P935" s="2"/>
      <c r="Q935" s="2"/>
      <c r="R935" s="2"/>
      <c r="S935" s="2"/>
      <c r="T935" s="2"/>
      <c r="U935" s="2"/>
    </row>
    <row r="936" spans="1:21" x14ac:dyDescent="0.25">
      <c r="A936" s="37">
        <v>100205</v>
      </c>
      <c r="B936" s="30" t="s">
        <v>45</v>
      </c>
      <c r="C936" s="30" t="s">
        <v>957</v>
      </c>
      <c r="D936" s="30" t="s">
        <v>961</v>
      </c>
      <c r="E936" s="38"/>
      <c r="F936" s="39">
        <v>0</v>
      </c>
      <c r="G936" s="32">
        <f t="shared" si="18"/>
        <v>0</v>
      </c>
      <c r="H936" s="39">
        <v>0</v>
      </c>
      <c r="I936" s="32">
        <f t="shared" si="19"/>
        <v>0</v>
      </c>
      <c r="J936" s="40"/>
      <c r="K936" s="34">
        <v>0</v>
      </c>
      <c r="L936" s="34">
        <v>0</v>
      </c>
      <c r="M936" s="34">
        <f t="shared" si="20"/>
        <v>0</v>
      </c>
      <c r="N936" s="34">
        <f t="shared" si="21"/>
        <v>0</v>
      </c>
      <c r="O936" s="36" t="e">
        <f t="shared" si="17"/>
        <v>#DIV/0!</v>
      </c>
      <c r="P936" s="2"/>
      <c r="Q936" s="2"/>
      <c r="R936" s="2"/>
      <c r="S936" s="2"/>
      <c r="T936" s="2"/>
      <c r="U936" s="2"/>
    </row>
    <row r="937" spans="1:21" x14ac:dyDescent="0.25">
      <c r="A937" s="37">
        <v>100206</v>
      </c>
      <c r="B937" s="30" t="s">
        <v>45</v>
      </c>
      <c r="C937" s="30" t="s">
        <v>957</v>
      </c>
      <c r="D937" s="30" t="s">
        <v>962</v>
      </c>
      <c r="E937" s="38"/>
      <c r="F937" s="39">
        <v>0</v>
      </c>
      <c r="G937" s="32">
        <f t="shared" si="18"/>
        <v>0</v>
      </c>
      <c r="H937" s="39">
        <v>0</v>
      </c>
      <c r="I937" s="32">
        <f t="shared" si="19"/>
        <v>0</v>
      </c>
      <c r="J937" s="40"/>
      <c r="K937" s="34">
        <v>0</v>
      </c>
      <c r="L937" s="34">
        <v>0</v>
      </c>
      <c r="M937" s="34">
        <f t="shared" si="20"/>
        <v>0</v>
      </c>
      <c r="N937" s="34">
        <f t="shared" si="21"/>
        <v>0</v>
      </c>
      <c r="O937" s="36" t="e">
        <f t="shared" si="17"/>
        <v>#DIV/0!</v>
      </c>
      <c r="P937" s="2"/>
      <c r="Q937" s="2"/>
      <c r="R937" s="2"/>
      <c r="S937" s="2"/>
      <c r="T937" s="2"/>
      <c r="U937" s="2"/>
    </row>
    <row r="938" spans="1:21" x14ac:dyDescent="0.25">
      <c r="A938" s="37">
        <v>100207</v>
      </c>
      <c r="B938" s="30" t="s">
        <v>45</v>
      </c>
      <c r="C938" s="30" t="s">
        <v>957</v>
      </c>
      <c r="D938" s="30" t="s">
        <v>963</v>
      </c>
      <c r="E938" s="42">
        <v>2262</v>
      </c>
      <c r="F938" s="32">
        <v>2735</v>
      </c>
      <c r="G938" s="32">
        <f t="shared" si="18"/>
        <v>473</v>
      </c>
      <c r="H938" s="32">
        <v>1963</v>
      </c>
      <c r="I938" s="32">
        <f t="shared" si="19"/>
        <v>772</v>
      </c>
      <c r="J938" s="33">
        <v>0.2823</v>
      </c>
      <c r="K938" s="34">
        <v>2985</v>
      </c>
      <c r="L938" s="34">
        <v>0</v>
      </c>
      <c r="M938" s="35">
        <f t="shared" si="20"/>
        <v>1963</v>
      </c>
      <c r="N938" s="35">
        <f t="shared" si="21"/>
        <v>1022</v>
      </c>
      <c r="O938" s="36">
        <f t="shared" si="17"/>
        <v>0.3423785594639866</v>
      </c>
      <c r="P938" s="2"/>
      <c r="Q938" s="2"/>
      <c r="R938" s="2"/>
      <c r="S938" s="2"/>
      <c r="T938" s="2"/>
      <c r="U938" s="2"/>
    </row>
    <row r="939" spans="1:21" x14ac:dyDescent="0.25">
      <c r="A939" s="37">
        <v>100208</v>
      </c>
      <c r="B939" s="30" t="s">
        <v>45</v>
      </c>
      <c r="C939" s="30" t="s">
        <v>957</v>
      </c>
      <c r="D939" s="30" t="s">
        <v>964</v>
      </c>
      <c r="E939" s="38"/>
      <c r="F939" s="39">
        <v>0</v>
      </c>
      <c r="G939" s="32">
        <f t="shared" si="18"/>
        <v>0</v>
      </c>
      <c r="H939" s="39">
        <v>0</v>
      </c>
      <c r="I939" s="32">
        <f t="shared" si="19"/>
        <v>0</v>
      </c>
      <c r="J939" s="40"/>
      <c r="K939" s="34">
        <v>0</v>
      </c>
      <c r="L939" s="34">
        <v>0</v>
      </c>
      <c r="M939" s="34">
        <f t="shared" si="20"/>
        <v>0</v>
      </c>
      <c r="N939" s="34">
        <f t="shared" si="21"/>
        <v>0</v>
      </c>
      <c r="O939" s="36" t="e">
        <f t="shared" si="17"/>
        <v>#DIV/0!</v>
      </c>
      <c r="P939" s="2"/>
      <c r="Q939" s="2"/>
      <c r="R939" s="2"/>
      <c r="S939" s="2"/>
      <c r="T939" s="2"/>
      <c r="U939" s="2"/>
    </row>
    <row r="940" spans="1:21" x14ac:dyDescent="0.25">
      <c r="A940" s="37">
        <v>100301</v>
      </c>
      <c r="B940" s="30" t="s">
        <v>45</v>
      </c>
      <c r="C940" s="30" t="s">
        <v>965</v>
      </c>
      <c r="D940" s="30" t="s">
        <v>503</v>
      </c>
      <c r="E940" s="42">
        <v>4881</v>
      </c>
      <c r="F940" s="32">
        <v>5661</v>
      </c>
      <c r="G940" s="32">
        <f t="shared" si="18"/>
        <v>780</v>
      </c>
      <c r="H940" s="32">
        <v>4871</v>
      </c>
      <c r="I940" s="32">
        <f t="shared" si="19"/>
        <v>790</v>
      </c>
      <c r="J940" s="33">
        <v>0.13950000000000001</v>
      </c>
      <c r="K940" s="34">
        <v>5763</v>
      </c>
      <c r="L940" s="34">
        <v>0</v>
      </c>
      <c r="M940" s="35">
        <f t="shared" si="20"/>
        <v>4871</v>
      </c>
      <c r="N940" s="35">
        <f t="shared" si="21"/>
        <v>892</v>
      </c>
      <c r="O940" s="36">
        <f t="shared" si="17"/>
        <v>0.15478049626930418</v>
      </c>
      <c r="P940" s="2"/>
      <c r="Q940" s="2"/>
      <c r="R940" s="2"/>
      <c r="S940" s="2"/>
      <c r="T940" s="2"/>
      <c r="U940" s="2"/>
    </row>
    <row r="941" spans="1:21" x14ac:dyDescent="0.25">
      <c r="A941" s="37">
        <v>100307</v>
      </c>
      <c r="B941" s="30" t="s">
        <v>45</v>
      </c>
      <c r="C941" s="30" t="s">
        <v>965</v>
      </c>
      <c r="D941" s="30" t="s">
        <v>966</v>
      </c>
      <c r="E941" s="38"/>
      <c r="F941" s="39">
        <v>0</v>
      </c>
      <c r="G941" s="32">
        <f t="shared" si="18"/>
        <v>0</v>
      </c>
      <c r="H941" s="39">
        <v>0</v>
      </c>
      <c r="I941" s="32">
        <f t="shared" si="19"/>
        <v>0</v>
      </c>
      <c r="J941" s="40"/>
      <c r="K941" s="34">
        <v>0</v>
      </c>
      <c r="L941" s="34">
        <v>0</v>
      </c>
      <c r="M941" s="34">
        <f t="shared" si="20"/>
        <v>0</v>
      </c>
      <c r="N941" s="34">
        <f t="shared" si="21"/>
        <v>0</v>
      </c>
      <c r="O941" s="36" t="e">
        <f t="shared" si="17"/>
        <v>#DIV/0!</v>
      </c>
      <c r="P941" s="2"/>
      <c r="Q941" s="2"/>
      <c r="R941" s="2"/>
      <c r="S941" s="2"/>
      <c r="T941" s="2"/>
      <c r="U941" s="2"/>
    </row>
    <row r="942" spans="1:21" x14ac:dyDescent="0.25">
      <c r="A942" s="37">
        <v>100311</v>
      </c>
      <c r="B942" s="30" t="s">
        <v>45</v>
      </c>
      <c r="C942" s="30" t="s">
        <v>965</v>
      </c>
      <c r="D942" s="30" t="s">
        <v>967</v>
      </c>
      <c r="E942" s="38"/>
      <c r="F942" s="39">
        <v>0</v>
      </c>
      <c r="G942" s="32">
        <f t="shared" si="18"/>
        <v>0</v>
      </c>
      <c r="H942" s="39">
        <v>0</v>
      </c>
      <c r="I942" s="32">
        <f t="shared" si="19"/>
        <v>0</v>
      </c>
      <c r="J942" s="40"/>
      <c r="K942" s="34">
        <v>0</v>
      </c>
      <c r="L942" s="34">
        <v>0</v>
      </c>
      <c r="M942" s="34">
        <f t="shared" si="20"/>
        <v>0</v>
      </c>
      <c r="N942" s="34">
        <f t="shared" si="21"/>
        <v>0</v>
      </c>
      <c r="O942" s="36" t="e">
        <f t="shared" si="17"/>
        <v>#DIV/0!</v>
      </c>
      <c r="P942" s="2"/>
      <c r="Q942" s="2"/>
      <c r="R942" s="2"/>
      <c r="S942" s="2"/>
      <c r="T942" s="2"/>
      <c r="U942" s="2"/>
    </row>
    <row r="943" spans="1:21" x14ac:dyDescent="0.25">
      <c r="A943" s="37">
        <v>100313</v>
      </c>
      <c r="B943" s="30" t="s">
        <v>45</v>
      </c>
      <c r="C943" s="30" t="s">
        <v>965</v>
      </c>
      <c r="D943" s="30" t="s">
        <v>968</v>
      </c>
      <c r="E943" s="38"/>
      <c r="F943" s="39">
        <v>0</v>
      </c>
      <c r="G943" s="32">
        <f t="shared" si="18"/>
        <v>0</v>
      </c>
      <c r="H943" s="39">
        <v>0</v>
      </c>
      <c r="I943" s="32">
        <f t="shared" si="19"/>
        <v>0</v>
      </c>
      <c r="J943" s="40"/>
      <c r="K943" s="34">
        <v>0</v>
      </c>
      <c r="L943" s="34">
        <v>0</v>
      </c>
      <c r="M943" s="34">
        <f t="shared" si="20"/>
        <v>0</v>
      </c>
      <c r="N943" s="34">
        <f t="shared" si="21"/>
        <v>0</v>
      </c>
      <c r="O943" s="36" t="e">
        <f t="shared" si="17"/>
        <v>#DIV/0!</v>
      </c>
      <c r="P943" s="2"/>
      <c r="Q943" s="2"/>
      <c r="R943" s="2"/>
      <c r="S943" s="2"/>
      <c r="T943" s="2"/>
      <c r="U943" s="2"/>
    </row>
    <row r="944" spans="1:21" x14ac:dyDescent="0.25">
      <c r="A944" s="37">
        <v>100316</v>
      </c>
      <c r="B944" s="30" t="s">
        <v>45</v>
      </c>
      <c r="C944" s="30" t="s">
        <v>965</v>
      </c>
      <c r="D944" s="30" t="s">
        <v>969</v>
      </c>
      <c r="E944" s="38"/>
      <c r="F944" s="39">
        <v>0</v>
      </c>
      <c r="G944" s="32">
        <f t="shared" si="18"/>
        <v>0</v>
      </c>
      <c r="H944" s="39">
        <v>0</v>
      </c>
      <c r="I944" s="32">
        <f t="shared" si="19"/>
        <v>0</v>
      </c>
      <c r="J944" s="40"/>
      <c r="K944" s="34">
        <v>0</v>
      </c>
      <c r="L944" s="34">
        <v>0</v>
      </c>
      <c r="M944" s="34">
        <f t="shared" si="20"/>
        <v>0</v>
      </c>
      <c r="N944" s="34">
        <f t="shared" si="21"/>
        <v>0</v>
      </c>
      <c r="O944" s="36" t="e">
        <f t="shared" si="17"/>
        <v>#DIV/0!</v>
      </c>
      <c r="P944" s="2"/>
      <c r="Q944" s="2"/>
      <c r="R944" s="2"/>
      <c r="S944" s="2"/>
      <c r="T944" s="2"/>
      <c r="U944" s="2"/>
    </row>
    <row r="945" spans="1:21" x14ac:dyDescent="0.25">
      <c r="A945" s="37">
        <v>100317</v>
      </c>
      <c r="B945" s="30" t="s">
        <v>45</v>
      </c>
      <c r="C945" s="30" t="s">
        <v>965</v>
      </c>
      <c r="D945" s="30" t="s">
        <v>970</v>
      </c>
      <c r="E945" s="42">
        <v>2583</v>
      </c>
      <c r="F945" s="32">
        <v>2952</v>
      </c>
      <c r="G945" s="32">
        <f t="shared" si="18"/>
        <v>369</v>
      </c>
      <c r="H945" s="32">
        <v>2489</v>
      </c>
      <c r="I945" s="32">
        <f t="shared" si="19"/>
        <v>463</v>
      </c>
      <c r="J945" s="33">
        <v>0.15679999999999999</v>
      </c>
      <c r="K945" s="34">
        <v>3010</v>
      </c>
      <c r="L945" s="34">
        <v>0</v>
      </c>
      <c r="M945" s="35">
        <f t="shared" si="20"/>
        <v>2489</v>
      </c>
      <c r="N945" s="35">
        <f t="shared" si="21"/>
        <v>521</v>
      </c>
      <c r="O945" s="36">
        <f t="shared" si="17"/>
        <v>0.17308970099667775</v>
      </c>
      <c r="P945" s="2"/>
      <c r="Q945" s="2"/>
      <c r="R945" s="2"/>
      <c r="S945" s="2"/>
      <c r="T945" s="2"/>
      <c r="U945" s="2"/>
    </row>
    <row r="946" spans="1:21" x14ac:dyDescent="0.25">
      <c r="A946" s="37">
        <v>100321</v>
      </c>
      <c r="B946" s="30" t="s">
        <v>45</v>
      </c>
      <c r="C946" s="30" t="s">
        <v>965</v>
      </c>
      <c r="D946" s="30" t="s">
        <v>971</v>
      </c>
      <c r="E946" s="38"/>
      <c r="F946" s="39">
        <v>0</v>
      </c>
      <c r="G946" s="32">
        <f t="shared" si="18"/>
        <v>0</v>
      </c>
      <c r="H946" s="39">
        <v>0</v>
      </c>
      <c r="I946" s="32">
        <f t="shared" si="19"/>
        <v>0</v>
      </c>
      <c r="J946" s="40"/>
      <c r="K946" s="34">
        <v>0</v>
      </c>
      <c r="L946" s="34">
        <v>0</v>
      </c>
      <c r="M946" s="34">
        <f t="shared" si="20"/>
        <v>0</v>
      </c>
      <c r="N946" s="34">
        <f t="shared" si="21"/>
        <v>0</v>
      </c>
      <c r="O946" s="36" t="e">
        <f t="shared" si="17"/>
        <v>#DIV/0!</v>
      </c>
      <c r="P946" s="2"/>
      <c r="Q946" s="2"/>
      <c r="R946" s="2"/>
      <c r="S946" s="2"/>
      <c r="T946" s="2"/>
      <c r="U946" s="2"/>
    </row>
    <row r="947" spans="1:21" x14ac:dyDescent="0.25">
      <c r="A947" s="37">
        <v>100322</v>
      </c>
      <c r="B947" s="30" t="s">
        <v>45</v>
      </c>
      <c r="C947" s="30" t="s">
        <v>965</v>
      </c>
      <c r="D947" s="30" t="s">
        <v>972</v>
      </c>
      <c r="E947" s="38"/>
      <c r="F947" s="39">
        <v>0</v>
      </c>
      <c r="G947" s="32">
        <f t="shared" si="18"/>
        <v>0</v>
      </c>
      <c r="H947" s="39">
        <v>0</v>
      </c>
      <c r="I947" s="32">
        <f t="shared" si="19"/>
        <v>0</v>
      </c>
      <c r="J947" s="40"/>
      <c r="K947" s="34">
        <v>0</v>
      </c>
      <c r="L947" s="34">
        <v>0</v>
      </c>
      <c r="M947" s="34">
        <f t="shared" si="20"/>
        <v>0</v>
      </c>
      <c r="N947" s="34">
        <f t="shared" si="21"/>
        <v>0</v>
      </c>
      <c r="O947" s="36" t="e">
        <f t="shared" si="17"/>
        <v>#DIV/0!</v>
      </c>
      <c r="P947" s="2"/>
      <c r="Q947" s="2"/>
      <c r="R947" s="2"/>
      <c r="S947" s="2"/>
      <c r="T947" s="2"/>
      <c r="U947" s="2"/>
    </row>
    <row r="948" spans="1:21" x14ac:dyDescent="0.25">
      <c r="A948" s="37">
        <v>100323</v>
      </c>
      <c r="B948" s="30" t="s">
        <v>45</v>
      </c>
      <c r="C948" s="30" t="s">
        <v>965</v>
      </c>
      <c r="D948" s="30" t="s">
        <v>973</v>
      </c>
      <c r="E948" s="38"/>
      <c r="F948" s="39">
        <v>0</v>
      </c>
      <c r="G948" s="32">
        <f t="shared" si="18"/>
        <v>0</v>
      </c>
      <c r="H948" s="39">
        <v>0</v>
      </c>
      <c r="I948" s="32">
        <f t="shared" si="19"/>
        <v>0</v>
      </c>
      <c r="J948" s="40"/>
      <c r="K948" s="34">
        <v>0</v>
      </c>
      <c r="L948" s="34">
        <v>0</v>
      </c>
      <c r="M948" s="34">
        <f t="shared" si="20"/>
        <v>0</v>
      </c>
      <c r="N948" s="34">
        <f t="shared" si="21"/>
        <v>0</v>
      </c>
      <c r="O948" s="36" t="e">
        <f t="shared" si="17"/>
        <v>#DIV/0!</v>
      </c>
      <c r="P948" s="2"/>
      <c r="Q948" s="2"/>
      <c r="R948" s="2"/>
      <c r="S948" s="2"/>
      <c r="T948" s="2"/>
      <c r="U948" s="2"/>
    </row>
    <row r="949" spans="1:21" x14ac:dyDescent="0.25">
      <c r="A949" s="37">
        <v>100401</v>
      </c>
      <c r="B949" s="30" t="s">
        <v>45</v>
      </c>
      <c r="C949" s="30" t="s">
        <v>974</v>
      </c>
      <c r="D949" s="30" t="s">
        <v>974</v>
      </c>
      <c r="E949" s="38"/>
      <c r="F949" s="39">
        <v>0</v>
      </c>
      <c r="G949" s="32">
        <f t="shared" si="18"/>
        <v>0</v>
      </c>
      <c r="H949" s="39">
        <v>0</v>
      </c>
      <c r="I949" s="32">
        <f t="shared" si="19"/>
        <v>0</v>
      </c>
      <c r="J949" s="40"/>
      <c r="K949" s="34">
        <v>0</v>
      </c>
      <c r="L949" s="34">
        <v>0</v>
      </c>
      <c r="M949" s="34">
        <f t="shared" si="20"/>
        <v>0</v>
      </c>
      <c r="N949" s="34">
        <f t="shared" si="21"/>
        <v>0</v>
      </c>
      <c r="O949" s="36" t="e">
        <f t="shared" si="17"/>
        <v>#DIV/0!</v>
      </c>
      <c r="P949" s="2"/>
      <c r="Q949" s="2"/>
      <c r="R949" s="2"/>
      <c r="S949" s="2"/>
      <c r="T949" s="2"/>
      <c r="U949" s="2"/>
    </row>
    <row r="950" spans="1:21" x14ac:dyDescent="0.25">
      <c r="A950" s="37">
        <v>100402</v>
      </c>
      <c r="B950" s="30" t="s">
        <v>45</v>
      </c>
      <c r="C950" s="30" t="s">
        <v>974</v>
      </c>
      <c r="D950" s="30" t="s">
        <v>975</v>
      </c>
      <c r="E950" s="38"/>
      <c r="F950" s="39">
        <v>0</v>
      </c>
      <c r="G950" s="32">
        <f t="shared" si="18"/>
        <v>0</v>
      </c>
      <c r="H950" s="39">
        <v>0</v>
      </c>
      <c r="I950" s="32">
        <f t="shared" si="19"/>
        <v>0</v>
      </c>
      <c r="J950" s="40"/>
      <c r="K950" s="34">
        <v>0</v>
      </c>
      <c r="L950" s="34">
        <v>0</v>
      </c>
      <c r="M950" s="34">
        <f t="shared" si="20"/>
        <v>0</v>
      </c>
      <c r="N950" s="34">
        <f t="shared" si="21"/>
        <v>0</v>
      </c>
      <c r="O950" s="36" t="e">
        <f t="shared" si="17"/>
        <v>#DIV/0!</v>
      </c>
      <c r="P950" s="2"/>
      <c r="Q950" s="2"/>
      <c r="R950" s="2"/>
      <c r="S950" s="2"/>
      <c r="T950" s="2"/>
      <c r="U950" s="2"/>
    </row>
    <row r="951" spans="1:21" x14ac:dyDescent="0.25">
      <c r="A951" s="37">
        <v>100403</v>
      </c>
      <c r="B951" s="30" t="s">
        <v>45</v>
      </c>
      <c r="C951" s="30" t="s">
        <v>974</v>
      </c>
      <c r="D951" s="30" t="s">
        <v>162</v>
      </c>
      <c r="E951" s="38"/>
      <c r="F951" s="39">
        <v>0</v>
      </c>
      <c r="G951" s="32">
        <f t="shared" si="18"/>
        <v>0</v>
      </c>
      <c r="H951" s="39">
        <v>0</v>
      </c>
      <c r="I951" s="32">
        <f t="shared" si="19"/>
        <v>0</v>
      </c>
      <c r="J951" s="40"/>
      <c r="K951" s="34">
        <v>0</v>
      </c>
      <c r="L951" s="34">
        <v>0</v>
      </c>
      <c r="M951" s="34">
        <f t="shared" si="20"/>
        <v>0</v>
      </c>
      <c r="N951" s="34">
        <f t="shared" si="21"/>
        <v>0</v>
      </c>
      <c r="O951" s="36" t="e">
        <f t="shared" si="17"/>
        <v>#DIV/0!</v>
      </c>
      <c r="P951" s="2"/>
      <c r="Q951" s="2"/>
      <c r="R951" s="2"/>
      <c r="S951" s="2"/>
      <c r="T951" s="2"/>
      <c r="U951" s="2"/>
    </row>
    <row r="952" spans="1:21" x14ac:dyDescent="0.25">
      <c r="A952" s="37">
        <v>100404</v>
      </c>
      <c r="B952" s="30" t="s">
        <v>45</v>
      </c>
      <c r="C952" s="30" t="s">
        <v>974</v>
      </c>
      <c r="D952" s="30" t="s">
        <v>976</v>
      </c>
      <c r="E952" s="38"/>
      <c r="F952" s="39">
        <v>0</v>
      </c>
      <c r="G952" s="32">
        <f t="shared" si="18"/>
        <v>0</v>
      </c>
      <c r="H952" s="39">
        <v>0</v>
      </c>
      <c r="I952" s="32">
        <f t="shared" si="19"/>
        <v>0</v>
      </c>
      <c r="J952" s="40"/>
      <c r="K952" s="34">
        <v>0</v>
      </c>
      <c r="L952" s="34">
        <v>0</v>
      </c>
      <c r="M952" s="34">
        <f t="shared" si="20"/>
        <v>0</v>
      </c>
      <c r="N952" s="34">
        <f t="shared" si="21"/>
        <v>0</v>
      </c>
      <c r="O952" s="36" t="e">
        <f t="shared" si="17"/>
        <v>#DIV/0!</v>
      </c>
      <c r="P952" s="2"/>
      <c r="Q952" s="2"/>
      <c r="R952" s="2"/>
      <c r="S952" s="2"/>
      <c r="T952" s="2"/>
      <c r="U952" s="2"/>
    </row>
    <row r="953" spans="1:21" x14ac:dyDescent="0.25">
      <c r="A953" s="37">
        <v>100501</v>
      </c>
      <c r="B953" s="30" t="s">
        <v>45</v>
      </c>
      <c r="C953" s="30" t="s">
        <v>977</v>
      </c>
      <c r="D953" s="30" t="s">
        <v>978</v>
      </c>
      <c r="E953" s="42">
        <v>4908</v>
      </c>
      <c r="F953" s="32">
        <v>5885</v>
      </c>
      <c r="G953" s="32">
        <f t="shared" si="18"/>
        <v>977</v>
      </c>
      <c r="H953" s="32">
        <v>4694</v>
      </c>
      <c r="I953" s="32">
        <f t="shared" si="19"/>
        <v>1191</v>
      </c>
      <c r="J953" s="33">
        <v>0.2024</v>
      </c>
      <c r="K953" s="34">
        <v>6045</v>
      </c>
      <c r="L953" s="34">
        <v>0</v>
      </c>
      <c r="M953" s="35">
        <f t="shared" si="20"/>
        <v>4694</v>
      </c>
      <c r="N953" s="35">
        <f t="shared" si="21"/>
        <v>1351</v>
      </c>
      <c r="O953" s="36">
        <f t="shared" si="17"/>
        <v>0.22349048800661703</v>
      </c>
      <c r="P953" s="2"/>
      <c r="Q953" s="2"/>
      <c r="R953" s="2"/>
      <c r="S953" s="2"/>
      <c r="T953" s="2"/>
      <c r="U953" s="2"/>
    </row>
    <row r="954" spans="1:21" x14ac:dyDescent="0.25">
      <c r="A954" s="37">
        <v>100502</v>
      </c>
      <c r="B954" s="30" t="s">
        <v>45</v>
      </c>
      <c r="C954" s="30" t="s">
        <v>977</v>
      </c>
      <c r="D954" s="30" t="s">
        <v>979</v>
      </c>
      <c r="E954" s="38"/>
      <c r="F954" s="39">
        <v>0</v>
      </c>
      <c r="G954" s="32">
        <f t="shared" si="18"/>
        <v>0</v>
      </c>
      <c r="H954" s="39">
        <v>0</v>
      </c>
      <c r="I954" s="32">
        <f t="shared" si="19"/>
        <v>0</v>
      </c>
      <c r="J954" s="40"/>
      <c r="K954" s="34">
        <v>0</v>
      </c>
      <c r="L954" s="34">
        <v>0</v>
      </c>
      <c r="M954" s="34">
        <f t="shared" si="20"/>
        <v>0</v>
      </c>
      <c r="N954" s="34">
        <f t="shared" si="21"/>
        <v>0</v>
      </c>
      <c r="O954" s="36" t="e">
        <f t="shared" si="17"/>
        <v>#DIV/0!</v>
      </c>
      <c r="P954" s="2"/>
      <c r="Q954" s="2"/>
      <c r="R954" s="2"/>
      <c r="S954" s="2"/>
      <c r="T954" s="2"/>
      <c r="U954" s="2"/>
    </row>
    <row r="955" spans="1:21" x14ac:dyDescent="0.25">
      <c r="A955" s="37">
        <v>100503</v>
      </c>
      <c r="B955" s="30" t="s">
        <v>45</v>
      </c>
      <c r="C955" s="30" t="s">
        <v>977</v>
      </c>
      <c r="D955" s="30" t="s">
        <v>980</v>
      </c>
      <c r="E955" s="38"/>
      <c r="F955" s="39">
        <v>0</v>
      </c>
      <c r="G955" s="32">
        <f t="shared" si="18"/>
        <v>0</v>
      </c>
      <c r="H955" s="39">
        <v>0</v>
      </c>
      <c r="I955" s="32">
        <f t="shared" si="19"/>
        <v>0</v>
      </c>
      <c r="J955" s="40"/>
      <c r="K955" s="34">
        <v>0</v>
      </c>
      <c r="L955" s="34">
        <v>0</v>
      </c>
      <c r="M955" s="34">
        <f t="shared" si="20"/>
        <v>0</v>
      </c>
      <c r="N955" s="34">
        <f t="shared" si="21"/>
        <v>0</v>
      </c>
      <c r="O955" s="36" t="e">
        <f t="shared" si="17"/>
        <v>#DIV/0!</v>
      </c>
      <c r="P955" s="2"/>
      <c r="Q955" s="2"/>
      <c r="R955" s="2"/>
      <c r="S955" s="2"/>
      <c r="T955" s="2"/>
      <c r="U955" s="2"/>
    </row>
    <row r="956" spans="1:21" x14ac:dyDescent="0.25">
      <c r="A956" s="37">
        <v>100504</v>
      </c>
      <c r="B956" s="30" t="s">
        <v>45</v>
      </c>
      <c r="C956" s="30" t="s">
        <v>977</v>
      </c>
      <c r="D956" s="30" t="s">
        <v>981</v>
      </c>
      <c r="E956" s="38"/>
      <c r="F956" s="39">
        <v>0</v>
      </c>
      <c r="G956" s="32">
        <f t="shared" si="18"/>
        <v>0</v>
      </c>
      <c r="H956" s="39">
        <v>0</v>
      </c>
      <c r="I956" s="32">
        <f t="shared" si="19"/>
        <v>0</v>
      </c>
      <c r="J956" s="40"/>
      <c r="K956" s="34">
        <v>0</v>
      </c>
      <c r="L956" s="34">
        <v>0</v>
      </c>
      <c r="M956" s="34">
        <f t="shared" si="20"/>
        <v>0</v>
      </c>
      <c r="N956" s="34">
        <f t="shared" si="21"/>
        <v>0</v>
      </c>
      <c r="O956" s="36" t="e">
        <f t="shared" si="17"/>
        <v>#DIV/0!</v>
      </c>
      <c r="P956" s="2"/>
      <c r="Q956" s="2"/>
      <c r="R956" s="2"/>
      <c r="S956" s="2"/>
      <c r="T956" s="2"/>
      <c r="U956" s="2"/>
    </row>
    <row r="957" spans="1:21" x14ac:dyDescent="0.25">
      <c r="A957" s="37">
        <v>100505</v>
      </c>
      <c r="B957" s="30" t="s">
        <v>45</v>
      </c>
      <c r="C957" s="30" t="s">
        <v>977</v>
      </c>
      <c r="D957" s="30" t="s">
        <v>982</v>
      </c>
      <c r="E957" s="38"/>
      <c r="F957" s="39">
        <v>0</v>
      </c>
      <c r="G957" s="32">
        <f t="shared" si="18"/>
        <v>0</v>
      </c>
      <c r="H957" s="39">
        <v>0</v>
      </c>
      <c r="I957" s="32">
        <f t="shared" si="19"/>
        <v>0</v>
      </c>
      <c r="J957" s="40"/>
      <c r="K957" s="34">
        <v>0</v>
      </c>
      <c r="L957" s="34">
        <v>0</v>
      </c>
      <c r="M957" s="34">
        <f t="shared" si="20"/>
        <v>0</v>
      </c>
      <c r="N957" s="34">
        <f t="shared" si="21"/>
        <v>0</v>
      </c>
      <c r="O957" s="36" t="e">
        <f t="shared" si="17"/>
        <v>#DIV/0!</v>
      </c>
      <c r="P957" s="2"/>
      <c r="Q957" s="2"/>
      <c r="R957" s="2"/>
      <c r="S957" s="2"/>
      <c r="T957" s="2"/>
      <c r="U957" s="2"/>
    </row>
    <row r="958" spans="1:21" x14ac:dyDescent="0.25">
      <c r="A958" s="37">
        <v>100506</v>
      </c>
      <c r="B958" s="30" t="s">
        <v>45</v>
      </c>
      <c r="C958" s="30" t="s">
        <v>977</v>
      </c>
      <c r="D958" s="30" t="s">
        <v>414</v>
      </c>
      <c r="E958" s="38"/>
      <c r="F958" s="39">
        <v>0</v>
      </c>
      <c r="G958" s="32">
        <f t="shared" si="18"/>
        <v>0</v>
      </c>
      <c r="H958" s="39">
        <v>0</v>
      </c>
      <c r="I958" s="32">
        <f t="shared" si="19"/>
        <v>0</v>
      </c>
      <c r="J958" s="40"/>
      <c r="K958" s="34">
        <v>0</v>
      </c>
      <c r="L958" s="34">
        <v>0</v>
      </c>
      <c r="M958" s="34">
        <f t="shared" si="20"/>
        <v>0</v>
      </c>
      <c r="N958" s="34">
        <f t="shared" si="21"/>
        <v>0</v>
      </c>
      <c r="O958" s="36" t="e">
        <f t="shared" si="17"/>
        <v>#DIV/0!</v>
      </c>
      <c r="P958" s="2"/>
      <c r="Q958" s="2"/>
      <c r="R958" s="2"/>
      <c r="S958" s="2"/>
      <c r="T958" s="2"/>
      <c r="U958" s="2"/>
    </row>
    <row r="959" spans="1:21" x14ac:dyDescent="0.25">
      <c r="A959" s="37">
        <v>100507</v>
      </c>
      <c r="B959" s="30" t="s">
        <v>45</v>
      </c>
      <c r="C959" s="30" t="s">
        <v>977</v>
      </c>
      <c r="D959" s="30" t="s">
        <v>983</v>
      </c>
      <c r="E959" s="42">
        <v>2127</v>
      </c>
      <c r="F959" s="32">
        <v>2498</v>
      </c>
      <c r="G959" s="32">
        <f t="shared" si="18"/>
        <v>371</v>
      </c>
      <c r="H959" s="32">
        <v>2032</v>
      </c>
      <c r="I959" s="32">
        <f t="shared" si="19"/>
        <v>466</v>
      </c>
      <c r="J959" s="33">
        <v>0.1865</v>
      </c>
      <c r="K959" s="34">
        <v>2546</v>
      </c>
      <c r="L959" s="34">
        <v>0</v>
      </c>
      <c r="M959" s="35">
        <f t="shared" si="20"/>
        <v>2032</v>
      </c>
      <c r="N959" s="35">
        <f t="shared" si="21"/>
        <v>514</v>
      </c>
      <c r="O959" s="36">
        <f t="shared" si="17"/>
        <v>0.20188531029065201</v>
      </c>
      <c r="P959" s="2"/>
      <c r="Q959" s="2"/>
      <c r="R959" s="2"/>
      <c r="S959" s="2"/>
      <c r="T959" s="2"/>
      <c r="U959" s="2"/>
    </row>
    <row r="960" spans="1:21" x14ac:dyDescent="0.25">
      <c r="A960" s="37">
        <v>100508</v>
      </c>
      <c r="B960" s="30" t="s">
        <v>45</v>
      </c>
      <c r="C960" s="30" t="s">
        <v>977</v>
      </c>
      <c r="D960" s="30" t="s">
        <v>984</v>
      </c>
      <c r="E960" s="38"/>
      <c r="F960" s="39">
        <v>0</v>
      </c>
      <c r="G960" s="32">
        <f t="shared" si="18"/>
        <v>0</v>
      </c>
      <c r="H960" s="39">
        <v>0</v>
      </c>
      <c r="I960" s="32">
        <f t="shared" si="19"/>
        <v>0</v>
      </c>
      <c r="J960" s="40"/>
      <c r="K960" s="34">
        <v>0</v>
      </c>
      <c r="L960" s="34">
        <v>0</v>
      </c>
      <c r="M960" s="34">
        <f t="shared" si="20"/>
        <v>0</v>
      </c>
      <c r="N960" s="34">
        <f t="shared" si="21"/>
        <v>0</v>
      </c>
      <c r="O960" s="36" t="e">
        <f t="shared" si="17"/>
        <v>#DIV/0!</v>
      </c>
      <c r="P960" s="2"/>
      <c r="Q960" s="2"/>
      <c r="R960" s="2"/>
      <c r="S960" s="2"/>
      <c r="T960" s="2"/>
      <c r="U960" s="2"/>
    </row>
    <row r="961" spans="1:21" x14ac:dyDescent="0.25">
      <c r="A961" s="37">
        <v>100509</v>
      </c>
      <c r="B961" s="30" t="s">
        <v>45</v>
      </c>
      <c r="C961" s="30" t="s">
        <v>977</v>
      </c>
      <c r="D961" s="30" t="s">
        <v>985</v>
      </c>
      <c r="E961" s="38"/>
      <c r="F961" s="39">
        <v>0</v>
      </c>
      <c r="G961" s="32">
        <f t="shared" si="18"/>
        <v>0</v>
      </c>
      <c r="H961" s="39">
        <v>0</v>
      </c>
      <c r="I961" s="32">
        <f t="shared" si="19"/>
        <v>0</v>
      </c>
      <c r="J961" s="40"/>
      <c r="K961" s="34">
        <v>0</v>
      </c>
      <c r="L961" s="34">
        <v>0</v>
      </c>
      <c r="M961" s="34">
        <f t="shared" si="20"/>
        <v>0</v>
      </c>
      <c r="N961" s="34">
        <f t="shared" si="21"/>
        <v>0</v>
      </c>
      <c r="O961" s="36" t="e">
        <f t="shared" si="17"/>
        <v>#DIV/0!</v>
      </c>
      <c r="P961" s="2"/>
      <c r="Q961" s="2"/>
      <c r="R961" s="2"/>
      <c r="S961" s="2"/>
      <c r="T961" s="2"/>
      <c r="U961" s="2"/>
    </row>
    <row r="962" spans="1:21" x14ac:dyDescent="0.25">
      <c r="A962" s="37">
        <v>100510</v>
      </c>
      <c r="B962" s="30" t="s">
        <v>45</v>
      </c>
      <c r="C962" s="30" t="s">
        <v>977</v>
      </c>
      <c r="D962" s="30" t="s">
        <v>986</v>
      </c>
      <c r="E962" s="38"/>
      <c r="F962" s="39">
        <v>0</v>
      </c>
      <c r="G962" s="32">
        <f t="shared" si="18"/>
        <v>0</v>
      </c>
      <c r="H962" s="39">
        <v>0</v>
      </c>
      <c r="I962" s="32">
        <f t="shared" si="19"/>
        <v>0</v>
      </c>
      <c r="J962" s="40"/>
      <c r="K962" s="34">
        <v>0</v>
      </c>
      <c r="L962" s="34">
        <v>0</v>
      </c>
      <c r="M962" s="34">
        <f t="shared" si="20"/>
        <v>0</v>
      </c>
      <c r="N962" s="34">
        <f t="shared" si="21"/>
        <v>0</v>
      </c>
      <c r="O962" s="36" t="e">
        <f t="shared" si="17"/>
        <v>#DIV/0!</v>
      </c>
      <c r="P962" s="2"/>
      <c r="Q962" s="2"/>
      <c r="R962" s="2"/>
      <c r="S962" s="2"/>
      <c r="T962" s="2"/>
      <c r="U962" s="2"/>
    </row>
    <row r="963" spans="1:21" x14ac:dyDescent="0.25">
      <c r="A963" s="37">
        <v>100511</v>
      </c>
      <c r="B963" s="30" t="s">
        <v>45</v>
      </c>
      <c r="C963" s="30" t="s">
        <v>977</v>
      </c>
      <c r="D963" s="30" t="s">
        <v>987</v>
      </c>
      <c r="E963" s="38"/>
      <c r="F963" s="39">
        <v>0</v>
      </c>
      <c r="G963" s="32">
        <f t="shared" si="18"/>
        <v>0</v>
      </c>
      <c r="H963" s="39">
        <v>0</v>
      </c>
      <c r="I963" s="32">
        <f t="shared" si="19"/>
        <v>0</v>
      </c>
      <c r="J963" s="40"/>
      <c r="K963" s="34">
        <v>0</v>
      </c>
      <c r="L963" s="34">
        <v>0</v>
      </c>
      <c r="M963" s="34">
        <f t="shared" si="20"/>
        <v>0</v>
      </c>
      <c r="N963" s="34">
        <f t="shared" si="21"/>
        <v>0</v>
      </c>
      <c r="O963" s="36" t="e">
        <f t="shared" si="17"/>
        <v>#DIV/0!</v>
      </c>
      <c r="P963" s="2"/>
      <c r="Q963" s="2"/>
      <c r="R963" s="2"/>
      <c r="S963" s="2"/>
      <c r="T963" s="2"/>
      <c r="U963" s="2"/>
    </row>
    <row r="964" spans="1:21" x14ac:dyDescent="0.25">
      <c r="A964" s="37">
        <v>100601</v>
      </c>
      <c r="B964" s="30" t="s">
        <v>45</v>
      </c>
      <c r="C964" s="30" t="s">
        <v>571</v>
      </c>
      <c r="D964" s="30" t="s">
        <v>988</v>
      </c>
      <c r="E964" s="42">
        <v>44820</v>
      </c>
      <c r="F964" s="32">
        <v>55269</v>
      </c>
      <c r="G964" s="32">
        <f t="shared" si="18"/>
        <v>10449</v>
      </c>
      <c r="H964" s="32">
        <v>37547</v>
      </c>
      <c r="I964" s="32">
        <f t="shared" si="19"/>
        <v>17722</v>
      </c>
      <c r="J964" s="33">
        <v>0.3206</v>
      </c>
      <c r="K964" s="34">
        <v>56578</v>
      </c>
      <c r="L964" s="34">
        <v>0</v>
      </c>
      <c r="M964" s="35">
        <f t="shared" si="20"/>
        <v>37547</v>
      </c>
      <c r="N964" s="35">
        <f t="shared" si="21"/>
        <v>19031</v>
      </c>
      <c r="O964" s="36">
        <f t="shared" si="17"/>
        <v>0.33636749266499344</v>
      </c>
      <c r="P964" s="2"/>
      <c r="Q964" s="2"/>
      <c r="R964" s="2"/>
      <c r="S964" s="2"/>
      <c r="T964" s="2"/>
      <c r="U964" s="2"/>
    </row>
    <row r="965" spans="1:21" x14ac:dyDescent="0.25">
      <c r="A965" s="37">
        <v>100602</v>
      </c>
      <c r="B965" s="30" t="s">
        <v>45</v>
      </c>
      <c r="C965" s="30" t="s">
        <v>571</v>
      </c>
      <c r="D965" s="30" t="s">
        <v>989</v>
      </c>
      <c r="E965" s="38"/>
      <c r="F965" s="39">
        <v>0</v>
      </c>
      <c r="G965" s="32">
        <f t="shared" si="18"/>
        <v>0</v>
      </c>
      <c r="H965" s="39">
        <v>0</v>
      </c>
      <c r="I965" s="32">
        <f t="shared" si="19"/>
        <v>0</v>
      </c>
      <c r="J965" s="40"/>
      <c r="K965" s="34">
        <v>0</v>
      </c>
      <c r="L965" s="34">
        <v>0</v>
      </c>
      <c r="M965" s="34">
        <f t="shared" si="20"/>
        <v>0</v>
      </c>
      <c r="N965" s="34">
        <f t="shared" si="21"/>
        <v>0</v>
      </c>
      <c r="O965" s="36" t="e">
        <f t="shared" si="17"/>
        <v>#DIV/0!</v>
      </c>
      <c r="P965" s="2"/>
      <c r="Q965" s="2"/>
      <c r="R965" s="2"/>
      <c r="S965" s="2"/>
      <c r="T965" s="2"/>
      <c r="U965" s="2"/>
    </row>
    <row r="966" spans="1:21" x14ac:dyDescent="0.25">
      <c r="A966" s="37">
        <v>100603</v>
      </c>
      <c r="B966" s="30" t="s">
        <v>45</v>
      </c>
      <c r="C966" s="30" t="s">
        <v>571</v>
      </c>
      <c r="D966" s="30" t="s">
        <v>990</v>
      </c>
      <c r="E966" s="38"/>
      <c r="F966" s="39">
        <v>0</v>
      </c>
      <c r="G966" s="32">
        <f t="shared" si="18"/>
        <v>0</v>
      </c>
      <c r="H966" s="39">
        <v>0</v>
      </c>
      <c r="I966" s="32">
        <f t="shared" si="19"/>
        <v>0</v>
      </c>
      <c r="J966" s="40"/>
      <c r="K966" s="34">
        <v>0</v>
      </c>
      <c r="L966" s="34">
        <v>0</v>
      </c>
      <c r="M966" s="34">
        <f t="shared" si="20"/>
        <v>0</v>
      </c>
      <c r="N966" s="34">
        <f t="shared" si="21"/>
        <v>0</v>
      </c>
      <c r="O966" s="36" t="e">
        <f t="shared" si="17"/>
        <v>#DIV/0!</v>
      </c>
      <c r="P966" s="2"/>
      <c r="Q966" s="2"/>
      <c r="R966" s="2"/>
      <c r="S966" s="2"/>
      <c r="T966" s="2"/>
      <c r="U966" s="2"/>
    </row>
    <row r="967" spans="1:21" x14ac:dyDescent="0.25">
      <c r="A967" s="37">
        <v>100604</v>
      </c>
      <c r="B967" s="30" t="s">
        <v>45</v>
      </c>
      <c r="C967" s="30" t="s">
        <v>571</v>
      </c>
      <c r="D967" s="30" t="s">
        <v>991</v>
      </c>
      <c r="E967" s="42">
        <v>15709</v>
      </c>
      <c r="F967" s="32">
        <v>17972</v>
      </c>
      <c r="G967" s="32">
        <f t="shared" si="18"/>
        <v>2263</v>
      </c>
      <c r="H967" s="32">
        <v>14037</v>
      </c>
      <c r="I967" s="32">
        <f t="shared" si="19"/>
        <v>3935</v>
      </c>
      <c r="J967" s="33">
        <v>0.219</v>
      </c>
      <c r="K967" s="34">
        <v>18317</v>
      </c>
      <c r="L967" s="34">
        <v>0</v>
      </c>
      <c r="M967" s="35">
        <f t="shared" si="20"/>
        <v>14037</v>
      </c>
      <c r="N967" s="35">
        <f t="shared" si="21"/>
        <v>4280</v>
      </c>
      <c r="O967" s="36">
        <f t="shared" si="17"/>
        <v>0.2336627176939455</v>
      </c>
      <c r="P967" s="2"/>
      <c r="Q967" s="2"/>
      <c r="R967" s="2"/>
      <c r="S967" s="2"/>
      <c r="T967" s="2"/>
      <c r="U967" s="2"/>
    </row>
    <row r="968" spans="1:21" x14ac:dyDescent="0.25">
      <c r="A968" s="37">
        <v>100605</v>
      </c>
      <c r="B968" s="30" t="s">
        <v>45</v>
      </c>
      <c r="C968" s="30" t="s">
        <v>571</v>
      </c>
      <c r="D968" s="30" t="s">
        <v>992</v>
      </c>
      <c r="E968" s="42">
        <v>4007</v>
      </c>
      <c r="F968" s="32">
        <v>4956</v>
      </c>
      <c r="G968" s="32">
        <f t="shared" si="18"/>
        <v>949</v>
      </c>
      <c r="H968" s="32">
        <v>2341</v>
      </c>
      <c r="I968" s="32">
        <f t="shared" si="19"/>
        <v>2615</v>
      </c>
      <c r="J968" s="33">
        <v>0.52759999999999996</v>
      </c>
      <c r="K968" s="34">
        <v>5416</v>
      </c>
      <c r="L968" s="34">
        <v>0</v>
      </c>
      <c r="M968" s="35">
        <f t="shared" si="20"/>
        <v>2341</v>
      </c>
      <c r="N968" s="35">
        <f t="shared" si="21"/>
        <v>3075</v>
      </c>
      <c r="O968" s="36">
        <f t="shared" si="17"/>
        <v>0.56776218611521423</v>
      </c>
      <c r="P968" s="2"/>
      <c r="Q968" s="2"/>
      <c r="R968" s="2"/>
      <c r="S968" s="2"/>
      <c r="T968" s="2"/>
      <c r="U968" s="2"/>
    </row>
    <row r="969" spans="1:21" x14ac:dyDescent="0.25">
      <c r="A969" s="37">
        <v>100606</v>
      </c>
      <c r="B969" s="30" t="s">
        <v>45</v>
      </c>
      <c r="C969" s="30" t="s">
        <v>571</v>
      </c>
      <c r="D969" s="30" t="s">
        <v>993</v>
      </c>
      <c r="E969" s="38"/>
      <c r="F969" s="39">
        <v>0</v>
      </c>
      <c r="G969" s="32">
        <f t="shared" si="18"/>
        <v>0</v>
      </c>
      <c r="H969" s="39">
        <v>0</v>
      </c>
      <c r="I969" s="32">
        <f t="shared" si="19"/>
        <v>0</v>
      </c>
      <c r="J969" s="40"/>
      <c r="K969" s="34">
        <v>0</v>
      </c>
      <c r="L969" s="34">
        <v>0</v>
      </c>
      <c r="M969" s="34">
        <f t="shared" si="20"/>
        <v>0</v>
      </c>
      <c r="N969" s="34">
        <f t="shared" si="21"/>
        <v>0</v>
      </c>
      <c r="O969" s="36" t="e">
        <f t="shared" si="17"/>
        <v>#DIV/0!</v>
      </c>
      <c r="P969" s="2"/>
      <c r="Q969" s="2"/>
      <c r="R969" s="2"/>
      <c r="S969" s="2"/>
      <c r="T969" s="2"/>
      <c r="U969" s="2"/>
    </row>
    <row r="970" spans="1:21" x14ac:dyDescent="0.25">
      <c r="A970" s="37">
        <v>100607</v>
      </c>
      <c r="B970" s="30" t="s">
        <v>45</v>
      </c>
      <c r="C970" s="30" t="s">
        <v>571</v>
      </c>
      <c r="D970" s="30" t="s">
        <v>994</v>
      </c>
      <c r="E970" s="38"/>
      <c r="F970" s="39">
        <v>0</v>
      </c>
      <c r="G970" s="32">
        <f t="shared" si="18"/>
        <v>0</v>
      </c>
      <c r="H970" s="39">
        <v>0</v>
      </c>
      <c r="I970" s="32">
        <f t="shared" si="19"/>
        <v>0</v>
      </c>
      <c r="J970" s="40"/>
      <c r="K970" s="34">
        <v>0</v>
      </c>
      <c r="L970" s="34">
        <v>0</v>
      </c>
      <c r="M970" s="34">
        <f t="shared" si="20"/>
        <v>0</v>
      </c>
      <c r="N970" s="34">
        <f t="shared" si="21"/>
        <v>0</v>
      </c>
      <c r="O970" s="36" t="e">
        <f t="shared" si="17"/>
        <v>#DIV/0!</v>
      </c>
      <c r="P970" s="2"/>
      <c r="Q970" s="2"/>
      <c r="R970" s="2"/>
      <c r="S970" s="2"/>
      <c r="T970" s="2"/>
      <c r="U970" s="2"/>
    </row>
    <row r="971" spans="1:21" x14ac:dyDescent="0.25">
      <c r="A971" s="37">
        <v>100608</v>
      </c>
      <c r="B971" s="30" t="s">
        <v>45</v>
      </c>
      <c r="C971" s="30" t="s">
        <v>571</v>
      </c>
      <c r="D971" s="30" t="s">
        <v>995</v>
      </c>
      <c r="E971" s="42">
        <v>11961</v>
      </c>
      <c r="F971" s="32">
        <v>12933</v>
      </c>
      <c r="G971" s="32">
        <f t="shared" si="18"/>
        <v>972</v>
      </c>
      <c r="H971" s="32">
        <v>8290</v>
      </c>
      <c r="I971" s="32">
        <f t="shared" si="19"/>
        <v>4643</v>
      </c>
      <c r="J971" s="33">
        <v>0.35899999999999999</v>
      </c>
      <c r="K971" s="34">
        <v>13239</v>
      </c>
      <c r="L971" s="34">
        <v>0</v>
      </c>
      <c r="M971" s="35">
        <f t="shared" si="20"/>
        <v>8290</v>
      </c>
      <c r="N971" s="35">
        <f t="shared" si="21"/>
        <v>4949</v>
      </c>
      <c r="O971" s="36">
        <f t="shared" si="17"/>
        <v>0.37381977490747037</v>
      </c>
      <c r="P971" s="2"/>
      <c r="Q971" s="2"/>
      <c r="R971" s="2"/>
      <c r="S971" s="2"/>
      <c r="T971" s="2"/>
      <c r="U971" s="2"/>
    </row>
    <row r="972" spans="1:21" x14ac:dyDescent="0.25">
      <c r="A972" s="37">
        <v>100609</v>
      </c>
      <c r="B972" s="30" t="s">
        <v>45</v>
      </c>
      <c r="C972" s="30" t="s">
        <v>571</v>
      </c>
      <c r="D972" s="30" t="s">
        <v>996</v>
      </c>
      <c r="E972" s="38"/>
      <c r="F972" s="39">
        <v>0</v>
      </c>
      <c r="G972" s="32">
        <f t="shared" si="18"/>
        <v>0</v>
      </c>
      <c r="H972" s="39">
        <v>0</v>
      </c>
      <c r="I972" s="32">
        <f t="shared" si="19"/>
        <v>0</v>
      </c>
      <c r="J972" s="40"/>
      <c r="K972" s="34">
        <v>0</v>
      </c>
      <c r="L972" s="34">
        <v>0</v>
      </c>
      <c r="M972" s="34">
        <f t="shared" si="20"/>
        <v>0</v>
      </c>
      <c r="N972" s="34">
        <f t="shared" si="21"/>
        <v>0</v>
      </c>
      <c r="O972" s="36" t="e">
        <f t="shared" si="17"/>
        <v>#DIV/0!</v>
      </c>
      <c r="P972" s="2"/>
      <c r="Q972" s="2"/>
      <c r="R972" s="2"/>
      <c r="S972" s="2"/>
      <c r="T972" s="2"/>
      <c r="U972" s="2"/>
    </row>
    <row r="973" spans="1:21" x14ac:dyDescent="0.25">
      <c r="A973" s="37">
        <v>100610</v>
      </c>
      <c r="B973" s="30" t="s">
        <v>45</v>
      </c>
      <c r="C973" s="30" t="s">
        <v>571</v>
      </c>
      <c r="D973" s="30" t="s">
        <v>997</v>
      </c>
      <c r="E973" s="38"/>
      <c r="F973" s="39">
        <v>0</v>
      </c>
      <c r="G973" s="32">
        <f t="shared" si="18"/>
        <v>0</v>
      </c>
      <c r="H973" s="39">
        <v>0</v>
      </c>
      <c r="I973" s="32">
        <f t="shared" si="19"/>
        <v>0</v>
      </c>
      <c r="J973" s="40"/>
      <c r="K973" s="34">
        <v>0</v>
      </c>
      <c r="L973" s="34">
        <v>0</v>
      </c>
      <c r="M973" s="34">
        <f t="shared" si="20"/>
        <v>0</v>
      </c>
      <c r="N973" s="34">
        <f t="shared" si="21"/>
        <v>0</v>
      </c>
      <c r="O973" s="36" t="e">
        <f t="shared" si="17"/>
        <v>#DIV/0!</v>
      </c>
      <c r="P973" s="2"/>
      <c r="Q973" s="2"/>
      <c r="R973" s="2"/>
      <c r="S973" s="2"/>
      <c r="T973" s="2"/>
      <c r="U973" s="2"/>
    </row>
    <row r="974" spans="1:21" x14ac:dyDescent="0.25">
      <c r="A974" s="37">
        <v>100701</v>
      </c>
      <c r="B974" s="30" t="s">
        <v>45</v>
      </c>
      <c r="C974" s="30" t="s">
        <v>998</v>
      </c>
      <c r="D974" s="30" t="s">
        <v>999</v>
      </c>
      <c r="E974" s="42">
        <v>3983</v>
      </c>
      <c r="F974" s="32">
        <v>4552</v>
      </c>
      <c r="G974" s="32">
        <f t="shared" si="18"/>
        <v>569</v>
      </c>
      <c r="H974" s="32">
        <v>3576</v>
      </c>
      <c r="I974" s="32">
        <f t="shared" si="19"/>
        <v>976</v>
      </c>
      <c r="J974" s="33">
        <v>0.21440000000000001</v>
      </c>
      <c r="K974" s="34">
        <v>4726</v>
      </c>
      <c r="L974" s="34">
        <v>0</v>
      </c>
      <c r="M974" s="35">
        <f t="shared" si="20"/>
        <v>3576</v>
      </c>
      <c r="N974" s="35">
        <f t="shared" si="21"/>
        <v>1150</v>
      </c>
      <c r="O974" s="36">
        <f t="shared" si="17"/>
        <v>0.24333474396953025</v>
      </c>
      <c r="P974" s="2"/>
      <c r="Q974" s="2"/>
      <c r="R974" s="2"/>
      <c r="S974" s="2"/>
      <c r="T974" s="2"/>
      <c r="U974" s="2"/>
    </row>
    <row r="975" spans="1:21" x14ac:dyDescent="0.25">
      <c r="A975" s="37">
        <v>100702</v>
      </c>
      <c r="B975" s="30" t="s">
        <v>45</v>
      </c>
      <c r="C975" s="30" t="s">
        <v>998</v>
      </c>
      <c r="D975" s="30" t="s">
        <v>1000</v>
      </c>
      <c r="E975" s="38"/>
      <c r="F975" s="39">
        <v>0</v>
      </c>
      <c r="G975" s="32">
        <f t="shared" si="18"/>
        <v>0</v>
      </c>
      <c r="H975" s="39">
        <v>0</v>
      </c>
      <c r="I975" s="32">
        <f t="shared" si="19"/>
        <v>0</v>
      </c>
      <c r="J975" s="40"/>
      <c r="K975" s="34">
        <v>0</v>
      </c>
      <c r="L975" s="34">
        <v>0</v>
      </c>
      <c r="M975" s="34">
        <f t="shared" si="20"/>
        <v>0</v>
      </c>
      <c r="N975" s="34">
        <f t="shared" si="21"/>
        <v>0</v>
      </c>
      <c r="O975" s="36" t="e">
        <f t="shared" si="17"/>
        <v>#DIV/0!</v>
      </c>
      <c r="P975" s="2"/>
      <c r="Q975" s="2"/>
      <c r="R975" s="2"/>
      <c r="S975" s="2"/>
      <c r="T975" s="2"/>
      <c r="U975" s="2"/>
    </row>
    <row r="976" spans="1:21" x14ac:dyDescent="0.25">
      <c r="A976" s="37">
        <v>100703</v>
      </c>
      <c r="B976" s="30" t="s">
        <v>45</v>
      </c>
      <c r="C976" s="30" t="s">
        <v>998</v>
      </c>
      <c r="D976" s="30" t="s">
        <v>1001</v>
      </c>
      <c r="E976" s="38"/>
      <c r="F976" s="39">
        <v>0</v>
      </c>
      <c r="G976" s="32">
        <f t="shared" si="18"/>
        <v>0</v>
      </c>
      <c r="H976" s="39">
        <v>0</v>
      </c>
      <c r="I976" s="32">
        <f t="shared" si="19"/>
        <v>0</v>
      </c>
      <c r="J976" s="40"/>
      <c r="K976" s="34">
        <v>0</v>
      </c>
      <c r="L976" s="34">
        <v>0</v>
      </c>
      <c r="M976" s="34">
        <f t="shared" si="20"/>
        <v>0</v>
      </c>
      <c r="N976" s="34">
        <f t="shared" si="21"/>
        <v>0</v>
      </c>
      <c r="O976" s="36" t="e">
        <f t="shared" si="17"/>
        <v>#DIV/0!</v>
      </c>
      <c r="P976" s="2"/>
      <c r="Q976" s="2"/>
      <c r="R976" s="2"/>
      <c r="S976" s="2"/>
      <c r="T976" s="2"/>
      <c r="U976" s="2"/>
    </row>
    <row r="977" spans="1:21" x14ac:dyDescent="0.25">
      <c r="A977" s="37">
        <v>100704</v>
      </c>
      <c r="B977" s="30" t="s">
        <v>45</v>
      </c>
      <c r="C977" s="30" t="s">
        <v>998</v>
      </c>
      <c r="D977" s="30" t="s">
        <v>1002</v>
      </c>
      <c r="E977" s="38"/>
      <c r="F977" s="39">
        <v>0</v>
      </c>
      <c r="G977" s="32">
        <f t="shared" si="18"/>
        <v>0</v>
      </c>
      <c r="H977" s="39">
        <v>0</v>
      </c>
      <c r="I977" s="32">
        <f t="shared" si="19"/>
        <v>0</v>
      </c>
      <c r="J977" s="40"/>
      <c r="K977" s="34">
        <v>0</v>
      </c>
      <c r="L977" s="34">
        <v>0</v>
      </c>
      <c r="M977" s="34">
        <f t="shared" si="20"/>
        <v>0</v>
      </c>
      <c r="N977" s="34">
        <f t="shared" si="21"/>
        <v>0</v>
      </c>
      <c r="O977" s="36" t="e">
        <f t="shared" si="17"/>
        <v>#DIV/0!</v>
      </c>
      <c r="P977" s="2"/>
      <c r="Q977" s="2"/>
      <c r="R977" s="2"/>
      <c r="S977" s="2"/>
      <c r="T977" s="2"/>
      <c r="U977" s="2"/>
    </row>
    <row r="978" spans="1:21" x14ac:dyDescent="0.25">
      <c r="A978" s="37">
        <v>100705</v>
      </c>
      <c r="B978" s="30" t="s">
        <v>45</v>
      </c>
      <c r="C978" s="30" t="s">
        <v>998</v>
      </c>
      <c r="D978" s="30" t="s">
        <v>1003</v>
      </c>
      <c r="E978" s="38"/>
      <c r="F978" s="39">
        <v>0</v>
      </c>
      <c r="G978" s="32">
        <f t="shared" si="18"/>
        <v>0</v>
      </c>
      <c r="H978" s="39">
        <v>0</v>
      </c>
      <c r="I978" s="32">
        <f t="shared" si="19"/>
        <v>0</v>
      </c>
      <c r="J978" s="40"/>
      <c r="K978" s="34">
        <v>0</v>
      </c>
      <c r="L978" s="34">
        <v>0</v>
      </c>
      <c r="M978" s="34">
        <f t="shared" si="20"/>
        <v>0</v>
      </c>
      <c r="N978" s="34">
        <f t="shared" si="21"/>
        <v>0</v>
      </c>
      <c r="O978" s="36" t="e">
        <f t="shared" si="17"/>
        <v>#DIV/0!</v>
      </c>
      <c r="P978" s="2"/>
      <c r="Q978" s="2"/>
      <c r="R978" s="2"/>
      <c r="S978" s="2"/>
      <c r="T978" s="2"/>
      <c r="U978" s="2"/>
    </row>
    <row r="979" spans="1:21" x14ac:dyDescent="0.25">
      <c r="A979" s="37">
        <v>100801</v>
      </c>
      <c r="B979" s="30" t="s">
        <v>45</v>
      </c>
      <c r="C979" s="30" t="s">
        <v>1004</v>
      </c>
      <c r="D979" s="30" t="s">
        <v>1005</v>
      </c>
      <c r="E979" s="42">
        <v>4765</v>
      </c>
      <c r="F979" s="32">
        <v>5327</v>
      </c>
      <c r="G979" s="32">
        <f t="shared" si="18"/>
        <v>562</v>
      </c>
      <c r="H979" s="32">
        <v>4572</v>
      </c>
      <c r="I979" s="32">
        <f t="shared" si="19"/>
        <v>755</v>
      </c>
      <c r="J979" s="33">
        <v>0.14169999999999999</v>
      </c>
      <c r="K979" s="34">
        <v>5487</v>
      </c>
      <c r="L979" s="34">
        <v>0</v>
      </c>
      <c r="M979" s="35">
        <f t="shared" si="20"/>
        <v>4572</v>
      </c>
      <c r="N979" s="35">
        <f t="shared" si="21"/>
        <v>915</v>
      </c>
      <c r="O979" s="36">
        <f t="shared" si="17"/>
        <v>0.16675779114270092</v>
      </c>
      <c r="P979" s="2"/>
      <c r="Q979" s="2"/>
      <c r="R979" s="2"/>
      <c r="S979" s="2"/>
      <c r="T979" s="2"/>
      <c r="U979" s="2"/>
    </row>
    <row r="980" spans="1:21" x14ac:dyDescent="0.25">
      <c r="A980" s="37">
        <v>100802</v>
      </c>
      <c r="B980" s="30" t="s">
        <v>45</v>
      </c>
      <c r="C980" s="30" t="s">
        <v>1004</v>
      </c>
      <c r="D980" s="30" t="s">
        <v>1006</v>
      </c>
      <c r="E980" s="42">
        <v>3009</v>
      </c>
      <c r="F980" s="32">
        <v>3460</v>
      </c>
      <c r="G980" s="32">
        <f t="shared" si="18"/>
        <v>451</v>
      </c>
      <c r="H980" s="32">
        <v>2847</v>
      </c>
      <c r="I980" s="32">
        <f t="shared" si="19"/>
        <v>613</v>
      </c>
      <c r="J980" s="33">
        <v>0.1772</v>
      </c>
      <c r="K980" s="34">
        <v>3559</v>
      </c>
      <c r="L980" s="34">
        <v>0</v>
      </c>
      <c r="M980" s="35">
        <f t="shared" si="20"/>
        <v>2847</v>
      </c>
      <c r="N980" s="35">
        <f t="shared" si="21"/>
        <v>712</v>
      </c>
      <c r="O980" s="36">
        <f t="shared" si="17"/>
        <v>0.20005619556055071</v>
      </c>
      <c r="P980" s="2"/>
      <c r="Q980" s="2"/>
      <c r="R980" s="2"/>
      <c r="S980" s="2"/>
      <c r="T980" s="2"/>
      <c r="U980" s="2"/>
    </row>
    <row r="981" spans="1:21" x14ac:dyDescent="0.25">
      <c r="A981" s="37">
        <v>100803</v>
      </c>
      <c r="B981" s="30" t="s">
        <v>45</v>
      </c>
      <c r="C981" s="30" t="s">
        <v>1004</v>
      </c>
      <c r="D981" s="30" t="s">
        <v>1007</v>
      </c>
      <c r="E981" s="42">
        <v>2926</v>
      </c>
      <c r="F981" s="32">
        <v>3559</v>
      </c>
      <c r="G981" s="32">
        <f t="shared" si="18"/>
        <v>633</v>
      </c>
      <c r="H981" s="32">
        <v>2604</v>
      </c>
      <c r="I981" s="32">
        <f t="shared" si="19"/>
        <v>955</v>
      </c>
      <c r="J981" s="33">
        <v>0.26829999999999998</v>
      </c>
      <c r="K981" s="34">
        <v>3891</v>
      </c>
      <c r="L981" s="34">
        <v>0</v>
      </c>
      <c r="M981" s="35">
        <f t="shared" si="20"/>
        <v>2604</v>
      </c>
      <c r="N981" s="35">
        <f t="shared" si="21"/>
        <v>1287</v>
      </c>
      <c r="O981" s="36">
        <f t="shared" si="17"/>
        <v>0.33076329992289899</v>
      </c>
      <c r="P981" s="2"/>
      <c r="Q981" s="2"/>
      <c r="R981" s="2"/>
      <c r="S981" s="2"/>
      <c r="T981" s="2"/>
      <c r="U981" s="2"/>
    </row>
    <row r="982" spans="1:21" x14ac:dyDescent="0.25">
      <c r="A982" s="37">
        <v>100804</v>
      </c>
      <c r="B982" s="30" t="s">
        <v>45</v>
      </c>
      <c r="C982" s="30" t="s">
        <v>1004</v>
      </c>
      <c r="D982" s="30" t="s">
        <v>1008</v>
      </c>
      <c r="E982" s="38"/>
      <c r="F982" s="39">
        <v>0</v>
      </c>
      <c r="G982" s="32">
        <f t="shared" si="18"/>
        <v>0</v>
      </c>
      <c r="H982" s="39">
        <v>0</v>
      </c>
      <c r="I982" s="32">
        <f t="shared" si="19"/>
        <v>0</v>
      </c>
      <c r="J982" s="40"/>
      <c r="K982" s="34">
        <v>0</v>
      </c>
      <c r="L982" s="34">
        <v>0</v>
      </c>
      <c r="M982" s="34">
        <f t="shared" si="20"/>
        <v>0</v>
      </c>
      <c r="N982" s="34">
        <f t="shared" si="21"/>
        <v>0</v>
      </c>
      <c r="O982" s="36" t="e">
        <f t="shared" si="17"/>
        <v>#DIV/0!</v>
      </c>
      <c r="P982" s="2"/>
      <c r="Q982" s="2"/>
      <c r="R982" s="2"/>
      <c r="S982" s="2"/>
      <c r="T982" s="2"/>
      <c r="U982" s="2"/>
    </row>
    <row r="983" spans="1:21" x14ac:dyDescent="0.25">
      <c r="A983" s="37">
        <v>100901</v>
      </c>
      <c r="B983" s="30" t="s">
        <v>45</v>
      </c>
      <c r="C983" s="30" t="s">
        <v>1009</v>
      </c>
      <c r="D983" s="30" t="s">
        <v>1009</v>
      </c>
      <c r="E983" s="42">
        <v>5333</v>
      </c>
      <c r="F983" s="32">
        <v>6528</v>
      </c>
      <c r="G983" s="32">
        <f t="shared" si="18"/>
        <v>1195</v>
      </c>
      <c r="H983" s="39">
        <v>831</v>
      </c>
      <c r="I983" s="32">
        <f t="shared" si="19"/>
        <v>5697</v>
      </c>
      <c r="J983" s="33">
        <v>0.87270000000000003</v>
      </c>
      <c r="K983" s="34">
        <v>7125</v>
      </c>
      <c r="L983" s="34">
        <v>0</v>
      </c>
      <c r="M983" s="34">
        <f t="shared" si="20"/>
        <v>831</v>
      </c>
      <c r="N983" s="34">
        <f t="shared" si="21"/>
        <v>6294</v>
      </c>
      <c r="O983" s="36">
        <f t="shared" si="17"/>
        <v>0.88336842105263158</v>
      </c>
      <c r="P983" s="2"/>
      <c r="Q983" s="2"/>
      <c r="R983" s="2"/>
      <c r="S983" s="2"/>
      <c r="T983" s="2"/>
      <c r="U983" s="2"/>
    </row>
    <row r="984" spans="1:21" x14ac:dyDescent="0.25">
      <c r="A984" s="37">
        <v>100902</v>
      </c>
      <c r="B984" s="30" t="s">
        <v>45</v>
      </c>
      <c r="C984" s="30" t="s">
        <v>1009</v>
      </c>
      <c r="D984" s="30" t="s">
        <v>1010</v>
      </c>
      <c r="E984" s="38"/>
      <c r="F984" s="39">
        <v>0</v>
      </c>
      <c r="G984" s="32">
        <f t="shared" si="18"/>
        <v>0</v>
      </c>
      <c r="H984" s="39">
        <v>0</v>
      </c>
      <c r="I984" s="32">
        <f t="shared" si="19"/>
        <v>0</v>
      </c>
      <c r="J984" s="40"/>
      <c r="K984" s="34">
        <v>0</v>
      </c>
      <c r="L984" s="34">
        <v>0</v>
      </c>
      <c r="M984" s="34">
        <f t="shared" si="20"/>
        <v>0</v>
      </c>
      <c r="N984" s="34">
        <f t="shared" si="21"/>
        <v>0</v>
      </c>
      <c r="O984" s="36" t="e">
        <f t="shared" si="17"/>
        <v>#DIV/0!</v>
      </c>
      <c r="P984" s="2"/>
      <c r="Q984" s="2"/>
      <c r="R984" s="2"/>
      <c r="S984" s="2"/>
      <c r="T984" s="2"/>
      <c r="U984" s="2"/>
    </row>
    <row r="985" spans="1:21" x14ac:dyDescent="0.25">
      <c r="A985" s="37">
        <v>100903</v>
      </c>
      <c r="B985" s="30" t="s">
        <v>45</v>
      </c>
      <c r="C985" s="30" t="s">
        <v>1009</v>
      </c>
      <c r="D985" s="30" t="s">
        <v>1011</v>
      </c>
      <c r="E985" s="38"/>
      <c r="F985" s="39">
        <v>0</v>
      </c>
      <c r="G985" s="32">
        <f t="shared" si="18"/>
        <v>0</v>
      </c>
      <c r="H985" s="39">
        <v>0</v>
      </c>
      <c r="I985" s="32">
        <f t="shared" si="19"/>
        <v>0</v>
      </c>
      <c r="J985" s="40"/>
      <c r="K985" s="34">
        <v>0</v>
      </c>
      <c r="L985" s="34">
        <v>0</v>
      </c>
      <c r="M985" s="34">
        <f t="shared" si="20"/>
        <v>0</v>
      </c>
      <c r="N985" s="34">
        <f t="shared" si="21"/>
        <v>0</v>
      </c>
      <c r="O985" s="36" t="e">
        <f t="shared" si="17"/>
        <v>#DIV/0!</v>
      </c>
      <c r="P985" s="2"/>
      <c r="Q985" s="2"/>
      <c r="R985" s="2"/>
      <c r="S985" s="2"/>
      <c r="T985" s="2"/>
      <c r="U985" s="2"/>
    </row>
    <row r="986" spans="1:21" x14ac:dyDescent="0.25">
      <c r="A986" s="37">
        <v>100904</v>
      </c>
      <c r="B986" s="30" t="s">
        <v>45</v>
      </c>
      <c r="C986" s="30" t="s">
        <v>1009</v>
      </c>
      <c r="D986" s="30" t="s">
        <v>1012</v>
      </c>
      <c r="E986" s="38"/>
      <c r="F986" s="39">
        <v>0</v>
      </c>
      <c r="G986" s="32">
        <f t="shared" si="18"/>
        <v>0</v>
      </c>
      <c r="H986" s="39">
        <v>0</v>
      </c>
      <c r="I986" s="32">
        <f t="shared" si="19"/>
        <v>0</v>
      </c>
      <c r="J986" s="40"/>
      <c r="K986" s="34">
        <v>0</v>
      </c>
      <c r="L986" s="34">
        <v>0</v>
      </c>
      <c r="M986" s="34">
        <f t="shared" si="20"/>
        <v>0</v>
      </c>
      <c r="N986" s="34">
        <f t="shared" si="21"/>
        <v>0</v>
      </c>
      <c r="O986" s="36" t="e">
        <f t="shared" si="17"/>
        <v>#DIV/0!</v>
      </c>
      <c r="P986" s="2"/>
      <c r="Q986" s="2"/>
      <c r="R986" s="2"/>
      <c r="S986" s="2"/>
      <c r="T986" s="2"/>
      <c r="U986" s="2"/>
    </row>
    <row r="987" spans="1:21" x14ac:dyDescent="0.25">
      <c r="A987" s="37">
        <v>100905</v>
      </c>
      <c r="B987" s="30" t="s">
        <v>45</v>
      </c>
      <c r="C987" s="30" t="s">
        <v>1009</v>
      </c>
      <c r="D987" s="30" t="s">
        <v>1013</v>
      </c>
      <c r="E987" s="38"/>
      <c r="F987" s="39">
        <v>0</v>
      </c>
      <c r="G987" s="32">
        <f t="shared" si="18"/>
        <v>0</v>
      </c>
      <c r="H987" s="39">
        <v>0</v>
      </c>
      <c r="I987" s="32">
        <f t="shared" si="19"/>
        <v>0</v>
      </c>
      <c r="J987" s="40"/>
      <c r="K987" s="34">
        <v>0</v>
      </c>
      <c r="L987" s="34">
        <v>0</v>
      </c>
      <c r="M987" s="34">
        <f t="shared" si="20"/>
        <v>0</v>
      </c>
      <c r="N987" s="34">
        <f t="shared" si="21"/>
        <v>0</v>
      </c>
      <c r="O987" s="36" t="e">
        <f t="shared" si="17"/>
        <v>#DIV/0!</v>
      </c>
      <c r="P987" s="2"/>
      <c r="Q987" s="2"/>
      <c r="R987" s="2"/>
      <c r="S987" s="2"/>
      <c r="T987" s="2"/>
      <c r="U987" s="2"/>
    </row>
    <row r="988" spans="1:21" x14ac:dyDescent="0.25">
      <c r="A988" s="37">
        <v>101001</v>
      </c>
      <c r="B988" s="30" t="s">
        <v>45</v>
      </c>
      <c r="C988" s="30" t="s">
        <v>1014</v>
      </c>
      <c r="D988" s="30" t="s">
        <v>634</v>
      </c>
      <c r="E988" s="38"/>
      <c r="F988" s="39">
        <v>0</v>
      </c>
      <c r="G988" s="32">
        <f t="shared" si="18"/>
        <v>0</v>
      </c>
      <c r="H988" s="39">
        <v>0</v>
      </c>
      <c r="I988" s="32">
        <f t="shared" si="19"/>
        <v>0</v>
      </c>
      <c r="J988" s="40"/>
      <c r="K988" s="34">
        <v>0</v>
      </c>
      <c r="L988" s="34">
        <v>0</v>
      </c>
      <c r="M988" s="34">
        <f t="shared" si="20"/>
        <v>0</v>
      </c>
      <c r="N988" s="34">
        <f t="shared" si="21"/>
        <v>0</v>
      </c>
      <c r="O988" s="36" t="e">
        <f t="shared" si="17"/>
        <v>#DIV/0!</v>
      </c>
      <c r="P988" s="2"/>
      <c r="Q988" s="2"/>
      <c r="R988" s="2"/>
      <c r="S988" s="2"/>
      <c r="T988" s="2"/>
      <c r="U988" s="2"/>
    </row>
    <row r="989" spans="1:21" x14ac:dyDescent="0.25">
      <c r="A989" s="37">
        <v>101002</v>
      </c>
      <c r="B989" s="30" t="s">
        <v>45</v>
      </c>
      <c r="C989" s="30" t="s">
        <v>1014</v>
      </c>
      <c r="D989" s="30" t="s">
        <v>1015</v>
      </c>
      <c r="E989" s="38"/>
      <c r="F989" s="39">
        <v>0</v>
      </c>
      <c r="G989" s="32">
        <f t="shared" si="18"/>
        <v>0</v>
      </c>
      <c r="H989" s="39">
        <v>0</v>
      </c>
      <c r="I989" s="32">
        <f t="shared" si="19"/>
        <v>0</v>
      </c>
      <c r="J989" s="40"/>
      <c r="K989" s="34">
        <v>0</v>
      </c>
      <c r="L989" s="34">
        <v>0</v>
      </c>
      <c r="M989" s="34">
        <f t="shared" si="20"/>
        <v>0</v>
      </c>
      <c r="N989" s="34">
        <f t="shared" si="21"/>
        <v>0</v>
      </c>
      <c r="O989" s="36" t="e">
        <f t="shared" si="17"/>
        <v>#DIV/0!</v>
      </c>
      <c r="P989" s="2"/>
      <c r="Q989" s="2"/>
      <c r="R989" s="2"/>
      <c r="S989" s="2"/>
      <c r="T989" s="2"/>
      <c r="U989" s="2"/>
    </row>
    <row r="990" spans="1:21" x14ac:dyDescent="0.25">
      <c r="A990" s="37">
        <v>101003</v>
      </c>
      <c r="B990" s="30" t="s">
        <v>45</v>
      </c>
      <c r="C990" s="30" t="s">
        <v>1014</v>
      </c>
      <c r="D990" s="30" t="s">
        <v>1016</v>
      </c>
      <c r="E990" s="38"/>
      <c r="F990" s="39">
        <v>0</v>
      </c>
      <c r="G990" s="32">
        <f t="shared" si="18"/>
        <v>0</v>
      </c>
      <c r="H990" s="39">
        <v>0</v>
      </c>
      <c r="I990" s="32">
        <f t="shared" si="19"/>
        <v>0</v>
      </c>
      <c r="J990" s="40"/>
      <c r="K990" s="34">
        <v>0</v>
      </c>
      <c r="L990" s="34">
        <v>0</v>
      </c>
      <c r="M990" s="34">
        <f t="shared" si="20"/>
        <v>0</v>
      </c>
      <c r="N990" s="34">
        <f t="shared" si="21"/>
        <v>0</v>
      </c>
      <c r="O990" s="36" t="e">
        <f t="shared" si="17"/>
        <v>#DIV/0!</v>
      </c>
      <c r="P990" s="2"/>
      <c r="Q990" s="2"/>
      <c r="R990" s="2"/>
      <c r="S990" s="2"/>
      <c r="T990" s="2"/>
      <c r="U990" s="2"/>
    </row>
    <row r="991" spans="1:21" x14ac:dyDescent="0.25">
      <c r="A991" s="37">
        <v>101004</v>
      </c>
      <c r="B991" s="30" t="s">
        <v>45</v>
      </c>
      <c r="C991" s="30" t="s">
        <v>1014</v>
      </c>
      <c r="D991" s="30" t="s">
        <v>1017</v>
      </c>
      <c r="E991" s="38"/>
      <c r="F991" s="39">
        <v>0</v>
      </c>
      <c r="G991" s="32">
        <f t="shared" si="18"/>
        <v>0</v>
      </c>
      <c r="H991" s="39">
        <v>0</v>
      </c>
      <c r="I991" s="32">
        <f t="shared" si="19"/>
        <v>0</v>
      </c>
      <c r="J991" s="40"/>
      <c r="K991" s="34">
        <v>0</v>
      </c>
      <c r="L991" s="34">
        <v>0</v>
      </c>
      <c r="M991" s="34">
        <f t="shared" si="20"/>
        <v>0</v>
      </c>
      <c r="N991" s="34">
        <f t="shared" si="21"/>
        <v>0</v>
      </c>
      <c r="O991" s="36" t="e">
        <f t="shared" si="17"/>
        <v>#DIV/0!</v>
      </c>
      <c r="P991" s="2"/>
      <c r="Q991" s="2"/>
      <c r="R991" s="2"/>
      <c r="S991" s="2"/>
      <c r="T991" s="2"/>
      <c r="U991" s="2"/>
    </row>
    <row r="992" spans="1:21" x14ac:dyDescent="0.25">
      <c r="A992" s="37">
        <v>101005</v>
      </c>
      <c r="B992" s="30" t="s">
        <v>45</v>
      </c>
      <c r="C992" s="30" t="s">
        <v>1014</v>
      </c>
      <c r="D992" s="30" t="s">
        <v>1018</v>
      </c>
      <c r="E992" s="38"/>
      <c r="F992" s="39">
        <v>0</v>
      </c>
      <c r="G992" s="32">
        <f t="shared" si="18"/>
        <v>0</v>
      </c>
      <c r="H992" s="39">
        <v>0</v>
      </c>
      <c r="I992" s="32">
        <f t="shared" si="19"/>
        <v>0</v>
      </c>
      <c r="J992" s="40"/>
      <c r="K992" s="34">
        <v>0</v>
      </c>
      <c r="L992" s="34">
        <v>0</v>
      </c>
      <c r="M992" s="34">
        <f t="shared" si="20"/>
        <v>0</v>
      </c>
      <c r="N992" s="34">
        <f t="shared" si="21"/>
        <v>0</v>
      </c>
      <c r="O992" s="36" t="e">
        <f t="shared" si="17"/>
        <v>#DIV/0!</v>
      </c>
      <c r="P992" s="2"/>
      <c r="Q992" s="2"/>
      <c r="R992" s="2"/>
      <c r="S992" s="2"/>
      <c r="T992" s="2"/>
      <c r="U992" s="2"/>
    </row>
    <row r="993" spans="1:21" x14ac:dyDescent="0.25">
      <c r="A993" s="37">
        <v>101006</v>
      </c>
      <c r="B993" s="30" t="s">
        <v>45</v>
      </c>
      <c r="C993" s="30" t="s">
        <v>1014</v>
      </c>
      <c r="D993" s="30" t="s">
        <v>1019</v>
      </c>
      <c r="E993" s="38"/>
      <c r="F993" s="39">
        <v>0</v>
      </c>
      <c r="G993" s="32">
        <f t="shared" si="18"/>
        <v>0</v>
      </c>
      <c r="H993" s="39">
        <v>0</v>
      </c>
      <c r="I993" s="32">
        <f t="shared" si="19"/>
        <v>0</v>
      </c>
      <c r="J993" s="40"/>
      <c r="K993" s="34">
        <v>0</v>
      </c>
      <c r="L993" s="34">
        <v>0</v>
      </c>
      <c r="M993" s="34">
        <f t="shared" si="20"/>
        <v>0</v>
      </c>
      <c r="N993" s="34">
        <f t="shared" si="21"/>
        <v>0</v>
      </c>
      <c r="O993" s="36" t="e">
        <f t="shared" si="17"/>
        <v>#DIV/0!</v>
      </c>
      <c r="P993" s="2"/>
      <c r="Q993" s="2"/>
      <c r="R993" s="2"/>
      <c r="S993" s="2"/>
      <c r="T993" s="2"/>
      <c r="U993" s="2"/>
    </row>
    <row r="994" spans="1:21" x14ac:dyDescent="0.25">
      <c r="A994" s="37">
        <v>101007</v>
      </c>
      <c r="B994" s="30" t="s">
        <v>45</v>
      </c>
      <c r="C994" s="30" t="s">
        <v>1014</v>
      </c>
      <c r="D994" s="30" t="s">
        <v>1020</v>
      </c>
      <c r="E994" s="38"/>
      <c r="F994" s="39">
        <v>0</v>
      </c>
      <c r="G994" s="32">
        <f t="shared" si="18"/>
        <v>0</v>
      </c>
      <c r="H994" s="39">
        <v>0</v>
      </c>
      <c r="I994" s="32">
        <f t="shared" si="19"/>
        <v>0</v>
      </c>
      <c r="J994" s="40"/>
      <c r="K994" s="34">
        <v>0</v>
      </c>
      <c r="L994" s="34">
        <v>0</v>
      </c>
      <c r="M994" s="34">
        <f t="shared" si="20"/>
        <v>0</v>
      </c>
      <c r="N994" s="34">
        <f t="shared" si="21"/>
        <v>0</v>
      </c>
      <c r="O994" s="36" t="e">
        <f t="shared" si="17"/>
        <v>#DIV/0!</v>
      </c>
      <c r="P994" s="2"/>
      <c r="Q994" s="2"/>
      <c r="R994" s="2"/>
      <c r="S994" s="2"/>
      <c r="T994" s="2"/>
      <c r="U994" s="2"/>
    </row>
    <row r="995" spans="1:21" x14ac:dyDescent="0.25">
      <c r="A995" s="37">
        <v>101101</v>
      </c>
      <c r="B995" s="30" t="s">
        <v>45</v>
      </c>
      <c r="C995" s="30" t="s">
        <v>1021</v>
      </c>
      <c r="D995" s="30" t="s">
        <v>1022</v>
      </c>
      <c r="E995" s="38"/>
      <c r="F995" s="39">
        <v>0</v>
      </c>
      <c r="G995" s="32">
        <f t="shared" si="18"/>
        <v>0</v>
      </c>
      <c r="H995" s="39">
        <v>0</v>
      </c>
      <c r="I995" s="32">
        <f t="shared" si="19"/>
        <v>0</v>
      </c>
      <c r="J995" s="40"/>
      <c r="K995" s="34">
        <v>0</v>
      </c>
      <c r="L995" s="34">
        <v>0</v>
      </c>
      <c r="M995" s="34">
        <f t="shared" si="20"/>
        <v>0</v>
      </c>
      <c r="N995" s="34">
        <f t="shared" si="21"/>
        <v>0</v>
      </c>
      <c r="O995" s="36" t="e">
        <f t="shared" si="17"/>
        <v>#DIV/0!</v>
      </c>
      <c r="P995" s="2"/>
      <c r="Q995" s="2"/>
      <c r="R995" s="2"/>
      <c r="S995" s="2"/>
      <c r="T995" s="2"/>
      <c r="U995" s="2"/>
    </row>
    <row r="996" spans="1:21" x14ac:dyDescent="0.25">
      <c r="A996" s="37">
        <v>101102</v>
      </c>
      <c r="B996" s="30" t="s">
        <v>45</v>
      </c>
      <c r="C996" s="30" t="s">
        <v>1021</v>
      </c>
      <c r="D996" s="30" t="s">
        <v>1023</v>
      </c>
      <c r="E996" s="38"/>
      <c r="F996" s="39">
        <v>0</v>
      </c>
      <c r="G996" s="32">
        <f t="shared" si="18"/>
        <v>0</v>
      </c>
      <c r="H996" s="39">
        <v>0</v>
      </c>
      <c r="I996" s="32">
        <f t="shared" si="19"/>
        <v>0</v>
      </c>
      <c r="J996" s="40"/>
      <c r="K996" s="34">
        <v>0</v>
      </c>
      <c r="L996" s="34">
        <v>0</v>
      </c>
      <c r="M996" s="34">
        <f t="shared" si="20"/>
        <v>0</v>
      </c>
      <c r="N996" s="34">
        <f t="shared" si="21"/>
        <v>0</v>
      </c>
      <c r="O996" s="36" t="e">
        <f t="shared" si="17"/>
        <v>#DIV/0!</v>
      </c>
      <c r="P996" s="2"/>
      <c r="Q996" s="2"/>
      <c r="R996" s="2"/>
      <c r="S996" s="2"/>
      <c r="T996" s="2"/>
      <c r="U996" s="2"/>
    </row>
    <row r="997" spans="1:21" x14ac:dyDescent="0.25">
      <c r="A997" s="37">
        <v>101103</v>
      </c>
      <c r="B997" s="30" t="s">
        <v>45</v>
      </c>
      <c r="C997" s="30" t="s">
        <v>1021</v>
      </c>
      <c r="D997" s="30" t="s">
        <v>1024</v>
      </c>
      <c r="E997" s="38"/>
      <c r="F997" s="39">
        <v>0</v>
      </c>
      <c r="G997" s="32">
        <f t="shared" si="18"/>
        <v>0</v>
      </c>
      <c r="H997" s="39">
        <v>0</v>
      </c>
      <c r="I997" s="32">
        <f t="shared" si="19"/>
        <v>0</v>
      </c>
      <c r="J997" s="40"/>
      <c r="K997" s="34">
        <v>0</v>
      </c>
      <c r="L997" s="34">
        <v>0</v>
      </c>
      <c r="M997" s="34">
        <f t="shared" si="20"/>
        <v>0</v>
      </c>
      <c r="N997" s="34">
        <f t="shared" si="21"/>
        <v>0</v>
      </c>
      <c r="O997" s="36" t="e">
        <f t="shared" si="17"/>
        <v>#DIV/0!</v>
      </c>
      <c r="P997" s="2"/>
      <c r="Q997" s="2"/>
      <c r="R997" s="2"/>
      <c r="S997" s="2"/>
      <c r="T997" s="2"/>
      <c r="U997" s="2"/>
    </row>
    <row r="998" spans="1:21" x14ac:dyDescent="0.25">
      <c r="A998" s="37">
        <v>101104</v>
      </c>
      <c r="B998" s="30" t="s">
        <v>45</v>
      </c>
      <c r="C998" s="30" t="s">
        <v>1021</v>
      </c>
      <c r="D998" s="30" t="s">
        <v>1025</v>
      </c>
      <c r="E998" s="38"/>
      <c r="F998" s="39">
        <v>0</v>
      </c>
      <c r="G998" s="32">
        <f t="shared" si="18"/>
        <v>0</v>
      </c>
      <c r="H998" s="39">
        <v>0</v>
      </c>
      <c r="I998" s="32">
        <f t="shared" si="19"/>
        <v>0</v>
      </c>
      <c r="J998" s="40"/>
      <c r="K998" s="34">
        <v>0</v>
      </c>
      <c r="L998" s="34">
        <v>0</v>
      </c>
      <c r="M998" s="34">
        <f t="shared" si="20"/>
        <v>0</v>
      </c>
      <c r="N998" s="34">
        <f t="shared" si="21"/>
        <v>0</v>
      </c>
      <c r="O998" s="36" t="e">
        <f t="shared" si="17"/>
        <v>#DIV/0!</v>
      </c>
      <c r="P998" s="2"/>
      <c r="Q998" s="2"/>
      <c r="R998" s="2"/>
      <c r="S998" s="2"/>
      <c r="T998" s="2"/>
      <c r="U998" s="2"/>
    </row>
    <row r="999" spans="1:21" x14ac:dyDescent="0.25">
      <c r="A999" s="37">
        <v>101105</v>
      </c>
      <c r="B999" s="30" t="s">
        <v>45</v>
      </c>
      <c r="C999" s="30" t="s">
        <v>1021</v>
      </c>
      <c r="D999" s="30" t="s">
        <v>1026</v>
      </c>
      <c r="E999" s="38"/>
      <c r="F999" s="39">
        <v>0</v>
      </c>
      <c r="G999" s="32">
        <f t="shared" si="18"/>
        <v>0</v>
      </c>
      <c r="H999" s="39">
        <v>0</v>
      </c>
      <c r="I999" s="32">
        <f t="shared" si="19"/>
        <v>0</v>
      </c>
      <c r="J999" s="40"/>
      <c r="K999" s="34">
        <v>0</v>
      </c>
      <c r="L999" s="34">
        <v>0</v>
      </c>
      <c r="M999" s="34">
        <f t="shared" si="20"/>
        <v>0</v>
      </c>
      <c r="N999" s="34">
        <f t="shared" si="21"/>
        <v>0</v>
      </c>
      <c r="O999" s="36" t="e">
        <f t="shared" si="17"/>
        <v>#DIV/0!</v>
      </c>
      <c r="P999" s="2"/>
      <c r="Q999" s="2"/>
      <c r="R999" s="2"/>
      <c r="S999" s="2"/>
      <c r="T999" s="2"/>
      <c r="U999" s="2"/>
    </row>
    <row r="1000" spans="1:21" x14ac:dyDescent="0.25">
      <c r="A1000" s="37">
        <v>101106</v>
      </c>
      <c r="B1000" s="30" t="s">
        <v>45</v>
      </c>
      <c r="C1000" s="30" t="s">
        <v>1021</v>
      </c>
      <c r="D1000" s="30" t="s">
        <v>1027</v>
      </c>
      <c r="E1000" s="38"/>
      <c r="F1000" s="39">
        <v>0</v>
      </c>
      <c r="G1000" s="32">
        <f t="shared" si="18"/>
        <v>0</v>
      </c>
      <c r="H1000" s="39">
        <v>0</v>
      </c>
      <c r="I1000" s="32">
        <f t="shared" si="19"/>
        <v>0</v>
      </c>
      <c r="J1000" s="40"/>
      <c r="K1000" s="34">
        <v>0</v>
      </c>
      <c r="L1000" s="34">
        <v>0</v>
      </c>
      <c r="M1000" s="34">
        <f t="shared" si="20"/>
        <v>0</v>
      </c>
      <c r="N1000" s="34">
        <f t="shared" si="21"/>
        <v>0</v>
      </c>
      <c r="O1000" s="36" t="e">
        <f t="shared" si="17"/>
        <v>#DIV/0!</v>
      </c>
      <c r="P1000" s="2"/>
      <c r="Q1000" s="2"/>
      <c r="R1000" s="2"/>
      <c r="S1000" s="2"/>
      <c r="T1000" s="2"/>
      <c r="U1000" s="2"/>
    </row>
    <row r="1001" spans="1:21" x14ac:dyDescent="0.25">
      <c r="A1001" s="37">
        <v>101107</v>
      </c>
      <c r="B1001" s="30" t="s">
        <v>45</v>
      </c>
      <c r="C1001" s="30" t="s">
        <v>1021</v>
      </c>
      <c r="D1001" s="30" t="s">
        <v>508</v>
      </c>
      <c r="E1001" s="38"/>
      <c r="F1001" s="39">
        <v>0</v>
      </c>
      <c r="G1001" s="32">
        <f t="shared" si="18"/>
        <v>0</v>
      </c>
      <c r="H1001" s="39">
        <v>0</v>
      </c>
      <c r="I1001" s="32">
        <f t="shared" si="19"/>
        <v>0</v>
      </c>
      <c r="J1001" s="40"/>
      <c r="K1001" s="34">
        <v>0</v>
      </c>
      <c r="L1001" s="34">
        <v>0</v>
      </c>
      <c r="M1001" s="34">
        <f t="shared" si="20"/>
        <v>0</v>
      </c>
      <c r="N1001" s="34">
        <f t="shared" si="21"/>
        <v>0</v>
      </c>
      <c r="O1001" s="36" t="e">
        <f t="shared" si="17"/>
        <v>#DIV/0!</v>
      </c>
      <c r="P1001" s="2"/>
      <c r="Q1001" s="2"/>
      <c r="R1001" s="2"/>
      <c r="S1001" s="2"/>
      <c r="T1001" s="2"/>
      <c r="U1001" s="2"/>
    </row>
    <row r="1002" spans="1:21" x14ac:dyDescent="0.25">
      <c r="A1002" s="37">
        <v>101108</v>
      </c>
      <c r="B1002" s="30" t="s">
        <v>45</v>
      </c>
      <c r="C1002" s="30" t="s">
        <v>1021</v>
      </c>
      <c r="D1002" s="30" t="s">
        <v>1028</v>
      </c>
      <c r="E1002" s="38"/>
      <c r="F1002" s="39">
        <v>0</v>
      </c>
      <c r="G1002" s="32">
        <f t="shared" si="18"/>
        <v>0</v>
      </c>
      <c r="H1002" s="39">
        <v>0</v>
      </c>
      <c r="I1002" s="32">
        <f t="shared" si="19"/>
        <v>0</v>
      </c>
      <c r="J1002" s="40"/>
      <c r="K1002" s="34">
        <v>0</v>
      </c>
      <c r="L1002" s="34">
        <v>0</v>
      </c>
      <c r="M1002" s="34">
        <f t="shared" si="20"/>
        <v>0</v>
      </c>
      <c r="N1002" s="34">
        <f t="shared" si="21"/>
        <v>0</v>
      </c>
      <c r="O1002" s="36" t="e">
        <f t="shared" si="17"/>
        <v>#DIV/0!</v>
      </c>
      <c r="P1002" s="2"/>
      <c r="Q1002" s="2"/>
      <c r="R1002" s="2"/>
      <c r="S1002" s="2"/>
      <c r="T1002" s="2"/>
      <c r="U1002" s="2"/>
    </row>
    <row r="1003" spans="1:21" x14ac:dyDescent="0.25">
      <c r="A1003" s="37">
        <v>110101</v>
      </c>
      <c r="B1003" s="30" t="s">
        <v>46</v>
      </c>
      <c r="C1003" s="30" t="s">
        <v>46</v>
      </c>
      <c r="D1003" s="30" t="s">
        <v>46</v>
      </c>
      <c r="E1003" s="42">
        <v>143099</v>
      </c>
      <c r="F1003" s="32">
        <v>164169</v>
      </c>
      <c r="G1003" s="32">
        <f t="shared" si="18"/>
        <v>21070</v>
      </c>
      <c r="H1003" s="32">
        <v>141693</v>
      </c>
      <c r="I1003" s="32">
        <f t="shared" si="19"/>
        <v>22476</v>
      </c>
      <c r="J1003" s="33">
        <v>0.13689999999999999</v>
      </c>
      <c r="K1003" s="34">
        <v>168223</v>
      </c>
      <c r="L1003" s="34">
        <v>0</v>
      </c>
      <c r="M1003" s="35">
        <f t="shared" si="20"/>
        <v>141693</v>
      </c>
      <c r="N1003" s="35">
        <f t="shared" si="21"/>
        <v>26530</v>
      </c>
      <c r="O1003" s="36">
        <f t="shared" si="17"/>
        <v>0.15770732896215142</v>
      </c>
      <c r="P1003" s="2"/>
      <c r="Q1003" s="2"/>
      <c r="R1003" s="2"/>
      <c r="S1003" s="2"/>
      <c r="T1003" s="2"/>
      <c r="U1003" s="2"/>
    </row>
    <row r="1004" spans="1:21" x14ac:dyDescent="0.25">
      <c r="A1004" s="37">
        <v>110102</v>
      </c>
      <c r="B1004" s="30" t="s">
        <v>46</v>
      </c>
      <c r="C1004" s="30" t="s">
        <v>46</v>
      </c>
      <c r="D1004" s="30" t="s">
        <v>1029</v>
      </c>
      <c r="E1004" s="42">
        <v>36643</v>
      </c>
      <c r="F1004" s="32">
        <v>40907</v>
      </c>
      <c r="G1004" s="32">
        <f t="shared" si="18"/>
        <v>4264</v>
      </c>
      <c r="H1004" s="32">
        <v>35027</v>
      </c>
      <c r="I1004" s="32">
        <f t="shared" si="19"/>
        <v>5880</v>
      </c>
      <c r="J1004" s="33">
        <v>0.14369999999999999</v>
      </c>
      <c r="K1004" s="34">
        <v>42349</v>
      </c>
      <c r="L1004" s="34">
        <v>0</v>
      </c>
      <c r="M1004" s="35">
        <f t="shared" si="20"/>
        <v>35027</v>
      </c>
      <c r="N1004" s="35">
        <f t="shared" si="21"/>
        <v>7322</v>
      </c>
      <c r="O1004" s="36">
        <f t="shared" si="17"/>
        <v>0.17289664454886775</v>
      </c>
      <c r="P1004" s="2"/>
      <c r="Q1004" s="2"/>
      <c r="R1004" s="2"/>
      <c r="S1004" s="2"/>
      <c r="T1004" s="2"/>
      <c r="U1004" s="2"/>
    </row>
    <row r="1005" spans="1:21" x14ac:dyDescent="0.25">
      <c r="A1005" s="37">
        <v>110103</v>
      </c>
      <c r="B1005" s="30" t="s">
        <v>46</v>
      </c>
      <c r="C1005" s="30" t="s">
        <v>46</v>
      </c>
      <c r="D1005" s="30" t="s">
        <v>1030</v>
      </c>
      <c r="E1005" s="42">
        <v>18621</v>
      </c>
      <c r="F1005" s="32">
        <v>20864</v>
      </c>
      <c r="G1005" s="32">
        <f t="shared" si="18"/>
        <v>2243</v>
      </c>
      <c r="H1005" s="32">
        <v>16300</v>
      </c>
      <c r="I1005" s="32">
        <f t="shared" si="19"/>
        <v>4564</v>
      </c>
      <c r="J1005" s="33">
        <v>0.21879999999999999</v>
      </c>
      <c r="K1005" s="34">
        <v>21847</v>
      </c>
      <c r="L1005" s="34">
        <v>0</v>
      </c>
      <c r="M1005" s="35">
        <f t="shared" si="20"/>
        <v>16300</v>
      </c>
      <c r="N1005" s="35">
        <f t="shared" si="21"/>
        <v>5547</v>
      </c>
      <c r="O1005" s="36">
        <f t="shared" si="17"/>
        <v>0.25390213759326224</v>
      </c>
      <c r="P1005" s="2"/>
      <c r="Q1005" s="2"/>
      <c r="R1005" s="2"/>
      <c r="S1005" s="2"/>
      <c r="T1005" s="2"/>
      <c r="U1005" s="2"/>
    </row>
    <row r="1006" spans="1:21" x14ac:dyDescent="0.25">
      <c r="A1006" s="37">
        <v>110104</v>
      </c>
      <c r="B1006" s="30" t="s">
        <v>46</v>
      </c>
      <c r="C1006" s="30" t="s">
        <v>46</v>
      </c>
      <c r="D1006" s="30" t="s">
        <v>1031</v>
      </c>
      <c r="E1006" s="42">
        <v>2244</v>
      </c>
      <c r="F1006" s="32">
        <v>2735</v>
      </c>
      <c r="G1006" s="32">
        <f t="shared" si="18"/>
        <v>491</v>
      </c>
      <c r="H1006" s="32">
        <v>1704</v>
      </c>
      <c r="I1006" s="32">
        <f t="shared" si="19"/>
        <v>1031</v>
      </c>
      <c r="J1006" s="33">
        <v>0.377</v>
      </c>
      <c r="K1006" s="34">
        <v>3001</v>
      </c>
      <c r="L1006" s="34">
        <v>0</v>
      </c>
      <c r="M1006" s="35">
        <f t="shared" si="20"/>
        <v>1704</v>
      </c>
      <c r="N1006" s="35">
        <f t="shared" si="21"/>
        <v>1297</v>
      </c>
      <c r="O1006" s="36">
        <f t="shared" si="17"/>
        <v>0.43218927024325227</v>
      </c>
      <c r="P1006" s="2"/>
      <c r="Q1006" s="2"/>
      <c r="R1006" s="2"/>
      <c r="S1006" s="2"/>
      <c r="T1006" s="2"/>
      <c r="U1006" s="2"/>
    </row>
    <row r="1007" spans="1:21" x14ac:dyDescent="0.25">
      <c r="A1007" s="37">
        <v>110105</v>
      </c>
      <c r="B1007" s="30" t="s">
        <v>46</v>
      </c>
      <c r="C1007" s="30" t="s">
        <v>46</v>
      </c>
      <c r="D1007" s="30" t="s">
        <v>1032</v>
      </c>
      <c r="E1007" s="42">
        <v>6056</v>
      </c>
      <c r="F1007" s="32">
        <v>6632</v>
      </c>
      <c r="G1007" s="32">
        <f t="shared" si="18"/>
        <v>576</v>
      </c>
      <c r="H1007" s="32">
        <v>5863</v>
      </c>
      <c r="I1007" s="32">
        <f t="shared" si="19"/>
        <v>769</v>
      </c>
      <c r="J1007" s="33">
        <v>0.11600000000000001</v>
      </c>
      <c r="K1007" s="34">
        <v>6785</v>
      </c>
      <c r="L1007" s="34">
        <v>0</v>
      </c>
      <c r="M1007" s="35">
        <f t="shared" si="20"/>
        <v>5863</v>
      </c>
      <c r="N1007" s="35">
        <f t="shared" si="21"/>
        <v>922</v>
      </c>
      <c r="O1007" s="36">
        <f t="shared" si="17"/>
        <v>0.13588798820928519</v>
      </c>
      <c r="P1007" s="2"/>
      <c r="Q1007" s="2"/>
      <c r="R1007" s="2"/>
      <c r="S1007" s="2"/>
      <c r="T1007" s="2"/>
      <c r="U1007" s="2"/>
    </row>
    <row r="1008" spans="1:21" x14ac:dyDescent="0.25">
      <c r="A1008" s="37">
        <v>110106</v>
      </c>
      <c r="B1008" s="30" t="s">
        <v>46</v>
      </c>
      <c r="C1008" s="30" t="s">
        <v>46</v>
      </c>
      <c r="D1008" s="30" t="s">
        <v>1033</v>
      </c>
      <c r="E1008" s="42">
        <v>53068</v>
      </c>
      <c r="F1008" s="32">
        <v>58463</v>
      </c>
      <c r="G1008" s="32">
        <f t="shared" si="18"/>
        <v>5395</v>
      </c>
      <c r="H1008" s="32">
        <v>51291</v>
      </c>
      <c r="I1008" s="32">
        <f t="shared" si="19"/>
        <v>7172</v>
      </c>
      <c r="J1008" s="33">
        <v>0.1227</v>
      </c>
      <c r="K1008" s="34">
        <v>59381</v>
      </c>
      <c r="L1008" s="34">
        <v>0</v>
      </c>
      <c r="M1008" s="35">
        <f t="shared" si="20"/>
        <v>51291</v>
      </c>
      <c r="N1008" s="35">
        <f t="shared" si="21"/>
        <v>8090</v>
      </c>
      <c r="O1008" s="36">
        <f t="shared" si="17"/>
        <v>0.13623886428318824</v>
      </c>
      <c r="P1008" s="2"/>
      <c r="Q1008" s="2"/>
      <c r="R1008" s="2"/>
      <c r="S1008" s="2"/>
      <c r="T1008" s="2"/>
      <c r="U1008" s="2"/>
    </row>
    <row r="1009" spans="1:21" x14ac:dyDescent="0.25">
      <c r="A1009" s="37">
        <v>110107</v>
      </c>
      <c r="B1009" s="30" t="s">
        <v>46</v>
      </c>
      <c r="C1009" s="30" t="s">
        <v>46</v>
      </c>
      <c r="D1009" s="30" t="s">
        <v>1034</v>
      </c>
      <c r="E1009" s="38"/>
      <c r="F1009" s="39">
        <v>0</v>
      </c>
      <c r="G1009" s="32">
        <f t="shared" si="18"/>
        <v>0</v>
      </c>
      <c r="H1009" s="39">
        <v>0</v>
      </c>
      <c r="I1009" s="32">
        <f t="shared" si="19"/>
        <v>0</v>
      </c>
      <c r="J1009" s="40"/>
      <c r="K1009" s="34">
        <v>0</v>
      </c>
      <c r="L1009" s="34">
        <v>0</v>
      </c>
      <c r="M1009" s="34">
        <f t="shared" si="20"/>
        <v>0</v>
      </c>
      <c r="N1009" s="34">
        <f t="shared" si="21"/>
        <v>0</v>
      </c>
      <c r="O1009" s="36" t="e">
        <f t="shared" si="17"/>
        <v>#DIV/0!</v>
      </c>
      <c r="P1009" s="2"/>
      <c r="Q1009" s="2"/>
      <c r="R1009" s="2"/>
      <c r="S1009" s="2"/>
      <c r="T1009" s="2"/>
      <c r="U1009" s="2"/>
    </row>
    <row r="1010" spans="1:21" x14ac:dyDescent="0.25">
      <c r="A1010" s="37">
        <v>110108</v>
      </c>
      <c r="B1010" s="30" t="s">
        <v>46</v>
      </c>
      <c r="C1010" s="30" t="s">
        <v>46</v>
      </c>
      <c r="D1010" s="30" t="s">
        <v>1035</v>
      </c>
      <c r="E1010" s="42">
        <v>24716</v>
      </c>
      <c r="F1010" s="32">
        <v>27515</v>
      </c>
      <c r="G1010" s="32">
        <f t="shared" si="18"/>
        <v>2799</v>
      </c>
      <c r="H1010" s="32">
        <v>22124</v>
      </c>
      <c r="I1010" s="32">
        <f t="shared" si="19"/>
        <v>5391</v>
      </c>
      <c r="J1010" s="33">
        <v>0.19589999999999999</v>
      </c>
      <c r="K1010" s="34">
        <v>28986</v>
      </c>
      <c r="L1010" s="34">
        <v>0</v>
      </c>
      <c r="M1010" s="35">
        <f t="shared" si="20"/>
        <v>22124</v>
      </c>
      <c r="N1010" s="35">
        <f t="shared" si="21"/>
        <v>6862</v>
      </c>
      <c r="O1010" s="36">
        <f t="shared" si="17"/>
        <v>0.23673497550541642</v>
      </c>
      <c r="P1010" s="2"/>
      <c r="Q1010" s="2"/>
      <c r="R1010" s="2"/>
      <c r="S1010" s="2"/>
      <c r="T1010" s="2"/>
      <c r="U1010" s="2"/>
    </row>
    <row r="1011" spans="1:21" x14ac:dyDescent="0.25">
      <c r="A1011" s="37">
        <v>110109</v>
      </c>
      <c r="B1011" s="30" t="s">
        <v>46</v>
      </c>
      <c r="C1011" s="30" t="s">
        <v>46</v>
      </c>
      <c r="D1011" s="30" t="s">
        <v>1036</v>
      </c>
      <c r="E1011" s="42">
        <v>3263</v>
      </c>
      <c r="F1011" s="32">
        <v>3654</v>
      </c>
      <c r="G1011" s="32">
        <f t="shared" si="18"/>
        <v>391</v>
      </c>
      <c r="H1011" s="32">
        <v>3097</v>
      </c>
      <c r="I1011" s="32">
        <f t="shared" si="19"/>
        <v>557</v>
      </c>
      <c r="J1011" s="33">
        <v>0.15240000000000001</v>
      </c>
      <c r="K1011" s="34">
        <v>3791</v>
      </c>
      <c r="L1011" s="34">
        <v>86</v>
      </c>
      <c r="M1011" s="35">
        <f t="shared" si="20"/>
        <v>3183</v>
      </c>
      <c r="N1011" s="35">
        <f t="shared" si="21"/>
        <v>608</v>
      </c>
      <c r="O1011" s="36">
        <f t="shared" si="17"/>
        <v>0.160379847006067</v>
      </c>
      <c r="P1011" s="2"/>
      <c r="Q1011" s="2"/>
      <c r="R1011" s="2"/>
      <c r="S1011" s="2"/>
      <c r="T1011" s="2"/>
      <c r="U1011" s="2"/>
    </row>
    <row r="1012" spans="1:21" x14ac:dyDescent="0.25">
      <c r="A1012" s="37">
        <v>110110</v>
      </c>
      <c r="B1012" s="30" t="s">
        <v>46</v>
      </c>
      <c r="C1012" s="30" t="s">
        <v>46</v>
      </c>
      <c r="D1012" s="30" t="s">
        <v>522</v>
      </c>
      <c r="E1012" s="42">
        <v>7584</v>
      </c>
      <c r="F1012" s="32">
        <v>8345</v>
      </c>
      <c r="G1012" s="32">
        <f t="shared" si="18"/>
        <v>761</v>
      </c>
      <c r="H1012" s="32">
        <v>7389</v>
      </c>
      <c r="I1012" s="32">
        <f t="shared" si="19"/>
        <v>956</v>
      </c>
      <c r="J1012" s="33">
        <v>0.11459999999999999</v>
      </c>
      <c r="K1012" s="34">
        <v>8513</v>
      </c>
      <c r="L1012" s="34">
        <v>0</v>
      </c>
      <c r="M1012" s="35">
        <f t="shared" si="20"/>
        <v>7389</v>
      </c>
      <c r="N1012" s="35">
        <f t="shared" si="21"/>
        <v>1124</v>
      </c>
      <c r="O1012" s="36">
        <f t="shared" si="17"/>
        <v>0.132033360742394</v>
      </c>
      <c r="P1012" s="2"/>
      <c r="Q1012" s="2"/>
      <c r="R1012" s="2"/>
      <c r="S1012" s="2"/>
      <c r="T1012" s="2"/>
      <c r="U1012" s="2"/>
    </row>
    <row r="1013" spans="1:21" x14ac:dyDescent="0.25">
      <c r="A1013" s="37">
        <v>110111</v>
      </c>
      <c r="B1013" s="30" t="s">
        <v>46</v>
      </c>
      <c r="C1013" s="30" t="s">
        <v>46</v>
      </c>
      <c r="D1013" s="30" t="s">
        <v>753</v>
      </c>
      <c r="E1013" s="42">
        <v>18791</v>
      </c>
      <c r="F1013" s="32">
        <v>21566</v>
      </c>
      <c r="G1013" s="32">
        <f t="shared" si="18"/>
        <v>2775</v>
      </c>
      <c r="H1013" s="32">
        <v>18734</v>
      </c>
      <c r="I1013" s="32">
        <f t="shared" si="19"/>
        <v>2832</v>
      </c>
      <c r="J1013" s="33">
        <v>0.1313</v>
      </c>
      <c r="K1013" s="34">
        <v>22390</v>
      </c>
      <c r="L1013" s="34">
        <v>0</v>
      </c>
      <c r="M1013" s="35">
        <f t="shared" si="20"/>
        <v>18734</v>
      </c>
      <c r="N1013" s="35">
        <f t="shared" si="21"/>
        <v>3656</v>
      </c>
      <c r="O1013" s="36">
        <f t="shared" si="17"/>
        <v>0.16328718177757928</v>
      </c>
      <c r="P1013" s="2"/>
      <c r="Q1013" s="2"/>
      <c r="R1013" s="2"/>
      <c r="S1013" s="2"/>
      <c r="T1013" s="2"/>
      <c r="U1013" s="2"/>
    </row>
    <row r="1014" spans="1:21" x14ac:dyDescent="0.25">
      <c r="A1014" s="37">
        <v>110112</v>
      </c>
      <c r="B1014" s="30" t="s">
        <v>46</v>
      </c>
      <c r="C1014" s="30" t="s">
        <v>46</v>
      </c>
      <c r="D1014" s="30" t="s">
        <v>1037</v>
      </c>
      <c r="E1014" s="42">
        <v>28004</v>
      </c>
      <c r="F1014" s="32">
        <v>31061</v>
      </c>
      <c r="G1014" s="32">
        <f t="shared" si="18"/>
        <v>3057</v>
      </c>
      <c r="H1014" s="32">
        <v>25531</v>
      </c>
      <c r="I1014" s="32">
        <f t="shared" si="19"/>
        <v>5530</v>
      </c>
      <c r="J1014" s="33">
        <v>0.17799999999999999</v>
      </c>
      <c r="K1014" s="34">
        <v>32470</v>
      </c>
      <c r="L1014" s="34">
        <v>0</v>
      </c>
      <c r="M1014" s="35">
        <f t="shared" si="20"/>
        <v>25531</v>
      </c>
      <c r="N1014" s="35">
        <f t="shared" si="21"/>
        <v>6939</v>
      </c>
      <c r="O1014" s="36">
        <f t="shared" si="17"/>
        <v>0.21370495842315984</v>
      </c>
      <c r="P1014" s="2"/>
      <c r="Q1014" s="2"/>
      <c r="R1014" s="2"/>
      <c r="S1014" s="2"/>
      <c r="T1014" s="2"/>
      <c r="U1014" s="2"/>
    </row>
    <row r="1015" spans="1:21" x14ac:dyDescent="0.25">
      <c r="A1015" s="37">
        <v>110113</v>
      </c>
      <c r="B1015" s="30" t="s">
        <v>46</v>
      </c>
      <c r="C1015" s="30" t="s">
        <v>46</v>
      </c>
      <c r="D1015" s="30" t="s">
        <v>1038</v>
      </c>
      <c r="E1015" s="42">
        <v>2565</v>
      </c>
      <c r="F1015" s="32">
        <v>2764</v>
      </c>
      <c r="G1015" s="32">
        <f t="shared" si="18"/>
        <v>199</v>
      </c>
      <c r="H1015" s="32">
        <v>2471</v>
      </c>
      <c r="I1015" s="32">
        <f t="shared" si="19"/>
        <v>293</v>
      </c>
      <c r="J1015" s="33">
        <v>0.106</v>
      </c>
      <c r="K1015" s="34">
        <v>2830</v>
      </c>
      <c r="L1015" s="34">
        <v>0</v>
      </c>
      <c r="M1015" s="35">
        <f t="shared" si="20"/>
        <v>2471</v>
      </c>
      <c r="N1015" s="35">
        <f t="shared" si="21"/>
        <v>359</v>
      </c>
      <c r="O1015" s="36">
        <f t="shared" si="17"/>
        <v>0.12685512367491167</v>
      </c>
      <c r="P1015" s="2"/>
      <c r="Q1015" s="2"/>
      <c r="R1015" s="2"/>
      <c r="S1015" s="2"/>
      <c r="T1015" s="2"/>
      <c r="U1015" s="2"/>
    </row>
    <row r="1016" spans="1:21" x14ac:dyDescent="0.25">
      <c r="A1016" s="37">
        <v>110114</v>
      </c>
      <c r="B1016" s="30" t="s">
        <v>46</v>
      </c>
      <c r="C1016" s="30" t="s">
        <v>46</v>
      </c>
      <c r="D1016" s="30" t="s">
        <v>1039</v>
      </c>
      <c r="E1016" s="38"/>
      <c r="F1016" s="39">
        <v>0</v>
      </c>
      <c r="G1016" s="32">
        <f t="shared" si="18"/>
        <v>0</v>
      </c>
      <c r="H1016" s="39">
        <v>0</v>
      </c>
      <c r="I1016" s="32">
        <f t="shared" si="19"/>
        <v>0</v>
      </c>
      <c r="J1016" s="40"/>
      <c r="K1016" s="34">
        <v>0</v>
      </c>
      <c r="L1016" s="34">
        <v>0</v>
      </c>
      <c r="M1016" s="34">
        <f t="shared" si="20"/>
        <v>0</v>
      </c>
      <c r="N1016" s="34">
        <f t="shared" si="21"/>
        <v>0</v>
      </c>
      <c r="O1016" s="36" t="e">
        <f t="shared" si="17"/>
        <v>#DIV/0!</v>
      </c>
      <c r="P1016" s="2"/>
      <c r="Q1016" s="2"/>
      <c r="R1016" s="2"/>
      <c r="S1016" s="2"/>
      <c r="T1016" s="2"/>
      <c r="U1016" s="2"/>
    </row>
    <row r="1017" spans="1:21" x14ac:dyDescent="0.25">
      <c r="A1017" s="37">
        <v>110201</v>
      </c>
      <c r="B1017" s="30" t="s">
        <v>46</v>
      </c>
      <c r="C1017" s="30" t="s">
        <v>1040</v>
      </c>
      <c r="D1017" s="30" t="s">
        <v>1041</v>
      </c>
      <c r="E1017" s="42">
        <v>65740</v>
      </c>
      <c r="F1017" s="32">
        <v>75486</v>
      </c>
      <c r="G1017" s="32">
        <f t="shared" si="18"/>
        <v>9746</v>
      </c>
      <c r="H1017" s="32">
        <v>62944</v>
      </c>
      <c r="I1017" s="32">
        <f t="shared" si="19"/>
        <v>12542</v>
      </c>
      <c r="J1017" s="33">
        <v>0.16619999999999999</v>
      </c>
      <c r="K1017" s="34">
        <v>77070</v>
      </c>
      <c r="L1017" s="34">
        <v>0</v>
      </c>
      <c r="M1017" s="35">
        <f t="shared" si="20"/>
        <v>62944</v>
      </c>
      <c r="N1017" s="35">
        <f t="shared" si="21"/>
        <v>14126</v>
      </c>
      <c r="O1017" s="36">
        <f t="shared" si="17"/>
        <v>0.1832879200726612</v>
      </c>
      <c r="P1017" s="2"/>
      <c r="Q1017" s="2"/>
      <c r="R1017" s="2"/>
      <c r="S1017" s="2"/>
      <c r="T1017" s="2"/>
      <c r="U1017" s="2"/>
    </row>
    <row r="1018" spans="1:21" x14ac:dyDescent="0.25">
      <c r="A1018" s="37">
        <v>110202</v>
      </c>
      <c r="B1018" s="30" t="s">
        <v>46</v>
      </c>
      <c r="C1018" s="30" t="s">
        <v>1040</v>
      </c>
      <c r="D1018" s="30" t="s">
        <v>1042</v>
      </c>
      <c r="E1018" s="42">
        <v>5933</v>
      </c>
      <c r="F1018" s="32">
        <v>6549</v>
      </c>
      <c r="G1018" s="32">
        <f t="shared" si="18"/>
        <v>616</v>
      </c>
      <c r="H1018" s="32">
        <v>5539</v>
      </c>
      <c r="I1018" s="32">
        <f t="shared" si="19"/>
        <v>1010</v>
      </c>
      <c r="J1018" s="33">
        <v>0.1542</v>
      </c>
      <c r="K1018" s="34">
        <v>6833</v>
      </c>
      <c r="L1018" s="34">
        <v>0</v>
      </c>
      <c r="M1018" s="35">
        <f t="shared" si="20"/>
        <v>5539</v>
      </c>
      <c r="N1018" s="35">
        <f t="shared" si="21"/>
        <v>1294</v>
      </c>
      <c r="O1018" s="36">
        <f t="shared" si="17"/>
        <v>0.18937509146787648</v>
      </c>
      <c r="P1018" s="2"/>
      <c r="Q1018" s="2"/>
      <c r="R1018" s="2"/>
      <c r="S1018" s="2"/>
      <c r="T1018" s="2"/>
      <c r="U1018" s="2"/>
    </row>
    <row r="1019" spans="1:21" x14ac:dyDescent="0.25">
      <c r="A1019" s="37">
        <v>110203</v>
      </c>
      <c r="B1019" s="30" t="s">
        <v>46</v>
      </c>
      <c r="C1019" s="30" t="s">
        <v>1040</v>
      </c>
      <c r="D1019" s="30" t="s">
        <v>1043</v>
      </c>
      <c r="E1019" s="38"/>
      <c r="F1019" s="39">
        <v>0</v>
      </c>
      <c r="G1019" s="32">
        <f t="shared" si="18"/>
        <v>0</v>
      </c>
      <c r="H1019" s="39">
        <v>0</v>
      </c>
      <c r="I1019" s="32">
        <f t="shared" si="19"/>
        <v>0</v>
      </c>
      <c r="J1019" s="40"/>
      <c r="K1019" s="34">
        <v>0</v>
      </c>
      <c r="L1019" s="34">
        <v>0</v>
      </c>
      <c r="M1019" s="34">
        <f t="shared" si="20"/>
        <v>0</v>
      </c>
      <c r="N1019" s="34">
        <f t="shared" si="21"/>
        <v>0</v>
      </c>
      <c r="O1019" s="36" t="e">
        <f t="shared" si="17"/>
        <v>#DIV/0!</v>
      </c>
      <c r="P1019" s="2"/>
      <c r="Q1019" s="2"/>
      <c r="R1019" s="2"/>
      <c r="S1019" s="2"/>
      <c r="T1019" s="2"/>
      <c r="U1019" s="2"/>
    </row>
    <row r="1020" spans="1:21" x14ac:dyDescent="0.25">
      <c r="A1020" s="37">
        <v>110204</v>
      </c>
      <c r="B1020" s="30" t="s">
        <v>46</v>
      </c>
      <c r="C1020" s="30" t="s">
        <v>1040</v>
      </c>
      <c r="D1020" s="30" t="s">
        <v>1044</v>
      </c>
      <c r="E1020" s="42">
        <v>4663</v>
      </c>
      <c r="F1020" s="32">
        <v>5213</v>
      </c>
      <c r="G1020" s="32">
        <f t="shared" si="18"/>
        <v>550</v>
      </c>
      <c r="H1020" s="32">
        <v>4499</v>
      </c>
      <c r="I1020" s="32">
        <f t="shared" si="19"/>
        <v>714</v>
      </c>
      <c r="J1020" s="33">
        <v>0.13700000000000001</v>
      </c>
      <c r="K1020" s="34">
        <v>5321</v>
      </c>
      <c r="L1020" s="34">
        <v>0</v>
      </c>
      <c r="M1020" s="35">
        <f t="shared" si="20"/>
        <v>4499</v>
      </c>
      <c r="N1020" s="35">
        <f t="shared" si="21"/>
        <v>822</v>
      </c>
      <c r="O1020" s="36">
        <f t="shared" si="17"/>
        <v>0.1544822401804172</v>
      </c>
      <c r="P1020" s="2"/>
      <c r="Q1020" s="2"/>
      <c r="R1020" s="2"/>
      <c r="S1020" s="2"/>
      <c r="T1020" s="2"/>
      <c r="U1020" s="2"/>
    </row>
    <row r="1021" spans="1:21" x14ac:dyDescent="0.25">
      <c r="A1021" s="37">
        <v>110205</v>
      </c>
      <c r="B1021" s="30" t="s">
        <v>46</v>
      </c>
      <c r="C1021" s="30" t="s">
        <v>1040</v>
      </c>
      <c r="D1021" s="30" t="s">
        <v>902</v>
      </c>
      <c r="E1021" s="42">
        <v>2685</v>
      </c>
      <c r="F1021" s="32">
        <v>3010</v>
      </c>
      <c r="G1021" s="32">
        <f t="shared" si="18"/>
        <v>325</v>
      </c>
      <c r="H1021" s="32">
        <v>2499</v>
      </c>
      <c r="I1021" s="32">
        <f t="shared" si="19"/>
        <v>511</v>
      </c>
      <c r="J1021" s="33">
        <v>0.16980000000000001</v>
      </c>
      <c r="K1021" s="34">
        <v>3087</v>
      </c>
      <c r="L1021" s="34">
        <v>0</v>
      </c>
      <c r="M1021" s="35">
        <f t="shared" si="20"/>
        <v>2499</v>
      </c>
      <c r="N1021" s="35">
        <f t="shared" si="21"/>
        <v>588</v>
      </c>
      <c r="O1021" s="36">
        <f t="shared" si="17"/>
        <v>0.19047619047619047</v>
      </c>
      <c r="P1021" s="2"/>
      <c r="Q1021" s="2"/>
      <c r="R1021" s="2"/>
      <c r="S1021" s="2"/>
      <c r="T1021" s="2"/>
      <c r="U1021" s="2"/>
    </row>
    <row r="1022" spans="1:21" x14ac:dyDescent="0.25">
      <c r="A1022" s="37">
        <v>110206</v>
      </c>
      <c r="B1022" s="30" t="s">
        <v>46</v>
      </c>
      <c r="C1022" s="30" t="s">
        <v>1040</v>
      </c>
      <c r="D1022" s="30" t="s">
        <v>1045</v>
      </c>
      <c r="E1022" s="42">
        <v>24236</v>
      </c>
      <c r="F1022" s="32">
        <v>27061</v>
      </c>
      <c r="G1022" s="32">
        <f t="shared" si="18"/>
        <v>2825</v>
      </c>
      <c r="H1022" s="32">
        <v>22489</v>
      </c>
      <c r="I1022" s="32">
        <f t="shared" si="19"/>
        <v>4572</v>
      </c>
      <c r="J1022" s="33">
        <v>0.16900000000000001</v>
      </c>
      <c r="K1022" s="34">
        <v>27906</v>
      </c>
      <c r="L1022" s="34">
        <v>0</v>
      </c>
      <c r="M1022" s="35">
        <f t="shared" si="20"/>
        <v>22489</v>
      </c>
      <c r="N1022" s="35">
        <f t="shared" si="21"/>
        <v>5417</v>
      </c>
      <c r="O1022" s="36">
        <f t="shared" si="17"/>
        <v>0.19411596072529205</v>
      </c>
      <c r="P1022" s="2"/>
      <c r="Q1022" s="2"/>
      <c r="R1022" s="2"/>
      <c r="S1022" s="2"/>
      <c r="T1022" s="2"/>
      <c r="U1022" s="2"/>
    </row>
    <row r="1023" spans="1:21" x14ac:dyDescent="0.25">
      <c r="A1023" s="37">
        <v>110207</v>
      </c>
      <c r="B1023" s="30" t="s">
        <v>46</v>
      </c>
      <c r="C1023" s="30" t="s">
        <v>1040</v>
      </c>
      <c r="D1023" s="30" t="s">
        <v>1034</v>
      </c>
      <c r="E1023" s="42">
        <v>60546</v>
      </c>
      <c r="F1023" s="32">
        <v>71511</v>
      </c>
      <c r="G1023" s="32">
        <f t="shared" si="18"/>
        <v>10965</v>
      </c>
      <c r="H1023" s="32">
        <v>49815</v>
      </c>
      <c r="I1023" s="32">
        <f t="shared" si="19"/>
        <v>21696</v>
      </c>
      <c r="J1023" s="33">
        <v>0.3034</v>
      </c>
      <c r="K1023" s="34">
        <v>73510</v>
      </c>
      <c r="L1023" s="34">
        <v>0</v>
      </c>
      <c r="M1023" s="35">
        <f t="shared" si="20"/>
        <v>49815</v>
      </c>
      <c r="N1023" s="35">
        <f t="shared" si="21"/>
        <v>23695</v>
      </c>
      <c r="O1023" s="36">
        <f t="shared" si="17"/>
        <v>0.3223370969936063</v>
      </c>
      <c r="P1023" s="2"/>
      <c r="Q1023" s="2"/>
      <c r="R1023" s="2"/>
      <c r="S1023" s="2"/>
      <c r="T1023" s="2"/>
      <c r="U1023" s="2"/>
    </row>
    <row r="1024" spans="1:21" x14ac:dyDescent="0.25">
      <c r="A1024" s="37">
        <v>110208</v>
      </c>
      <c r="B1024" s="30" t="s">
        <v>46</v>
      </c>
      <c r="C1024" s="30" t="s">
        <v>1040</v>
      </c>
      <c r="D1024" s="30" t="s">
        <v>1046</v>
      </c>
      <c r="E1024" s="38"/>
      <c r="F1024" s="39">
        <v>0</v>
      </c>
      <c r="G1024" s="32">
        <f t="shared" si="18"/>
        <v>0</v>
      </c>
      <c r="H1024" s="39">
        <v>0</v>
      </c>
      <c r="I1024" s="32">
        <f t="shared" si="19"/>
        <v>0</v>
      </c>
      <c r="J1024" s="40"/>
      <c r="K1024" s="34">
        <v>0</v>
      </c>
      <c r="L1024" s="34">
        <v>0</v>
      </c>
      <c r="M1024" s="34">
        <f t="shared" si="20"/>
        <v>0</v>
      </c>
      <c r="N1024" s="34">
        <f t="shared" si="21"/>
        <v>0</v>
      </c>
      <c r="O1024" s="36" t="e">
        <f t="shared" si="17"/>
        <v>#DIV/0!</v>
      </c>
      <c r="P1024" s="2"/>
      <c r="Q1024" s="2"/>
      <c r="R1024" s="2"/>
      <c r="S1024" s="2"/>
      <c r="T1024" s="2"/>
      <c r="U1024" s="2"/>
    </row>
    <row r="1025" spans="1:21" x14ac:dyDescent="0.25">
      <c r="A1025" s="37">
        <v>110209</v>
      </c>
      <c r="B1025" s="30" t="s">
        <v>46</v>
      </c>
      <c r="C1025" s="30" t="s">
        <v>1040</v>
      </c>
      <c r="D1025" s="30" t="s">
        <v>1047</v>
      </c>
      <c r="E1025" s="38"/>
      <c r="F1025" s="39">
        <v>0</v>
      </c>
      <c r="G1025" s="32">
        <f t="shared" si="18"/>
        <v>0</v>
      </c>
      <c r="H1025" s="39">
        <v>0</v>
      </c>
      <c r="I1025" s="32">
        <f t="shared" si="19"/>
        <v>0</v>
      </c>
      <c r="J1025" s="40"/>
      <c r="K1025" s="34">
        <v>0</v>
      </c>
      <c r="L1025" s="34">
        <v>0</v>
      </c>
      <c r="M1025" s="34">
        <f t="shared" si="20"/>
        <v>0</v>
      </c>
      <c r="N1025" s="34">
        <f t="shared" si="21"/>
        <v>0</v>
      </c>
      <c r="O1025" s="36" t="e">
        <f t="shared" si="17"/>
        <v>#DIV/0!</v>
      </c>
      <c r="P1025" s="2"/>
      <c r="Q1025" s="2"/>
      <c r="R1025" s="2"/>
      <c r="S1025" s="2"/>
      <c r="T1025" s="2"/>
      <c r="U1025" s="2"/>
    </row>
    <row r="1026" spans="1:21" x14ac:dyDescent="0.25">
      <c r="A1026" s="37">
        <v>110210</v>
      </c>
      <c r="B1026" s="30" t="s">
        <v>46</v>
      </c>
      <c r="C1026" s="30" t="s">
        <v>1040</v>
      </c>
      <c r="D1026" s="30" t="s">
        <v>1048</v>
      </c>
      <c r="E1026" s="42">
        <v>28682</v>
      </c>
      <c r="F1026" s="32">
        <v>31663</v>
      </c>
      <c r="G1026" s="32">
        <f t="shared" si="18"/>
        <v>2981</v>
      </c>
      <c r="H1026" s="32">
        <v>26811</v>
      </c>
      <c r="I1026" s="32">
        <f t="shared" si="19"/>
        <v>4852</v>
      </c>
      <c r="J1026" s="33">
        <v>0.1532</v>
      </c>
      <c r="K1026" s="34">
        <v>32531</v>
      </c>
      <c r="L1026" s="34">
        <v>0</v>
      </c>
      <c r="M1026" s="35">
        <f t="shared" si="20"/>
        <v>26811</v>
      </c>
      <c r="N1026" s="35">
        <f t="shared" si="21"/>
        <v>5720</v>
      </c>
      <c r="O1026" s="36">
        <f t="shared" si="17"/>
        <v>0.17583228305308782</v>
      </c>
      <c r="P1026" s="2"/>
      <c r="Q1026" s="2"/>
      <c r="R1026" s="2"/>
      <c r="S1026" s="2"/>
      <c r="T1026" s="2"/>
      <c r="U1026" s="2"/>
    </row>
    <row r="1027" spans="1:21" x14ac:dyDescent="0.25">
      <c r="A1027" s="37">
        <v>110211</v>
      </c>
      <c r="B1027" s="30" t="s">
        <v>46</v>
      </c>
      <c r="C1027" s="30" t="s">
        <v>1040</v>
      </c>
      <c r="D1027" s="30" t="s">
        <v>1049</v>
      </c>
      <c r="E1027" s="42">
        <v>5200</v>
      </c>
      <c r="F1027" s="32">
        <v>6072</v>
      </c>
      <c r="G1027" s="32">
        <f t="shared" si="18"/>
        <v>872</v>
      </c>
      <c r="H1027" s="32">
        <v>4592</v>
      </c>
      <c r="I1027" s="32">
        <f t="shared" si="19"/>
        <v>1480</v>
      </c>
      <c r="J1027" s="33">
        <v>0.2437</v>
      </c>
      <c r="K1027" s="34">
        <v>6260</v>
      </c>
      <c r="L1027" s="34">
        <v>0</v>
      </c>
      <c r="M1027" s="35">
        <f t="shared" si="20"/>
        <v>4592</v>
      </c>
      <c r="N1027" s="35">
        <f t="shared" si="21"/>
        <v>1668</v>
      </c>
      <c r="O1027" s="36">
        <f t="shared" si="17"/>
        <v>0.26645367412140575</v>
      </c>
      <c r="P1027" s="2"/>
      <c r="Q1027" s="2"/>
      <c r="R1027" s="2"/>
      <c r="S1027" s="2"/>
      <c r="T1027" s="2"/>
      <c r="U1027" s="2"/>
    </row>
    <row r="1028" spans="1:21" x14ac:dyDescent="0.25">
      <c r="A1028" s="37">
        <v>110301</v>
      </c>
      <c r="B1028" s="30" t="s">
        <v>46</v>
      </c>
      <c r="C1028" s="30" t="s">
        <v>1050</v>
      </c>
      <c r="D1028" s="30" t="s">
        <v>1050</v>
      </c>
      <c r="E1028" s="42">
        <v>24746</v>
      </c>
      <c r="F1028" s="32">
        <v>27931</v>
      </c>
      <c r="G1028" s="32">
        <f t="shared" si="18"/>
        <v>3185</v>
      </c>
      <c r="H1028" s="32">
        <v>24447</v>
      </c>
      <c r="I1028" s="32">
        <f t="shared" si="19"/>
        <v>3484</v>
      </c>
      <c r="J1028" s="33">
        <v>0.12470000000000001</v>
      </c>
      <c r="K1028" s="34">
        <v>28471</v>
      </c>
      <c r="L1028" s="34">
        <v>0</v>
      </c>
      <c r="M1028" s="35">
        <f t="shared" si="20"/>
        <v>24447</v>
      </c>
      <c r="N1028" s="35">
        <f t="shared" si="21"/>
        <v>4024</v>
      </c>
      <c r="O1028" s="36">
        <f t="shared" si="17"/>
        <v>0.14133679884795056</v>
      </c>
      <c r="P1028" s="2"/>
      <c r="Q1028" s="2"/>
      <c r="R1028" s="2"/>
      <c r="S1028" s="2"/>
      <c r="T1028" s="2"/>
      <c r="U1028" s="2"/>
    </row>
    <row r="1029" spans="1:21" x14ac:dyDescent="0.25">
      <c r="A1029" s="37">
        <v>110302</v>
      </c>
      <c r="B1029" s="30" t="s">
        <v>46</v>
      </c>
      <c r="C1029" s="30" t="s">
        <v>1050</v>
      </c>
      <c r="D1029" s="30" t="s">
        <v>1051</v>
      </c>
      <c r="E1029" s="38"/>
      <c r="F1029" s="39">
        <v>0</v>
      </c>
      <c r="G1029" s="32">
        <f t="shared" si="18"/>
        <v>0</v>
      </c>
      <c r="H1029" s="39">
        <v>0</v>
      </c>
      <c r="I1029" s="32">
        <f t="shared" si="19"/>
        <v>0</v>
      </c>
      <c r="J1029" s="40"/>
      <c r="K1029" s="34">
        <v>0</v>
      </c>
      <c r="L1029" s="34">
        <v>0</v>
      </c>
      <c r="M1029" s="34">
        <f t="shared" si="20"/>
        <v>0</v>
      </c>
      <c r="N1029" s="34">
        <f t="shared" si="21"/>
        <v>0</v>
      </c>
      <c r="O1029" s="36" t="e">
        <f t="shared" si="17"/>
        <v>#DIV/0!</v>
      </c>
      <c r="P1029" s="2"/>
      <c r="Q1029" s="2"/>
      <c r="R1029" s="2"/>
      <c r="S1029" s="2"/>
      <c r="T1029" s="2"/>
      <c r="U1029" s="2"/>
    </row>
    <row r="1030" spans="1:21" x14ac:dyDescent="0.25">
      <c r="A1030" s="37">
        <v>110303</v>
      </c>
      <c r="B1030" s="30" t="s">
        <v>46</v>
      </c>
      <c r="C1030" s="30" t="s">
        <v>1050</v>
      </c>
      <c r="D1030" s="30" t="s">
        <v>1052</v>
      </c>
      <c r="E1030" s="38"/>
      <c r="F1030" s="39">
        <v>0</v>
      </c>
      <c r="G1030" s="32">
        <f t="shared" si="18"/>
        <v>0</v>
      </c>
      <c r="H1030" s="39">
        <v>0</v>
      </c>
      <c r="I1030" s="32">
        <f t="shared" si="19"/>
        <v>0</v>
      </c>
      <c r="J1030" s="40"/>
      <c r="K1030" s="34">
        <v>0</v>
      </c>
      <c r="L1030" s="34">
        <v>0</v>
      </c>
      <c r="M1030" s="34">
        <f t="shared" si="20"/>
        <v>0</v>
      </c>
      <c r="N1030" s="34">
        <f t="shared" si="21"/>
        <v>0</v>
      </c>
      <c r="O1030" s="36" t="e">
        <f t="shared" ref="O1030:O1284" si="22">N1030/K1030</f>
        <v>#DIV/0!</v>
      </c>
      <c r="P1030" s="2"/>
      <c r="Q1030" s="2"/>
      <c r="R1030" s="2"/>
      <c r="S1030" s="2"/>
      <c r="T1030" s="2"/>
      <c r="U1030" s="2"/>
    </row>
    <row r="1031" spans="1:21" x14ac:dyDescent="0.25">
      <c r="A1031" s="37">
        <v>110304</v>
      </c>
      <c r="B1031" s="30" t="s">
        <v>46</v>
      </c>
      <c r="C1031" s="30" t="s">
        <v>1050</v>
      </c>
      <c r="D1031" s="30" t="s">
        <v>1053</v>
      </c>
      <c r="E1031" s="42">
        <v>14409</v>
      </c>
      <c r="F1031" s="32">
        <v>17514</v>
      </c>
      <c r="G1031" s="32">
        <f t="shared" ref="G1031:G1285" si="23">F1031-E1031</f>
        <v>3105</v>
      </c>
      <c r="H1031" s="32">
        <v>12697</v>
      </c>
      <c r="I1031" s="32">
        <f t="shared" ref="I1031:I1285" si="24">F1031-H1031</f>
        <v>4817</v>
      </c>
      <c r="J1031" s="33">
        <v>0.27500000000000002</v>
      </c>
      <c r="K1031" s="34">
        <v>18000</v>
      </c>
      <c r="L1031" s="34">
        <v>0</v>
      </c>
      <c r="M1031" s="35">
        <f t="shared" ref="M1031:M1285" si="25">H1031+L1031</f>
        <v>12697</v>
      </c>
      <c r="N1031" s="35">
        <f t="shared" ref="N1031:N1285" si="26">K1031-M1031</f>
        <v>5303</v>
      </c>
      <c r="O1031" s="36">
        <f t="shared" si="22"/>
        <v>0.2946111111111111</v>
      </c>
      <c r="P1031" s="2"/>
      <c r="Q1031" s="2"/>
      <c r="R1031" s="2"/>
      <c r="S1031" s="2"/>
      <c r="T1031" s="2"/>
      <c r="U1031" s="2"/>
    </row>
    <row r="1032" spans="1:21" x14ac:dyDescent="0.25">
      <c r="A1032" s="37">
        <v>110305</v>
      </c>
      <c r="B1032" s="30" t="s">
        <v>46</v>
      </c>
      <c r="C1032" s="30" t="s">
        <v>1050</v>
      </c>
      <c r="D1032" s="30" t="s">
        <v>152</v>
      </c>
      <c r="E1032" s="42">
        <v>18005</v>
      </c>
      <c r="F1032" s="32">
        <v>20820</v>
      </c>
      <c r="G1032" s="32">
        <f t="shared" si="23"/>
        <v>2815</v>
      </c>
      <c r="H1032" s="32">
        <v>10160</v>
      </c>
      <c r="I1032" s="32">
        <f t="shared" si="24"/>
        <v>10660</v>
      </c>
      <c r="J1032" s="33">
        <v>0.51200000000000001</v>
      </c>
      <c r="K1032" s="34">
        <v>21813</v>
      </c>
      <c r="L1032" s="34">
        <v>0</v>
      </c>
      <c r="M1032" s="35">
        <f t="shared" si="25"/>
        <v>10160</v>
      </c>
      <c r="N1032" s="35">
        <f t="shared" si="26"/>
        <v>11653</v>
      </c>
      <c r="O1032" s="36">
        <f t="shared" si="22"/>
        <v>0.53422271122724985</v>
      </c>
      <c r="P1032" s="2"/>
      <c r="Q1032" s="2"/>
      <c r="R1032" s="2"/>
      <c r="S1032" s="2"/>
      <c r="T1032" s="2"/>
      <c r="U1032" s="2"/>
    </row>
    <row r="1033" spans="1:21" x14ac:dyDescent="0.25">
      <c r="A1033" s="37">
        <v>110401</v>
      </c>
      <c r="B1033" s="30" t="s">
        <v>46</v>
      </c>
      <c r="C1033" s="30" t="s">
        <v>1054</v>
      </c>
      <c r="D1033" s="30" t="s">
        <v>1054</v>
      </c>
      <c r="E1033" s="42">
        <v>7059</v>
      </c>
      <c r="F1033" s="32">
        <v>7889</v>
      </c>
      <c r="G1033" s="32">
        <f t="shared" si="23"/>
        <v>830</v>
      </c>
      <c r="H1033" s="32">
        <v>6556</v>
      </c>
      <c r="I1033" s="32">
        <f t="shared" si="24"/>
        <v>1333</v>
      </c>
      <c r="J1033" s="33">
        <v>0.16900000000000001</v>
      </c>
      <c r="K1033" s="34">
        <v>8113</v>
      </c>
      <c r="L1033" s="34">
        <v>0</v>
      </c>
      <c r="M1033" s="35">
        <f t="shared" si="25"/>
        <v>6556</v>
      </c>
      <c r="N1033" s="35">
        <f t="shared" si="26"/>
        <v>1557</v>
      </c>
      <c r="O1033" s="36">
        <f t="shared" si="22"/>
        <v>0.19191421175890547</v>
      </c>
      <c r="P1033" s="2"/>
      <c r="Q1033" s="2"/>
      <c r="R1033" s="2"/>
      <c r="S1033" s="2"/>
      <c r="T1033" s="2"/>
      <c r="U1033" s="2"/>
    </row>
    <row r="1034" spans="1:21" x14ac:dyDescent="0.25">
      <c r="A1034" s="37">
        <v>110402</v>
      </c>
      <c r="B1034" s="30" t="s">
        <v>46</v>
      </c>
      <c r="C1034" s="30" t="s">
        <v>1054</v>
      </c>
      <c r="D1034" s="30" t="s">
        <v>1055</v>
      </c>
      <c r="E1034" s="38"/>
      <c r="F1034" s="39">
        <v>0</v>
      </c>
      <c r="G1034" s="32">
        <f t="shared" si="23"/>
        <v>0</v>
      </c>
      <c r="H1034" s="39">
        <v>0</v>
      </c>
      <c r="I1034" s="32">
        <f t="shared" si="24"/>
        <v>0</v>
      </c>
      <c r="J1034" s="40"/>
      <c r="K1034" s="34">
        <v>0</v>
      </c>
      <c r="L1034" s="34">
        <v>0</v>
      </c>
      <c r="M1034" s="34">
        <f t="shared" si="25"/>
        <v>0</v>
      </c>
      <c r="N1034" s="34">
        <f t="shared" si="26"/>
        <v>0</v>
      </c>
      <c r="O1034" s="36" t="e">
        <f t="shared" si="22"/>
        <v>#DIV/0!</v>
      </c>
      <c r="P1034" s="2"/>
      <c r="Q1034" s="2"/>
      <c r="R1034" s="2"/>
      <c r="S1034" s="2"/>
      <c r="T1034" s="2"/>
      <c r="U1034" s="2"/>
    </row>
    <row r="1035" spans="1:21" x14ac:dyDescent="0.25">
      <c r="A1035" s="37">
        <v>110403</v>
      </c>
      <c r="B1035" s="30" t="s">
        <v>46</v>
      </c>
      <c r="C1035" s="30" t="s">
        <v>1054</v>
      </c>
      <c r="D1035" s="30" t="s">
        <v>494</v>
      </c>
      <c r="E1035" s="38"/>
      <c r="F1035" s="39">
        <v>0</v>
      </c>
      <c r="G1035" s="32">
        <f t="shared" si="23"/>
        <v>0</v>
      </c>
      <c r="H1035" s="39">
        <v>0</v>
      </c>
      <c r="I1035" s="32">
        <f t="shared" si="24"/>
        <v>0</v>
      </c>
      <c r="J1035" s="40"/>
      <c r="K1035" s="34">
        <v>0</v>
      </c>
      <c r="L1035" s="34">
        <v>0</v>
      </c>
      <c r="M1035" s="34">
        <f t="shared" si="25"/>
        <v>0</v>
      </c>
      <c r="N1035" s="34">
        <f t="shared" si="26"/>
        <v>0</v>
      </c>
      <c r="O1035" s="36" t="e">
        <f t="shared" si="22"/>
        <v>#DIV/0!</v>
      </c>
      <c r="P1035" s="2"/>
      <c r="Q1035" s="2"/>
      <c r="R1035" s="2"/>
      <c r="S1035" s="2"/>
      <c r="T1035" s="2"/>
      <c r="U1035" s="2"/>
    </row>
    <row r="1036" spans="1:21" x14ac:dyDescent="0.25">
      <c r="A1036" s="37">
        <v>110404</v>
      </c>
      <c r="B1036" s="30" t="s">
        <v>46</v>
      </c>
      <c r="C1036" s="30" t="s">
        <v>1054</v>
      </c>
      <c r="D1036" s="30" t="s">
        <v>252</v>
      </c>
      <c r="E1036" s="38"/>
      <c r="F1036" s="39">
        <v>0</v>
      </c>
      <c r="G1036" s="32">
        <f t="shared" si="23"/>
        <v>0</v>
      </c>
      <c r="H1036" s="39">
        <v>0</v>
      </c>
      <c r="I1036" s="32">
        <f t="shared" si="24"/>
        <v>0</v>
      </c>
      <c r="J1036" s="40"/>
      <c r="K1036" s="34">
        <v>0</v>
      </c>
      <c r="L1036" s="34">
        <v>0</v>
      </c>
      <c r="M1036" s="34">
        <f t="shared" si="25"/>
        <v>0</v>
      </c>
      <c r="N1036" s="34">
        <f t="shared" si="26"/>
        <v>0</v>
      </c>
      <c r="O1036" s="36" t="e">
        <f t="shared" si="22"/>
        <v>#DIV/0!</v>
      </c>
      <c r="P1036" s="2"/>
      <c r="Q1036" s="2"/>
      <c r="R1036" s="2"/>
      <c r="S1036" s="2"/>
      <c r="T1036" s="2"/>
      <c r="U1036" s="2"/>
    </row>
    <row r="1037" spans="1:21" x14ac:dyDescent="0.25">
      <c r="A1037" s="37">
        <v>110405</v>
      </c>
      <c r="B1037" s="30" t="s">
        <v>46</v>
      </c>
      <c r="C1037" s="30" t="s">
        <v>1054</v>
      </c>
      <c r="D1037" s="30" t="s">
        <v>1056</v>
      </c>
      <c r="E1037" s="38"/>
      <c r="F1037" s="39">
        <v>0</v>
      </c>
      <c r="G1037" s="32">
        <f t="shared" si="23"/>
        <v>0</v>
      </c>
      <c r="H1037" s="39">
        <v>0</v>
      </c>
      <c r="I1037" s="32">
        <f t="shared" si="24"/>
        <v>0</v>
      </c>
      <c r="J1037" s="40"/>
      <c r="K1037" s="34">
        <v>0</v>
      </c>
      <c r="L1037" s="34">
        <v>0</v>
      </c>
      <c r="M1037" s="34">
        <f t="shared" si="25"/>
        <v>0</v>
      </c>
      <c r="N1037" s="34">
        <f t="shared" si="26"/>
        <v>0</v>
      </c>
      <c r="O1037" s="36" t="e">
        <f t="shared" si="22"/>
        <v>#DIV/0!</v>
      </c>
      <c r="P1037" s="2"/>
      <c r="Q1037" s="2"/>
      <c r="R1037" s="2"/>
      <c r="S1037" s="2"/>
      <c r="T1037" s="2"/>
      <c r="U1037" s="2"/>
    </row>
    <row r="1038" spans="1:21" x14ac:dyDescent="0.25">
      <c r="A1038" s="37">
        <v>110501</v>
      </c>
      <c r="B1038" s="30" t="s">
        <v>46</v>
      </c>
      <c r="C1038" s="30" t="s">
        <v>1057</v>
      </c>
      <c r="D1038" s="30" t="s">
        <v>1057</v>
      </c>
      <c r="E1038" s="42">
        <v>68356</v>
      </c>
      <c r="F1038" s="32">
        <v>76341</v>
      </c>
      <c r="G1038" s="32">
        <f t="shared" si="23"/>
        <v>7985</v>
      </c>
      <c r="H1038" s="32">
        <v>63333</v>
      </c>
      <c r="I1038" s="32">
        <f t="shared" si="24"/>
        <v>13008</v>
      </c>
      <c r="J1038" s="33">
        <v>0.1704</v>
      </c>
      <c r="K1038" s="34">
        <v>78579</v>
      </c>
      <c r="L1038" s="34">
        <v>0</v>
      </c>
      <c r="M1038" s="35">
        <f t="shared" si="25"/>
        <v>63333</v>
      </c>
      <c r="N1038" s="35">
        <f t="shared" si="26"/>
        <v>15246</v>
      </c>
      <c r="O1038" s="36">
        <f t="shared" si="22"/>
        <v>0.1940213034016722</v>
      </c>
      <c r="P1038" s="2"/>
      <c r="Q1038" s="2"/>
      <c r="R1038" s="2"/>
      <c r="S1038" s="2"/>
      <c r="T1038" s="2"/>
      <c r="U1038" s="2"/>
    </row>
    <row r="1039" spans="1:21" x14ac:dyDescent="0.25">
      <c r="A1039" s="37">
        <v>110502</v>
      </c>
      <c r="B1039" s="30" t="s">
        <v>46</v>
      </c>
      <c r="C1039" s="30" t="s">
        <v>1057</v>
      </c>
      <c r="D1039" s="30" t="s">
        <v>1058</v>
      </c>
      <c r="E1039" s="38"/>
      <c r="F1039" s="39">
        <v>0</v>
      </c>
      <c r="G1039" s="32">
        <f t="shared" si="23"/>
        <v>0</v>
      </c>
      <c r="H1039" s="39">
        <v>0</v>
      </c>
      <c r="I1039" s="32">
        <f t="shared" si="24"/>
        <v>0</v>
      </c>
      <c r="J1039" s="40"/>
      <c r="K1039" s="34">
        <v>0</v>
      </c>
      <c r="L1039" s="34">
        <v>0</v>
      </c>
      <c r="M1039" s="34">
        <f t="shared" si="25"/>
        <v>0</v>
      </c>
      <c r="N1039" s="34">
        <f t="shared" si="26"/>
        <v>0</v>
      </c>
      <c r="O1039" s="36" t="e">
        <f t="shared" si="22"/>
        <v>#DIV/0!</v>
      </c>
      <c r="P1039" s="2"/>
      <c r="Q1039" s="2"/>
      <c r="R1039" s="2"/>
      <c r="S1039" s="2"/>
      <c r="T1039" s="2"/>
      <c r="U1039" s="2"/>
    </row>
    <row r="1040" spans="1:21" x14ac:dyDescent="0.25">
      <c r="A1040" s="37">
        <v>110503</v>
      </c>
      <c r="B1040" s="30" t="s">
        <v>46</v>
      </c>
      <c r="C1040" s="30" t="s">
        <v>1057</v>
      </c>
      <c r="D1040" s="30" t="s">
        <v>1059</v>
      </c>
      <c r="E1040" s="42">
        <v>2440</v>
      </c>
      <c r="F1040" s="32">
        <v>2885</v>
      </c>
      <c r="G1040" s="32">
        <f t="shared" si="23"/>
        <v>445</v>
      </c>
      <c r="H1040" s="32">
        <v>2207</v>
      </c>
      <c r="I1040" s="32">
        <f t="shared" si="24"/>
        <v>678</v>
      </c>
      <c r="J1040" s="33">
        <v>0.23499999999999999</v>
      </c>
      <c r="K1040" s="34">
        <v>3146</v>
      </c>
      <c r="L1040" s="34">
        <v>0</v>
      </c>
      <c r="M1040" s="35">
        <f t="shared" si="25"/>
        <v>2207</v>
      </c>
      <c r="N1040" s="35">
        <f t="shared" si="26"/>
        <v>939</v>
      </c>
      <c r="O1040" s="36">
        <f t="shared" si="22"/>
        <v>0.29847425301970759</v>
      </c>
      <c r="P1040" s="2"/>
      <c r="Q1040" s="2"/>
      <c r="R1040" s="2"/>
      <c r="S1040" s="2"/>
      <c r="T1040" s="2"/>
      <c r="U1040" s="2"/>
    </row>
    <row r="1041" spans="1:21" x14ac:dyDescent="0.25">
      <c r="A1041" s="37">
        <v>110504</v>
      </c>
      <c r="B1041" s="30" t="s">
        <v>46</v>
      </c>
      <c r="C1041" s="30" t="s">
        <v>1057</v>
      </c>
      <c r="D1041" s="30" t="s">
        <v>165</v>
      </c>
      <c r="E1041" s="42">
        <v>4279</v>
      </c>
      <c r="F1041" s="32">
        <v>4880</v>
      </c>
      <c r="G1041" s="32">
        <f t="shared" si="23"/>
        <v>601</v>
      </c>
      <c r="H1041" s="32">
        <v>4025</v>
      </c>
      <c r="I1041" s="32">
        <f t="shared" si="24"/>
        <v>855</v>
      </c>
      <c r="J1041" s="33">
        <v>0.17519999999999999</v>
      </c>
      <c r="K1041" s="34">
        <v>5062</v>
      </c>
      <c r="L1041" s="34">
        <v>0</v>
      </c>
      <c r="M1041" s="35">
        <f t="shared" si="25"/>
        <v>4025</v>
      </c>
      <c r="N1041" s="35">
        <f t="shared" si="26"/>
        <v>1037</v>
      </c>
      <c r="O1041" s="36">
        <f t="shared" si="22"/>
        <v>0.20485973923350453</v>
      </c>
      <c r="P1041" s="2"/>
      <c r="Q1041" s="2"/>
      <c r="R1041" s="2"/>
      <c r="S1041" s="2"/>
      <c r="T1041" s="2"/>
      <c r="U1041" s="2"/>
    </row>
    <row r="1042" spans="1:21" x14ac:dyDescent="0.25">
      <c r="A1042" s="37">
        <v>110505</v>
      </c>
      <c r="B1042" s="30" t="s">
        <v>46</v>
      </c>
      <c r="C1042" s="30" t="s">
        <v>1057</v>
      </c>
      <c r="D1042" s="30" t="s">
        <v>1060</v>
      </c>
      <c r="E1042" s="42">
        <v>3621</v>
      </c>
      <c r="F1042" s="32">
        <v>5112</v>
      </c>
      <c r="G1042" s="32">
        <f t="shared" si="23"/>
        <v>1491</v>
      </c>
      <c r="H1042" s="32">
        <v>3016</v>
      </c>
      <c r="I1042" s="32">
        <f t="shared" si="24"/>
        <v>2096</v>
      </c>
      <c r="J1042" s="33">
        <v>0.41</v>
      </c>
      <c r="K1042" s="34">
        <v>5672</v>
      </c>
      <c r="L1042" s="34">
        <v>0</v>
      </c>
      <c r="M1042" s="35">
        <f t="shared" si="25"/>
        <v>3016</v>
      </c>
      <c r="N1042" s="35">
        <f t="shared" si="26"/>
        <v>2656</v>
      </c>
      <c r="O1042" s="36">
        <f t="shared" si="22"/>
        <v>0.46826516220028208</v>
      </c>
      <c r="P1042" s="2"/>
      <c r="Q1042" s="2"/>
      <c r="R1042" s="2"/>
      <c r="S1042" s="2"/>
      <c r="T1042" s="2"/>
      <c r="U1042" s="2"/>
    </row>
    <row r="1043" spans="1:21" x14ac:dyDescent="0.25">
      <c r="A1043" s="37">
        <v>110506</v>
      </c>
      <c r="B1043" s="30" t="s">
        <v>46</v>
      </c>
      <c r="C1043" s="30" t="s">
        <v>1057</v>
      </c>
      <c r="D1043" s="30" t="s">
        <v>1061</v>
      </c>
      <c r="E1043" s="42">
        <v>11835</v>
      </c>
      <c r="F1043" s="32">
        <v>13939</v>
      </c>
      <c r="G1043" s="32">
        <f t="shared" si="23"/>
        <v>2104</v>
      </c>
      <c r="H1043" s="32">
        <v>11640</v>
      </c>
      <c r="I1043" s="32">
        <f t="shared" si="24"/>
        <v>2299</v>
      </c>
      <c r="J1043" s="33">
        <v>0.16489999999999999</v>
      </c>
      <c r="K1043" s="34">
        <v>14184</v>
      </c>
      <c r="L1043" s="34">
        <v>0</v>
      </c>
      <c r="M1043" s="35">
        <f t="shared" si="25"/>
        <v>11640</v>
      </c>
      <c r="N1043" s="35">
        <f t="shared" si="26"/>
        <v>2544</v>
      </c>
      <c r="O1043" s="36">
        <f t="shared" si="22"/>
        <v>0.17935702199661591</v>
      </c>
      <c r="P1043" s="2"/>
      <c r="Q1043" s="2"/>
      <c r="R1043" s="2"/>
      <c r="S1043" s="2"/>
      <c r="T1043" s="2"/>
      <c r="U1043" s="2"/>
    </row>
    <row r="1044" spans="1:21" x14ac:dyDescent="0.25">
      <c r="A1044" s="37">
        <v>110507</v>
      </c>
      <c r="B1044" s="30" t="s">
        <v>46</v>
      </c>
      <c r="C1044" s="30" t="s">
        <v>1057</v>
      </c>
      <c r="D1044" s="30" t="s">
        <v>1062</v>
      </c>
      <c r="E1044" s="42">
        <v>24530</v>
      </c>
      <c r="F1044" s="32">
        <v>27318</v>
      </c>
      <c r="G1044" s="32">
        <f t="shared" si="23"/>
        <v>2788</v>
      </c>
      <c r="H1044" s="32">
        <v>22635</v>
      </c>
      <c r="I1044" s="32">
        <f t="shared" si="24"/>
        <v>4683</v>
      </c>
      <c r="J1044" s="33">
        <v>0.1714</v>
      </c>
      <c r="K1044" s="34">
        <v>28217</v>
      </c>
      <c r="L1044" s="34">
        <v>0</v>
      </c>
      <c r="M1044" s="35">
        <f t="shared" si="25"/>
        <v>22635</v>
      </c>
      <c r="N1044" s="35">
        <f t="shared" si="26"/>
        <v>5582</v>
      </c>
      <c r="O1044" s="36">
        <f t="shared" si="22"/>
        <v>0.1978240068044087</v>
      </c>
      <c r="P1044" s="2"/>
      <c r="Q1044" s="2"/>
      <c r="R1044" s="2"/>
      <c r="S1044" s="2"/>
      <c r="T1044" s="2"/>
      <c r="U1044" s="2"/>
    </row>
    <row r="1045" spans="1:21" x14ac:dyDescent="0.25">
      <c r="A1045" s="37">
        <v>110508</v>
      </c>
      <c r="B1045" s="30" t="s">
        <v>46</v>
      </c>
      <c r="C1045" s="30" t="s">
        <v>1057</v>
      </c>
      <c r="D1045" s="30" t="s">
        <v>1063</v>
      </c>
      <c r="E1045" s="42">
        <v>17829</v>
      </c>
      <c r="F1045" s="32">
        <v>19064</v>
      </c>
      <c r="G1045" s="32">
        <f t="shared" si="23"/>
        <v>1235</v>
      </c>
      <c r="H1045" s="32">
        <v>16978</v>
      </c>
      <c r="I1045" s="32">
        <f t="shared" si="24"/>
        <v>2086</v>
      </c>
      <c r="J1045" s="33">
        <v>0.1094</v>
      </c>
      <c r="K1045" s="34">
        <v>19522</v>
      </c>
      <c r="L1045" s="34">
        <v>0</v>
      </c>
      <c r="M1045" s="35">
        <f t="shared" si="25"/>
        <v>16978</v>
      </c>
      <c r="N1045" s="35">
        <f t="shared" si="26"/>
        <v>2544</v>
      </c>
      <c r="O1045" s="36">
        <f t="shared" si="22"/>
        <v>0.13031451695523</v>
      </c>
      <c r="P1045" s="2"/>
      <c r="Q1045" s="2"/>
      <c r="R1045" s="2"/>
      <c r="S1045" s="2"/>
      <c r="T1045" s="2"/>
      <c r="U1045" s="2"/>
    </row>
    <row r="1046" spans="1:21" x14ac:dyDescent="0.25">
      <c r="A1046" s="37">
        <v>120101</v>
      </c>
      <c r="B1046" s="30" t="s">
        <v>47</v>
      </c>
      <c r="C1046" s="30" t="s">
        <v>1064</v>
      </c>
      <c r="D1046" s="30" t="s">
        <v>1064</v>
      </c>
      <c r="E1046" s="42">
        <v>117126</v>
      </c>
      <c r="F1046" s="32">
        <v>122316</v>
      </c>
      <c r="G1046" s="32">
        <f t="shared" si="23"/>
        <v>5190</v>
      </c>
      <c r="H1046" s="32">
        <v>114085</v>
      </c>
      <c r="I1046" s="32">
        <f t="shared" si="24"/>
        <v>8231</v>
      </c>
      <c r="J1046" s="33">
        <v>6.7299999999999999E-2</v>
      </c>
      <c r="K1046" s="34">
        <v>122897</v>
      </c>
      <c r="L1046" s="34">
        <v>0</v>
      </c>
      <c r="M1046" s="35">
        <f t="shared" si="25"/>
        <v>114085</v>
      </c>
      <c r="N1046" s="35">
        <f t="shared" si="26"/>
        <v>8812</v>
      </c>
      <c r="O1046" s="36">
        <f t="shared" si="22"/>
        <v>7.1702319828799724E-2</v>
      </c>
      <c r="P1046" s="2"/>
      <c r="Q1046" s="2"/>
      <c r="R1046" s="2"/>
      <c r="S1046" s="2"/>
      <c r="T1046" s="2"/>
      <c r="U1046" s="2"/>
    </row>
    <row r="1047" spans="1:21" x14ac:dyDescent="0.25">
      <c r="A1047" s="37">
        <v>120104</v>
      </c>
      <c r="B1047" s="30" t="s">
        <v>47</v>
      </c>
      <c r="C1047" s="30" t="s">
        <v>1064</v>
      </c>
      <c r="D1047" s="30" t="s">
        <v>1065</v>
      </c>
      <c r="E1047" s="38"/>
      <c r="F1047" s="39">
        <v>0</v>
      </c>
      <c r="G1047" s="32">
        <f t="shared" si="23"/>
        <v>0</v>
      </c>
      <c r="H1047" s="39">
        <v>0</v>
      </c>
      <c r="I1047" s="32">
        <f t="shared" si="24"/>
        <v>0</v>
      </c>
      <c r="J1047" s="40"/>
      <c r="K1047" s="34">
        <v>0</v>
      </c>
      <c r="L1047" s="34">
        <v>0</v>
      </c>
      <c r="M1047" s="34">
        <f t="shared" si="25"/>
        <v>0</v>
      </c>
      <c r="N1047" s="34">
        <f t="shared" si="26"/>
        <v>0</v>
      </c>
      <c r="O1047" s="36" t="e">
        <f t="shared" si="22"/>
        <v>#DIV/0!</v>
      </c>
      <c r="P1047" s="2"/>
      <c r="Q1047" s="2"/>
      <c r="R1047" s="2"/>
      <c r="S1047" s="2"/>
      <c r="T1047" s="2"/>
      <c r="U1047" s="2"/>
    </row>
    <row r="1048" spans="1:21" x14ac:dyDescent="0.25">
      <c r="A1048" s="37">
        <v>120105</v>
      </c>
      <c r="B1048" s="30" t="s">
        <v>47</v>
      </c>
      <c r="C1048" s="30" t="s">
        <v>1064</v>
      </c>
      <c r="D1048" s="30" t="s">
        <v>1066</v>
      </c>
      <c r="E1048" s="38"/>
      <c r="F1048" s="39">
        <v>0</v>
      </c>
      <c r="G1048" s="32">
        <f t="shared" si="23"/>
        <v>0</v>
      </c>
      <c r="H1048" s="39">
        <v>0</v>
      </c>
      <c r="I1048" s="32">
        <f t="shared" si="24"/>
        <v>0</v>
      </c>
      <c r="J1048" s="40"/>
      <c r="K1048" s="34">
        <v>0</v>
      </c>
      <c r="L1048" s="34">
        <v>0</v>
      </c>
      <c r="M1048" s="34">
        <f t="shared" si="25"/>
        <v>0</v>
      </c>
      <c r="N1048" s="34">
        <f t="shared" si="26"/>
        <v>0</v>
      </c>
      <c r="O1048" s="36" t="e">
        <f t="shared" si="22"/>
        <v>#DIV/0!</v>
      </c>
      <c r="P1048" s="2"/>
      <c r="Q1048" s="2"/>
      <c r="R1048" s="2"/>
      <c r="S1048" s="2"/>
      <c r="T1048" s="2"/>
      <c r="U1048" s="2"/>
    </row>
    <row r="1049" spans="1:21" x14ac:dyDescent="0.25">
      <c r="A1049" s="37">
        <v>120106</v>
      </c>
      <c r="B1049" s="30" t="s">
        <v>47</v>
      </c>
      <c r="C1049" s="30" t="s">
        <v>1064</v>
      </c>
      <c r="D1049" s="30" t="s">
        <v>1067</v>
      </c>
      <c r="E1049" s="38"/>
      <c r="F1049" s="39">
        <v>0</v>
      </c>
      <c r="G1049" s="32">
        <f t="shared" si="23"/>
        <v>0</v>
      </c>
      <c r="H1049" s="39">
        <v>0</v>
      </c>
      <c r="I1049" s="32">
        <f t="shared" si="24"/>
        <v>0</v>
      </c>
      <c r="J1049" s="40"/>
      <c r="K1049" s="34">
        <v>0</v>
      </c>
      <c r="L1049" s="34">
        <v>0</v>
      </c>
      <c r="M1049" s="34">
        <f t="shared" si="25"/>
        <v>0</v>
      </c>
      <c r="N1049" s="34">
        <f t="shared" si="26"/>
        <v>0</v>
      </c>
      <c r="O1049" s="36" t="e">
        <f t="shared" si="22"/>
        <v>#DIV/0!</v>
      </c>
      <c r="P1049" s="2"/>
      <c r="Q1049" s="2"/>
      <c r="R1049" s="2"/>
      <c r="S1049" s="2"/>
      <c r="T1049" s="2"/>
      <c r="U1049" s="2"/>
    </row>
    <row r="1050" spans="1:21" x14ac:dyDescent="0.25">
      <c r="A1050" s="37">
        <v>120107</v>
      </c>
      <c r="B1050" s="30" t="s">
        <v>47</v>
      </c>
      <c r="C1050" s="30" t="s">
        <v>1064</v>
      </c>
      <c r="D1050" s="30" t="s">
        <v>1068</v>
      </c>
      <c r="E1050" s="42">
        <v>91721</v>
      </c>
      <c r="F1050" s="32">
        <v>98549</v>
      </c>
      <c r="G1050" s="32">
        <f t="shared" si="23"/>
        <v>6828</v>
      </c>
      <c r="H1050" s="32">
        <v>86244</v>
      </c>
      <c r="I1050" s="32">
        <f t="shared" si="24"/>
        <v>12305</v>
      </c>
      <c r="J1050" s="33">
        <v>0.1249</v>
      </c>
      <c r="K1050" s="34">
        <v>100236</v>
      </c>
      <c r="L1050" s="34">
        <v>0</v>
      </c>
      <c r="M1050" s="35">
        <f t="shared" si="25"/>
        <v>86244</v>
      </c>
      <c r="N1050" s="35">
        <f t="shared" si="26"/>
        <v>13992</v>
      </c>
      <c r="O1050" s="36">
        <f t="shared" si="22"/>
        <v>0.13959056626361785</v>
      </c>
      <c r="P1050" s="2"/>
      <c r="Q1050" s="2"/>
      <c r="R1050" s="2"/>
      <c r="S1050" s="2"/>
      <c r="T1050" s="2"/>
      <c r="U1050" s="2"/>
    </row>
    <row r="1051" spans="1:21" x14ac:dyDescent="0.25">
      <c r="A1051" s="37">
        <v>120108</v>
      </c>
      <c r="B1051" s="30" t="s">
        <v>47</v>
      </c>
      <c r="C1051" s="30" t="s">
        <v>1064</v>
      </c>
      <c r="D1051" s="30" t="s">
        <v>1069</v>
      </c>
      <c r="E1051" s="38"/>
      <c r="F1051" s="39">
        <v>0</v>
      </c>
      <c r="G1051" s="32">
        <f t="shared" si="23"/>
        <v>0</v>
      </c>
      <c r="H1051" s="39">
        <v>0</v>
      </c>
      <c r="I1051" s="32">
        <f t="shared" si="24"/>
        <v>0</v>
      </c>
      <c r="J1051" s="40"/>
      <c r="K1051" s="34">
        <v>0</v>
      </c>
      <c r="L1051" s="34">
        <v>0</v>
      </c>
      <c r="M1051" s="34">
        <f t="shared" si="25"/>
        <v>0</v>
      </c>
      <c r="N1051" s="34">
        <f t="shared" si="26"/>
        <v>0</v>
      </c>
      <c r="O1051" s="36" t="e">
        <f t="shared" si="22"/>
        <v>#DIV/0!</v>
      </c>
      <c r="P1051" s="2"/>
      <c r="Q1051" s="2"/>
      <c r="R1051" s="2"/>
      <c r="S1051" s="2"/>
      <c r="T1051" s="2"/>
      <c r="U1051" s="2"/>
    </row>
    <row r="1052" spans="1:21" x14ac:dyDescent="0.25">
      <c r="A1052" s="37">
        <v>120111</v>
      </c>
      <c r="B1052" s="30" t="s">
        <v>47</v>
      </c>
      <c r="C1052" s="30" t="s">
        <v>1064</v>
      </c>
      <c r="D1052" s="30" t="s">
        <v>1070</v>
      </c>
      <c r="E1052" s="38"/>
      <c r="F1052" s="39">
        <v>0</v>
      </c>
      <c r="G1052" s="32">
        <f t="shared" si="23"/>
        <v>0</v>
      </c>
      <c r="H1052" s="39">
        <v>0</v>
      </c>
      <c r="I1052" s="32">
        <f t="shared" si="24"/>
        <v>0</v>
      </c>
      <c r="J1052" s="40"/>
      <c r="K1052" s="34">
        <v>0</v>
      </c>
      <c r="L1052" s="34">
        <v>0</v>
      </c>
      <c r="M1052" s="34">
        <f t="shared" si="25"/>
        <v>0</v>
      </c>
      <c r="N1052" s="34">
        <f t="shared" si="26"/>
        <v>0</v>
      </c>
      <c r="O1052" s="36" t="e">
        <f t="shared" si="22"/>
        <v>#DIV/0!</v>
      </c>
      <c r="P1052" s="2"/>
      <c r="Q1052" s="2"/>
      <c r="R1052" s="2"/>
      <c r="S1052" s="2"/>
      <c r="T1052" s="2"/>
      <c r="U1052" s="2"/>
    </row>
    <row r="1053" spans="1:21" x14ac:dyDescent="0.25">
      <c r="A1053" s="37">
        <v>120112</v>
      </c>
      <c r="B1053" s="30" t="s">
        <v>47</v>
      </c>
      <c r="C1053" s="30" t="s">
        <v>1064</v>
      </c>
      <c r="D1053" s="30" t="s">
        <v>618</v>
      </c>
      <c r="E1053" s="38"/>
      <c r="F1053" s="39">
        <v>0</v>
      </c>
      <c r="G1053" s="32">
        <f t="shared" si="23"/>
        <v>0</v>
      </c>
      <c r="H1053" s="39">
        <v>0</v>
      </c>
      <c r="I1053" s="32">
        <f t="shared" si="24"/>
        <v>0</v>
      </c>
      <c r="J1053" s="40"/>
      <c r="K1053" s="34">
        <v>0</v>
      </c>
      <c r="L1053" s="34">
        <v>0</v>
      </c>
      <c r="M1053" s="34">
        <f t="shared" si="25"/>
        <v>0</v>
      </c>
      <c r="N1053" s="34">
        <f t="shared" si="26"/>
        <v>0</v>
      </c>
      <c r="O1053" s="36" t="e">
        <f t="shared" si="22"/>
        <v>#DIV/0!</v>
      </c>
      <c r="P1053" s="2"/>
      <c r="Q1053" s="2"/>
      <c r="R1053" s="2"/>
      <c r="S1053" s="2"/>
      <c r="T1053" s="2"/>
      <c r="U1053" s="2"/>
    </row>
    <row r="1054" spans="1:21" x14ac:dyDescent="0.25">
      <c r="A1054" s="37">
        <v>120113</v>
      </c>
      <c r="B1054" s="30" t="s">
        <v>47</v>
      </c>
      <c r="C1054" s="30" t="s">
        <v>1064</v>
      </c>
      <c r="D1054" s="30" t="s">
        <v>1071</v>
      </c>
      <c r="E1054" s="38"/>
      <c r="F1054" s="39">
        <v>0</v>
      </c>
      <c r="G1054" s="32">
        <f t="shared" si="23"/>
        <v>0</v>
      </c>
      <c r="H1054" s="39">
        <v>0</v>
      </c>
      <c r="I1054" s="32">
        <f t="shared" si="24"/>
        <v>0</v>
      </c>
      <c r="J1054" s="40"/>
      <c r="K1054" s="34">
        <v>0</v>
      </c>
      <c r="L1054" s="34">
        <v>0</v>
      </c>
      <c r="M1054" s="34">
        <f t="shared" si="25"/>
        <v>0</v>
      </c>
      <c r="N1054" s="34">
        <f t="shared" si="26"/>
        <v>0</v>
      </c>
      <c r="O1054" s="36" t="e">
        <f t="shared" si="22"/>
        <v>#DIV/0!</v>
      </c>
      <c r="P1054" s="2"/>
      <c r="Q1054" s="2"/>
      <c r="R1054" s="2"/>
      <c r="S1054" s="2"/>
      <c r="T1054" s="2"/>
      <c r="U1054" s="2"/>
    </row>
    <row r="1055" spans="1:21" x14ac:dyDescent="0.25">
      <c r="A1055" s="37">
        <v>120114</v>
      </c>
      <c r="B1055" s="30" t="s">
        <v>47</v>
      </c>
      <c r="C1055" s="30" t="s">
        <v>1064</v>
      </c>
      <c r="D1055" s="30" t="s">
        <v>1072</v>
      </c>
      <c r="E1055" s="42">
        <v>154662</v>
      </c>
      <c r="F1055" s="32">
        <v>163917</v>
      </c>
      <c r="G1055" s="32">
        <f t="shared" si="23"/>
        <v>9255</v>
      </c>
      <c r="H1055" s="32">
        <v>152564</v>
      </c>
      <c r="I1055" s="32">
        <f t="shared" si="24"/>
        <v>11353</v>
      </c>
      <c r="J1055" s="33">
        <v>6.93E-2</v>
      </c>
      <c r="K1055" s="34">
        <v>165573</v>
      </c>
      <c r="L1055" s="34">
        <v>0</v>
      </c>
      <c r="M1055" s="35">
        <f t="shared" si="25"/>
        <v>152564</v>
      </c>
      <c r="N1055" s="35">
        <f t="shared" si="26"/>
        <v>13009</v>
      </c>
      <c r="O1055" s="36">
        <f t="shared" si="22"/>
        <v>7.856957354157984E-2</v>
      </c>
      <c r="P1055" s="2"/>
      <c r="Q1055" s="2"/>
      <c r="R1055" s="2"/>
      <c r="S1055" s="2"/>
      <c r="T1055" s="2"/>
      <c r="U1055" s="2"/>
    </row>
    <row r="1056" spans="1:21" x14ac:dyDescent="0.25">
      <c r="A1056" s="37">
        <v>120116</v>
      </c>
      <c r="B1056" s="30" t="s">
        <v>47</v>
      </c>
      <c r="C1056" s="30" t="s">
        <v>1064</v>
      </c>
      <c r="D1056" s="30" t="s">
        <v>1073</v>
      </c>
      <c r="E1056" s="38"/>
      <c r="F1056" s="39">
        <v>0</v>
      </c>
      <c r="G1056" s="32">
        <f t="shared" si="23"/>
        <v>0</v>
      </c>
      <c r="H1056" s="39">
        <v>0</v>
      </c>
      <c r="I1056" s="32">
        <f t="shared" si="24"/>
        <v>0</v>
      </c>
      <c r="J1056" s="40"/>
      <c r="K1056" s="34">
        <v>0</v>
      </c>
      <c r="L1056" s="34">
        <v>0</v>
      </c>
      <c r="M1056" s="34">
        <f t="shared" si="25"/>
        <v>0</v>
      </c>
      <c r="N1056" s="34">
        <f t="shared" si="26"/>
        <v>0</v>
      </c>
      <c r="O1056" s="36" t="e">
        <f t="shared" si="22"/>
        <v>#DIV/0!</v>
      </c>
      <c r="P1056" s="2"/>
      <c r="Q1056" s="2"/>
      <c r="R1056" s="2"/>
      <c r="S1056" s="2"/>
      <c r="T1056" s="2"/>
      <c r="U1056" s="2"/>
    </row>
    <row r="1057" spans="1:21" x14ac:dyDescent="0.25">
      <c r="A1057" s="37">
        <v>120117</v>
      </c>
      <c r="B1057" s="30" t="s">
        <v>47</v>
      </c>
      <c r="C1057" s="30" t="s">
        <v>1064</v>
      </c>
      <c r="D1057" s="30" t="s">
        <v>1074</v>
      </c>
      <c r="E1057" s="42">
        <v>5365</v>
      </c>
      <c r="F1057" s="32">
        <v>5825</v>
      </c>
      <c r="G1057" s="32">
        <f t="shared" si="23"/>
        <v>460</v>
      </c>
      <c r="H1057" s="32">
        <v>5043</v>
      </c>
      <c r="I1057" s="32">
        <f t="shared" si="24"/>
        <v>782</v>
      </c>
      <c r="J1057" s="33">
        <v>0.13420000000000001</v>
      </c>
      <c r="K1057" s="34">
        <v>6006</v>
      </c>
      <c r="L1057" s="34">
        <v>0</v>
      </c>
      <c r="M1057" s="35">
        <f t="shared" si="25"/>
        <v>5043</v>
      </c>
      <c r="N1057" s="35">
        <f t="shared" si="26"/>
        <v>963</v>
      </c>
      <c r="O1057" s="36">
        <f t="shared" si="22"/>
        <v>0.16033966033966035</v>
      </c>
      <c r="P1057" s="2"/>
      <c r="Q1057" s="2"/>
      <c r="R1057" s="2"/>
      <c r="S1057" s="2"/>
      <c r="T1057" s="2"/>
      <c r="U1057" s="2"/>
    </row>
    <row r="1058" spans="1:21" x14ac:dyDescent="0.25">
      <c r="A1058" s="37">
        <v>120119</v>
      </c>
      <c r="B1058" s="30" t="s">
        <v>47</v>
      </c>
      <c r="C1058" s="30" t="s">
        <v>1064</v>
      </c>
      <c r="D1058" s="30" t="s">
        <v>1075</v>
      </c>
      <c r="E1058" s="42">
        <v>24390</v>
      </c>
      <c r="F1058" s="32">
        <v>27183</v>
      </c>
      <c r="G1058" s="32">
        <f t="shared" si="23"/>
        <v>2793</v>
      </c>
      <c r="H1058" s="32">
        <v>18137</v>
      </c>
      <c r="I1058" s="32">
        <f t="shared" si="24"/>
        <v>9046</v>
      </c>
      <c r="J1058" s="33">
        <v>0.33279999999999998</v>
      </c>
      <c r="K1058" s="34">
        <v>28619</v>
      </c>
      <c r="L1058" s="34">
        <v>0</v>
      </c>
      <c r="M1058" s="35">
        <f t="shared" si="25"/>
        <v>18137</v>
      </c>
      <c r="N1058" s="35">
        <f t="shared" si="26"/>
        <v>10482</v>
      </c>
      <c r="O1058" s="36">
        <f t="shared" si="22"/>
        <v>0.36626017680561862</v>
      </c>
      <c r="P1058" s="2"/>
      <c r="Q1058" s="2"/>
      <c r="R1058" s="2"/>
      <c r="S1058" s="2"/>
      <c r="T1058" s="2"/>
      <c r="U1058" s="2"/>
    </row>
    <row r="1059" spans="1:21" x14ac:dyDescent="0.25">
      <c r="A1059" s="37">
        <v>120120</v>
      </c>
      <c r="B1059" s="30" t="s">
        <v>47</v>
      </c>
      <c r="C1059" s="30" t="s">
        <v>1064</v>
      </c>
      <c r="D1059" s="30" t="s">
        <v>1076</v>
      </c>
      <c r="E1059" s="38"/>
      <c r="F1059" s="39">
        <v>0</v>
      </c>
      <c r="G1059" s="32">
        <f t="shared" si="23"/>
        <v>0</v>
      </c>
      <c r="H1059" s="39">
        <v>0</v>
      </c>
      <c r="I1059" s="32">
        <f t="shared" si="24"/>
        <v>0</v>
      </c>
      <c r="J1059" s="40"/>
      <c r="K1059" s="34">
        <v>0</v>
      </c>
      <c r="L1059" s="34">
        <v>0</v>
      </c>
      <c r="M1059" s="34">
        <f t="shared" si="25"/>
        <v>0</v>
      </c>
      <c r="N1059" s="34">
        <f t="shared" si="26"/>
        <v>0</v>
      </c>
      <c r="O1059" s="36" t="e">
        <f t="shared" si="22"/>
        <v>#DIV/0!</v>
      </c>
      <c r="P1059" s="2"/>
      <c r="Q1059" s="2"/>
      <c r="R1059" s="2"/>
      <c r="S1059" s="2"/>
      <c r="T1059" s="2"/>
      <c r="U1059" s="2"/>
    </row>
    <row r="1060" spans="1:21" x14ac:dyDescent="0.25">
      <c r="A1060" s="37">
        <v>120121</v>
      </c>
      <c r="B1060" s="30" t="s">
        <v>47</v>
      </c>
      <c r="C1060" s="30" t="s">
        <v>1064</v>
      </c>
      <c r="D1060" s="30" t="s">
        <v>1077</v>
      </c>
      <c r="E1060" s="42">
        <v>10170</v>
      </c>
      <c r="F1060" s="32">
        <v>10670</v>
      </c>
      <c r="G1060" s="32">
        <f t="shared" si="23"/>
        <v>500</v>
      </c>
      <c r="H1060" s="32">
        <v>8908</v>
      </c>
      <c r="I1060" s="32">
        <f t="shared" si="24"/>
        <v>1762</v>
      </c>
      <c r="J1060" s="33">
        <v>0.1651</v>
      </c>
      <c r="K1060" s="34">
        <v>10901</v>
      </c>
      <c r="L1060" s="34">
        <v>0</v>
      </c>
      <c r="M1060" s="35">
        <f t="shared" si="25"/>
        <v>8908</v>
      </c>
      <c r="N1060" s="35">
        <f t="shared" si="26"/>
        <v>1993</v>
      </c>
      <c r="O1060" s="36">
        <f t="shared" si="22"/>
        <v>0.18282726355380241</v>
      </c>
      <c r="P1060" s="2"/>
      <c r="Q1060" s="2"/>
      <c r="R1060" s="2"/>
      <c r="S1060" s="2"/>
      <c r="T1060" s="2"/>
      <c r="U1060" s="2"/>
    </row>
    <row r="1061" spans="1:21" x14ac:dyDescent="0.25">
      <c r="A1061" s="37">
        <v>120122</v>
      </c>
      <c r="B1061" s="30" t="s">
        <v>47</v>
      </c>
      <c r="C1061" s="30" t="s">
        <v>1064</v>
      </c>
      <c r="D1061" s="30" t="s">
        <v>1078</v>
      </c>
      <c r="E1061" s="38"/>
      <c r="F1061" s="39">
        <v>0</v>
      </c>
      <c r="G1061" s="32">
        <f t="shared" si="23"/>
        <v>0</v>
      </c>
      <c r="H1061" s="39">
        <v>0</v>
      </c>
      <c r="I1061" s="32">
        <f t="shared" si="24"/>
        <v>0</v>
      </c>
      <c r="J1061" s="40"/>
      <c r="K1061" s="34">
        <v>0</v>
      </c>
      <c r="L1061" s="34">
        <v>0</v>
      </c>
      <c r="M1061" s="34">
        <f t="shared" si="25"/>
        <v>0</v>
      </c>
      <c r="N1061" s="34">
        <f t="shared" si="26"/>
        <v>0</v>
      </c>
      <c r="O1061" s="36" t="e">
        <f t="shared" si="22"/>
        <v>#DIV/0!</v>
      </c>
      <c r="P1061" s="2"/>
      <c r="Q1061" s="2"/>
      <c r="R1061" s="2"/>
      <c r="S1061" s="2"/>
      <c r="T1061" s="2"/>
      <c r="U1061" s="2"/>
    </row>
    <row r="1062" spans="1:21" x14ac:dyDescent="0.25">
      <c r="A1062" s="37">
        <v>120124</v>
      </c>
      <c r="B1062" s="30" t="s">
        <v>47</v>
      </c>
      <c r="C1062" s="30" t="s">
        <v>1064</v>
      </c>
      <c r="D1062" s="30" t="s">
        <v>206</v>
      </c>
      <c r="E1062" s="38"/>
      <c r="F1062" s="39">
        <v>0</v>
      </c>
      <c r="G1062" s="32">
        <f t="shared" si="23"/>
        <v>0</v>
      </c>
      <c r="H1062" s="39">
        <v>0</v>
      </c>
      <c r="I1062" s="32">
        <f t="shared" si="24"/>
        <v>0</v>
      </c>
      <c r="J1062" s="40"/>
      <c r="K1062" s="34">
        <v>0</v>
      </c>
      <c r="L1062" s="34">
        <v>0</v>
      </c>
      <c r="M1062" s="34">
        <f t="shared" si="25"/>
        <v>0</v>
      </c>
      <c r="N1062" s="34">
        <f t="shared" si="26"/>
        <v>0</v>
      </c>
      <c r="O1062" s="36" t="e">
        <f t="shared" si="22"/>
        <v>#DIV/0!</v>
      </c>
      <c r="P1062" s="2"/>
      <c r="Q1062" s="2"/>
      <c r="R1062" s="2"/>
      <c r="S1062" s="2"/>
      <c r="T1062" s="2"/>
      <c r="U1062" s="2"/>
    </row>
    <row r="1063" spans="1:21" x14ac:dyDescent="0.25">
      <c r="A1063" s="37">
        <v>120125</v>
      </c>
      <c r="B1063" s="30" t="s">
        <v>47</v>
      </c>
      <c r="C1063" s="30" t="s">
        <v>1064</v>
      </c>
      <c r="D1063" s="30" t="s">
        <v>1079</v>
      </c>
      <c r="E1063" s="42">
        <v>20462</v>
      </c>
      <c r="F1063" s="32">
        <v>23024</v>
      </c>
      <c r="G1063" s="32">
        <f t="shared" si="23"/>
        <v>2562</v>
      </c>
      <c r="H1063" s="32">
        <v>18523</v>
      </c>
      <c r="I1063" s="32">
        <f t="shared" si="24"/>
        <v>4501</v>
      </c>
      <c r="J1063" s="33">
        <v>0.19550000000000001</v>
      </c>
      <c r="K1063" s="34">
        <v>24039</v>
      </c>
      <c r="L1063" s="34">
        <v>0</v>
      </c>
      <c r="M1063" s="35">
        <f t="shared" si="25"/>
        <v>18523</v>
      </c>
      <c r="N1063" s="35">
        <f t="shared" si="26"/>
        <v>5516</v>
      </c>
      <c r="O1063" s="36">
        <f t="shared" si="22"/>
        <v>0.22946046008569407</v>
      </c>
      <c r="P1063" s="2"/>
      <c r="Q1063" s="2"/>
      <c r="R1063" s="2"/>
      <c r="S1063" s="2"/>
      <c r="T1063" s="2"/>
      <c r="U1063" s="2"/>
    </row>
    <row r="1064" spans="1:21" x14ac:dyDescent="0.25">
      <c r="A1064" s="37">
        <v>120126</v>
      </c>
      <c r="B1064" s="30" t="s">
        <v>47</v>
      </c>
      <c r="C1064" s="30" t="s">
        <v>1064</v>
      </c>
      <c r="D1064" s="30" t="s">
        <v>702</v>
      </c>
      <c r="E1064" s="42">
        <v>2214</v>
      </c>
      <c r="F1064" s="32">
        <v>2762</v>
      </c>
      <c r="G1064" s="32">
        <f t="shared" si="23"/>
        <v>548</v>
      </c>
      <c r="H1064" s="32">
        <v>1772</v>
      </c>
      <c r="I1064" s="32">
        <f t="shared" si="24"/>
        <v>990</v>
      </c>
      <c r="J1064" s="33">
        <v>0.3584</v>
      </c>
      <c r="K1064" s="34">
        <v>3023</v>
      </c>
      <c r="L1064" s="34">
        <v>0</v>
      </c>
      <c r="M1064" s="35">
        <f t="shared" si="25"/>
        <v>1772</v>
      </c>
      <c r="N1064" s="35">
        <f t="shared" si="26"/>
        <v>1251</v>
      </c>
      <c r="O1064" s="36">
        <f t="shared" si="22"/>
        <v>0.41382732385047966</v>
      </c>
      <c r="P1064" s="2"/>
      <c r="Q1064" s="2"/>
      <c r="R1064" s="2"/>
      <c r="S1064" s="2"/>
      <c r="T1064" s="2"/>
      <c r="U1064" s="2"/>
    </row>
    <row r="1065" spans="1:21" x14ac:dyDescent="0.25">
      <c r="A1065" s="37">
        <v>120127</v>
      </c>
      <c r="B1065" s="30" t="s">
        <v>47</v>
      </c>
      <c r="C1065" s="30" t="s">
        <v>1064</v>
      </c>
      <c r="D1065" s="30" t="s">
        <v>1080</v>
      </c>
      <c r="E1065" s="38"/>
      <c r="F1065" s="39">
        <v>0</v>
      </c>
      <c r="G1065" s="32">
        <f t="shared" si="23"/>
        <v>0</v>
      </c>
      <c r="H1065" s="39">
        <v>0</v>
      </c>
      <c r="I1065" s="32">
        <f t="shared" si="24"/>
        <v>0</v>
      </c>
      <c r="J1065" s="40"/>
      <c r="K1065" s="34">
        <v>0</v>
      </c>
      <c r="L1065" s="34">
        <v>0</v>
      </c>
      <c r="M1065" s="34">
        <f t="shared" si="25"/>
        <v>0</v>
      </c>
      <c r="N1065" s="34">
        <f t="shared" si="26"/>
        <v>0</v>
      </c>
      <c r="O1065" s="36" t="e">
        <f t="shared" si="22"/>
        <v>#DIV/0!</v>
      </c>
      <c r="P1065" s="2"/>
      <c r="Q1065" s="2"/>
      <c r="R1065" s="2"/>
      <c r="S1065" s="2"/>
      <c r="T1065" s="2"/>
      <c r="U1065" s="2"/>
    </row>
    <row r="1066" spans="1:21" x14ac:dyDescent="0.25">
      <c r="A1066" s="37">
        <v>120128</v>
      </c>
      <c r="B1066" s="30" t="s">
        <v>47</v>
      </c>
      <c r="C1066" s="30" t="s">
        <v>1064</v>
      </c>
      <c r="D1066" s="30" t="s">
        <v>1081</v>
      </c>
      <c r="E1066" s="42">
        <v>3025</v>
      </c>
      <c r="F1066" s="32">
        <v>3202</v>
      </c>
      <c r="G1066" s="32">
        <f t="shared" si="23"/>
        <v>177</v>
      </c>
      <c r="H1066" s="32">
        <v>2943</v>
      </c>
      <c r="I1066" s="32">
        <f t="shared" si="24"/>
        <v>259</v>
      </c>
      <c r="J1066" s="33">
        <v>8.09E-2</v>
      </c>
      <c r="K1066" s="34">
        <v>3253</v>
      </c>
      <c r="L1066" s="34">
        <v>0</v>
      </c>
      <c r="M1066" s="35">
        <f t="shared" si="25"/>
        <v>2943</v>
      </c>
      <c r="N1066" s="35">
        <f t="shared" si="26"/>
        <v>310</v>
      </c>
      <c r="O1066" s="36">
        <f t="shared" si="22"/>
        <v>9.5296649246849066E-2</v>
      </c>
      <c r="P1066" s="2"/>
      <c r="Q1066" s="2"/>
      <c r="R1066" s="2"/>
      <c r="S1066" s="2"/>
      <c r="T1066" s="2"/>
      <c r="U1066" s="2"/>
    </row>
    <row r="1067" spans="1:21" x14ac:dyDescent="0.25">
      <c r="A1067" s="37">
        <v>120129</v>
      </c>
      <c r="B1067" s="30" t="s">
        <v>47</v>
      </c>
      <c r="C1067" s="30" t="s">
        <v>1064</v>
      </c>
      <c r="D1067" s="30" t="s">
        <v>1082</v>
      </c>
      <c r="E1067" s="42">
        <v>14740</v>
      </c>
      <c r="F1067" s="32">
        <v>16929</v>
      </c>
      <c r="G1067" s="32">
        <f t="shared" si="23"/>
        <v>2189</v>
      </c>
      <c r="H1067" s="32">
        <v>13455</v>
      </c>
      <c r="I1067" s="32">
        <f t="shared" si="24"/>
        <v>3474</v>
      </c>
      <c r="J1067" s="33">
        <v>0.20519999999999999</v>
      </c>
      <c r="K1067" s="34">
        <v>17775</v>
      </c>
      <c r="L1067" s="34">
        <v>0</v>
      </c>
      <c r="M1067" s="35">
        <f t="shared" si="25"/>
        <v>13455</v>
      </c>
      <c r="N1067" s="35">
        <f t="shared" si="26"/>
        <v>4320</v>
      </c>
      <c r="O1067" s="36">
        <f t="shared" si="22"/>
        <v>0.24303797468354429</v>
      </c>
      <c r="P1067" s="2"/>
      <c r="Q1067" s="2"/>
      <c r="R1067" s="2"/>
      <c r="S1067" s="2"/>
      <c r="T1067" s="2"/>
      <c r="U1067" s="2"/>
    </row>
    <row r="1068" spans="1:21" x14ac:dyDescent="0.25">
      <c r="A1068" s="37">
        <v>120130</v>
      </c>
      <c r="B1068" s="30" t="s">
        <v>47</v>
      </c>
      <c r="C1068" s="30" t="s">
        <v>1064</v>
      </c>
      <c r="D1068" s="30" t="s">
        <v>1083</v>
      </c>
      <c r="E1068" s="42">
        <v>11722</v>
      </c>
      <c r="F1068" s="32">
        <v>12772</v>
      </c>
      <c r="G1068" s="32">
        <f t="shared" si="23"/>
        <v>1050</v>
      </c>
      <c r="H1068" s="32">
        <v>11315</v>
      </c>
      <c r="I1068" s="32">
        <f t="shared" si="24"/>
        <v>1457</v>
      </c>
      <c r="J1068" s="33">
        <v>0.11409999999999999</v>
      </c>
      <c r="K1068" s="34">
        <v>13031</v>
      </c>
      <c r="L1068" s="34">
        <v>0</v>
      </c>
      <c r="M1068" s="35">
        <f t="shared" si="25"/>
        <v>11315</v>
      </c>
      <c r="N1068" s="35">
        <f t="shared" si="26"/>
        <v>1716</v>
      </c>
      <c r="O1068" s="36">
        <f t="shared" si="22"/>
        <v>0.13168597958713837</v>
      </c>
      <c r="P1068" s="2"/>
      <c r="Q1068" s="2"/>
      <c r="R1068" s="2"/>
      <c r="S1068" s="2"/>
      <c r="T1068" s="2"/>
      <c r="U1068" s="2"/>
    </row>
    <row r="1069" spans="1:21" x14ac:dyDescent="0.25">
      <c r="A1069" s="37">
        <v>120132</v>
      </c>
      <c r="B1069" s="30" t="s">
        <v>47</v>
      </c>
      <c r="C1069" s="30" t="s">
        <v>1064</v>
      </c>
      <c r="D1069" s="30" t="s">
        <v>1084</v>
      </c>
      <c r="E1069" s="42">
        <v>5518</v>
      </c>
      <c r="F1069" s="32">
        <v>6160</v>
      </c>
      <c r="G1069" s="32">
        <f t="shared" si="23"/>
        <v>642</v>
      </c>
      <c r="H1069" s="32">
        <v>5121</v>
      </c>
      <c r="I1069" s="32">
        <f t="shared" si="24"/>
        <v>1039</v>
      </c>
      <c r="J1069" s="33">
        <v>0.16869999999999999</v>
      </c>
      <c r="K1069" s="34">
        <v>6405</v>
      </c>
      <c r="L1069" s="34">
        <v>0</v>
      </c>
      <c r="M1069" s="35">
        <f t="shared" si="25"/>
        <v>5121</v>
      </c>
      <c r="N1069" s="35">
        <f t="shared" si="26"/>
        <v>1284</v>
      </c>
      <c r="O1069" s="36">
        <f t="shared" si="22"/>
        <v>0.20046838407494144</v>
      </c>
      <c r="P1069" s="2"/>
      <c r="Q1069" s="2"/>
      <c r="R1069" s="2"/>
      <c r="S1069" s="2"/>
      <c r="T1069" s="2"/>
      <c r="U1069" s="2"/>
    </row>
    <row r="1070" spans="1:21" x14ac:dyDescent="0.25">
      <c r="A1070" s="37">
        <v>120133</v>
      </c>
      <c r="B1070" s="30" t="s">
        <v>47</v>
      </c>
      <c r="C1070" s="30" t="s">
        <v>1064</v>
      </c>
      <c r="D1070" s="30" t="s">
        <v>1085</v>
      </c>
      <c r="E1070" s="42">
        <v>17531</v>
      </c>
      <c r="F1070" s="32">
        <v>19744</v>
      </c>
      <c r="G1070" s="32">
        <f t="shared" si="23"/>
        <v>2213</v>
      </c>
      <c r="H1070" s="32">
        <v>15874</v>
      </c>
      <c r="I1070" s="32">
        <f t="shared" si="24"/>
        <v>3870</v>
      </c>
      <c r="J1070" s="33">
        <v>0.19600000000000001</v>
      </c>
      <c r="K1070" s="34">
        <v>20992</v>
      </c>
      <c r="L1070" s="34">
        <v>0</v>
      </c>
      <c r="M1070" s="35">
        <f t="shared" si="25"/>
        <v>15874</v>
      </c>
      <c r="N1070" s="35">
        <f t="shared" si="26"/>
        <v>5118</v>
      </c>
      <c r="O1070" s="36">
        <f t="shared" si="22"/>
        <v>0.24380716463414634</v>
      </c>
      <c r="P1070" s="2"/>
      <c r="Q1070" s="2"/>
      <c r="R1070" s="2"/>
      <c r="S1070" s="2"/>
      <c r="T1070" s="2"/>
      <c r="U1070" s="2"/>
    </row>
    <row r="1071" spans="1:21" x14ac:dyDescent="0.25">
      <c r="A1071" s="37">
        <v>120134</v>
      </c>
      <c r="B1071" s="30" t="s">
        <v>47</v>
      </c>
      <c r="C1071" s="30" t="s">
        <v>1064</v>
      </c>
      <c r="D1071" s="30" t="s">
        <v>1086</v>
      </c>
      <c r="E1071" s="42">
        <v>17906</v>
      </c>
      <c r="F1071" s="32">
        <v>20169</v>
      </c>
      <c r="G1071" s="32">
        <f t="shared" si="23"/>
        <v>2263</v>
      </c>
      <c r="H1071" s="32">
        <v>16460</v>
      </c>
      <c r="I1071" s="32">
        <f t="shared" si="24"/>
        <v>3709</v>
      </c>
      <c r="J1071" s="33">
        <v>0.18390000000000001</v>
      </c>
      <c r="K1071" s="34">
        <v>21949</v>
      </c>
      <c r="L1071" s="34">
        <v>0</v>
      </c>
      <c r="M1071" s="35">
        <f t="shared" si="25"/>
        <v>16460</v>
      </c>
      <c r="N1071" s="35">
        <f t="shared" si="26"/>
        <v>5489</v>
      </c>
      <c r="O1071" s="36">
        <f t="shared" si="22"/>
        <v>0.25007973028383979</v>
      </c>
      <c r="P1071" s="2"/>
      <c r="Q1071" s="2"/>
      <c r="R1071" s="2"/>
      <c r="S1071" s="2"/>
      <c r="T1071" s="2"/>
      <c r="U1071" s="2"/>
    </row>
    <row r="1072" spans="1:21" x14ac:dyDescent="0.25">
      <c r="A1072" s="37">
        <v>120135</v>
      </c>
      <c r="B1072" s="30" t="s">
        <v>47</v>
      </c>
      <c r="C1072" s="30" t="s">
        <v>1064</v>
      </c>
      <c r="D1072" s="30" t="s">
        <v>1087</v>
      </c>
      <c r="E1072" s="38"/>
      <c r="F1072" s="39">
        <v>0</v>
      </c>
      <c r="G1072" s="32">
        <f t="shared" si="23"/>
        <v>0</v>
      </c>
      <c r="H1072" s="39">
        <v>0</v>
      </c>
      <c r="I1072" s="32">
        <f t="shared" si="24"/>
        <v>0</v>
      </c>
      <c r="J1072" s="40"/>
      <c r="K1072" s="34">
        <v>0</v>
      </c>
      <c r="L1072" s="34">
        <v>0</v>
      </c>
      <c r="M1072" s="34">
        <f t="shared" si="25"/>
        <v>0</v>
      </c>
      <c r="N1072" s="34">
        <f t="shared" si="26"/>
        <v>0</v>
      </c>
      <c r="O1072" s="36" t="e">
        <f t="shared" si="22"/>
        <v>#DIV/0!</v>
      </c>
      <c r="P1072" s="2"/>
      <c r="Q1072" s="2"/>
      <c r="R1072" s="2"/>
      <c r="S1072" s="2"/>
      <c r="T1072" s="2"/>
      <c r="U1072" s="2"/>
    </row>
    <row r="1073" spans="1:21" x14ac:dyDescent="0.25">
      <c r="A1073" s="37">
        <v>120136</v>
      </c>
      <c r="B1073" s="30" t="s">
        <v>47</v>
      </c>
      <c r="C1073" s="30" t="s">
        <v>1064</v>
      </c>
      <c r="D1073" s="30" t="s">
        <v>1088</v>
      </c>
      <c r="E1073" s="42">
        <v>2653</v>
      </c>
      <c r="F1073" s="32">
        <v>2560</v>
      </c>
      <c r="G1073" s="32">
        <f t="shared" si="23"/>
        <v>-93</v>
      </c>
      <c r="H1073" s="32">
        <v>2429</v>
      </c>
      <c r="I1073" s="32">
        <f t="shared" si="24"/>
        <v>131</v>
      </c>
      <c r="J1073" s="33">
        <v>5.1200000000000002E-2</v>
      </c>
      <c r="K1073" s="34">
        <v>2624</v>
      </c>
      <c r="L1073" s="34">
        <v>0</v>
      </c>
      <c r="M1073" s="35">
        <f t="shared" si="25"/>
        <v>2429</v>
      </c>
      <c r="N1073" s="35">
        <f t="shared" si="26"/>
        <v>195</v>
      </c>
      <c r="O1073" s="36">
        <f t="shared" si="22"/>
        <v>7.4314024390243899E-2</v>
      </c>
      <c r="P1073" s="2"/>
      <c r="Q1073" s="2"/>
      <c r="R1073" s="2"/>
      <c r="S1073" s="2"/>
      <c r="T1073" s="2"/>
      <c r="U1073" s="2"/>
    </row>
    <row r="1074" spans="1:21" x14ac:dyDescent="0.25">
      <c r="A1074" s="37">
        <v>120201</v>
      </c>
      <c r="B1074" s="30" t="s">
        <v>47</v>
      </c>
      <c r="C1074" s="30" t="s">
        <v>627</v>
      </c>
      <c r="D1074" s="30" t="s">
        <v>627</v>
      </c>
      <c r="E1074" s="42">
        <v>13284</v>
      </c>
      <c r="F1074" s="32">
        <v>14615</v>
      </c>
      <c r="G1074" s="32">
        <f t="shared" si="23"/>
        <v>1331</v>
      </c>
      <c r="H1074" s="32">
        <v>12910</v>
      </c>
      <c r="I1074" s="32">
        <f t="shared" si="24"/>
        <v>1705</v>
      </c>
      <c r="J1074" s="33">
        <v>0.1167</v>
      </c>
      <c r="K1074" s="34">
        <v>14838</v>
      </c>
      <c r="L1074" s="34">
        <v>1705</v>
      </c>
      <c r="M1074" s="35">
        <f t="shared" si="25"/>
        <v>14615</v>
      </c>
      <c r="N1074" s="35">
        <f t="shared" si="26"/>
        <v>223</v>
      </c>
      <c r="O1074" s="36">
        <f t="shared" si="22"/>
        <v>1.5028979646852675E-2</v>
      </c>
      <c r="P1074" s="2"/>
      <c r="Q1074" s="2"/>
      <c r="R1074" s="2"/>
      <c r="S1074" s="2"/>
      <c r="T1074" s="2"/>
      <c r="U1074" s="2"/>
    </row>
    <row r="1075" spans="1:21" x14ac:dyDescent="0.25">
      <c r="A1075" s="37">
        <v>120202</v>
      </c>
      <c r="B1075" s="30" t="s">
        <v>47</v>
      </c>
      <c r="C1075" s="30" t="s">
        <v>627</v>
      </c>
      <c r="D1075" s="30" t="s">
        <v>219</v>
      </c>
      <c r="E1075" s="38"/>
      <c r="F1075" s="39">
        <v>0</v>
      </c>
      <c r="G1075" s="32">
        <f t="shared" si="23"/>
        <v>0</v>
      </c>
      <c r="H1075" s="39">
        <v>0</v>
      </c>
      <c r="I1075" s="32">
        <f t="shared" si="24"/>
        <v>0</v>
      </c>
      <c r="J1075" s="40"/>
      <c r="K1075" s="34">
        <v>0</v>
      </c>
      <c r="L1075" s="34">
        <v>0</v>
      </c>
      <c r="M1075" s="34">
        <f t="shared" si="25"/>
        <v>0</v>
      </c>
      <c r="N1075" s="34">
        <f t="shared" si="26"/>
        <v>0</v>
      </c>
      <c r="O1075" s="36" t="e">
        <f t="shared" si="22"/>
        <v>#DIV/0!</v>
      </c>
      <c r="P1075" s="2"/>
      <c r="Q1075" s="2"/>
      <c r="R1075" s="2"/>
      <c r="S1075" s="2"/>
      <c r="T1075" s="2"/>
      <c r="U1075" s="2"/>
    </row>
    <row r="1076" spans="1:21" x14ac:dyDescent="0.25">
      <c r="A1076" s="37">
        <v>120203</v>
      </c>
      <c r="B1076" s="30" t="s">
        <v>47</v>
      </c>
      <c r="C1076" s="30" t="s">
        <v>627</v>
      </c>
      <c r="D1076" s="30" t="s">
        <v>1089</v>
      </c>
      <c r="E1076" s="38"/>
      <c r="F1076" s="39">
        <v>0</v>
      </c>
      <c r="G1076" s="32">
        <f t="shared" si="23"/>
        <v>0</v>
      </c>
      <c r="H1076" s="39">
        <v>0</v>
      </c>
      <c r="I1076" s="32">
        <f t="shared" si="24"/>
        <v>0</v>
      </c>
      <c r="J1076" s="40"/>
      <c r="K1076" s="34">
        <v>0</v>
      </c>
      <c r="L1076" s="34">
        <v>0</v>
      </c>
      <c r="M1076" s="34">
        <f t="shared" si="25"/>
        <v>0</v>
      </c>
      <c r="N1076" s="34">
        <f t="shared" si="26"/>
        <v>0</v>
      </c>
      <c r="O1076" s="36" t="e">
        <f t="shared" si="22"/>
        <v>#DIV/0!</v>
      </c>
      <c r="P1076" s="2"/>
      <c r="Q1076" s="2"/>
      <c r="R1076" s="2"/>
      <c r="S1076" s="2"/>
      <c r="T1076" s="2"/>
      <c r="U1076" s="2"/>
    </row>
    <row r="1077" spans="1:21" x14ac:dyDescent="0.25">
      <c r="A1077" s="37">
        <v>120204</v>
      </c>
      <c r="B1077" s="30" t="s">
        <v>47</v>
      </c>
      <c r="C1077" s="30" t="s">
        <v>627</v>
      </c>
      <c r="D1077" s="30" t="s">
        <v>1090</v>
      </c>
      <c r="E1077" s="38"/>
      <c r="F1077" s="39">
        <v>0</v>
      </c>
      <c r="G1077" s="32">
        <f t="shared" si="23"/>
        <v>0</v>
      </c>
      <c r="H1077" s="39">
        <v>0</v>
      </c>
      <c r="I1077" s="32">
        <f t="shared" si="24"/>
        <v>0</v>
      </c>
      <c r="J1077" s="40"/>
      <c r="K1077" s="34">
        <v>0</v>
      </c>
      <c r="L1077" s="34">
        <v>0</v>
      </c>
      <c r="M1077" s="34">
        <f t="shared" si="25"/>
        <v>0</v>
      </c>
      <c r="N1077" s="34">
        <f t="shared" si="26"/>
        <v>0</v>
      </c>
      <c r="O1077" s="36" t="e">
        <f t="shared" si="22"/>
        <v>#DIV/0!</v>
      </c>
      <c r="P1077" s="2"/>
      <c r="Q1077" s="2"/>
      <c r="R1077" s="2"/>
      <c r="S1077" s="2"/>
      <c r="T1077" s="2"/>
      <c r="U1077" s="2"/>
    </row>
    <row r="1078" spans="1:21" x14ac:dyDescent="0.25">
      <c r="A1078" s="37">
        <v>120205</v>
      </c>
      <c r="B1078" s="30" t="s">
        <v>47</v>
      </c>
      <c r="C1078" s="30" t="s">
        <v>627</v>
      </c>
      <c r="D1078" s="30" t="s">
        <v>268</v>
      </c>
      <c r="E1078" s="38"/>
      <c r="F1078" s="39">
        <v>0</v>
      </c>
      <c r="G1078" s="32">
        <f t="shared" si="23"/>
        <v>0</v>
      </c>
      <c r="H1078" s="39">
        <v>0</v>
      </c>
      <c r="I1078" s="32">
        <f t="shared" si="24"/>
        <v>0</v>
      </c>
      <c r="J1078" s="40"/>
      <c r="K1078" s="34">
        <v>0</v>
      </c>
      <c r="L1078" s="34">
        <v>0</v>
      </c>
      <c r="M1078" s="34">
        <f t="shared" si="25"/>
        <v>0</v>
      </c>
      <c r="N1078" s="34">
        <f t="shared" si="26"/>
        <v>0</v>
      </c>
      <c r="O1078" s="36" t="e">
        <f t="shared" si="22"/>
        <v>#DIV/0!</v>
      </c>
      <c r="P1078" s="2"/>
      <c r="Q1078" s="2"/>
      <c r="R1078" s="2"/>
      <c r="S1078" s="2"/>
      <c r="T1078" s="2"/>
      <c r="U1078" s="2"/>
    </row>
    <row r="1079" spans="1:21" x14ac:dyDescent="0.25">
      <c r="A1079" s="37">
        <v>120206</v>
      </c>
      <c r="B1079" s="30" t="s">
        <v>47</v>
      </c>
      <c r="C1079" s="30" t="s">
        <v>627</v>
      </c>
      <c r="D1079" s="30" t="s">
        <v>1091</v>
      </c>
      <c r="E1079" s="38"/>
      <c r="F1079" s="39">
        <v>0</v>
      </c>
      <c r="G1079" s="32">
        <f t="shared" si="23"/>
        <v>0</v>
      </c>
      <c r="H1079" s="39">
        <v>0</v>
      </c>
      <c r="I1079" s="32">
        <f t="shared" si="24"/>
        <v>0</v>
      </c>
      <c r="J1079" s="40"/>
      <c r="K1079" s="34">
        <v>0</v>
      </c>
      <c r="L1079" s="34">
        <v>0</v>
      </c>
      <c r="M1079" s="34">
        <f t="shared" si="25"/>
        <v>0</v>
      </c>
      <c r="N1079" s="34">
        <f t="shared" si="26"/>
        <v>0</v>
      </c>
      <c r="O1079" s="36" t="e">
        <f t="shared" si="22"/>
        <v>#DIV/0!</v>
      </c>
      <c r="P1079" s="2"/>
      <c r="Q1079" s="2"/>
      <c r="R1079" s="2"/>
      <c r="S1079" s="2"/>
      <c r="T1079" s="2"/>
      <c r="U1079" s="2"/>
    </row>
    <row r="1080" spans="1:21" x14ac:dyDescent="0.25">
      <c r="A1080" s="37">
        <v>120207</v>
      </c>
      <c r="B1080" s="30" t="s">
        <v>47</v>
      </c>
      <c r="C1080" s="30" t="s">
        <v>627</v>
      </c>
      <c r="D1080" s="30" t="s">
        <v>1092</v>
      </c>
      <c r="E1080" s="38"/>
      <c r="F1080" s="39">
        <v>0</v>
      </c>
      <c r="G1080" s="32">
        <f t="shared" si="23"/>
        <v>0</v>
      </c>
      <c r="H1080" s="39">
        <v>0</v>
      </c>
      <c r="I1080" s="32">
        <f t="shared" si="24"/>
        <v>0</v>
      </c>
      <c r="J1080" s="40"/>
      <c r="K1080" s="34">
        <v>0</v>
      </c>
      <c r="L1080" s="34">
        <v>0</v>
      </c>
      <c r="M1080" s="34">
        <f t="shared" si="25"/>
        <v>0</v>
      </c>
      <c r="N1080" s="34">
        <f t="shared" si="26"/>
        <v>0</v>
      </c>
      <c r="O1080" s="36" t="e">
        <f t="shared" si="22"/>
        <v>#DIV/0!</v>
      </c>
      <c r="P1080" s="2"/>
      <c r="Q1080" s="2"/>
      <c r="R1080" s="2"/>
      <c r="S1080" s="2"/>
      <c r="T1080" s="2"/>
      <c r="U1080" s="2"/>
    </row>
    <row r="1081" spans="1:21" x14ac:dyDescent="0.25">
      <c r="A1081" s="37">
        <v>120208</v>
      </c>
      <c r="B1081" s="30" t="s">
        <v>47</v>
      </c>
      <c r="C1081" s="30" t="s">
        <v>627</v>
      </c>
      <c r="D1081" s="30" t="s">
        <v>1093</v>
      </c>
      <c r="E1081" s="38"/>
      <c r="F1081" s="39">
        <v>0</v>
      </c>
      <c r="G1081" s="32">
        <f t="shared" si="23"/>
        <v>0</v>
      </c>
      <c r="H1081" s="39">
        <v>0</v>
      </c>
      <c r="I1081" s="32">
        <f t="shared" si="24"/>
        <v>0</v>
      </c>
      <c r="J1081" s="40"/>
      <c r="K1081" s="34">
        <v>0</v>
      </c>
      <c r="L1081" s="34">
        <v>0</v>
      </c>
      <c r="M1081" s="34">
        <f t="shared" si="25"/>
        <v>0</v>
      </c>
      <c r="N1081" s="34">
        <f t="shared" si="26"/>
        <v>0</v>
      </c>
      <c r="O1081" s="36" t="e">
        <f t="shared" si="22"/>
        <v>#DIV/0!</v>
      </c>
      <c r="P1081" s="2"/>
      <c r="Q1081" s="2"/>
      <c r="R1081" s="2"/>
      <c r="S1081" s="2"/>
      <c r="T1081" s="2"/>
      <c r="U1081" s="2"/>
    </row>
    <row r="1082" spans="1:21" x14ac:dyDescent="0.25">
      <c r="A1082" s="37">
        <v>120209</v>
      </c>
      <c r="B1082" s="30" t="s">
        <v>47</v>
      </c>
      <c r="C1082" s="30" t="s">
        <v>627</v>
      </c>
      <c r="D1082" s="30" t="s">
        <v>85</v>
      </c>
      <c r="E1082" s="38"/>
      <c r="F1082" s="39">
        <v>0</v>
      </c>
      <c r="G1082" s="32">
        <f t="shared" si="23"/>
        <v>0</v>
      </c>
      <c r="H1082" s="39">
        <v>0</v>
      </c>
      <c r="I1082" s="32">
        <f t="shared" si="24"/>
        <v>0</v>
      </c>
      <c r="J1082" s="40"/>
      <c r="K1082" s="34">
        <v>0</v>
      </c>
      <c r="L1082" s="34">
        <v>0</v>
      </c>
      <c r="M1082" s="34">
        <f t="shared" si="25"/>
        <v>0</v>
      </c>
      <c r="N1082" s="34">
        <f t="shared" si="26"/>
        <v>0</v>
      </c>
      <c r="O1082" s="36" t="e">
        <f t="shared" si="22"/>
        <v>#DIV/0!</v>
      </c>
      <c r="P1082" s="2"/>
      <c r="Q1082" s="2"/>
      <c r="R1082" s="2"/>
      <c r="S1082" s="2"/>
      <c r="T1082" s="2"/>
      <c r="U1082" s="2"/>
    </row>
    <row r="1083" spans="1:21" x14ac:dyDescent="0.25">
      <c r="A1083" s="37">
        <v>120210</v>
      </c>
      <c r="B1083" s="30" t="s">
        <v>47</v>
      </c>
      <c r="C1083" s="30" t="s">
        <v>627</v>
      </c>
      <c r="D1083" s="30" t="s">
        <v>1094</v>
      </c>
      <c r="E1083" s="42">
        <v>3305</v>
      </c>
      <c r="F1083" s="32">
        <v>3712</v>
      </c>
      <c r="G1083" s="32">
        <f t="shared" si="23"/>
        <v>407</v>
      </c>
      <c r="H1083" s="32">
        <v>2956</v>
      </c>
      <c r="I1083" s="32">
        <f t="shared" si="24"/>
        <v>756</v>
      </c>
      <c r="J1083" s="33">
        <v>0.20369999999999999</v>
      </c>
      <c r="K1083" s="34">
        <v>3776</v>
      </c>
      <c r="L1083" s="34">
        <v>0</v>
      </c>
      <c r="M1083" s="35">
        <f t="shared" si="25"/>
        <v>2956</v>
      </c>
      <c r="N1083" s="35">
        <f t="shared" si="26"/>
        <v>820</v>
      </c>
      <c r="O1083" s="36">
        <f t="shared" si="22"/>
        <v>0.21716101694915255</v>
      </c>
      <c r="P1083" s="2"/>
      <c r="Q1083" s="2"/>
      <c r="R1083" s="2"/>
      <c r="S1083" s="2"/>
      <c r="T1083" s="2"/>
      <c r="U1083" s="2"/>
    </row>
    <row r="1084" spans="1:21" x14ac:dyDescent="0.25">
      <c r="A1084" s="37">
        <v>120211</v>
      </c>
      <c r="B1084" s="30" t="s">
        <v>47</v>
      </c>
      <c r="C1084" s="30" t="s">
        <v>627</v>
      </c>
      <c r="D1084" s="30" t="s">
        <v>1095</v>
      </c>
      <c r="E1084" s="38"/>
      <c r="F1084" s="39">
        <v>0</v>
      </c>
      <c r="G1084" s="32">
        <f t="shared" si="23"/>
        <v>0</v>
      </c>
      <c r="H1084" s="39">
        <v>0</v>
      </c>
      <c r="I1084" s="32">
        <f t="shared" si="24"/>
        <v>0</v>
      </c>
      <c r="J1084" s="40"/>
      <c r="K1084" s="34">
        <v>0</v>
      </c>
      <c r="L1084" s="34">
        <v>0</v>
      </c>
      <c r="M1084" s="34">
        <f t="shared" si="25"/>
        <v>0</v>
      </c>
      <c r="N1084" s="34">
        <f t="shared" si="26"/>
        <v>0</v>
      </c>
      <c r="O1084" s="36" t="e">
        <f t="shared" si="22"/>
        <v>#DIV/0!</v>
      </c>
      <c r="P1084" s="2"/>
      <c r="Q1084" s="2"/>
      <c r="R1084" s="2"/>
      <c r="S1084" s="2"/>
      <c r="T1084" s="2"/>
      <c r="U1084" s="2"/>
    </row>
    <row r="1085" spans="1:21" x14ac:dyDescent="0.25">
      <c r="A1085" s="37">
        <v>120212</v>
      </c>
      <c r="B1085" s="30" t="s">
        <v>47</v>
      </c>
      <c r="C1085" s="30" t="s">
        <v>627</v>
      </c>
      <c r="D1085" s="30" t="s">
        <v>1096</v>
      </c>
      <c r="E1085" s="42">
        <v>2075</v>
      </c>
      <c r="F1085" s="32">
        <v>2208</v>
      </c>
      <c r="G1085" s="32">
        <f t="shared" si="23"/>
        <v>133</v>
      </c>
      <c r="H1085" s="32">
        <v>1722</v>
      </c>
      <c r="I1085" s="32">
        <f t="shared" si="24"/>
        <v>486</v>
      </c>
      <c r="J1085" s="33">
        <v>0.22009999999999999</v>
      </c>
      <c r="K1085" s="34">
        <v>2267</v>
      </c>
      <c r="L1085" s="34">
        <v>0</v>
      </c>
      <c r="M1085" s="35">
        <f t="shared" si="25"/>
        <v>1722</v>
      </c>
      <c r="N1085" s="35">
        <f t="shared" si="26"/>
        <v>545</v>
      </c>
      <c r="O1085" s="36">
        <f t="shared" si="22"/>
        <v>0.24040582267313632</v>
      </c>
      <c r="P1085" s="2"/>
      <c r="Q1085" s="2"/>
      <c r="R1085" s="2"/>
      <c r="S1085" s="2"/>
      <c r="T1085" s="2"/>
      <c r="U1085" s="2"/>
    </row>
    <row r="1086" spans="1:21" x14ac:dyDescent="0.25">
      <c r="A1086" s="37">
        <v>120213</v>
      </c>
      <c r="B1086" s="30" t="s">
        <v>47</v>
      </c>
      <c r="C1086" s="30" t="s">
        <v>627</v>
      </c>
      <c r="D1086" s="30" t="s">
        <v>1097</v>
      </c>
      <c r="E1086" s="42">
        <v>3569</v>
      </c>
      <c r="F1086" s="32">
        <v>3833</v>
      </c>
      <c r="G1086" s="32">
        <f t="shared" si="23"/>
        <v>264</v>
      </c>
      <c r="H1086" s="32">
        <v>3312</v>
      </c>
      <c r="I1086" s="32">
        <f t="shared" si="24"/>
        <v>521</v>
      </c>
      <c r="J1086" s="33">
        <v>0.13589999999999999</v>
      </c>
      <c r="K1086" s="34">
        <v>3899</v>
      </c>
      <c r="L1086" s="34">
        <v>0</v>
      </c>
      <c r="M1086" s="35">
        <f t="shared" si="25"/>
        <v>3312</v>
      </c>
      <c r="N1086" s="35">
        <f t="shared" si="26"/>
        <v>587</v>
      </c>
      <c r="O1086" s="36">
        <f t="shared" si="22"/>
        <v>0.15055142344190819</v>
      </c>
      <c r="P1086" s="2"/>
      <c r="Q1086" s="2"/>
      <c r="R1086" s="2"/>
      <c r="S1086" s="2"/>
      <c r="T1086" s="2"/>
      <c r="U1086" s="2"/>
    </row>
    <row r="1087" spans="1:21" x14ac:dyDescent="0.25">
      <c r="A1087" s="37">
        <v>120214</v>
      </c>
      <c r="B1087" s="30" t="s">
        <v>47</v>
      </c>
      <c r="C1087" s="30" t="s">
        <v>627</v>
      </c>
      <c r="D1087" s="30" t="s">
        <v>1098</v>
      </c>
      <c r="E1087" s="38"/>
      <c r="F1087" s="39">
        <v>0</v>
      </c>
      <c r="G1087" s="32">
        <f t="shared" si="23"/>
        <v>0</v>
      </c>
      <c r="H1087" s="39">
        <v>0</v>
      </c>
      <c r="I1087" s="32">
        <f t="shared" si="24"/>
        <v>0</v>
      </c>
      <c r="J1087" s="40"/>
      <c r="K1087" s="34">
        <v>0</v>
      </c>
      <c r="L1087" s="34">
        <v>0</v>
      </c>
      <c r="M1087" s="34">
        <f t="shared" si="25"/>
        <v>0</v>
      </c>
      <c r="N1087" s="34">
        <f t="shared" si="26"/>
        <v>0</v>
      </c>
      <c r="O1087" s="36" t="e">
        <f t="shared" si="22"/>
        <v>#DIV/0!</v>
      </c>
      <c r="P1087" s="2"/>
      <c r="Q1087" s="2"/>
      <c r="R1087" s="2"/>
      <c r="S1087" s="2"/>
      <c r="T1087" s="2"/>
      <c r="U1087" s="2"/>
    </row>
    <row r="1088" spans="1:21" x14ac:dyDescent="0.25">
      <c r="A1088" s="37">
        <v>120215</v>
      </c>
      <c r="B1088" s="30" t="s">
        <v>47</v>
      </c>
      <c r="C1088" s="30" t="s">
        <v>627</v>
      </c>
      <c r="D1088" s="30" t="s">
        <v>1099</v>
      </c>
      <c r="E1088" s="38"/>
      <c r="F1088" s="39">
        <v>0</v>
      </c>
      <c r="G1088" s="32">
        <f t="shared" si="23"/>
        <v>0</v>
      </c>
      <c r="H1088" s="39">
        <v>0</v>
      </c>
      <c r="I1088" s="32">
        <f t="shared" si="24"/>
        <v>0</v>
      </c>
      <c r="J1088" s="40"/>
      <c r="K1088" s="34">
        <v>0</v>
      </c>
      <c r="L1088" s="34">
        <v>0</v>
      </c>
      <c r="M1088" s="34">
        <f t="shared" si="25"/>
        <v>0</v>
      </c>
      <c r="N1088" s="34">
        <f t="shared" si="26"/>
        <v>0</v>
      </c>
      <c r="O1088" s="36" t="e">
        <f t="shared" si="22"/>
        <v>#DIV/0!</v>
      </c>
      <c r="P1088" s="2"/>
      <c r="Q1088" s="2"/>
      <c r="R1088" s="2"/>
      <c r="S1088" s="2"/>
      <c r="T1088" s="2"/>
      <c r="U1088" s="2"/>
    </row>
    <row r="1089" spans="1:21" x14ac:dyDescent="0.25">
      <c r="A1089" s="37">
        <v>120301</v>
      </c>
      <c r="B1089" s="30" t="s">
        <v>47</v>
      </c>
      <c r="C1089" s="30" t="s">
        <v>1100</v>
      </c>
      <c r="D1089" s="30" t="s">
        <v>1100</v>
      </c>
      <c r="E1089" s="42">
        <v>23133</v>
      </c>
      <c r="F1089" s="32">
        <v>25771</v>
      </c>
      <c r="G1089" s="32">
        <f t="shared" si="23"/>
        <v>2638</v>
      </c>
      <c r="H1089" s="32">
        <v>22202</v>
      </c>
      <c r="I1089" s="32">
        <f t="shared" si="24"/>
        <v>3569</v>
      </c>
      <c r="J1089" s="33">
        <v>0.13850000000000001</v>
      </c>
      <c r="K1089" s="34">
        <v>26089</v>
      </c>
      <c r="L1089" s="34">
        <v>0</v>
      </c>
      <c r="M1089" s="35">
        <f t="shared" si="25"/>
        <v>22202</v>
      </c>
      <c r="N1089" s="35">
        <f t="shared" si="26"/>
        <v>3887</v>
      </c>
      <c r="O1089" s="36">
        <f t="shared" si="22"/>
        <v>0.14898999578366362</v>
      </c>
      <c r="P1089" s="2"/>
      <c r="Q1089" s="2"/>
      <c r="R1089" s="2"/>
      <c r="S1089" s="2"/>
      <c r="T1089" s="2"/>
      <c r="U1089" s="2"/>
    </row>
    <row r="1090" spans="1:21" x14ac:dyDescent="0.25">
      <c r="A1090" s="37">
        <v>120302</v>
      </c>
      <c r="B1090" s="30" t="s">
        <v>47</v>
      </c>
      <c r="C1090" s="30" t="s">
        <v>1100</v>
      </c>
      <c r="D1090" s="30" t="s">
        <v>1101</v>
      </c>
      <c r="E1090" s="42">
        <v>27568</v>
      </c>
      <c r="F1090" s="32">
        <v>32565</v>
      </c>
      <c r="G1090" s="32">
        <f t="shared" si="23"/>
        <v>4997</v>
      </c>
      <c r="H1090" s="32">
        <v>25822</v>
      </c>
      <c r="I1090" s="32">
        <f t="shared" si="24"/>
        <v>6743</v>
      </c>
      <c r="J1090" s="33">
        <v>0.20710000000000001</v>
      </c>
      <c r="K1090" s="34">
        <v>33252</v>
      </c>
      <c r="L1090" s="34">
        <v>0</v>
      </c>
      <c r="M1090" s="35">
        <f t="shared" si="25"/>
        <v>25822</v>
      </c>
      <c r="N1090" s="35">
        <f t="shared" si="26"/>
        <v>7430</v>
      </c>
      <c r="O1090" s="36">
        <f t="shared" si="22"/>
        <v>0.22344520630338024</v>
      </c>
      <c r="P1090" s="2"/>
      <c r="Q1090" s="2"/>
      <c r="R1090" s="2"/>
      <c r="S1090" s="2"/>
      <c r="T1090" s="2"/>
      <c r="U1090" s="2"/>
    </row>
    <row r="1091" spans="1:21" x14ac:dyDescent="0.25">
      <c r="A1091" s="37">
        <v>120303</v>
      </c>
      <c r="B1091" s="30" t="s">
        <v>47</v>
      </c>
      <c r="C1091" s="30" t="s">
        <v>1100</v>
      </c>
      <c r="D1091" s="30" t="s">
        <v>1102</v>
      </c>
      <c r="E1091" s="42">
        <v>17937</v>
      </c>
      <c r="F1091" s="32">
        <v>22420</v>
      </c>
      <c r="G1091" s="32">
        <f t="shared" si="23"/>
        <v>4483</v>
      </c>
      <c r="H1091" s="32">
        <v>17720</v>
      </c>
      <c r="I1091" s="32">
        <f t="shared" si="24"/>
        <v>4700</v>
      </c>
      <c r="J1091" s="33">
        <v>0.20960000000000001</v>
      </c>
      <c r="K1091" s="34">
        <v>22377</v>
      </c>
      <c r="L1091" s="34">
        <v>0</v>
      </c>
      <c r="M1091" s="35">
        <f t="shared" si="25"/>
        <v>17720</v>
      </c>
      <c r="N1091" s="35">
        <f t="shared" si="26"/>
        <v>4657</v>
      </c>
      <c r="O1091" s="36">
        <f t="shared" si="22"/>
        <v>0.20811547571166822</v>
      </c>
      <c r="P1091" s="2"/>
      <c r="Q1091" s="2"/>
      <c r="R1091" s="2"/>
      <c r="S1091" s="2"/>
      <c r="T1091" s="2"/>
      <c r="U1091" s="2"/>
    </row>
    <row r="1092" spans="1:21" x14ac:dyDescent="0.25">
      <c r="A1092" s="37">
        <v>120304</v>
      </c>
      <c r="B1092" s="30" t="s">
        <v>47</v>
      </c>
      <c r="C1092" s="30" t="s">
        <v>1100</v>
      </c>
      <c r="D1092" s="30" t="s">
        <v>1103</v>
      </c>
      <c r="E1092" s="38"/>
      <c r="F1092" s="39">
        <v>0</v>
      </c>
      <c r="G1092" s="32">
        <f t="shared" si="23"/>
        <v>0</v>
      </c>
      <c r="H1092" s="39">
        <v>0</v>
      </c>
      <c r="I1092" s="32">
        <f t="shared" si="24"/>
        <v>0</v>
      </c>
      <c r="J1092" s="40"/>
      <c r="K1092" s="34">
        <v>0</v>
      </c>
      <c r="L1092" s="34">
        <v>0</v>
      </c>
      <c r="M1092" s="34">
        <f t="shared" si="25"/>
        <v>0</v>
      </c>
      <c r="N1092" s="34">
        <f t="shared" si="26"/>
        <v>0</v>
      </c>
      <c r="O1092" s="36" t="e">
        <f t="shared" si="22"/>
        <v>#DIV/0!</v>
      </c>
      <c r="P1092" s="2"/>
      <c r="Q1092" s="2"/>
      <c r="R1092" s="2"/>
      <c r="S1092" s="2"/>
      <c r="T1092" s="2"/>
      <c r="U1092" s="2"/>
    </row>
    <row r="1093" spans="1:21" x14ac:dyDescent="0.25">
      <c r="A1093" s="37">
        <v>120305</v>
      </c>
      <c r="B1093" s="30" t="s">
        <v>47</v>
      </c>
      <c r="C1093" s="30" t="s">
        <v>1100</v>
      </c>
      <c r="D1093" s="30" t="s">
        <v>1104</v>
      </c>
      <c r="E1093" s="42">
        <v>19437</v>
      </c>
      <c r="F1093" s="32">
        <v>22889</v>
      </c>
      <c r="G1093" s="32">
        <f t="shared" si="23"/>
        <v>3452</v>
      </c>
      <c r="H1093" s="32">
        <v>18400</v>
      </c>
      <c r="I1093" s="32">
        <f t="shared" si="24"/>
        <v>4489</v>
      </c>
      <c r="J1093" s="33">
        <v>0.1961</v>
      </c>
      <c r="K1093" s="34">
        <v>23203</v>
      </c>
      <c r="L1093" s="34">
        <v>0</v>
      </c>
      <c r="M1093" s="35">
        <f t="shared" si="25"/>
        <v>18400</v>
      </c>
      <c r="N1093" s="35">
        <f t="shared" si="26"/>
        <v>4803</v>
      </c>
      <c r="O1093" s="36">
        <f t="shared" si="22"/>
        <v>0.20699909494461924</v>
      </c>
      <c r="P1093" s="2"/>
      <c r="Q1093" s="2"/>
      <c r="R1093" s="2"/>
      <c r="S1093" s="2"/>
      <c r="T1093" s="2"/>
      <c r="U1093" s="2"/>
    </row>
    <row r="1094" spans="1:21" x14ac:dyDescent="0.25">
      <c r="A1094" s="37">
        <v>120306</v>
      </c>
      <c r="B1094" s="30" t="s">
        <v>47</v>
      </c>
      <c r="C1094" s="30" t="s">
        <v>1100</v>
      </c>
      <c r="D1094" s="30" t="s">
        <v>1105</v>
      </c>
      <c r="E1094" s="38"/>
      <c r="F1094" s="39">
        <v>0</v>
      </c>
      <c r="G1094" s="32">
        <f t="shared" si="23"/>
        <v>0</v>
      </c>
      <c r="H1094" s="39">
        <v>0</v>
      </c>
      <c r="I1094" s="32">
        <f t="shared" si="24"/>
        <v>0</v>
      </c>
      <c r="J1094" s="40"/>
      <c r="K1094" s="34">
        <v>0</v>
      </c>
      <c r="L1094" s="34">
        <v>0</v>
      </c>
      <c r="M1094" s="34">
        <f t="shared" si="25"/>
        <v>0</v>
      </c>
      <c r="N1094" s="34">
        <f t="shared" si="26"/>
        <v>0</v>
      </c>
      <c r="O1094" s="36" t="e">
        <f t="shared" si="22"/>
        <v>#DIV/0!</v>
      </c>
      <c r="P1094" s="2"/>
      <c r="Q1094" s="2"/>
      <c r="R1094" s="2"/>
      <c r="S1094" s="2"/>
      <c r="T1094" s="2"/>
      <c r="U1094" s="2"/>
    </row>
    <row r="1095" spans="1:21" x14ac:dyDescent="0.25">
      <c r="A1095" s="37">
        <v>120401</v>
      </c>
      <c r="B1095" s="30" t="s">
        <v>47</v>
      </c>
      <c r="C1095" s="30" t="s">
        <v>1106</v>
      </c>
      <c r="D1095" s="30" t="s">
        <v>1106</v>
      </c>
      <c r="E1095" s="42">
        <v>15756</v>
      </c>
      <c r="F1095" s="32">
        <v>19568</v>
      </c>
      <c r="G1095" s="32">
        <f t="shared" si="23"/>
        <v>3812</v>
      </c>
      <c r="H1095" s="32">
        <v>15584</v>
      </c>
      <c r="I1095" s="32">
        <f t="shared" si="24"/>
        <v>3984</v>
      </c>
      <c r="J1095" s="33">
        <v>0.2036</v>
      </c>
      <c r="K1095" s="34">
        <v>19802</v>
      </c>
      <c r="L1095" s="34">
        <v>0</v>
      </c>
      <c r="M1095" s="35">
        <f t="shared" si="25"/>
        <v>15584</v>
      </c>
      <c r="N1095" s="35">
        <f t="shared" si="26"/>
        <v>4218</v>
      </c>
      <c r="O1095" s="36">
        <f t="shared" si="22"/>
        <v>0.21300878699121301</v>
      </c>
      <c r="P1095" s="2"/>
      <c r="Q1095" s="2"/>
      <c r="R1095" s="2"/>
      <c r="S1095" s="2"/>
      <c r="T1095" s="2"/>
      <c r="U1095" s="2"/>
    </row>
    <row r="1096" spans="1:21" x14ac:dyDescent="0.25">
      <c r="A1096" s="37">
        <v>120402</v>
      </c>
      <c r="B1096" s="30" t="s">
        <v>47</v>
      </c>
      <c r="C1096" s="30" t="s">
        <v>1106</v>
      </c>
      <c r="D1096" s="30" t="s">
        <v>1107</v>
      </c>
      <c r="E1096" s="42">
        <v>3313</v>
      </c>
      <c r="F1096" s="32">
        <v>3547</v>
      </c>
      <c r="G1096" s="32">
        <f t="shared" si="23"/>
        <v>234</v>
      </c>
      <c r="H1096" s="32">
        <v>3167</v>
      </c>
      <c r="I1096" s="32">
        <f t="shared" si="24"/>
        <v>380</v>
      </c>
      <c r="J1096" s="33">
        <v>0.1071</v>
      </c>
      <c r="K1096" s="34">
        <v>3517</v>
      </c>
      <c r="L1096" s="34">
        <v>0</v>
      </c>
      <c r="M1096" s="35">
        <f t="shared" si="25"/>
        <v>3167</v>
      </c>
      <c r="N1096" s="35">
        <f t="shared" si="26"/>
        <v>350</v>
      </c>
      <c r="O1096" s="36">
        <f t="shared" si="22"/>
        <v>9.9516633494455498E-2</v>
      </c>
      <c r="P1096" s="2"/>
      <c r="Q1096" s="2"/>
      <c r="R1096" s="2"/>
      <c r="S1096" s="2"/>
      <c r="T1096" s="2"/>
      <c r="U1096" s="2"/>
    </row>
    <row r="1097" spans="1:21" x14ac:dyDescent="0.25">
      <c r="A1097" s="37">
        <v>120403</v>
      </c>
      <c r="B1097" s="30" t="s">
        <v>47</v>
      </c>
      <c r="C1097" s="30" t="s">
        <v>1106</v>
      </c>
      <c r="D1097" s="30" t="s">
        <v>1108</v>
      </c>
      <c r="E1097" s="38"/>
      <c r="F1097" s="39">
        <v>0</v>
      </c>
      <c r="G1097" s="32">
        <f t="shared" si="23"/>
        <v>0</v>
      </c>
      <c r="H1097" s="39">
        <v>0</v>
      </c>
      <c r="I1097" s="32">
        <f t="shared" si="24"/>
        <v>0</v>
      </c>
      <c r="J1097" s="40"/>
      <c r="K1097" s="34">
        <v>0</v>
      </c>
      <c r="L1097" s="34">
        <v>0</v>
      </c>
      <c r="M1097" s="34">
        <f t="shared" si="25"/>
        <v>0</v>
      </c>
      <c r="N1097" s="34">
        <f t="shared" si="26"/>
        <v>0</v>
      </c>
      <c r="O1097" s="36" t="e">
        <f t="shared" si="22"/>
        <v>#DIV/0!</v>
      </c>
      <c r="P1097" s="2"/>
      <c r="Q1097" s="2"/>
      <c r="R1097" s="2"/>
      <c r="S1097" s="2"/>
      <c r="T1097" s="2"/>
      <c r="U1097" s="2"/>
    </row>
    <row r="1098" spans="1:21" x14ac:dyDescent="0.25">
      <c r="A1098" s="37">
        <v>120404</v>
      </c>
      <c r="B1098" s="30" t="s">
        <v>47</v>
      </c>
      <c r="C1098" s="30" t="s">
        <v>1106</v>
      </c>
      <c r="D1098" s="30" t="s">
        <v>1109</v>
      </c>
      <c r="E1098" s="38"/>
      <c r="F1098" s="39">
        <v>0</v>
      </c>
      <c r="G1098" s="32">
        <f t="shared" si="23"/>
        <v>0</v>
      </c>
      <c r="H1098" s="39">
        <v>0</v>
      </c>
      <c r="I1098" s="32">
        <f t="shared" si="24"/>
        <v>0</v>
      </c>
      <c r="J1098" s="40"/>
      <c r="K1098" s="34">
        <v>0</v>
      </c>
      <c r="L1098" s="34">
        <v>0</v>
      </c>
      <c r="M1098" s="34">
        <f t="shared" si="25"/>
        <v>0</v>
      </c>
      <c r="N1098" s="34">
        <f t="shared" si="26"/>
        <v>0</v>
      </c>
      <c r="O1098" s="36" t="e">
        <f t="shared" si="22"/>
        <v>#DIV/0!</v>
      </c>
      <c r="P1098" s="2"/>
      <c r="Q1098" s="2"/>
      <c r="R1098" s="2"/>
      <c r="S1098" s="2"/>
      <c r="T1098" s="2"/>
      <c r="U1098" s="2"/>
    </row>
    <row r="1099" spans="1:21" x14ac:dyDescent="0.25">
      <c r="A1099" s="37">
        <v>120405</v>
      </c>
      <c r="B1099" s="30" t="s">
        <v>47</v>
      </c>
      <c r="C1099" s="30" t="s">
        <v>1106</v>
      </c>
      <c r="D1099" s="30" t="s">
        <v>1110</v>
      </c>
      <c r="E1099" s="38"/>
      <c r="F1099" s="39">
        <v>0</v>
      </c>
      <c r="G1099" s="32">
        <f t="shared" si="23"/>
        <v>0</v>
      </c>
      <c r="H1099" s="39">
        <v>0</v>
      </c>
      <c r="I1099" s="32">
        <f t="shared" si="24"/>
        <v>0</v>
      </c>
      <c r="J1099" s="40"/>
      <c r="K1099" s="34">
        <v>0</v>
      </c>
      <c r="L1099" s="34">
        <v>0</v>
      </c>
      <c r="M1099" s="34">
        <f t="shared" si="25"/>
        <v>0</v>
      </c>
      <c r="N1099" s="34">
        <f t="shared" si="26"/>
        <v>0</v>
      </c>
      <c r="O1099" s="36" t="e">
        <f t="shared" si="22"/>
        <v>#DIV/0!</v>
      </c>
      <c r="P1099" s="2"/>
      <c r="Q1099" s="2"/>
      <c r="R1099" s="2"/>
      <c r="S1099" s="2"/>
      <c r="T1099" s="2"/>
      <c r="U1099" s="2"/>
    </row>
    <row r="1100" spans="1:21" x14ac:dyDescent="0.25">
      <c r="A1100" s="37">
        <v>120406</v>
      </c>
      <c r="B1100" s="30" t="s">
        <v>47</v>
      </c>
      <c r="C1100" s="30" t="s">
        <v>1106</v>
      </c>
      <c r="D1100" s="30" t="s">
        <v>1111</v>
      </c>
      <c r="E1100" s="38"/>
      <c r="F1100" s="39">
        <v>0</v>
      </c>
      <c r="G1100" s="32">
        <f t="shared" si="23"/>
        <v>0</v>
      </c>
      <c r="H1100" s="39">
        <v>0</v>
      </c>
      <c r="I1100" s="32">
        <f t="shared" si="24"/>
        <v>0</v>
      </c>
      <c r="J1100" s="40"/>
      <c r="K1100" s="34">
        <v>0</v>
      </c>
      <c r="L1100" s="34">
        <v>0</v>
      </c>
      <c r="M1100" s="34">
        <f t="shared" si="25"/>
        <v>0</v>
      </c>
      <c r="N1100" s="34">
        <f t="shared" si="26"/>
        <v>0</v>
      </c>
      <c r="O1100" s="36" t="e">
        <f t="shared" si="22"/>
        <v>#DIV/0!</v>
      </c>
      <c r="P1100" s="2"/>
      <c r="Q1100" s="2"/>
      <c r="R1100" s="2"/>
      <c r="S1100" s="2"/>
      <c r="T1100" s="2"/>
      <c r="U1100" s="2"/>
    </row>
    <row r="1101" spans="1:21" x14ac:dyDescent="0.25">
      <c r="A1101" s="37">
        <v>120407</v>
      </c>
      <c r="B1101" s="30" t="s">
        <v>47</v>
      </c>
      <c r="C1101" s="30" t="s">
        <v>1106</v>
      </c>
      <c r="D1101" s="30" t="s">
        <v>1112</v>
      </c>
      <c r="E1101" s="42">
        <v>2373</v>
      </c>
      <c r="F1101" s="32">
        <v>2589</v>
      </c>
      <c r="G1101" s="32">
        <f t="shared" si="23"/>
        <v>216</v>
      </c>
      <c r="H1101" s="32">
        <v>2311</v>
      </c>
      <c r="I1101" s="32">
        <f t="shared" si="24"/>
        <v>278</v>
      </c>
      <c r="J1101" s="33">
        <v>0.1074</v>
      </c>
      <c r="K1101" s="34">
        <v>2592</v>
      </c>
      <c r="L1101" s="34">
        <v>0</v>
      </c>
      <c r="M1101" s="35">
        <f t="shared" si="25"/>
        <v>2311</v>
      </c>
      <c r="N1101" s="35">
        <f t="shared" si="26"/>
        <v>281</v>
      </c>
      <c r="O1101" s="36">
        <f t="shared" si="22"/>
        <v>0.10841049382716049</v>
      </c>
      <c r="P1101" s="2"/>
      <c r="Q1101" s="2"/>
      <c r="R1101" s="2"/>
      <c r="S1101" s="2"/>
      <c r="T1101" s="2"/>
      <c r="U1101" s="2"/>
    </row>
    <row r="1102" spans="1:21" x14ac:dyDescent="0.25">
      <c r="A1102" s="37">
        <v>120408</v>
      </c>
      <c r="B1102" s="30" t="s">
        <v>47</v>
      </c>
      <c r="C1102" s="30" t="s">
        <v>1106</v>
      </c>
      <c r="D1102" s="30" t="s">
        <v>1113</v>
      </c>
      <c r="E1102" s="38"/>
      <c r="F1102" s="39">
        <v>0</v>
      </c>
      <c r="G1102" s="32">
        <f t="shared" si="23"/>
        <v>0</v>
      </c>
      <c r="H1102" s="39">
        <v>0</v>
      </c>
      <c r="I1102" s="32">
        <f t="shared" si="24"/>
        <v>0</v>
      </c>
      <c r="J1102" s="40"/>
      <c r="K1102" s="34">
        <v>0</v>
      </c>
      <c r="L1102" s="34">
        <v>0</v>
      </c>
      <c r="M1102" s="34">
        <f t="shared" si="25"/>
        <v>0</v>
      </c>
      <c r="N1102" s="34">
        <f t="shared" si="26"/>
        <v>0</v>
      </c>
      <c r="O1102" s="36" t="e">
        <f t="shared" si="22"/>
        <v>#DIV/0!</v>
      </c>
      <c r="P1102" s="2"/>
      <c r="Q1102" s="2"/>
      <c r="R1102" s="2"/>
      <c r="S1102" s="2"/>
      <c r="T1102" s="2"/>
      <c r="U1102" s="2"/>
    </row>
    <row r="1103" spans="1:21" x14ac:dyDescent="0.25">
      <c r="A1103" s="37">
        <v>120409</v>
      </c>
      <c r="B1103" s="30" t="s">
        <v>47</v>
      </c>
      <c r="C1103" s="30" t="s">
        <v>1106</v>
      </c>
      <c r="D1103" s="30" t="s">
        <v>1114</v>
      </c>
      <c r="E1103" s="38"/>
      <c r="F1103" s="39">
        <v>0</v>
      </c>
      <c r="G1103" s="32">
        <f t="shared" si="23"/>
        <v>0</v>
      </c>
      <c r="H1103" s="39">
        <v>0</v>
      </c>
      <c r="I1103" s="32">
        <f t="shared" si="24"/>
        <v>0</v>
      </c>
      <c r="J1103" s="40"/>
      <c r="K1103" s="34">
        <v>0</v>
      </c>
      <c r="L1103" s="34">
        <v>0</v>
      </c>
      <c r="M1103" s="34">
        <f t="shared" si="25"/>
        <v>0</v>
      </c>
      <c r="N1103" s="34">
        <f t="shared" si="26"/>
        <v>0</v>
      </c>
      <c r="O1103" s="36" t="e">
        <f t="shared" si="22"/>
        <v>#DIV/0!</v>
      </c>
      <c r="P1103" s="2"/>
      <c r="Q1103" s="2"/>
      <c r="R1103" s="2"/>
      <c r="S1103" s="2"/>
      <c r="T1103" s="2"/>
      <c r="U1103" s="2"/>
    </row>
    <row r="1104" spans="1:21" x14ac:dyDescent="0.25">
      <c r="A1104" s="37">
        <v>120410</v>
      </c>
      <c r="B1104" s="30" t="s">
        <v>47</v>
      </c>
      <c r="C1104" s="30" t="s">
        <v>1106</v>
      </c>
      <c r="D1104" s="30" t="s">
        <v>1115</v>
      </c>
      <c r="E1104" s="38"/>
      <c r="F1104" s="39">
        <v>0</v>
      </c>
      <c r="G1104" s="32">
        <f t="shared" si="23"/>
        <v>0</v>
      </c>
      <c r="H1104" s="39">
        <v>0</v>
      </c>
      <c r="I1104" s="32">
        <f t="shared" si="24"/>
        <v>0</v>
      </c>
      <c r="J1104" s="40"/>
      <c r="K1104" s="34">
        <v>0</v>
      </c>
      <c r="L1104" s="34">
        <v>0</v>
      </c>
      <c r="M1104" s="34">
        <f t="shared" si="25"/>
        <v>0</v>
      </c>
      <c r="N1104" s="34">
        <f t="shared" si="26"/>
        <v>0</v>
      </c>
      <c r="O1104" s="36" t="e">
        <f t="shared" si="22"/>
        <v>#DIV/0!</v>
      </c>
      <c r="P1104" s="2"/>
      <c r="Q1104" s="2"/>
      <c r="R1104" s="2"/>
      <c r="S1104" s="2"/>
      <c r="T1104" s="2"/>
      <c r="U1104" s="2"/>
    </row>
    <row r="1105" spans="1:21" x14ac:dyDescent="0.25">
      <c r="A1105" s="37">
        <v>120411</v>
      </c>
      <c r="B1105" s="30" t="s">
        <v>47</v>
      </c>
      <c r="C1105" s="30" t="s">
        <v>1106</v>
      </c>
      <c r="D1105" s="30" t="s">
        <v>1116</v>
      </c>
      <c r="E1105" s="38"/>
      <c r="F1105" s="39">
        <v>0</v>
      </c>
      <c r="G1105" s="32">
        <f t="shared" si="23"/>
        <v>0</v>
      </c>
      <c r="H1105" s="39">
        <v>0</v>
      </c>
      <c r="I1105" s="32">
        <f t="shared" si="24"/>
        <v>0</v>
      </c>
      <c r="J1105" s="40"/>
      <c r="K1105" s="34">
        <v>0</v>
      </c>
      <c r="L1105" s="34">
        <v>0</v>
      </c>
      <c r="M1105" s="34">
        <f t="shared" si="25"/>
        <v>0</v>
      </c>
      <c r="N1105" s="34">
        <f t="shared" si="26"/>
        <v>0</v>
      </c>
      <c r="O1105" s="36" t="e">
        <f t="shared" si="22"/>
        <v>#DIV/0!</v>
      </c>
      <c r="P1105" s="2"/>
      <c r="Q1105" s="2"/>
      <c r="R1105" s="2"/>
      <c r="S1105" s="2"/>
      <c r="T1105" s="2"/>
      <c r="U1105" s="2"/>
    </row>
    <row r="1106" spans="1:21" x14ac:dyDescent="0.25">
      <c r="A1106" s="37">
        <v>120412</v>
      </c>
      <c r="B1106" s="30" t="s">
        <v>47</v>
      </c>
      <c r="C1106" s="30" t="s">
        <v>1106</v>
      </c>
      <c r="D1106" s="30" t="s">
        <v>1117</v>
      </c>
      <c r="E1106" s="38"/>
      <c r="F1106" s="39">
        <v>0</v>
      </c>
      <c r="G1106" s="32">
        <f t="shared" si="23"/>
        <v>0</v>
      </c>
      <c r="H1106" s="39">
        <v>0</v>
      </c>
      <c r="I1106" s="32">
        <f t="shared" si="24"/>
        <v>0</v>
      </c>
      <c r="J1106" s="40"/>
      <c r="K1106" s="34">
        <v>0</v>
      </c>
      <c r="L1106" s="34">
        <v>0</v>
      </c>
      <c r="M1106" s="34">
        <f t="shared" si="25"/>
        <v>0</v>
      </c>
      <c r="N1106" s="34">
        <f t="shared" si="26"/>
        <v>0</v>
      </c>
      <c r="O1106" s="36" t="e">
        <f t="shared" si="22"/>
        <v>#DIV/0!</v>
      </c>
      <c r="P1106" s="2"/>
      <c r="Q1106" s="2"/>
      <c r="R1106" s="2"/>
      <c r="S1106" s="2"/>
      <c r="T1106" s="2"/>
      <c r="U1106" s="2"/>
    </row>
    <row r="1107" spans="1:21" x14ac:dyDescent="0.25">
      <c r="A1107" s="37">
        <v>120413</v>
      </c>
      <c r="B1107" s="30" t="s">
        <v>47</v>
      </c>
      <c r="C1107" s="30" t="s">
        <v>1106</v>
      </c>
      <c r="D1107" s="30" t="s">
        <v>1118</v>
      </c>
      <c r="E1107" s="38"/>
      <c r="F1107" s="39">
        <v>0</v>
      </c>
      <c r="G1107" s="32">
        <f t="shared" si="23"/>
        <v>0</v>
      </c>
      <c r="H1107" s="39">
        <v>0</v>
      </c>
      <c r="I1107" s="32">
        <f t="shared" si="24"/>
        <v>0</v>
      </c>
      <c r="J1107" s="40"/>
      <c r="K1107" s="34">
        <v>0</v>
      </c>
      <c r="L1107" s="34">
        <v>0</v>
      </c>
      <c r="M1107" s="34">
        <f t="shared" si="25"/>
        <v>0</v>
      </c>
      <c r="N1107" s="34">
        <f t="shared" si="26"/>
        <v>0</v>
      </c>
      <c r="O1107" s="36" t="e">
        <f t="shared" si="22"/>
        <v>#DIV/0!</v>
      </c>
      <c r="P1107" s="2"/>
      <c r="Q1107" s="2"/>
      <c r="R1107" s="2"/>
      <c r="S1107" s="2"/>
      <c r="T1107" s="2"/>
      <c r="U1107" s="2"/>
    </row>
    <row r="1108" spans="1:21" x14ac:dyDescent="0.25">
      <c r="A1108" s="37">
        <v>120414</v>
      </c>
      <c r="B1108" s="30" t="s">
        <v>47</v>
      </c>
      <c r="C1108" s="30" t="s">
        <v>1106</v>
      </c>
      <c r="D1108" s="30" t="s">
        <v>1119</v>
      </c>
      <c r="E1108" s="38"/>
      <c r="F1108" s="39">
        <v>0</v>
      </c>
      <c r="G1108" s="32">
        <f t="shared" si="23"/>
        <v>0</v>
      </c>
      <c r="H1108" s="39">
        <v>0</v>
      </c>
      <c r="I1108" s="32">
        <f t="shared" si="24"/>
        <v>0</v>
      </c>
      <c r="J1108" s="40"/>
      <c r="K1108" s="34">
        <v>0</v>
      </c>
      <c r="L1108" s="34">
        <v>0</v>
      </c>
      <c r="M1108" s="34">
        <f t="shared" si="25"/>
        <v>0</v>
      </c>
      <c r="N1108" s="34">
        <f t="shared" si="26"/>
        <v>0</v>
      </c>
      <c r="O1108" s="36" t="e">
        <f t="shared" si="22"/>
        <v>#DIV/0!</v>
      </c>
      <c r="P1108" s="2"/>
      <c r="Q1108" s="2"/>
      <c r="R1108" s="2"/>
      <c r="S1108" s="2"/>
      <c r="T1108" s="2"/>
      <c r="U1108" s="2"/>
    </row>
    <row r="1109" spans="1:21" x14ac:dyDescent="0.25">
      <c r="A1109" s="37">
        <v>120415</v>
      </c>
      <c r="B1109" s="30" t="s">
        <v>47</v>
      </c>
      <c r="C1109" s="30" t="s">
        <v>1106</v>
      </c>
      <c r="D1109" s="30" t="s">
        <v>1120</v>
      </c>
      <c r="E1109" s="38"/>
      <c r="F1109" s="39">
        <v>0</v>
      </c>
      <c r="G1109" s="32">
        <f t="shared" si="23"/>
        <v>0</v>
      </c>
      <c r="H1109" s="39">
        <v>0</v>
      </c>
      <c r="I1109" s="32">
        <f t="shared" si="24"/>
        <v>0</v>
      </c>
      <c r="J1109" s="40"/>
      <c r="K1109" s="34">
        <v>0</v>
      </c>
      <c r="L1109" s="34">
        <v>0</v>
      </c>
      <c r="M1109" s="34">
        <f t="shared" si="25"/>
        <v>0</v>
      </c>
      <c r="N1109" s="34">
        <f t="shared" si="26"/>
        <v>0</v>
      </c>
      <c r="O1109" s="36" t="e">
        <f t="shared" si="22"/>
        <v>#DIV/0!</v>
      </c>
      <c r="P1109" s="2"/>
      <c r="Q1109" s="2"/>
      <c r="R1109" s="2"/>
      <c r="S1109" s="2"/>
      <c r="T1109" s="2"/>
      <c r="U1109" s="2"/>
    </row>
    <row r="1110" spans="1:21" x14ac:dyDescent="0.25">
      <c r="A1110" s="37">
        <v>120416</v>
      </c>
      <c r="B1110" s="30" t="s">
        <v>47</v>
      </c>
      <c r="C1110" s="30" t="s">
        <v>1106</v>
      </c>
      <c r="D1110" s="30" t="s">
        <v>1121</v>
      </c>
      <c r="E1110" s="38"/>
      <c r="F1110" s="39">
        <v>0</v>
      </c>
      <c r="G1110" s="32">
        <f t="shared" si="23"/>
        <v>0</v>
      </c>
      <c r="H1110" s="39">
        <v>0</v>
      </c>
      <c r="I1110" s="32">
        <f t="shared" si="24"/>
        <v>0</v>
      </c>
      <c r="J1110" s="40"/>
      <c r="K1110" s="34">
        <v>0</v>
      </c>
      <c r="L1110" s="34">
        <v>0</v>
      </c>
      <c r="M1110" s="34">
        <f t="shared" si="25"/>
        <v>0</v>
      </c>
      <c r="N1110" s="34">
        <f t="shared" si="26"/>
        <v>0</v>
      </c>
      <c r="O1110" s="36" t="e">
        <f t="shared" si="22"/>
        <v>#DIV/0!</v>
      </c>
      <c r="P1110" s="2"/>
      <c r="Q1110" s="2"/>
      <c r="R1110" s="2"/>
      <c r="S1110" s="2"/>
      <c r="T1110" s="2"/>
      <c r="U1110" s="2"/>
    </row>
    <row r="1111" spans="1:21" x14ac:dyDescent="0.25">
      <c r="A1111" s="37">
        <v>120417</v>
      </c>
      <c r="B1111" s="30" t="s">
        <v>47</v>
      </c>
      <c r="C1111" s="30" t="s">
        <v>1106</v>
      </c>
      <c r="D1111" s="30" t="s">
        <v>1122</v>
      </c>
      <c r="E1111" s="38"/>
      <c r="F1111" s="39">
        <v>0</v>
      </c>
      <c r="G1111" s="32">
        <f t="shared" si="23"/>
        <v>0</v>
      </c>
      <c r="H1111" s="39">
        <v>0</v>
      </c>
      <c r="I1111" s="32">
        <f t="shared" si="24"/>
        <v>0</v>
      </c>
      <c r="J1111" s="40"/>
      <c r="K1111" s="34">
        <v>0</v>
      </c>
      <c r="L1111" s="34">
        <v>0</v>
      </c>
      <c r="M1111" s="34">
        <f t="shared" si="25"/>
        <v>0</v>
      </c>
      <c r="N1111" s="34">
        <f t="shared" si="26"/>
        <v>0</v>
      </c>
      <c r="O1111" s="36" t="e">
        <f t="shared" si="22"/>
        <v>#DIV/0!</v>
      </c>
      <c r="P1111" s="2"/>
      <c r="Q1111" s="2"/>
      <c r="R1111" s="2"/>
      <c r="S1111" s="2"/>
      <c r="T1111" s="2"/>
      <c r="U1111" s="2"/>
    </row>
    <row r="1112" spans="1:21" x14ac:dyDescent="0.25">
      <c r="A1112" s="37">
        <v>120418</v>
      </c>
      <c r="B1112" s="30" t="s">
        <v>47</v>
      </c>
      <c r="C1112" s="30" t="s">
        <v>1106</v>
      </c>
      <c r="D1112" s="30" t="s">
        <v>1123</v>
      </c>
      <c r="E1112" s="38"/>
      <c r="F1112" s="39">
        <v>0</v>
      </c>
      <c r="G1112" s="32">
        <f t="shared" si="23"/>
        <v>0</v>
      </c>
      <c r="H1112" s="39">
        <v>0</v>
      </c>
      <c r="I1112" s="32">
        <f t="shared" si="24"/>
        <v>0</v>
      </c>
      <c r="J1112" s="40"/>
      <c r="K1112" s="34">
        <v>0</v>
      </c>
      <c r="L1112" s="34">
        <v>0</v>
      </c>
      <c r="M1112" s="34">
        <f t="shared" si="25"/>
        <v>0</v>
      </c>
      <c r="N1112" s="34">
        <f t="shared" si="26"/>
        <v>0</v>
      </c>
      <c r="O1112" s="36" t="e">
        <f t="shared" si="22"/>
        <v>#DIV/0!</v>
      </c>
      <c r="P1112" s="2"/>
      <c r="Q1112" s="2"/>
      <c r="R1112" s="2"/>
      <c r="S1112" s="2"/>
      <c r="T1112" s="2"/>
      <c r="U1112" s="2"/>
    </row>
    <row r="1113" spans="1:21" x14ac:dyDescent="0.25">
      <c r="A1113" s="37">
        <v>120419</v>
      </c>
      <c r="B1113" s="30" t="s">
        <v>47</v>
      </c>
      <c r="C1113" s="30" t="s">
        <v>1106</v>
      </c>
      <c r="D1113" s="30" t="s">
        <v>1124</v>
      </c>
      <c r="E1113" s="38"/>
      <c r="F1113" s="39">
        <v>0</v>
      </c>
      <c r="G1113" s="32">
        <f t="shared" si="23"/>
        <v>0</v>
      </c>
      <c r="H1113" s="39">
        <v>0</v>
      </c>
      <c r="I1113" s="32">
        <f t="shared" si="24"/>
        <v>0</v>
      </c>
      <c r="J1113" s="40"/>
      <c r="K1113" s="34">
        <v>0</v>
      </c>
      <c r="L1113" s="34">
        <v>0</v>
      </c>
      <c r="M1113" s="34">
        <f t="shared" si="25"/>
        <v>0</v>
      </c>
      <c r="N1113" s="34">
        <f t="shared" si="26"/>
        <v>0</v>
      </c>
      <c r="O1113" s="36" t="e">
        <f t="shared" si="22"/>
        <v>#DIV/0!</v>
      </c>
      <c r="P1113" s="2"/>
      <c r="Q1113" s="2"/>
      <c r="R1113" s="2"/>
      <c r="S1113" s="2"/>
      <c r="T1113" s="2"/>
      <c r="U1113" s="2"/>
    </row>
    <row r="1114" spans="1:21" x14ac:dyDescent="0.25">
      <c r="A1114" s="37">
        <v>120420</v>
      </c>
      <c r="B1114" s="30" t="s">
        <v>47</v>
      </c>
      <c r="C1114" s="30" t="s">
        <v>1106</v>
      </c>
      <c r="D1114" s="30" t="s">
        <v>1125</v>
      </c>
      <c r="E1114" s="38"/>
      <c r="F1114" s="39">
        <v>0</v>
      </c>
      <c r="G1114" s="32">
        <f t="shared" si="23"/>
        <v>0</v>
      </c>
      <c r="H1114" s="39">
        <v>0</v>
      </c>
      <c r="I1114" s="32">
        <f t="shared" si="24"/>
        <v>0</v>
      </c>
      <c r="J1114" s="40"/>
      <c r="K1114" s="34">
        <v>0</v>
      </c>
      <c r="L1114" s="34">
        <v>0</v>
      </c>
      <c r="M1114" s="34">
        <f t="shared" si="25"/>
        <v>0</v>
      </c>
      <c r="N1114" s="34">
        <f t="shared" si="26"/>
        <v>0</v>
      </c>
      <c r="O1114" s="36" t="e">
        <f t="shared" si="22"/>
        <v>#DIV/0!</v>
      </c>
      <c r="P1114" s="2"/>
      <c r="Q1114" s="2"/>
      <c r="R1114" s="2"/>
      <c r="S1114" s="2"/>
      <c r="T1114" s="2"/>
      <c r="U1114" s="2"/>
    </row>
    <row r="1115" spans="1:21" x14ac:dyDescent="0.25">
      <c r="A1115" s="37">
        <v>120421</v>
      </c>
      <c r="B1115" s="30" t="s">
        <v>47</v>
      </c>
      <c r="C1115" s="30" t="s">
        <v>1106</v>
      </c>
      <c r="D1115" s="30" t="s">
        <v>1126</v>
      </c>
      <c r="E1115" s="42">
        <v>2311</v>
      </c>
      <c r="F1115" s="32">
        <v>2365</v>
      </c>
      <c r="G1115" s="32">
        <f t="shared" si="23"/>
        <v>54</v>
      </c>
      <c r="H1115" s="32">
        <v>2298</v>
      </c>
      <c r="I1115" s="32">
        <f t="shared" si="24"/>
        <v>67</v>
      </c>
      <c r="J1115" s="33">
        <v>2.8299999999999999E-2</v>
      </c>
      <c r="K1115" s="34">
        <v>2360</v>
      </c>
      <c r="L1115" s="34">
        <v>0</v>
      </c>
      <c r="M1115" s="35">
        <f t="shared" si="25"/>
        <v>2298</v>
      </c>
      <c r="N1115" s="35">
        <f t="shared" si="26"/>
        <v>62</v>
      </c>
      <c r="O1115" s="36">
        <f t="shared" si="22"/>
        <v>2.6271186440677965E-2</v>
      </c>
      <c r="P1115" s="2"/>
      <c r="Q1115" s="2"/>
      <c r="R1115" s="2"/>
      <c r="S1115" s="2"/>
      <c r="T1115" s="2"/>
      <c r="U1115" s="2"/>
    </row>
    <row r="1116" spans="1:21" x14ac:dyDescent="0.25">
      <c r="A1116" s="37">
        <v>120422</v>
      </c>
      <c r="B1116" s="30" t="s">
        <v>47</v>
      </c>
      <c r="C1116" s="30" t="s">
        <v>1106</v>
      </c>
      <c r="D1116" s="30" t="s">
        <v>1127</v>
      </c>
      <c r="E1116" s="38"/>
      <c r="F1116" s="39">
        <v>0</v>
      </c>
      <c r="G1116" s="32">
        <f t="shared" si="23"/>
        <v>0</v>
      </c>
      <c r="H1116" s="39">
        <v>0</v>
      </c>
      <c r="I1116" s="32">
        <f t="shared" si="24"/>
        <v>0</v>
      </c>
      <c r="J1116" s="40"/>
      <c r="K1116" s="34">
        <v>0</v>
      </c>
      <c r="L1116" s="34">
        <v>0</v>
      </c>
      <c r="M1116" s="34">
        <f t="shared" si="25"/>
        <v>0</v>
      </c>
      <c r="N1116" s="34">
        <f t="shared" si="26"/>
        <v>0</v>
      </c>
      <c r="O1116" s="36" t="e">
        <f t="shared" si="22"/>
        <v>#DIV/0!</v>
      </c>
      <c r="P1116" s="2"/>
      <c r="Q1116" s="2"/>
      <c r="R1116" s="2"/>
      <c r="S1116" s="2"/>
      <c r="T1116" s="2"/>
      <c r="U1116" s="2"/>
    </row>
    <row r="1117" spans="1:21" x14ac:dyDescent="0.25">
      <c r="A1117" s="37">
        <v>120423</v>
      </c>
      <c r="B1117" s="30" t="s">
        <v>47</v>
      </c>
      <c r="C1117" s="30" t="s">
        <v>1106</v>
      </c>
      <c r="D1117" s="30" t="s">
        <v>664</v>
      </c>
      <c r="E1117" s="38"/>
      <c r="F1117" s="39">
        <v>0</v>
      </c>
      <c r="G1117" s="32">
        <f t="shared" si="23"/>
        <v>0</v>
      </c>
      <c r="H1117" s="39">
        <v>0</v>
      </c>
      <c r="I1117" s="32">
        <f t="shared" si="24"/>
        <v>0</v>
      </c>
      <c r="J1117" s="40"/>
      <c r="K1117" s="34">
        <v>0</v>
      </c>
      <c r="L1117" s="34">
        <v>0</v>
      </c>
      <c r="M1117" s="34">
        <f t="shared" si="25"/>
        <v>0</v>
      </c>
      <c r="N1117" s="34">
        <f t="shared" si="26"/>
        <v>0</v>
      </c>
      <c r="O1117" s="36" t="e">
        <f t="shared" si="22"/>
        <v>#DIV/0!</v>
      </c>
      <c r="P1117" s="2"/>
      <c r="Q1117" s="2"/>
      <c r="R1117" s="2"/>
      <c r="S1117" s="2"/>
      <c r="T1117" s="2"/>
      <c r="U1117" s="2"/>
    </row>
    <row r="1118" spans="1:21" x14ac:dyDescent="0.25">
      <c r="A1118" s="37">
        <v>120424</v>
      </c>
      <c r="B1118" s="30" t="s">
        <v>47</v>
      </c>
      <c r="C1118" s="30" t="s">
        <v>1106</v>
      </c>
      <c r="D1118" s="30" t="s">
        <v>1128</v>
      </c>
      <c r="E1118" s="38"/>
      <c r="F1118" s="39">
        <v>0</v>
      </c>
      <c r="G1118" s="32">
        <f t="shared" si="23"/>
        <v>0</v>
      </c>
      <c r="H1118" s="39">
        <v>0</v>
      </c>
      <c r="I1118" s="32">
        <f t="shared" si="24"/>
        <v>0</v>
      </c>
      <c r="J1118" s="40"/>
      <c r="K1118" s="34">
        <v>0</v>
      </c>
      <c r="L1118" s="34">
        <v>0</v>
      </c>
      <c r="M1118" s="34">
        <f t="shared" si="25"/>
        <v>0</v>
      </c>
      <c r="N1118" s="34">
        <f t="shared" si="26"/>
        <v>0</v>
      </c>
      <c r="O1118" s="36" t="e">
        <f t="shared" si="22"/>
        <v>#DIV/0!</v>
      </c>
      <c r="P1118" s="2"/>
      <c r="Q1118" s="2"/>
      <c r="R1118" s="2"/>
      <c r="S1118" s="2"/>
      <c r="T1118" s="2"/>
      <c r="U1118" s="2"/>
    </row>
    <row r="1119" spans="1:21" x14ac:dyDescent="0.25">
      <c r="A1119" s="37">
        <v>120425</v>
      </c>
      <c r="B1119" s="30" t="s">
        <v>47</v>
      </c>
      <c r="C1119" s="30" t="s">
        <v>1106</v>
      </c>
      <c r="D1119" s="30" t="s">
        <v>1129</v>
      </c>
      <c r="E1119" s="38"/>
      <c r="F1119" s="39">
        <v>0</v>
      </c>
      <c r="G1119" s="32">
        <f t="shared" si="23"/>
        <v>0</v>
      </c>
      <c r="H1119" s="39">
        <v>0</v>
      </c>
      <c r="I1119" s="32">
        <f t="shared" si="24"/>
        <v>0</v>
      </c>
      <c r="J1119" s="40"/>
      <c r="K1119" s="34">
        <v>0</v>
      </c>
      <c r="L1119" s="34">
        <v>0</v>
      </c>
      <c r="M1119" s="34">
        <f t="shared" si="25"/>
        <v>0</v>
      </c>
      <c r="N1119" s="34">
        <f t="shared" si="26"/>
        <v>0</v>
      </c>
      <c r="O1119" s="36" t="e">
        <f t="shared" si="22"/>
        <v>#DIV/0!</v>
      </c>
      <c r="P1119" s="2"/>
      <c r="Q1119" s="2"/>
      <c r="R1119" s="2"/>
      <c r="S1119" s="2"/>
      <c r="T1119" s="2"/>
      <c r="U1119" s="2"/>
    </row>
    <row r="1120" spans="1:21" x14ac:dyDescent="0.25">
      <c r="A1120" s="37">
        <v>120426</v>
      </c>
      <c r="B1120" s="30" t="s">
        <v>47</v>
      </c>
      <c r="C1120" s="30" t="s">
        <v>1106</v>
      </c>
      <c r="D1120" s="30" t="s">
        <v>1130</v>
      </c>
      <c r="E1120" s="38"/>
      <c r="F1120" s="39">
        <v>0</v>
      </c>
      <c r="G1120" s="32">
        <f t="shared" si="23"/>
        <v>0</v>
      </c>
      <c r="H1120" s="39">
        <v>0</v>
      </c>
      <c r="I1120" s="32">
        <f t="shared" si="24"/>
        <v>0</v>
      </c>
      <c r="J1120" s="40"/>
      <c r="K1120" s="34">
        <v>0</v>
      </c>
      <c r="L1120" s="34">
        <v>0</v>
      </c>
      <c r="M1120" s="34">
        <f t="shared" si="25"/>
        <v>0</v>
      </c>
      <c r="N1120" s="34">
        <f t="shared" si="26"/>
        <v>0</v>
      </c>
      <c r="O1120" s="36" t="e">
        <f t="shared" si="22"/>
        <v>#DIV/0!</v>
      </c>
      <c r="P1120" s="2"/>
      <c r="Q1120" s="2"/>
      <c r="R1120" s="2"/>
      <c r="S1120" s="2"/>
      <c r="T1120" s="2"/>
      <c r="U1120" s="2"/>
    </row>
    <row r="1121" spans="1:21" x14ac:dyDescent="0.25">
      <c r="A1121" s="37">
        <v>120427</v>
      </c>
      <c r="B1121" s="30" t="s">
        <v>47</v>
      </c>
      <c r="C1121" s="30" t="s">
        <v>1106</v>
      </c>
      <c r="D1121" s="30" t="s">
        <v>1131</v>
      </c>
      <c r="E1121" s="38"/>
      <c r="F1121" s="39">
        <v>0</v>
      </c>
      <c r="G1121" s="32">
        <f t="shared" si="23"/>
        <v>0</v>
      </c>
      <c r="H1121" s="39">
        <v>0</v>
      </c>
      <c r="I1121" s="32">
        <f t="shared" si="24"/>
        <v>0</v>
      </c>
      <c r="J1121" s="40"/>
      <c r="K1121" s="34">
        <v>0</v>
      </c>
      <c r="L1121" s="34">
        <v>0</v>
      </c>
      <c r="M1121" s="34">
        <f t="shared" si="25"/>
        <v>0</v>
      </c>
      <c r="N1121" s="34">
        <f t="shared" si="26"/>
        <v>0</v>
      </c>
      <c r="O1121" s="36" t="e">
        <f t="shared" si="22"/>
        <v>#DIV/0!</v>
      </c>
      <c r="P1121" s="2"/>
      <c r="Q1121" s="2"/>
      <c r="R1121" s="2"/>
      <c r="S1121" s="2"/>
      <c r="T1121" s="2"/>
      <c r="U1121" s="2"/>
    </row>
    <row r="1122" spans="1:21" x14ac:dyDescent="0.25">
      <c r="A1122" s="37">
        <v>120428</v>
      </c>
      <c r="B1122" s="30" t="s">
        <v>47</v>
      </c>
      <c r="C1122" s="30" t="s">
        <v>1106</v>
      </c>
      <c r="D1122" s="30" t="s">
        <v>1132</v>
      </c>
      <c r="E1122" s="42">
        <v>2145</v>
      </c>
      <c r="F1122" s="32">
        <v>2456</v>
      </c>
      <c r="G1122" s="32">
        <f t="shared" si="23"/>
        <v>311</v>
      </c>
      <c r="H1122" s="32">
        <v>2106</v>
      </c>
      <c r="I1122" s="32">
        <f t="shared" si="24"/>
        <v>350</v>
      </c>
      <c r="J1122" s="33">
        <v>0.14249999999999999</v>
      </c>
      <c r="K1122" s="34">
        <v>2492</v>
      </c>
      <c r="L1122" s="34">
        <v>0</v>
      </c>
      <c r="M1122" s="35">
        <f t="shared" si="25"/>
        <v>2106</v>
      </c>
      <c r="N1122" s="35">
        <f t="shared" si="26"/>
        <v>386</v>
      </c>
      <c r="O1122" s="36">
        <f t="shared" si="22"/>
        <v>0.1548956661316212</v>
      </c>
      <c r="P1122" s="2"/>
      <c r="Q1122" s="2"/>
      <c r="R1122" s="2"/>
      <c r="S1122" s="2"/>
      <c r="T1122" s="2"/>
      <c r="U1122" s="2"/>
    </row>
    <row r="1123" spans="1:21" x14ac:dyDescent="0.25">
      <c r="A1123" s="37">
        <v>120429</v>
      </c>
      <c r="B1123" s="30" t="s">
        <v>47</v>
      </c>
      <c r="C1123" s="30" t="s">
        <v>1106</v>
      </c>
      <c r="D1123" s="30" t="s">
        <v>1133</v>
      </c>
      <c r="E1123" s="38"/>
      <c r="F1123" s="39">
        <v>0</v>
      </c>
      <c r="G1123" s="32">
        <f t="shared" si="23"/>
        <v>0</v>
      </c>
      <c r="H1123" s="39">
        <v>0</v>
      </c>
      <c r="I1123" s="32">
        <f t="shared" si="24"/>
        <v>0</v>
      </c>
      <c r="J1123" s="40"/>
      <c r="K1123" s="34">
        <v>0</v>
      </c>
      <c r="L1123" s="34">
        <v>0</v>
      </c>
      <c r="M1123" s="34">
        <f t="shared" si="25"/>
        <v>0</v>
      </c>
      <c r="N1123" s="34">
        <f t="shared" si="26"/>
        <v>0</v>
      </c>
      <c r="O1123" s="36" t="e">
        <f t="shared" si="22"/>
        <v>#DIV/0!</v>
      </c>
      <c r="P1123" s="2"/>
      <c r="Q1123" s="2"/>
      <c r="R1123" s="2"/>
      <c r="S1123" s="2"/>
      <c r="T1123" s="2"/>
      <c r="U1123" s="2"/>
    </row>
    <row r="1124" spans="1:21" x14ac:dyDescent="0.25">
      <c r="A1124" s="37">
        <v>120430</v>
      </c>
      <c r="B1124" s="30" t="s">
        <v>47</v>
      </c>
      <c r="C1124" s="30" t="s">
        <v>1106</v>
      </c>
      <c r="D1124" s="30" t="s">
        <v>1134</v>
      </c>
      <c r="E1124" s="42">
        <v>3090</v>
      </c>
      <c r="F1124" s="32">
        <v>3321</v>
      </c>
      <c r="G1124" s="32">
        <f t="shared" si="23"/>
        <v>231</v>
      </c>
      <c r="H1124" s="32">
        <v>2966</v>
      </c>
      <c r="I1124" s="32">
        <f t="shared" si="24"/>
        <v>355</v>
      </c>
      <c r="J1124" s="33">
        <v>0.1069</v>
      </c>
      <c r="K1124" s="34">
        <v>3361</v>
      </c>
      <c r="L1124" s="34">
        <v>0</v>
      </c>
      <c r="M1124" s="35">
        <f t="shared" si="25"/>
        <v>2966</v>
      </c>
      <c r="N1124" s="35">
        <f t="shared" si="26"/>
        <v>395</v>
      </c>
      <c r="O1124" s="36">
        <f t="shared" si="22"/>
        <v>0.11752454626599226</v>
      </c>
      <c r="P1124" s="2"/>
      <c r="Q1124" s="2"/>
      <c r="R1124" s="2"/>
      <c r="S1124" s="2"/>
      <c r="T1124" s="2"/>
      <c r="U1124" s="2"/>
    </row>
    <row r="1125" spans="1:21" x14ac:dyDescent="0.25">
      <c r="A1125" s="37">
        <v>120431</v>
      </c>
      <c r="B1125" s="30" t="s">
        <v>47</v>
      </c>
      <c r="C1125" s="30" t="s">
        <v>1106</v>
      </c>
      <c r="D1125" s="30" t="s">
        <v>1135</v>
      </c>
      <c r="E1125" s="38"/>
      <c r="F1125" s="39">
        <v>0</v>
      </c>
      <c r="G1125" s="32">
        <f t="shared" si="23"/>
        <v>0</v>
      </c>
      <c r="H1125" s="39">
        <v>0</v>
      </c>
      <c r="I1125" s="32">
        <f t="shared" si="24"/>
        <v>0</v>
      </c>
      <c r="J1125" s="40"/>
      <c r="K1125" s="34">
        <v>0</v>
      </c>
      <c r="L1125" s="34">
        <v>0</v>
      </c>
      <c r="M1125" s="34">
        <f t="shared" si="25"/>
        <v>0</v>
      </c>
      <c r="N1125" s="34">
        <f t="shared" si="26"/>
        <v>0</v>
      </c>
      <c r="O1125" s="36" t="e">
        <f t="shared" si="22"/>
        <v>#DIV/0!</v>
      </c>
      <c r="P1125" s="2"/>
      <c r="Q1125" s="2"/>
      <c r="R1125" s="2"/>
      <c r="S1125" s="2"/>
      <c r="T1125" s="2"/>
      <c r="U1125" s="2"/>
    </row>
    <row r="1126" spans="1:21" x14ac:dyDescent="0.25">
      <c r="A1126" s="37">
        <v>120432</v>
      </c>
      <c r="B1126" s="30" t="s">
        <v>47</v>
      </c>
      <c r="C1126" s="30" t="s">
        <v>1106</v>
      </c>
      <c r="D1126" s="30" t="s">
        <v>1136</v>
      </c>
      <c r="E1126" s="38"/>
      <c r="F1126" s="39">
        <v>0</v>
      </c>
      <c r="G1126" s="32">
        <f t="shared" si="23"/>
        <v>0</v>
      </c>
      <c r="H1126" s="39">
        <v>0</v>
      </c>
      <c r="I1126" s="32">
        <f t="shared" si="24"/>
        <v>0</v>
      </c>
      <c r="J1126" s="40"/>
      <c r="K1126" s="34">
        <v>0</v>
      </c>
      <c r="L1126" s="34">
        <v>0</v>
      </c>
      <c r="M1126" s="34">
        <f t="shared" si="25"/>
        <v>0</v>
      </c>
      <c r="N1126" s="34">
        <f t="shared" si="26"/>
        <v>0</v>
      </c>
      <c r="O1126" s="36" t="e">
        <f t="shared" si="22"/>
        <v>#DIV/0!</v>
      </c>
      <c r="P1126" s="2"/>
      <c r="Q1126" s="2"/>
      <c r="R1126" s="2"/>
      <c r="S1126" s="2"/>
      <c r="T1126" s="2"/>
      <c r="U1126" s="2"/>
    </row>
    <row r="1127" spans="1:21" x14ac:dyDescent="0.25">
      <c r="A1127" s="37">
        <v>120433</v>
      </c>
      <c r="B1127" s="30" t="s">
        <v>47</v>
      </c>
      <c r="C1127" s="30" t="s">
        <v>1106</v>
      </c>
      <c r="D1127" s="30" t="s">
        <v>869</v>
      </c>
      <c r="E1127" s="38"/>
      <c r="F1127" s="39">
        <v>0</v>
      </c>
      <c r="G1127" s="32">
        <f t="shared" si="23"/>
        <v>0</v>
      </c>
      <c r="H1127" s="39">
        <v>0</v>
      </c>
      <c r="I1127" s="32">
        <f t="shared" si="24"/>
        <v>0</v>
      </c>
      <c r="J1127" s="40"/>
      <c r="K1127" s="34">
        <v>0</v>
      </c>
      <c r="L1127" s="34">
        <v>0</v>
      </c>
      <c r="M1127" s="34">
        <f t="shared" si="25"/>
        <v>0</v>
      </c>
      <c r="N1127" s="34">
        <f t="shared" si="26"/>
        <v>0</v>
      </c>
      <c r="O1127" s="36" t="e">
        <f t="shared" si="22"/>
        <v>#DIV/0!</v>
      </c>
      <c r="P1127" s="2"/>
      <c r="Q1127" s="2"/>
      <c r="R1127" s="2"/>
      <c r="S1127" s="2"/>
      <c r="T1127" s="2"/>
      <c r="U1127" s="2"/>
    </row>
    <row r="1128" spans="1:21" x14ac:dyDescent="0.25">
      <c r="A1128" s="37">
        <v>120434</v>
      </c>
      <c r="B1128" s="30" t="s">
        <v>47</v>
      </c>
      <c r="C1128" s="30" t="s">
        <v>1106</v>
      </c>
      <c r="D1128" s="30" t="s">
        <v>1137</v>
      </c>
      <c r="E1128" s="42">
        <v>8472</v>
      </c>
      <c r="F1128" s="32">
        <v>9670</v>
      </c>
      <c r="G1128" s="32">
        <f t="shared" si="23"/>
        <v>1198</v>
      </c>
      <c r="H1128" s="32">
        <v>8416</v>
      </c>
      <c r="I1128" s="32">
        <f t="shared" si="24"/>
        <v>1254</v>
      </c>
      <c r="J1128" s="33">
        <v>0.12970000000000001</v>
      </c>
      <c r="K1128" s="34">
        <v>9728</v>
      </c>
      <c r="L1128" s="34">
        <v>0</v>
      </c>
      <c r="M1128" s="35">
        <f t="shared" si="25"/>
        <v>8416</v>
      </c>
      <c r="N1128" s="35">
        <f t="shared" si="26"/>
        <v>1312</v>
      </c>
      <c r="O1128" s="36">
        <f t="shared" si="22"/>
        <v>0.13486842105263158</v>
      </c>
      <c r="P1128" s="2"/>
      <c r="Q1128" s="2"/>
      <c r="R1128" s="2"/>
      <c r="S1128" s="2"/>
      <c r="T1128" s="2"/>
      <c r="U1128" s="2"/>
    </row>
    <row r="1129" spans="1:21" x14ac:dyDescent="0.25">
      <c r="A1129" s="37">
        <v>120501</v>
      </c>
      <c r="B1129" s="30" t="s">
        <v>47</v>
      </c>
      <c r="C1129" s="30" t="s">
        <v>47</v>
      </c>
      <c r="D1129" s="30" t="s">
        <v>47</v>
      </c>
      <c r="E1129" s="42">
        <v>9353</v>
      </c>
      <c r="F1129" s="32">
        <v>10203</v>
      </c>
      <c r="G1129" s="32">
        <f t="shared" si="23"/>
        <v>850</v>
      </c>
      <c r="H1129" s="32">
        <v>9188</v>
      </c>
      <c r="I1129" s="32">
        <f t="shared" si="24"/>
        <v>1015</v>
      </c>
      <c r="J1129" s="33">
        <v>9.9500000000000005E-2</v>
      </c>
      <c r="K1129" s="34">
        <v>10203</v>
      </c>
      <c r="L1129" s="34">
        <v>1015</v>
      </c>
      <c r="M1129" s="35">
        <f t="shared" si="25"/>
        <v>10203</v>
      </c>
      <c r="N1129" s="35">
        <f t="shared" si="26"/>
        <v>0</v>
      </c>
      <c r="O1129" s="36">
        <f t="shared" si="22"/>
        <v>0</v>
      </c>
      <c r="P1129" s="2"/>
      <c r="Q1129" s="2"/>
      <c r="R1129" s="2"/>
      <c r="S1129" s="2"/>
      <c r="T1129" s="2"/>
      <c r="U1129" s="2"/>
    </row>
    <row r="1130" spans="1:21" x14ac:dyDescent="0.25">
      <c r="A1130" s="37">
        <v>120502</v>
      </c>
      <c r="B1130" s="30" t="s">
        <v>47</v>
      </c>
      <c r="C1130" s="30" t="s">
        <v>47</v>
      </c>
      <c r="D1130" s="30" t="s">
        <v>1138</v>
      </c>
      <c r="E1130" s="42">
        <v>5584</v>
      </c>
      <c r="F1130" s="32">
        <v>6417</v>
      </c>
      <c r="G1130" s="32">
        <f t="shared" si="23"/>
        <v>833</v>
      </c>
      <c r="H1130" s="32">
        <v>5459</v>
      </c>
      <c r="I1130" s="32">
        <f t="shared" si="24"/>
        <v>958</v>
      </c>
      <c r="J1130" s="33">
        <v>0.14929999999999999</v>
      </c>
      <c r="K1130" s="35">
        <f>F1130</f>
        <v>6417</v>
      </c>
      <c r="L1130" s="34">
        <v>958</v>
      </c>
      <c r="M1130" s="35">
        <f t="shared" si="25"/>
        <v>6417</v>
      </c>
      <c r="N1130" s="35">
        <f t="shared" si="26"/>
        <v>0</v>
      </c>
      <c r="O1130" s="36">
        <f t="shared" si="22"/>
        <v>0</v>
      </c>
      <c r="P1130" s="2"/>
      <c r="Q1130" s="2"/>
      <c r="R1130" s="2"/>
      <c r="S1130" s="2"/>
      <c r="T1130" s="2"/>
      <c r="U1130" s="2"/>
    </row>
    <row r="1131" spans="1:21" x14ac:dyDescent="0.25">
      <c r="A1131" s="37">
        <v>120503</v>
      </c>
      <c r="B1131" s="30" t="s">
        <v>47</v>
      </c>
      <c r="C1131" s="30" t="s">
        <v>47</v>
      </c>
      <c r="D1131" s="30" t="s">
        <v>1139</v>
      </c>
      <c r="E1131" s="38"/>
      <c r="F1131" s="39">
        <v>0</v>
      </c>
      <c r="G1131" s="32">
        <f t="shared" si="23"/>
        <v>0</v>
      </c>
      <c r="H1131" s="39">
        <v>0</v>
      </c>
      <c r="I1131" s="32">
        <f t="shared" si="24"/>
        <v>0</v>
      </c>
      <c r="J1131" s="40"/>
      <c r="K1131" s="34">
        <v>0</v>
      </c>
      <c r="L1131" s="34">
        <v>0</v>
      </c>
      <c r="M1131" s="34">
        <f t="shared" si="25"/>
        <v>0</v>
      </c>
      <c r="N1131" s="34">
        <f t="shared" si="26"/>
        <v>0</v>
      </c>
      <c r="O1131" s="36" t="e">
        <f t="shared" si="22"/>
        <v>#DIV/0!</v>
      </c>
      <c r="P1131" s="2"/>
      <c r="Q1131" s="2"/>
      <c r="R1131" s="2"/>
      <c r="S1131" s="2"/>
      <c r="T1131" s="2"/>
      <c r="U1131" s="2"/>
    </row>
    <row r="1132" spans="1:21" x14ac:dyDescent="0.25">
      <c r="A1132" s="37">
        <v>120504</v>
      </c>
      <c r="B1132" s="30" t="s">
        <v>47</v>
      </c>
      <c r="C1132" s="30" t="s">
        <v>47</v>
      </c>
      <c r="D1132" s="30" t="s">
        <v>1140</v>
      </c>
      <c r="E1132" s="38"/>
      <c r="F1132" s="39">
        <v>0</v>
      </c>
      <c r="G1132" s="32">
        <f t="shared" si="23"/>
        <v>0</v>
      </c>
      <c r="H1132" s="39">
        <v>0</v>
      </c>
      <c r="I1132" s="32">
        <f t="shared" si="24"/>
        <v>0</v>
      </c>
      <c r="J1132" s="40"/>
      <c r="K1132" s="34">
        <v>0</v>
      </c>
      <c r="L1132" s="34">
        <v>0</v>
      </c>
      <c r="M1132" s="34">
        <f t="shared" si="25"/>
        <v>0</v>
      </c>
      <c r="N1132" s="34">
        <f t="shared" si="26"/>
        <v>0</v>
      </c>
      <c r="O1132" s="36" t="e">
        <f t="shared" si="22"/>
        <v>#DIV/0!</v>
      </c>
      <c r="P1132" s="2"/>
      <c r="Q1132" s="2"/>
      <c r="R1132" s="2"/>
      <c r="S1132" s="2"/>
      <c r="T1132" s="2"/>
      <c r="U1132" s="2"/>
    </row>
    <row r="1133" spans="1:21" x14ac:dyDescent="0.25">
      <c r="A1133" s="37">
        <v>120601</v>
      </c>
      <c r="B1133" s="30" t="s">
        <v>47</v>
      </c>
      <c r="C1133" s="30" t="s">
        <v>1141</v>
      </c>
      <c r="D1133" s="30" t="s">
        <v>1141</v>
      </c>
      <c r="E1133" s="42">
        <v>21649</v>
      </c>
      <c r="F1133" s="32">
        <v>25807</v>
      </c>
      <c r="G1133" s="32">
        <f t="shared" si="23"/>
        <v>4158</v>
      </c>
      <c r="H1133" s="32">
        <v>18394</v>
      </c>
      <c r="I1133" s="32">
        <f t="shared" si="24"/>
        <v>7413</v>
      </c>
      <c r="J1133" s="33">
        <v>0.28720000000000001</v>
      </c>
      <c r="K1133" s="34">
        <v>26101</v>
      </c>
      <c r="L1133" s="34">
        <v>0</v>
      </c>
      <c r="M1133" s="35">
        <f t="shared" si="25"/>
        <v>18394</v>
      </c>
      <c r="N1133" s="35">
        <f t="shared" si="26"/>
        <v>7707</v>
      </c>
      <c r="O1133" s="36">
        <f t="shared" si="22"/>
        <v>0.29527604306348415</v>
      </c>
      <c r="P1133" s="2"/>
      <c r="Q1133" s="2"/>
      <c r="R1133" s="2"/>
      <c r="S1133" s="2"/>
      <c r="T1133" s="2"/>
      <c r="U1133" s="2"/>
    </row>
    <row r="1134" spans="1:21" x14ac:dyDescent="0.25">
      <c r="A1134" s="37">
        <v>120602</v>
      </c>
      <c r="B1134" s="30" t="s">
        <v>47</v>
      </c>
      <c r="C1134" s="30" t="s">
        <v>1141</v>
      </c>
      <c r="D1134" s="30" t="s">
        <v>1142</v>
      </c>
      <c r="E1134" s="38"/>
      <c r="F1134" s="39">
        <v>0</v>
      </c>
      <c r="G1134" s="32">
        <f t="shared" si="23"/>
        <v>0</v>
      </c>
      <c r="H1134" s="39">
        <v>0</v>
      </c>
      <c r="I1134" s="32">
        <f t="shared" si="24"/>
        <v>0</v>
      </c>
      <c r="J1134" s="40"/>
      <c r="K1134" s="34">
        <v>0</v>
      </c>
      <c r="L1134" s="34">
        <v>0</v>
      </c>
      <c r="M1134" s="34">
        <f t="shared" si="25"/>
        <v>0</v>
      </c>
      <c r="N1134" s="34">
        <f t="shared" si="26"/>
        <v>0</v>
      </c>
      <c r="O1134" s="36" t="e">
        <f t="shared" si="22"/>
        <v>#DIV/0!</v>
      </c>
      <c r="P1134" s="2"/>
      <c r="Q1134" s="2"/>
      <c r="R1134" s="2"/>
      <c r="S1134" s="2"/>
      <c r="T1134" s="2"/>
      <c r="U1134" s="2"/>
    </row>
    <row r="1135" spans="1:21" x14ac:dyDescent="0.25">
      <c r="A1135" s="37">
        <v>120603</v>
      </c>
      <c r="B1135" s="30" t="s">
        <v>47</v>
      </c>
      <c r="C1135" s="30" t="s">
        <v>1141</v>
      </c>
      <c r="D1135" s="30" t="s">
        <v>1143</v>
      </c>
      <c r="E1135" s="38"/>
      <c r="F1135" s="39">
        <v>0</v>
      </c>
      <c r="G1135" s="32">
        <f t="shared" si="23"/>
        <v>0</v>
      </c>
      <c r="H1135" s="39">
        <v>0</v>
      </c>
      <c r="I1135" s="32">
        <f t="shared" si="24"/>
        <v>0</v>
      </c>
      <c r="J1135" s="40"/>
      <c r="K1135" s="34">
        <v>0</v>
      </c>
      <c r="L1135" s="34">
        <v>0</v>
      </c>
      <c r="M1135" s="34">
        <f t="shared" si="25"/>
        <v>0</v>
      </c>
      <c r="N1135" s="34">
        <f t="shared" si="26"/>
        <v>0</v>
      </c>
      <c r="O1135" s="36" t="e">
        <f t="shared" si="22"/>
        <v>#DIV/0!</v>
      </c>
      <c r="P1135" s="2"/>
      <c r="Q1135" s="2"/>
      <c r="R1135" s="2"/>
      <c r="S1135" s="2"/>
      <c r="T1135" s="2"/>
      <c r="U1135" s="2"/>
    </row>
    <row r="1136" spans="1:21" x14ac:dyDescent="0.25">
      <c r="A1136" s="37">
        <v>120604</v>
      </c>
      <c r="B1136" s="30" t="s">
        <v>47</v>
      </c>
      <c r="C1136" s="30" t="s">
        <v>1141</v>
      </c>
      <c r="D1136" s="30" t="s">
        <v>1144</v>
      </c>
      <c r="E1136" s="42">
        <v>13238</v>
      </c>
      <c r="F1136" s="32">
        <v>17713</v>
      </c>
      <c r="G1136" s="32">
        <f t="shared" si="23"/>
        <v>4475</v>
      </c>
      <c r="H1136" s="32">
        <v>12593</v>
      </c>
      <c r="I1136" s="32">
        <f t="shared" si="24"/>
        <v>5120</v>
      </c>
      <c r="J1136" s="33">
        <v>0.28910000000000002</v>
      </c>
      <c r="K1136" s="34">
        <v>18748</v>
      </c>
      <c r="L1136" s="34">
        <v>0</v>
      </c>
      <c r="M1136" s="35">
        <f t="shared" si="25"/>
        <v>12593</v>
      </c>
      <c r="N1136" s="35">
        <f t="shared" si="26"/>
        <v>6155</v>
      </c>
      <c r="O1136" s="36">
        <f t="shared" si="22"/>
        <v>0.32830168551312139</v>
      </c>
      <c r="P1136" s="2"/>
      <c r="Q1136" s="2"/>
      <c r="R1136" s="2"/>
      <c r="S1136" s="2"/>
      <c r="T1136" s="2"/>
      <c r="U1136" s="2"/>
    </row>
    <row r="1137" spans="1:21" x14ac:dyDescent="0.25">
      <c r="A1137" s="37">
        <v>120605</v>
      </c>
      <c r="B1137" s="30" t="s">
        <v>47</v>
      </c>
      <c r="C1137" s="30" t="s">
        <v>1141</v>
      </c>
      <c r="D1137" s="30" t="s">
        <v>1145</v>
      </c>
      <c r="E1137" s="38"/>
      <c r="F1137" s="39">
        <v>0</v>
      </c>
      <c r="G1137" s="32">
        <f t="shared" si="23"/>
        <v>0</v>
      </c>
      <c r="H1137" s="39">
        <v>0</v>
      </c>
      <c r="I1137" s="32">
        <f t="shared" si="24"/>
        <v>0</v>
      </c>
      <c r="J1137" s="40"/>
      <c r="K1137" s="34">
        <v>0</v>
      </c>
      <c r="L1137" s="34">
        <v>0</v>
      </c>
      <c r="M1137" s="34">
        <f t="shared" si="25"/>
        <v>0</v>
      </c>
      <c r="N1137" s="34">
        <f t="shared" si="26"/>
        <v>0</v>
      </c>
      <c r="O1137" s="36" t="e">
        <f t="shared" si="22"/>
        <v>#DIV/0!</v>
      </c>
      <c r="P1137" s="2"/>
      <c r="Q1137" s="2"/>
      <c r="R1137" s="2"/>
      <c r="S1137" s="2"/>
      <c r="T1137" s="2"/>
      <c r="U1137" s="2"/>
    </row>
    <row r="1138" spans="1:21" x14ac:dyDescent="0.25">
      <c r="A1138" s="37">
        <v>120606</v>
      </c>
      <c r="B1138" s="30" t="s">
        <v>47</v>
      </c>
      <c r="C1138" s="30" t="s">
        <v>1141</v>
      </c>
      <c r="D1138" s="30" t="s">
        <v>1146</v>
      </c>
      <c r="E1138" s="42">
        <v>19711</v>
      </c>
      <c r="F1138" s="32">
        <v>24181</v>
      </c>
      <c r="G1138" s="32">
        <f t="shared" si="23"/>
        <v>4470</v>
      </c>
      <c r="H1138" s="32">
        <v>20021</v>
      </c>
      <c r="I1138" s="32">
        <f t="shared" si="24"/>
        <v>4160</v>
      </c>
      <c r="J1138" s="33">
        <v>0.17199999999999999</v>
      </c>
      <c r="K1138" s="34">
        <v>24890</v>
      </c>
      <c r="L1138" s="34">
        <v>0</v>
      </c>
      <c r="M1138" s="35">
        <f t="shared" si="25"/>
        <v>20021</v>
      </c>
      <c r="N1138" s="35">
        <f t="shared" si="26"/>
        <v>4869</v>
      </c>
      <c r="O1138" s="36">
        <f t="shared" si="22"/>
        <v>0.19562073121735638</v>
      </c>
      <c r="P1138" s="2"/>
      <c r="Q1138" s="2"/>
      <c r="R1138" s="2"/>
      <c r="S1138" s="2"/>
      <c r="T1138" s="2"/>
      <c r="U1138" s="2"/>
    </row>
    <row r="1139" spans="1:21" x14ac:dyDescent="0.25">
      <c r="A1139" s="37">
        <v>120607</v>
      </c>
      <c r="B1139" s="30" t="s">
        <v>47</v>
      </c>
      <c r="C1139" s="30" t="s">
        <v>1141</v>
      </c>
      <c r="D1139" s="30" t="s">
        <v>1147</v>
      </c>
      <c r="E1139" s="42">
        <v>8427</v>
      </c>
      <c r="F1139" s="32">
        <v>9881</v>
      </c>
      <c r="G1139" s="32">
        <f t="shared" si="23"/>
        <v>1454</v>
      </c>
      <c r="H1139" s="32">
        <v>7078</v>
      </c>
      <c r="I1139" s="32">
        <f t="shared" si="24"/>
        <v>2803</v>
      </c>
      <c r="J1139" s="33">
        <v>0.28370000000000001</v>
      </c>
      <c r="K1139" s="34">
        <v>10765</v>
      </c>
      <c r="L1139" s="34">
        <v>0</v>
      </c>
      <c r="M1139" s="35">
        <f t="shared" si="25"/>
        <v>7078</v>
      </c>
      <c r="N1139" s="35">
        <f t="shared" si="26"/>
        <v>3687</v>
      </c>
      <c r="O1139" s="36">
        <f t="shared" si="22"/>
        <v>0.34249883882954019</v>
      </c>
      <c r="P1139" s="2"/>
      <c r="Q1139" s="2"/>
      <c r="R1139" s="2"/>
      <c r="S1139" s="2"/>
      <c r="T1139" s="2"/>
      <c r="U1139" s="2"/>
    </row>
    <row r="1140" spans="1:21" x14ac:dyDescent="0.25">
      <c r="A1140" s="37">
        <v>120608</v>
      </c>
      <c r="B1140" s="30" t="s">
        <v>47</v>
      </c>
      <c r="C1140" s="30" t="s">
        <v>1141</v>
      </c>
      <c r="D1140" s="30" t="s">
        <v>1148</v>
      </c>
      <c r="E1140" s="38"/>
      <c r="F1140" s="39">
        <v>0</v>
      </c>
      <c r="G1140" s="32">
        <f t="shared" si="23"/>
        <v>0</v>
      </c>
      <c r="H1140" s="39">
        <v>0</v>
      </c>
      <c r="I1140" s="32">
        <f t="shared" si="24"/>
        <v>0</v>
      </c>
      <c r="J1140" s="40"/>
      <c r="K1140" s="34">
        <v>0</v>
      </c>
      <c r="L1140" s="34">
        <v>0</v>
      </c>
      <c r="M1140" s="34">
        <f t="shared" si="25"/>
        <v>0</v>
      </c>
      <c r="N1140" s="34">
        <f t="shared" si="26"/>
        <v>0</v>
      </c>
      <c r="O1140" s="36" t="e">
        <f t="shared" si="22"/>
        <v>#DIV/0!</v>
      </c>
      <c r="P1140" s="2"/>
      <c r="Q1140" s="2"/>
      <c r="R1140" s="2"/>
      <c r="S1140" s="2"/>
      <c r="T1140" s="2"/>
      <c r="U1140" s="2"/>
    </row>
    <row r="1141" spans="1:21" x14ac:dyDescent="0.25">
      <c r="A1141" s="37">
        <v>120609</v>
      </c>
      <c r="B1141" s="30" t="s">
        <v>47</v>
      </c>
      <c r="C1141" s="30" t="s">
        <v>1141</v>
      </c>
      <c r="D1141" s="30" t="s">
        <v>1149</v>
      </c>
      <c r="E1141" s="38"/>
      <c r="F1141" s="39">
        <v>0</v>
      </c>
      <c r="G1141" s="32">
        <f t="shared" si="23"/>
        <v>0</v>
      </c>
      <c r="H1141" s="39">
        <v>0</v>
      </c>
      <c r="I1141" s="32">
        <f t="shared" si="24"/>
        <v>0</v>
      </c>
      <c r="J1141" s="40"/>
      <c r="K1141" s="34">
        <v>0</v>
      </c>
      <c r="L1141" s="34">
        <v>0</v>
      </c>
      <c r="M1141" s="34">
        <f t="shared" si="25"/>
        <v>0</v>
      </c>
      <c r="N1141" s="34">
        <f t="shared" si="26"/>
        <v>0</v>
      </c>
      <c r="O1141" s="36" t="e">
        <f t="shared" si="22"/>
        <v>#DIV/0!</v>
      </c>
      <c r="P1141" s="2"/>
      <c r="Q1141" s="2"/>
      <c r="R1141" s="2"/>
      <c r="S1141" s="2"/>
      <c r="T1141" s="2"/>
      <c r="U1141" s="2"/>
    </row>
    <row r="1142" spans="1:21" x14ac:dyDescent="0.25">
      <c r="A1142" s="37">
        <v>120701</v>
      </c>
      <c r="B1142" s="30" t="s">
        <v>47</v>
      </c>
      <c r="C1142" s="30" t="s">
        <v>1150</v>
      </c>
      <c r="D1142" s="30" t="s">
        <v>1150</v>
      </c>
      <c r="E1142" s="42">
        <v>38458</v>
      </c>
      <c r="F1142" s="32">
        <v>42283</v>
      </c>
      <c r="G1142" s="32">
        <f t="shared" si="23"/>
        <v>3825</v>
      </c>
      <c r="H1142" s="32">
        <v>37581</v>
      </c>
      <c r="I1142" s="32">
        <f t="shared" si="24"/>
        <v>4702</v>
      </c>
      <c r="J1142" s="33">
        <v>0.11119999999999999</v>
      </c>
      <c r="K1142" s="34">
        <v>42381</v>
      </c>
      <c r="L1142" s="34">
        <v>0</v>
      </c>
      <c r="M1142" s="35">
        <f t="shared" si="25"/>
        <v>37581</v>
      </c>
      <c r="N1142" s="35">
        <f t="shared" si="26"/>
        <v>4800</v>
      </c>
      <c r="O1142" s="36">
        <f t="shared" si="22"/>
        <v>0.11325829970977561</v>
      </c>
      <c r="P1142" s="2"/>
      <c r="Q1142" s="2"/>
      <c r="R1142" s="2"/>
      <c r="S1142" s="2"/>
      <c r="T1142" s="2"/>
      <c r="U1142" s="2"/>
    </row>
    <row r="1143" spans="1:21" x14ac:dyDescent="0.25">
      <c r="A1143" s="37">
        <v>120702</v>
      </c>
      <c r="B1143" s="30" t="s">
        <v>47</v>
      </c>
      <c r="C1143" s="30" t="s">
        <v>1150</v>
      </c>
      <c r="D1143" s="30" t="s">
        <v>306</v>
      </c>
      <c r="E1143" s="42">
        <v>2592</v>
      </c>
      <c r="F1143" s="32">
        <v>2595</v>
      </c>
      <c r="G1143" s="32">
        <f t="shared" si="23"/>
        <v>3</v>
      </c>
      <c r="H1143" s="32">
        <v>2595</v>
      </c>
      <c r="I1143" s="32">
        <f t="shared" si="24"/>
        <v>0</v>
      </c>
      <c r="J1143" s="33">
        <v>0</v>
      </c>
      <c r="K1143" s="35">
        <f>F1143</f>
        <v>2595</v>
      </c>
      <c r="L1143" s="34">
        <v>0</v>
      </c>
      <c r="M1143" s="35">
        <f t="shared" si="25"/>
        <v>2595</v>
      </c>
      <c r="N1143" s="35">
        <f t="shared" si="26"/>
        <v>0</v>
      </c>
      <c r="O1143" s="36">
        <f t="shared" si="22"/>
        <v>0</v>
      </c>
      <c r="P1143" s="2"/>
      <c r="Q1143" s="2"/>
      <c r="R1143" s="2"/>
      <c r="S1143" s="2"/>
      <c r="T1143" s="2"/>
      <c r="U1143" s="2"/>
    </row>
    <row r="1144" spans="1:21" x14ac:dyDescent="0.25">
      <c r="A1144" s="37">
        <v>120703</v>
      </c>
      <c r="B1144" s="30" t="s">
        <v>47</v>
      </c>
      <c r="C1144" s="30" t="s">
        <v>1150</v>
      </c>
      <c r="D1144" s="30" t="s">
        <v>1151</v>
      </c>
      <c r="E1144" s="38"/>
      <c r="F1144" s="39">
        <v>0</v>
      </c>
      <c r="G1144" s="32">
        <f t="shared" si="23"/>
        <v>0</v>
      </c>
      <c r="H1144" s="39">
        <v>0</v>
      </c>
      <c r="I1144" s="32">
        <f t="shared" si="24"/>
        <v>0</v>
      </c>
      <c r="J1144" s="40"/>
      <c r="K1144" s="34">
        <v>0</v>
      </c>
      <c r="L1144" s="34">
        <v>0</v>
      </c>
      <c r="M1144" s="34">
        <f t="shared" si="25"/>
        <v>0</v>
      </c>
      <c r="N1144" s="34">
        <f t="shared" si="26"/>
        <v>0</v>
      </c>
      <c r="O1144" s="36" t="e">
        <f t="shared" si="22"/>
        <v>#DIV/0!</v>
      </c>
      <c r="P1144" s="2"/>
      <c r="Q1144" s="2"/>
      <c r="R1144" s="2"/>
      <c r="S1144" s="2"/>
      <c r="T1144" s="2"/>
      <c r="U1144" s="2"/>
    </row>
    <row r="1145" spans="1:21" x14ac:dyDescent="0.25">
      <c r="A1145" s="37">
        <v>120704</v>
      </c>
      <c r="B1145" s="30" t="s">
        <v>47</v>
      </c>
      <c r="C1145" s="30" t="s">
        <v>1150</v>
      </c>
      <c r="D1145" s="30" t="s">
        <v>1152</v>
      </c>
      <c r="E1145" s="42">
        <v>3584</v>
      </c>
      <c r="F1145" s="32">
        <v>4138</v>
      </c>
      <c r="G1145" s="32">
        <f t="shared" si="23"/>
        <v>554</v>
      </c>
      <c r="H1145" s="32">
        <v>3572</v>
      </c>
      <c r="I1145" s="32">
        <f t="shared" si="24"/>
        <v>566</v>
      </c>
      <c r="J1145" s="33">
        <v>0.1368</v>
      </c>
      <c r="K1145" s="34">
        <v>4081</v>
      </c>
      <c r="L1145" s="34">
        <v>0</v>
      </c>
      <c r="M1145" s="35">
        <f t="shared" si="25"/>
        <v>3572</v>
      </c>
      <c r="N1145" s="35">
        <f t="shared" si="26"/>
        <v>509</v>
      </c>
      <c r="O1145" s="36">
        <f t="shared" si="22"/>
        <v>0.12472433227150208</v>
      </c>
      <c r="P1145" s="2"/>
      <c r="Q1145" s="2"/>
      <c r="R1145" s="2"/>
      <c r="S1145" s="2"/>
      <c r="T1145" s="2"/>
      <c r="U1145" s="2"/>
    </row>
    <row r="1146" spans="1:21" x14ac:dyDescent="0.25">
      <c r="A1146" s="37">
        <v>120705</v>
      </c>
      <c r="B1146" s="30" t="s">
        <v>47</v>
      </c>
      <c r="C1146" s="30" t="s">
        <v>1150</v>
      </c>
      <c r="D1146" s="30" t="s">
        <v>503</v>
      </c>
      <c r="E1146" s="38"/>
      <c r="F1146" s="39">
        <v>0</v>
      </c>
      <c r="G1146" s="32">
        <f t="shared" si="23"/>
        <v>0</v>
      </c>
      <c r="H1146" s="39">
        <v>0</v>
      </c>
      <c r="I1146" s="32">
        <f t="shared" si="24"/>
        <v>0</v>
      </c>
      <c r="J1146" s="40"/>
      <c r="K1146" s="34">
        <v>0</v>
      </c>
      <c r="L1146" s="34">
        <v>0</v>
      </c>
      <c r="M1146" s="34">
        <f t="shared" si="25"/>
        <v>0</v>
      </c>
      <c r="N1146" s="34">
        <f t="shared" si="26"/>
        <v>0</v>
      </c>
      <c r="O1146" s="36" t="e">
        <f t="shared" si="22"/>
        <v>#DIV/0!</v>
      </c>
      <c r="P1146" s="2"/>
      <c r="Q1146" s="2"/>
      <c r="R1146" s="2"/>
      <c r="S1146" s="2"/>
      <c r="T1146" s="2"/>
      <c r="U1146" s="2"/>
    </row>
    <row r="1147" spans="1:21" x14ac:dyDescent="0.25">
      <c r="A1147" s="37">
        <v>120706</v>
      </c>
      <c r="B1147" s="30" t="s">
        <v>47</v>
      </c>
      <c r="C1147" s="30" t="s">
        <v>1150</v>
      </c>
      <c r="D1147" s="30" t="s">
        <v>866</v>
      </c>
      <c r="E1147" s="42">
        <v>2751</v>
      </c>
      <c r="F1147" s="32">
        <v>3146</v>
      </c>
      <c r="G1147" s="32">
        <f t="shared" si="23"/>
        <v>395</v>
      </c>
      <c r="H1147" s="32">
        <v>2653</v>
      </c>
      <c r="I1147" s="32">
        <f t="shared" si="24"/>
        <v>493</v>
      </c>
      <c r="J1147" s="33">
        <v>0.15670000000000001</v>
      </c>
      <c r="K1147" s="34">
        <v>3239</v>
      </c>
      <c r="L1147" s="34">
        <v>0</v>
      </c>
      <c r="M1147" s="35">
        <f t="shared" si="25"/>
        <v>2653</v>
      </c>
      <c r="N1147" s="35">
        <f t="shared" si="26"/>
        <v>586</v>
      </c>
      <c r="O1147" s="36">
        <f t="shared" si="22"/>
        <v>0.18092003704847176</v>
      </c>
      <c r="P1147" s="2"/>
      <c r="Q1147" s="2"/>
      <c r="R1147" s="2"/>
      <c r="S1147" s="2"/>
      <c r="T1147" s="2"/>
      <c r="U1147" s="2"/>
    </row>
    <row r="1148" spans="1:21" x14ac:dyDescent="0.25">
      <c r="A1148" s="37">
        <v>120707</v>
      </c>
      <c r="B1148" s="30" t="s">
        <v>47</v>
      </c>
      <c r="C1148" s="30" t="s">
        <v>1150</v>
      </c>
      <c r="D1148" s="30" t="s">
        <v>1153</v>
      </c>
      <c r="E1148" s="38"/>
      <c r="F1148" s="39">
        <v>0</v>
      </c>
      <c r="G1148" s="32">
        <f t="shared" si="23"/>
        <v>0</v>
      </c>
      <c r="H1148" s="39">
        <v>0</v>
      </c>
      <c r="I1148" s="32">
        <f t="shared" si="24"/>
        <v>0</v>
      </c>
      <c r="J1148" s="40"/>
      <c r="K1148" s="34">
        <v>0</v>
      </c>
      <c r="L1148" s="34">
        <v>0</v>
      </c>
      <c r="M1148" s="34">
        <f t="shared" si="25"/>
        <v>0</v>
      </c>
      <c r="N1148" s="34">
        <f t="shared" si="26"/>
        <v>0</v>
      </c>
      <c r="O1148" s="36" t="e">
        <f t="shared" si="22"/>
        <v>#DIV/0!</v>
      </c>
      <c r="P1148" s="2"/>
      <c r="Q1148" s="2"/>
      <c r="R1148" s="2"/>
      <c r="S1148" s="2"/>
      <c r="T1148" s="2"/>
      <c r="U1148" s="2"/>
    </row>
    <row r="1149" spans="1:21" x14ac:dyDescent="0.25">
      <c r="A1149" s="37">
        <v>120708</v>
      </c>
      <c r="B1149" s="30" t="s">
        <v>47</v>
      </c>
      <c r="C1149" s="30" t="s">
        <v>1150</v>
      </c>
      <c r="D1149" s="30" t="s">
        <v>1154</v>
      </c>
      <c r="E1149" s="42">
        <v>2096</v>
      </c>
      <c r="F1149" s="32">
        <v>2465</v>
      </c>
      <c r="G1149" s="32">
        <f t="shared" si="23"/>
        <v>369</v>
      </c>
      <c r="H1149" s="32">
        <v>2019</v>
      </c>
      <c r="I1149" s="32">
        <f t="shared" si="24"/>
        <v>446</v>
      </c>
      <c r="J1149" s="33">
        <v>0.18090000000000001</v>
      </c>
      <c r="K1149" s="34">
        <v>2419</v>
      </c>
      <c r="L1149" s="34">
        <v>0</v>
      </c>
      <c r="M1149" s="35">
        <f t="shared" si="25"/>
        <v>2019</v>
      </c>
      <c r="N1149" s="35">
        <f t="shared" si="26"/>
        <v>400</v>
      </c>
      <c r="O1149" s="36">
        <f t="shared" si="22"/>
        <v>0.16535758577924761</v>
      </c>
      <c r="P1149" s="2"/>
      <c r="Q1149" s="2"/>
      <c r="R1149" s="2"/>
      <c r="S1149" s="2"/>
      <c r="T1149" s="2"/>
      <c r="U1149" s="2"/>
    </row>
    <row r="1150" spans="1:21" x14ac:dyDescent="0.25">
      <c r="A1150" s="37">
        <v>120709</v>
      </c>
      <c r="B1150" s="30" t="s">
        <v>47</v>
      </c>
      <c r="C1150" s="30" t="s">
        <v>1150</v>
      </c>
      <c r="D1150" s="30" t="s">
        <v>1155</v>
      </c>
      <c r="E1150" s="38"/>
      <c r="F1150" s="39">
        <v>0</v>
      </c>
      <c r="G1150" s="32">
        <f t="shared" si="23"/>
        <v>0</v>
      </c>
      <c r="H1150" s="39">
        <v>0</v>
      </c>
      <c r="I1150" s="32">
        <f t="shared" si="24"/>
        <v>0</v>
      </c>
      <c r="J1150" s="40"/>
      <c r="K1150" s="34">
        <v>0</v>
      </c>
      <c r="L1150" s="34">
        <v>0</v>
      </c>
      <c r="M1150" s="34">
        <f t="shared" si="25"/>
        <v>0</v>
      </c>
      <c r="N1150" s="34">
        <f t="shared" si="26"/>
        <v>0</v>
      </c>
      <c r="O1150" s="36" t="e">
        <f t="shared" si="22"/>
        <v>#DIV/0!</v>
      </c>
      <c r="P1150" s="2"/>
      <c r="Q1150" s="2"/>
      <c r="R1150" s="2"/>
      <c r="S1150" s="2"/>
      <c r="T1150" s="2"/>
      <c r="U1150" s="2"/>
    </row>
    <row r="1151" spans="1:21" x14ac:dyDescent="0.25">
      <c r="A1151" s="37">
        <v>120801</v>
      </c>
      <c r="B1151" s="30" t="s">
        <v>47</v>
      </c>
      <c r="C1151" s="30" t="s">
        <v>869</v>
      </c>
      <c r="D1151" s="30" t="s">
        <v>1156</v>
      </c>
      <c r="E1151" s="42">
        <v>10053</v>
      </c>
      <c r="F1151" s="32">
        <v>11310</v>
      </c>
      <c r="G1151" s="32">
        <f t="shared" si="23"/>
        <v>1257</v>
      </c>
      <c r="H1151" s="32">
        <v>9992</v>
      </c>
      <c r="I1151" s="32">
        <f t="shared" si="24"/>
        <v>1318</v>
      </c>
      <c r="J1151" s="33">
        <v>0.11650000000000001</v>
      </c>
      <c r="K1151" s="34">
        <v>10935</v>
      </c>
      <c r="L1151" s="34">
        <v>0</v>
      </c>
      <c r="M1151" s="35">
        <f t="shared" si="25"/>
        <v>9992</v>
      </c>
      <c r="N1151" s="35">
        <f t="shared" si="26"/>
        <v>943</v>
      </c>
      <c r="O1151" s="36">
        <f t="shared" si="22"/>
        <v>8.6236854138088709E-2</v>
      </c>
      <c r="P1151" s="2"/>
      <c r="Q1151" s="2"/>
      <c r="R1151" s="2"/>
      <c r="S1151" s="2"/>
      <c r="T1151" s="2"/>
      <c r="U1151" s="2"/>
    </row>
    <row r="1152" spans="1:21" x14ac:dyDescent="0.25">
      <c r="A1152" s="37">
        <v>120802</v>
      </c>
      <c r="B1152" s="30" t="s">
        <v>47</v>
      </c>
      <c r="C1152" s="30" t="s">
        <v>869</v>
      </c>
      <c r="D1152" s="30" t="s">
        <v>1157</v>
      </c>
      <c r="E1152" s="38"/>
      <c r="F1152" s="39">
        <v>0</v>
      </c>
      <c r="G1152" s="32">
        <f t="shared" si="23"/>
        <v>0</v>
      </c>
      <c r="H1152" s="39">
        <v>0</v>
      </c>
      <c r="I1152" s="32">
        <f t="shared" si="24"/>
        <v>0</v>
      </c>
      <c r="J1152" s="40"/>
      <c r="K1152" s="34">
        <v>0</v>
      </c>
      <c r="L1152" s="34">
        <v>0</v>
      </c>
      <c r="M1152" s="34">
        <f t="shared" si="25"/>
        <v>0</v>
      </c>
      <c r="N1152" s="34">
        <f t="shared" si="26"/>
        <v>0</v>
      </c>
      <c r="O1152" s="36" t="e">
        <f t="shared" si="22"/>
        <v>#DIV/0!</v>
      </c>
      <c r="P1152" s="2"/>
      <c r="Q1152" s="2"/>
      <c r="R1152" s="2"/>
      <c r="S1152" s="2"/>
      <c r="T1152" s="2"/>
      <c r="U1152" s="2"/>
    </row>
    <row r="1153" spans="1:21" x14ac:dyDescent="0.25">
      <c r="A1153" s="37">
        <v>120803</v>
      </c>
      <c r="B1153" s="30" t="s">
        <v>47</v>
      </c>
      <c r="C1153" s="30" t="s">
        <v>869</v>
      </c>
      <c r="D1153" s="30" t="s">
        <v>1158</v>
      </c>
      <c r="E1153" s="38"/>
      <c r="F1153" s="39">
        <v>0</v>
      </c>
      <c r="G1153" s="32">
        <f t="shared" si="23"/>
        <v>0</v>
      </c>
      <c r="H1153" s="39">
        <v>0</v>
      </c>
      <c r="I1153" s="32">
        <f t="shared" si="24"/>
        <v>0</v>
      </c>
      <c r="J1153" s="40"/>
      <c r="K1153" s="34">
        <v>0</v>
      </c>
      <c r="L1153" s="34">
        <v>0</v>
      </c>
      <c r="M1153" s="34">
        <f t="shared" si="25"/>
        <v>0</v>
      </c>
      <c r="N1153" s="34">
        <f t="shared" si="26"/>
        <v>0</v>
      </c>
      <c r="O1153" s="36" t="e">
        <f t="shared" si="22"/>
        <v>#DIV/0!</v>
      </c>
      <c r="P1153" s="2"/>
      <c r="Q1153" s="2"/>
      <c r="R1153" s="2"/>
      <c r="S1153" s="2"/>
      <c r="T1153" s="2"/>
      <c r="U1153" s="2"/>
    </row>
    <row r="1154" spans="1:21" x14ac:dyDescent="0.25">
      <c r="A1154" s="37">
        <v>120804</v>
      </c>
      <c r="B1154" s="30" t="s">
        <v>47</v>
      </c>
      <c r="C1154" s="30" t="s">
        <v>869</v>
      </c>
      <c r="D1154" s="30" t="s">
        <v>1159</v>
      </c>
      <c r="E1154" s="38"/>
      <c r="F1154" s="39">
        <v>0</v>
      </c>
      <c r="G1154" s="32">
        <f t="shared" si="23"/>
        <v>0</v>
      </c>
      <c r="H1154" s="39">
        <v>0</v>
      </c>
      <c r="I1154" s="32">
        <f t="shared" si="24"/>
        <v>0</v>
      </c>
      <c r="J1154" s="40"/>
      <c r="K1154" s="34">
        <v>0</v>
      </c>
      <c r="L1154" s="34">
        <v>0</v>
      </c>
      <c r="M1154" s="34">
        <f t="shared" si="25"/>
        <v>0</v>
      </c>
      <c r="N1154" s="34">
        <f t="shared" si="26"/>
        <v>0</v>
      </c>
      <c r="O1154" s="36" t="e">
        <f t="shared" si="22"/>
        <v>#DIV/0!</v>
      </c>
      <c r="P1154" s="2"/>
      <c r="Q1154" s="2"/>
      <c r="R1154" s="2"/>
      <c r="S1154" s="2"/>
      <c r="T1154" s="2"/>
      <c r="U1154" s="2"/>
    </row>
    <row r="1155" spans="1:21" x14ac:dyDescent="0.25">
      <c r="A1155" s="37">
        <v>120805</v>
      </c>
      <c r="B1155" s="30" t="s">
        <v>47</v>
      </c>
      <c r="C1155" s="30" t="s">
        <v>869</v>
      </c>
      <c r="D1155" s="30" t="s">
        <v>1160</v>
      </c>
      <c r="E1155" s="42">
        <v>2246</v>
      </c>
      <c r="F1155" s="32">
        <v>3807</v>
      </c>
      <c r="G1155" s="32">
        <f t="shared" si="23"/>
        <v>1561</v>
      </c>
      <c r="H1155" s="32">
        <v>2246</v>
      </c>
      <c r="I1155" s="32">
        <f t="shared" si="24"/>
        <v>1561</v>
      </c>
      <c r="J1155" s="33">
        <v>0.41</v>
      </c>
      <c r="K1155" s="34">
        <v>3740</v>
      </c>
      <c r="L1155" s="34">
        <v>0</v>
      </c>
      <c r="M1155" s="35">
        <f t="shared" si="25"/>
        <v>2246</v>
      </c>
      <c r="N1155" s="35">
        <f t="shared" si="26"/>
        <v>1494</v>
      </c>
      <c r="O1155" s="36">
        <f t="shared" si="22"/>
        <v>0.39946524064171124</v>
      </c>
      <c r="P1155" s="2"/>
      <c r="Q1155" s="2"/>
      <c r="R1155" s="2"/>
      <c r="S1155" s="2"/>
      <c r="T1155" s="2"/>
      <c r="U1155" s="2"/>
    </row>
    <row r="1156" spans="1:21" x14ac:dyDescent="0.25">
      <c r="A1156" s="37">
        <v>120806</v>
      </c>
      <c r="B1156" s="30" t="s">
        <v>47</v>
      </c>
      <c r="C1156" s="30" t="s">
        <v>869</v>
      </c>
      <c r="D1156" s="30" t="s">
        <v>664</v>
      </c>
      <c r="E1156" s="38"/>
      <c r="F1156" s="39">
        <v>0</v>
      </c>
      <c r="G1156" s="32">
        <f t="shared" si="23"/>
        <v>0</v>
      </c>
      <c r="H1156" s="39">
        <v>0</v>
      </c>
      <c r="I1156" s="32">
        <f t="shared" si="24"/>
        <v>0</v>
      </c>
      <c r="J1156" s="40"/>
      <c r="K1156" s="34">
        <v>0</v>
      </c>
      <c r="L1156" s="34">
        <v>0</v>
      </c>
      <c r="M1156" s="34">
        <f t="shared" si="25"/>
        <v>0</v>
      </c>
      <c r="N1156" s="34">
        <f t="shared" si="26"/>
        <v>0</v>
      </c>
      <c r="O1156" s="36" t="e">
        <f t="shared" si="22"/>
        <v>#DIV/0!</v>
      </c>
      <c r="P1156" s="2"/>
      <c r="Q1156" s="2"/>
      <c r="R1156" s="2"/>
      <c r="S1156" s="2"/>
      <c r="T1156" s="2"/>
      <c r="U1156" s="2"/>
    </row>
    <row r="1157" spans="1:21" x14ac:dyDescent="0.25">
      <c r="A1157" s="37">
        <v>120807</v>
      </c>
      <c r="B1157" s="30" t="s">
        <v>47</v>
      </c>
      <c r="C1157" s="30" t="s">
        <v>869</v>
      </c>
      <c r="D1157" s="30" t="s">
        <v>1161</v>
      </c>
      <c r="E1157" s="38"/>
      <c r="F1157" s="39">
        <v>0</v>
      </c>
      <c r="G1157" s="32">
        <f t="shared" si="23"/>
        <v>0</v>
      </c>
      <c r="H1157" s="39">
        <v>0</v>
      </c>
      <c r="I1157" s="32">
        <f t="shared" si="24"/>
        <v>0</v>
      </c>
      <c r="J1157" s="40"/>
      <c r="K1157" s="34">
        <v>0</v>
      </c>
      <c r="L1157" s="34">
        <v>0</v>
      </c>
      <c r="M1157" s="34">
        <f t="shared" si="25"/>
        <v>0</v>
      </c>
      <c r="N1157" s="34">
        <f t="shared" si="26"/>
        <v>0</v>
      </c>
      <c r="O1157" s="36" t="e">
        <f t="shared" si="22"/>
        <v>#DIV/0!</v>
      </c>
      <c r="P1157" s="2"/>
      <c r="Q1157" s="2"/>
      <c r="R1157" s="2"/>
      <c r="S1157" s="2"/>
      <c r="T1157" s="2"/>
      <c r="U1157" s="2"/>
    </row>
    <row r="1158" spans="1:21" x14ac:dyDescent="0.25">
      <c r="A1158" s="37">
        <v>120808</v>
      </c>
      <c r="B1158" s="30" t="s">
        <v>47</v>
      </c>
      <c r="C1158" s="30" t="s">
        <v>869</v>
      </c>
      <c r="D1158" s="30" t="s">
        <v>1162</v>
      </c>
      <c r="E1158" s="42">
        <v>7718</v>
      </c>
      <c r="F1158" s="32">
        <v>8803</v>
      </c>
      <c r="G1158" s="32">
        <f t="shared" si="23"/>
        <v>1085</v>
      </c>
      <c r="H1158" s="32">
        <v>7549</v>
      </c>
      <c r="I1158" s="32">
        <f t="shared" si="24"/>
        <v>1254</v>
      </c>
      <c r="J1158" s="33">
        <v>0.14249999999999999</v>
      </c>
      <c r="K1158" s="34">
        <v>8598</v>
      </c>
      <c r="L1158" s="34">
        <v>0</v>
      </c>
      <c r="M1158" s="35">
        <f t="shared" si="25"/>
        <v>7549</v>
      </c>
      <c r="N1158" s="35">
        <f t="shared" si="26"/>
        <v>1049</v>
      </c>
      <c r="O1158" s="36">
        <f t="shared" si="22"/>
        <v>0.12200511746917887</v>
      </c>
      <c r="P1158" s="2"/>
      <c r="Q1158" s="2"/>
      <c r="R1158" s="2"/>
      <c r="S1158" s="2"/>
      <c r="T1158" s="2"/>
      <c r="U1158" s="2"/>
    </row>
    <row r="1159" spans="1:21" x14ac:dyDescent="0.25">
      <c r="A1159" s="37">
        <v>120809</v>
      </c>
      <c r="B1159" s="30" t="s">
        <v>47</v>
      </c>
      <c r="C1159" s="30" t="s">
        <v>869</v>
      </c>
      <c r="D1159" s="30" t="s">
        <v>1163</v>
      </c>
      <c r="E1159" s="38"/>
      <c r="F1159" s="39">
        <v>0</v>
      </c>
      <c r="G1159" s="32">
        <f t="shared" si="23"/>
        <v>0</v>
      </c>
      <c r="H1159" s="39">
        <v>0</v>
      </c>
      <c r="I1159" s="32">
        <f t="shared" si="24"/>
        <v>0</v>
      </c>
      <c r="J1159" s="40"/>
      <c r="K1159" s="34">
        <v>0</v>
      </c>
      <c r="L1159" s="34">
        <v>0</v>
      </c>
      <c r="M1159" s="34">
        <f t="shared" si="25"/>
        <v>0</v>
      </c>
      <c r="N1159" s="34">
        <f t="shared" si="26"/>
        <v>0</v>
      </c>
      <c r="O1159" s="36" t="e">
        <f t="shared" si="22"/>
        <v>#DIV/0!</v>
      </c>
      <c r="P1159" s="2"/>
      <c r="Q1159" s="2"/>
      <c r="R1159" s="2"/>
      <c r="S1159" s="2"/>
      <c r="T1159" s="2"/>
      <c r="U1159" s="2"/>
    </row>
    <row r="1160" spans="1:21" x14ac:dyDescent="0.25">
      <c r="A1160" s="37">
        <v>120810</v>
      </c>
      <c r="B1160" s="30" t="s">
        <v>47</v>
      </c>
      <c r="C1160" s="30" t="s">
        <v>869</v>
      </c>
      <c r="D1160" s="30" t="s">
        <v>869</v>
      </c>
      <c r="E1160" s="42">
        <v>2198</v>
      </c>
      <c r="F1160" s="32">
        <v>3643</v>
      </c>
      <c r="G1160" s="32">
        <f t="shared" si="23"/>
        <v>1445</v>
      </c>
      <c r="H1160" s="32">
        <v>2167</v>
      </c>
      <c r="I1160" s="32">
        <f t="shared" si="24"/>
        <v>1476</v>
      </c>
      <c r="J1160" s="33">
        <v>0.4052</v>
      </c>
      <c r="K1160" s="34">
        <v>3685</v>
      </c>
      <c r="L1160" s="34">
        <v>0</v>
      </c>
      <c r="M1160" s="35">
        <f t="shared" si="25"/>
        <v>2167</v>
      </c>
      <c r="N1160" s="35">
        <f t="shared" si="26"/>
        <v>1518</v>
      </c>
      <c r="O1160" s="36">
        <f t="shared" si="22"/>
        <v>0.41194029850746267</v>
      </c>
      <c r="P1160" s="2"/>
      <c r="Q1160" s="2"/>
      <c r="R1160" s="2"/>
      <c r="S1160" s="2"/>
      <c r="T1160" s="2"/>
      <c r="U1160" s="2"/>
    </row>
    <row r="1161" spans="1:21" x14ac:dyDescent="0.25">
      <c r="A1161" s="37">
        <v>120901</v>
      </c>
      <c r="B1161" s="30" t="s">
        <v>47</v>
      </c>
      <c r="C1161" s="30" t="s">
        <v>1164</v>
      </c>
      <c r="D1161" s="30" t="s">
        <v>1164</v>
      </c>
      <c r="E1161" s="42">
        <v>13520</v>
      </c>
      <c r="F1161" s="32">
        <v>14692</v>
      </c>
      <c r="G1161" s="32">
        <f t="shared" si="23"/>
        <v>1172</v>
      </c>
      <c r="H1161" s="32">
        <v>13243</v>
      </c>
      <c r="I1161" s="32">
        <f t="shared" si="24"/>
        <v>1449</v>
      </c>
      <c r="J1161" s="33">
        <v>9.8599999999999993E-2</v>
      </c>
      <c r="K1161" s="34">
        <v>14675</v>
      </c>
      <c r="L1161" s="34">
        <v>0</v>
      </c>
      <c r="M1161" s="35">
        <f t="shared" si="25"/>
        <v>13243</v>
      </c>
      <c r="N1161" s="35">
        <f t="shared" si="26"/>
        <v>1432</v>
      </c>
      <c r="O1161" s="36">
        <f t="shared" si="22"/>
        <v>9.7580919931856899E-2</v>
      </c>
      <c r="P1161" s="2"/>
      <c r="Q1161" s="2"/>
      <c r="R1161" s="2"/>
      <c r="S1161" s="2"/>
      <c r="T1161" s="2"/>
      <c r="U1161" s="2"/>
    </row>
    <row r="1162" spans="1:21" x14ac:dyDescent="0.25">
      <c r="A1162" s="37">
        <v>120902</v>
      </c>
      <c r="B1162" s="30" t="s">
        <v>47</v>
      </c>
      <c r="C1162" s="30" t="s">
        <v>1164</v>
      </c>
      <c r="D1162" s="30" t="s">
        <v>1165</v>
      </c>
      <c r="E1162" s="42">
        <v>3524</v>
      </c>
      <c r="F1162" s="32">
        <v>3867</v>
      </c>
      <c r="G1162" s="32">
        <f t="shared" si="23"/>
        <v>343</v>
      </c>
      <c r="H1162" s="32">
        <v>3380</v>
      </c>
      <c r="I1162" s="32">
        <f t="shared" si="24"/>
        <v>487</v>
      </c>
      <c r="J1162" s="33">
        <v>0.12590000000000001</v>
      </c>
      <c r="K1162" s="34">
        <v>3909</v>
      </c>
      <c r="L1162" s="34">
        <v>0</v>
      </c>
      <c r="M1162" s="35">
        <f t="shared" si="25"/>
        <v>3380</v>
      </c>
      <c r="N1162" s="35">
        <f t="shared" si="26"/>
        <v>529</v>
      </c>
      <c r="O1162" s="36">
        <f t="shared" si="22"/>
        <v>0.13532872857508313</v>
      </c>
      <c r="P1162" s="2"/>
      <c r="Q1162" s="2"/>
      <c r="R1162" s="2"/>
      <c r="S1162" s="2"/>
      <c r="T1162" s="2"/>
      <c r="U1162" s="2"/>
    </row>
    <row r="1163" spans="1:21" x14ac:dyDescent="0.25">
      <c r="A1163" s="37">
        <v>120903</v>
      </c>
      <c r="B1163" s="30" t="s">
        <v>47</v>
      </c>
      <c r="C1163" s="30" t="s">
        <v>1164</v>
      </c>
      <c r="D1163" s="30" t="s">
        <v>1166</v>
      </c>
      <c r="E1163" s="42">
        <v>3733</v>
      </c>
      <c r="F1163" s="32">
        <v>4028</v>
      </c>
      <c r="G1163" s="32">
        <f t="shared" si="23"/>
        <v>295</v>
      </c>
      <c r="H1163" s="32">
        <v>3179</v>
      </c>
      <c r="I1163" s="32">
        <f t="shared" si="24"/>
        <v>849</v>
      </c>
      <c r="J1163" s="33">
        <v>0.21079999999999999</v>
      </c>
      <c r="K1163" s="34">
        <v>4085</v>
      </c>
      <c r="L1163" s="34">
        <v>0</v>
      </c>
      <c r="M1163" s="35">
        <f t="shared" si="25"/>
        <v>3179</v>
      </c>
      <c r="N1163" s="35">
        <f t="shared" si="26"/>
        <v>906</v>
      </c>
      <c r="O1163" s="36">
        <f t="shared" si="22"/>
        <v>0.22178702570379438</v>
      </c>
      <c r="P1163" s="2"/>
      <c r="Q1163" s="2"/>
      <c r="R1163" s="2"/>
      <c r="S1163" s="2"/>
      <c r="T1163" s="2"/>
      <c r="U1163" s="2"/>
    </row>
    <row r="1164" spans="1:21" x14ac:dyDescent="0.25">
      <c r="A1164" s="37">
        <v>120904</v>
      </c>
      <c r="B1164" s="30" t="s">
        <v>47</v>
      </c>
      <c r="C1164" s="30" t="s">
        <v>1164</v>
      </c>
      <c r="D1164" s="30" t="s">
        <v>1167</v>
      </c>
      <c r="E1164" s="38"/>
      <c r="F1164" s="39">
        <v>0</v>
      </c>
      <c r="G1164" s="32">
        <f t="shared" si="23"/>
        <v>0</v>
      </c>
      <c r="H1164" s="39">
        <v>0</v>
      </c>
      <c r="I1164" s="32">
        <f t="shared" si="24"/>
        <v>0</v>
      </c>
      <c r="J1164" s="40"/>
      <c r="K1164" s="34">
        <v>0</v>
      </c>
      <c r="L1164" s="34">
        <v>0</v>
      </c>
      <c r="M1164" s="34">
        <f t="shared" si="25"/>
        <v>0</v>
      </c>
      <c r="N1164" s="34">
        <f t="shared" si="26"/>
        <v>0</v>
      </c>
      <c r="O1164" s="36" t="e">
        <f t="shared" si="22"/>
        <v>#DIV/0!</v>
      </c>
      <c r="P1164" s="2"/>
      <c r="Q1164" s="2"/>
      <c r="R1164" s="2"/>
      <c r="S1164" s="2"/>
      <c r="T1164" s="2"/>
      <c r="U1164" s="2"/>
    </row>
    <row r="1165" spans="1:21" x14ac:dyDescent="0.25">
      <c r="A1165" s="37">
        <v>120905</v>
      </c>
      <c r="B1165" s="30" t="s">
        <v>47</v>
      </c>
      <c r="C1165" s="30" t="s">
        <v>1164</v>
      </c>
      <c r="D1165" s="30" t="s">
        <v>1168</v>
      </c>
      <c r="E1165" s="42">
        <v>4248</v>
      </c>
      <c r="F1165" s="32">
        <v>6596</v>
      </c>
      <c r="G1165" s="32">
        <f t="shared" si="23"/>
        <v>2348</v>
      </c>
      <c r="H1165" s="32">
        <v>3848</v>
      </c>
      <c r="I1165" s="32">
        <f t="shared" si="24"/>
        <v>2748</v>
      </c>
      <c r="J1165" s="33">
        <v>0.41660000000000003</v>
      </c>
      <c r="K1165" s="34">
        <v>6904</v>
      </c>
      <c r="L1165" s="34">
        <v>0</v>
      </c>
      <c r="M1165" s="35">
        <f t="shared" si="25"/>
        <v>3848</v>
      </c>
      <c r="N1165" s="35">
        <f t="shared" si="26"/>
        <v>3056</v>
      </c>
      <c r="O1165" s="36">
        <f t="shared" si="22"/>
        <v>0.44264194669756662</v>
      </c>
      <c r="P1165" s="2"/>
      <c r="Q1165" s="2"/>
      <c r="R1165" s="2"/>
      <c r="S1165" s="2"/>
      <c r="T1165" s="2"/>
      <c r="U1165" s="2"/>
    </row>
    <row r="1166" spans="1:21" x14ac:dyDescent="0.25">
      <c r="A1166" s="37">
        <v>120906</v>
      </c>
      <c r="B1166" s="30" t="s">
        <v>47</v>
      </c>
      <c r="C1166" s="30" t="s">
        <v>1164</v>
      </c>
      <c r="D1166" s="30" t="s">
        <v>1169</v>
      </c>
      <c r="E1166" s="38"/>
      <c r="F1166" s="39">
        <v>0</v>
      </c>
      <c r="G1166" s="32">
        <f t="shared" si="23"/>
        <v>0</v>
      </c>
      <c r="H1166" s="39">
        <v>0</v>
      </c>
      <c r="I1166" s="32">
        <f t="shared" si="24"/>
        <v>0</v>
      </c>
      <c r="J1166" s="40"/>
      <c r="K1166" s="34">
        <v>0</v>
      </c>
      <c r="L1166" s="34">
        <v>0</v>
      </c>
      <c r="M1166" s="34">
        <f t="shared" si="25"/>
        <v>0</v>
      </c>
      <c r="N1166" s="34">
        <f t="shared" si="26"/>
        <v>0</v>
      </c>
      <c r="O1166" s="36" t="e">
        <f t="shared" si="22"/>
        <v>#DIV/0!</v>
      </c>
      <c r="P1166" s="2"/>
      <c r="Q1166" s="2"/>
      <c r="R1166" s="2"/>
      <c r="S1166" s="2"/>
      <c r="T1166" s="2"/>
      <c r="U1166" s="2"/>
    </row>
    <row r="1167" spans="1:21" x14ac:dyDescent="0.25">
      <c r="A1167" s="37">
        <v>120907</v>
      </c>
      <c r="B1167" s="30" t="s">
        <v>47</v>
      </c>
      <c r="C1167" s="30" t="s">
        <v>1164</v>
      </c>
      <c r="D1167" s="30" t="s">
        <v>1170</v>
      </c>
      <c r="E1167" s="38"/>
      <c r="F1167" s="39">
        <v>0</v>
      </c>
      <c r="G1167" s="32">
        <f t="shared" si="23"/>
        <v>0</v>
      </c>
      <c r="H1167" s="39">
        <v>0</v>
      </c>
      <c r="I1167" s="32">
        <f t="shared" si="24"/>
        <v>0</v>
      </c>
      <c r="J1167" s="40"/>
      <c r="K1167" s="34">
        <v>0</v>
      </c>
      <c r="L1167" s="34">
        <v>0</v>
      </c>
      <c r="M1167" s="34">
        <f t="shared" si="25"/>
        <v>0</v>
      </c>
      <c r="N1167" s="34">
        <f t="shared" si="26"/>
        <v>0</v>
      </c>
      <c r="O1167" s="36" t="e">
        <f t="shared" si="22"/>
        <v>#DIV/0!</v>
      </c>
      <c r="P1167" s="2"/>
      <c r="Q1167" s="2"/>
      <c r="R1167" s="2"/>
      <c r="S1167" s="2"/>
      <c r="T1167" s="2"/>
      <c r="U1167" s="2"/>
    </row>
    <row r="1168" spans="1:21" x14ac:dyDescent="0.25">
      <c r="A1168" s="37">
        <v>120908</v>
      </c>
      <c r="B1168" s="30" t="s">
        <v>47</v>
      </c>
      <c r="C1168" s="30" t="s">
        <v>1164</v>
      </c>
      <c r="D1168" s="30" t="s">
        <v>1171</v>
      </c>
      <c r="E1168" s="42">
        <v>2740</v>
      </c>
      <c r="F1168" s="32">
        <v>3007</v>
      </c>
      <c r="G1168" s="32">
        <f t="shared" si="23"/>
        <v>267</v>
      </c>
      <c r="H1168" s="32">
        <v>1818</v>
      </c>
      <c r="I1168" s="32">
        <f t="shared" si="24"/>
        <v>1189</v>
      </c>
      <c r="J1168" s="33">
        <v>0.39539999999999997</v>
      </c>
      <c r="K1168" s="34">
        <v>3114</v>
      </c>
      <c r="L1168" s="34">
        <v>0</v>
      </c>
      <c r="M1168" s="35">
        <f t="shared" si="25"/>
        <v>1818</v>
      </c>
      <c r="N1168" s="35">
        <f t="shared" si="26"/>
        <v>1296</v>
      </c>
      <c r="O1168" s="36">
        <f t="shared" si="22"/>
        <v>0.41618497109826591</v>
      </c>
      <c r="P1168" s="2"/>
      <c r="Q1168" s="2"/>
      <c r="R1168" s="2"/>
      <c r="S1168" s="2"/>
      <c r="T1168" s="2"/>
      <c r="U1168" s="2"/>
    </row>
    <row r="1169" spans="1:21" x14ac:dyDescent="0.25">
      <c r="A1169" s="37">
        <v>120909</v>
      </c>
      <c r="B1169" s="30" t="s">
        <v>47</v>
      </c>
      <c r="C1169" s="30" t="s">
        <v>1164</v>
      </c>
      <c r="D1169" s="30" t="s">
        <v>1172</v>
      </c>
      <c r="E1169" s="38"/>
      <c r="F1169" s="39">
        <v>0</v>
      </c>
      <c r="G1169" s="32">
        <f t="shared" si="23"/>
        <v>0</v>
      </c>
      <c r="H1169" s="39">
        <v>0</v>
      </c>
      <c r="I1169" s="32">
        <f t="shared" si="24"/>
        <v>0</v>
      </c>
      <c r="J1169" s="40"/>
      <c r="K1169" s="34">
        <v>0</v>
      </c>
      <c r="L1169" s="34">
        <v>0</v>
      </c>
      <c r="M1169" s="34">
        <f t="shared" si="25"/>
        <v>0</v>
      </c>
      <c r="N1169" s="34">
        <f t="shared" si="26"/>
        <v>0</v>
      </c>
      <c r="O1169" s="36" t="e">
        <f t="shared" si="22"/>
        <v>#DIV/0!</v>
      </c>
      <c r="P1169" s="2"/>
      <c r="Q1169" s="2"/>
      <c r="R1169" s="2"/>
      <c r="S1169" s="2"/>
      <c r="T1169" s="2"/>
      <c r="U1169" s="2"/>
    </row>
    <row r="1170" spans="1:21" x14ac:dyDescent="0.25">
      <c r="A1170" s="37">
        <v>130101</v>
      </c>
      <c r="B1170" s="30" t="s">
        <v>48</v>
      </c>
      <c r="C1170" s="30" t="s">
        <v>1173</v>
      </c>
      <c r="D1170" s="30" t="s">
        <v>1173</v>
      </c>
      <c r="E1170" s="42">
        <v>311199</v>
      </c>
      <c r="F1170" s="32">
        <v>340448</v>
      </c>
      <c r="G1170" s="32">
        <f t="shared" si="23"/>
        <v>29249</v>
      </c>
      <c r="H1170" s="32">
        <v>304990</v>
      </c>
      <c r="I1170" s="32">
        <f t="shared" si="24"/>
        <v>35458</v>
      </c>
      <c r="J1170" s="33">
        <v>0.1042</v>
      </c>
      <c r="K1170" s="34">
        <v>344243</v>
      </c>
      <c r="L1170" s="34">
        <v>0</v>
      </c>
      <c r="M1170" s="35">
        <f t="shared" si="25"/>
        <v>304990</v>
      </c>
      <c r="N1170" s="35">
        <f t="shared" si="26"/>
        <v>39253</v>
      </c>
      <c r="O1170" s="36">
        <f t="shared" si="22"/>
        <v>0.11402700999003611</v>
      </c>
      <c r="P1170" s="2"/>
      <c r="Q1170" s="2"/>
      <c r="R1170" s="2"/>
      <c r="S1170" s="2"/>
      <c r="T1170" s="2"/>
      <c r="U1170" s="2"/>
    </row>
    <row r="1171" spans="1:21" x14ac:dyDescent="0.25">
      <c r="A1171" s="37">
        <v>130102</v>
      </c>
      <c r="B1171" s="30" t="s">
        <v>48</v>
      </c>
      <c r="C1171" s="30" t="s">
        <v>1173</v>
      </c>
      <c r="D1171" s="30" t="s">
        <v>390</v>
      </c>
      <c r="E1171" s="42">
        <v>194256</v>
      </c>
      <c r="F1171" s="32">
        <v>220624</v>
      </c>
      <c r="G1171" s="32">
        <f t="shared" si="23"/>
        <v>26368</v>
      </c>
      <c r="H1171" s="32">
        <v>166498</v>
      </c>
      <c r="I1171" s="32">
        <f t="shared" si="24"/>
        <v>54126</v>
      </c>
      <c r="J1171" s="33">
        <v>0.24529999999999999</v>
      </c>
      <c r="K1171" s="34">
        <v>229115</v>
      </c>
      <c r="L1171" s="34">
        <v>0</v>
      </c>
      <c r="M1171" s="35">
        <f t="shared" si="25"/>
        <v>166498</v>
      </c>
      <c r="N1171" s="35">
        <f t="shared" si="26"/>
        <v>62617</v>
      </c>
      <c r="O1171" s="36">
        <f t="shared" si="22"/>
        <v>0.27329943478165986</v>
      </c>
      <c r="P1171" s="2"/>
      <c r="Q1171" s="2"/>
      <c r="R1171" s="2"/>
      <c r="S1171" s="2"/>
      <c r="T1171" s="2"/>
      <c r="U1171" s="2"/>
    </row>
    <row r="1172" spans="1:21" x14ac:dyDescent="0.25">
      <c r="A1172" s="37">
        <v>130103</v>
      </c>
      <c r="B1172" s="30" t="s">
        <v>48</v>
      </c>
      <c r="C1172" s="30" t="s">
        <v>1173</v>
      </c>
      <c r="D1172" s="30" t="s">
        <v>1174</v>
      </c>
      <c r="E1172" s="42">
        <v>37096</v>
      </c>
      <c r="F1172" s="32">
        <v>38475</v>
      </c>
      <c r="G1172" s="32">
        <f t="shared" si="23"/>
        <v>1379</v>
      </c>
      <c r="H1172" s="32">
        <v>36664</v>
      </c>
      <c r="I1172" s="32">
        <f t="shared" si="24"/>
        <v>1811</v>
      </c>
      <c r="J1172" s="33">
        <v>4.7100000000000003E-2</v>
      </c>
      <c r="K1172" s="34">
        <v>38334</v>
      </c>
      <c r="L1172" s="34">
        <v>0</v>
      </c>
      <c r="M1172" s="35">
        <f t="shared" si="25"/>
        <v>36664</v>
      </c>
      <c r="N1172" s="35">
        <f t="shared" si="26"/>
        <v>1670</v>
      </c>
      <c r="O1172" s="36">
        <f t="shared" si="22"/>
        <v>4.3564459748526116E-2</v>
      </c>
      <c r="P1172" s="2"/>
      <c r="Q1172" s="2"/>
      <c r="R1172" s="2"/>
      <c r="S1172" s="2"/>
      <c r="T1172" s="2"/>
      <c r="U1172" s="2"/>
    </row>
    <row r="1173" spans="1:21" x14ac:dyDescent="0.25">
      <c r="A1173" s="37">
        <v>130104</v>
      </c>
      <c r="B1173" s="30" t="s">
        <v>48</v>
      </c>
      <c r="C1173" s="30" t="s">
        <v>1173</v>
      </c>
      <c r="D1173" s="30" t="s">
        <v>1175</v>
      </c>
      <c r="E1173" s="42">
        <v>62136</v>
      </c>
      <c r="F1173" s="32">
        <v>81007</v>
      </c>
      <c r="G1173" s="32">
        <f t="shared" si="23"/>
        <v>18871</v>
      </c>
      <c r="H1173" s="32">
        <v>51261</v>
      </c>
      <c r="I1173" s="32">
        <f t="shared" si="24"/>
        <v>29746</v>
      </c>
      <c r="J1173" s="33">
        <v>0.36720000000000003</v>
      </c>
      <c r="K1173" s="34">
        <v>85385</v>
      </c>
      <c r="L1173" s="34">
        <v>0</v>
      </c>
      <c r="M1173" s="35">
        <f t="shared" si="25"/>
        <v>51261</v>
      </c>
      <c r="N1173" s="35">
        <f t="shared" si="26"/>
        <v>34124</v>
      </c>
      <c r="O1173" s="36">
        <f t="shared" si="22"/>
        <v>0.39964865023130525</v>
      </c>
      <c r="P1173" s="2"/>
      <c r="Q1173" s="2"/>
      <c r="R1173" s="2"/>
      <c r="S1173" s="2"/>
      <c r="T1173" s="2"/>
      <c r="U1173" s="2"/>
    </row>
    <row r="1174" spans="1:21" x14ac:dyDescent="0.25">
      <c r="A1174" s="37">
        <v>130105</v>
      </c>
      <c r="B1174" s="30" t="s">
        <v>48</v>
      </c>
      <c r="C1174" s="30" t="s">
        <v>1173</v>
      </c>
      <c r="D1174" s="30" t="s">
        <v>738</v>
      </c>
      <c r="E1174" s="42">
        <v>191120</v>
      </c>
      <c r="F1174" s="32">
        <v>217756</v>
      </c>
      <c r="G1174" s="32">
        <f t="shared" si="23"/>
        <v>26636</v>
      </c>
      <c r="H1174" s="32">
        <v>173768</v>
      </c>
      <c r="I1174" s="32">
        <f t="shared" si="24"/>
        <v>43988</v>
      </c>
      <c r="J1174" s="33">
        <v>0.20200000000000001</v>
      </c>
      <c r="K1174" s="34">
        <v>224427</v>
      </c>
      <c r="L1174" s="34">
        <v>15883</v>
      </c>
      <c r="M1174" s="35">
        <f t="shared" si="25"/>
        <v>189651</v>
      </c>
      <c r="N1174" s="35">
        <f t="shared" si="26"/>
        <v>34776</v>
      </c>
      <c r="O1174" s="36">
        <f t="shared" si="22"/>
        <v>0.15495461775989519</v>
      </c>
      <c r="P1174" s="2"/>
      <c r="Q1174" s="2"/>
      <c r="R1174" s="2"/>
      <c r="S1174" s="2"/>
      <c r="T1174" s="2"/>
      <c r="U1174" s="2"/>
    </row>
    <row r="1175" spans="1:21" x14ac:dyDescent="0.25">
      <c r="A1175" s="37">
        <v>130106</v>
      </c>
      <c r="B1175" s="30" t="s">
        <v>48</v>
      </c>
      <c r="C1175" s="30" t="s">
        <v>1173</v>
      </c>
      <c r="D1175" s="30" t="s">
        <v>1176</v>
      </c>
      <c r="E1175" s="42">
        <v>26253</v>
      </c>
      <c r="F1175" s="32">
        <v>29502</v>
      </c>
      <c r="G1175" s="32">
        <f t="shared" si="23"/>
        <v>3249</v>
      </c>
      <c r="H1175" s="32">
        <v>25613</v>
      </c>
      <c r="I1175" s="32">
        <f t="shared" si="24"/>
        <v>3889</v>
      </c>
      <c r="J1175" s="33">
        <v>0.1318</v>
      </c>
      <c r="K1175" s="34">
        <v>30160</v>
      </c>
      <c r="L1175" s="34">
        <v>822</v>
      </c>
      <c r="M1175" s="35">
        <f t="shared" si="25"/>
        <v>26435</v>
      </c>
      <c r="N1175" s="35">
        <f t="shared" si="26"/>
        <v>3725</v>
      </c>
      <c r="O1175" s="36">
        <f t="shared" si="22"/>
        <v>0.12350795755968169</v>
      </c>
      <c r="P1175" s="2"/>
      <c r="Q1175" s="2"/>
      <c r="R1175" s="2"/>
      <c r="S1175" s="2"/>
      <c r="T1175" s="2"/>
      <c r="U1175" s="2"/>
    </row>
    <row r="1176" spans="1:21" x14ac:dyDescent="0.25">
      <c r="A1176" s="37">
        <v>130107</v>
      </c>
      <c r="B1176" s="30" t="s">
        <v>48</v>
      </c>
      <c r="C1176" s="30" t="s">
        <v>1173</v>
      </c>
      <c r="D1176" s="30" t="s">
        <v>1177</v>
      </c>
      <c r="E1176" s="42">
        <v>33282</v>
      </c>
      <c r="F1176" s="32">
        <v>36650</v>
      </c>
      <c r="G1176" s="32">
        <f t="shared" si="23"/>
        <v>3368</v>
      </c>
      <c r="H1176" s="32">
        <v>30585</v>
      </c>
      <c r="I1176" s="32">
        <f t="shared" si="24"/>
        <v>6065</v>
      </c>
      <c r="J1176" s="33">
        <v>0.16550000000000001</v>
      </c>
      <c r="K1176" s="34">
        <v>37749</v>
      </c>
      <c r="L1176" s="34">
        <v>0</v>
      </c>
      <c r="M1176" s="35">
        <f t="shared" si="25"/>
        <v>30585</v>
      </c>
      <c r="N1176" s="35">
        <f t="shared" si="26"/>
        <v>7164</v>
      </c>
      <c r="O1176" s="36">
        <f t="shared" si="22"/>
        <v>0.18977986171819122</v>
      </c>
      <c r="P1176" s="2"/>
      <c r="Q1176" s="2"/>
      <c r="R1176" s="2"/>
      <c r="S1176" s="2"/>
      <c r="T1176" s="2"/>
      <c r="U1176" s="2"/>
    </row>
    <row r="1177" spans="1:21" x14ac:dyDescent="0.25">
      <c r="A1177" s="37">
        <v>130108</v>
      </c>
      <c r="B1177" s="30" t="s">
        <v>48</v>
      </c>
      <c r="C1177" s="30" t="s">
        <v>1173</v>
      </c>
      <c r="D1177" s="30" t="s">
        <v>1178</v>
      </c>
      <c r="E1177" s="38"/>
      <c r="F1177" s="39">
        <v>0</v>
      </c>
      <c r="G1177" s="32">
        <f t="shared" si="23"/>
        <v>0</v>
      </c>
      <c r="H1177" s="39">
        <v>0</v>
      </c>
      <c r="I1177" s="32">
        <f t="shared" si="24"/>
        <v>0</v>
      </c>
      <c r="J1177" s="40"/>
      <c r="K1177" s="34">
        <v>0</v>
      </c>
      <c r="L1177" s="34">
        <v>0</v>
      </c>
      <c r="M1177" s="34">
        <f t="shared" si="25"/>
        <v>0</v>
      </c>
      <c r="N1177" s="34">
        <f t="shared" si="26"/>
        <v>0</v>
      </c>
      <c r="O1177" s="36" t="e">
        <f t="shared" si="22"/>
        <v>#DIV/0!</v>
      </c>
      <c r="P1177" s="2"/>
      <c r="Q1177" s="2"/>
      <c r="R1177" s="2"/>
      <c r="S1177" s="2"/>
      <c r="T1177" s="2"/>
      <c r="U1177" s="2"/>
    </row>
    <row r="1178" spans="1:21" x14ac:dyDescent="0.25">
      <c r="A1178" s="37">
        <v>130109</v>
      </c>
      <c r="B1178" s="30" t="s">
        <v>48</v>
      </c>
      <c r="C1178" s="30" t="s">
        <v>1173</v>
      </c>
      <c r="D1178" s="30" t="s">
        <v>1179</v>
      </c>
      <c r="E1178" s="42">
        <v>19111</v>
      </c>
      <c r="F1178" s="32">
        <v>21830</v>
      </c>
      <c r="G1178" s="32">
        <f t="shared" si="23"/>
        <v>2719</v>
      </c>
      <c r="H1178" s="32">
        <v>16665</v>
      </c>
      <c r="I1178" s="32">
        <f t="shared" si="24"/>
        <v>5165</v>
      </c>
      <c r="J1178" s="33">
        <v>0.2366</v>
      </c>
      <c r="K1178" s="34">
        <v>22683</v>
      </c>
      <c r="L1178" s="34">
        <v>0</v>
      </c>
      <c r="M1178" s="35">
        <f t="shared" si="25"/>
        <v>16665</v>
      </c>
      <c r="N1178" s="35">
        <f t="shared" si="26"/>
        <v>6018</v>
      </c>
      <c r="O1178" s="36">
        <f t="shared" si="22"/>
        <v>0.26530882158444652</v>
      </c>
      <c r="P1178" s="2"/>
      <c r="Q1178" s="2"/>
      <c r="R1178" s="2"/>
      <c r="S1178" s="2"/>
      <c r="T1178" s="2"/>
      <c r="U1178" s="2"/>
    </row>
    <row r="1179" spans="1:21" x14ac:dyDescent="0.25">
      <c r="A1179" s="37">
        <v>130110</v>
      </c>
      <c r="B1179" s="30" t="s">
        <v>48</v>
      </c>
      <c r="C1179" s="30" t="s">
        <v>1173</v>
      </c>
      <c r="D1179" s="30" t="s">
        <v>1180</v>
      </c>
      <c r="E1179" s="38"/>
      <c r="F1179" s="39">
        <v>0</v>
      </c>
      <c r="G1179" s="32">
        <f t="shared" si="23"/>
        <v>0</v>
      </c>
      <c r="H1179" s="39">
        <v>0</v>
      </c>
      <c r="I1179" s="32">
        <f t="shared" si="24"/>
        <v>0</v>
      </c>
      <c r="J1179" s="40"/>
      <c r="K1179" s="34">
        <v>0</v>
      </c>
      <c r="L1179" s="34">
        <v>0</v>
      </c>
      <c r="M1179" s="34">
        <f t="shared" si="25"/>
        <v>0</v>
      </c>
      <c r="N1179" s="34">
        <f t="shared" si="26"/>
        <v>0</v>
      </c>
      <c r="O1179" s="36" t="e">
        <f t="shared" si="22"/>
        <v>#DIV/0!</v>
      </c>
      <c r="P1179" s="2"/>
      <c r="Q1179" s="2"/>
      <c r="R1179" s="2"/>
      <c r="S1179" s="2"/>
      <c r="T1179" s="2"/>
      <c r="U1179" s="2"/>
    </row>
    <row r="1180" spans="1:21" x14ac:dyDescent="0.25">
      <c r="A1180" s="37">
        <v>130111</v>
      </c>
      <c r="B1180" s="30" t="s">
        <v>48</v>
      </c>
      <c r="C1180" s="30" t="s">
        <v>1173</v>
      </c>
      <c r="D1180" s="30" t="s">
        <v>1181</v>
      </c>
      <c r="E1180" s="42">
        <v>69031</v>
      </c>
      <c r="F1180" s="32">
        <v>76283</v>
      </c>
      <c r="G1180" s="32">
        <f t="shared" si="23"/>
        <v>7252</v>
      </c>
      <c r="H1180" s="32">
        <v>66657</v>
      </c>
      <c r="I1180" s="32">
        <f t="shared" si="24"/>
        <v>9626</v>
      </c>
      <c r="J1180" s="33">
        <v>0.12620000000000001</v>
      </c>
      <c r="K1180" s="34">
        <v>78304</v>
      </c>
      <c r="L1180" s="34">
        <v>0</v>
      </c>
      <c r="M1180" s="35">
        <f t="shared" si="25"/>
        <v>66657</v>
      </c>
      <c r="N1180" s="35">
        <f t="shared" si="26"/>
        <v>11647</v>
      </c>
      <c r="O1180" s="36">
        <f t="shared" si="22"/>
        <v>0.14874080506742951</v>
      </c>
      <c r="P1180" s="2"/>
      <c r="Q1180" s="2"/>
      <c r="R1180" s="2"/>
      <c r="S1180" s="2"/>
      <c r="T1180" s="2"/>
      <c r="U1180" s="2"/>
    </row>
    <row r="1181" spans="1:21" x14ac:dyDescent="0.25">
      <c r="A1181" s="37">
        <v>130201</v>
      </c>
      <c r="B1181" s="30" t="s">
        <v>48</v>
      </c>
      <c r="C1181" s="30" t="s">
        <v>1182</v>
      </c>
      <c r="D1181" s="30" t="s">
        <v>1182</v>
      </c>
      <c r="E1181" s="42">
        <v>5911</v>
      </c>
      <c r="F1181" s="32">
        <v>6464</v>
      </c>
      <c r="G1181" s="32">
        <f t="shared" si="23"/>
        <v>553</v>
      </c>
      <c r="H1181" s="32">
        <v>5748</v>
      </c>
      <c r="I1181" s="32">
        <f t="shared" si="24"/>
        <v>716</v>
      </c>
      <c r="J1181" s="33">
        <v>0.1108</v>
      </c>
      <c r="K1181" s="34">
        <v>6505</v>
      </c>
      <c r="L1181" s="34">
        <v>0</v>
      </c>
      <c r="M1181" s="35">
        <f t="shared" si="25"/>
        <v>5748</v>
      </c>
      <c r="N1181" s="35">
        <f t="shared" si="26"/>
        <v>757</v>
      </c>
      <c r="O1181" s="36">
        <f t="shared" si="22"/>
        <v>0.11637202152190623</v>
      </c>
      <c r="P1181" s="2"/>
      <c r="Q1181" s="2"/>
      <c r="R1181" s="2"/>
      <c r="S1181" s="2"/>
      <c r="T1181" s="2"/>
      <c r="U1181" s="2"/>
    </row>
    <row r="1182" spans="1:21" x14ac:dyDescent="0.25">
      <c r="A1182" s="37">
        <v>130202</v>
      </c>
      <c r="B1182" s="30" t="s">
        <v>48</v>
      </c>
      <c r="C1182" s="30" t="s">
        <v>1182</v>
      </c>
      <c r="D1182" s="30" t="s">
        <v>1183</v>
      </c>
      <c r="E1182" s="42">
        <v>13773</v>
      </c>
      <c r="F1182" s="32">
        <v>14516</v>
      </c>
      <c r="G1182" s="32">
        <f t="shared" si="23"/>
        <v>743</v>
      </c>
      <c r="H1182" s="32">
        <v>13424</v>
      </c>
      <c r="I1182" s="32">
        <f t="shared" si="24"/>
        <v>1092</v>
      </c>
      <c r="J1182" s="33">
        <v>7.5200000000000003E-2</v>
      </c>
      <c r="K1182" s="34">
        <v>14624</v>
      </c>
      <c r="L1182" s="34">
        <v>0</v>
      </c>
      <c r="M1182" s="35">
        <f t="shared" si="25"/>
        <v>13424</v>
      </c>
      <c r="N1182" s="35">
        <f t="shared" si="26"/>
        <v>1200</v>
      </c>
      <c r="O1182" s="36">
        <f t="shared" si="22"/>
        <v>8.2056892778993432E-2</v>
      </c>
      <c r="P1182" s="2"/>
      <c r="Q1182" s="2"/>
      <c r="R1182" s="2"/>
      <c r="S1182" s="2"/>
      <c r="T1182" s="2"/>
      <c r="U1182" s="2"/>
    </row>
    <row r="1183" spans="1:21" x14ac:dyDescent="0.25">
      <c r="A1183" s="37">
        <v>130203</v>
      </c>
      <c r="B1183" s="30" t="s">
        <v>48</v>
      </c>
      <c r="C1183" s="30" t="s">
        <v>1182</v>
      </c>
      <c r="D1183" s="30" t="s">
        <v>1184</v>
      </c>
      <c r="E1183" s="42">
        <v>4894</v>
      </c>
      <c r="F1183" s="32">
        <v>5347</v>
      </c>
      <c r="G1183" s="32">
        <f t="shared" si="23"/>
        <v>453</v>
      </c>
      <c r="H1183" s="32">
        <v>4858</v>
      </c>
      <c r="I1183" s="32">
        <f t="shared" si="24"/>
        <v>489</v>
      </c>
      <c r="J1183" s="33">
        <v>9.1499999999999998E-2</v>
      </c>
      <c r="K1183" s="34">
        <v>5391</v>
      </c>
      <c r="L1183" s="34">
        <v>489</v>
      </c>
      <c r="M1183" s="35">
        <f t="shared" si="25"/>
        <v>5347</v>
      </c>
      <c r="N1183" s="35">
        <f t="shared" si="26"/>
        <v>44</v>
      </c>
      <c r="O1183" s="36">
        <f t="shared" si="22"/>
        <v>8.1617510665924695E-3</v>
      </c>
      <c r="P1183" s="2"/>
      <c r="Q1183" s="2"/>
      <c r="R1183" s="2"/>
      <c r="S1183" s="2"/>
      <c r="T1183" s="2"/>
      <c r="U1183" s="2"/>
    </row>
    <row r="1184" spans="1:21" x14ac:dyDescent="0.25">
      <c r="A1184" s="37">
        <v>130204</v>
      </c>
      <c r="B1184" s="30" t="s">
        <v>48</v>
      </c>
      <c r="C1184" s="30" t="s">
        <v>1182</v>
      </c>
      <c r="D1184" s="30" t="s">
        <v>1185</v>
      </c>
      <c r="E1184" s="38"/>
      <c r="F1184" s="39">
        <v>0</v>
      </c>
      <c r="G1184" s="32">
        <f t="shared" si="23"/>
        <v>0</v>
      </c>
      <c r="H1184" s="39">
        <v>0</v>
      </c>
      <c r="I1184" s="32">
        <f t="shared" si="24"/>
        <v>0</v>
      </c>
      <c r="J1184" s="40"/>
      <c r="K1184" s="34">
        <v>0</v>
      </c>
      <c r="L1184" s="34">
        <v>0</v>
      </c>
      <c r="M1184" s="34">
        <f t="shared" si="25"/>
        <v>0</v>
      </c>
      <c r="N1184" s="34">
        <f t="shared" si="26"/>
        <v>0</v>
      </c>
      <c r="O1184" s="36" t="e">
        <f t="shared" si="22"/>
        <v>#DIV/0!</v>
      </c>
      <c r="P1184" s="2"/>
      <c r="Q1184" s="2"/>
      <c r="R1184" s="2"/>
      <c r="S1184" s="2"/>
      <c r="T1184" s="2"/>
      <c r="U1184" s="2"/>
    </row>
    <row r="1185" spans="1:21" x14ac:dyDescent="0.25">
      <c r="A1185" s="37">
        <v>130205</v>
      </c>
      <c r="B1185" s="30" t="s">
        <v>48</v>
      </c>
      <c r="C1185" s="30" t="s">
        <v>1182</v>
      </c>
      <c r="D1185" s="30" t="s">
        <v>1186</v>
      </c>
      <c r="E1185" s="42">
        <v>20882</v>
      </c>
      <c r="F1185" s="32">
        <v>22783</v>
      </c>
      <c r="G1185" s="32">
        <f t="shared" si="23"/>
        <v>1901</v>
      </c>
      <c r="H1185" s="32">
        <v>18022</v>
      </c>
      <c r="I1185" s="32">
        <f t="shared" si="24"/>
        <v>4761</v>
      </c>
      <c r="J1185" s="33">
        <v>0.20899999999999999</v>
      </c>
      <c r="K1185" s="34">
        <v>23152</v>
      </c>
      <c r="L1185" s="34">
        <v>0</v>
      </c>
      <c r="M1185" s="35">
        <f t="shared" si="25"/>
        <v>18022</v>
      </c>
      <c r="N1185" s="35">
        <f t="shared" si="26"/>
        <v>5130</v>
      </c>
      <c r="O1185" s="36">
        <f t="shared" si="22"/>
        <v>0.22157912923289563</v>
      </c>
      <c r="P1185" s="2"/>
      <c r="Q1185" s="2"/>
      <c r="R1185" s="2"/>
      <c r="S1185" s="2"/>
      <c r="T1185" s="2"/>
      <c r="U1185" s="2"/>
    </row>
    <row r="1186" spans="1:21" x14ac:dyDescent="0.25">
      <c r="A1186" s="37">
        <v>130206</v>
      </c>
      <c r="B1186" s="30" t="s">
        <v>48</v>
      </c>
      <c r="C1186" s="30" t="s">
        <v>1182</v>
      </c>
      <c r="D1186" s="30" t="s">
        <v>1187</v>
      </c>
      <c r="E1186" s="42">
        <v>4755</v>
      </c>
      <c r="F1186" s="32">
        <v>5108</v>
      </c>
      <c r="G1186" s="32">
        <f t="shared" si="23"/>
        <v>353</v>
      </c>
      <c r="H1186" s="32">
        <v>4628</v>
      </c>
      <c r="I1186" s="32">
        <f t="shared" si="24"/>
        <v>480</v>
      </c>
      <c r="J1186" s="33">
        <v>9.4E-2</v>
      </c>
      <c r="K1186" s="34">
        <v>5132</v>
      </c>
      <c r="L1186" s="34">
        <v>0</v>
      </c>
      <c r="M1186" s="35">
        <f t="shared" si="25"/>
        <v>4628</v>
      </c>
      <c r="N1186" s="35">
        <f t="shared" si="26"/>
        <v>504</v>
      </c>
      <c r="O1186" s="36">
        <f t="shared" si="22"/>
        <v>9.8207326578332033E-2</v>
      </c>
      <c r="P1186" s="2"/>
      <c r="Q1186" s="2"/>
      <c r="R1186" s="2"/>
      <c r="S1186" s="2"/>
      <c r="T1186" s="2"/>
      <c r="U1186" s="2"/>
    </row>
    <row r="1187" spans="1:21" x14ac:dyDescent="0.25">
      <c r="A1187" s="37">
        <v>130207</v>
      </c>
      <c r="B1187" s="30" t="s">
        <v>48</v>
      </c>
      <c r="C1187" s="30" t="s">
        <v>1182</v>
      </c>
      <c r="D1187" s="30" t="s">
        <v>1188</v>
      </c>
      <c r="E1187" s="42">
        <v>17265</v>
      </c>
      <c r="F1187" s="32">
        <v>18202</v>
      </c>
      <c r="G1187" s="32">
        <f t="shared" si="23"/>
        <v>937</v>
      </c>
      <c r="H1187" s="32">
        <v>16490</v>
      </c>
      <c r="I1187" s="32">
        <f t="shared" si="24"/>
        <v>1712</v>
      </c>
      <c r="J1187" s="33">
        <v>9.4100000000000003E-2</v>
      </c>
      <c r="K1187" s="34">
        <v>18240</v>
      </c>
      <c r="L1187" s="34">
        <v>0</v>
      </c>
      <c r="M1187" s="35">
        <f t="shared" si="25"/>
        <v>16490</v>
      </c>
      <c r="N1187" s="35">
        <f t="shared" si="26"/>
        <v>1750</v>
      </c>
      <c r="O1187" s="36">
        <f t="shared" si="22"/>
        <v>9.5942982456140358E-2</v>
      </c>
      <c r="P1187" s="2"/>
      <c r="Q1187" s="2"/>
      <c r="R1187" s="2"/>
      <c r="S1187" s="2"/>
      <c r="T1187" s="2"/>
      <c r="U1187" s="2"/>
    </row>
    <row r="1188" spans="1:21" x14ac:dyDescent="0.25">
      <c r="A1188" s="37">
        <v>130208</v>
      </c>
      <c r="B1188" s="30" t="s">
        <v>48</v>
      </c>
      <c r="C1188" s="30" t="s">
        <v>1182</v>
      </c>
      <c r="D1188" s="30" t="s">
        <v>1189</v>
      </c>
      <c r="E1188" s="42">
        <v>25072</v>
      </c>
      <c r="F1188" s="32">
        <v>26610</v>
      </c>
      <c r="G1188" s="32">
        <f t="shared" si="23"/>
        <v>1538</v>
      </c>
      <c r="H1188" s="32">
        <v>24071</v>
      </c>
      <c r="I1188" s="32">
        <f t="shared" si="24"/>
        <v>2539</v>
      </c>
      <c r="J1188" s="33">
        <v>9.5399999999999999E-2</v>
      </c>
      <c r="K1188" s="34">
        <v>26600</v>
      </c>
      <c r="L1188" s="34">
        <v>0</v>
      </c>
      <c r="M1188" s="35">
        <f t="shared" si="25"/>
        <v>24071</v>
      </c>
      <c r="N1188" s="35">
        <f t="shared" si="26"/>
        <v>2529</v>
      </c>
      <c r="O1188" s="36">
        <f t="shared" si="22"/>
        <v>9.5075187969924813E-2</v>
      </c>
      <c r="P1188" s="2"/>
      <c r="Q1188" s="2"/>
      <c r="R1188" s="2"/>
      <c r="S1188" s="2"/>
      <c r="T1188" s="2"/>
      <c r="U1188" s="2"/>
    </row>
    <row r="1189" spans="1:21" x14ac:dyDescent="0.25">
      <c r="A1189" s="37">
        <v>130301</v>
      </c>
      <c r="B1189" s="30" t="s">
        <v>48</v>
      </c>
      <c r="C1189" s="30" t="s">
        <v>720</v>
      </c>
      <c r="D1189" s="30" t="s">
        <v>720</v>
      </c>
      <c r="E1189" s="38"/>
      <c r="F1189" s="39">
        <v>0</v>
      </c>
      <c r="G1189" s="32">
        <f t="shared" si="23"/>
        <v>0</v>
      </c>
      <c r="H1189" s="39">
        <v>0</v>
      </c>
      <c r="I1189" s="32">
        <f t="shared" si="24"/>
        <v>0</v>
      </c>
      <c r="J1189" s="40"/>
      <c r="K1189" s="34">
        <v>0</v>
      </c>
      <c r="L1189" s="34">
        <v>0</v>
      </c>
      <c r="M1189" s="34">
        <f t="shared" si="25"/>
        <v>0</v>
      </c>
      <c r="N1189" s="34">
        <f t="shared" si="26"/>
        <v>0</v>
      </c>
      <c r="O1189" s="36" t="e">
        <f t="shared" si="22"/>
        <v>#DIV/0!</v>
      </c>
      <c r="P1189" s="2"/>
      <c r="Q1189" s="2"/>
      <c r="R1189" s="2"/>
      <c r="S1189" s="2"/>
      <c r="T1189" s="2"/>
      <c r="U1189" s="2"/>
    </row>
    <row r="1190" spans="1:21" x14ac:dyDescent="0.25">
      <c r="A1190" s="37">
        <v>130302</v>
      </c>
      <c r="B1190" s="30" t="s">
        <v>48</v>
      </c>
      <c r="C1190" s="30" t="s">
        <v>720</v>
      </c>
      <c r="D1190" s="30" t="s">
        <v>693</v>
      </c>
      <c r="E1190" s="38"/>
      <c r="F1190" s="39">
        <v>0</v>
      </c>
      <c r="G1190" s="32">
        <f t="shared" si="23"/>
        <v>0</v>
      </c>
      <c r="H1190" s="39">
        <v>0</v>
      </c>
      <c r="I1190" s="32">
        <f t="shared" si="24"/>
        <v>0</v>
      </c>
      <c r="J1190" s="40"/>
      <c r="K1190" s="34">
        <v>0</v>
      </c>
      <c r="L1190" s="34">
        <v>0</v>
      </c>
      <c r="M1190" s="34">
        <f t="shared" si="25"/>
        <v>0</v>
      </c>
      <c r="N1190" s="34">
        <f t="shared" si="26"/>
        <v>0</v>
      </c>
      <c r="O1190" s="36" t="e">
        <f t="shared" si="22"/>
        <v>#DIV/0!</v>
      </c>
      <c r="P1190" s="2"/>
      <c r="Q1190" s="2"/>
      <c r="R1190" s="2"/>
      <c r="S1190" s="2"/>
      <c r="T1190" s="2"/>
      <c r="U1190" s="2"/>
    </row>
    <row r="1191" spans="1:21" x14ac:dyDescent="0.25">
      <c r="A1191" s="37">
        <v>130303</v>
      </c>
      <c r="B1191" s="30" t="s">
        <v>48</v>
      </c>
      <c r="C1191" s="30" t="s">
        <v>720</v>
      </c>
      <c r="D1191" s="30" t="s">
        <v>1190</v>
      </c>
      <c r="E1191" s="38"/>
      <c r="F1191" s="39">
        <v>0</v>
      </c>
      <c r="G1191" s="32">
        <f t="shared" si="23"/>
        <v>0</v>
      </c>
      <c r="H1191" s="39">
        <v>0</v>
      </c>
      <c r="I1191" s="32">
        <f t="shared" si="24"/>
        <v>0</v>
      </c>
      <c r="J1191" s="40"/>
      <c r="K1191" s="34">
        <v>0</v>
      </c>
      <c r="L1191" s="34">
        <v>0</v>
      </c>
      <c r="M1191" s="34">
        <f t="shared" si="25"/>
        <v>0</v>
      </c>
      <c r="N1191" s="34">
        <f t="shared" si="26"/>
        <v>0</v>
      </c>
      <c r="O1191" s="36" t="e">
        <f t="shared" si="22"/>
        <v>#DIV/0!</v>
      </c>
      <c r="P1191" s="2"/>
      <c r="Q1191" s="2"/>
      <c r="R1191" s="2"/>
      <c r="S1191" s="2"/>
      <c r="T1191" s="2"/>
      <c r="U1191" s="2"/>
    </row>
    <row r="1192" spans="1:21" x14ac:dyDescent="0.25">
      <c r="A1192" s="37">
        <v>130304</v>
      </c>
      <c r="B1192" s="30" t="s">
        <v>48</v>
      </c>
      <c r="C1192" s="30" t="s">
        <v>720</v>
      </c>
      <c r="D1192" s="30" t="s">
        <v>1191</v>
      </c>
      <c r="E1192" s="38"/>
      <c r="F1192" s="39">
        <v>0</v>
      </c>
      <c r="G1192" s="32">
        <f t="shared" si="23"/>
        <v>0</v>
      </c>
      <c r="H1192" s="39">
        <v>0</v>
      </c>
      <c r="I1192" s="32">
        <f t="shared" si="24"/>
        <v>0</v>
      </c>
      <c r="J1192" s="40"/>
      <c r="K1192" s="34">
        <v>0</v>
      </c>
      <c r="L1192" s="34">
        <v>0</v>
      </c>
      <c r="M1192" s="34">
        <f t="shared" si="25"/>
        <v>0</v>
      </c>
      <c r="N1192" s="34">
        <f t="shared" si="26"/>
        <v>0</v>
      </c>
      <c r="O1192" s="36" t="e">
        <f t="shared" si="22"/>
        <v>#DIV/0!</v>
      </c>
      <c r="P1192" s="2"/>
      <c r="Q1192" s="2"/>
      <c r="R1192" s="2"/>
      <c r="S1192" s="2"/>
      <c r="T1192" s="2"/>
      <c r="U1192" s="2"/>
    </row>
    <row r="1193" spans="1:21" x14ac:dyDescent="0.25">
      <c r="A1193" s="37">
        <v>130305</v>
      </c>
      <c r="B1193" s="30" t="s">
        <v>48</v>
      </c>
      <c r="C1193" s="30" t="s">
        <v>720</v>
      </c>
      <c r="D1193" s="30" t="s">
        <v>1192</v>
      </c>
      <c r="E1193" s="38"/>
      <c r="F1193" s="39">
        <v>0</v>
      </c>
      <c r="G1193" s="32">
        <f t="shared" si="23"/>
        <v>0</v>
      </c>
      <c r="H1193" s="39">
        <v>0</v>
      </c>
      <c r="I1193" s="32">
        <f t="shared" si="24"/>
        <v>0</v>
      </c>
      <c r="J1193" s="40"/>
      <c r="K1193" s="34">
        <v>0</v>
      </c>
      <c r="L1193" s="34">
        <v>0</v>
      </c>
      <c r="M1193" s="34">
        <f t="shared" si="25"/>
        <v>0</v>
      </c>
      <c r="N1193" s="34">
        <f t="shared" si="26"/>
        <v>0</v>
      </c>
      <c r="O1193" s="36" t="e">
        <f t="shared" si="22"/>
        <v>#DIV/0!</v>
      </c>
      <c r="P1193" s="2"/>
      <c r="Q1193" s="2"/>
      <c r="R1193" s="2"/>
      <c r="S1193" s="2"/>
      <c r="T1193" s="2"/>
      <c r="U1193" s="2"/>
    </row>
    <row r="1194" spans="1:21" x14ac:dyDescent="0.25">
      <c r="A1194" s="37">
        <v>130306</v>
      </c>
      <c r="B1194" s="30" t="s">
        <v>48</v>
      </c>
      <c r="C1194" s="30" t="s">
        <v>720</v>
      </c>
      <c r="D1194" s="30" t="s">
        <v>1193</v>
      </c>
      <c r="E1194" s="38"/>
      <c r="F1194" s="39">
        <v>0</v>
      </c>
      <c r="G1194" s="32">
        <f t="shared" si="23"/>
        <v>0</v>
      </c>
      <c r="H1194" s="39">
        <v>0</v>
      </c>
      <c r="I1194" s="32">
        <f t="shared" si="24"/>
        <v>0</v>
      </c>
      <c r="J1194" s="40"/>
      <c r="K1194" s="34">
        <v>0</v>
      </c>
      <c r="L1194" s="34">
        <v>0</v>
      </c>
      <c r="M1194" s="34">
        <f t="shared" si="25"/>
        <v>0</v>
      </c>
      <c r="N1194" s="34">
        <f t="shared" si="26"/>
        <v>0</v>
      </c>
      <c r="O1194" s="36" t="e">
        <f t="shared" si="22"/>
        <v>#DIV/0!</v>
      </c>
      <c r="P1194" s="2"/>
      <c r="Q1194" s="2"/>
      <c r="R1194" s="2"/>
      <c r="S1194" s="2"/>
      <c r="T1194" s="2"/>
      <c r="U1194" s="2"/>
    </row>
    <row r="1195" spans="1:21" x14ac:dyDescent="0.25">
      <c r="A1195" s="37">
        <v>130401</v>
      </c>
      <c r="B1195" s="30" t="s">
        <v>48</v>
      </c>
      <c r="C1195" s="30" t="s">
        <v>1194</v>
      </c>
      <c r="D1195" s="30" t="s">
        <v>1194</v>
      </c>
      <c r="E1195" s="42">
        <v>36873</v>
      </c>
      <c r="F1195" s="32">
        <v>39848</v>
      </c>
      <c r="G1195" s="32">
        <f t="shared" si="23"/>
        <v>2975</v>
      </c>
      <c r="H1195" s="32">
        <v>34410</v>
      </c>
      <c r="I1195" s="32">
        <f t="shared" si="24"/>
        <v>5438</v>
      </c>
      <c r="J1195" s="33">
        <v>0.13650000000000001</v>
      </c>
      <c r="K1195" s="34">
        <v>40131</v>
      </c>
      <c r="L1195" s="34">
        <v>0</v>
      </c>
      <c r="M1195" s="35">
        <f t="shared" si="25"/>
        <v>34410</v>
      </c>
      <c r="N1195" s="35">
        <f t="shared" si="26"/>
        <v>5721</v>
      </c>
      <c r="O1195" s="36">
        <f t="shared" si="22"/>
        <v>0.14255812214995889</v>
      </c>
      <c r="P1195" s="2"/>
      <c r="Q1195" s="2"/>
      <c r="R1195" s="2"/>
      <c r="S1195" s="2"/>
      <c r="T1195" s="2"/>
      <c r="U1195" s="2"/>
    </row>
    <row r="1196" spans="1:21" x14ac:dyDescent="0.25">
      <c r="A1196" s="37">
        <v>130402</v>
      </c>
      <c r="B1196" s="30" t="s">
        <v>48</v>
      </c>
      <c r="C1196" s="30" t="s">
        <v>1194</v>
      </c>
      <c r="D1196" s="30" t="s">
        <v>1195</v>
      </c>
      <c r="E1196" s="42">
        <v>14724</v>
      </c>
      <c r="F1196" s="32">
        <v>17078</v>
      </c>
      <c r="G1196" s="32">
        <f t="shared" si="23"/>
        <v>2354</v>
      </c>
      <c r="H1196" s="32">
        <v>12450</v>
      </c>
      <c r="I1196" s="32">
        <f t="shared" si="24"/>
        <v>4628</v>
      </c>
      <c r="J1196" s="33">
        <v>0.27100000000000002</v>
      </c>
      <c r="K1196" s="34">
        <v>17776</v>
      </c>
      <c r="L1196" s="34">
        <v>0</v>
      </c>
      <c r="M1196" s="35">
        <f t="shared" si="25"/>
        <v>12450</v>
      </c>
      <c r="N1196" s="35">
        <f t="shared" si="26"/>
        <v>5326</v>
      </c>
      <c r="O1196" s="36">
        <f t="shared" si="22"/>
        <v>0.2996174617461746</v>
      </c>
      <c r="P1196" s="2"/>
      <c r="Q1196" s="2"/>
      <c r="R1196" s="2"/>
      <c r="S1196" s="2"/>
      <c r="T1196" s="2"/>
      <c r="U1196" s="2"/>
    </row>
    <row r="1197" spans="1:21" x14ac:dyDescent="0.25">
      <c r="A1197" s="37">
        <v>130403</v>
      </c>
      <c r="B1197" s="30" t="s">
        <v>48</v>
      </c>
      <c r="C1197" s="30" t="s">
        <v>1194</v>
      </c>
      <c r="D1197" s="30" t="s">
        <v>1034</v>
      </c>
      <c r="E1197" s="42">
        <v>6501</v>
      </c>
      <c r="F1197" s="32">
        <v>7224</v>
      </c>
      <c r="G1197" s="32">
        <f t="shared" si="23"/>
        <v>723</v>
      </c>
      <c r="H1197" s="32">
        <v>6447</v>
      </c>
      <c r="I1197" s="32">
        <f t="shared" si="24"/>
        <v>777</v>
      </c>
      <c r="J1197" s="33">
        <v>0.1076</v>
      </c>
      <c r="K1197" s="34">
        <v>7285</v>
      </c>
      <c r="L1197" s="34">
        <v>0</v>
      </c>
      <c r="M1197" s="35">
        <f t="shared" si="25"/>
        <v>6447</v>
      </c>
      <c r="N1197" s="35">
        <f t="shared" si="26"/>
        <v>838</v>
      </c>
      <c r="O1197" s="36">
        <f t="shared" si="22"/>
        <v>0.1150308853809197</v>
      </c>
      <c r="P1197" s="2"/>
      <c r="Q1197" s="2"/>
      <c r="R1197" s="2"/>
      <c r="S1197" s="2"/>
      <c r="T1197" s="2"/>
      <c r="U1197" s="2"/>
    </row>
    <row r="1198" spans="1:21" x14ac:dyDescent="0.25">
      <c r="A1198" s="37">
        <v>130501</v>
      </c>
      <c r="B1198" s="30" t="s">
        <v>48</v>
      </c>
      <c r="C1198" s="30" t="s">
        <v>1117</v>
      </c>
      <c r="D1198" s="30" t="s">
        <v>1117</v>
      </c>
      <c r="E1198" s="42">
        <v>2556</v>
      </c>
      <c r="F1198" s="32">
        <v>2943</v>
      </c>
      <c r="G1198" s="32">
        <f t="shared" si="23"/>
        <v>387</v>
      </c>
      <c r="H1198" s="32">
        <v>2476</v>
      </c>
      <c r="I1198" s="32">
        <f t="shared" si="24"/>
        <v>467</v>
      </c>
      <c r="J1198" s="33">
        <v>0.15870000000000001</v>
      </c>
      <c r="K1198" s="34">
        <v>2972</v>
      </c>
      <c r="L1198" s="34">
        <v>0</v>
      </c>
      <c r="M1198" s="35">
        <f t="shared" si="25"/>
        <v>2476</v>
      </c>
      <c r="N1198" s="35">
        <f t="shared" si="26"/>
        <v>496</v>
      </c>
      <c r="O1198" s="36">
        <f t="shared" si="22"/>
        <v>0.16689098250336473</v>
      </c>
      <c r="P1198" s="2"/>
      <c r="Q1198" s="2"/>
      <c r="R1198" s="2"/>
      <c r="S1198" s="2"/>
      <c r="T1198" s="2"/>
      <c r="U1198" s="2"/>
    </row>
    <row r="1199" spans="1:21" x14ac:dyDescent="0.25">
      <c r="A1199" s="37">
        <v>130502</v>
      </c>
      <c r="B1199" s="30" t="s">
        <v>48</v>
      </c>
      <c r="C1199" s="30" t="s">
        <v>1117</v>
      </c>
      <c r="D1199" s="30" t="s">
        <v>1196</v>
      </c>
      <c r="E1199" s="38"/>
      <c r="F1199" s="39">
        <v>0</v>
      </c>
      <c r="G1199" s="32">
        <f t="shared" si="23"/>
        <v>0</v>
      </c>
      <c r="H1199" s="39">
        <v>0</v>
      </c>
      <c r="I1199" s="32">
        <f t="shared" si="24"/>
        <v>0</v>
      </c>
      <c r="J1199" s="40"/>
      <c r="K1199" s="34">
        <v>0</v>
      </c>
      <c r="L1199" s="34">
        <v>0</v>
      </c>
      <c r="M1199" s="34">
        <f t="shared" si="25"/>
        <v>0</v>
      </c>
      <c r="N1199" s="34">
        <f t="shared" si="26"/>
        <v>0</v>
      </c>
      <c r="O1199" s="36" t="e">
        <f t="shared" si="22"/>
        <v>#DIV/0!</v>
      </c>
      <c r="P1199" s="2"/>
      <c r="Q1199" s="2"/>
      <c r="R1199" s="2"/>
      <c r="S1199" s="2"/>
      <c r="T1199" s="2"/>
      <c r="U1199" s="2"/>
    </row>
    <row r="1200" spans="1:21" x14ac:dyDescent="0.25">
      <c r="A1200" s="37">
        <v>130503</v>
      </c>
      <c r="B1200" s="30" t="s">
        <v>48</v>
      </c>
      <c r="C1200" s="30" t="s">
        <v>1117</v>
      </c>
      <c r="D1200" s="30" t="s">
        <v>1197</v>
      </c>
      <c r="E1200" s="38"/>
      <c r="F1200" s="39">
        <v>0</v>
      </c>
      <c r="G1200" s="32">
        <f t="shared" si="23"/>
        <v>0</v>
      </c>
      <c r="H1200" s="39">
        <v>0</v>
      </c>
      <c r="I1200" s="32">
        <f t="shared" si="24"/>
        <v>0</v>
      </c>
      <c r="J1200" s="40"/>
      <c r="K1200" s="34">
        <v>0</v>
      </c>
      <c r="L1200" s="34">
        <v>0</v>
      </c>
      <c r="M1200" s="34">
        <f t="shared" si="25"/>
        <v>0</v>
      </c>
      <c r="N1200" s="34">
        <f t="shared" si="26"/>
        <v>0</v>
      </c>
      <c r="O1200" s="36" t="e">
        <f t="shared" si="22"/>
        <v>#DIV/0!</v>
      </c>
      <c r="P1200" s="2"/>
      <c r="Q1200" s="2"/>
      <c r="R1200" s="2"/>
      <c r="S1200" s="2"/>
      <c r="T1200" s="2"/>
      <c r="U1200" s="2"/>
    </row>
    <row r="1201" spans="1:21" x14ac:dyDescent="0.25">
      <c r="A1201" s="37">
        <v>130504</v>
      </c>
      <c r="B1201" s="30" t="s">
        <v>48</v>
      </c>
      <c r="C1201" s="30" t="s">
        <v>1117</v>
      </c>
      <c r="D1201" s="30" t="s">
        <v>1198</v>
      </c>
      <c r="E1201" s="38"/>
      <c r="F1201" s="39">
        <v>0</v>
      </c>
      <c r="G1201" s="32">
        <f t="shared" si="23"/>
        <v>0</v>
      </c>
      <c r="H1201" s="39">
        <v>0</v>
      </c>
      <c r="I1201" s="32">
        <f t="shared" si="24"/>
        <v>0</v>
      </c>
      <c r="J1201" s="40"/>
      <c r="K1201" s="34">
        <v>0</v>
      </c>
      <c r="L1201" s="34">
        <v>0</v>
      </c>
      <c r="M1201" s="34">
        <f t="shared" si="25"/>
        <v>0</v>
      </c>
      <c r="N1201" s="34">
        <f t="shared" si="26"/>
        <v>0</v>
      </c>
      <c r="O1201" s="36" t="e">
        <f t="shared" si="22"/>
        <v>#DIV/0!</v>
      </c>
      <c r="P1201" s="2"/>
      <c r="Q1201" s="2"/>
      <c r="R1201" s="2"/>
      <c r="S1201" s="2"/>
      <c r="T1201" s="2"/>
      <c r="U1201" s="2"/>
    </row>
    <row r="1202" spans="1:21" x14ac:dyDescent="0.25">
      <c r="A1202" s="37">
        <v>130601</v>
      </c>
      <c r="B1202" s="30" t="s">
        <v>48</v>
      </c>
      <c r="C1202" s="30" t="s">
        <v>1199</v>
      </c>
      <c r="D1202" s="30" t="s">
        <v>1199</v>
      </c>
      <c r="E1202" s="42">
        <v>12249</v>
      </c>
      <c r="F1202" s="32">
        <v>13896</v>
      </c>
      <c r="G1202" s="32">
        <f t="shared" si="23"/>
        <v>1647</v>
      </c>
      <c r="H1202" s="32">
        <v>12067</v>
      </c>
      <c r="I1202" s="32">
        <f t="shared" si="24"/>
        <v>1829</v>
      </c>
      <c r="J1202" s="33">
        <v>0.13159999999999999</v>
      </c>
      <c r="K1202" s="34">
        <v>14124</v>
      </c>
      <c r="L1202" s="34">
        <v>0</v>
      </c>
      <c r="M1202" s="35">
        <f t="shared" si="25"/>
        <v>12067</v>
      </c>
      <c r="N1202" s="35">
        <f t="shared" si="26"/>
        <v>2057</v>
      </c>
      <c r="O1202" s="36">
        <f t="shared" si="22"/>
        <v>0.14563862928348908</v>
      </c>
      <c r="P1202" s="2"/>
      <c r="Q1202" s="2"/>
      <c r="R1202" s="2"/>
      <c r="S1202" s="2"/>
      <c r="T1202" s="2"/>
      <c r="U1202" s="2"/>
    </row>
    <row r="1203" spans="1:21" x14ac:dyDescent="0.25">
      <c r="A1203" s="37">
        <v>130602</v>
      </c>
      <c r="B1203" s="30" t="s">
        <v>48</v>
      </c>
      <c r="C1203" s="30" t="s">
        <v>1199</v>
      </c>
      <c r="D1203" s="30" t="s">
        <v>1200</v>
      </c>
      <c r="E1203" s="38"/>
      <c r="F1203" s="39">
        <v>0</v>
      </c>
      <c r="G1203" s="32">
        <f t="shared" si="23"/>
        <v>0</v>
      </c>
      <c r="H1203" s="39">
        <v>0</v>
      </c>
      <c r="I1203" s="32">
        <f t="shared" si="24"/>
        <v>0</v>
      </c>
      <c r="J1203" s="40"/>
      <c r="K1203" s="34">
        <v>0</v>
      </c>
      <c r="L1203" s="34">
        <v>0</v>
      </c>
      <c r="M1203" s="34">
        <f t="shared" si="25"/>
        <v>0</v>
      </c>
      <c r="N1203" s="34">
        <f t="shared" si="26"/>
        <v>0</v>
      </c>
      <c r="O1203" s="36" t="e">
        <f t="shared" si="22"/>
        <v>#DIV/0!</v>
      </c>
      <c r="P1203" s="2"/>
      <c r="Q1203" s="2"/>
      <c r="R1203" s="2"/>
      <c r="S1203" s="2"/>
      <c r="T1203" s="2"/>
      <c r="U1203" s="2"/>
    </row>
    <row r="1204" spans="1:21" x14ac:dyDescent="0.25">
      <c r="A1204" s="37">
        <v>130604</v>
      </c>
      <c r="B1204" s="30" t="s">
        <v>48</v>
      </c>
      <c r="C1204" s="30" t="s">
        <v>1199</v>
      </c>
      <c r="D1204" s="30" t="s">
        <v>1201</v>
      </c>
      <c r="E1204" s="38"/>
      <c r="F1204" s="39">
        <v>0</v>
      </c>
      <c r="G1204" s="32">
        <f t="shared" si="23"/>
        <v>0</v>
      </c>
      <c r="H1204" s="39">
        <v>0</v>
      </c>
      <c r="I1204" s="32">
        <f t="shared" si="24"/>
        <v>0</v>
      </c>
      <c r="J1204" s="40"/>
      <c r="K1204" s="34">
        <v>0</v>
      </c>
      <c r="L1204" s="34">
        <v>0</v>
      </c>
      <c r="M1204" s="34">
        <f t="shared" si="25"/>
        <v>0</v>
      </c>
      <c r="N1204" s="34">
        <f t="shared" si="26"/>
        <v>0</v>
      </c>
      <c r="O1204" s="36" t="e">
        <f t="shared" si="22"/>
        <v>#DIV/0!</v>
      </c>
      <c r="P1204" s="2"/>
      <c r="Q1204" s="2"/>
      <c r="R1204" s="2"/>
      <c r="S1204" s="2"/>
      <c r="T1204" s="2"/>
      <c r="U1204" s="2"/>
    </row>
    <row r="1205" spans="1:21" x14ac:dyDescent="0.25">
      <c r="A1205" s="37">
        <v>130605</v>
      </c>
      <c r="B1205" s="30" t="s">
        <v>48</v>
      </c>
      <c r="C1205" s="30" t="s">
        <v>1199</v>
      </c>
      <c r="D1205" s="30" t="s">
        <v>1202</v>
      </c>
      <c r="E1205" s="38"/>
      <c r="F1205" s="39">
        <v>0</v>
      </c>
      <c r="G1205" s="32">
        <f t="shared" si="23"/>
        <v>0</v>
      </c>
      <c r="H1205" s="39">
        <v>0</v>
      </c>
      <c r="I1205" s="32">
        <f t="shared" si="24"/>
        <v>0</v>
      </c>
      <c r="J1205" s="40"/>
      <c r="K1205" s="34">
        <v>0</v>
      </c>
      <c r="L1205" s="34">
        <v>0</v>
      </c>
      <c r="M1205" s="34">
        <f t="shared" si="25"/>
        <v>0</v>
      </c>
      <c r="N1205" s="34">
        <f t="shared" si="26"/>
        <v>0</v>
      </c>
      <c r="O1205" s="36" t="e">
        <f t="shared" si="22"/>
        <v>#DIV/0!</v>
      </c>
      <c r="P1205" s="2"/>
      <c r="Q1205" s="2"/>
      <c r="R1205" s="2"/>
      <c r="S1205" s="2"/>
      <c r="T1205" s="2"/>
      <c r="U1205" s="2"/>
    </row>
    <row r="1206" spans="1:21" x14ac:dyDescent="0.25">
      <c r="A1206" s="37">
        <v>130606</v>
      </c>
      <c r="B1206" s="30" t="s">
        <v>48</v>
      </c>
      <c r="C1206" s="30" t="s">
        <v>1199</v>
      </c>
      <c r="D1206" s="30" t="s">
        <v>1203</v>
      </c>
      <c r="E1206" s="38"/>
      <c r="F1206" s="39">
        <v>0</v>
      </c>
      <c r="G1206" s="32">
        <f t="shared" si="23"/>
        <v>0</v>
      </c>
      <c r="H1206" s="39">
        <v>0</v>
      </c>
      <c r="I1206" s="32">
        <f t="shared" si="24"/>
        <v>0</v>
      </c>
      <c r="J1206" s="40"/>
      <c r="K1206" s="34">
        <v>0</v>
      </c>
      <c r="L1206" s="34">
        <v>0</v>
      </c>
      <c r="M1206" s="34">
        <f t="shared" si="25"/>
        <v>0</v>
      </c>
      <c r="N1206" s="34">
        <f t="shared" si="26"/>
        <v>0</v>
      </c>
      <c r="O1206" s="36" t="e">
        <f t="shared" si="22"/>
        <v>#DIV/0!</v>
      </c>
      <c r="P1206" s="2"/>
      <c r="Q1206" s="2"/>
      <c r="R1206" s="2"/>
      <c r="S1206" s="2"/>
      <c r="T1206" s="2"/>
      <c r="U1206" s="2"/>
    </row>
    <row r="1207" spans="1:21" x14ac:dyDescent="0.25">
      <c r="A1207" s="37">
        <v>130608</v>
      </c>
      <c r="B1207" s="30" t="s">
        <v>48</v>
      </c>
      <c r="C1207" s="30" t="s">
        <v>1199</v>
      </c>
      <c r="D1207" s="30" t="s">
        <v>1204</v>
      </c>
      <c r="E1207" s="38"/>
      <c r="F1207" s="39">
        <v>0</v>
      </c>
      <c r="G1207" s="32">
        <f t="shared" si="23"/>
        <v>0</v>
      </c>
      <c r="H1207" s="39">
        <v>0</v>
      </c>
      <c r="I1207" s="32">
        <f t="shared" si="24"/>
        <v>0</v>
      </c>
      <c r="J1207" s="40"/>
      <c r="K1207" s="34">
        <v>0</v>
      </c>
      <c r="L1207" s="34">
        <v>0</v>
      </c>
      <c r="M1207" s="34">
        <f t="shared" si="25"/>
        <v>0</v>
      </c>
      <c r="N1207" s="34">
        <f t="shared" si="26"/>
        <v>0</v>
      </c>
      <c r="O1207" s="36" t="e">
        <f t="shared" si="22"/>
        <v>#DIV/0!</v>
      </c>
      <c r="P1207" s="2"/>
      <c r="Q1207" s="2"/>
      <c r="R1207" s="2"/>
      <c r="S1207" s="2"/>
      <c r="T1207" s="2"/>
      <c r="U1207" s="2"/>
    </row>
    <row r="1208" spans="1:21" x14ac:dyDescent="0.25">
      <c r="A1208" s="37">
        <v>130610</v>
      </c>
      <c r="B1208" s="30" t="s">
        <v>48</v>
      </c>
      <c r="C1208" s="30" t="s">
        <v>1199</v>
      </c>
      <c r="D1208" s="30" t="s">
        <v>1205</v>
      </c>
      <c r="E1208" s="38"/>
      <c r="F1208" s="39">
        <v>0</v>
      </c>
      <c r="G1208" s="32">
        <f t="shared" si="23"/>
        <v>0</v>
      </c>
      <c r="H1208" s="39">
        <v>0</v>
      </c>
      <c r="I1208" s="32">
        <f t="shared" si="24"/>
        <v>0</v>
      </c>
      <c r="J1208" s="40"/>
      <c r="K1208" s="34">
        <v>0</v>
      </c>
      <c r="L1208" s="34">
        <v>0</v>
      </c>
      <c r="M1208" s="34">
        <f t="shared" si="25"/>
        <v>0</v>
      </c>
      <c r="N1208" s="34">
        <f t="shared" si="26"/>
        <v>0</v>
      </c>
      <c r="O1208" s="36" t="e">
        <f t="shared" si="22"/>
        <v>#DIV/0!</v>
      </c>
      <c r="P1208" s="2"/>
      <c r="Q1208" s="2"/>
      <c r="R1208" s="2"/>
      <c r="S1208" s="2"/>
      <c r="T1208" s="2"/>
      <c r="U1208" s="2"/>
    </row>
    <row r="1209" spans="1:21" x14ac:dyDescent="0.25">
      <c r="A1209" s="37">
        <v>130611</v>
      </c>
      <c r="B1209" s="30" t="s">
        <v>48</v>
      </c>
      <c r="C1209" s="30" t="s">
        <v>1199</v>
      </c>
      <c r="D1209" s="30" t="s">
        <v>1206</v>
      </c>
      <c r="E1209" s="38"/>
      <c r="F1209" s="39">
        <v>0</v>
      </c>
      <c r="G1209" s="32">
        <f t="shared" si="23"/>
        <v>0</v>
      </c>
      <c r="H1209" s="39">
        <v>0</v>
      </c>
      <c r="I1209" s="32">
        <f t="shared" si="24"/>
        <v>0</v>
      </c>
      <c r="J1209" s="40"/>
      <c r="K1209" s="34">
        <v>0</v>
      </c>
      <c r="L1209" s="34">
        <v>0</v>
      </c>
      <c r="M1209" s="34">
        <f t="shared" si="25"/>
        <v>0</v>
      </c>
      <c r="N1209" s="34">
        <f t="shared" si="26"/>
        <v>0</v>
      </c>
      <c r="O1209" s="36" t="e">
        <f t="shared" si="22"/>
        <v>#DIV/0!</v>
      </c>
      <c r="P1209" s="2"/>
      <c r="Q1209" s="2"/>
      <c r="R1209" s="2"/>
      <c r="S1209" s="2"/>
      <c r="T1209" s="2"/>
      <c r="U1209" s="2"/>
    </row>
    <row r="1210" spans="1:21" x14ac:dyDescent="0.25">
      <c r="A1210" s="37">
        <v>130613</v>
      </c>
      <c r="B1210" s="30" t="s">
        <v>48</v>
      </c>
      <c r="C1210" s="30" t="s">
        <v>1199</v>
      </c>
      <c r="D1210" s="30" t="s">
        <v>1207</v>
      </c>
      <c r="E1210" s="38"/>
      <c r="F1210" s="39">
        <v>0</v>
      </c>
      <c r="G1210" s="32">
        <f t="shared" si="23"/>
        <v>0</v>
      </c>
      <c r="H1210" s="39">
        <v>0</v>
      </c>
      <c r="I1210" s="32">
        <f t="shared" si="24"/>
        <v>0</v>
      </c>
      <c r="J1210" s="40"/>
      <c r="K1210" s="34">
        <v>0</v>
      </c>
      <c r="L1210" s="34">
        <v>0</v>
      </c>
      <c r="M1210" s="34">
        <f t="shared" si="25"/>
        <v>0</v>
      </c>
      <c r="N1210" s="34">
        <f t="shared" si="26"/>
        <v>0</v>
      </c>
      <c r="O1210" s="36" t="e">
        <f t="shared" si="22"/>
        <v>#DIV/0!</v>
      </c>
      <c r="P1210" s="2"/>
      <c r="Q1210" s="2"/>
      <c r="R1210" s="2"/>
      <c r="S1210" s="2"/>
      <c r="T1210" s="2"/>
      <c r="U1210" s="2"/>
    </row>
    <row r="1211" spans="1:21" x14ac:dyDescent="0.25">
      <c r="A1211" s="37">
        <v>130614</v>
      </c>
      <c r="B1211" s="30" t="s">
        <v>48</v>
      </c>
      <c r="C1211" s="30" t="s">
        <v>1199</v>
      </c>
      <c r="D1211" s="30" t="s">
        <v>1208</v>
      </c>
      <c r="E1211" s="38"/>
      <c r="F1211" s="39">
        <v>0</v>
      </c>
      <c r="G1211" s="32">
        <f t="shared" si="23"/>
        <v>0</v>
      </c>
      <c r="H1211" s="39">
        <v>0</v>
      </c>
      <c r="I1211" s="32">
        <f t="shared" si="24"/>
        <v>0</v>
      </c>
      <c r="J1211" s="40"/>
      <c r="K1211" s="34">
        <v>0</v>
      </c>
      <c r="L1211" s="34">
        <v>0</v>
      </c>
      <c r="M1211" s="34">
        <f t="shared" si="25"/>
        <v>0</v>
      </c>
      <c r="N1211" s="34">
        <f t="shared" si="26"/>
        <v>0</v>
      </c>
      <c r="O1211" s="36" t="e">
        <f t="shared" si="22"/>
        <v>#DIV/0!</v>
      </c>
      <c r="P1211" s="2"/>
      <c r="Q1211" s="2"/>
      <c r="R1211" s="2"/>
      <c r="S1211" s="2"/>
      <c r="T1211" s="2"/>
      <c r="U1211" s="2"/>
    </row>
    <row r="1212" spans="1:21" x14ac:dyDescent="0.25">
      <c r="A1212" s="37">
        <v>130701</v>
      </c>
      <c r="B1212" s="30" t="s">
        <v>48</v>
      </c>
      <c r="C1212" s="30" t="s">
        <v>1209</v>
      </c>
      <c r="D1212" s="30" t="s">
        <v>1210</v>
      </c>
      <c r="E1212" s="42">
        <v>13611</v>
      </c>
      <c r="F1212" s="32">
        <v>14764</v>
      </c>
      <c r="G1212" s="32">
        <f t="shared" si="23"/>
        <v>1153</v>
      </c>
      <c r="H1212" s="32">
        <v>12269</v>
      </c>
      <c r="I1212" s="32">
        <f t="shared" si="24"/>
        <v>2495</v>
      </c>
      <c r="J1212" s="33">
        <v>0.16900000000000001</v>
      </c>
      <c r="K1212" s="34">
        <v>15017</v>
      </c>
      <c r="L1212" s="34">
        <v>0</v>
      </c>
      <c r="M1212" s="35">
        <f t="shared" si="25"/>
        <v>12269</v>
      </c>
      <c r="N1212" s="35">
        <f t="shared" si="26"/>
        <v>2748</v>
      </c>
      <c r="O1212" s="36">
        <f t="shared" si="22"/>
        <v>0.18299260837717254</v>
      </c>
      <c r="P1212" s="2"/>
      <c r="Q1212" s="2"/>
      <c r="R1212" s="2"/>
      <c r="S1212" s="2"/>
      <c r="T1212" s="2"/>
      <c r="U1212" s="2"/>
    </row>
    <row r="1213" spans="1:21" x14ac:dyDescent="0.25">
      <c r="A1213" s="37">
        <v>130702</v>
      </c>
      <c r="B1213" s="30" t="s">
        <v>48</v>
      </c>
      <c r="C1213" s="30" t="s">
        <v>1209</v>
      </c>
      <c r="D1213" s="30" t="s">
        <v>1211</v>
      </c>
      <c r="E1213" s="42">
        <v>34428</v>
      </c>
      <c r="F1213" s="32">
        <v>37284</v>
      </c>
      <c r="G1213" s="32">
        <f t="shared" si="23"/>
        <v>2856</v>
      </c>
      <c r="H1213" s="32">
        <v>29577</v>
      </c>
      <c r="I1213" s="32">
        <f t="shared" si="24"/>
        <v>7707</v>
      </c>
      <c r="J1213" s="33">
        <v>0.20669999999999999</v>
      </c>
      <c r="K1213" s="34">
        <v>37890</v>
      </c>
      <c r="L1213" s="34">
        <v>1289</v>
      </c>
      <c r="M1213" s="35">
        <f t="shared" si="25"/>
        <v>30866</v>
      </c>
      <c r="N1213" s="35">
        <f t="shared" si="26"/>
        <v>7024</v>
      </c>
      <c r="O1213" s="36">
        <f t="shared" si="22"/>
        <v>0.18537872789654261</v>
      </c>
      <c r="P1213" s="2"/>
      <c r="Q1213" s="2"/>
      <c r="R1213" s="2"/>
      <c r="S1213" s="2"/>
      <c r="T1213" s="2"/>
      <c r="U1213" s="2"/>
    </row>
    <row r="1214" spans="1:21" x14ac:dyDescent="0.25">
      <c r="A1214" s="37">
        <v>130703</v>
      </c>
      <c r="B1214" s="30" t="s">
        <v>48</v>
      </c>
      <c r="C1214" s="30" t="s">
        <v>1209</v>
      </c>
      <c r="D1214" s="30" t="s">
        <v>1212</v>
      </c>
      <c r="E1214" s="42">
        <v>2326</v>
      </c>
      <c r="F1214" s="32">
        <v>2467</v>
      </c>
      <c r="G1214" s="32">
        <f t="shared" si="23"/>
        <v>141</v>
      </c>
      <c r="H1214" s="32">
        <v>2294</v>
      </c>
      <c r="I1214" s="32">
        <f t="shared" si="24"/>
        <v>173</v>
      </c>
      <c r="J1214" s="33">
        <v>7.0099999999999996E-2</v>
      </c>
      <c r="K1214" s="34">
        <v>2502</v>
      </c>
      <c r="L1214" s="34">
        <v>0</v>
      </c>
      <c r="M1214" s="35">
        <f t="shared" si="25"/>
        <v>2294</v>
      </c>
      <c r="N1214" s="35">
        <f t="shared" si="26"/>
        <v>208</v>
      </c>
      <c r="O1214" s="36">
        <f t="shared" si="22"/>
        <v>8.3133493205435657E-2</v>
      </c>
      <c r="P1214" s="2"/>
      <c r="Q1214" s="2"/>
      <c r="R1214" s="2"/>
      <c r="S1214" s="2"/>
      <c r="T1214" s="2"/>
      <c r="U1214" s="2"/>
    </row>
    <row r="1215" spans="1:21" x14ac:dyDescent="0.25">
      <c r="A1215" s="37">
        <v>130704</v>
      </c>
      <c r="B1215" s="30" t="s">
        <v>48</v>
      </c>
      <c r="C1215" s="30" t="s">
        <v>1209</v>
      </c>
      <c r="D1215" s="30" t="s">
        <v>1209</v>
      </c>
      <c r="E1215" s="42">
        <v>28759</v>
      </c>
      <c r="F1215" s="32">
        <v>31583</v>
      </c>
      <c r="G1215" s="32">
        <f t="shared" si="23"/>
        <v>2824</v>
      </c>
      <c r="H1215" s="32">
        <v>27651</v>
      </c>
      <c r="I1215" s="32">
        <f t="shared" si="24"/>
        <v>3932</v>
      </c>
      <c r="J1215" s="33">
        <v>0.1245</v>
      </c>
      <c r="K1215" s="34">
        <v>32123</v>
      </c>
      <c r="L1215" s="34">
        <v>0</v>
      </c>
      <c r="M1215" s="35">
        <f t="shared" si="25"/>
        <v>27651</v>
      </c>
      <c r="N1215" s="35">
        <f t="shared" si="26"/>
        <v>4472</v>
      </c>
      <c r="O1215" s="36">
        <f t="shared" si="22"/>
        <v>0.13921489275596924</v>
      </c>
      <c r="P1215" s="2"/>
      <c r="Q1215" s="2"/>
      <c r="R1215" s="2"/>
      <c r="S1215" s="2"/>
      <c r="T1215" s="2"/>
      <c r="U1215" s="2"/>
    </row>
    <row r="1216" spans="1:21" x14ac:dyDescent="0.25">
      <c r="A1216" s="37">
        <v>130705</v>
      </c>
      <c r="B1216" s="30" t="s">
        <v>48</v>
      </c>
      <c r="C1216" s="30" t="s">
        <v>1209</v>
      </c>
      <c r="D1216" s="30" t="s">
        <v>1213</v>
      </c>
      <c r="E1216" s="42">
        <v>8009</v>
      </c>
      <c r="F1216" s="32">
        <v>8480</v>
      </c>
      <c r="G1216" s="32">
        <f t="shared" si="23"/>
        <v>471</v>
      </c>
      <c r="H1216" s="32">
        <v>6292</v>
      </c>
      <c r="I1216" s="32">
        <f t="shared" si="24"/>
        <v>2188</v>
      </c>
      <c r="J1216" s="33">
        <v>0.25800000000000001</v>
      </c>
      <c r="K1216" s="34">
        <v>8591</v>
      </c>
      <c r="L1216" s="34">
        <v>0</v>
      </c>
      <c r="M1216" s="35">
        <f t="shared" si="25"/>
        <v>6292</v>
      </c>
      <c r="N1216" s="35">
        <f t="shared" si="26"/>
        <v>2299</v>
      </c>
      <c r="O1216" s="36">
        <f t="shared" si="22"/>
        <v>0.26760563380281688</v>
      </c>
      <c r="P1216" s="2"/>
      <c r="Q1216" s="2"/>
      <c r="R1216" s="2"/>
      <c r="S1216" s="2"/>
      <c r="T1216" s="2"/>
      <c r="U1216" s="2"/>
    </row>
    <row r="1217" spans="1:21" x14ac:dyDescent="0.25">
      <c r="A1217" s="37">
        <v>130801</v>
      </c>
      <c r="B1217" s="30" t="s">
        <v>48</v>
      </c>
      <c r="C1217" s="30" t="s">
        <v>1214</v>
      </c>
      <c r="D1217" s="30" t="s">
        <v>1215</v>
      </c>
      <c r="E1217" s="42">
        <v>3732</v>
      </c>
      <c r="F1217" s="32">
        <v>4384</v>
      </c>
      <c r="G1217" s="32">
        <f t="shared" si="23"/>
        <v>652</v>
      </c>
      <c r="H1217" s="32">
        <v>3619</v>
      </c>
      <c r="I1217" s="32">
        <f t="shared" si="24"/>
        <v>765</v>
      </c>
      <c r="J1217" s="33">
        <v>0.17449999999999999</v>
      </c>
      <c r="K1217" s="34">
        <v>4469</v>
      </c>
      <c r="L1217" s="34">
        <v>0</v>
      </c>
      <c r="M1217" s="35">
        <f t="shared" si="25"/>
        <v>3619</v>
      </c>
      <c r="N1217" s="35">
        <f t="shared" si="26"/>
        <v>850</v>
      </c>
      <c r="O1217" s="36">
        <f t="shared" si="22"/>
        <v>0.19019914969791898</v>
      </c>
      <c r="P1217" s="2"/>
      <c r="Q1217" s="2"/>
      <c r="R1217" s="2"/>
      <c r="S1217" s="2"/>
      <c r="T1217" s="2"/>
      <c r="U1217" s="2"/>
    </row>
    <row r="1218" spans="1:21" x14ac:dyDescent="0.25">
      <c r="A1218" s="37">
        <v>130802</v>
      </c>
      <c r="B1218" s="30" t="s">
        <v>48</v>
      </c>
      <c r="C1218" s="30" t="s">
        <v>1214</v>
      </c>
      <c r="D1218" s="30" t="s">
        <v>1216</v>
      </c>
      <c r="E1218" s="38"/>
      <c r="F1218" s="39">
        <v>0</v>
      </c>
      <c r="G1218" s="32">
        <f t="shared" si="23"/>
        <v>0</v>
      </c>
      <c r="H1218" s="39">
        <v>0</v>
      </c>
      <c r="I1218" s="32">
        <f t="shared" si="24"/>
        <v>0</v>
      </c>
      <c r="J1218" s="40"/>
      <c r="K1218" s="34">
        <v>0</v>
      </c>
      <c r="L1218" s="34">
        <v>0</v>
      </c>
      <c r="M1218" s="34">
        <f t="shared" si="25"/>
        <v>0</v>
      </c>
      <c r="N1218" s="34">
        <f t="shared" si="26"/>
        <v>0</v>
      </c>
      <c r="O1218" s="36" t="e">
        <f t="shared" si="22"/>
        <v>#DIV/0!</v>
      </c>
      <c r="P1218" s="2"/>
      <c r="Q1218" s="2"/>
      <c r="R1218" s="2"/>
      <c r="S1218" s="2"/>
      <c r="T1218" s="2"/>
      <c r="U1218" s="2"/>
    </row>
    <row r="1219" spans="1:21" x14ac:dyDescent="0.25">
      <c r="A1219" s="37">
        <v>130803</v>
      </c>
      <c r="B1219" s="30" t="s">
        <v>48</v>
      </c>
      <c r="C1219" s="30" t="s">
        <v>1214</v>
      </c>
      <c r="D1219" s="30" t="s">
        <v>1217</v>
      </c>
      <c r="E1219" s="38"/>
      <c r="F1219" s="39">
        <v>0</v>
      </c>
      <c r="G1219" s="32">
        <f t="shared" si="23"/>
        <v>0</v>
      </c>
      <c r="H1219" s="39">
        <v>0</v>
      </c>
      <c r="I1219" s="32">
        <f t="shared" si="24"/>
        <v>0</v>
      </c>
      <c r="J1219" s="40"/>
      <c r="K1219" s="34">
        <v>0</v>
      </c>
      <c r="L1219" s="34">
        <v>0</v>
      </c>
      <c r="M1219" s="34">
        <f t="shared" si="25"/>
        <v>0</v>
      </c>
      <c r="N1219" s="34">
        <f t="shared" si="26"/>
        <v>0</v>
      </c>
      <c r="O1219" s="36" t="e">
        <f t="shared" si="22"/>
        <v>#DIV/0!</v>
      </c>
      <c r="P1219" s="2"/>
      <c r="Q1219" s="2"/>
      <c r="R1219" s="2"/>
      <c r="S1219" s="2"/>
      <c r="T1219" s="2"/>
      <c r="U1219" s="2"/>
    </row>
    <row r="1220" spans="1:21" x14ac:dyDescent="0.25">
      <c r="A1220" s="37">
        <v>130804</v>
      </c>
      <c r="B1220" s="30" t="s">
        <v>48</v>
      </c>
      <c r="C1220" s="30" t="s">
        <v>1214</v>
      </c>
      <c r="D1220" s="30" t="s">
        <v>1218</v>
      </c>
      <c r="E1220" s="38"/>
      <c r="F1220" s="39">
        <v>0</v>
      </c>
      <c r="G1220" s="32">
        <f t="shared" si="23"/>
        <v>0</v>
      </c>
      <c r="H1220" s="39">
        <v>0</v>
      </c>
      <c r="I1220" s="32">
        <f t="shared" si="24"/>
        <v>0</v>
      </c>
      <c r="J1220" s="40"/>
      <c r="K1220" s="34">
        <v>0</v>
      </c>
      <c r="L1220" s="34">
        <v>0</v>
      </c>
      <c r="M1220" s="34">
        <f t="shared" si="25"/>
        <v>0</v>
      </c>
      <c r="N1220" s="34">
        <f t="shared" si="26"/>
        <v>0</v>
      </c>
      <c r="O1220" s="36" t="e">
        <f t="shared" si="22"/>
        <v>#DIV/0!</v>
      </c>
      <c r="P1220" s="2"/>
      <c r="Q1220" s="2"/>
      <c r="R1220" s="2"/>
      <c r="S1220" s="2"/>
      <c r="T1220" s="2"/>
      <c r="U1220" s="2"/>
    </row>
    <row r="1221" spans="1:21" x14ac:dyDescent="0.25">
      <c r="A1221" s="37">
        <v>130805</v>
      </c>
      <c r="B1221" s="30" t="s">
        <v>48</v>
      </c>
      <c r="C1221" s="30" t="s">
        <v>1214</v>
      </c>
      <c r="D1221" s="30" t="s">
        <v>1219</v>
      </c>
      <c r="E1221" s="38"/>
      <c r="F1221" s="39">
        <v>0</v>
      </c>
      <c r="G1221" s="32">
        <f t="shared" si="23"/>
        <v>0</v>
      </c>
      <c r="H1221" s="39">
        <v>0</v>
      </c>
      <c r="I1221" s="32">
        <f t="shared" si="24"/>
        <v>0</v>
      </c>
      <c r="J1221" s="40"/>
      <c r="K1221" s="34">
        <v>0</v>
      </c>
      <c r="L1221" s="34">
        <v>0</v>
      </c>
      <c r="M1221" s="34">
        <f t="shared" si="25"/>
        <v>0</v>
      </c>
      <c r="N1221" s="34">
        <f t="shared" si="26"/>
        <v>0</v>
      </c>
      <c r="O1221" s="36" t="e">
        <f t="shared" si="22"/>
        <v>#DIV/0!</v>
      </c>
      <c r="P1221" s="2"/>
      <c r="Q1221" s="2"/>
      <c r="R1221" s="2"/>
      <c r="S1221" s="2"/>
      <c r="T1221" s="2"/>
      <c r="U1221" s="2"/>
    </row>
    <row r="1222" spans="1:21" x14ac:dyDescent="0.25">
      <c r="A1222" s="37">
        <v>130806</v>
      </c>
      <c r="B1222" s="30" t="s">
        <v>48</v>
      </c>
      <c r="C1222" s="30" t="s">
        <v>1214</v>
      </c>
      <c r="D1222" s="30" t="s">
        <v>1220</v>
      </c>
      <c r="E1222" s="38"/>
      <c r="F1222" s="39">
        <v>0</v>
      </c>
      <c r="G1222" s="32">
        <f t="shared" si="23"/>
        <v>0</v>
      </c>
      <c r="H1222" s="39">
        <v>0</v>
      </c>
      <c r="I1222" s="32">
        <f t="shared" si="24"/>
        <v>0</v>
      </c>
      <c r="J1222" s="40"/>
      <c r="K1222" s="34">
        <v>0</v>
      </c>
      <c r="L1222" s="34">
        <v>0</v>
      </c>
      <c r="M1222" s="34">
        <f t="shared" si="25"/>
        <v>0</v>
      </c>
      <c r="N1222" s="34">
        <f t="shared" si="26"/>
        <v>0</v>
      </c>
      <c r="O1222" s="36" t="e">
        <f t="shared" si="22"/>
        <v>#DIV/0!</v>
      </c>
      <c r="P1222" s="2"/>
      <c r="Q1222" s="2"/>
      <c r="R1222" s="2"/>
      <c r="S1222" s="2"/>
      <c r="T1222" s="2"/>
      <c r="U1222" s="2"/>
    </row>
    <row r="1223" spans="1:21" x14ac:dyDescent="0.25">
      <c r="A1223" s="37">
        <v>130807</v>
      </c>
      <c r="B1223" s="30" t="s">
        <v>48</v>
      </c>
      <c r="C1223" s="30" t="s">
        <v>1214</v>
      </c>
      <c r="D1223" s="30" t="s">
        <v>1221</v>
      </c>
      <c r="E1223" s="38"/>
      <c r="F1223" s="39">
        <v>0</v>
      </c>
      <c r="G1223" s="32">
        <f t="shared" si="23"/>
        <v>0</v>
      </c>
      <c r="H1223" s="39">
        <v>0</v>
      </c>
      <c r="I1223" s="32">
        <f t="shared" si="24"/>
        <v>0</v>
      </c>
      <c r="J1223" s="40"/>
      <c r="K1223" s="34">
        <v>0</v>
      </c>
      <c r="L1223" s="34">
        <v>0</v>
      </c>
      <c r="M1223" s="34">
        <f t="shared" si="25"/>
        <v>0</v>
      </c>
      <c r="N1223" s="34">
        <f t="shared" si="26"/>
        <v>0</v>
      </c>
      <c r="O1223" s="36" t="e">
        <f t="shared" si="22"/>
        <v>#DIV/0!</v>
      </c>
      <c r="P1223" s="2"/>
      <c r="Q1223" s="2"/>
      <c r="R1223" s="2"/>
      <c r="S1223" s="2"/>
      <c r="T1223" s="2"/>
      <c r="U1223" s="2"/>
    </row>
    <row r="1224" spans="1:21" x14ac:dyDescent="0.25">
      <c r="A1224" s="37">
        <v>130808</v>
      </c>
      <c r="B1224" s="30" t="s">
        <v>48</v>
      </c>
      <c r="C1224" s="30" t="s">
        <v>1214</v>
      </c>
      <c r="D1224" s="30" t="s">
        <v>1222</v>
      </c>
      <c r="E1224" s="42">
        <v>3423</v>
      </c>
      <c r="F1224" s="32">
        <v>5324</v>
      </c>
      <c r="G1224" s="32">
        <f t="shared" si="23"/>
        <v>1901</v>
      </c>
      <c r="H1224" s="32">
        <v>3094</v>
      </c>
      <c r="I1224" s="32">
        <f t="shared" si="24"/>
        <v>2230</v>
      </c>
      <c r="J1224" s="33">
        <v>0.41889999999999999</v>
      </c>
      <c r="K1224" s="34">
        <v>5544</v>
      </c>
      <c r="L1224" s="34">
        <v>0</v>
      </c>
      <c r="M1224" s="35">
        <f t="shared" si="25"/>
        <v>3094</v>
      </c>
      <c r="N1224" s="35">
        <f t="shared" si="26"/>
        <v>2450</v>
      </c>
      <c r="O1224" s="36">
        <f t="shared" si="22"/>
        <v>0.44191919191919193</v>
      </c>
      <c r="P1224" s="2"/>
      <c r="Q1224" s="2"/>
      <c r="R1224" s="2"/>
      <c r="S1224" s="2"/>
      <c r="T1224" s="2"/>
      <c r="U1224" s="2"/>
    </row>
    <row r="1225" spans="1:21" x14ac:dyDescent="0.25">
      <c r="A1225" s="37">
        <v>130809</v>
      </c>
      <c r="B1225" s="30" t="s">
        <v>48</v>
      </c>
      <c r="C1225" s="30" t="s">
        <v>1214</v>
      </c>
      <c r="D1225" s="30" t="s">
        <v>1214</v>
      </c>
      <c r="E1225" s="38"/>
      <c r="F1225" s="39">
        <v>0</v>
      </c>
      <c r="G1225" s="32">
        <f t="shared" si="23"/>
        <v>0</v>
      </c>
      <c r="H1225" s="39">
        <v>0</v>
      </c>
      <c r="I1225" s="32">
        <f t="shared" si="24"/>
        <v>0</v>
      </c>
      <c r="J1225" s="40"/>
      <c r="K1225" s="34">
        <v>0</v>
      </c>
      <c r="L1225" s="34">
        <v>0</v>
      </c>
      <c r="M1225" s="34">
        <f t="shared" si="25"/>
        <v>0</v>
      </c>
      <c r="N1225" s="34">
        <f t="shared" si="26"/>
        <v>0</v>
      </c>
      <c r="O1225" s="36" t="e">
        <f t="shared" si="22"/>
        <v>#DIV/0!</v>
      </c>
      <c r="P1225" s="2"/>
      <c r="Q1225" s="2"/>
      <c r="R1225" s="2"/>
      <c r="S1225" s="2"/>
      <c r="T1225" s="2"/>
      <c r="U1225" s="2"/>
    </row>
    <row r="1226" spans="1:21" x14ac:dyDescent="0.25">
      <c r="A1226" s="37">
        <v>130810</v>
      </c>
      <c r="B1226" s="30" t="s">
        <v>48</v>
      </c>
      <c r="C1226" s="30" t="s">
        <v>1214</v>
      </c>
      <c r="D1226" s="30" t="s">
        <v>1223</v>
      </c>
      <c r="E1226" s="38"/>
      <c r="F1226" s="39">
        <v>0</v>
      </c>
      <c r="G1226" s="32">
        <f t="shared" si="23"/>
        <v>0</v>
      </c>
      <c r="H1226" s="39">
        <v>0</v>
      </c>
      <c r="I1226" s="32">
        <f t="shared" si="24"/>
        <v>0</v>
      </c>
      <c r="J1226" s="40"/>
      <c r="K1226" s="34">
        <v>0</v>
      </c>
      <c r="L1226" s="34">
        <v>0</v>
      </c>
      <c r="M1226" s="34">
        <f t="shared" si="25"/>
        <v>0</v>
      </c>
      <c r="N1226" s="34">
        <f t="shared" si="26"/>
        <v>0</v>
      </c>
      <c r="O1226" s="36" t="e">
        <f t="shared" si="22"/>
        <v>#DIV/0!</v>
      </c>
      <c r="P1226" s="2"/>
      <c r="Q1226" s="2"/>
      <c r="R1226" s="2"/>
      <c r="S1226" s="2"/>
      <c r="T1226" s="2"/>
      <c r="U1226" s="2"/>
    </row>
    <row r="1227" spans="1:21" x14ac:dyDescent="0.25">
      <c r="A1227" s="37">
        <v>130811</v>
      </c>
      <c r="B1227" s="30" t="s">
        <v>48</v>
      </c>
      <c r="C1227" s="30" t="s">
        <v>1214</v>
      </c>
      <c r="D1227" s="30" t="s">
        <v>1224</v>
      </c>
      <c r="E1227" s="38"/>
      <c r="F1227" s="39">
        <v>0</v>
      </c>
      <c r="G1227" s="32">
        <f t="shared" si="23"/>
        <v>0</v>
      </c>
      <c r="H1227" s="39">
        <v>0</v>
      </c>
      <c r="I1227" s="32">
        <f t="shared" si="24"/>
        <v>0</v>
      </c>
      <c r="J1227" s="40"/>
      <c r="K1227" s="34">
        <v>0</v>
      </c>
      <c r="L1227" s="34">
        <v>0</v>
      </c>
      <c r="M1227" s="34">
        <f t="shared" si="25"/>
        <v>0</v>
      </c>
      <c r="N1227" s="34">
        <f t="shared" si="26"/>
        <v>0</v>
      </c>
      <c r="O1227" s="36" t="e">
        <f t="shared" si="22"/>
        <v>#DIV/0!</v>
      </c>
      <c r="P1227" s="2"/>
      <c r="Q1227" s="2"/>
      <c r="R1227" s="2"/>
      <c r="S1227" s="2"/>
      <c r="T1227" s="2"/>
      <c r="U1227" s="2"/>
    </row>
    <row r="1228" spans="1:21" x14ac:dyDescent="0.25">
      <c r="A1228" s="37">
        <v>130812</v>
      </c>
      <c r="B1228" s="30" t="s">
        <v>48</v>
      </c>
      <c r="C1228" s="30" t="s">
        <v>1214</v>
      </c>
      <c r="D1228" s="30" t="s">
        <v>1225</v>
      </c>
      <c r="E1228" s="38"/>
      <c r="F1228" s="39">
        <v>0</v>
      </c>
      <c r="G1228" s="32">
        <f t="shared" si="23"/>
        <v>0</v>
      </c>
      <c r="H1228" s="39">
        <v>0</v>
      </c>
      <c r="I1228" s="32">
        <f t="shared" si="24"/>
        <v>0</v>
      </c>
      <c r="J1228" s="40"/>
      <c r="K1228" s="34">
        <v>0</v>
      </c>
      <c r="L1228" s="34">
        <v>0</v>
      </c>
      <c r="M1228" s="34">
        <f t="shared" si="25"/>
        <v>0</v>
      </c>
      <c r="N1228" s="34">
        <f t="shared" si="26"/>
        <v>0</v>
      </c>
      <c r="O1228" s="36" t="e">
        <f t="shared" si="22"/>
        <v>#DIV/0!</v>
      </c>
      <c r="P1228" s="2"/>
      <c r="Q1228" s="2"/>
      <c r="R1228" s="2"/>
      <c r="S1228" s="2"/>
      <c r="T1228" s="2"/>
      <c r="U1228" s="2"/>
    </row>
    <row r="1229" spans="1:21" x14ac:dyDescent="0.25">
      <c r="A1229" s="37">
        <v>130813</v>
      </c>
      <c r="B1229" s="30" t="s">
        <v>48</v>
      </c>
      <c r="C1229" s="30" t="s">
        <v>1214</v>
      </c>
      <c r="D1229" s="30" t="s">
        <v>1226</v>
      </c>
      <c r="E1229" s="38"/>
      <c r="F1229" s="39">
        <v>0</v>
      </c>
      <c r="G1229" s="32">
        <f t="shared" si="23"/>
        <v>0</v>
      </c>
      <c r="H1229" s="39">
        <v>0</v>
      </c>
      <c r="I1229" s="32">
        <f t="shared" si="24"/>
        <v>0</v>
      </c>
      <c r="J1229" s="40"/>
      <c r="K1229" s="34">
        <v>0</v>
      </c>
      <c r="L1229" s="34">
        <v>0</v>
      </c>
      <c r="M1229" s="34">
        <f t="shared" si="25"/>
        <v>0</v>
      </c>
      <c r="N1229" s="34">
        <f t="shared" si="26"/>
        <v>0</v>
      </c>
      <c r="O1229" s="36" t="e">
        <f t="shared" si="22"/>
        <v>#DIV/0!</v>
      </c>
      <c r="P1229" s="2"/>
      <c r="Q1229" s="2"/>
      <c r="R1229" s="2"/>
      <c r="S1229" s="2"/>
      <c r="T1229" s="2"/>
      <c r="U1229" s="2"/>
    </row>
    <row r="1230" spans="1:21" x14ac:dyDescent="0.25">
      <c r="A1230" s="37">
        <v>130901</v>
      </c>
      <c r="B1230" s="30" t="s">
        <v>48</v>
      </c>
      <c r="C1230" s="30" t="s">
        <v>1227</v>
      </c>
      <c r="D1230" s="30" t="s">
        <v>1228</v>
      </c>
      <c r="E1230" s="42">
        <v>44011</v>
      </c>
      <c r="F1230" s="32">
        <v>52006</v>
      </c>
      <c r="G1230" s="32">
        <f t="shared" si="23"/>
        <v>7995</v>
      </c>
      <c r="H1230" s="32">
        <v>40047</v>
      </c>
      <c r="I1230" s="32">
        <f t="shared" si="24"/>
        <v>11959</v>
      </c>
      <c r="J1230" s="33">
        <v>0.23</v>
      </c>
      <c r="K1230" s="34">
        <v>54369</v>
      </c>
      <c r="L1230" s="34">
        <v>0</v>
      </c>
      <c r="M1230" s="35">
        <f t="shared" si="25"/>
        <v>40047</v>
      </c>
      <c r="N1230" s="35">
        <f t="shared" si="26"/>
        <v>14322</v>
      </c>
      <c r="O1230" s="36">
        <f t="shared" si="22"/>
        <v>0.26342217072228657</v>
      </c>
      <c r="P1230" s="2"/>
      <c r="Q1230" s="2"/>
      <c r="R1230" s="2"/>
      <c r="S1230" s="2"/>
      <c r="T1230" s="2"/>
      <c r="U1230" s="2"/>
    </row>
    <row r="1231" spans="1:21" x14ac:dyDescent="0.25">
      <c r="A1231" s="37">
        <v>130902</v>
      </c>
      <c r="B1231" s="30" t="s">
        <v>48</v>
      </c>
      <c r="C1231" s="30" t="s">
        <v>1227</v>
      </c>
      <c r="D1231" s="30" t="s">
        <v>1229</v>
      </c>
      <c r="E1231" s="38"/>
      <c r="F1231" s="39">
        <v>0</v>
      </c>
      <c r="G1231" s="32">
        <f t="shared" si="23"/>
        <v>0</v>
      </c>
      <c r="H1231" s="39">
        <v>0</v>
      </c>
      <c r="I1231" s="32">
        <f t="shared" si="24"/>
        <v>0</v>
      </c>
      <c r="J1231" s="40"/>
      <c r="K1231" s="34">
        <v>0</v>
      </c>
      <c r="L1231" s="34">
        <v>0</v>
      </c>
      <c r="M1231" s="34">
        <f t="shared" si="25"/>
        <v>0</v>
      </c>
      <c r="N1231" s="34">
        <f t="shared" si="26"/>
        <v>0</v>
      </c>
      <c r="O1231" s="36" t="e">
        <f t="shared" si="22"/>
        <v>#DIV/0!</v>
      </c>
      <c r="P1231" s="2"/>
      <c r="Q1231" s="2"/>
      <c r="R1231" s="2"/>
      <c r="S1231" s="2"/>
      <c r="T1231" s="2"/>
      <c r="U1231" s="2"/>
    </row>
    <row r="1232" spans="1:21" x14ac:dyDescent="0.25">
      <c r="A1232" s="37">
        <v>130903</v>
      </c>
      <c r="B1232" s="30" t="s">
        <v>48</v>
      </c>
      <c r="C1232" s="30" t="s">
        <v>1227</v>
      </c>
      <c r="D1232" s="30" t="s">
        <v>1230</v>
      </c>
      <c r="E1232" s="38"/>
      <c r="F1232" s="39">
        <v>0</v>
      </c>
      <c r="G1232" s="32">
        <f t="shared" si="23"/>
        <v>0</v>
      </c>
      <c r="H1232" s="39">
        <v>0</v>
      </c>
      <c r="I1232" s="32">
        <f t="shared" si="24"/>
        <v>0</v>
      </c>
      <c r="J1232" s="40"/>
      <c r="K1232" s="34">
        <v>0</v>
      </c>
      <c r="L1232" s="34">
        <v>0</v>
      </c>
      <c r="M1232" s="34">
        <f t="shared" si="25"/>
        <v>0</v>
      </c>
      <c r="N1232" s="34">
        <f t="shared" si="26"/>
        <v>0</v>
      </c>
      <c r="O1232" s="36" t="e">
        <f t="shared" si="22"/>
        <v>#DIV/0!</v>
      </c>
      <c r="P1232" s="2"/>
      <c r="Q1232" s="2"/>
      <c r="R1232" s="2"/>
      <c r="S1232" s="2"/>
      <c r="T1232" s="2"/>
      <c r="U1232" s="2"/>
    </row>
    <row r="1233" spans="1:21" x14ac:dyDescent="0.25">
      <c r="A1233" s="37">
        <v>130904</v>
      </c>
      <c r="B1233" s="30" t="s">
        <v>48</v>
      </c>
      <c r="C1233" s="30" t="s">
        <v>1227</v>
      </c>
      <c r="D1233" s="30" t="s">
        <v>1231</v>
      </c>
      <c r="E1233" s="38"/>
      <c r="F1233" s="39">
        <v>0</v>
      </c>
      <c r="G1233" s="32">
        <f t="shared" si="23"/>
        <v>0</v>
      </c>
      <c r="H1233" s="39">
        <v>0</v>
      </c>
      <c r="I1233" s="32">
        <f t="shared" si="24"/>
        <v>0</v>
      </c>
      <c r="J1233" s="40"/>
      <c r="K1233" s="34">
        <v>0</v>
      </c>
      <c r="L1233" s="34">
        <v>0</v>
      </c>
      <c r="M1233" s="34">
        <f t="shared" si="25"/>
        <v>0</v>
      </c>
      <c r="N1233" s="34">
        <f t="shared" si="26"/>
        <v>0</v>
      </c>
      <c r="O1233" s="36" t="e">
        <f t="shared" si="22"/>
        <v>#DIV/0!</v>
      </c>
      <c r="P1233" s="2"/>
      <c r="Q1233" s="2"/>
      <c r="R1233" s="2"/>
      <c r="S1233" s="2"/>
      <c r="T1233" s="2"/>
      <c r="U1233" s="2"/>
    </row>
    <row r="1234" spans="1:21" x14ac:dyDescent="0.25">
      <c r="A1234" s="37">
        <v>130905</v>
      </c>
      <c r="B1234" s="30" t="s">
        <v>48</v>
      </c>
      <c r="C1234" s="30" t="s">
        <v>1227</v>
      </c>
      <c r="D1234" s="30" t="s">
        <v>1232</v>
      </c>
      <c r="E1234" s="38"/>
      <c r="F1234" s="39">
        <v>0</v>
      </c>
      <c r="G1234" s="32">
        <f t="shared" si="23"/>
        <v>0</v>
      </c>
      <c r="H1234" s="39">
        <v>0</v>
      </c>
      <c r="I1234" s="32">
        <f t="shared" si="24"/>
        <v>0</v>
      </c>
      <c r="J1234" s="40"/>
      <c r="K1234" s="34">
        <v>0</v>
      </c>
      <c r="L1234" s="34">
        <v>0</v>
      </c>
      <c r="M1234" s="34">
        <f t="shared" si="25"/>
        <v>0</v>
      </c>
      <c r="N1234" s="34">
        <f t="shared" si="26"/>
        <v>0</v>
      </c>
      <c r="O1234" s="36" t="e">
        <f t="shared" si="22"/>
        <v>#DIV/0!</v>
      </c>
      <c r="P1234" s="2"/>
      <c r="Q1234" s="2"/>
      <c r="R1234" s="2"/>
      <c r="S1234" s="2"/>
      <c r="T1234" s="2"/>
      <c r="U1234" s="2"/>
    </row>
    <row r="1235" spans="1:21" x14ac:dyDescent="0.25">
      <c r="A1235" s="37">
        <v>130906</v>
      </c>
      <c r="B1235" s="30" t="s">
        <v>48</v>
      </c>
      <c r="C1235" s="30" t="s">
        <v>1227</v>
      </c>
      <c r="D1235" s="30" t="s">
        <v>1233</v>
      </c>
      <c r="E1235" s="38"/>
      <c r="F1235" s="39">
        <v>0</v>
      </c>
      <c r="G1235" s="32">
        <f t="shared" si="23"/>
        <v>0</v>
      </c>
      <c r="H1235" s="39">
        <v>0</v>
      </c>
      <c r="I1235" s="32">
        <f t="shared" si="24"/>
        <v>0</v>
      </c>
      <c r="J1235" s="40"/>
      <c r="K1235" s="34">
        <v>0</v>
      </c>
      <c r="L1235" s="34">
        <v>0</v>
      </c>
      <c r="M1235" s="34">
        <f t="shared" si="25"/>
        <v>0</v>
      </c>
      <c r="N1235" s="34">
        <f t="shared" si="26"/>
        <v>0</v>
      </c>
      <c r="O1235" s="36" t="e">
        <f t="shared" si="22"/>
        <v>#DIV/0!</v>
      </c>
      <c r="P1235" s="2"/>
      <c r="Q1235" s="2"/>
      <c r="R1235" s="2"/>
      <c r="S1235" s="2"/>
      <c r="T1235" s="2"/>
      <c r="U1235" s="2"/>
    </row>
    <row r="1236" spans="1:21" x14ac:dyDescent="0.25">
      <c r="A1236" s="37">
        <v>130907</v>
      </c>
      <c r="B1236" s="30" t="s">
        <v>48</v>
      </c>
      <c r="C1236" s="30" t="s">
        <v>1227</v>
      </c>
      <c r="D1236" s="30" t="s">
        <v>1234</v>
      </c>
      <c r="E1236" s="38"/>
      <c r="F1236" s="39">
        <v>0</v>
      </c>
      <c r="G1236" s="32">
        <f t="shared" si="23"/>
        <v>0</v>
      </c>
      <c r="H1236" s="39">
        <v>0</v>
      </c>
      <c r="I1236" s="32">
        <f t="shared" si="24"/>
        <v>0</v>
      </c>
      <c r="J1236" s="40"/>
      <c r="K1236" s="34">
        <v>0</v>
      </c>
      <c r="L1236" s="34">
        <v>0</v>
      </c>
      <c r="M1236" s="34">
        <f t="shared" si="25"/>
        <v>0</v>
      </c>
      <c r="N1236" s="34">
        <f t="shared" si="26"/>
        <v>0</v>
      </c>
      <c r="O1236" s="36" t="e">
        <f t="shared" si="22"/>
        <v>#DIV/0!</v>
      </c>
      <c r="P1236" s="2"/>
      <c r="Q1236" s="2"/>
      <c r="R1236" s="2"/>
      <c r="S1236" s="2"/>
      <c r="T1236" s="2"/>
      <c r="U1236" s="2"/>
    </row>
    <row r="1237" spans="1:21" x14ac:dyDescent="0.25">
      <c r="A1237" s="37">
        <v>130908</v>
      </c>
      <c r="B1237" s="30" t="s">
        <v>48</v>
      </c>
      <c r="C1237" s="30" t="s">
        <v>1227</v>
      </c>
      <c r="D1237" s="30" t="s">
        <v>1235</v>
      </c>
      <c r="E1237" s="38"/>
      <c r="F1237" s="39">
        <v>0</v>
      </c>
      <c r="G1237" s="32">
        <f t="shared" si="23"/>
        <v>0</v>
      </c>
      <c r="H1237" s="39">
        <v>0</v>
      </c>
      <c r="I1237" s="32">
        <f t="shared" si="24"/>
        <v>0</v>
      </c>
      <c r="J1237" s="40"/>
      <c r="K1237" s="34">
        <v>0</v>
      </c>
      <c r="L1237" s="34">
        <v>0</v>
      </c>
      <c r="M1237" s="34">
        <f t="shared" si="25"/>
        <v>0</v>
      </c>
      <c r="N1237" s="34">
        <f t="shared" si="26"/>
        <v>0</v>
      </c>
      <c r="O1237" s="36" t="e">
        <f t="shared" si="22"/>
        <v>#DIV/0!</v>
      </c>
      <c r="P1237" s="2"/>
      <c r="Q1237" s="2"/>
      <c r="R1237" s="2"/>
      <c r="S1237" s="2"/>
      <c r="T1237" s="2"/>
      <c r="U1237" s="2"/>
    </row>
    <row r="1238" spans="1:21" x14ac:dyDescent="0.25">
      <c r="A1238" s="37">
        <v>131001</v>
      </c>
      <c r="B1238" s="30" t="s">
        <v>48</v>
      </c>
      <c r="C1238" s="30" t="s">
        <v>1236</v>
      </c>
      <c r="D1238" s="30" t="s">
        <v>1236</v>
      </c>
      <c r="E1238" s="42">
        <v>6786</v>
      </c>
      <c r="F1238" s="32">
        <v>7824</v>
      </c>
      <c r="G1238" s="32">
        <f t="shared" si="23"/>
        <v>1038</v>
      </c>
      <c r="H1238" s="32">
        <v>6559</v>
      </c>
      <c r="I1238" s="32">
        <f t="shared" si="24"/>
        <v>1265</v>
      </c>
      <c r="J1238" s="33">
        <v>0.16170000000000001</v>
      </c>
      <c r="K1238" s="34">
        <v>8013</v>
      </c>
      <c r="L1238" s="34">
        <v>0</v>
      </c>
      <c r="M1238" s="35">
        <f t="shared" si="25"/>
        <v>6559</v>
      </c>
      <c r="N1238" s="35">
        <f t="shared" si="26"/>
        <v>1454</v>
      </c>
      <c r="O1238" s="36">
        <f t="shared" si="22"/>
        <v>0.18145513540496694</v>
      </c>
      <c r="P1238" s="2"/>
      <c r="Q1238" s="2"/>
      <c r="R1238" s="2"/>
      <c r="S1238" s="2"/>
      <c r="T1238" s="2"/>
      <c r="U1238" s="2"/>
    </row>
    <row r="1239" spans="1:21" x14ac:dyDescent="0.25">
      <c r="A1239" s="37">
        <v>131002</v>
      </c>
      <c r="B1239" s="30" t="s">
        <v>48</v>
      </c>
      <c r="C1239" s="30" t="s">
        <v>1236</v>
      </c>
      <c r="D1239" s="30" t="s">
        <v>1237</v>
      </c>
      <c r="E1239" s="38"/>
      <c r="F1239" s="39">
        <v>0</v>
      </c>
      <c r="G1239" s="32">
        <f t="shared" si="23"/>
        <v>0</v>
      </c>
      <c r="H1239" s="39">
        <v>0</v>
      </c>
      <c r="I1239" s="32">
        <f t="shared" si="24"/>
        <v>0</v>
      </c>
      <c r="J1239" s="40"/>
      <c r="K1239" s="34">
        <v>0</v>
      </c>
      <c r="L1239" s="34">
        <v>0</v>
      </c>
      <c r="M1239" s="34">
        <f t="shared" si="25"/>
        <v>0</v>
      </c>
      <c r="N1239" s="34">
        <f t="shared" si="26"/>
        <v>0</v>
      </c>
      <c r="O1239" s="36" t="e">
        <f t="shared" si="22"/>
        <v>#DIV/0!</v>
      </c>
      <c r="P1239" s="2"/>
      <c r="Q1239" s="2"/>
      <c r="R1239" s="2"/>
      <c r="S1239" s="2"/>
      <c r="T1239" s="2"/>
      <c r="U1239" s="2"/>
    </row>
    <row r="1240" spans="1:21" x14ac:dyDescent="0.25">
      <c r="A1240" s="37">
        <v>131003</v>
      </c>
      <c r="B1240" s="30" t="s">
        <v>48</v>
      </c>
      <c r="C1240" s="30" t="s">
        <v>1236</v>
      </c>
      <c r="D1240" s="30" t="s">
        <v>1238</v>
      </c>
      <c r="E1240" s="42">
        <v>2250</v>
      </c>
      <c r="F1240" s="32">
        <v>2768</v>
      </c>
      <c r="G1240" s="32">
        <f t="shared" si="23"/>
        <v>518</v>
      </c>
      <c r="H1240" s="32">
        <v>2502</v>
      </c>
      <c r="I1240" s="32">
        <f t="shared" si="24"/>
        <v>266</v>
      </c>
      <c r="J1240" s="33">
        <v>9.6100000000000005E-2</v>
      </c>
      <c r="K1240" s="34">
        <v>2816</v>
      </c>
      <c r="L1240" s="34">
        <v>0</v>
      </c>
      <c r="M1240" s="35">
        <f t="shared" si="25"/>
        <v>2502</v>
      </c>
      <c r="N1240" s="35">
        <f t="shared" si="26"/>
        <v>314</v>
      </c>
      <c r="O1240" s="36">
        <f t="shared" si="22"/>
        <v>0.11150568181818182</v>
      </c>
      <c r="P1240" s="2"/>
      <c r="Q1240" s="2"/>
      <c r="R1240" s="2"/>
      <c r="S1240" s="2"/>
      <c r="T1240" s="2"/>
      <c r="U1240" s="2"/>
    </row>
    <row r="1241" spans="1:21" x14ac:dyDescent="0.25">
      <c r="A1241" s="37">
        <v>131004</v>
      </c>
      <c r="B1241" s="30" t="s">
        <v>48</v>
      </c>
      <c r="C1241" s="30" t="s">
        <v>1236</v>
      </c>
      <c r="D1241" s="30" t="s">
        <v>1239</v>
      </c>
      <c r="E1241" s="38"/>
      <c r="F1241" s="39">
        <v>0</v>
      </c>
      <c r="G1241" s="32">
        <f t="shared" si="23"/>
        <v>0</v>
      </c>
      <c r="H1241" s="39">
        <v>0</v>
      </c>
      <c r="I1241" s="32">
        <f t="shared" si="24"/>
        <v>0</v>
      </c>
      <c r="J1241" s="40"/>
      <c r="K1241" s="34">
        <v>0</v>
      </c>
      <c r="L1241" s="34">
        <v>0</v>
      </c>
      <c r="M1241" s="34">
        <f t="shared" si="25"/>
        <v>0</v>
      </c>
      <c r="N1241" s="34">
        <f t="shared" si="26"/>
        <v>0</v>
      </c>
      <c r="O1241" s="36" t="e">
        <f t="shared" si="22"/>
        <v>#DIV/0!</v>
      </c>
      <c r="P1241" s="2"/>
      <c r="Q1241" s="2"/>
      <c r="R1241" s="2"/>
      <c r="S1241" s="2"/>
      <c r="T1241" s="2"/>
      <c r="U1241" s="2"/>
    </row>
    <row r="1242" spans="1:21" x14ac:dyDescent="0.25">
      <c r="A1242" s="37">
        <v>131005</v>
      </c>
      <c r="B1242" s="30" t="s">
        <v>48</v>
      </c>
      <c r="C1242" s="30" t="s">
        <v>1236</v>
      </c>
      <c r="D1242" s="30" t="s">
        <v>768</v>
      </c>
      <c r="E1242" s="38"/>
      <c r="F1242" s="39">
        <v>0</v>
      </c>
      <c r="G1242" s="32">
        <f t="shared" si="23"/>
        <v>0</v>
      </c>
      <c r="H1242" s="39">
        <v>0</v>
      </c>
      <c r="I1242" s="32">
        <f t="shared" si="24"/>
        <v>0</v>
      </c>
      <c r="J1242" s="40"/>
      <c r="K1242" s="34">
        <v>0</v>
      </c>
      <c r="L1242" s="34">
        <v>0</v>
      </c>
      <c r="M1242" s="34">
        <f t="shared" si="25"/>
        <v>0</v>
      </c>
      <c r="N1242" s="34">
        <f t="shared" si="26"/>
        <v>0</v>
      </c>
      <c r="O1242" s="36" t="e">
        <f t="shared" si="22"/>
        <v>#DIV/0!</v>
      </c>
      <c r="P1242" s="2"/>
      <c r="Q1242" s="2"/>
      <c r="R1242" s="2"/>
      <c r="S1242" s="2"/>
      <c r="T1242" s="2"/>
      <c r="U1242" s="2"/>
    </row>
    <row r="1243" spans="1:21" x14ac:dyDescent="0.25">
      <c r="A1243" s="37">
        <v>131006</v>
      </c>
      <c r="B1243" s="30" t="s">
        <v>48</v>
      </c>
      <c r="C1243" s="30" t="s">
        <v>1236</v>
      </c>
      <c r="D1243" s="30" t="s">
        <v>1240</v>
      </c>
      <c r="E1243" s="42">
        <v>5031</v>
      </c>
      <c r="F1243" s="32">
        <v>6229</v>
      </c>
      <c r="G1243" s="32">
        <f t="shared" si="23"/>
        <v>1198</v>
      </c>
      <c r="H1243" s="32">
        <v>4987</v>
      </c>
      <c r="I1243" s="32">
        <f t="shared" si="24"/>
        <v>1242</v>
      </c>
      <c r="J1243" s="33">
        <v>0.19939999999999999</v>
      </c>
      <c r="K1243" s="34">
        <v>6211</v>
      </c>
      <c r="L1243" s="34">
        <v>0</v>
      </c>
      <c r="M1243" s="35">
        <f t="shared" si="25"/>
        <v>4987</v>
      </c>
      <c r="N1243" s="35">
        <f t="shared" si="26"/>
        <v>1224</v>
      </c>
      <c r="O1243" s="36">
        <f t="shared" si="22"/>
        <v>0.19706971502173562</v>
      </c>
      <c r="P1243" s="2"/>
      <c r="Q1243" s="2"/>
      <c r="R1243" s="2"/>
      <c r="S1243" s="2"/>
      <c r="T1243" s="2"/>
      <c r="U1243" s="2"/>
    </row>
    <row r="1244" spans="1:21" x14ac:dyDescent="0.25">
      <c r="A1244" s="37">
        <v>131007</v>
      </c>
      <c r="B1244" s="30" t="s">
        <v>48</v>
      </c>
      <c r="C1244" s="30" t="s">
        <v>1236</v>
      </c>
      <c r="D1244" s="30" t="s">
        <v>1241</v>
      </c>
      <c r="E1244" s="38"/>
      <c r="F1244" s="39">
        <v>0</v>
      </c>
      <c r="G1244" s="32">
        <f t="shared" si="23"/>
        <v>0</v>
      </c>
      <c r="H1244" s="39">
        <v>0</v>
      </c>
      <c r="I1244" s="32">
        <f t="shared" si="24"/>
        <v>0</v>
      </c>
      <c r="J1244" s="40"/>
      <c r="K1244" s="34">
        <v>0</v>
      </c>
      <c r="L1244" s="34">
        <v>0</v>
      </c>
      <c r="M1244" s="34">
        <f t="shared" si="25"/>
        <v>0</v>
      </c>
      <c r="N1244" s="34">
        <f t="shared" si="26"/>
        <v>0</v>
      </c>
      <c r="O1244" s="36" t="e">
        <f t="shared" si="22"/>
        <v>#DIV/0!</v>
      </c>
      <c r="P1244" s="2"/>
      <c r="Q1244" s="2"/>
      <c r="R1244" s="2"/>
      <c r="S1244" s="2"/>
      <c r="T1244" s="2"/>
      <c r="U1244" s="2"/>
    </row>
    <row r="1245" spans="1:21" x14ac:dyDescent="0.25">
      <c r="A1245" s="37">
        <v>131008</v>
      </c>
      <c r="B1245" s="30" t="s">
        <v>48</v>
      </c>
      <c r="C1245" s="30" t="s">
        <v>1236</v>
      </c>
      <c r="D1245" s="30" t="s">
        <v>1242</v>
      </c>
      <c r="E1245" s="38"/>
      <c r="F1245" s="39">
        <v>0</v>
      </c>
      <c r="G1245" s="32">
        <f t="shared" si="23"/>
        <v>0</v>
      </c>
      <c r="H1245" s="39">
        <v>0</v>
      </c>
      <c r="I1245" s="32">
        <f t="shared" si="24"/>
        <v>0</v>
      </c>
      <c r="J1245" s="40"/>
      <c r="K1245" s="34">
        <v>0</v>
      </c>
      <c r="L1245" s="34">
        <v>0</v>
      </c>
      <c r="M1245" s="34">
        <f t="shared" si="25"/>
        <v>0</v>
      </c>
      <c r="N1245" s="34">
        <f t="shared" si="26"/>
        <v>0</v>
      </c>
      <c r="O1245" s="36" t="e">
        <f t="shared" si="22"/>
        <v>#DIV/0!</v>
      </c>
      <c r="P1245" s="2"/>
      <c r="Q1245" s="2"/>
      <c r="R1245" s="2"/>
      <c r="S1245" s="2"/>
      <c r="T1245" s="2"/>
      <c r="U1245" s="2"/>
    </row>
    <row r="1246" spans="1:21" x14ac:dyDescent="0.25">
      <c r="A1246" s="37">
        <v>131101</v>
      </c>
      <c r="B1246" s="30" t="s">
        <v>48</v>
      </c>
      <c r="C1246" s="30" t="s">
        <v>1243</v>
      </c>
      <c r="D1246" s="30" t="s">
        <v>1244</v>
      </c>
      <c r="E1246" s="42">
        <v>4614</v>
      </c>
      <c r="F1246" s="32">
        <v>5064</v>
      </c>
      <c r="G1246" s="32">
        <f t="shared" si="23"/>
        <v>450</v>
      </c>
      <c r="H1246" s="32">
        <v>4692</v>
      </c>
      <c r="I1246" s="32">
        <f t="shared" si="24"/>
        <v>372</v>
      </c>
      <c r="J1246" s="33">
        <v>7.3499999999999996E-2</v>
      </c>
      <c r="K1246" s="34">
        <v>5111</v>
      </c>
      <c r="L1246" s="34">
        <v>372</v>
      </c>
      <c r="M1246" s="35">
        <f t="shared" si="25"/>
        <v>5064</v>
      </c>
      <c r="N1246" s="35">
        <f t="shared" si="26"/>
        <v>47</v>
      </c>
      <c r="O1246" s="36">
        <f t="shared" si="22"/>
        <v>9.1958520837409508E-3</v>
      </c>
      <c r="P1246" s="2"/>
      <c r="Q1246" s="2"/>
      <c r="R1246" s="2"/>
      <c r="S1246" s="2"/>
      <c r="T1246" s="2"/>
      <c r="U1246" s="2"/>
    </row>
    <row r="1247" spans="1:21" x14ac:dyDescent="0.25">
      <c r="A1247" s="37">
        <v>131102</v>
      </c>
      <c r="B1247" s="30" t="s">
        <v>48</v>
      </c>
      <c r="C1247" s="30" t="s">
        <v>1243</v>
      </c>
      <c r="D1247" s="30" t="s">
        <v>262</v>
      </c>
      <c r="E1247" s="38"/>
      <c r="F1247" s="39">
        <v>0</v>
      </c>
      <c r="G1247" s="32">
        <f t="shared" si="23"/>
        <v>0</v>
      </c>
      <c r="H1247" s="39">
        <v>0</v>
      </c>
      <c r="I1247" s="32">
        <f t="shared" si="24"/>
        <v>0</v>
      </c>
      <c r="J1247" s="40"/>
      <c r="K1247" s="34">
        <v>0</v>
      </c>
      <c r="L1247" s="34">
        <v>0</v>
      </c>
      <c r="M1247" s="34">
        <f t="shared" si="25"/>
        <v>0</v>
      </c>
      <c r="N1247" s="34">
        <f t="shared" si="26"/>
        <v>0</v>
      </c>
      <c r="O1247" s="36" t="e">
        <f t="shared" si="22"/>
        <v>#DIV/0!</v>
      </c>
      <c r="P1247" s="2"/>
      <c r="Q1247" s="2"/>
      <c r="R1247" s="2"/>
      <c r="S1247" s="2"/>
      <c r="T1247" s="2"/>
      <c r="U1247" s="2"/>
    </row>
    <row r="1248" spans="1:21" x14ac:dyDescent="0.25">
      <c r="A1248" s="37">
        <v>131103</v>
      </c>
      <c r="B1248" s="30" t="s">
        <v>48</v>
      </c>
      <c r="C1248" s="30" t="s">
        <v>1243</v>
      </c>
      <c r="D1248" s="30" t="s">
        <v>1245</v>
      </c>
      <c r="E1248" s="38"/>
      <c r="F1248" s="39">
        <v>0</v>
      </c>
      <c r="G1248" s="32">
        <f t="shared" si="23"/>
        <v>0</v>
      </c>
      <c r="H1248" s="39">
        <v>0</v>
      </c>
      <c r="I1248" s="32">
        <f t="shared" si="24"/>
        <v>0</v>
      </c>
      <c r="J1248" s="40"/>
      <c r="K1248" s="34">
        <v>0</v>
      </c>
      <c r="L1248" s="34">
        <v>0</v>
      </c>
      <c r="M1248" s="34">
        <f t="shared" si="25"/>
        <v>0</v>
      </c>
      <c r="N1248" s="34">
        <f t="shared" si="26"/>
        <v>0</v>
      </c>
      <c r="O1248" s="36" t="e">
        <f t="shared" si="22"/>
        <v>#DIV/0!</v>
      </c>
      <c r="P1248" s="2"/>
      <c r="Q1248" s="2"/>
      <c r="R1248" s="2"/>
      <c r="S1248" s="2"/>
      <c r="T1248" s="2"/>
      <c r="U1248" s="2"/>
    </row>
    <row r="1249" spans="1:21" x14ac:dyDescent="0.25">
      <c r="A1249" s="37">
        <v>131104</v>
      </c>
      <c r="B1249" s="30" t="s">
        <v>48</v>
      </c>
      <c r="C1249" s="30" t="s">
        <v>1243</v>
      </c>
      <c r="D1249" s="30" t="s">
        <v>1246</v>
      </c>
      <c r="E1249" s="38"/>
      <c r="F1249" s="39">
        <v>0</v>
      </c>
      <c r="G1249" s="32">
        <f t="shared" si="23"/>
        <v>0</v>
      </c>
      <c r="H1249" s="39">
        <v>0</v>
      </c>
      <c r="I1249" s="32">
        <f t="shared" si="24"/>
        <v>0</v>
      </c>
      <c r="J1249" s="40"/>
      <c r="K1249" s="34">
        <v>0</v>
      </c>
      <c r="L1249" s="34">
        <v>0</v>
      </c>
      <c r="M1249" s="34">
        <f t="shared" si="25"/>
        <v>0</v>
      </c>
      <c r="N1249" s="34">
        <f t="shared" si="26"/>
        <v>0</v>
      </c>
      <c r="O1249" s="36" t="e">
        <f t="shared" si="22"/>
        <v>#DIV/0!</v>
      </c>
      <c r="P1249" s="2"/>
      <c r="Q1249" s="2"/>
      <c r="R1249" s="2"/>
      <c r="S1249" s="2"/>
      <c r="T1249" s="2"/>
      <c r="U1249" s="2"/>
    </row>
    <row r="1250" spans="1:21" x14ac:dyDescent="0.25">
      <c r="A1250" s="37">
        <v>131201</v>
      </c>
      <c r="B1250" s="30" t="s">
        <v>48</v>
      </c>
      <c r="C1250" s="30" t="s">
        <v>1247</v>
      </c>
      <c r="D1250" s="30" t="s">
        <v>1247</v>
      </c>
      <c r="E1250" s="42">
        <v>37116</v>
      </c>
      <c r="F1250" s="32">
        <v>40891</v>
      </c>
      <c r="G1250" s="32">
        <f t="shared" si="23"/>
        <v>3775</v>
      </c>
      <c r="H1250" s="32">
        <v>34165</v>
      </c>
      <c r="I1250" s="32">
        <f t="shared" si="24"/>
        <v>6726</v>
      </c>
      <c r="J1250" s="33">
        <v>0.16450000000000001</v>
      </c>
      <c r="K1250" s="34">
        <v>41703</v>
      </c>
      <c r="L1250" s="34">
        <v>0</v>
      </c>
      <c r="M1250" s="35">
        <f t="shared" si="25"/>
        <v>34165</v>
      </c>
      <c r="N1250" s="35">
        <f t="shared" si="26"/>
        <v>7538</v>
      </c>
      <c r="O1250" s="36">
        <f t="shared" si="22"/>
        <v>0.18075438217874013</v>
      </c>
      <c r="P1250" s="2"/>
      <c r="Q1250" s="2"/>
      <c r="R1250" s="2"/>
      <c r="S1250" s="2"/>
      <c r="T1250" s="2"/>
      <c r="U1250" s="2"/>
    </row>
    <row r="1251" spans="1:21" x14ac:dyDescent="0.25">
      <c r="A1251" s="37">
        <v>131202</v>
      </c>
      <c r="B1251" s="30" t="s">
        <v>48</v>
      </c>
      <c r="C1251" s="30" t="s">
        <v>1247</v>
      </c>
      <c r="D1251" s="30" t="s">
        <v>1248</v>
      </c>
      <c r="E1251" s="42">
        <v>27138</v>
      </c>
      <c r="F1251" s="32">
        <v>30610</v>
      </c>
      <c r="G1251" s="32">
        <f t="shared" si="23"/>
        <v>3472</v>
      </c>
      <c r="H1251" s="32">
        <v>26670</v>
      </c>
      <c r="I1251" s="32">
        <f t="shared" si="24"/>
        <v>3940</v>
      </c>
      <c r="J1251" s="33">
        <v>0.12870000000000001</v>
      </c>
      <c r="K1251" s="34">
        <v>32193</v>
      </c>
      <c r="L1251" s="34">
        <v>0</v>
      </c>
      <c r="M1251" s="35">
        <f t="shared" si="25"/>
        <v>26670</v>
      </c>
      <c r="N1251" s="35">
        <f t="shared" si="26"/>
        <v>5523</v>
      </c>
      <c r="O1251" s="36">
        <f t="shared" si="22"/>
        <v>0.17155903457273319</v>
      </c>
      <c r="P1251" s="2"/>
      <c r="Q1251" s="2"/>
      <c r="R1251" s="2"/>
      <c r="S1251" s="2"/>
      <c r="T1251" s="2"/>
      <c r="U1251" s="2"/>
    </row>
    <row r="1252" spans="1:21" x14ac:dyDescent="0.25">
      <c r="A1252" s="37">
        <v>131203</v>
      </c>
      <c r="B1252" s="30" t="s">
        <v>48</v>
      </c>
      <c r="C1252" s="30" t="s">
        <v>1247</v>
      </c>
      <c r="D1252" s="30" t="s">
        <v>1249</v>
      </c>
      <c r="E1252" s="42">
        <v>2470</v>
      </c>
      <c r="F1252" s="32">
        <v>2612</v>
      </c>
      <c r="G1252" s="32">
        <f t="shared" si="23"/>
        <v>142</v>
      </c>
      <c r="H1252" s="32">
        <v>2395</v>
      </c>
      <c r="I1252" s="32">
        <f t="shared" si="24"/>
        <v>217</v>
      </c>
      <c r="J1252" s="33">
        <v>8.3099999999999993E-2</v>
      </c>
      <c r="K1252" s="34">
        <v>2654</v>
      </c>
      <c r="L1252" s="34">
        <v>0</v>
      </c>
      <c r="M1252" s="35">
        <f t="shared" si="25"/>
        <v>2395</v>
      </c>
      <c r="N1252" s="35">
        <f t="shared" si="26"/>
        <v>259</v>
      </c>
      <c r="O1252" s="36">
        <f t="shared" si="22"/>
        <v>9.7588545591559911E-2</v>
      </c>
      <c r="P1252" s="2"/>
      <c r="Q1252" s="2"/>
      <c r="R1252" s="2"/>
      <c r="S1252" s="2"/>
      <c r="T1252" s="2"/>
      <c r="U1252" s="2"/>
    </row>
    <row r="1253" spans="1:21" x14ac:dyDescent="0.25">
      <c r="A1253" s="37">
        <v>140101</v>
      </c>
      <c r="B1253" s="30" t="s">
        <v>49</v>
      </c>
      <c r="C1253" s="30" t="s">
        <v>1250</v>
      </c>
      <c r="D1253" s="30" t="s">
        <v>1250</v>
      </c>
      <c r="E1253" s="42">
        <v>264388</v>
      </c>
      <c r="F1253" s="32">
        <v>285568</v>
      </c>
      <c r="G1253" s="32">
        <f t="shared" si="23"/>
        <v>21180</v>
      </c>
      <c r="H1253" s="32">
        <v>253512</v>
      </c>
      <c r="I1253" s="32">
        <f t="shared" si="24"/>
        <v>32056</v>
      </c>
      <c r="J1253" s="33">
        <v>0.1123</v>
      </c>
      <c r="K1253" s="34">
        <v>288005</v>
      </c>
      <c r="L1253" s="34">
        <v>0</v>
      </c>
      <c r="M1253" s="35">
        <f t="shared" si="25"/>
        <v>253512</v>
      </c>
      <c r="N1253" s="35">
        <f t="shared" si="26"/>
        <v>34493</v>
      </c>
      <c r="O1253" s="36">
        <f t="shared" si="22"/>
        <v>0.11976528185274561</v>
      </c>
      <c r="P1253" s="2"/>
      <c r="Q1253" s="2"/>
      <c r="R1253" s="2"/>
      <c r="S1253" s="2"/>
      <c r="T1253" s="2"/>
      <c r="U1253" s="2"/>
    </row>
    <row r="1254" spans="1:21" x14ac:dyDescent="0.25">
      <c r="A1254" s="37">
        <v>140102</v>
      </c>
      <c r="B1254" s="30" t="s">
        <v>49</v>
      </c>
      <c r="C1254" s="30" t="s">
        <v>1250</v>
      </c>
      <c r="D1254" s="30" t="s">
        <v>1251</v>
      </c>
      <c r="E1254" s="42">
        <v>10724</v>
      </c>
      <c r="F1254" s="32">
        <v>11381</v>
      </c>
      <c r="G1254" s="32">
        <f t="shared" si="23"/>
        <v>657</v>
      </c>
      <c r="H1254" s="32">
        <v>10360</v>
      </c>
      <c r="I1254" s="32">
        <f t="shared" si="24"/>
        <v>1021</v>
      </c>
      <c r="J1254" s="33">
        <v>8.9700000000000002E-2</v>
      </c>
      <c r="K1254" s="34">
        <v>11441</v>
      </c>
      <c r="L1254" s="34">
        <v>0</v>
      </c>
      <c r="M1254" s="35">
        <f t="shared" si="25"/>
        <v>10360</v>
      </c>
      <c r="N1254" s="35">
        <f t="shared" si="26"/>
        <v>1081</v>
      </c>
      <c r="O1254" s="36">
        <f t="shared" si="22"/>
        <v>9.4484747836727556E-2</v>
      </c>
      <c r="P1254" s="2"/>
      <c r="Q1254" s="2"/>
      <c r="R1254" s="2"/>
      <c r="S1254" s="2"/>
      <c r="T1254" s="2"/>
      <c r="U1254" s="2"/>
    </row>
    <row r="1255" spans="1:21" x14ac:dyDescent="0.25">
      <c r="A1255" s="37">
        <v>140103</v>
      </c>
      <c r="B1255" s="30" t="s">
        <v>49</v>
      </c>
      <c r="C1255" s="30" t="s">
        <v>1250</v>
      </c>
      <c r="D1255" s="30" t="s">
        <v>1252</v>
      </c>
      <c r="E1255" s="42">
        <v>10569</v>
      </c>
      <c r="F1255" s="32">
        <v>11277</v>
      </c>
      <c r="G1255" s="32">
        <f t="shared" si="23"/>
        <v>708</v>
      </c>
      <c r="H1255" s="32">
        <v>10211</v>
      </c>
      <c r="I1255" s="32">
        <f t="shared" si="24"/>
        <v>1066</v>
      </c>
      <c r="J1255" s="33">
        <v>9.4500000000000001E-2</v>
      </c>
      <c r="K1255" s="34">
        <v>11447</v>
      </c>
      <c r="L1255" s="34">
        <v>0</v>
      </c>
      <c r="M1255" s="35">
        <f t="shared" si="25"/>
        <v>10211</v>
      </c>
      <c r="N1255" s="35">
        <f t="shared" si="26"/>
        <v>1236</v>
      </c>
      <c r="O1255" s="36">
        <f t="shared" si="22"/>
        <v>0.10797588887918232</v>
      </c>
      <c r="P1255" s="2"/>
      <c r="Q1255" s="2"/>
      <c r="R1255" s="2"/>
      <c r="S1255" s="2"/>
      <c r="T1255" s="2"/>
      <c r="U1255" s="2"/>
    </row>
    <row r="1256" spans="1:21" x14ac:dyDescent="0.25">
      <c r="A1256" s="37">
        <v>140104</v>
      </c>
      <c r="B1256" s="30" t="s">
        <v>49</v>
      </c>
      <c r="C1256" s="30" t="s">
        <v>1250</v>
      </c>
      <c r="D1256" s="30" t="s">
        <v>1253</v>
      </c>
      <c r="E1256" s="42">
        <v>2355</v>
      </c>
      <c r="F1256" s="32">
        <v>2422</v>
      </c>
      <c r="G1256" s="32">
        <f t="shared" si="23"/>
        <v>67</v>
      </c>
      <c r="H1256" s="32">
        <v>2336</v>
      </c>
      <c r="I1256" s="32">
        <f t="shared" si="24"/>
        <v>86</v>
      </c>
      <c r="J1256" s="33">
        <v>3.5499999999999997E-2</v>
      </c>
      <c r="K1256" s="34">
        <v>2439</v>
      </c>
      <c r="L1256" s="34">
        <v>0</v>
      </c>
      <c r="M1256" s="35">
        <f t="shared" si="25"/>
        <v>2336</v>
      </c>
      <c r="N1256" s="35">
        <f t="shared" si="26"/>
        <v>103</v>
      </c>
      <c r="O1256" s="36">
        <f t="shared" si="22"/>
        <v>4.2230422304223039E-2</v>
      </c>
      <c r="P1256" s="2"/>
      <c r="Q1256" s="2"/>
      <c r="R1256" s="2"/>
      <c r="S1256" s="2"/>
      <c r="T1256" s="2"/>
      <c r="U1256" s="2"/>
    </row>
    <row r="1257" spans="1:21" x14ac:dyDescent="0.25">
      <c r="A1257" s="37">
        <v>140105</v>
      </c>
      <c r="B1257" s="30" t="s">
        <v>49</v>
      </c>
      <c r="C1257" s="30" t="s">
        <v>1250</v>
      </c>
      <c r="D1257" s="30" t="s">
        <v>1254</v>
      </c>
      <c r="E1257" s="42">
        <v>153984</v>
      </c>
      <c r="F1257" s="32">
        <v>164974</v>
      </c>
      <c r="G1257" s="32">
        <f t="shared" si="23"/>
        <v>10990</v>
      </c>
      <c r="H1257" s="32">
        <v>149026</v>
      </c>
      <c r="I1257" s="32">
        <f t="shared" si="24"/>
        <v>15948</v>
      </c>
      <c r="J1257" s="33">
        <v>9.6699999999999994E-2</v>
      </c>
      <c r="K1257" s="34">
        <v>165355</v>
      </c>
      <c r="L1257" s="34">
        <v>1410</v>
      </c>
      <c r="M1257" s="35">
        <f t="shared" si="25"/>
        <v>150436</v>
      </c>
      <c r="N1257" s="35">
        <f t="shared" si="26"/>
        <v>14919</v>
      </c>
      <c r="O1257" s="36">
        <f t="shared" si="22"/>
        <v>9.0224063378791089E-2</v>
      </c>
      <c r="P1257" s="2"/>
      <c r="Q1257" s="2"/>
      <c r="R1257" s="2"/>
      <c r="S1257" s="2"/>
      <c r="T1257" s="2"/>
      <c r="U1257" s="2"/>
    </row>
    <row r="1258" spans="1:21" x14ac:dyDescent="0.25">
      <c r="A1258" s="37">
        <v>140106</v>
      </c>
      <c r="B1258" s="30" t="s">
        <v>49</v>
      </c>
      <c r="C1258" s="30" t="s">
        <v>1250</v>
      </c>
      <c r="D1258" s="30" t="s">
        <v>1255</v>
      </c>
      <c r="E1258" s="42">
        <v>86240</v>
      </c>
      <c r="F1258" s="32">
        <v>91676</v>
      </c>
      <c r="G1258" s="32">
        <f t="shared" si="23"/>
        <v>5436</v>
      </c>
      <c r="H1258" s="32">
        <v>83554</v>
      </c>
      <c r="I1258" s="32">
        <f t="shared" si="24"/>
        <v>8122</v>
      </c>
      <c r="J1258" s="33">
        <v>8.8599999999999998E-2</v>
      </c>
      <c r="K1258" s="34">
        <v>93393</v>
      </c>
      <c r="L1258" s="34">
        <v>0</v>
      </c>
      <c r="M1258" s="35">
        <f t="shared" si="25"/>
        <v>83554</v>
      </c>
      <c r="N1258" s="35">
        <f t="shared" si="26"/>
        <v>9839</v>
      </c>
      <c r="O1258" s="36">
        <f t="shared" si="22"/>
        <v>0.10535050806805649</v>
      </c>
      <c r="P1258" s="2"/>
      <c r="Q1258" s="2"/>
      <c r="R1258" s="2"/>
      <c r="S1258" s="2"/>
      <c r="T1258" s="2"/>
      <c r="U1258" s="2"/>
    </row>
    <row r="1259" spans="1:21" x14ac:dyDescent="0.25">
      <c r="A1259" s="37">
        <v>140107</v>
      </c>
      <c r="B1259" s="30" t="s">
        <v>49</v>
      </c>
      <c r="C1259" s="30" t="s">
        <v>1250</v>
      </c>
      <c r="D1259" s="30" t="s">
        <v>1256</v>
      </c>
      <c r="E1259" s="42">
        <v>7210</v>
      </c>
      <c r="F1259" s="32">
        <v>7920</v>
      </c>
      <c r="G1259" s="32">
        <f t="shared" si="23"/>
        <v>710</v>
      </c>
      <c r="H1259" s="32">
        <v>6414</v>
      </c>
      <c r="I1259" s="32">
        <f t="shared" si="24"/>
        <v>1506</v>
      </c>
      <c r="J1259" s="33">
        <v>0.19020000000000001</v>
      </c>
      <c r="K1259" s="34">
        <v>8242</v>
      </c>
      <c r="L1259" s="34">
        <v>0</v>
      </c>
      <c r="M1259" s="35">
        <f t="shared" si="25"/>
        <v>6414</v>
      </c>
      <c r="N1259" s="35">
        <f t="shared" si="26"/>
        <v>1828</v>
      </c>
      <c r="O1259" s="36">
        <f t="shared" si="22"/>
        <v>0.2217908274690609</v>
      </c>
      <c r="P1259" s="2"/>
      <c r="Q1259" s="2"/>
      <c r="R1259" s="2"/>
      <c r="S1259" s="2"/>
      <c r="T1259" s="2"/>
      <c r="U1259" s="2"/>
    </row>
    <row r="1260" spans="1:21" x14ac:dyDescent="0.25">
      <c r="A1260" s="37">
        <v>140108</v>
      </c>
      <c r="B1260" s="30" t="s">
        <v>49</v>
      </c>
      <c r="C1260" s="30" t="s">
        <v>1250</v>
      </c>
      <c r="D1260" s="30" t="s">
        <v>1257</v>
      </c>
      <c r="E1260" s="42">
        <v>23988</v>
      </c>
      <c r="F1260" s="32">
        <v>25941</v>
      </c>
      <c r="G1260" s="32">
        <f t="shared" si="23"/>
        <v>1953</v>
      </c>
      <c r="H1260" s="32">
        <v>21958</v>
      </c>
      <c r="I1260" s="32">
        <f t="shared" si="24"/>
        <v>3983</v>
      </c>
      <c r="J1260" s="33">
        <v>0.1535</v>
      </c>
      <c r="K1260" s="34">
        <v>26310</v>
      </c>
      <c r="L1260" s="34">
        <v>0</v>
      </c>
      <c r="M1260" s="35">
        <f t="shared" si="25"/>
        <v>21958</v>
      </c>
      <c r="N1260" s="35">
        <f t="shared" si="26"/>
        <v>4352</v>
      </c>
      <c r="O1260" s="36">
        <f t="shared" si="22"/>
        <v>0.1654123907259597</v>
      </c>
      <c r="P1260" s="2"/>
      <c r="Q1260" s="2"/>
      <c r="R1260" s="2"/>
      <c r="S1260" s="2"/>
      <c r="T1260" s="2"/>
      <c r="U1260" s="2"/>
    </row>
    <row r="1261" spans="1:21" x14ac:dyDescent="0.25">
      <c r="A1261" s="37">
        <v>140109</v>
      </c>
      <c r="B1261" s="30" t="s">
        <v>49</v>
      </c>
      <c r="C1261" s="30" t="s">
        <v>1250</v>
      </c>
      <c r="D1261" s="30" t="s">
        <v>1258</v>
      </c>
      <c r="E1261" s="38"/>
      <c r="F1261" s="39">
        <v>0</v>
      </c>
      <c r="G1261" s="32">
        <f t="shared" si="23"/>
        <v>0</v>
      </c>
      <c r="H1261" s="39">
        <v>0</v>
      </c>
      <c r="I1261" s="32">
        <f t="shared" si="24"/>
        <v>0</v>
      </c>
      <c r="J1261" s="40"/>
      <c r="K1261" s="34">
        <v>0</v>
      </c>
      <c r="L1261" s="34">
        <v>0</v>
      </c>
      <c r="M1261" s="34">
        <f t="shared" si="25"/>
        <v>0</v>
      </c>
      <c r="N1261" s="34">
        <f t="shared" si="26"/>
        <v>0</v>
      </c>
      <c r="O1261" s="36" t="e">
        <f t="shared" si="22"/>
        <v>#DIV/0!</v>
      </c>
      <c r="P1261" s="2"/>
      <c r="Q1261" s="2"/>
      <c r="R1261" s="2"/>
      <c r="S1261" s="2"/>
      <c r="T1261" s="2"/>
      <c r="U1261" s="2"/>
    </row>
    <row r="1262" spans="1:21" x14ac:dyDescent="0.25">
      <c r="A1262" s="37">
        <v>140110</v>
      </c>
      <c r="B1262" s="30" t="s">
        <v>49</v>
      </c>
      <c r="C1262" s="30" t="s">
        <v>1250</v>
      </c>
      <c r="D1262" s="30" t="s">
        <v>1259</v>
      </c>
      <c r="E1262" s="42">
        <v>5355</v>
      </c>
      <c r="F1262" s="32">
        <v>6101</v>
      </c>
      <c r="G1262" s="32">
        <f t="shared" si="23"/>
        <v>746</v>
      </c>
      <c r="H1262" s="32">
        <v>4940</v>
      </c>
      <c r="I1262" s="32">
        <f t="shared" si="24"/>
        <v>1161</v>
      </c>
      <c r="J1262" s="33">
        <v>0.1903</v>
      </c>
      <c r="K1262" s="34">
        <v>6181</v>
      </c>
      <c r="L1262" s="34">
        <v>0</v>
      </c>
      <c r="M1262" s="35">
        <f t="shared" si="25"/>
        <v>4940</v>
      </c>
      <c r="N1262" s="35">
        <f t="shared" si="26"/>
        <v>1241</v>
      </c>
      <c r="O1262" s="36">
        <f t="shared" si="22"/>
        <v>0.20077657337000485</v>
      </c>
      <c r="P1262" s="2"/>
      <c r="Q1262" s="2"/>
      <c r="R1262" s="2"/>
      <c r="S1262" s="2"/>
      <c r="T1262" s="2"/>
      <c r="U1262" s="2"/>
    </row>
    <row r="1263" spans="1:21" x14ac:dyDescent="0.25">
      <c r="A1263" s="37">
        <v>140111</v>
      </c>
      <c r="B1263" s="30" t="s">
        <v>49</v>
      </c>
      <c r="C1263" s="30" t="s">
        <v>1250</v>
      </c>
      <c r="D1263" s="30" t="s">
        <v>1260</v>
      </c>
      <c r="E1263" s="42">
        <v>5016</v>
      </c>
      <c r="F1263" s="32">
        <v>8374</v>
      </c>
      <c r="G1263" s="32">
        <f t="shared" si="23"/>
        <v>3358</v>
      </c>
      <c r="H1263" s="32">
        <v>4413</v>
      </c>
      <c r="I1263" s="32">
        <f t="shared" si="24"/>
        <v>3961</v>
      </c>
      <c r="J1263" s="33">
        <v>0.47299999999999998</v>
      </c>
      <c r="K1263" s="34">
        <v>8755</v>
      </c>
      <c r="L1263" s="34">
        <v>0</v>
      </c>
      <c r="M1263" s="35">
        <f t="shared" si="25"/>
        <v>4413</v>
      </c>
      <c r="N1263" s="35">
        <f t="shared" si="26"/>
        <v>4342</v>
      </c>
      <c r="O1263" s="36">
        <f t="shared" si="22"/>
        <v>0.49594517418617934</v>
      </c>
      <c r="P1263" s="2"/>
      <c r="Q1263" s="2"/>
      <c r="R1263" s="2"/>
      <c r="S1263" s="2"/>
      <c r="T1263" s="2"/>
      <c r="U1263" s="2"/>
    </row>
    <row r="1264" spans="1:21" x14ac:dyDescent="0.25">
      <c r="A1264" s="37">
        <v>140112</v>
      </c>
      <c r="B1264" s="30" t="s">
        <v>49</v>
      </c>
      <c r="C1264" s="30" t="s">
        <v>1250</v>
      </c>
      <c r="D1264" s="30" t="s">
        <v>1261</v>
      </c>
      <c r="E1264" s="42">
        <v>36473</v>
      </c>
      <c r="F1264" s="32">
        <v>41300</v>
      </c>
      <c r="G1264" s="32">
        <f t="shared" si="23"/>
        <v>4827</v>
      </c>
      <c r="H1264" s="32">
        <v>33912</v>
      </c>
      <c r="I1264" s="32">
        <f t="shared" si="24"/>
        <v>7388</v>
      </c>
      <c r="J1264" s="33">
        <v>0.1789</v>
      </c>
      <c r="K1264" s="34">
        <v>43046</v>
      </c>
      <c r="L1264" s="34">
        <v>0</v>
      </c>
      <c r="M1264" s="35">
        <f t="shared" si="25"/>
        <v>33912</v>
      </c>
      <c r="N1264" s="35">
        <f t="shared" si="26"/>
        <v>9134</v>
      </c>
      <c r="O1264" s="36">
        <f t="shared" si="22"/>
        <v>0.21219160897644379</v>
      </c>
      <c r="P1264" s="2"/>
      <c r="Q1264" s="2"/>
      <c r="R1264" s="2"/>
      <c r="S1264" s="2"/>
      <c r="T1264" s="2"/>
      <c r="U1264" s="2"/>
    </row>
    <row r="1265" spans="1:21" x14ac:dyDescent="0.25">
      <c r="A1265" s="37">
        <v>140113</v>
      </c>
      <c r="B1265" s="30" t="s">
        <v>49</v>
      </c>
      <c r="C1265" s="30" t="s">
        <v>1250</v>
      </c>
      <c r="D1265" s="30" t="s">
        <v>1262</v>
      </c>
      <c r="E1265" s="42">
        <v>11179</v>
      </c>
      <c r="F1265" s="32">
        <v>12229</v>
      </c>
      <c r="G1265" s="32">
        <f t="shared" si="23"/>
        <v>1050</v>
      </c>
      <c r="H1265" s="32">
        <v>8567</v>
      </c>
      <c r="I1265" s="32">
        <f t="shared" si="24"/>
        <v>3662</v>
      </c>
      <c r="J1265" s="33">
        <v>0.29949999999999999</v>
      </c>
      <c r="K1265" s="34">
        <v>12640</v>
      </c>
      <c r="L1265" s="34">
        <v>0</v>
      </c>
      <c r="M1265" s="35">
        <f t="shared" si="25"/>
        <v>8567</v>
      </c>
      <c r="N1265" s="35">
        <f t="shared" si="26"/>
        <v>4073</v>
      </c>
      <c r="O1265" s="36">
        <f t="shared" si="22"/>
        <v>0.32223101265822784</v>
      </c>
      <c r="P1265" s="2"/>
      <c r="Q1265" s="2"/>
      <c r="R1265" s="2"/>
      <c r="S1265" s="2"/>
      <c r="T1265" s="2"/>
      <c r="U1265" s="2"/>
    </row>
    <row r="1266" spans="1:21" x14ac:dyDescent="0.25">
      <c r="A1266" s="37">
        <v>140114</v>
      </c>
      <c r="B1266" s="30" t="s">
        <v>49</v>
      </c>
      <c r="C1266" s="30" t="s">
        <v>1250</v>
      </c>
      <c r="D1266" s="30" t="s">
        <v>150</v>
      </c>
      <c r="E1266" s="42">
        <v>12235</v>
      </c>
      <c r="F1266" s="32">
        <v>13401</v>
      </c>
      <c r="G1266" s="32">
        <f t="shared" si="23"/>
        <v>1166</v>
      </c>
      <c r="H1266" s="32">
        <v>11003</v>
      </c>
      <c r="I1266" s="32">
        <f t="shared" si="24"/>
        <v>2398</v>
      </c>
      <c r="J1266" s="33">
        <v>0.1789</v>
      </c>
      <c r="K1266" s="34">
        <v>13659</v>
      </c>
      <c r="L1266" s="34">
        <v>0</v>
      </c>
      <c r="M1266" s="35">
        <f t="shared" si="25"/>
        <v>11003</v>
      </c>
      <c r="N1266" s="35">
        <f t="shared" si="26"/>
        <v>2656</v>
      </c>
      <c r="O1266" s="36">
        <f t="shared" si="22"/>
        <v>0.19445054542792298</v>
      </c>
      <c r="P1266" s="2"/>
      <c r="Q1266" s="2"/>
      <c r="R1266" s="2"/>
      <c r="S1266" s="2"/>
      <c r="T1266" s="2"/>
      <c r="U1266" s="2"/>
    </row>
    <row r="1267" spans="1:21" x14ac:dyDescent="0.25">
      <c r="A1267" s="37">
        <v>140115</v>
      </c>
      <c r="B1267" s="30" t="s">
        <v>49</v>
      </c>
      <c r="C1267" s="30" t="s">
        <v>1250</v>
      </c>
      <c r="D1267" s="30" t="s">
        <v>1263</v>
      </c>
      <c r="E1267" s="42">
        <v>7939</v>
      </c>
      <c r="F1267" s="32">
        <v>8614</v>
      </c>
      <c r="G1267" s="32">
        <f t="shared" si="23"/>
        <v>675</v>
      </c>
      <c r="H1267" s="32">
        <v>7596</v>
      </c>
      <c r="I1267" s="32">
        <f t="shared" si="24"/>
        <v>1018</v>
      </c>
      <c r="J1267" s="33">
        <v>0.1182</v>
      </c>
      <c r="K1267" s="34">
        <v>8692</v>
      </c>
      <c r="L1267" s="34">
        <v>0</v>
      </c>
      <c r="M1267" s="35">
        <f t="shared" si="25"/>
        <v>7596</v>
      </c>
      <c r="N1267" s="35">
        <f t="shared" si="26"/>
        <v>1096</v>
      </c>
      <c r="O1267" s="36">
        <f t="shared" si="22"/>
        <v>0.12609295904279796</v>
      </c>
      <c r="P1267" s="2"/>
      <c r="Q1267" s="2"/>
      <c r="R1267" s="2"/>
      <c r="S1267" s="2"/>
      <c r="T1267" s="2"/>
      <c r="U1267" s="2"/>
    </row>
    <row r="1268" spans="1:21" x14ac:dyDescent="0.25">
      <c r="A1268" s="37">
        <v>140116</v>
      </c>
      <c r="B1268" s="30" t="s">
        <v>49</v>
      </c>
      <c r="C1268" s="30" t="s">
        <v>1250</v>
      </c>
      <c r="D1268" s="30" t="s">
        <v>1264</v>
      </c>
      <c r="E1268" s="42">
        <v>12113</v>
      </c>
      <c r="F1268" s="32">
        <v>12789</v>
      </c>
      <c r="G1268" s="32">
        <f t="shared" si="23"/>
        <v>676</v>
      </c>
      <c r="H1268" s="32">
        <v>11695</v>
      </c>
      <c r="I1268" s="32">
        <f t="shared" si="24"/>
        <v>1094</v>
      </c>
      <c r="J1268" s="33">
        <v>8.5500000000000007E-2</v>
      </c>
      <c r="K1268" s="34">
        <v>12724</v>
      </c>
      <c r="L1268" s="34">
        <v>0</v>
      </c>
      <c r="M1268" s="35">
        <f t="shared" si="25"/>
        <v>11695</v>
      </c>
      <c r="N1268" s="35">
        <f t="shared" si="26"/>
        <v>1029</v>
      </c>
      <c r="O1268" s="36">
        <f t="shared" si="22"/>
        <v>8.0870795347375041E-2</v>
      </c>
      <c r="P1268" s="2"/>
      <c r="Q1268" s="2"/>
      <c r="R1268" s="2"/>
      <c r="S1268" s="2"/>
      <c r="T1268" s="2"/>
      <c r="U1268" s="2"/>
    </row>
    <row r="1269" spans="1:21" x14ac:dyDescent="0.25">
      <c r="A1269" s="37">
        <v>140117</v>
      </c>
      <c r="B1269" s="30" t="s">
        <v>49</v>
      </c>
      <c r="C1269" s="30" t="s">
        <v>1250</v>
      </c>
      <c r="D1269" s="30" t="s">
        <v>1265</v>
      </c>
      <c r="E1269" s="42">
        <v>19554</v>
      </c>
      <c r="F1269" s="32">
        <v>21254</v>
      </c>
      <c r="G1269" s="32">
        <f t="shared" si="23"/>
        <v>1700</v>
      </c>
      <c r="H1269" s="32">
        <v>18755</v>
      </c>
      <c r="I1269" s="32">
        <f t="shared" si="24"/>
        <v>2499</v>
      </c>
      <c r="J1269" s="33">
        <v>0.1176</v>
      </c>
      <c r="K1269" s="34">
        <v>21601</v>
      </c>
      <c r="L1269" s="34">
        <v>0</v>
      </c>
      <c r="M1269" s="35">
        <f t="shared" si="25"/>
        <v>18755</v>
      </c>
      <c r="N1269" s="35">
        <f t="shared" si="26"/>
        <v>2846</v>
      </c>
      <c r="O1269" s="36">
        <f t="shared" si="22"/>
        <v>0.13175315957594555</v>
      </c>
      <c r="P1269" s="2"/>
      <c r="Q1269" s="2"/>
      <c r="R1269" s="2"/>
      <c r="S1269" s="2"/>
      <c r="T1269" s="2"/>
      <c r="U1269" s="2"/>
    </row>
    <row r="1270" spans="1:21" x14ac:dyDescent="0.25">
      <c r="A1270" s="37">
        <v>140118</v>
      </c>
      <c r="B1270" s="30" t="s">
        <v>49</v>
      </c>
      <c r="C1270" s="30" t="s">
        <v>1250</v>
      </c>
      <c r="D1270" s="30" t="s">
        <v>1266</v>
      </c>
      <c r="E1270" s="42">
        <v>19906</v>
      </c>
      <c r="F1270" s="32">
        <v>20900</v>
      </c>
      <c r="G1270" s="32">
        <f t="shared" si="23"/>
        <v>994</v>
      </c>
      <c r="H1270" s="32">
        <v>18774</v>
      </c>
      <c r="I1270" s="32">
        <f t="shared" si="24"/>
        <v>2126</v>
      </c>
      <c r="J1270" s="33">
        <v>0.1017</v>
      </c>
      <c r="K1270" s="34">
        <v>21181</v>
      </c>
      <c r="L1270" s="34">
        <v>0</v>
      </c>
      <c r="M1270" s="35">
        <f t="shared" si="25"/>
        <v>18774</v>
      </c>
      <c r="N1270" s="35">
        <f t="shared" si="26"/>
        <v>2407</v>
      </c>
      <c r="O1270" s="36">
        <f t="shared" si="22"/>
        <v>0.11363958264482318</v>
      </c>
      <c r="P1270" s="2"/>
      <c r="Q1270" s="2"/>
      <c r="R1270" s="2"/>
      <c r="S1270" s="2"/>
      <c r="T1270" s="2"/>
      <c r="U1270" s="2"/>
    </row>
    <row r="1271" spans="1:21" x14ac:dyDescent="0.25">
      <c r="A1271" s="37">
        <v>140119</v>
      </c>
      <c r="B1271" s="30" t="s">
        <v>49</v>
      </c>
      <c r="C1271" s="30" t="s">
        <v>1250</v>
      </c>
      <c r="D1271" s="30" t="s">
        <v>1267</v>
      </c>
      <c r="E1271" s="42">
        <v>6463</v>
      </c>
      <c r="F1271" s="32">
        <v>6818</v>
      </c>
      <c r="G1271" s="32">
        <f t="shared" si="23"/>
        <v>355</v>
      </c>
      <c r="H1271" s="32">
        <v>6356</v>
      </c>
      <c r="I1271" s="32">
        <f t="shared" si="24"/>
        <v>462</v>
      </c>
      <c r="J1271" s="33">
        <v>6.7799999999999999E-2</v>
      </c>
      <c r="K1271" s="34">
        <v>6872</v>
      </c>
      <c r="L1271" s="34">
        <v>0</v>
      </c>
      <c r="M1271" s="35">
        <f t="shared" si="25"/>
        <v>6356</v>
      </c>
      <c r="N1271" s="35">
        <f t="shared" si="26"/>
        <v>516</v>
      </c>
      <c r="O1271" s="36">
        <f t="shared" si="22"/>
        <v>7.5087310826542492E-2</v>
      </c>
      <c r="P1271" s="2"/>
      <c r="Q1271" s="2"/>
      <c r="R1271" s="2"/>
      <c r="S1271" s="2"/>
      <c r="T1271" s="2"/>
      <c r="U1271" s="2"/>
    </row>
    <row r="1272" spans="1:21" x14ac:dyDescent="0.25">
      <c r="A1272" s="37">
        <v>140120</v>
      </c>
      <c r="B1272" s="30" t="s">
        <v>49</v>
      </c>
      <c r="C1272" s="30" t="s">
        <v>1250</v>
      </c>
      <c r="D1272" s="30" t="s">
        <v>1268</v>
      </c>
      <c r="E1272" s="42">
        <v>23118</v>
      </c>
      <c r="F1272" s="32">
        <v>24987</v>
      </c>
      <c r="G1272" s="32">
        <f t="shared" si="23"/>
        <v>1869</v>
      </c>
      <c r="H1272" s="32">
        <v>23094</v>
      </c>
      <c r="I1272" s="32">
        <f t="shared" si="24"/>
        <v>1893</v>
      </c>
      <c r="J1272" s="33">
        <v>7.5800000000000006E-2</v>
      </c>
      <c r="K1272" s="34">
        <v>25193</v>
      </c>
      <c r="L1272" s="34">
        <v>1893</v>
      </c>
      <c r="M1272" s="35">
        <f t="shared" si="25"/>
        <v>24987</v>
      </c>
      <c r="N1272" s="35">
        <f t="shared" si="26"/>
        <v>206</v>
      </c>
      <c r="O1272" s="36">
        <f t="shared" si="22"/>
        <v>8.1768745286389076E-3</v>
      </c>
      <c r="P1272" s="2"/>
      <c r="Q1272" s="2"/>
      <c r="R1272" s="2"/>
      <c r="S1272" s="2"/>
      <c r="T1272" s="2"/>
      <c r="U1272" s="2"/>
    </row>
    <row r="1273" spans="1:21" x14ac:dyDescent="0.25">
      <c r="A1273" s="37">
        <v>140201</v>
      </c>
      <c r="B1273" s="30" t="s">
        <v>49</v>
      </c>
      <c r="C1273" s="30" t="s">
        <v>1269</v>
      </c>
      <c r="D1273" s="30" t="s">
        <v>1269</v>
      </c>
      <c r="E1273" s="42">
        <v>33380</v>
      </c>
      <c r="F1273" s="32">
        <v>36524</v>
      </c>
      <c r="G1273" s="32">
        <f t="shared" si="23"/>
        <v>3144</v>
      </c>
      <c r="H1273" s="32">
        <v>35889</v>
      </c>
      <c r="I1273" s="32">
        <f t="shared" si="24"/>
        <v>635</v>
      </c>
      <c r="J1273" s="33">
        <v>1.7399999999999999E-2</v>
      </c>
      <c r="K1273" s="34">
        <v>37004</v>
      </c>
      <c r="L1273" s="34">
        <v>0</v>
      </c>
      <c r="M1273" s="35">
        <f t="shared" si="25"/>
        <v>35889</v>
      </c>
      <c r="N1273" s="35">
        <f t="shared" si="26"/>
        <v>1115</v>
      </c>
      <c r="O1273" s="36">
        <f t="shared" si="22"/>
        <v>3.0131877634850285E-2</v>
      </c>
      <c r="P1273" s="2"/>
      <c r="Q1273" s="2"/>
      <c r="R1273" s="2"/>
      <c r="S1273" s="2"/>
      <c r="T1273" s="2"/>
      <c r="U1273" s="2"/>
    </row>
    <row r="1274" spans="1:21" x14ac:dyDescent="0.25">
      <c r="A1274" s="37">
        <v>140202</v>
      </c>
      <c r="B1274" s="30" t="s">
        <v>49</v>
      </c>
      <c r="C1274" s="30" t="s">
        <v>1269</v>
      </c>
      <c r="D1274" s="30" t="s">
        <v>1270</v>
      </c>
      <c r="E1274" s="38"/>
      <c r="F1274" s="39">
        <v>0</v>
      </c>
      <c r="G1274" s="32">
        <f t="shared" si="23"/>
        <v>0</v>
      </c>
      <c r="H1274" s="39">
        <v>0</v>
      </c>
      <c r="I1274" s="32">
        <f t="shared" si="24"/>
        <v>0</v>
      </c>
      <c r="J1274" s="40"/>
      <c r="K1274" s="34">
        <v>0</v>
      </c>
      <c r="L1274" s="34">
        <v>0</v>
      </c>
      <c r="M1274" s="34">
        <f t="shared" si="25"/>
        <v>0</v>
      </c>
      <c r="N1274" s="34">
        <f t="shared" si="26"/>
        <v>0</v>
      </c>
      <c r="O1274" s="36" t="e">
        <f t="shared" si="22"/>
        <v>#DIV/0!</v>
      </c>
      <c r="P1274" s="2"/>
      <c r="Q1274" s="2"/>
      <c r="R1274" s="2"/>
      <c r="S1274" s="2"/>
      <c r="T1274" s="2"/>
      <c r="U1274" s="2"/>
    </row>
    <row r="1275" spans="1:21" x14ac:dyDescent="0.25">
      <c r="A1275" s="37">
        <v>140203</v>
      </c>
      <c r="B1275" s="30" t="s">
        <v>49</v>
      </c>
      <c r="C1275" s="30" t="s">
        <v>1269</v>
      </c>
      <c r="D1275" s="30" t="s">
        <v>1271</v>
      </c>
      <c r="E1275" s="38"/>
      <c r="F1275" s="39">
        <v>0</v>
      </c>
      <c r="G1275" s="32">
        <f t="shared" si="23"/>
        <v>0</v>
      </c>
      <c r="H1275" s="39">
        <v>0</v>
      </c>
      <c r="I1275" s="32">
        <f t="shared" si="24"/>
        <v>0</v>
      </c>
      <c r="J1275" s="40"/>
      <c r="K1275" s="34">
        <v>0</v>
      </c>
      <c r="L1275" s="34">
        <v>0</v>
      </c>
      <c r="M1275" s="34">
        <f t="shared" si="25"/>
        <v>0</v>
      </c>
      <c r="N1275" s="34">
        <f t="shared" si="26"/>
        <v>0</v>
      </c>
      <c r="O1275" s="36" t="e">
        <f t="shared" si="22"/>
        <v>#DIV/0!</v>
      </c>
      <c r="P1275" s="2"/>
      <c r="Q1275" s="2"/>
      <c r="R1275" s="2"/>
      <c r="S1275" s="2"/>
      <c r="T1275" s="2"/>
      <c r="U1275" s="2"/>
    </row>
    <row r="1276" spans="1:21" x14ac:dyDescent="0.25">
      <c r="A1276" s="37">
        <v>140204</v>
      </c>
      <c r="B1276" s="30" t="s">
        <v>49</v>
      </c>
      <c r="C1276" s="30" t="s">
        <v>1269</v>
      </c>
      <c r="D1276" s="30" t="s">
        <v>1272</v>
      </c>
      <c r="E1276" s="38"/>
      <c r="F1276" s="39">
        <v>0</v>
      </c>
      <c r="G1276" s="32">
        <f t="shared" si="23"/>
        <v>0</v>
      </c>
      <c r="H1276" s="39">
        <v>0</v>
      </c>
      <c r="I1276" s="32">
        <f t="shared" si="24"/>
        <v>0</v>
      </c>
      <c r="J1276" s="40"/>
      <c r="K1276" s="34">
        <v>0</v>
      </c>
      <c r="L1276" s="34">
        <v>0</v>
      </c>
      <c r="M1276" s="34">
        <f t="shared" si="25"/>
        <v>0</v>
      </c>
      <c r="N1276" s="34">
        <f t="shared" si="26"/>
        <v>0</v>
      </c>
      <c r="O1276" s="36" t="e">
        <f t="shared" si="22"/>
        <v>#DIV/0!</v>
      </c>
      <c r="P1276" s="2"/>
      <c r="Q1276" s="2"/>
      <c r="R1276" s="2"/>
      <c r="S1276" s="2"/>
      <c r="T1276" s="2"/>
      <c r="U1276" s="2"/>
    </row>
    <row r="1277" spans="1:21" x14ac:dyDescent="0.25">
      <c r="A1277" s="37">
        <v>140205</v>
      </c>
      <c r="B1277" s="30" t="s">
        <v>49</v>
      </c>
      <c r="C1277" s="30" t="s">
        <v>1269</v>
      </c>
      <c r="D1277" s="30" t="s">
        <v>1273</v>
      </c>
      <c r="E1277" s="42">
        <v>5258</v>
      </c>
      <c r="F1277" s="32">
        <v>5923</v>
      </c>
      <c r="G1277" s="32">
        <f t="shared" si="23"/>
        <v>665</v>
      </c>
      <c r="H1277" s="32">
        <v>4810</v>
      </c>
      <c r="I1277" s="32">
        <f t="shared" si="24"/>
        <v>1113</v>
      </c>
      <c r="J1277" s="33">
        <v>0.18790000000000001</v>
      </c>
      <c r="K1277" s="34">
        <v>6043</v>
      </c>
      <c r="L1277" s="34">
        <v>0</v>
      </c>
      <c r="M1277" s="35">
        <f t="shared" si="25"/>
        <v>4810</v>
      </c>
      <c r="N1277" s="35">
        <f t="shared" si="26"/>
        <v>1233</v>
      </c>
      <c r="O1277" s="36">
        <f t="shared" si="22"/>
        <v>0.20403772960450109</v>
      </c>
      <c r="P1277" s="2"/>
      <c r="Q1277" s="2"/>
      <c r="R1277" s="2"/>
      <c r="S1277" s="2"/>
      <c r="T1277" s="2"/>
      <c r="U1277" s="2"/>
    </row>
    <row r="1278" spans="1:21" x14ac:dyDescent="0.25">
      <c r="A1278" s="37">
        <v>140206</v>
      </c>
      <c r="B1278" s="30" t="s">
        <v>49</v>
      </c>
      <c r="C1278" s="30" t="s">
        <v>1269</v>
      </c>
      <c r="D1278" s="30" t="s">
        <v>1034</v>
      </c>
      <c r="E1278" s="42">
        <v>13898</v>
      </c>
      <c r="F1278" s="32">
        <v>14860</v>
      </c>
      <c r="G1278" s="32">
        <f t="shared" si="23"/>
        <v>962</v>
      </c>
      <c r="H1278" s="32">
        <v>13160</v>
      </c>
      <c r="I1278" s="32">
        <f t="shared" si="24"/>
        <v>1700</v>
      </c>
      <c r="J1278" s="33">
        <v>0.1144</v>
      </c>
      <c r="K1278" s="34">
        <v>15239</v>
      </c>
      <c r="L1278" s="34">
        <v>830</v>
      </c>
      <c r="M1278" s="35">
        <f t="shared" si="25"/>
        <v>13990</v>
      </c>
      <c r="N1278" s="35">
        <f t="shared" si="26"/>
        <v>1249</v>
      </c>
      <c r="O1278" s="36">
        <f t="shared" si="22"/>
        <v>8.1960758579959311E-2</v>
      </c>
      <c r="P1278" s="2"/>
      <c r="Q1278" s="2"/>
      <c r="R1278" s="2"/>
      <c r="S1278" s="2"/>
      <c r="T1278" s="2"/>
      <c r="U1278" s="2"/>
    </row>
    <row r="1279" spans="1:21" x14ac:dyDescent="0.25">
      <c r="A1279" s="37">
        <v>140301</v>
      </c>
      <c r="B1279" s="30" t="s">
        <v>49</v>
      </c>
      <c r="C1279" s="30" t="s">
        <v>49</v>
      </c>
      <c r="D1279" s="30" t="s">
        <v>49</v>
      </c>
      <c r="E1279" s="42">
        <v>58010</v>
      </c>
      <c r="F1279" s="32">
        <v>64402</v>
      </c>
      <c r="G1279" s="32">
        <f t="shared" si="23"/>
        <v>6392</v>
      </c>
      <c r="H1279" s="32">
        <v>54324</v>
      </c>
      <c r="I1279" s="32">
        <f t="shared" si="24"/>
        <v>10078</v>
      </c>
      <c r="J1279" s="33">
        <v>0.1565</v>
      </c>
      <c r="K1279" s="34">
        <v>65995</v>
      </c>
      <c r="L1279" s="34">
        <v>0</v>
      </c>
      <c r="M1279" s="35">
        <f t="shared" si="25"/>
        <v>54324</v>
      </c>
      <c r="N1279" s="35">
        <f t="shared" si="26"/>
        <v>11671</v>
      </c>
      <c r="O1279" s="36">
        <f t="shared" si="22"/>
        <v>0.17684673081294036</v>
      </c>
      <c r="P1279" s="2"/>
      <c r="Q1279" s="2"/>
      <c r="R1279" s="2"/>
      <c r="S1279" s="2"/>
      <c r="T1279" s="2"/>
      <c r="U1279" s="2"/>
    </row>
    <row r="1280" spans="1:21" x14ac:dyDescent="0.25">
      <c r="A1280" s="37">
        <v>140302</v>
      </c>
      <c r="B1280" s="30" t="s">
        <v>49</v>
      </c>
      <c r="C1280" s="30" t="s">
        <v>49</v>
      </c>
      <c r="D1280" s="30" t="s">
        <v>1274</v>
      </c>
      <c r="E1280" s="38"/>
      <c r="F1280" s="39">
        <v>0</v>
      </c>
      <c r="G1280" s="32">
        <f t="shared" si="23"/>
        <v>0</v>
      </c>
      <c r="H1280" s="39">
        <v>0</v>
      </c>
      <c r="I1280" s="32">
        <f t="shared" si="24"/>
        <v>0</v>
      </c>
      <c r="J1280" s="40"/>
      <c r="K1280" s="34">
        <v>0</v>
      </c>
      <c r="L1280" s="34">
        <v>0</v>
      </c>
      <c r="M1280" s="34">
        <f t="shared" si="25"/>
        <v>0</v>
      </c>
      <c r="N1280" s="34">
        <f t="shared" si="26"/>
        <v>0</v>
      </c>
      <c r="O1280" s="36" t="e">
        <f t="shared" si="22"/>
        <v>#DIV/0!</v>
      </c>
      <c r="P1280" s="2"/>
      <c r="Q1280" s="2"/>
      <c r="R1280" s="2"/>
      <c r="S1280" s="2"/>
      <c r="T1280" s="2"/>
      <c r="U1280" s="2"/>
    </row>
    <row r="1281" spans="1:21" x14ac:dyDescent="0.25">
      <c r="A1281" s="37">
        <v>140303</v>
      </c>
      <c r="B1281" s="30" t="s">
        <v>49</v>
      </c>
      <c r="C1281" s="30" t="s">
        <v>49</v>
      </c>
      <c r="D1281" s="30" t="s">
        <v>1275</v>
      </c>
      <c r="E1281" s="42">
        <v>5000</v>
      </c>
      <c r="F1281" s="32">
        <v>5436</v>
      </c>
      <c r="G1281" s="32">
        <f t="shared" si="23"/>
        <v>436</v>
      </c>
      <c r="H1281" s="32">
        <v>4722</v>
      </c>
      <c r="I1281" s="32">
        <f t="shared" si="24"/>
        <v>714</v>
      </c>
      <c r="J1281" s="33">
        <v>0.1313</v>
      </c>
      <c r="K1281" s="34">
        <v>5507</v>
      </c>
      <c r="L1281" s="34">
        <v>0</v>
      </c>
      <c r="M1281" s="35">
        <f t="shared" si="25"/>
        <v>4722</v>
      </c>
      <c r="N1281" s="35">
        <f t="shared" si="26"/>
        <v>785</v>
      </c>
      <c r="O1281" s="36">
        <f t="shared" si="22"/>
        <v>0.14254585073542764</v>
      </c>
      <c r="P1281" s="2"/>
      <c r="Q1281" s="2"/>
      <c r="R1281" s="2"/>
      <c r="S1281" s="2"/>
      <c r="T1281" s="2"/>
      <c r="U1281" s="2"/>
    </row>
    <row r="1282" spans="1:21" x14ac:dyDescent="0.25">
      <c r="A1282" s="37">
        <v>140304</v>
      </c>
      <c r="B1282" s="30" t="s">
        <v>49</v>
      </c>
      <c r="C1282" s="30" t="s">
        <v>49</v>
      </c>
      <c r="D1282" s="30" t="s">
        <v>1276</v>
      </c>
      <c r="E1282" s="42">
        <v>8278</v>
      </c>
      <c r="F1282" s="32">
        <v>9288</v>
      </c>
      <c r="G1282" s="32">
        <f t="shared" si="23"/>
        <v>1010</v>
      </c>
      <c r="H1282" s="32">
        <v>8104</v>
      </c>
      <c r="I1282" s="32">
        <f t="shared" si="24"/>
        <v>1184</v>
      </c>
      <c r="J1282" s="33">
        <v>0.1275</v>
      </c>
      <c r="K1282" s="34">
        <v>9497</v>
      </c>
      <c r="L1282" s="34">
        <v>0</v>
      </c>
      <c r="M1282" s="35">
        <f t="shared" si="25"/>
        <v>8104</v>
      </c>
      <c r="N1282" s="35">
        <f t="shared" si="26"/>
        <v>1393</v>
      </c>
      <c r="O1282" s="36">
        <f t="shared" si="22"/>
        <v>0.14667789828366853</v>
      </c>
      <c r="P1282" s="2"/>
      <c r="Q1282" s="2"/>
      <c r="R1282" s="2"/>
      <c r="S1282" s="2"/>
      <c r="T1282" s="2"/>
      <c r="U1282" s="2"/>
    </row>
    <row r="1283" spans="1:21" x14ac:dyDescent="0.25">
      <c r="A1283" s="37">
        <v>140305</v>
      </c>
      <c r="B1283" s="30" t="s">
        <v>49</v>
      </c>
      <c r="C1283" s="30" t="s">
        <v>49</v>
      </c>
      <c r="D1283" s="30" t="s">
        <v>1277</v>
      </c>
      <c r="E1283" s="42">
        <v>7173</v>
      </c>
      <c r="F1283" s="32">
        <v>7646</v>
      </c>
      <c r="G1283" s="32">
        <f t="shared" si="23"/>
        <v>473</v>
      </c>
      <c r="H1283" s="32">
        <v>6385</v>
      </c>
      <c r="I1283" s="32">
        <f t="shared" si="24"/>
        <v>1261</v>
      </c>
      <c r="J1283" s="33">
        <v>0.16489999999999999</v>
      </c>
      <c r="K1283" s="34">
        <v>7713</v>
      </c>
      <c r="L1283" s="34">
        <v>0</v>
      </c>
      <c r="M1283" s="35">
        <f t="shared" si="25"/>
        <v>6385</v>
      </c>
      <c r="N1283" s="35">
        <f t="shared" si="26"/>
        <v>1328</v>
      </c>
      <c r="O1283" s="36">
        <f t="shared" si="22"/>
        <v>0.17217684428886296</v>
      </c>
      <c r="P1283" s="2"/>
      <c r="Q1283" s="2"/>
      <c r="R1283" s="2"/>
      <c r="S1283" s="2"/>
      <c r="T1283" s="2"/>
      <c r="U1283" s="2"/>
    </row>
    <row r="1284" spans="1:21" x14ac:dyDescent="0.25">
      <c r="A1284" s="37">
        <v>140306</v>
      </c>
      <c r="B1284" s="30" t="s">
        <v>49</v>
      </c>
      <c r="C1284" s="30" t="s">
        <v>49</v>
      </c>
      <c r="D1284" s="30" t="s">
        <v>1278</v>
      </c>
      <c r="E1284" s="42">
        <v>12685</v>
      </c>
      <c r="F1284" s="32">
        <v>14278</v>
      </c>
      <c r="G1284" s="32">
        <f t="shared" si="23"/>
        <v>1593</v>
      </c>
      <c r="H1284" s="32">
        <v>10964</v>
      </c>
      <c r="I1284" s="32">
        <f t="shared" si="24"/>
        <v>3314</v>
      </c>
      <c r="J1284" s="33">
        <v>0.2321</v>
      </c>
      <c r="K1284" s="34">
        <v>14813</v>
      </c>
      <c r="L1284" s="34">
        <v>0</v>
      </c>
      <c r="M1284" s="35">
        <f t="shared" si="25"/>
        <v>10964</v>
      </c>
      <c r="N1284" s="35">
        <f t="shared" si="26"/>
        <v>3849</v>
      </c>
      <c r="O1284" s="36">
        <f t="shared" si="22"/>
        <v>0.25983933031796397</v>
      </c>
      <c r="P1284" s="2"/>
      <c r="Q1284" s="2"/>
      <c r="R1284" s="2"/>
      <c r="S1284" s="2"/>
      <c r="T1284" s="2"/>
      <c r="U1284" s="2"/>
    </row>
    <row r="1285" spans="1:21" x14ac:dyDescent="0.25">
      <c r="A1285" s="37">
        <v>140307</v>
      </c>
      <c r="B1285" s="30" t="s">
        <v>49</v>
      </c>
      <c r="C1285" s="30" t="s">
        <v>49</v>
      </c>
      <c r="D1285" s="30" t="s">
        <v>1279</v>
      </c>
      <c r="E1285" s="42">
        <v>16415</v>
      </c>
      <c r="F1285" s="32">
        <v>17866</v>
      </c>
      <c r="G1285" s="32">
        <f t="shared" si="23"/>
        <v>1451</v>
      </c>
      <c r="H1285" s="32">
        <v>15701</v>
      </c>
      <c r="I1285" s="32">
        <f t="shared" si="24"/>
        <v>2165</v>
      </c>
      <c r="J1285" s="33">
        <v>0.1212</v>
      </c>
      <c r="K1285" s="34">
        <v>18342</v>
      </c>
      <c r="L1285" s="34">
        <v>0</v>
      </c>
      <c r="M1285" s="35">
        <f t="shared" si="25"/>
        <v>15701</v>
      </c>
      <c r="N1285" s="35">
        <f t="shared" si="26"/>
        <v>2641</v>
      </c>
      <c r="O1285" s="36">
        <f t="shared" ref="O1285:O1539" si="27">N1285/K1285</f>
        <v>0.14398647911896195</v>
      </c>
      <c r="P1285" s="2"/>
      <c r="Q1285" s="2"/>
      <c r="R1285" s="2"/>
      <c r="S1285" s="2"/>
      <c r="T1285" s="2"/>
      <c r="U1285" s="2"/>
    </row>
    <row r="1286" spans="1:21" x14ac:dyDescent="0.25">
      <c r="A1286" s="37">
        <v>140308</v>
      </c>
      <c r="B1286" s="30" t="s">
        <v>49</v>
      </c>
      <c r="C1286" s="30" t="s">
        <v>49</v>
      </c>
      <c r="D1286" s="30" t="s">
        <v>1280</v>
      </c>
      <c r="E1286" s="42">
        <v>15693</v>
      </c>
      <c r="F1286" s="32">
        <v>18740</v>
      </c>
      <c r="G1286" s="32">
        <f t="shared" ref="G1286:G1540" si="28">F1286-E1286</f>
        <v>3047</v>
      </c>
      <c r="H1286" s="32">
        <v>13716</v>
      </c>
      <c r="I1286" s="32">
        <f t="shared" ref="I1286:I1540" si="29">F1286-H1286</f>
        <v>5024</v>
      </c>
      <c r="J1286" s="33">
        <v>0.2681</v>
      </c>
      <c r="K1286" s="34">
        <v>19672</v>
      </c>
      <c r="L1286" s="34">
        <v>0</v>
      </c>
      <c r="M1286" s="35">
        <f t="shared" ref="M1286:M1540" si="30">H1286+L1286</f>
        <v>13716</v>
      </c>
      <c r="N1286" s="35">
        <f t="shared" ref="N1286:N1540" si="31">K1286-M1286</f>
        <v>5956</v>
      </c>
      <c r="O1286" s="36">
        <f t="shared" si="27"/>
        <v>0.30276535176901181</v>
      </c>
      <c r="P1286" s="2"/>
      <c r="Q1286" s="2"/>
      <c r="R1286" s="2"/>
      <c r="S1286" s="2"/>
      <c r="T1286" s="2"/>
      <c r="U1286" s="2"/>
    </row>
    <row r="1287" spans="1:21" x14ac:dyDescent="0.25">
      <c r="A1287" s="37">
        <v>140309</v>
      </c>
      <c r="B1287" s="30" t="s">
        <v>49</v>
      </c>
      <c r="C1287" s="30" t="s">
        <v>49</v>
      </c>
      <c r="D1287" s="30" t="s">
        <v>1281</v>
      </c>
      <c r="E1287" s="42">
        <v>3978</v>
      </c>
      <c r="F1287" s="32">
        <v>4171</v>
      </c>
      <c r="G1287" s="32">
        <f t="shared" si="28"/>
        <v>193</v>
      </c>
      <c r="H1287" s="32">
        <v>3943</v>
      </c>
      <c r="I1287" s="32">
        <f t="shared" si="29"/>
        <v>228</v>
      </c>
      <c r="J1287" s="33">
        <v>5.4699999999999999E-2</v>
      </c>
      <c r="K1287" s="34">
        <v>4234</v>
      </c>
      <c r="L1287" s="34">
        <v>0</v>
      </c>
      <c r="M1287" s="35">
        <f t="shared" si="30"/>
        <v>3943</v>
      </c>
      <c r="N1287" s="35">
        <f t="shared" si="31"/>
        <v>291</v>
      </c>
      <c r="O1287" s="36">
        <f t="shared" si="27"/>
        <v>6.8729333963155406E-2</v>
      </c>
      <c r="P1287" s="2"/>
      <c r="Q1287" s="2"/>
      <c r="R1287" s="2"/>
      <c r="S1287" s="2"/>
      <c r="T1287" s="2"/>
      <c r="U1287" s="2"/>
    </row>
    <row r="1288" spans="1:21" x14ac:dyDescent="0.25">
      <c r="A1288" s="37">
        <v>140310</v>
      </c>
      <c r="B1288" s="30" t="s">
        <v>49</v>
      </c>
      <c r="C1288" s="30" t="s">
        <v>49</v>
      </c>
      <c r="D1288" s="30" t="s">
        <v>1035</v>
      </c>
      <c r="E1288" s="42">
        <v>3075</v>
      </c>
      <c r="F1288" s="32">
        <v>3436</v>
      </c>
      <c r="G1288" s="32">
        <f t="shared" si="28"/>
        <v>361</v>
      </c>
      <c r="H1288" s="32">
        <v>2812</v>
      </c>
      <c r="I1288" s="32">
        <f t="shared" si="29"/>
        <v>624</v>
      </c>
      <c r="J1288" s="33">
        <v>0.18160000000000001</v>
      </c>
      <c r="K1288" s="34">
        <v>3562</v>
      </c>
      <c r="L1288" s="34">
        <v>0</v>
      </c>
      <c r="M1288" s="35">
        <f t="shared" si="30"/>
        <v>2812</v>
      </c>
      <c r="N1288" s="35">
        <f t="shared" si="31"/>
        <v>750</v>
      </c>
      <c r="O1288" s="36">
        <f t="shared" si="27"/>
        <v>0.21055586749017405</v>
      </c>
      <c r="P1288" s="2"/>
      <c r="Q1288" s="2"/>
      <c r="R1288" s="2"/>
      <c r="S1288" s="2"/>
      <c r="T1288" s="2"/>
      <c r="U1288" s="2"/>
    </row>
    <row r="1289" spans="1:21" x14ac:dyDescent="0.25">
      <c r="A1289" s="37">
        <v>140311</v>
      </c>
      <c r="B1289" s="30" t="s">
        <v>49</v>
      </c>
      <c r="C1289" s="30" t="s">
        <v>49</v>
      </c>
      <c r="D1289" s="30" t="s">
        <v>1213</v>
      </c>
      <c r="E1289" s="42">
        <v>14580</v>
      </c>
      <c r="F1289" s="32">
        <v>15564</v>
      </c>
      <c r="G1289" s="32">
        <f t="shared" si="28"/>
        <v>984</v>
      </c>
      <c r="H1289" s="32">
        <v>10499</v>
      </c>
      <c r="I1289" s="32">
        <f t="shared" si="29"/>
        <v>5065</v>
      </c>
      <c r="J1289" s="33">
        <v>0.32540000000000002</v>
      </c>
      <c r="K1289" s="34">
        <v>16071</v>
      </c>
      <c r="L1289" s="34">
        <v>0</v>
      </c>
      <c r="M1289" s="35">
        <f t="shared" si="30"/>
        <v>10499</v>
      </c>
      <c r="N1289" s="35">
        <f t="shared" si="31"/>
        <v>5572</v>
      </c>
      <c r="O1289" s="36">
        <f t="shared" si="27"/>
        <v>0.3467114678613652</v>
      </c>
      <c r="P1289" s="2"/>
      <c r="Q1289" s="2"/>
      <c r="R1289" s="2"/>
      <c r="S1289" s="2"/>
      <c r="T1289" s="2"/>
      <c r="U1289" s="2"/>
    </row>
    <row r="1290" spans="1:21" x14ac:dyDescent="0.25">
      <c r="A1290" s="37">
        <v>140312</v>
      </c>
      <c r="B1290" s="30" t="s">
        <v>49</v>
      </c>
      <c r="C1290" s="30" t="s">
        <v>49</v>
      </c>
      <c r="D1290" s="30" t="s">
        <v>1282</v>
      </c>
      <c r="E1290" s="42">
        <v>9307</v>
      </c>
      <c r="F1290" s="32">
        <v>10307</v>
      </c>
      <c r="G1290" s="32">
        <f t="shared" si="28"/>
        <v>1000</v>
      </c>
      <c r="H1290" s="32">
        <v>8255</v>
      </c>
      <c r="I1290" s="32">
        <f t="shared" si="29"/>
        <v>2052</v>
      </c>
      <c r="J1290" s="33">
        <v>0.1991</v>
      </c>
      <c r="K1290" s="34">
        <v>10535</v>
      </c>
      <c r="L1290" s="34">
        <v>0</v>
      </c>
      <c r="M1290" s="35">
        <f t="shared" si="30"/>
        <v>8255</v>
      </c>
      <c r="N1290" s="35">
        <f t="shared" si="31"/>
        <v>2280</v>
      </c>
      <c r="O1290" s="36">
        <f t="shared" si="27"/>
        <v>0.21642145230185098</v>
      </c>
      <c r="P1290" s="2"/>
      <c r="Q1290" s="2"/>
      <c r="R1290" s="2"/>
      <c r="S1290" s="2"/>
      <c r="T1290" s="2"/>
      <c r="U1290" s="2"/>
    </row>
    <row r="1291" spans="1:21" x14ac:dyDescent="0.25">
      <c r="A1291" s="37">
        <v>150101</v>
      </c>
      <c r="B1291" s="30" t="s">
        <v>50</v>
      </c>
      <c r="C1291" s="30" t="s">
        <v>50</v>
      </c>
      <c r="D1291" s="30" t="s">
        <v>50</v>
      </c>
      <c r="E1291" s="42">
        <v>261864</v>
      </c>
      <c r="F1291" s="32">
        <v>269769</v>
      </c>
      <c r="G1291" s="32">
        <f t="shared" si="28"/>
        <v>7905</v>
      </c>
      <c r="H1291" s="32">
        <v>261155</v>
      </c>
      <c r="I1291" s="32">
        <f t="shared" si="29"/>
        <v>8614</v>
      </c>
      <c r="J1291" s="33">
        <v>3.1899999999999998E-2</v>
      </c>
      <c r="K1291" s="34">
        <v>267379</v>
      </c>
      <c r="L1291" s="34">
        <v>0</v>
      </c>
      <c r="M1291" s="35">
        <f t="shared" si="30"/>
        <v>261155</v>
      </c>
      <c r="N1291" s="35">
        <f t="shared" si="31"/>
        <v>6224</v>
      </c>
      <c r="O1291" s="36">
        <f t="shared" si="27"/>
        <v>2.3277819125660581E-2</v>
      </c>
      <c r="P1291" s="2"/>
      <c r="Q1291" s="2"/>
      <c r="R1291" s="2"/>
      <c r="S1291" s="2"/>
      <c r="T1291" s="2"/>
      <c r="U1291" s="2"/>
    </row>
    <row r="1292" spans="1:21" x14ac:dyDescent="0.25">
      <c r="A1292" s="37">
        <v>150102</v>
      </c>
      <c r="B1292" s="30" t="s">
        <v>50</v>
      </c>
      <c r="C1292" s="30" t="s">
        <v>50</v>
      </c>
      <c r="D1292" s="30" t="s">
        <v>1283</v>
      </c>
      <c r="E1292" s="42">
        <v>59368</v>
      </c>
      <c r="F1292" s="32">
        <v>76357</v>
      </c>
      <c r="G1292" s="32">
        <f t="shared" si="28"/>
        <v>16989</v>
      </c>
      <c r="H1292" s="32">
        <v>33816</v>
      </c>
      <c r="I1292" s="32">
        <f t="shared" si="29"/>
        <v>42541</v>
      </c>
      <c r="J1292" s="33">
        <v>0.55710000000000004</v>
      </c>
      <c r="K1292" s="34">
        <v>82677</v>
      </c>
      <c r="L1292" s="34">
        <v>0</v>
      </c>
      <c r="M1292" s="35">
        <f t="shared" si="30"/>
        <v>33816</v>
      </c>
      <c r="N1292" s="35">
        <f t="shared" si="31"/>
        <v>48861</v>
      </c>
      <c r="O1292" s="36">
        <f t="shared" si="27"/>
        <v>0.59098661054464963</v>
      </c>
      <c r="P1292" s="2"/>
      <c r="Q1292" s="2"/>
      <c r="R1292" s="2"/>
      <c r="S1292" s="2"/>
      <c r="T1292" s="2"/>
      <c r="U1292" s="2"/>
    </row>
    <row r="1293" spans="1:21" x14ac:dyDescent="0.25">
      <c r="A1293" s="37">
        <v>150103</v>
      </c>
      <c r="B1293" s="30" t="s">
        <v>50</v>
      </c>
      <c r="C1293" s="30" t="s">
        <v>50</v>
      </c>
      <c r="D1293" s="30" t="s">
        <v>1284</v>
      </c>
      <c r="E1293" s="42">
        <v>604692</v>
      </c>
      <c r="F1293" s="32">
        <v>652900</v>
      </c>
      <c r="G1293" s="32">
        <f t="shared" si="28"/>
        <v>48208</v>
      </c>
      <c r="H1293" s="32">
        <v>544477</v>
      </c>
      <c r="I1293" s="32">
        <f t="shared" si="29"/>
        <v>108423</v>
      </c>
      <c r="J1293" s="33">
        <v>0.1661</v>
      </c>
      <c r="K1293" s="34">
        <v>670818</v>
      </c>
      <c r="L1293" s="34">
        <v>4196</v>
      </c>
      <c r="M1293" s="35">
        <f t="shared" si="30"/>
        <v>548673</v>
      </c>
      <c r="N1293" s="35">
        <f t="shared" si="31"/>
        <v>122145</v>
      </c>
      <c r="O1293" s="36">
        <f t="shared" si="27"/>
        <v>0.18208366501793333</v>
      </c>
      <c r="P1293" s="2"/>
      <c r="Q1293" s="2"/>
      <c r="R1293" s="2"/>
      <c r="S1293" s="2"/>
      <c r="T1293" s="2"/>
      <c r="U1293" s="2"/>
    </row>
    <row r="1294" spans="1:21" x14ac:dyDescent="0.25">
      <c r="A1294" s="37">
        <v>150104</v>
      </c>
      <c r="B1294" s="30" t="s">
        <v>50</v>
      </c>
      <c r="C1294" s="30" t="s">
        <v>50</v>
      </c>
      <c r="D1294" s="30" t="s">
        <v>1285</v>
      </c>
      <c r="E1294" s="42">
        <v>33818</v>
      </c>
      <c r="F1294" s="32">
        <v>35745</v>
      </c>
      <c r="G1294" s="32">
        <f t="shared" si="28"/>
        <v>1927</v>
      </c>
      <c r="H1294" s="32">
        <v>33800</v>
      </c>
      <c r="I1294" s="32">
        <f t="shared" si="29"/>
        <v>1945</v>
      </c>
      <c r="J1294" s="33">
        <v>5.4399999999999997E-2</v>
      </c>
      <c r="K1294" s="34">
        <v>35915</v>
      </c>
      <c r="L1294" s="34">
        <v>0</v>
      </c>
      <c r="M1294" s="35">
        <f t="shared" si="30"/>
        <v>33800</v>
      </c>
      <c r="N1294" s="35">
        <f t="shared" si="31"/>
        <v>2115</v>
      </c>
      <c r="O1294" s="36">
        <f t="shared" si="27"/>
        <v>5.8889043575107894E-2</v>
      </c>
      <c r="P1294" s="2"/>
      <c r="Q1294" s="2"/>
      <c r="R1294" s="2"/>
      <c r="S1294" s="2"/>
      <c r="T1294" s="2"/>
      <c r="U1294" s="2"/>
    </row>
    <row r="1295" spans="1:21" x14ac:dyDescent="0.25">
      <c r="A1295" s="37">
        <v>150105</v>
      </c>
      <c r="B1295" s="30" t="s">
        <v>50</v>
      </c>
      <c r="C1295" s="30" t="s">
        <v>50</v>
      </c>
      <c r="D1295" s="30" t="s">
        <v>1286</v>
      </c>
      <c r="E1295" s="42">
        <v>83361</v>
      </c>
      <c r="F1295" s="32">
        <v>92153</v>
      </c>
      <c r="G1295" s="32">
        <f t="shared" si="28"/>
        <v>8792</v>
      </c>
      <c r="H1295" s="32">
        <v>83024</v>
      </c>
      <c r="I1295" s="32">
        <f t="shared" si="29"/>
        <v>9129</v>
      </c>
      <c r="J1295" s="33">
        <v>9.9099999999999994E-2</v>
      </c>
      <c r="K1295" s="34">
        <v>93111</v>
      </c>
      <c r="L1295" s="34">
        <v>0</v>
      </c>
      <c r="M1295" s="35">
        <f t="shared" si="30"/>
        <v>83024</v>
      </c>
      <c r="N1295" s="35">
        <f t="shared" si="31"/>
        <v>10087</v>
      </c>
      <c r="O1295" s="36">
        <f t="shared" si="27"/>
        <v>0.10833306483659288</v>
      </c>
      <c r="P1295" s="2"/>
      <c r="Q1295" s="2"/>
      <c r="R1295" s="2"/>
      <c r="S1295" s="2"/>
      <c r="T1295" s="2"/>
      <c r="U1295" s="2"/>
    </row>
    <row r="1296" spans="1:21" x14ac:dyDescent="0.25">
      <c r="A1296" s="37">
        <v>150106</v>
      </c>
      <c r="B1296" s="30" t="s">
        <v>50</v>
      </c>
      <c r="C1296" s="30" t="s">
        <v>50</v>
      </c>
      <c r="D1296" s="30" t="s">
        <v>1287</v>
      </c>
      <c r="E1296" s="42">
        <v>337865</v>
      </c>
      <c r="F1296" s="32">
        <v>376820</v>
      </c>
      <c r="G1296" s="32">
        <f t="shared" si="28"/>
        <v>38955</v>
      </c>
      <c r="H1296" s="32">
        <v>276800</v>
      </c>
      <c r="I1296" s="32">
        <f t="shared" si="29"/>
        <v>100020</v>
      </c>
      <c r="J1296" s="33">
        <v>0.26540000000000002</v>
      </c>
      <c r="K1296" s="34">
        <v>396560</v>
      </c>
      <c r="L1296" s="34">
        <v>0</v>
      </c>
      <c r="M1296" s="35">
        <f t="shared" si="30"/>
        <v>276800</v>
      </c>
      <c r="N1296" s="35">
        <f t="shared" si="31"/>
        <v>119760</v>
      </c>
      <c r="O1296" s="36">
        <f t="shared" si="27"/>
        <v>0.30199717571111562</v>
      </c>
      <c r="P1296" s="2"/>
      <c r="Q1296" s="2"/>
      <c r="R1296" s="2"/>
      <c r="S1296" s="2"/>
      <c r="T1296" s="2"/>
      <c r="U1296" s="2"/>
    </row>
    <row r="1297" spans="1:21" x14ac:dyDescent="0.25">
      <c r="A1297" s="37">
        <v>150107</v>
      </c>
      <c r="B1297" s="30" t="s">
        <v>50</v>
      </c>
      <c r="C1297" s="30" t="s">
        <v>50</v>
      </c>
      <c r="D1297" s="30" t="s">
        <v>1288</v>
      </c>
      <c r="E1297" s="42">
        <v>41898</v>
      </c>
      <c r="F1297" s="32">
        <v>43897</v>
      </c>
      <c r="G1297" s="32">
        <f t="shared" si="28"/>
        <v>1999</v>
      </c>
      <c r="H1297" s="32">
        <v>40595</v>
      </c>
      <c r="I1297" s="32">
        <f t="shared" si="29"/>
        <v>3302</v>
      </c>
      <c r="J1297" s="33">
        <v>7.5200000000000003E-2</v>
      </c>
      <c r="K1297" s="34">
        <v>44157</v>
      </c>
      <c r="L1297" s="34">
        <v>0</v>
      </c>
      <c r="M1297" s="35">
        <f t="shared" si="30"/>
        <v>40595</v>
      </c>
      <c r="N1297" s="35">
        <f t="shared" si="31"/>
        <v>3562</v>
      </c>
      <c r="O1297" s="36">
        <f t="shared" si="27"/>
        <v>8.0666711959598708E-2</v>
      </c>
      <c r="P1297" s="2"/>
      <c r="Q1297" s="2"/>
      <c r="R1297" s="2"/>
      <c r="S1297" s="2"/>
      <c r="T1297" s="2"/>
      <c r="U1297" s="2"/>
    </row>
    <row r="1298" spans="1:21" x14ac:dyDescent="0.25">
      <c r="A1298" s="37">
        <v>150108</v>
      </c>
      <c r="B1298" s="30" t="s">
        <v>50</v>
      </c>
      <c r="C1298" s="30" t="s">
        <v>50</v>
      </c>
      <c r="D1298" s="30" t="s">
        <v>1289</v>
      </c>
      <c r="E1298" s="42">
        <v>310664</v>
      </c>
      <c r="F1298" s="32">
        <v>349855</v>
      </c>
      <c r="G1298" s="32">
        <f t="shared" si="28"/>
        <v>39191</v>
      </c>
      <c r="H1298" s="32">
        <v>295650</v>
      </c>
      <c r="I1298" s="32">
        <f t="shared" si="29"/>
        <v>54205</v>
      </c>
      <c r="J1298" s="33">
        <v>0.15490000000000001</v>
      </c>
      <c r="K1298" s="34">
        <v>355978</v>
      </c>
      <c r="L1298" s="34">
        <v>0</v>
      </c>
      <c r="M1298" s="35">
        <f t="shared" si="30"/>
        <v>295650</v>
      </c>
      <c r="N1298" s="35">
        <f t="shared" si="31"/>
        <v>60328</v>
      </c>
      <c r="O1298" s="36">
        <f t="shared" si="27"/>
        <v>0.1694711470933597</v>
      </c>
      <c r="P1298" s="2"/>
      <c r="Q1298" s="2"/>
      <c r="R1298" s="2"/>
      <c r="S1298" s="2"/>
      <c r="T1298" s="2"/>
      <c r="U1298" s="2"/>
    </row>
    <row r="1299" spans="1:21" x14ac:dyDescent="0.25">
      <c r="A1299" s="37">
        <v>150109</v>
      </c>
      <c r="B1299" s="30" t="s">
        <v>50</v>
      </c>
      <c r="C1299" s="30" t="s">
        <v>50</v>
      </c>
      <c r="D1299" s="30" t="s">
        <v>1290</v>
      </c>
      <c r="E1299" s="42">
        <v>35233</v>
      </c>
      <c r="F1299" s="32">
        <v>37602</v>
      </c>
      <c r="G1299" s="32">
        <f t="shared" si="28"/>
        <v>2369</v>
      </c>
      <c r="H1299" s="32">
        <v>16120</v>
      </c>
      <c r="I1299" s="32">
        <f t="shared" si="29"/>
        <v>21482</v>
      </c>
      <c r="J1299" s="33">
        <v>0.57130000000000003</v>
      </c>
      <c r="K1299" s="34">
        <v>38842</v>
      </c>
      <c r="L1299" s="34">
        <v>0</v>
      </c>
      <c r="M1299" s="35">
        <f t="shared" si="30"/>
        <v>16120</v>
      </c>
      <c r="N1299" s="35">
        <f t="shared" si="31"/>
        <v>22722</v>
      </c>
      <c r="O1299" s="36">
        <f t="shared" si="27"/>
        <v>0.58498532516348278</v>
      </c>
      <c r="P1299" s="2"/>
      <c r="Q1299" s="2"/>
      <c r="R1299" s="2"/>
      <c r="S1299" s="2"/>
      <c r="T1299" s="2"/>
      <c r="U1299" s="2"/>
    </row>
    <row r="1300" spans="1:21" x14ac:dyDescent="0.25">
      <c r="A1300" s="37">
        <v>150110</v>
      </c>
      <c r="B1300" s="30" t="s">
        <v>50</v>
      </c>
      <c r="C1300" s="30" t="s">
        <v>50</v>
      </c>
      <c r="D1300" s="30" t="s">
        <v>1091</v>
      </c>
      <c r="E1300" s="42">
        <v>517235</v>
      </c>
      <c r="F1300" s="32">
        <v>566314</v>
      </c>
      <c r="G1300" s="32">
        <f t="shared" si="28"/>
        <v>49079</v>
      </c>
      <c r="H1300" s="32">
        <v>492031</v>
      </c>
      <c r="I1300" s="32">
        <f t="shared" si="29"/>
        <v>74283</v>
      </c>
      <c r="J1300" s="33">
        <v>0.13120000000000001</v>
      </c>
      <c r="K1300" s="34">
        <v>573884</v>
      </c>
      <c r="L1300" s="34">
        <v>0</v>
      </c>
      <c r="M1300" s="35">
        <f t="shared" si="30"/>
        <v>492031</v>
      </c>
      <c r="N1300" s="35">
        <f t="shared" si="31"/>
        <v>81853</v>
      </c>
      <c r="O1300" s="36">
        <f t="shared" si="27"/>
        <v>0.1426298694509692</v>
      </c>
      <c r="P1300" s="2"/>
      <c r="Q1300" s="2"/>
      <c r="R1300" s="2"/>
      <c r="S1300" s="2"/>
      <c r="T1300" s="2"/>
      <c r="U1300" s="2"/>
    </row>
    <row r="1301" spans="1:21" x14ac:dyDescent="0.25">
      <c r="A1301" s="37">
        <v>150111</v>
      </c>
      <c r="B1301" s="30" t="s">
        <v>50</v>
      </c>
      <c r="C1301" s="30" t="s">
        <v>50</v>
      </c>
      <c r="D1301" s="30" t="s">
        <v>1291</v>
      </c>
      <c r="E1301" s="42">
        <v>197993</v>
      </c>
      <c r="F1301" s="32">
        <v>218277</v>
      </c>
      <c r="G1301" s="32">
        <f t="shared" si="28"/>
        <v>20284</v>
      </c>
      <c r="H1301" s="32">
        <v>194959</v>
      </c>
      <c r="I1301" s="32">
        <f t="shared" si="29"/>
        <v>23318</v>
      </c>
      <c r="J1301" s="33">
        <v>0.10680000000000001</v>
      </c>
      <c r="K1301" s="34">
        <v>221974</v>
      </c>
      <c r="L1301" s="34">
        <v>0</v>
      </c>
      <c r="M1301" s="35">
        <f t="shared" si="30"/>
        <v>194959</v>
      </c>
      <c r="N1301" s="35">
        <f t="shared" si="31"/>
        <v>27015</v>
      </c>
      <c r="O1301" s="36">
        <f t="shared" si="27"/>
        <v>0.12170344274554677</v>
      </c>
      <c r="P1301" s="2"/>
      <c r="Q1301" s="2"/>
      <c r="R1301" s="2"/>
      <c r="S1301" s="2"/>
      <c r="T1301" s="2"/>
      <c r="U1301" s="2"/>
    </row>
    <row r="1302" spans="1:21" x14ac:dyDescent="0.25">
      <c r="A1302" s="37">
        <v>150112</v>
      </c>
      <c r="B1302" s="30" t="s">
        <v>50</v>
      </c>
      <c r="C1302" s="30" t="s">
        <v>50</v>
      </c>
      <c r="D1302" s="30" t="s">
        <v>165</v>
      </c>
      <c r="E1302" s="42">
        <v>209257</v>
      </c>
      <c r="F1302" s="32">
        <v>221551</v>
      </c>
      <c r="G1302" s="32">
        <f t="shared" si="28"/>
        <v>12294</v>
      </c>
      <c r="H1302" s="32">
        <v>201964</v>
      </c>
      <c r="I1302" s="32">
        <f t="shared" si="29"/>
        <v>19587</v>
      </c>
      <c r="J1302" s="33">
        <v>8.8400000000000006E-2</v>
      </c>
      <c r="K1302" s="34">
        <v>222850</v>
      </c>
      <c r="L1302" s="34">
        <v>0</v>
      </c>
      <c r="M1302" s="35">
        <f t="shared" si="30"/>
        <v>201964</v>
      </c>
      <c r="N1302" s="35">
        <f t="shared" si="31"/>
        <v>20886</v>
      </c>
      <c r="O1302" s="36">
        <f t="shared" si="27"/>
        <v>9.3722234687009201E-2</v>
      </c>
      <c r="P1302" s="2"/>
      <c r="Q1302" s="2"/>
      <c r="R1302" s="2"/>
      <c r="S1302" s="2"/>
      <c r="T1302" s="2"/>
      <c r="U1302" s="2"/>
    </row>
    <row r="1303" spans="1:21" x14ac:dyDescent="0.25">
      <c r="A1303" s="37">
        <v>150113</v>
      </c>
      <c r="B1303" s="30" t="s">
        <v>50</v>
      </c>
      <c r="C1303" s="30" t="s">
        <v>50</v>
      </c>
      <c r="D1303" s="30" t="s">
        <v>1292</v>
      </c>
      <c r="E1303" s="42">
        <v>72441</v>
      </c>
      <c r="F1303" s="32">
        <v>80377</v>
      </c>
      <c r="G1303" s="32">
        <f t="shared" si="28"/>
        <v>7936</v>
      </c>
      <c r="H1303" s="32">
        <v>71530</v>
      </c>
      <c r="I1303" s="32">
        <f t="shared" si="29"/>
        <v>8847</v>
      </c>
      <c r="J1303" s="33">
        <v>0.1101</v>
      </c>
      <c r="K1303" s="34">
        <v>81743</v>
      </c>
      <c r="L1303" s="34">
        <v>0</v>
      </c>
      <c r="M1303" s="35">
        <f t="shared" si="30"/>
        <v>71530</v>
      </c>
      <c r="N1303" s="35">
        <f t="shared" si="31"/>
        <v>10213</v>
      </c>
      <c r="O1303" s="36">
        <f t="shared" si="27"/>
        <v>0.12494036186584784</v>
      </c>
      <c r="P1303" s="2"/>
      <c r="Q1303" s="2"/>
      <c r="R1303" s="2"/>
      <c r="S1303" s="2"/>
      <c r="T1303" s="2"/>
      <c r="U1303" s="2"/>
    </row>
    <row r="1304" spans="1:21" x14ac:dyDescent="0.25">
      <c r="A1304" s="37">
        <v>150114</v>
      </c>
      <c r="B1304" s="30" t="s">
        <v>50</v>
      </c>
      <c r="C1304" s="30" t="s">
        <v>50</v>
      </c>
      <c r="D1304" s="30" t="s">
        <v>1293</v>
      </c>
      <c r="E1304" s="42">
        <v>140434</v>
      </c>
      <c r="F1304" s="32">
        <v>157820</v>
      </c>
      <c r="G1304" s="32">
        <f t="shared" si="28"/>
        <v>17386</v>
      </c>
      <c r="H1304" s="32">
        <v>138722</v>
      </c>
      <c r="I1304" s="32">
        <f t="shared" si="29"/>
        <v>19098</v>
      </c>
      <c r="J1304" s="33">
        <v>0.121</v>
      </c>
      <c r="K1304" s="34">
        <v>160244</v>
      </c>
      <c r="L1304" s="34">
        <v>2659</v>
      </c>
      <c r="M1304" s="35">
        <f t="shared" si="30"/>
        <v>141381</v>
      </c>
      <c r="N1304" s="35">
        <f t="shared" si="31"/>
        <v>18863</v>
      </c>
      <c r="O1304" s="36">
        <f t="shared" si="27"/>
        <v>0.11771423579041961</v>
      </c>
      <c r="P1304" s="2"/>
      <c r="Q1304" s="2"/>
      <c r="R1304" s="2"/>
      <c r="S1304" s="2"/>
      <c r="T1304" s="2"/>
      <c r="U1304" s="2"/>
    </row>
    <row r="1305" spans="1:21" x14ac:dyDescent="0.25">
      <c r="A1305" s="37">
        <v>150115</v>
      </c>
      <c r="B1305" s="30" t="s">
        <v>50</v>
      </c>
      <c r="C1305" s="30" t="s">
        <v>50</v>
      </c>
      <c r="D1305" s="30" t="s">
        <v>1255</v>
      </c>
      <c r="E1305" s="42">
        <v>169717</v>
      </c>
      <c r="F1305" s="32">
        <v>188900</v>
      </c>
      <c r="G1305" s="32">
        <f t="shared" si="28"/>
        <v>19183</v>
      </c>
      <c r="H1305" s="32">
        <v>169446</v>
      </c>
      <c r="I1305" s="32">
        <f t="shared" si="29"/>
        <v>19454</v>
      </c>
      <c r="J1305" s="33">
        <v>0.10299999999999999</v>
      </c>
      <c r="K1305" s="34">
        <v>188619</v>
      </c>
      <c r="L1305" s="34">
        <v>0</v>
      </c>
      <c r="M1305" s="35">
        <f t="shared" si="30"/>
        <v>169446</v>
      </c>
      <c r="N1305" s="35">
        <f t="shared" si="31"/>
        <v>19173</v>
      </c>
      <c r="O1305" s="36">
        <f t="shared" si="27"/>
        <v>0.10164935663957501</v>
      </c>
      <c r="P1305" s="2"/>
      <c r="Q1305" s="2"/>
      <c r="R1305" s="2"/>
      <c r="S1305" s="2"/>
      <c r="T1305" s="2"/>
      <c r="U1305" s="2"/>
    </row>
    <row r="1306" spans="1:21" x14ac:dyDescent="0.25">
      <c r="A1306" s="37">
        <v>150116</v>
      </c>
      <c r="B1306" s="30" t="s">
        <v>50</v>
      </c>
      <c r="C1306" s="30" t="s">
        <v>50</v>
      </c>
      <c r="D1306" s="30" t="s">
        <v>1294</v>
      </c>
      <c r="E1306" s="42">
        <v>54174</v>
      </c>
      <c r="F1306" s="32">
        <v>59213</v>
      </c>
      <c r="G1306" s="32">
        <f t="shared" si="28"/>
        <v>5039</v>
      </c>
      <c r="H1306" s="32">
        <v>54101</v>
      </c>
      <c r="I1306" s="32">
        <f t="shared" si="29"/>
        <v>5112</v>
      </c>
      <c r="J1306" s="33">
        <v>8.6300000000000002E-2</v>
      </c>
      <c r="K1306" s="34">
        <v>59578</v>
      </c>
      <c r="L1306" s="34">
        <v>0</v>
      </c>
      <c r="M1306" s="35">
        <f t="shared" si="30"/>
        <v>54101</v>
      </c>
      <c r="N1306" s="35">
        <f t="shared" si="31"/>
        <v>5477</v>
      </c>
      <c r="O1306" s="36">
        <f t="shared" si="27"/>
        <v>9.1929907012655673E-2</v>
      </c>
      <c r="P1306" s="2"/>
      <c r="Q1306" s="2"/>
      <c r="R1306" s="2"/>
      <c r="S1306" s="2"/>
      <c r="T1306" s="2"/>
      <c r="U1306" s="2"/>
    </row>
    <row r="1307" spans="1:21" x14ac:dyDescent="0.25">
      <c r="A1307" s="37">
        <v>150117</v>
      </c>
      <c r="B1307" s="30" t="s">
        <v>50</v>
      </c>
      <c r="C1307" s="30" t="s">
        <v>50</v>
      </c>
      <c r="D1307" s="30" t="s">
        <v>1295</v>
      </c>
      <c r="E1307" s="42">
        <v>322556</v>
      </c>
      <c r="F1307" s="32">
        <v>349100</v>
      </c>
      <c r="G1307" s="32">
        <f t="shared" si="28"/>
        <v>26544</v>
      </c>
      <c r="H1307" s="32">
        <v>321907</v>
      </c>
      <c r="I1307" s="32">
        <f t="shared" si="29"/>
        <v>27193</v>
      </c>
      <c r="J1307" s="33">
        <v>7.7899999999999997E-2</v>
      </c>
      <c r="K1307" s="34">
        <v>351983</v>
      </c>
      <c r="L1307" s="34">
        <v>0</v>
      </c>
      <c r="M1307" s="35">
        <f t="shared" si="30"/>
        <v>321907</v>
      </c>
      <c r="N1307" s="35">
        <f t="shared" si="31"/>
        <v>30076</v>
      </c>
      <c r="O1307" s="36">
        <f t="shared" si="27"/>
        <v>8.5447308534787186E-2</v>
      </c>
      <c r="P1307" s="2"/>
      <c r="Q1307" s="2"/>
      <c r="R1307" s="2"/>
      <c r="S1307" s="2"/>
      <c r="T1307" s="2"/>
      <c r="U1307" s="2"/>
    </row>
    <row r="1308" spans="1:21" x14ac:dyDescent="0.25">
      <c r="A1308" s="37">
        <v>150118</v>
      </c>
      <c r="B1308" s="30" t="s">
        <v>50</v>
      </c>
      <c r="C1308" s="30" t="s">
        <v>50</v>
      </c>
      <c r="D1308" s="30" t="s">
        <v>1296</v>
      </c>
      <c r="E1308" s="42">
        <v>244024</v>
      </c>
      <c r="F1308" s="32">
        <v>271822</v>
      </c>
      <c r="G1308" s="32">
        <f t="shared" si="28"/>
        <v>27798</v>
      </c>
      <c r="H1308" s="32">
        <v>136002</v>
      </c>
      <c r="I1308" s="32">
        <f t="shared" si="29"/>
        <v>135820</v>
      </c>
      <c r="J1308" s="33">
        <v>0.49969999999999998</v>
      </c>
      <c r="K1308" s="34">
        <v>283231</v>
      </c>
      <c r="L1308" s="34">
        <v>9276</v>
      </c>
      <c r="M1308" s="35">
        <f t="shared" si="30"/>
        <v>145278</v>
      </c>
      <c r="N1308" s="35">
        <f t="shared" si="31"/>
        <v>137953</v>
      </c>
      <c r="O1308" s="36">
        <f t="shared" si="27"/>
        <v>0.48706885898789326</v>
      </c>
      <c r="P1308" s="2"/>
      <c r="Q1308" s="2"/>
      <c r="R1308" s="2"/>
      <c r="S1308" s="2"/>
      <c r="T1308" s="2"/>
      <c r="U1308" s="2"/>
    </row>
    <row r="1309" spans="1:21" x14ac:dyDescent="0.25">
      <c r="A1309" s="37">
        <v>150119</v>
      </c>
      <c r="B1309" s="30" t="s">
        <v>50</v>
      </c>
      <c r="C1309" s="30" t="s">
        <v>50</v>
      </c>
      <c r="D1309" s="30" t="s">
        <v>1297</v>
      </c>
      <c r="E1309" s="42">
        <v>89692</v>
      </c>
      <c r="F1309" s="32">
        <v>103387</v>
      </c>
      <c r="G1309" s="32">
        <f t="shared" si="28"/>
        <v>13695</v>
      </c>
      <c r="H1309" s="32">
        <v>61031</v>
      </c>
      <c r="I1309" s="32">
        <f t="shared" si="29"/>
        <v>42356</v>
      </c>
      <c r="J1309" s="33">
        <v>0.40970000000000001</v>
      </c>
      <c r="K1309" s="34">
        <v>108140</v>
      </c>
      <c r="L1309" s="34">
        <v>0</v>
      </c>
      <c r="M1309" s="35">
        <f t="shared" si="30"/>
        <v>61031</v>
      </c>
      <c r="N1309" s="35">
        <f t="shared" si="31"/>
        <v>47109</v>
      </c>
      <c r="O1309" s="36">
        <f t="shared" si="27"/>
        <v>0.43562973922692805</v>
      </c>
      <c r="P1309" s="2"/>
      <c r="Q1309" s="2"/>
      <c r="R1309" s="2"/>
      <c r="S1309" s="2"/>
      <c r="T1309" s="2"/>
      <c r="U1309" s="2"/>
    </row>
    <row r="1310" spans="1:21" x14ac:dyDescent="0.25">
      <c r="A1310" s="37">
        <v>150120</v>
      </c>
      <c r="B1310" s="30" t="s">
        <v>50</v>
      </c>
      <c r="C1310" s="30" t="s">
        <v>50</v>
      </c>
      <c r="D1310" s="30" t="s">
        <v>1298</v>
      </c>
      <c r="E1310" s="42">
        <v>60034</v>
      </c>
      <c r="F1310" s="32">
        <v>63856</v>
      </c>
      <c r="G1310" s="32">
        <f t="shared" si="28"/>
        <v>3822</v>
      </c>
      <c r="H1310" s="32">
        <v>59056</v>
      </c>
      <c r="I1310" s="32">
        <f t="shared" si="29"/>
        <v>4800</v>
      </c>
      <c r="J1310" s="33">
        <v>7.5200000000000003E-2</v>
      </c>
      <c r="K1310" s="34">
        <v>65139</v>
      </c>
      <c r="L1310" s="34">
        <v>0</v>
      </c>
      <c r="M1310" s="35">
        <f t="shared" si="30"/>
        <v>59056</v>
      </c>
      <c r="N1310" s="35">
        <f t="shared" si="31"/>
        <v>6083</v>
      </c>
      <c r="O1310" s="36">
        <f t="shared" si="27"/>
        <v>9.3384915334899218E-2</v>
      </c>
      <c r="P1310" s="2"/>
      <c r="Q1310" s="2"/>
      <c r="R1310" s="2"/>
      <c r="S1310" s="2"/>
      <c r="T1310" s="2"/>
      <c r="U1310" s="2"/>
    </row>
    <row r="1311" spans="1:21" x14ac:dyDescent="0.25">
      <c r="A1311" s="37">
        <v>150121</v>
      </c>
      <c r="B1311" s="30" t="s">
        <v>50</v>
      </c>
      <c r="C1311" s="30" t="s">
        <v>50</v>
      </c>
      <c r="D1311" s="30" t="s">
        <v>1299</v>
      </c>
      <c r="E1311" s="42">
        <v>83700</v>
      </c>
      <c r="F1311" s="32">
        <v>92250</v>
      </c>
      <c r="G1311" s="32">
        <f t="shared" si="28"/>
        <v>8550</v>
      </c>
      <c r="H1311" s="32">
        <v>82749</v>
      </c>
      <c r="I1311" s="32">
        <f t="shared" si="29"/>
        <v>9501</v>
      </c>
      <c r="J1311" s="33">
        <v>0.10299999999999999</v>
      </c>
      <c r="K1311" s="34">
        <v>94010</v>
      </c>
      <c r="L1311" s="34">
        <v>0</v>
      </c>
      <c r="M1311" s="35">
        <f t="shared" si="30"/>
        <v>82749</v>
      </c>
      <c r="N1311" s="35">
        <f t="shared" si="31"/>
        <v>11261</v>
      </c>
      <c r="O1311" s="36">
        <f t="shared" si="27"/>
        <v>0.11978512924157005</v>
      </c>
      <c r="P1311" s="2"/>
      <c r="Q1311" s="2"/>
      <c r="R1311" s="2"/>
      <c r="S1311" s="2"/>
      <c r="T1311" s="2"/>
      <c r="U1311" s="2"/>
    </row>
    <row r="1312" spans="1:21" x14ac:dyDescent="0.25">
      <c r="A1312" s="37">
        <v>150122</v>
      </c>
      <c r="B1312" s="30" t="s">
        <v>50</v>
      </c>
      <c r="C1312" s="30" t="s">
        <v>50</v>
      </c>
      <c r="D1312" s="30" t="s">
        <v>414</v>
      </c>
      <c r="E1312" s="42">
        <v>98906</v>
      </c>
      <c r="F1312" s="32">
        <v>106735</v>
      </c>
      <c r="G1312" s="32">
        <f t="shared" si="28"/>
        <v>7829</v>
      </c>
      <c r="H1312" s="32">
        <v>97322</v>
      </c>
      <c r="I1312" s="32">
        <f t="shared" si="29"/>
        <v>9413</v>
      </c>
      <c r="J1312" s="33">
        <v>8.8200000000000001E-2</v>
      </c>
      <c r="K1312" s="34">
        <v>108855</v>
      </c>
      <c r="L1312" s="34">
        <v>0</v>
      </c>
      <c r="M1312" s="35">
        <f t="shared" si="30"/>
        <v>97322</v>
      </c>
      <c r="N1312" s="35">
        <f t="shared" si="31"/>
        <v>11533</v>
      </c>
      <c r="O1312" s="36">
        <f t="shared" si="27"/>
        <v>0.10594827982178127</v>
      </c>
      <c r="P1312" s="2"/>
      <c r="Q1312" s="2"/>
      <c r="R1312" s="2"/>
      <c r="S1312" s="2"/>
      <c r="T1312" s="2"/>
      <c r="U1312" s="2"/>
    </row>
    <row r="1313" spans="1:21" x14ac:dyDescent="0.25">
      <c r="A1313" s="37">
        <v>150123</v>
      </c>
      <c r="B1313" s="30" t="s">
        <v>50</v>
      </c>
      <c r="C1313" s="30" t="s">
        <v>50</v>
      </c>
      <c r="D1313" s="30" t="s">
        <v>1300</v>
      </c>
      <c r="E1313" s="42">
        <v>111875</v>
      </c>
      <c r="F1313" s="32">
        <v>132677</v>
      </c>
      <c r="G1313" s="32">
        <f t="shared" si="28"/>
        <v>20802</v>
      </c>
      <c r="H1313" s="32">
        <v>60483</v>
      </c>
      <c r="I1313" s="32">
        <f t="shared" si="29"/>
        <v>72194</v>
      </c>
      <c r="J1313" s="33">
        <v>0.54410000000000003</v>
      </c>
      <c r="K1313" s="34">
        <v>140636</v>
      </c>
      <c r="L1313" s="34">
        <v>0</v>
      </c>
      <c r="M1313" s="35">
        <f t="shared" si="30"/>
        <v>60483</v>
      </c>
      <c r="N1313" s="35">
        <f t="shared" si="31"/>
        <v>80153</v>
      </c>
      <c r="O1313" s="36">
        <f t="shared" si="27"/>
        <v>0.56993230751727864</v>
      </c>
      <c r="P1313" s="2"/>
      <c r="Q1313" s="2"/>
      <c r="R1313" s="2"/>
      <c r="S1313" s="2"/>
      <c r="T1313" s="2"/>
      <c r="U1313" s="2"/>
    </row>
    <row r="1314" spans="1:21" x14ac:dyDescent="0.25">
      <c r="A1314" s="37">
        <v>150124</v>
      </c>
      <c r="B1314" s="30" t="s">
        <v>50</v>
      </c>
      <c r="C1314" s="30" t="s">
        <v>50</v>
      </c>
      <c r="D1314" s="30" t="s">
        <v>1301</v>
      </c>
      <c r="E1314" s="42">
        <v>14889</v>
      </c>
      <c r="F1314" s="32">
        <v>16032</v>
      </c>
      <c r="G1314" s="32">
        <f t="shared" si="28"/>
        <v>1143</v>
      </c>
      <c r="H1314" s="32">
        <v>6142</v>
      </c>
      <c r="I1314" s="32">
        <f t="shared" si="29"/>
        <v>9890</v>
      </c>
      <c r="J1314" s="33">
        <v>0.6169</v>
      </c>
      <c r="K1314" s="34">
        <v>16615</v>
      </c>
      <c r="L1314" s="34">
        <v>0</v>
      </c>
      <c r="M1314" s="35">
        <f t="shared" si="30"/>
        <v>6142</v>
      </c>
      <c r="N1314" s="35">
        <f t="shared" si="31"/>
        <v>10473</v>
      </c>
      <c r="O1314" s="36">
        <f t="shared" si="27"/>
        <v>0.63033403551008127</v>
      </c>
      <c r="P1314" s="2"/>
      <c r="Q1314" s="2"/>
      <c r="R1314" s="2"/>
      <c r="S1314" s="2"/>
      <c r="T1314" s="2"/>
      <c r="U1314" s="2"/>
    </row>
    <row r="1315" spans="1:21" x14ac:dyDescent="0.25">
      <c r="A1315" s="37">
        <v>150125</v>
      </c>
      <c r="B1315" s="30" t="s">
        <v>50</v>
      </c>
      <c r="C1315" s="30" t="s">
        <v>50</v>
      </c>
      <c r="D1315" s="30" t="s">
        <v>1302</v>
      </c>
      <c r="E1315" s="42">
        <v>335176</v>
      </c>
      <c r="F1315" s="32">
        <v>379550</v>
      </c>
      <c r="G1315" s="32">
        <f t="shared" si="28"/>
        <v>44374</v>
      </c>
      <c r="H1315" s="32">
        <v>285921</v>
      </c>
      <c r="I1315" s="32">
        <f t="shared" si="29"/>
        <v>93629</v>
      </c>
      <c r="J1315" s="33">
        <v>0.2467</v>
      </c>
      <c r="K1315" s="34">
        <v>395819</v>
      </c>
      <c r="L1315" s="34">
        <v>0</v>
      </c>
      <c r="M1315" s="35">
        <f t="shared" si="30"/>
        <v>285921</v>
      </c>
      <c r="N1315" s="35">
        <f t="shared" si="31"/>
        <v>109898</v>
      </c>
      <c r="O1315" s="36">
        <f t="shared" si="27"/>
        <v>0.27764710637943102</v>
      </c>
      <c r="P1315" s="2"/>
      <c r="Q1315" s="2"/>
      <c r="R1315" s="2"/>
      <c r="S1315" s="2"/>
      <c r="T1315" s="2"/>
      <c r="U1315" s="2"/>
    </row>
    <row r="1316" spans="1:21" x14ac:dyDescent="0.25">
      <c r="A1316" s="37">
        <v>150126</v>
      </c>
      <c r="B1316" s="30" t="s">
        <v>50</v>
      </c>
      <c r="C1316" s="30" t="s">
        <v>50</v>
      </c>
      <c r="D1316" s="30" t="s">
        <v>1303</v>
      </c>
      <c r="E1316" s="42">
        <v>17299</v>
      </c>
      <c r="F1316" s="32">
        <v>19948</v>
      </c>
      <c r="G1316" s="32">
        <f t="shared" si="28"/>
        <v>2649</v>
      </c>
      <c r="H1316" s="32">
        <v>5310</v>
      </c>
      <c r="I1316" s="32">
        <f t="shared" si="29"/>
        <v>14638</v>
      </c>
      <c r="J1316" s="33">
        <v>0.73380000000000001</v>
      </c>
      <c r="K1316" s="34">
        <v>22215</v>
      </c>
      <c r="L1316" s="34">
        <v>0</v>
      </c>
      <c r="M1316" s="35">
        <f t="shared" si="30"/>
        <v>5310</v>
      </c>
      <c r="N1316" s="35">
        <f t="shared" si="31"/>
        <v>16905</v>
      </c>
      <c r="O1316" s="36">
        <f t="shared" si="27"/>
        <v>0.76097231600270088</v>
      </c>
      <c r="P1316" s="2"/>
      <c r="Q1316" s="2"/>
      <c r="R1316" s="2"/>
      <c r="S1316" s="2"/>
      <c r="T1316" s="2"/>
      <c r="U1316" s="2"/>
    </row>
    <row r="1317" spans="1:21" x14ac:dyDescent="0.25">
      <c r="A1317" s="37">
        <v>150127</v>
      </c>
      <c r="B1317" s="30" t="s">
        <v>50</v>
      </c>
      <c r="C1317" s="30" t="s">
        <v>50</v>
      </c>
      <c r="D1317" s="30" t="s">
        <v>1304</v>
      </c>
      <c r="E1317" s="42">
        <v>6944</v>
      </c>
      <c r="F1317" s="32">
        <v>7954</v>
      </c>
      <c r="G1317" s="32">
        <f t="shared" si="28"/>
        <v>1010</v>
      </c>
      <c r="H1317" s="32">
        <v>5512</v>
      </c>
      <c r="I1317" s="32">
        <f t="shared" si="29"/>
        <v>2442</v>
      </c>
      <c r="J1317" s="33">
        <v>0.307</v>
      </c>
      <c r="K1317" s="34">
        <v>8242</v>
      </c>
      <c r="L1317" s="34">
        <v>0</v>
      </c>
      <c r="M1317" s="35">
        <f t="shared" si="30"/>
        <v>5512</v>
      </c>
      <c r="N1317" s="35">
        <f t="shared" si="31"/>
        <v>2730</v>
      </c>
      <c r="O1317" s="36">
        <f t="shared" si="27"/>
        <v>0.33123028391167192</v>
      </c>
      <c r="P1317" s="2"/>
      <c r="Q1317" s="2"/>
      <c r="R1317" s="2"/>
      <c r="S1317" s="2"/>
      <c r="T1317" s="2"/>
      <c r="U1317" s="2"/>
    </row>
    <row r="1318" spans="1:21" x14ac:dyDescent="0.25">
      <c r="A1318" s="37">
        <v>150128</v>
      </c>
      <c r="B1318" s="30" t="s">
        <v>50</v>
      </c>
      <c r="C1318" s="30" t="s">
        <v>50</v>
      </c>
      <c r="D1318" s="30" t="s">
        <v>1305</v>
      </c>
      <c r="E1318" s="42">
        <v>171772</v>
      </c>
      <c r="F1318" s="32">
        <v>179892</v>
      </c>
      <c r="G1318" s="32">
        <f t="shared" si="28"/>
        <v>8120</v>
      </c>
      <c r="H1318" s="32">
        <v>168974</v>
      </c>
      <c r="I1318" s="32">
        <f t="shared" si="29"/>
        <v>10918</v>
      </c>
      <c r="J1318" s="33">
        <v>6.0699999999999997E-2</v>
      </c>
      <c r="K1318" s="34">
        <v>180260</v>
      </c>
      <c r="L1318" s="34">
        <v>9273</v>
      </c>
      <c r="M1318" s="35">
        <f t="shared" si="30"/>
        <v>178247</v>
      </c>
      <c r="N1318" s="35">
        <f t="shared" si="31"/>
        <v>2013</v>
      </c>
      <c r="O1318" s="36">
        <f t="shared" si="27"/>
        <v>1.1167202929102407E-2</v>
      </c>
      <c r="P1318" s="2"/>
      <c r="Q1318" s="2"/>
      <c r="R1318" s="2"/>
      <c r="S1318" s="2"/>
      <c r="T1318" s="2"/>
      <c r="U1318" s="2"/>
    </row>
    <row r="1319" spans="1:21" x14ac:dyDescent="0.25">
      <c r="A1319" s="37">
        <v>150129</v>
      </c>
      <c r="B1319" s="30" t="s">
        <v>50</v>
      </c>
      <c r="C1319" s="30" t="s">
        <v>50</v>
      </c>
      <c r="D1319" s="30" t="s">
        <v>1306</v>
      </c>
      <c r="E1319" s="42">
        <v>7283</v>
      </c>
      <c r="F1319" s="32">
        <v>8266</v>
      </c>
      <c r="G1319" s="32">
        <f t="shared" si="28"/>
        <v>983</v>
      </c>
      <c r="H1319" s="32">
        <v>5009</v>
      </c>
      <c r="I1319" s="32">
        <f t="shared" si="29"/>
        <v>3257</v>
      </c>
      <c r="J1319" s="33">
        <v>0.39400000000000002</v>
      </c>
      <c r="K1319" s="34">
        <v>8539</v>
      </c>
      <c r="L1319" s="34">
        <v>0</v>
      </c>
      <c r="M1319" s="35">
        <f t="shared" si="30"/>
        <v>5009</v>
      </c>
      <c r="N1319" s="35">
        <f t="shared" si="31"/>
        <v>3530</v>
      </c>
      <c r="O1319" s="36">
        <f t="shared" si="27"/>
        <v>0.41339735332006089</v>
      </c>
      <c r="P1319" s="2"/>
      <c r="Q1319" s="2"/>
      <c r="R1319" s="2"/>
      <c r="S1319" s="2"/>
      <c r="T1319" s="2"/>
      <c r="U1319" s="2"/>
    </row>
    <row r="1320" spans="1:21" x14ac:dyDescent="0.25">
      <c r="A1320" s="37">
        <v>150130</v>
      </c>
      <c r="B1320" s="30" t="s">
        <v>50</v>
      </c>
      <c r="C1320" s="30" t="s">
        <v>50</v>
      </c>
      <c r="D1320" s="30" t="s">
        <v>1307</v>
      </c>
      <c r="E1320" s="42">
        <v>111710</v>
      </c>
      <c r="F1320" s="32">
        <v>125183</v>
      </c>
      <c r="G1320" s="32">
        <f t="shared" si="28"/>
        <v>13473</v>
      </c>
      <c r="H1320" s="32">
        <v>110996</v>
      </c>
      <c r="I1320" s="32">
        <f t="shared" si="29"/>
        <v>14187</v>
      </c>
      <c r="J1320" s="33">
        <v>0.1133</v>
      </c>
      <c r="K1320" s="34">
        <v>127102</v>
      </c>
      <c r="L1320" s="34">
        <v>0</v>
      </c>
      <c r="M1320" s="35">
        <f t="shared" si="30"/>
        <v>110996</v>
      </c>
      <c r="N1320" s="35">
        <f t="shared" si="31"/>
        <v>16106</v>
      </c>
      <c r="O1320" s="36">
        <f t="shared" si="27"/>
        <v>0.12671712482887759</v>
      </c>
      <c r="P1320" s="2"/>
      <c r="Q1320" s="2"/>
      <c r="R1320" s="2"/>
      <c r="S1320" s="2"/>
      <c r="T1320" s="2"/>
      <c r="U1320" s="2"/>
    </row>
    <row r="1321" spans="1:21" x14ac:dyDescent="0.25">
      <c r="A1321" s="37">
        <v>150131</v>
      </c>
      <c r="B1321" s="30" t="s">
        <v>50</v>
      </c>
      <c r="C1321" s="30" t="s">
        <v>50</v>
      </c>
      <c r="D1321" s="30" t="s">
        <v>920</v>
      </c>
      <c r="E1321" s="42">
        <v>60223</v>
      </c>
      <c r="F1321" s="32">
        <v>66878</v>
      </c>
      <c r="G1321" s="32">
        <f t="shared" si="28"/>
        <v>6655</v>
      </c>
      <c r="H1321" s="32">
        <v>59869</v>
      </c>
      <c r="I1321" s="32">
        <f t="shared" si="29"/>
        <v>7009</v>
      </c>
      <c r="J1321" s="33">
        <v>0.1048</v>
      </c>
      <c r="K1321" s="34">
        <v>67703</v>
      </c>
      <c r="L1321" s="34">
        <v>0</v>
      </c>
      <c r="M1321" s="35">
        <f t="shared" si="30"/>
        <v>59869</v>
      </c>
      <c r="N1321" s="35">
        <f t="shared" si="31"/>
        <v>7834</v>
      </c>
      <c r="O1321" s="36">
        <f t="shared" si="27"/>
        <v>0.11571126833375182</v>
      </c>
      <c r="P1321" s="2"/>
      <c r="Q1321" s="2"/>
      <c r="R1321" s="2"/>
      <c r="S1321" s="2"/>
      <c r="T1321" s="2"/>
      <c r="U1321" s="2"/>
    </row>
    <row r="1322" spans="1:21" x14ac:dyDescent="0.25">
      <c r="A1322" s="37">
        <v>150132</v>
      </c>
      <c r="B1322" s="30" t="s">
        <v>50</v>
      </c>
      <c r="C1322" s="30" t="s">
        <v>50</v>
      </c>
      <c r="D1322" s="30" t="s">
        <v>1308</v>
      </c>
      <c r="E1322" s="42">
        <v>1024745</v>
      </c>
      <c r="F1322" s="32">
        <v>1152258</v>
      </c>
      <c r="G1322" s="32">
        <f t="shared" si="28"/>
        <v>127513</v>
      </c>
      <c r="H1322" s="32">
        <v>927267</v>
      </c>
      <c r="I1322" s="32">
        <f t="shared" si="29"/>
        <v>224991</v>
      </c>
      <c r="J1322" s="33">
        <v>0.1953</v>
      </c>
      <c r="K1322" s="34">
        <v>1177629</v>
      </c>
      <c r="L1322" s="34">
        <v>16619</v>
      </c>
      <c r="M1322" s="35">
        <f t="shared" si="30"/>
        <v>943886</v>
      </c>
      <c r="N1322" s="35">
        <f t="shared" si="31"/>
        <v>233743</v>
      </c>
      <c r="O1322" s="36">
        <f t="shared" si="27"/>
        <v>0.19848611065114735</v>
      </c>
      <c r="P1322" s="2"/>
      <c r="Q1322" s="2"/>
      <c r="R1322" s="2"/>
      <c r="S1322" s="2"/>
      <c r="T1322" s="2"/>
      <c r="U1322" s="2"/>
    </row>
    <row r="1323" spans="1:21" x14ac:dyDescent="0.25">
      <c r="A1323" s="37">
        <v>150133</v>
      </c>
      <c r="B1323" s="30" t="s">
        <v>50</v>
      </c>
      <c r="C1323" s="30" t="s">
        <v>50</v>
      </c>
      <c r="D1323" s="30" t="s">
        <v>1309</v>
      </c>
      <c r="E1323" s="42">
        <v>349177</v>
      </c>
      <c r="F1323" s="32">
        <v>408538</v>
      </c>
      <c r="G1323" s="32">
        <f t="shared" si="28"/>
        <v>59361</v>
      </c>
      <c r="H1323" s="32">
        <v>331444</v>
      </c>
      <c r="I1323" s="32">
        <f t="shared" si="29"/>
        <v>77094</v>
      </c>
      <c r="J1323" s="33">
        <v>0.18870000000000001</v>
      </c>
      <c r="K1323" s="34">
        <v>412865</v>
      </c>
      <c r="L1323" s="34">
        <v>0</v>
      </c>
      <c r="M1323" s="35">
        <f t="shared" si="30"/>
        <v>331444</v>
      </c>
      <c r="N1323" s="35">
        <f t="shared" si="31"/>
        <v>81421</v>
      </c>
      <c r="O1323" s="36">
        <f t="shared" si="27"/>
        <v>0.19720974168311675</v>
      </c>
      <c r="P1323" s="2"/>
      <c r="Q1323" s="2"/>
      <c r="R1323" s="2"/>
      <c r="S1323" s="2"/>
      <c r="T1323" s="2"/>
      <c r="U1323" s="2"/>
    </row>
    <row r="1324" spans="1:21" x14ac:dyDescent="0.25">
      <c r="A1324" s="37">
        <v>150134</v>
      </c>
      <c r="B1324" s="30" t="s">
        <v>50</v>
      </c>
      <c r="C1324" s="30" t="s">
        <v>50</v>
      </c>
      <c r="D1324" s="30" t="s">
        <v>212</v>
      </c>
      <c r="E1324" s="42">
        <v>51017</v>
      </c>
      <c r="F1324" s="32">
        <v>55688</v>
      </c>
      <c r="G1324" s="32">
        <f t="shared" si="28"/>
        <v>4671</v>
      </c>
      <c r="H1324" s="32">
        <v>50994</v>
      </c>
      <c r="I1324" s="32">
        <f t="shared" si="29"/>
        <v>4694</v>
      </c>
      <c r="J1324" s="33">
        <v>8.43E-2</v>
      </c>
      <c r="K1324" s="34">
        <v>55793</v>
      </c>
      <c r="L1324" s="34">
        <v>0</v>
      </c>
      <c r="M1324" s="35">
        <f t="shared" si="30"/>
        <v>50994</v>
      </c>
      <c r="N1324" s="35">
        <f t="shared" si="31"/>
        <v>4799</v>
      </c>
      <c r="O1324" s="36">
        <f t="shared" si="27"/>
        <v>8.6014374563117238E-2</v>
      </c>
      <c r="P1324" s="2"/>
      <c r="Q1324" s="2"/>
      <c r="R1324" s="2"/>
      <c r="S1324" s="2"/>
      <c r="T1324" s="2"/>
      <c r="U1324" s="2"/>
    </row>
    <row r="1325" spans="1:21" x14ac:dyDescent="0.25">
      <c r="A1325" s="37">
        <v>150135</v>
      </c>
      <c r="B1325" s="30" t="s">
        <v>50</v>
      </c>
      <c r="C1325" s="30" t="s">
        <v>50</v>
      </c>
      <c r="D1325" s="30" t="s">
        <v>1310</v>
      </c>
      <c r="E1325" s="42">
        <v>652103</v>
      </c>
      <c r="F1325" s="32">
        <v>729268</v>
      </c>
      <c r="G1325" s="32">
        <f t="shared" si="28"/>
        <v>77165</v>
      </c>
      <c r="H1325" s="32">
        <v>627191</v>
      </c>
      <c r="I1325" s="32">
        <f t="shared" si="29"/>
        <v>102077</v>
      </c>
      <c r="J1325" s="33">
        <v>0.14000000000000001</v>
      </c>
      <c r="K1325" s="34">
        <v>744050</v>
      </c>
      <c r="L1325" s="34">
        <v>0</v>
      </c>
      <c r="M1325" s="35">
        <f t="shared" si="30"/>
        <v>627191</v>
      </c>
      <c r="N1325" s="35">
        <f t="shared" si="31"/>
        <v>116859</v>
      </c>
      <c r="O1325" s="36">
        <f t="shared" si="27"/>
        <v>0.15705799341442109</v>
      </c>
      <c r="P1325" s="2"/>
      <c r="Q1325" s="2"/>
      <c r="R1325" s="2"/>
      <c r="S1325" s="2"/>
      <c r="T1325" s="2"/>
      <c r="U1325" s="2"/>
    </row>
    <row r="1326" spans="1:21" x14ac:dyDescent="0.25">
      <c r="A1326" s="37">
        <v>150136</v>
      </c>
      <c r="B1326" s="30" t="s">
        <v>50</v>
      </c>
      <c r="C1326" s="30" t="s">
        <v>50</v>
      </c>
      <c r="D1326" s="30" t="s">
        <v>553</v>
      </c>
      <c r="E1326" s="42">
        <v>154587</v>
      </c>
      <c r="F1326" s="32">
        <v>169282</v>
      </c>
      <c r="G1326" s="32">
        <f t="shared" si="28"/>
        <v>14695</v>
      </c>
      <c r="H1326" s="32">
        <v>152180</v>
      </c>
      <c r="I1326" s="32">
        <f t="shared" si="29"/>
        <v>17102</v>
      </c>
      <c r="J1326" s="33">
        <v>0.10100000000000001</v>
      </c>
      <c r="K1326" s="34">
        <v>173309</v>
      </c>
      <c r="L1326" s="34">
        <v>0</v>
      </c>
      <c r="M1326" s="35">
        <f t="shared" si="30"/>
        <v>152180</v>
      </c>
      <c r="N1326" s="35">
        <f t="shared" si="31"/>
        <v>21129</v>
      </c>
      <c r="O1326" s="36">
        <f t="shared" si="27"/>
        <v>0.12191519194040702</v>
      </c>
      <c r="P1326" s="2"/>
      <c r="Q1326" s="2"/>
      <c r="R1326" s="2"/>
      <c r="S1326" s="2"/>
      <c r="T1326" s="2"/>
      <c r="U1326" s="2"/>
    </row>
    <row r="1327" spans="1:21" x14ac:dyDescent="0.25">
      <c r="A1327" s="37">
        <v>150137</v>
      </c>
      <c r="B1327" s="30" t="s">
        <v>50</v>
      </c>
      <c r="C1327" s="30" t="s">
        <v>50</v>
      </c>
      <c r="D1327" s="30" t="s">
        <v>1311</v>
      </c>
      <c r="E1327" s="42">
        <v>195269</v>
      </c>
      <c r="F1327" s="32">
        <v>218514</v>
      </c>
      <c r="G1327" s="32">
        <f t="shared" si="28"/>
        <v>23245</v>
      </c>
      <c r="H1327" s="32">
        <v>193583</v>
      </c>
      <c r="I1327" s="32">
        <f t="shared" si="29"/>
        <v>24931</v>
      </c>
      <c r="J1327" s="33">
        <v>0.11409999999999999</v>
      </c>
      <c r="K1327" s="34">
        <v>221776</v>
      </c>
      <c r="L1327" s="34">
        <v>0</v>
      </c>
      <c r="M1327" s="35">
        <f t="shared" si="30"/>
        <v>193583</v>
      </c>
      <c r="N1327" s="35">
        <f t="shared" si="31"/>
        <v>28193</v>
      </c>
      <c r="O1327" s="36">
        <f t="shared" si="27"/>
        <v>0.12712376451915447</v>
      </c>
      <c r="P1327" s="2"/>
      <c r="Q1327" s="2"/>
      <c r="R1327" s="2"/>
      <c r="S1327" s="2"/>
      <c r="T1327" s="2"/>
      <c r="U1327" s="2"/>
    </row>
    <row r="1328" spans="1:21" x14ac:dyDescent="0.25">
      <c r="A1328" s="37">
        <v>150138</v>
      </c>
      <c r="B1328" s="30" t="s">
        <v>50</v>
      </c>
      <c r="C1328" s="30" t="s">
        <v>50</v>
      </c>
      <c r="D1328" s="30" t="s">
        <v>1312</v>
      </c>
      <c r="E1328" s="38"/>
      <c r="F1328" s="39">
        <v>0</v>
      </c>
      <c r="G1328" s="32">
        <f t="shared" si="28"/>
        <v>0</v>
      </c>
      <c r="H1328" s="39">
        <v>0</v>
      </c>
      <c r="I1328" s="32">
        <f t="shared" si="29"/>
        <v>0</v>
      </c>
      <c r="J1328" s="40"/>
      <c r="K1328" s="34">
        <v>0</v>
      </c>
      <c r="L1328" s="34">
        <v>0</v>
      </c>
      <c r="M1328" s="34">
        <f t="shared" si="30"/>
        <v>0</v>
      </c>
      <c r="N1328" s="34">
        <f t="shared" si="31"/>
        <v>0</v>
      </c>
      <c r="O1328" s="36" t="e">
        <f t="shared" si="27"/>
        <v>#DIV/0!</v>
      </c>
      <c r="P1328" s="2"/>
      <c r="Q1328" s="2"/>
      <c r="R1328" s="2"/>
      <c r="S1328" s="2"/>
      <c r="T1328" s="2"/>
      <c r="U1328" s="2"/>
    </row>
    <row r="1329" spans="1:21" x14ac:dyDescent="0.25">
      <c r="A1329" s="37">
        <v>150139</v>
      </c>
      <c r="B1329" s="30" t="s">
        <v>50</v>
      </c>
      <c r="C1329" s="30" t="s">
        <v>50</v>
      </c>
      <c r="D1329" s="30" t="s">
        <v>150</v>
      </c>
      <c r="E1329" s="42">
        <v>29252</v>
      </c>
      <c r="F1329" s="32">
        <v>34361</v>
      </c>
      <c r="G1329" s="32">
        <f t="shared" si="28"/>
        <v>5109</v>
      </c>
      <c r="H1329" s="32">
        <v>12879</v>
      </c>
      <c r="I1329" s="32">
        <f t="shared" si="29"/>
        <v>21482</v>
      </c>
      <c r="J1329" s="33">
        <v>0.62519999999999998</v>
      </c>
      <c r="K1329" s="34">
        <v>37940</v>
      </c>
      <c r="L1329" s="34">
        <v>0</v>
      </c>
      <c r="M1329" s="35">
        <f t="shared" si="30"/>
        <v>12879</v>
      </c>
      <c r="N1329" s="35">
        <f t="shared" si="31"/>
        <v>25061</v>
      </c>
      <c r="O1329" s="36">
        <f t="shared" si="27"/>
        <v>0.66054296257248291</v>
      </c>
      <c r="P1329" s="2"/>
      <c r="Q1329" s="2"/>
      <c r="R1329" s="2"/>
      <c r="S1329" s="2"/>
      <c r="T1329" s="2"/>
      <c r="U1329" s="2"/>
    </row>
    <row r="1330" spans="1:21" x14ac:dyDescent="0.25">
      <c r="A1330" s="37">
        <v>150140</v>
      </c>
      <c r="B1330" s="30" t="s">
        <v>50</v>
      </c>
      <c r="C1330" s="30" t="s">
        <v>50</v>
      </c>
      <c r="D1330" s="30" t="s">
        <v>1313</v>
      </c>
      <c r="E1330" s="42">
        <v>328833</v>
      </c>
      <c r="F1330" s="32">
        <v>397082</v>
      </c>
      <c r="G1330" s="32">
        <f t="shared" si="28"/>
        <v>68249</v>
      </c>
      <c r="H1330" s="32">
        <v>324344</v>
      </c>
      <c r="I1330" s="32">
        <f t="shared" si="29"/>
        <v>72738</v>
      </c>
      <c r="J1330" s="33">
        <v>0.1832</v>
      </c>
      <c r="K1330" s="34">
        <v>408086</v>
      </c>
      <c r="L1330" s="34">
        <v>0</v>
      </c>
      <c r="M1330" s="35">
        <f t="shared" si="30"/>
        <v>324344</v>
      </c>
      <c r="N1330" s="35">
        <f t="shared" si="31"/>
        <v>83742</v>
      </c>
      <c r="O1330" s="36">
        <f t="shared" si="27"/>
        <v>0.20520674563694907</v>
      </c>
      <c r="P1330" s="2"/>
      <c r="Q1330" s="2"/>
      <c r="R1330" s="2"/>
      <c r="S1330" s="2"/>
      <c r="T1330" s="2"/>
      <c r="U1330" s="2"/>
    </row>
    <row r="1331" spans="1:21" x14ac:dyDescent="0.25">
      <c r="A1331" s="37">
        <v>150141</v>
      </c>
      <c r="B1331" s="30" t="s">
        <v>50</v>
      </c>
      <c r="C1331" s="30" t="s">
        <v>50</v>
      </c>
      <c r="D1331" s="30" t="s">
        <v>1314</v>
      </c>
      <c r="E1331" s="42">
        <v>88999</v>
      </c>
      <c r="F1331" s="32">
        <v>99397</v>
      </c>
      <c r="G1331" s="32">
        <f t="shared" si="28"/>
        <v>10398</v>
      </c>
      <c r="H1331" s="32">
        <v>88933</v>
      </c>
      <c r="I1331" s="32">
        <f t="shared" si="29"/>
        <v>10464</v>
      </c>
      <c r="J1331" s="33">
        <v>0.1053</v>
      </c>
      <c r="K1331" s="34">
        <v>100339</v>
      </c>
      <c r="L1331" s="34">
        <v>0</v>
      </c>
      <c r="M1331" s="35">
        <f t="shared" si="30"/>
        <v>88933</v>
      </c>
      <c r="N1331" s="35">
        <f t="shared" si="31"/>
        <v>11406</v>
      </c>
      <c r="O1331" s="36">
        <f t="shared" si="27"/>
        <v>0.11367464296036436</v>
      </c>
      <c r="P1331" s="2"/>
      <c r="Q1331" s="2"/>
      <c r="R1331" s="2"/>
      <c r="S1331" s="2"/>
      <c r="T1331" s="2"/>
      <c r="U1331" s="2"/>
    </row>
    <row r="1332" spans="1:21" x14ac:dyDescent="0.25">
      <c r="A1332" s="37">
        <v>150142</v>
      </c>
      <c r="B1332" s="30" t="s">
        <v>50</v>
      </c>
      <c r="C1332" s="30" t="s">
        <v>50</v>
      </c>
      <c r="D1332" s="30" t="s">
        <v>1315</v>
      </c>
      <c r="E1332" s="42">
        <v>390509</v>
      </c>
      <c r="F1332" s="32">
        <v>420278</v>
      </c>
      <c r="G1332" s="32">
        <f t="shared" si="28"/>
        <v>29769</v>
      </c>
      <c r="H1332" s="32">
        <v>375720</v>
      </c>
      <c r="I1332" s="32">
        <f t="shared" si="29"/>
        <v>44558</v>
      </c>
      <c r="J1332" s="33">
        <v>0.106</v>
      </c>
      <c r="K1332" s="34">
        <v>423887</v>
      </c>
      <c r="L1332" s="34">
        <v>0</v>
      </c>
      <c r="M1332" s="35">
        <f t="shared" si="30"/>
        <v>375720</v>
      </c>
      <c r="N1332" s="35">
        <f t="shared" si="31"/>
        <v>48167</v>
      </c>
      <c r="O1332" s="36">
        <f t="shared" si="27"/>
        <v>0.11363169901412405</v>
      </c>
      <c r="P1332" s="2"/>
      <c r="Q1332" s="2"/>
      <c r="R1332" s="2"/>
      <c r="S1332" s="2"/>
      <c r="T1332" s="2"/>
      <c r="U1332" s="2"/>
    </row>
    <row r="1333" spans="1:21" x14ac:dyDescent="0.25">
      <c r="A1333" s="37">
        <v>150143</v>
      </c>
      <c r="B1333" s="30" t="s">
        <v>50</v>
      </c>
      <c r="C1333" s="30" t="s">
        <v>50</v>
      </c>
      <c r="D1333" s="30" t="s">
        <v>1316</v>
      </c>
      <c r="E1333" s="42">
        <v>394904</v>
      </c>
      <c r="F1333" s="32">
        <v>432835</v>
      </c>
      <c r="G1333" s="32">
        <f t="shared" si="28"/>
        <v>37931</v>
      </c>
      <c r="H1333" s="32">
        <v>348880</v>
      </c>
      <c r="I1333" s="32">
        <f t="shared" si="29"/>
        <v>83955</v>
      </c>
      <c r="J1333" s="33">
        <v>0.19400000000000001</v>
      </c>
      <c r="K1333" s="34">
        <v>437992</v>
      </c>
      <c r="L1333" s="34">
        <v>0</v>
      </c>
      <c r="M1333" s="35">
        <f t="shared" si="30"/>
        <v>348880</v>
      </c>
      <c r="N1333" s="35">
        <f t="shared" si="31"/>
        <v>89112</v>
      </c>
      <c r="O1333" s="36">
        <f t="shared" si="27"/>
        <v>0.20345577088165995</v>
      </c>
      <c r="P1333" s="2"/>
      <c r="Q1333" s="2"/>
      <c r="R1333" s="2"/>
      <c r="S1333" s="2"/>
      <c r="T1333" s="2"/>
      <c r="U1333" s="2"/>
    </row>
    <row r="1334" spans="1:21" x14ac:dyDescent="0.25">
      <c r="A1334" s="37">
        <v>150201</v>
      </c>
      <c r="B1334" s="30" t="s">
        <v>50</v>
      </c>
      <c r="C1334" s="30" t="s">
        <v>1317</v>
      </c>
      <c r="D1334" s="30" t="s">
        <v>1317</v>
      </c>
      <c r="E1334" s="42">
        <v>58012</v>
      </c>
      <c r="F1334" s="32">
        <v>60557</v>
      </c>
      <c r="G1334" s="32">
        <f t="shared" si="28"/>
        <v>2545</v>
      </c>
      <c r="H1334" s="32">
        <v>57602</v>
      </c>
      <c r="I1334" s="32">
        <f t="shared" si="29"/>
        <v>2955</v>
      </c>
      <c r="J1334" s="33">
        <v>4.8800000000000003E-2</v>
      </c>
      <c r="K1334" s="34">
        <v>61476</v>
      </c>
      <c r="L1334" s="34">
        <v>0</v>
      </c>
      <c r="M1334" s="35">
        <f t="shared" si="30"/>
        <v>57602</v>
      </c>
      <c r="N1334" s="35">
        <f t="shared" si="31"/>
        <v>3874</v>
      </c>
      <c r="O1334" s="36">
        <f t="shared" si="27"/>
        <v>6.3016461708634258E-2</v>
      </c>
      <c r="P1334" s="2"/>
      <c r="Q1334" s="2"/>
      <c r="R1334" s="2"/>
      <c r="S1334" s="2"/>
      <c r="T1334" s="2"/>
      <c r="U1334" s="2"/>
    </row>
    <row r="1335" spans="1:21" x14ac:dyDescent="0.25">
      <c r="A1335" s="37">
        <v>150202</v>
      </c>
      <c r="B1335" s="30" t="s">
        <v>50</v>
      </c>
      <c r="C1335" s="30" t="s">
        <v>1317</v>
      </c>
      <c r="D1335" s="30" t="s">
        <v>1318</v>
      </c>
      <c r="E1335" s="42">
        <v>18271</v>
      </c>
      <c r="F1335" s="32">
        <v>19059</v>
      </c>
      <c r="G1335" s="32">
        <f t="shared" si="28"/>
        <v>788</v>
      </c>
      <c r="H1335" s="32">
        <v>18108</v>
      </c>
      <c r="I1335" s="32">
        <f t="shared" si="29"/>
        <v>951</v>
      </c>
      <c r="J1335" s="33">
        <v>4.99E-2</v>
      </c>
      <c r="K1335" s="34">
        <v>18980</v>
      </c>
      <c r="L1335" s="34">
        <v>0</v>
      </c>
      <c r="M1335" s="35">
        <f t="shared" si="30"/>
        <v>18108</v>
      </c>
      <c r="N1335" s="35">
        <f t="shared" si="31"/>
        <v>872</v>
      </c>
      <c r="O1335" s="36">
        <f t="shared" si="27"/>
        <v>4.5943097997892521E-2</v>
      </c>
      <c r="P1335" s="2"/>
      <c r="Q1335" s="2"/>
      <c r="R1335" s="2"/>
      <c r="S1335" s="2"/>
      <c r="T1335" s="2"/>
      <c r="U1335" s="2"/>
    </row>
    <row r="1336" spans="1:21" x14ac:dyDescent="0.25">
      <c r="A1336" s="37">
        <v>150203</v>
      </c>
      <c r="B1336" s="30" t="s">
        <v>50</v>
      </c>
      <c r="C1336" s="30" t="s">
        <v>1317</v>
      </c>
      <c r="D1336" s="30" t="s">
        <v>1319</v>
      </c>
      <c r="E1336" s="42">
        <v>11314</v>
      </c>
      <c r="F1336" s="32">
        <v>11688</v>
      </c>
      <c r="G1336" s="32">
        <f t="shared" si="28"/>
        <v>374</v>
      </c>
      <c r="H1336" s="32">
        <v>10899</v>
      </c>
      <c r="I1336" s="32">
        <f t="shared" si="29"/>
        <v>789</v>
      </c>
      <c r="J1336" s="33">
        <v>6.7500000000000004E-2</v>
      </c>
      <c r="K1336" s="34">
        <v>11768</v>
      </c>
      <c r="L1336" s="34">
        <v>0</v>
      </c>
      <c r="M1336" s="35">
        <f t="shared" si="30"/>
        <v>10899</v>
      </c>
      <c r="N1336" s="35">
        <f t="shared" si="31"/>
        <v>869</v>
      </c>
      <c r="O1336" s="36">
        <f t="shared" si="27"/>
        <v>7.3844323589394967E-2</v>
      </c>
      <c r="P1336" s="2"/>
      <c r="Q1336" s="2"/>
      <c r="R1336" s="2"/>
      <c r="S1336" s="2"/>
      <c r="T1336" s="2"/>
      <c r="U1336" s="2"/>
    </row>
    <row r="1337" spans="1:21" x14ac:dyDescent="0.25">
      <c r="A1337" s="37">
        <v>150204</v>
      </c>
      <c r="B1337" s="30" t="s">
        <v>50</v>
      </c>
      <c r="C1337" s="30" t="s">
        <v>1317</v>
      </c>
      <c r="D1337" s="30" t="s">
        <v>1320</v>
      </c>
      <c r="E1337" s="42">
        <v>12460</v>
      </c>
      <c r="F1337" s="32">
        <v>12815</v>
      </c>
      <c r="G1337" s="32">
        <f t="shared" si="28"/>
        <v>355</v>
      </c>
      <c r="H1337" s="32">
        <v>12142</v>
      </c>
      <c r="I1337" s="32">
        <f t="shared" si="29"/>
        <v>673</v>
      </c>
      <c r="J1337" s="33">
        <v>5.2499999999999998E-2</v>
      </c>
      <c r="K1337" s="34">
        <v>13063</v>
      </c>
      <c r="L1337" s="34">
        <v>0</v>
      </c>
      <c r="M1337" s="35">
        <f t="shared" si="30"/>
        <v>12142</v>
      </c>
      <c r="N1337" s="35">
        <f t="shared" si="31"/>
        <v>921</v>
      </c>
      <c r="O1337" s="36">
        <f t="shared" si="27"/>
        <v>7.0504478297481438E-2</v>
      </c>
      <c r="P1337" s="2"/>
      <c r="Q1337" s="2"/>
      <c r="R1337" s="2"/>
      <c r="S1337" s="2"/>
      <c r="T1337" s="2"/>
      <c r="U1337" s="2"/>
    </row>
    <row r="1338" spans="1:21" x14ac:dyDescent="0.25">
      <c r="A1338" s="37">
        <v>150205</v>
      </c>
      <c r="B1338" s="30" t="s">
        <v>50</v>
      </c>
      <c r="C1338" s="30" t="s">
        <v>1317</v>
      </c>
      <c r="D1338" s="30" t="s">
        <v>1321</v>
      </c>
      <c r="E1338" s="42">
        <v>12718</v>
      </c>
      <c r="F1338" s="32">
        <v>13178</v>
      </c>
      <c r="G1338" s="32">
        <f t="shared" si="28"/>
        <v>460</v>
      </c>
      <c r="H1338" s="32">
        <v>12341</v>
      </c>
      <c r="I1338" s="32">
        <f t="shared" si="29"/>
        <v>837</v>
      </c>
      <c r="J1338" s="33">
        <v>6.3500000000000001E-2</v>
      </c>
      <c r="K1338" s="34">
        <v>13443</v>
      </c>
      <c r="L1338" s="34">
        <v>0</v>
      </c>
      <c r="M1338" s="35">
        <f t="shared" si="30"/>
        <v>12341</v>
      </c>
      <c r="N1338" s="35">
        <f t="shared" si="31"/>
        <v>1102</v>
      </c>
      <c r="O1338" s="36">
        <f t="shared" si="27"/>
        <v>8.1975749460685865E-2</v>
      </c>
      <c r="P1338" s="2"/>
      <c r="Q1338" s="2"/>
      <c r="R1338" s="2"/>
      <c r="S1338" s="2"/>
      <c r="T1338" s="2"/>
      <c r="U1338" s="2"/>
    </row>
    <row r="1339" spans="1:21" x14ac:dyDescent="0.25">
      <c r="A1339" s="37">
        <v>150301</v>
      </c>
      <c r="B1339" s="30" t="s">
        <v>50</v>
      </c>
      <c r="C1339" s="30" t="s">
        <v>1322</v>
      </c>
      <c r="D1339" s="30" t="s">
        <v>1322</v>
      </c>
      <c r="E1339" s="38"/>
      <c r="F1339" s="39">
        <v>0</v>
      </c>
      <c r="G1339" s="32">
        <f t="shared" si="28"/>
        <v>0</v>
      </c>
      <c r="H1339" s="39">
        <v>0</v>
      </c>
      <c r="I1339" s="32">
        <f t="shared" si="29"/>
        <v>0</v>
      </c>
      <c r="J1339" s="40"/>
      <c r="K1339" s="34">
        <v>0</v>
      </c>
      <c r="L1339" s="34">
        <v>0</v>
      </c>
      <c r="M1339" s="34">
        <f t="shared" si="30"/>
        <v>0</v>
      </c>
      <c r="N1339" s="34">
        <f t="shared" si="31"/>
        <v>0</v>
      </c>
      <c r="O1339" s="36" t="e">
        <f t="shared" si="27"/>
        <v>#DIV/0!</v>
      </c>
      <c r="P1339" s="2"/>
      <c r="Q1339" s="2"/>
      <c r="R1339" s="2"/>
      <c r="S1339" s="2"/>
      <c r="T1339" s="2"/>
      <c r="U1339" s="2"/>
    </row>
    <row r="1340" spans="1:21" x14ac:dyDescent="0.25">
      <c r="A1340" s="37">
        <v>150302</v>
      </c>
      <c r="B1340" s="30" t="s">
        <v>50</v>
      </c>
      <c r="C1340" s="30" t="s">
        <v>1322</v>
      </c>
      <c r="D1340" s="30" t="s">
        <v>1323</v>
      </c>
      <c r="E1340" s="38"/>
      <c r="F1340" s="39">
        <v>0</v>
      </c>
      <c r="G1340" s="32">
        <f t="shared" si="28"/>
        <v>0</v>
      </c>
      <c r="H1340" s="39">
        <v>0</v>
      </c>
      <c r="I1340" s="32">
        <f t="shared" si="29"/>
        <v>0</v>
      </c>
      <c r="J1340" s="40"/>
      <c r="K1340" s="34">
        <v>0</v>
      </c>
      <c r="L1340" s="34">
        <v>0</v>
      </c>
      <c r="M1340" s="34">
        <f t="shared" si="30"/>
        <v>0</v>
      </c>
      <c r="N1340" s="34">
        <f t="shared" si="31"/>
        <v>0</v>
      </c>
      <c r="O1340" s="36" t="e">
        <f t="shared" si="27"/>
        <v>#DIV/0!</v>
      </c>
      <c r="P1340" s="2"/>
      <c r="Q1340" s="2"/>
      <c r="R1340" s="2"/>
      <c r="S1340" s="2"/>
      <c r="T1340" s="2"/>
      <c r="U1340" s="2"/>
    </row>
    <row r="1341" spans="1:21" x14ac:dyDescent="0.25">
      <c r="A1341" s="37">
        <v>150303</v>
      </c>
      <c r="B1341" s="30" t="s">
        <v>50</v>
      </c>
      <c r="C1341" s="30" t="s">
        <v>1322</v>
      </c>
      <c r="D1341" s="30" t="s">
        <v>1324</v>
      </c>
      <c r="E1341" s="38"/>
      <c r="F1341" s="39">
        <v>0</v>
      </c>
      <c r="G1341" s="32">
        <f t="shared" si="28"/>
        <v>0</v>
      </c>
      <c r="H1341" s="39">
        <v>0</v>
      </c>
      <c r="I1341" s="32">
        <f t="shared" si="29"/>
        <v>0</v>
      </c>
      <c r="J1341" s="40"/>
      <c r="K1341" s="34">
        <v>0</v>
      </c>
      <c r="L1341" s="34">
        <v>0</v>
      </c>
      <c r="M1341" s="34">
        <f t="shared" si="30"/>
        <v>0</v>
      </c>
      <c r="N1341" s="34">
        <f t="shared" si="31"/>
        <v>0</v>
      </c>
      <c r="O1341" s="36" t="e">
        <f t="shared" si="27"/>
        <v>#DIV/0!</v>
      </c>
      <c r="P1341" s="2"/>
      <c r="Q1341" s="2"/>
      <c r="R1341" s="2"/>
      <c r="S1341" s="2"/>
      <c r="T1341" s="2"/>
      <c r="U1341" s="2"/>
    </row>
    <row r="1342" spans="1:21" x14ac:dyDescent="0.25">
      <c r="A1342" s="37">
        <v>150304</v>
      </c>
      <c r="B1342" s="30" t="s">
        <v>50</v>
      </c>
      <c r="C1342" s="30" t="s">
        <v>1322</v>
      </c>
      <c r="D1342" s="30" t="s">
        <v>1325</v>
      </c>
      <c r="E1342" s="38"/>
      <c r="F1342" s="39">
        <v>0</v>
      </c>
      <c r="G1342" s="32">
        <f t="shared" si="28"/>
        <v>0</v>
      </c>
      <c r="H1342" s="39">
        <v>0</v>
      </c>
      <c r="I1342" s="32">
        <f t="shared" si="29"/>
        <v>0</v>
      </c>
      <c r="J1342" s="40"/>
      <c r="K1342" s="34">
        <v>0</v>
      </c>
      <c r="L1342" s="34">
        <v>0</v>
      </c>
      <c r="M1342" s="34">
        <f t="shared" si="30"/>
        <v>0</v>
      </c>
      <c r="N1342" s="34">
        <f t="shared" si="31"/>
        <v>0</v>
      </c>
      <c r="O1342" s="36" t="e">
        <f t="shared" si="27"/>
        <v>#DIV/0!</v>
      </c>
      <c r="P1342" s="2"/>
      <c r="Q1342" s="2"/>
      <c r="R1342" s="2"/>
      <c r="S1342" s="2"/>
      <c r="T1342" s="2"/>
      <c r="U1342" s="2"/>
    </row>
    <row r="1343" spans="1:21" x14ac:dyDescent="0.25">
      <c r="A1343" s="37">
        <v>150305</v>
      </c>
      <c r="B1343" s="30" t="s">
        <v>50</v>
      </c>
      <c r="C1343" s="30" t="s">
        <v>1322</v>
      </c>
      <c r="D1343" s="30" t="s">
        <v>1326</v>
      </c>
      <c r="E1343" s="38"/>
      <c r="F1343" s="39">
        <v>0</v>
      </c>
      <c r="G1343" s="32">
        <f t="shared" si="28"/>
        <v>0</v>
      </c>
      <c r="H1343" s="39">
        <v>0</v>
      </c>
      <c r="I1343" s="32">
        <f t="shared" si="29"/>
        <v>0</v>
      </c>
      <c r="J1343" s="40"/>
      <c r="K1343" s="34">
        <v>0</v>
      </c>
      <c r="L1343" s="34">
        <v>0</v>
      </c>
      <c r="M1343" s="34">
        <f t="shared" si="30"/>
        <v>0</v>
      </c>
      <c r="N1343" s="34">
        <f t="shared" si="31"/>
        <v>0</v>
      </c>
      <c r="O1343" s="36" t="e">
        <f t="shared" si="27"/>
        <v>#DIV/0!</v>
      </c>
      <c r="P1343" s="2"/>
      <c r="Q1343" s="2"/>
      <c r="R1343" s="2"/>
      <c r="S1343" s="2"/>
      <c r="T1343" s="2"/>
      <c r="U1343" s="2"/>
    </row>
    <row r="1344" spans="1:21" x14ac:dyDescent="0.25">
      <c r="A1344" s="37">
        <v>150401</v>
      </c>
      <c r="B1344" s="30" t="s">
        <v>50</v>
      </c>
      <c r="C1344" s="30" t="s">
        <v>1327</v>
      </c>
      <c r="D1344" s="30" t="s">
        <v>1327</v>
      </c>
      <c r="E1344" s="38"/>
      <c r="F1344" s="39">
        <v>0</v>
      </c>
      <c r="G1344" s="32">
        <f t="shared" si="28"/>
        <v>0</v>
      </c>
      <c r="H1344" s="39">
        <v>0</v>
      </c>
      <c r="I1344" s="32">
        <f t="shared" si="29"/>
        <v>0</v>
      </c>
      <c r="J1344" s="40"/>
      <c r="K1344" s="34">
        <v>0</v>
      </c>
      <c r="L1344" s="34">
        <v>0</v>
      </c>
      <c r="M1344" s="34">
        <f t="shared" si="30"/>
        <v>0</v>
      </c>
      <c r="N1344" s="34">
        <f t="shared" si="31"/>
        <v>0</v>
      </c>
      <c r="O1344" s="36" t="e">
        <f t="shared" si="27"/>
        <v>#DIV/0!</v>
      </c>
      <c r="P1344" s="2"/>
      <c r="Q1344" s="2"/>
      <c r="R1344" s="2"/>
      <c r="S1344" s="2"/>
      <c r="T1344" s="2"/>
      <c r="U1344" s="2"/>
    </row>
    <row r="1345" spans="1:21" x14ac:dyDescent="0.25">
      <c r="A1345" s="37">
        <v>150402</v>
      </c>
      <c r="B1345" s="30" t="s">
        <v>50</v>
      </c>
      <c r="C1345" s="30" t="s">
        <v>1327</v>
      </c>
      <c r="D1345" s="30" t="s">
        <v>1328</v>
      </c>
      <c r="E1345" s="38"/>
      <c r="F1345" s="39">
        <v>0</v>
      </c>
      <c r="G1345" s="32">
        <f t="shared" si="28"/>
        <v>0</v>
      </c>
      <c r="H1345" s="39">
        <v>0</v>
      </c>
      <c r="I1345" s="32">
        <f t="shared" si="29"/>
        <v>0</v>
      </c>
      <c r="J1345" s="40"/>
      <c r="K1345" s="34">
        <v>0</v>
      </c>
      <c r="L1345" s="34">
        <v>0</v>
      </c>
      <c r="M1345" s="34">
        <f t="shared" si="30"/>
        <v>0</v>
      </c>
      <c r="N1345" s="34">
        <f t="shared" si="31"/>
        <v>0</v>
      </c>
      <c r="O1345" s="36" t="e">
        <f t="shared" si="27"/>
        <v>#DIV/0!</v>
      </c>
      <c r="P1345" s="2"/>
      <c r="Q1345" s="2"/>
      <c r="R1345" s="2"/>
      <c r="S1345" s="2"/>
      <c r="T1345" s="2"/>
      <c r="U1345" s="2"/>
    </row>
    <row r="1346" spans="1:21" x14ac:dyDescent="0.25">
      <c r="A1346" s="37">
        <v>150403</v>
      </c>
      <c r="B1346" s="30" t="s">
        <v>50</v>
      </c>
      <c r="C1346" s="30" t="s">
        <v>1327</v>
      </c>
      <c r="D1346" s="30" t="s">
        <v>1329</v>
      </c>
      <c r="E1346" s="38"/>
      <c r="F1346" s="39">
        <v>0</v>
      </c>
      <c r="G1346" s="32">
        <f t="shared" si="28"/>
        <v>0</v>
      </c>
      <c r="H1346" s="39">
        <v>0</v>
      </c>
      <c r="I1346" s="32">
        <f t="shared" si="29"/>
        <v>0</v>
      </c>
      <c r="J1346" s="40"/>
      <c r="K1346" s="34">
        <v>0</v>
      </c>
      <c r="L1346" s="34">
        <v>0</v>
      </c>
      <c r="M1346" s="34">
        <f t="shared" si="30"/>
        <v>0</v>
      </c>
      <c r="N1346" s="34">
        <f t="shared" si="31"/>
        <v>0</v>
      </c>
      <c r="O1346" s="36" t="e">
        <f t="shared" si="27"/>
        <v>#DIV/0!</v>
      </c>
      <c r="P1346" s="2"/>
      <c r="Q1346" s="2"/>
      <c r="R1346" s="2"/>
      <c r="S1346" s="2"/>
      <c r="T1346" s="2"/>
      <c r="U1346" s="2"/>
    </row>
    <row r="1347" spans="1:21" x14ac:dyDescent="0.25">
      <c r="A1347" s="37">
        <v>150404</v>
      </c>
      <c r="B1347" s="30" t="s">
        <v>50</v>
      </c>
      <c r="C1347" s="30" t="s">
        <v>1327</v>
      </c>
      <c r="D1347" s="30" t="s">
        <v>1330</v>
      </c>
      <c r="E1347" s="38"/>
      <c r="F1347" s="39">
        <v>0</v>
      </c>
      <c r="G1347" s="32">
        <f t="shared" si="28"/>
        <v>0</v>
      </c>
      <c r="H1347" s="39">
        <v>0</v>
      </c>
      <c r="I1347" s="32">
        <f t="shared" si="29"/>
        <v>0</v>
      </c>
      <c r="J1347" s="40"/>
      <c r="K1347" s="34">
        <v>0</v>
      </c>
      <c r="L1347" s="34">
        <v>0</v>
      </c>
      <c r="M1347" s="34">
        <f t="shared" si="30"/>
        <v>0</v>
      </c>
      <c r="N1347" s="34">
        <f t="shared" si="31"/>
        <v>0</v>
      </c>
      <c r="O1347" s="36" t="e">
        <f t="shared" si="27"/>
        <v>#DIV/0!</v>
      </c>
      <c r="P1347" s="2"/>
      <c r="Q1347" s="2"/>
      <c r="R1347" s="2"/>
      <c r="S1347" s="2"/>
      <c r="T1347" s="2"/>
      <c r="U1347" s="2"/>
    </row>
    <row r="1348" spans="1:21" x14ac:dyDescent="0.25">
      <c r="A1348" s="37">
        <v>150405</v>
      </c>
      <c r="B1348" s="30" t="s">
        <v>50</v>
      </c>
      <c r="C1348" s="30" t="s">
        <v>1327</v>
      </c>
      <c r="D1348" s="30" t="s">
        <v>1331</v>
      </c>
      <c r="E1348" s="38"/>
      <c r="F1348" s="39">
        <v>0</v>
      </c>
      <c r="G1348" s="32">
        <f t="shared" si="28"/>
        <v>0</v>
      </c>
      <c r="H1348" s="39">
        <v>0</v>
      </c>
      <c r="I1348" s="32">
        <f t="shared" si="29"/>
        <v>0</v>
      </c>
      <c r="J1348" s="40"/>
      <c r="K1348" s="34">
        <v>0</v>
      </c>
      <c r="L1348" s="34">
        <v>0</v>
      </c>
      <c r="M1348" s="34">
        <f t="shared" si="30"/>
        <v>0</v>
      </c>
      <c r="N1348" s="34">
        <f t="shared" si="31"/>
        <v>0</v>
      </c>
      <c r="O1348" s="36" t="e">
        <f t="shared" si="27"/>
        <v>#DIV/0!</v>
      </c>
      <c r="P1348" s="2"/>
      <c r="Q1348" s="2"/>
      <c r="R1348" s="2"/>
      <c r="S1348" s="2"/>
      <c r="T1348" s="2"/>
      <c r="U1348" s="2"/>
    </row>
    <row r="1349" spans="1:21" x14ac:dyDescent="0.25">
      <c r="A1349" s="37">
        <v>150406</v>
      </c>
      <c r="B1349" s="30" t="s">
        <v>50</v>
      </c>
      <c r="C1349" s="30" t="s">
        <v>1327</v>
      </c>
      <c r="D1349" s="30" t="s">
        <v>1001</v>
      </c>
      <c r="E1349" s="38"/>
      <c r="F1349" s="39">
        <v>0</v>
      </c>
      <c r="G1349" s="32">
        <f t="shared" si="28"/>
        <v>0</v>
      </c>
      <c r="H1349" s="39">
        <v>0</v>
      </c>
      <c r="I1349" s="32">
        <f t="shared" si="29"/>
        <v>0</v>
      </c>
      <c r="J1349" s="40"/>
      <c r="K1349" s="34">
        <v>0</v>
      </c>
      <c r="L1349" s="34">
        <v>0</v>
      </c>
      <c r="M1349" s="34">
        <f t="shared" si="30"/>
        <v>0</v>
      </c>
      <c r="N1349" s="34">
        <f t="shared" si="31"/>
        <v>0</v>
      </c>
      <c r="O1349" s="36" t="e">
        <f t="shared" si="27"/>
        <v>#DIV/0!</v>
      </c>
      <c r="P1349" s="2"/>
      <c r="Q1349" s="2"/>
      <c r="R1349" s="2"/>
      <c r="S1349" s="2"/>
      <c r="T1349" s="2"/>
      <c r="U1349" s="2"/>
    </row>
    <row r="1350" spans="1:21" x14ac:dyDescent="0.25">
      <c r="A1350" s="37">
        <v>150407</v>
      </c>
      <c r="B1350" s="30" t="s">
        <v>50</v>
      </c>
      <c r="C1350" s="30" t="s">
        <v>1327</v>
      </c>
      <c r="D1350" s="30" t="s">
        <v>1332</v>
      </c>
      <c r="E1350" s="38"/>
      <c r="F1350" s="39">
        <v>0</v>
      </c>
      <c r="G1350" s="32">
        <f t="shared" si="28"/>
        <v>0</v>
      </c>
      <c r="H1350" s="39">
        <v>0</v>
      </c>
      <c r="I1350" s="32">
        <f t="shared" si="29"/>
        <v>0</v>
      </c>
      <c r="J1350" s="40"/>
      <c r="K1350" s="34">
        <v>0</v>
      </c>
      <c r="L1350" s="34">
        <v>0</v>
      </c>
      <c r="M1350" s="34">
        <f t="shared" si="30"/>
        <v>0</v>
      </c>
      <c r="N1350" s="34">
        <f t="shared" si="31"/>
        <v>0</v>
      </c>
      <c r="O1350" s="36" t="e">
        <f t="shared" si="27"/>
        <v>#DIV/0!</v>
      </c>
      <c r="P1350" s="2"/>
      <c r="Q1350" s="2"/>
      <c r="R1350" s="2"/>
      <c r="S1350" s="2"/>
      <c r="T1350" s="2"/>
      <c r="U1350" s="2"/>
    </row>
    <row r="1351" spans="1:21" x14ac:dyDescent="0.25">
      <c r="A1351" s="37">
        <v>150501</v>
      </c>
      <c r="B1351" s="45" t="s">
        <v>50</v>
      </c>
      <c r="C1351" s="44" t="s">
        <v>1333</v>
      </c>
      <c r="D1351" s="30" t="s">
        <v>1334</v>
      </c>
      <c r="E1351" s="42">
        <v>38648</v>
      </c>
      <c r="F1351" s="32">
        <v>41250</v>
      </c>
      <c r="G1351" s="32">
        <f t="shared" si="28"/>
        <v>2602</v>
      </c>
      <c r="H1351" s="32">
        <v>34398</v>
      </c>
      <c r="I1351" s="32">
        <f t="shared" si="29"/>
        <v>6852</v>
      </c>
      <c r="J1351" s="33">
        <v>0.1661</v>
      </c>
      <c r="K1351" s="34">
        <v>42150</v>
      </c>
      <c r="L1351" s="34">
        <v>450</v>
      </c>
      <c r="M1351" s="35">
        <f t="shared" si="30"/>
        <v>34848</v>
      </c>
      <c r="N1351" s="35">
        <f t="shared" si="31"/>
        <v>7302</v>
      </c>
      <c r="O1351" s="36">
        <f t="shared" si="27"/>
        <v>0.17323843416370108</v>
      </c>
      <c r="P1351" s="2"/>
      <c r="Q1351" s="2"/>
      <c r="R1351" s="2"/>
      <c r="S1351" s="2"/>
      <c r="T1351" s="2"/>
      <c r="U1351" s="2"/>
    </row>
    <row r="1352" spans="1:21" x14ac:dyDescent="0.25">
      <c r="A1352" s="37">
        <v>150502</v>
      </c>
      <c r="B1352" s="45" t="s">
        <v>50</v>
      </c>
      <c r="C1352" s="44" t="s">
        <v>1333</v>
      </c>
      <c r="D1352" s="30" t="s">
        <v>1335</v>
      </c>
      <c r="E1352" s="42">
        <v>2971</v>
      </c>
      <c r="F1352" s="32">
        <v>3274</v>
      </c>
      <c r="G1352" s="32">
        <f t="shared" si="28"/>
        <v>303</v>
      </c>
      <c r="H1352" s="32">
        <v>2242</v>
      </c>
      <c r="I1352" s="32">
        <f t="shared" si="29"/>
        <v>1032</v>
      </c>
      <c r="J1352" s="33">
        <v>0.31519999999999998</v>
      </c>
      <c r="K1352" s="34">
        <v>3594</v>
      </c>
      <c r="L1352" s="34">
        <v>0</v>
      </c>
      <c r="M1352" s="35">
        <f t="shared" si="30"/>
        <v>2242</v>
      </c>
      <c r="N1352" s="35">
        <f t="shared" si="31"/>
        <v>1352</v>
      </c>
      <c r="O1352" s="36">
        <f t="shared" si="27"/>
        <v>0.37618252643294381</v>
      </c>
      <c r="P1352" s="2"/>
      <c r="Q1352" s="2"/>
      <c r="R1352" s="2"/>
      <c r="S1352" s="2"/>
      <c r="T1352" s="2"/>
      <c r="U1352" s="2"/>
    </row>
    <row r="1353" spans="1:21" x14ac:dyDescent="0.25">
      <c r="A1353" s="37">
        <v>150503</v>
      </c>
      <c r="B1353" s="45" t="s">
        <v>50</v>
      </c>
      <c r="C1353" s="44" t="s">
        <v>1333</v>
      </c>
      <c r="D1353" s="30" t="s">
        <v>1336</v>
      </c>
      <c r="E1353" s="38"/>
      <c r="F1353" s="39">
        <v>0</v>
      </c>
      <c r="G1353" s="32">
        <f t="shared" si="28"/>
        <v>0</v>
      </c>
      <c r="H1353" s="39">
        <v>0</v>
      </c>
      <c r="I1353" s="32">
        <f t="shared" si="29"/>
        <v>0</v>
      </c>
      <c r="J1353" s="40"/>
      <c r="K1353" s="34">
        <v>0</v>
      </c>
      <c r="L1353" s="34">
        <v>0</v>
      </c>
      <c r="M1353" s="34">
        <f t="shared" si="30"/>
        <v>0</v>
      </c>
      <c r="N1353" s="34">
        <f t="shared" si="31"/>
        <v>0</v>
      </c>
      <c r="O1353" s="36" t="e">
        <f t="shared" si="27"/>
        <v>#DIV/0!</v>
      </c>
      <c r="P1353" s="2"/>
      <c r="Q1353" s="2"/>
      <c r="R1353" s="2"/>
      <c r="S1353" s="2"/>
      <c r="T1353" s="2"/>
      <c r="U1353" s="2"/>
    </row>
    <row r="1354" spans="1:21" x14ac:dyDescent="0.25">
      <c r="A1354" s="37">
        <v>150504</v>
      </c>
      <c r="B1354" s="45" t="s">
        <v>50</v>
      </c>
      <c r="C1354" s="44" t="s">
        <v>1333</v>
      </c>
      <c r="D1354" s="30" t="s">
        <v>1337</v>
      </c>
      <c r="E1354" s="42">
        <v>4389</v>
      </c>
      <c r="F1354" s="32">
        <v>4485</v>
      </c>
      <c r="G1354" s="32">
        <f t="shared" si="28"/>
        <v>96</v>
      </c>
      <c r="H1354" s="32">
        <v>4328</v>
      </c>
      <c r="I1354" s="32">
        <f t="shared" si="29"/>
        <v>157</v>
      </c>
      <c r="J1354" s="33">
        <v>3.5000000000000003E-2</v>
      </c>
      <c r="K1354" s="34">
        <v>4533</v>
      </c>
      <c r="L1354" s="34">
        <v>0</v>
      </c>
      <c r="M1354" s="35">
        <f t="shared" si="30"/>
        <v>4328</v>
      </c>
      <c r="N1354" s="35">
        <f t="shared" si="31"/>
        <v>205</v>
      </c>
      <c r="O1354" s="36">
        <f t="shared" si="27"/>
        <v>4.5223913523053168E-2</v>
      </c>
      <c r="P1354" s="2"/>
      <c r="Q1354" s="2"/>
      <c r="R1354" s="2"/>
      <c r="S1354" s="2"/>
      <c r="T1354" s="2"/>
      <c r="U1354" s="2"/>
    </row>
    <row r="1355" spans="1:21" x14ac:dyDescent="0.25">
      <c r="A1355" s="37">
        <v>150505</v>
      </c>
      <c r="B1355" s="45" t="s">
        <v>50</v>
      </c>
      <c r="C1355" s="44" t="s">
        <v>1333</v>
      </c>
      <c r="D1355" s="30" t="s">
        <v>1068</v>
      </c>
      <c r="E1355" s="42">
        <v>16688</v>
      </c>
      <c r="F1355" s="32">
        <v>17977</v>
      </c>
      <c r="G1355" s="32">
        <f t="shared" si="28"/>
        <v>1289</v>
      </c>
      <c r="H1355" s="32">
        <v>12253</v>
      </c>
      <c r="I1355" s="32">
        <f t="shared" si="29"/>
        <v>5724</v>
      </c>
      <c r="J1355" s="33">
        <v>0.31840000000000002</v>
      </c>
      <c r="K1355" s="34">
        <v>18867</v>
      </c>
      <c r="L1355" s="34">
        <v>0</v>
      </c>
      <c r="M1355" s="35">
        <f t="shared" si="30"/>
        <v>12253</v>
      </c>
      <c r="N1355" s="35">
        <f t="shared" si="31"/>
        <v>6614</v>
      </c>
      <c r="O1355" s="36">
        <f t="shared" si="27"/>
        <v>0.35055917739969261</v>
      </c>
      <c r="P1355" s="2"/>
      <c r="Q1355" s="2"/>
      <c r="R1355" s="2"/>
      <c r="S1355" s="2"/>
      <c r="T1355" s="2"/>
      <c r="U1355" s="2"/>
    </row>
    <row r="1356" spans="1:21" x14ac:dyDescent="0.25">
      <c r="A1356" s="37">
        <v>150506</v>
      </c>
      <c r="B1356" s="45" t="s">
        <v>50</v>
      </c>
      <c r="C1356" s="44" t="s">
        <v>1333</v>
      </c>
      <c r="D1356" s="30" t="s">
        <v>1338</v>
      </c>
      <c r="E1356" s="38"/>
      <c r="F1356" s="39">
        <v>0</v>
      </c>
      <c r="G1356" s="32">
        <f t="shared" si="28"/>
        <v>0</v>
      </c>
      <c r="H1356" s="39">
        <v>0</v>
      </c>
      <c r="I1356" s="32">
        <f t="shared" si="29"/>
        <v>0</v>
      </c>
      <c r="J1356" s="40"/>
      <c r="K1356" s="34">
        <v>0</v>
      </c>
      <c r="L1356" s="34">
        <v>0</v>
      </c>
      <c r="M1356" s="34">
        <f t="shared" si="30"/>
        <v>0</v>
      </c>
      <c r="N1356" s="34">
        <f t="shared" si="31"/>
        <v>0</v>
      </c>
      <c r="O1356" s="36" t="e">
        <f t="shared" si="27"/>
        <v>#DIV/0!</v>
      </c>
      <c r="P1356" s="2"/>
      <c r="Q1356" s="2"/>
      <c r="R1356" s="2"/>
      <c r="S1356" s="2"/>
      <c r="T1356" s="2"/>
      <c r="U1356" s="2"/>
    </row>
    <row r="1357" spans="1:21" x14ac:dyDescent="0.25">
      <c r="A1357" s="37">
        <v>150507</v>
      </c>
      <c r="B1357" s="45" t="s">
        <v>50</v>
      </c>
      <c r="C1357" s="44" t="s">
        <v>1333</v>
      </c>
      <c r="D1357" s="30" t="s">
        <v>1339</v>
      </c>
      <c r="E1357" s="42">
        <v>33289</v>
      </c>
      <c r="F1357" s="32">
        <v>33027</v>
      </c>
      <c r="G1357" s="32">
        <f t="shared" si="28"/>
        <v>-262</v>
      </c>
      <c r="H1357" s="32">
        <v>31032</v>
      </c>
      <c r="I1357" s="32">
        <f t="shared" si="29"/>
        <v>1995</v>
      </c>
      <c r="J1357" s="33">
        <v>6.0400000000000002E-2</v>
      </c>
      <c r="K1357" s="34">
        <v>33507</v>
      </c>
      <c r="L1357" s="34">
        <v>0</v>
      </c>
      <c r="M1357" s="35">
        <f t="shared" si="30"/>
        <v>31032</v>
      </c>
      <c r="N1357" s="35">
        <f t="shared" si="31"/>
        <v>2475</v>
      </c>
      <c r="O1357" s="36">
        <f t="shared" si="27"/>
        <v>7.3865162503357507E-2</v>
      </c>
      <c r="P1357" s="2"/>
      <c r="Q1357" s="2"/>
      <c r="R1357" s="2"/>
      <c r="S1357" s="2"/>
      <c r="T1357" s="2"/>
      <c r="U1357" s="2"/>
    </row>
    <row r="1358" spans="1:21" x14ac:dyDescent="0.25">
      <c r="A1358" s="37">
        <v>150508</v>
      </c>
      <c r="B1358" s="45" t="s">
        <v>50</v>
      </c>
      <c r="C1358" s="44" t="s">
        <v>1333</v>
      </c>
      <c r="D1358" s="30" t="s">
        <v>1340</v>
      </c>
      <c r="E1358" s="42">
        <v>2557</v>
      </c>
      <c r="F1358" s="32">
        <v>2500</v>
      </c>
      <c r="G1358" s="32">
        <f t="shared" si="28"/>
        <v>-57</v>
      </c>
      <c r="H1358" s="32">
        <v>2353</v>
      </c>
      <c r="I1358" s="32">
        <f t="shared" si="29"/>
        <v>147</v>
      </c>
      <c r="J1358" s="33">
        <v>5.8799999999999998E-2</v>
      </c>
      <c r="K1358" s="34">
        <v>2512</v>
      </c>
      <c r="L1358" s="34">
        <v>0</v>
      </c>
      <c r="M1358" s="35">
        <f t="shared" si="30"/>
        <v>2353</v>
      </c>
      <c r="N1358" s="35">
        <f t="shared" si="31"/>
        <v>159</v>
      </c>
      <c r="O1358" s="36">
        <f t="shared" si="27"/>
        <v>6.3296178343949044E-2</v>
      </c>
      <c r="P1358" s="2"/>
      <c r="Q1358" s="2"/>
      <c r="R1358" s="2"/>
      <c r="S1358" s="2"/>
      <c r="T1358" s="2"/>
      <c r="U1358" s="2"/>
    </row>
    <row r="1359" spans="1:21" x14ac:dyDescent="0.25">
      <c r="A1359" s="37">
        <v>150509</v>
      </c>
      <c r="B1359" s="45" t="s">
        <v>50</v>
      </c>
      <c r="C1359" s="44" t="s">
        <v>1333</v>
      </c>
      <c r="D1359" s="30" t="s">
        <v>1341</v>
      </c>
      <c r="E1359" s="42">
        <v>27489</v>
      </c>
      <c r="F1359" s="32">
        <v>28141</v>
      </c>
      <c r="G1359" s="32">
        <f t="shared" si="28"/>
        <v>652</v>
      </c>
      <c r="H1359" s="32">
        <v>26241</v>
      </c>
      <c r="I1359" s="32">
        <f t="shared" si="29"/>
        <v>1900</v>
      </c>
      <c r="J1359" s="33">
        <v>6.7500000000000004E-2</v>
      </c>
      <c r="K1359" s="34">
        <v>28744</v>
      </c>
      <c r="L1359" s="34">
        <v>0</v>
      </c>
      <c r="M1359" s="35">
        <f t="shared" si="30"/>
        <v>26241</v>
      </c>
      <c r="N1359" s="35">
        <f t="shared" si="31"/>
        <v>2503</v>
      </c>
      <c r="O1359" s="36">
        <f t="shared" si="27"/>
        <v>8.7079042582799887E-2</v>
      </c>
      <c r="P1359" s="2"/>
      <c r="Q1359" s="2"/>
      <c r="R1359" s="2"/>
      <c r="S1359" s="2"/>
      <c r="T1359" s="2"/>
      <c r="U1359" s="2"/>
    </row>
    <row r="1360" spans="1:21" x14ac:dyDescent="0.25">
      <c r="A1360" s="37">
        <v>150510</v>
      </c>
      <c r="B1360" s="45" t="s">
        <v>50</v>
      </c>
      <c r="C1360" s="44" t="s">
        <v>1333</v>
      </c>
      <c r="D1360" s="30" t="s">
        <v>1342</v>
      </c>
      <c r="E1360" s="42">
        <v>19750</v>
      </c>
      <c r="F1360" s="32">
        <v>22654</v>
      </c>
      <c r="G1360" s="32">
        <f t="shared" si="28"/>
        <v>2904</v>
      </c>
      <c r="H1360" s="32">
        <v>17192</v>
      </c>
      <c r="I1360" s="32">
        <f t="shared" si="29"/>
        <v>5462</v>
      </c>
      <c r="J1360" s="33">
        <v>0.24110000000000001</v>
      </c>
      <c r="K1360" s="34">
        <v>23952</v>
      </c>
      <c r="L1360" s="34">
        <v>0</v>
      </c>
      <c r="M1360" s="35">
        <f t="shared" si="30"/>
        <v>17192</v>
      </c>
      <c r="N1360" s="35">
        <f t="shared" si="31"/>
        <v>6760</v>
      </c>
      <c r="O1360" s="36">
        <f t="shared" si="27"/>
        <v>0.28223112892451568</v>
      </c>
      <c r="P1360" s="2"/>
      <c r="Q1360" s="2"/>
      <c r="R1360" s="2"/>
      <c r="S1360" s="2"/>
      <c r="T1360" s="2"/>
      <c r="U1360" s="2"/>
    </row>
    <row r="1361" spans="1:21" x14ac:dyDescent="0.25">
      <c r="A1361" s="37">
        <v>150511</v>
      </c>
      <c r="B1361" s="45" t="s">
        <v>50</v>
      </c>
      <c r="C1361" s="44" t="s">
        <v>1333</v>
      </c>
      <c r="D1361" s="30" t="s">
        <v>1343</v>
      </c>
      <c r="E1361" s="38"/>
      <c r="F1361" s="39">
        <v>0</v>
      </c>
      <c r="G1361" s="32">
        <f t="shared" si="28"/>
        <v>0</v>
      </c>
      <c r="H1361" s="39">
        <v>0</v>
      </c>
      <c r="I1361" s="32">
        <f t="shared" si="29"/>
        <v>0</v>
      </c>
      <c r="J1361" s="40"/>
      <c r="K1361" s="34">
        <v>0</v>
      </c>
      <c r="L1361" s="34">
        <v>0</v>
      </c>
      <c r="M1361" s="34">
        <f t="shared" si="30"/>
        <v>0</v>
      </c>
      <c r="N1361" s="34">
        <f t="shared" si="31"/>
        <v>0</v>
      </c>
      <c r="O1361" s="36" t="e">
        <f t="shared" si="27"/>
        <v>#DIV/0!</v>
      </c>
      <c r="P1361" s="2"/>
      <c r="Q1361" s="2"/>
      <c r="R1361" s="2"/>
      <c r="S1361" s="2"/>
      <c r="T1361" s="2"/>
      <c r="U1361" s="2"/>
    </row>
    <row r="1362" spans="1:21" x14ac:dyDescent="0.25">
      <c r="A1362" s="37">
        <v>150512</v>
      </c>
      <c r="B1362" s="45" t="s">
        <v>50</v>
      </c>
      <c r="C1362" s="44" t="s">
        <v>1333</v>
      </c>
      <c r="D1362" s="30" t="s">
        <v>1344</v>
      </c>
      <c r="E1362" s="42">
        <v>10617</v>
      </c>
      <c r="F1362" s="32">
        <v>10541</v>
      </c>
      <c r="G1362" s="32">
        <f t="shared" si="28"/>
        <v>-76</v>
      </c>
      <c r="H1362" s="32">
        <v>9499</v>
      </c>
      <c r="I1362" s="32">
        <f t="shared" si="29"/>
        <v>1042</v>
      </c>
      <c r="J1362" s="33">
        <v>9.8900000000000002E-2</v>
      </c>
      <c r="K1362" s="34">
        <v>10815</v>
      </c>
      <c r="L1362" s="34">
        <v>1042</v>
      </c>
      <c r="M1362" s="35">
        <f t="shared" si="30"/>
        <v>10541</v>
      </c>
      <c r="N1362" s="35">
        <f t="shared" si="31"/>
        <v>274</v>
      </c>
      <c r="O1362" s="36">
        <f t="shared" si="27"/>
        <v>2.5335182616736014E-2</v>
      </c>
      <c r="P1362" s="2"/>
      <c r="Q1362" s="2"/>
      <c r="R1362" s="2"/>
      <c r="S1362" s="2"/>
      <c r="T1362" s="2"/>
      <c r="U1362" s="2"/>
    </row>
    <row r="1363" spans="1:21" x14ac:dyDescent="0.25">
      <c r="A1363" s="37">
        <v>150513</v>
      </c>
      <c r="B1363" s="45" t="s">
        <v>50</v>
      </c>
      <c r="C1363" s="44" t="s">
        <v>1333</v>
      </c>
      <c r="D1363" s="30" t="s">
        <v>401</v>
      </c>
      <c r="E1363" s="42">
        <v>3742</v>
      </c>
      <c r="F1363" s="32">
        <v>3854</v>
      </c>
      <c r="G1363" s="32">
        <f t="shared" si="28"/>
        <v>112</v>
      </c>
      <c r="H1363" s="32">
        <v>3493</v>
      </c>
      <c r="I1363" s="32">
        <f t="shared" si="29"/>
        <v>361</v>
      </c>
      <c r="J1363" s="33">
        <v>9.3700000000000006E-2</v>
      </c>
      <c r="K1363" s="34">
        <v>3942</v>
      </c>
      <c r="L1363" s="34">
        <v>0</v>
      </c>
      <c r="M1363" s="35">
        <f t="shared" si="30"/>
        <v>3493</v>
      </c>
      <c r="N1363" s="35">
        <f t="shared" si="31"/>
        <v>449</v>
      </c>
      <c r="O1363" s="36">
        <f t="shared" si="27"/>
        <v>0.11390157280568239</v>
      </c>
      <c r="P1363" s="2"/>
      <c r="Q1363" s="2"/>
      <c r="R1363" s="2"/>
      <c r="S1363" s="2"/>
      <c r="T1363" s="2"/>
      <c r="U1363" s="2"/>
    </row>
    <row r="1364" spans="1:21" x14ac:dyDescent="0.25">
      <c r="A1364" s="37">
        <v>150514</v>
      </c>
      <c r="B1364" s="45" t="s">
        <v>50</v>
      </c>
      <c r="C1364" s="44" t="s">
        <v>1333</v>
      </c>
      <c r="D1364" s="30" t="s">
        <v>212</v>
      </c>
      <c r="E1364" s="42">
        <v>9348</v>
      </c>
      <c r="F1364" s="32">
        <v>8984</v>
      </c>
      <c r="G1364" s="32">
        <f t="shared" si="28"/>
        <v>-364</v>
      </c>
      <c r="H1364" s="46">
        <v>8984</v>
      </c>
      <c r="I1364" s="32">
        <f t="shared" si="29"/>
        <v>0</v>
      </c>
      <c r="J1364" s="33">
        <v>0</v>
      </c>
      <c r="K1364" s="34">
        <v>9119</v>
      </c>
      <c r="L1364" s="34">
        <v>0</v>
      </c>
      <c r="M1364" s="35">
        <f t="shared" si="30"/>
        <v>8984</v>
      </c>
      <c r="N1364" s="35">
        <f t="shared" si="31"/>
        <v>135</v>
      </c>
      <c r="O1364" s="36">
        <f t="shared" si="27"/>
        <v>1.4804254852505758E-2</v>
      </c>
      <c r="P1364" s="2"/>
      <c r="Q1364" s="2"/>
      <c r="R1364" s="2"/>
      <c r="S1364" s="2"/>
      <c r="T1364" s="2"/>
      <c r="U1364" s="2"/>
    </row>
    <row r="1365" spans="1:21" x14ac:dyDescent="0.25">
      <c r="A1365" s="37">
        <v>150515</v>
      </c>
      <c r="B1365" s="45" t="s">
        <v>50</v>
      </c>
      <c r="C1365" s="44" t="s">
        <v>1333</v>
      </c>
      <c r="D1365" s="30" t="s">
        <v>1345</v>
      </c>
      <c r="E1365" s="38"/>
      <c r="F1365" s="39">
        <v>0</v>
      </c>
      <c r="G1365" s="32">
        <f t="shared" si="28"/>
        <v>0</v>
      </c>
      <c r="H1365" s="39">
        <v>0</v>
      </c>
      <c r="I1365" s="32">
        <f t="shared" si="29"/>
        <v>0</v>
      </c>
      <c r="J1365" s="40"/>
      <c r="K1365" s="34">
        <v>0</v>
      </c>
      <c r="L1365" s="34">
        <v>0</v>
      </c>
      <c r="M1365" s="34">
        <f t="shared" si="30"/>
        <v>0</v>
      </c>
      <c r="N1365" s="34">
        <f t="shared" si="31"/>
        <v>0</v>
      </c>
      <c r="O1365" s="36" t="e">
        <f t="shared" si="27"/>
        <v>#DIV/0!</v>
      </c>
      <c r="P1365" s="2"/>
      <c r="Q1365" s="2"/>
      <c r="R1365" s="2"/>
      <c r="S1365" s="2"/>
      <c r="T1365" s="2"/>
      <c r="U1365" s="2"/>
    </row>
    <row r="1366" spans="1:21" x14ac:dyDescent="0.25">
      <c r="A1366" s="37">
        <v>150516</v>
      </c>
      <c r="B1366" s="45" t="s">
        <v>50</v>
      </c>
      <c r="C1366" s="44" t="s">
        <v>1333</v>
      </c>
      <c r="D1366" s="30" t="s">
        <v>1346</v>
      </c>
      <c r="E1366" s="38"/>
      <c r="F1366" s="39">
        <v>0</v>
      </c>
      <c r="G1366" s="32">
        <f t="shared" si="28"/>
        <v>0</v>
      </c>
      <c r="H1366" s="39">
        <v>0</v>
      </c>
      <c r="I1366" s="32">
        <f t="shared" si="29"/>
        <v>0</v>
      </c>
      <c r="J1366" s="40"/>
      <c r="K1366" s="34">
        <v>0</v>
      </c>
      <c r="L1366" s="34">
        <v>0</v>
      </c>
      <c r="M1366" s="34">
        <f t="shared" si="30"/>
        <v>0</v>
      </c>
      <c r="N1366" s="34">
        <f t="shared" si="31"/>
        <v>0</v>
      </c>
      <c r="O1366" s="36" t="e">
        <f t="shared" si="27"/>
        <v>#DIV/0!</v>
      </c>
      <c r="P1366" s="2"/>
      <c r="Q1366" s="2"/>
      <c r="R1366" s="2"/>
      <c r="S1366" s="2"/>
      <c r="T1366" s="2"/>
      <c r="U1366" s="2"/>
    </row>
    <row r="1367" spans="1:21" x14ac:dyDescent="0.25">
      <c r="A1367" s="37">
        <v>150601</v>
      </c>
      <c r="B1367" s="47" t="s">
        <v>50</v>
      </c>
      <c r="C1367" s="30" t="s">
        <v>1347</v>
      </c>
      <c r="D1367" s="30" t="s">
        <v>1347</v>
      </c>
      <c r="E1367" s="42">
        <v>81605</v>
      </c>
      <c r="F1367" s="32">
        <v>84510</v>
      </c>
      <c r="G1367" s="32">
        <f t="shared" si="28"/>
        <v>2905</v>
      </c>
      <c r="H1367" s="32">
        <v>73665</v>
      </c>
      <c r="I1367" s="32">
        <f t="shared" si="29"/>
        <v>10845</v>
      </c>
      <c r="J1367" s="33">
        <v>0.1283</v>
      </c>
      <c r="K1367" s="34">
        <v>86151</v>
      </c>
      <c r="L1367" s="34">
        <v>0</v>
      </c>
      <c r="M1367" s="35">
        <f t="shared" si="30"/>
        <v>73665</v>
      </c>
      <c r="N1367" s="35">
        <f t="shared" si="31"/>
        <v>12486</v>
      </c>
      <c r="O1367" s="36">
        <f t="shared" si="27"/>
        <v>0.14493157363234321</v>
      </c>
      <c r="P1367" s="2"/>
      <c r="Q1367" s="2"/>
      <c r="R1367" s="2"/>
      <c r="S1367" s="2"/>
      <c r="T1367" s="2"/>
      <c r="U1367" s="2"/>
    </row>
    <row r="1368" spans="1:21" x14ac:dyDescent="0.25">
      <c r="A1368" s="37">
        <v>150602</v>
      </c>
      <c r="B1368" s="30" t="s">
        <v>50</v>
      </c>
      <c r="C1368" s="30" t="s">
        <v>1347</v>
      </c>
      <c r="D1368" s="30" t="s">
        <v>1348</v>
      </c>
      <c r="E1368" s="38"/>
      <c r="F1368" s="39">
        <v>0</v>
      </c>
      <c r="G1368" s="32">
        <f t="shared" si="28"/>
        <v>0</v>
      </c>
      <c r="H1368" s="39">
        <v>0</v>
      </c>
      <c r="I1368" s="32">
        <f t="shared" si="29"/>
        <v>0</v>
      </c>
      <c r="J1368" s="40"/>
      <c r="K1368" s="34">
        <v>0</v>
      </c>
      <c r="L1368" s="34">
        <v>0</v>
      </c>
      <c r="M1368" s="34">
        <f t="shared" si="30"/>
        <v>0</v>
      </c>
      <c r="N1368" s="34">
        <f t="shared" si="31"/>
        <v>0</v>
      </c>
      <c r="O1368" s="36" t="e">
        <f t="shared" si="27"/>
        <v>#DIV/0!</v>
      </c>
      <c r="P1368" s="2"/>
      <c r="Q1368" s="2"/>
      <c r="R1368" s="2"/>
      <c r="S1368" s="2"/>
      <c r="T1368" s="2"/>
      <c r="U1368" s="2"/>
    </row>
    <row r="1369" spans="1:21" x14ac:dyDescent="0.25">
      <c r="A1369" s="37">
        <v>150603</v>
      </c>
      <c r="B1369" s="30" t="s">
        <v>50</v>
      </c>
      <c r="C1369" s="30" t="s">
        <v>1347</v>
      </c>
      <c r="D1369" s="30" t="s">
        <v>1349</v>
      </c>
      <c r="E1369" s="38"/>
      <c r="F1369" s="39">
        <v>0</v>
      </c>
      <c r="G1369" s="32">
        <f t="shared" si="28"/>
        <v>0</v>
      </c>
      <c r="H1369" s="39">
        <v>0</v>
      </c>
      <c r="I1369" s="32">
        <f t="shared" si="29"/>
        <v>0</v>
      </c>
      <c r="J1369" s="40"/>
      <c r="K1369" s="34">
        <v>0</v>
      </c>
      <c r="L1369" s="34">
        <v>0</v>
      </c>
      <c r="M1369" s="34">
        <f t="shared" si="30"/>
        <v>0</v>
      </c>
      <c r="N1369" s="34">
        <f t="shared" si="31"/>
        <v>0</v>
      </c>
      <c r="O1369" s="36" t="e">
        <f t="shared" si="27"/>
        <v>#DIV/0!</v>
      </c>
      <c r="P1369" s="2"/>
      <c r="Q1369" s="2"/>
      <c r="R1369" s="2"/>
      <c r="S1369" s="2"/>
      <c r="T1369" s="2"/>
      <c r="U1369" s="2"/>
    </row>
    <row r="1370" spans="1:21" x14ac:dyDescent="0.25">
      <c r="A1370" s="37">
        <v>150604</v>
      </c>
      <c r="B1370" s="30" t="s">
        <v>50</v>
      </c>
      <c r="C1370" s="30" t="s">
        <v>1347</v>
      </c>
      <c r="D1370" s="30" t="s">
        <v>1350</v>
      </c>
      <c r="E1370" s="42">
        <v>6181</v>
      </c>
      <c r="F1370" s="32">
        <v>7724</v>
      </c>
      <c r="G1370" s="32">
        <f t="shared" si="28"/>
        <v>1543</v>
      </c>
      <c r="H1370" s="32">
        <v>5492</v>
      </c>
      <c r="I1370" s="32">
        <f t="shared" si="29"/>
        <v>2232</v>
      </c>
      <c r="J1370" s="33">
        <v>0.28899999999999998</v>
      </c>
      <c r="K1370" s="34">
        <v>7954</v>
      </c>
      <c r="L1370" s="34">
        <v>0</v>
      </c>
      <c r="M1370" s="35">
        <f t="shared" si="30"/>
        <v>5492</v>
      </c>
      <c r="N1370" s="35">
        <f t="shared" si="31"/>
        <v>2462</v>
      </c>
      <c r="O1370" s="36">
        <f t="shared" si="27"/>
        <v>0.3095297963288911</v>
      </c>
      <c r="P1370" s="2"/>
      <c r="Q1370" s="2"/>
      <c r="R1370" s="2"/>
      <c r="S1370" s="2"/>
      <c r="T1370" s="2"/>
      <c r="U1370" s="2"/>
    </row>
    <row r="1371" spans="1:21" x14ac:dyDescent="0.25">
      <c r="A1371" s="37">
        <v>150605</v>
      </c>
      <c r="B1371" s="30" t="s">
        <v>50</v>
      </c>
      <c r="C1371" s="30" t="s">
        <v>1347</v>
      </c>
      <c r="D1371" s="30" t="s">
        <v>714</v>
      </c>
      <c r="E1371" s="42">
        <v>47358</v>
      </c>
      <c r="F1371" s="32">
        <v>49665</v>
      </c>
      <c r="G1371" s="32">
        <f t="shared" si="28"/>
        <v>2307</v>
      </c>
      <c r="H1371" s="32">
        <v>43916</v>
      </c>
      <c r="I1371" s="32">
        <f t="shared" si="29"/>
        <v>5749</v>
      </c>
      <c r="J1371" s="33">
        <v>0.1158</v>
      </c>
      <c r="K1371" s="34">
        <v>50768</v>
      </c>
      <c r="L1371" s="34">
        <v>0</v>
      </c>
      <c r="M1371" s="35">
        <f t="shared" si="30"/>
        <v>43916</v>
      </c>
      <c r="N1371" s="35">
        <f t="shared" si="31"/>
        <v>6852</v>
      </c>
      <c r="O1371" s="36">
        <f t="shared" si="27"/>
        <v>0.13496690828868579</v>
      </c>
      <c r="P1371" s="2"/>
      <c r="Q1371" s="2"/>
      <c r="R1371" s="2"/>
      <c r="S1371" s="2"/>
      <c r="T1371" s="2"/>
      <c r="U1371" s="2"/>
    </row>
    <row r="1372" spans="1:21" x14ac:dyDescent="0.25">
      <c r="A1372" s="37">
        <v>150606</v>
      </c>
      <c r="B1372" s="30" t="s">
        <v>50</v>
      </c>
      <c r="C1372" s="30" t="s">
        <v>1347</v>
      </c>
      <c r="D1372" s="30" t="s">
        <v>1351</v>
      </c>
      <c r="E1372" s="38"/>
      <c r="F1372" s="39">
        <v>0</v>
      </c>
      <c r="G1372" s="32">
        <f t="shared" si="28"/>
        <v>0</v>
      </c>
      <c r="H1372" s="39">
        <v>0</v>
      </c>
      <c r="I1372" s="32">
        <f t="shared" si="29"/>
        <v>0</v>
      </c>
      <c r="J1372" s="40"/>
      <c r="K1372" s="34">
        <v>0</v>
      </c>
      <c r="L1372" s="34">
        <v>0</v>
      </c>
      <c r="M1372" s="34">
        <f t="shared" si="30"/>
        <v>0</v>
      </c>
      <c r="N1372" s="34">
        <f t="shared" si="31"/>
        <v>0</v>
      </c>
      <c r="O1372" s="36" t="e">
        <f t="shared" si="27"/>
        <v>#DIV/0!</v>
      </c>
      <c r="P1372" s="2"/>
      <c r="Q1372" s="2"/>
      <c r="R1372" s="2"/>
      <c r="S1372" s="2"/>
      <c r="T1372" s="2"/>
      <c r="U1372" s="2"/>
    </row>
    <row r="1373" spans="1:21" x14ac:dyDescent="0.25">
      <c r="A1373" s="37">
        <v>150607</v>
      </c>
      <c r="B1373" s="30" t="s">
        <v>50</v>
      </c>
      <c r="C1373" s="30" t="s">
        <v>1347</v>
      </c>
      <c r="D1373" s="30" t="s">
        <v>1352</v>
      </c>
      <c r="E1373" s="38"/>
      <c r="F1373" s="39">
        <v>0</v>
      </c>
      <c r="G1373" s="32">
        <f t="shared" si="28"/>
        <v>0</v>
      </c>
      <c r="H1373" s="39">
        <v>0</v>
      </c>
      <c r="I1373" s="32">
        <f t="shared" si="29"/>
        <v>0</v>
      </c>
      <c r="J1373" s="40"/>
      <c r="K1373" s="34">
        <v>0</v>
      </c>
      <c r="L1373" s="34">
        <v>0</v>
      </c>
      <c r="M1373" s="34">
        <f t="shared" si="30"/>
        <v>0</v>
      </c>
      <c r="N1373" s="34">
        <f t="shared" si="31"/>
        <v>0</v>
      </c>
      <c r="O1373" s="36" t="e">
        <f t="shared" si="27"/>
        <v>#DIV/0!</v>
      </c>
      <c r="P1373" s="2"/>
      <c r="Q1373" s="2"/>
      <c r="R1373" s="2"/>
      <c r="S1373" s="2"/>
      <c r="T1373" s="2"/>
      <c r="U1373" s="2"/>
    </row>
    <row r="1374" spans="1:21" x14ac:dyDescent="0.25">
      <c r="A1374" s="37">
        <v>150608</v>
      </c>
      <c r="B1374" s="30" t="s">
        <v>50</v>
      </c>
      <c r="C1374" s="30" t="s">
        <v>1347</v>
      </c>
      <c r="D1374" s="30" t="s">
        <v>1353</v>
      </c>
      <c r="E1374" s="38"/>
      <c r="F1374" s="39">
        <v>0</v>
      </c>
      <c r="G1374" s="32">
        <f t="shared" si="28"/>
        <v>0</v>
      </c>
      <c r="H1374" s="39">
        <v>0</v>
      </c>
      <c r="I1374" s="32">
        <f t="shared" si="29"/>
        <v>0</v>
      </c>
      <c r="J1374" s="40"/>
      <c r="K1374" s="34">
        <v>0</v>
      </c>
      <c r="L1374" s="34">
        <v>0</v>
      </c>
      <c r="M1374" s="34">
        <f t="shared" si="30"/>
        <v>0</v>
      </c>
      <c r="N1374" s="34">
        <f t="shared" si="31"/>
        <v>0</v>
      </c>
      <c r="O1374" s="36" t="e">
        <f t="shared" si="27"/>
        <v>#DIV/0!</v>
      </c>
      <c r="P1374" s="2"/>
      <c r="Q1374" s="2"/>
      <c r="R1374" s="2"/>
      <c r="S1374" s="2"/>
      <c r="T1374" s="2"/>
      <c r="U1374" s="2"/>
    </row>
    <row r="1375" spans="1:21" x14ac:dyDescent="0.25">
      <c r="A1375" s="37">
        <v>150609</v>
      </c>
      <c r="B1375" s="30" t="s">
        <v>50</v>
      </c>
      <c r="C1375" s="30" t="s">
        <v>1347</v>
      </c>
      <c r="D1375" s="30" t="s">
        <v>1354</v>
      </c>
      <c r="E1375" s="38"/>
      <c r="F1375" s="39">
        <v>0</v>
      </c>
      <c r="G1375" s="32">
        <f t="shared" si="28"/>
        <v>0</v>
      </c>
      <c r="H1375" s="39">
        <v>0</v>
      </c>
      <c r="I1375" s="32">
        <f t="shared" si="29"/>
        <v>0</v>
      </c>
      <c r="J1375" s="40"/>
      <c r="K1375" s="34">
        <v>0</v>
      </c>
      <c r="L1375" s="34">
        <v>0</v>
      </c>
      <c r="M1375" s="34">
        <f t="shared" si="30"/>
        <v>0</v>
      </c>
      <c r="N1375" s="34">
        <f t="shared" si="31"/>
        <v>0</v>
      </c>
      <c r="O1375" s="36" t="e">
        <f t="shared" si="27"/>
        <v>#DIV/0!</v>
      </c>
      <c r="P1375" s="2"/>
      <c r="Q1375" s="2"/>
      <c r="R1375" s="2"/>
      <c r="S1375" s="2"/>
      <c r="T1375" s="2"/>
      <c r="U1375" s="2"/>
    </row>
    <row r="1376" spans="1:21" x14ac:dyDescent="0.25">
      <c r="A1376" s="37">
        <v>150610</v>
      </c>
      <c r="B1376" s="30" t="s">
        <v>50</v>
      </c>
      <c r="C1376" s="30" t="s">
        <v>1347</v>
      </c>
      <c r="D1376" s="30" t="s">
        <v>1355</v>
      </c>
      <c r="E1376" s="38"/>
      <c r="F1376" s="39">
        <v>0</v>
      </c>
      <c r="G1376" s="32">
        <f t="shared" si="28"/>
        <v>0</v>
      </c>
      <c r="H1376" s="39">
        <v>0</v>
      </c>
      <c r="I1376" s="32">
        <f t="shared" si="29"/>
        <v>0</v>
      </c>
      <c r="J1376" s="40"/>
      <c r="K1376" s="34">
        <v>0</v>
      </c>
      <c r="L1376" s="34">
        <v>0</v>
      </c>
      <c r="M1376" s="34">
        <f t="shared" si="30"/>
        <v>0</v>
      </c>
      <c r="N1376" s="34">
        <f t="shared" si="31"/>
        <v>0</v>
      </c>
      <c r="O1376" s="36" t="e">
        <f t="shared" si="27"/>
        <v>#DIV/0!</v>
      </c>
      <c r="P1376" s="2"/>
      <c r="Q1376" s="2"/>
      <c r="R1376" s="2"/>
      <c r="S1376" s="2"/>
      <c r="T1376" s="2"/>
      <c r="U1376" s="2"/>
    </row>
    <row r="1377" spans="1:21" x14ac:dyDescent="0.25">
      <c r="A1377" s="37">
        <v>150611</v>
      </c>
      <c r="B1377" s="30" t="s">
        <v>50</v>
      </c>
      <c r="C1377" s="30" t="s">
        <v>1347</v>
      </c>
      <c r="D1377" s="30" t="s">
        <v>1356</v>
      </c>
      <c r="E1377" s="38"/>
      <c r="F1377" s="39">
        <v>0</v>
      </c>
      <c r="G1377" s="32">
        <f t="shared" si="28"/>
        <v>0</v>
      </c>
      <c r="H1377" s="39">
        <v>0</v>
      </c>
      <c r="I1377" s="32">
        <f t="shared" si="29"/>
        <v>0</v>
      </c>
      <c r="J1377" s="40"/>
      <c r="K1377" s="34">
        <v>0</v>
      </c>
      <c r="L1377" s="34">
        <v>0</v>
      </c>
      <c r="M1377" s="34">
        <f t="shared" si="30"/>
        <v>0</v>
      </c>
      <c r="N1377" s="34">
        <f t="shared" si="31"/>
        <v>0</v>
      </c>
      <c r="O1377" s="36" t="e">
        <f t="shared" si="27"/>
        <v>#DIV/0!</v>
      </c>
      <c r="P1377" s="2"/>
      <c r="Q1377" s="2"/>
      <c r="R1377" s="2"/>
      <c r="S1377" s="2"/>
      <c r="T1377" s="2"/>
      <c r="U1377" s="2"/>
    </row>
    <row r="1378" spans="1:21" x14ac:dyDescent="0.25">
      <c r="A1378" s="37">
        <v>150612</v>
      </c>
      <c r="B1378" s="30" t="s">
        <v>50</v>
      </c>
      <c r="C1378" s="30" t="s">
        <v>1347</v>
      </c>
      <c r="D1378" s="30" t="s">
        <v>1357</v>
      </c>
      <c r="E1378" s="38"/>
      <c r="F1378" s="39">
        <v>0</v>
      </c>
      <c r="G1378" s="32">
        <f t="shared" si="28"/>
        <v>0</v>
      </c>
      <c r="H1378" s="39">
        <v>0</v>
      </c>
      <c r="I1378" s="32">
        <f t="shared" si="29"/>
        <v>0</v>
      </c>
      <c r="J1378" s="40"/>
      <c r="K1378" s="34">
        <v>0</v>
      </c>
      <c r="L1378" s="34">
        <v>0</v>
      </c>
      <c r="M1378" s="34">
        <f t="shared" si="30"/>
        <v>0</v>
      </c>
      <c r="N1378" s="34">
        <f t="shared" si="31"/>
        <v>0</v>
      </c>
      <c r="O1378" s="36" t="e">
        <f t="shared" si="27"/>
        <v>#DIV/0!</v>
      </c>
      <c r="P1378" s="2"/>
      <c r="Q1378" s="2"/>
      <c r="R1378" s="2"/>
      <c r="S1378" s="2"/>
      <c r="T1378" s="2"/>
      <c r="U1378" s="2"/>
    </row>
    <row r="1379" spans="1:21" x14ac:dyDescent="0.25">
      <c r="A1379" s="37">
        <v>150701</v>
      </c>
      <c r="B1379" s="30" t="s">
        <v>50</v>
      </c>
      <c r="C1379" s="30" t="s">
        <v>1358</v>
      </c>
      <c r="D1379" s="30" t="s">
        <v>1359</v>
      </c>
      <c r="E1379" s="42">
        <v>2343</v>
      </c>
      <c r="F1379" s="32">
        <v>2506</v>
      </c>
      <c r="G1379" s="32">
        <f t="shared" si="28"/>
        <v>163</v>
      </c>
      <c r="H1379" s="32">
        <v>2292</v>
      </c>
      <c r="I1379" s="32">
        <f t="shared" si="29"/>
        <v>214</v>
      </c>
      <c r="J1379" s="33">
        <v>8.5400000000000004E-2</v>
      </c>
      <c r="K1379" s="34">
        <v>2491</v>
      </c>
      <c r="L1379" s="34">
        <v>0</v>
      </c>
      <c r="M1379" s="35">
        <f t="shared" si="30"/>
        <v>2292</v>
      </c>
      <c r="N1379" s="35">
        <f t="shared" si="31"/>
        <v>199</v>
      </c>
      <c r="O1379" s="36">
        <f t="shared" si="27"/>
        <v>7.9887595343235654E-2</v>
      </c>
      <c r="P1379" s="2"/>
      <c r="Q1379" s="2"/>
      <c r="R1379" s="2"/>
      <c r="S1379" s="2"/>
      <c r="T1379" s="2"/>
      <c r="U1379" s="2"/>
    </row>
    <row r="1380" spans="1:21" x14ac:dyDescent="0.25">
      <c r="A1380" s="37">
        <v>150702</v>
      </c>
      <c r="B1380" s="30" t="s">
        <v>50</v>
      </c>
      <c r="C1380" s="30" t="s">
        <v>1358</v>
      </c>
      <c r="D1380" s="30" t="s">
        <v>1360</v>
      </c>
      <c r="E1380" s="38"/>
      <c r="F1380" s="39">
        <v>0</v>
      </c>
      <c r="G1380" s="32">
        <f t="shared" si="28"/>
        <v>0</v>
      </c>
      <c r="H1380" s="39">
        <v>0</v>
      </c>
      <c r="I1380" s="32">
        <f t="shared" si="29"/>
        <v>0</v>
      </c>
      <c r="J1380" s="40"/>
      <c r="K1380" s="34">
        <v>0</v>
      </c>
      <c r="L1380" s="34">
        <v>0</v>
      </c>
      <c r="M1380" s="34">
        <f t="shared" si="30"/>
        <v>0</v>
      </c>
      <c r="N1380" s="34">
        <f t="shared" si="31"/>
        <v>0</v>
      </c>
      <c r="O1380" s="36" t="e">
        <f t="shared" si="27"/>
        <v>#DIV/0!</v>
      </c>
      <c r="P1380" s="2"/>
      <c r="Q1380" s="2"/>
      <c r="R1380" s="2"/>
      <c r="S1380" s="2"/>
      <c r="T1380" s="2"/>
      <c r="U1380" s="2"/>
    </row>
    <row r="1381" spans="1:21" x14ac:dyDescent="0.25">
      <c r="A1381" s="37">
        <v>150703</v>
      </c>
      <c r="B1381" s="30" t="s">
        <v>50</v>
      </c>
      <c r="C1381" s="30" t="s">
        <v>1358</v>
      </c>
      <c r="D1381" s="30" t="s">
        <v>1361</v>
      </c>
      <c r="E1381" s="38"/>
      <c r="F1381" s="39">
        <v>0</v>
      </c>
      <c r="G1381" s="32">
        <f t="shared" si="28"/>
        <v>0</v>
      </c>
      <c r="H1381" s="39">
        <v>0</v>
      </c>
      <c r="I1381" s="32">
        <f t="shared" si="29"/>
        <v>0</v>
      </c>
      <c r="J1381" s="40"/>
      <c r="K1381" s="34">
        <v>0</v>
      </c>
      <c r="L1381" s="34">
        <v>0</v>
      </c>
      <c r="M1381" s="34">
        <f t="shared" si="30"/>
        <v>0</v>
      </c>
      <c r="N1381" s="34">
        <f t="shared" si="31"/>
        <v>0</v>
      </c>
      <c r="O1381" s="36" t="e">
        <f t="shared" si="27"/>
        <v>#DIV/0!</v>
      </c>
      <c r="P1381" s="2"/>
      <c r="Q1381" s="2"/>
      <c r="R1381" s="2"/>
      <c r="S1381" s="2"/>
      <c r="T1381" s="2"/>
      <c r="U1381" s="2"/>
    </row>
    <row r="1382" spans="1:21" x14ac:dyDescent="0.25">
      <c r="A1382" s="37">
        <v>150704</v>
      </c>
      <c r="B1382" s="30" t="s">
        <v>50</v>
      </c>
      <c r="C1382" s="30" t="s">
        <v>1358</v>
      </c>
      <c r="D1382" s="30" t="s">
        <v>1362</v>
      </c>
      <c r="E1382" s="38"/>
      <c r="F1382" s="39">
        <v>0</v>
      </c>
      <c r="G1382" s="32">
        <f t="shared" si="28"/>
        <v>0</v>
      </c>
      <c r="H1382" s="39">
        <v>0</v>
      </c>
      <c r="I1382" s="32">
        <f t="shared" si="29"/>
        <v>0</v>
      </c>
      <c r="J1382" s="40"/>
      <c r="K1382" s="34">
        <v>0</v>
      </c>
      <c r="L1382" s="34">
        <v>0</v>
      </c>
      <c r="M1382" s="34">
        <f t="shared" si="30"/>
        <v>0</v>
      </c>
      <c r="N1382" s="34">
        <f t="shared" si="31"/>
        <v>0</v>
      </c>
      <c r="O1382" s="36" t="e">
        <f t="shared" si="27"/>
        <v>#DIV/0!</v>
      </c>
      <c r="P1382" s="2"/>
      <c r="Q1382" s="2"/>
      <c r="R1382" s="2"/>
      <c r="S1382" s="2"/>
      <c r="T1382" s="2"/>
      <c r="U1382" s="2"/>
    </row>
    <row r="1383" spans="1:21" x14ac:dyDescent="0.25">
      <c r="A1383" s="37">
        <v>150705</v>
      </c>
      <c r="B1383" s="30" t="s">
        <v>50</v>
      </c>
      <c r="C1383" s="30" t="s">
        <v>1358</v>
      </c>
      <c r="D1383" s="30" t="s">
        <v>1363</v>
      </c>
      <c r="E1383" s="38"/>
      <c r="F1383" s="39">
        <v>0</v>
      </c>
      <c r="G1383" s="32">
        <f t="shared" si="28"/>
        <v>0</v>
      </c>
      <c r="H1383" s="39">
        <v>0</v>
      </c>
      <c r="I1383" s="32">
        <f t="shared" si="29"/>
        <v>0</v>
      </c>
      <c r="J1383" s="40"/>
      <c r="K1383" s="34">
        <v>0</v>
      </c>
      <c r="L1383" s="34">
        <v>0</v>
      </c>
      <c r="M1383" s="34">
        <f t="shared" si="30"/>
        <v>0</v>
      </c>
      <c r="N1383" s="34">
        <f t="shared" si="31"/>
        <v>0</v>
      </c>
      <c r="O1383" s="36" t="e">
        <f t="shared" si="27"/>
        <v>#DIV/0!</v>
      </c>
      <c r="P1383" s="2"/>
      <c r="Q1383" s="2"/>
      <c r="R1383" s="2"/>
      <c r="S1383" s="2"/>
      <c r="T1383" s="2"/>
      <c r="U1383" s="2"/>
    </row>
    <row r="1384" spans="1:21" x14ac:dyDescent="0.25">
      <c r="A1384" s="37">
        <v>150706</v>
      </c>
      <c r="B1384" s="30" t="s">
        <v>50</v>
      </c>
      <c r="C1384" s="30" t="s">
        <v>1358</v>
      </c>
      <c r="D1384" s="30" t="s">
        <v>858</v>
      </c>
      <c r="E1384" s="38"/>
      <c r="F1384" s="39">
        <v>0</v>
      </c>
      <c r="G1384" s="32">
        <f t="shared" si="28"/>
        <v>0</v>
      </c>
      <c r="H1384" s="39">
        <v>0</v>
      </c>
      <c r="I1384" s="32">
        <f t="shared" si="29"/>
        <v>0</v>
      </c>
      <c r="J1384" s="40"/>
      <c r="K1384" s="34">
        <v>0</v>
      </c>
      <c r="L1384" s="34">
        <v>0</v>
      </c>
      <c r="M1384" s="34">
        <f t="shared" si="30"/>
        <v>0</v>
      </c>
      <c r="N1384" s="34">
        <f t="shared" si="31"/>
        <v>0</v>
      </c>
      <c r="O1384" s="36" t="e">
        <f t="shared" si="27"/>
        <v>#DIV/0!</v>
      </c>
      <c r="P1384" s="2"/>
      <c r="Q1384" s="2"/>
      <c r="R1384" s="2"/>
      <c r="S1384" s="2"/>
      <c r="T1384" s="2"/>
      <c r="U1384" s="2"/>
    </row>
    <row r="1385" spans="1:21" x14ac:dyDescent="0.25">
      <c r="A1385" s="37">
        <v>150707</v>
      </c>
      <c r="B1385" s="30" t="s">
        <v>50</v>
      </c>
      <c r="C1385" s="30" t="s">
        <v>1358</v>
      </c>
      <c r="D1385" s="30" t="s">
        <v>1364</v>
      </c>
      <c r="E1385" s="38"/>
      <c r="F1385" s="39">
        <v>0</v>
      </c>
      <c r="G1385" s="32">
        <f t="shared" si="28"/>
        <v>0</v>
      </c>
      <c r="H1385" s="39">
        <v>0</v>
      </c>
      <c r="I1385" s="32">
        <f t="shared" si="29"/>
        <v>0</v>
      </c>
      <c r="J1385" s="40"/>
      <c r="K1385" s="34">
        <v>0</v>
      </c>
      <c r="L1385" s="34">
        <v>0</v>
      </c>
      <c r="M1385" s="34">
        <f t="shared" si="30"/>
        <v>0</v>
      </c>
      <c r="N1385" s="34">
        <f t="shared" si="31"/>
        <v>0</v>
      </c>
      <c r="O1385" s="36" t="e">
        <f t="shared" si="27"/>
        <v>#DIV/0!</v>
      </c>
      <c r="P1385" s="2"/>
      <c r="Q1385" s="2"/>
      <c r="R1385" s="2"/>
      <c r="S1385" s="2"/>
      <c r="T1385" s="2"/>
      <c r="U1385" s="2"/>
    </row>
    <row r="1386" spans="1:21" x14ac:dyDescent="0.25">
      <c r="A1386" s="37">
        <v>150708</v>
      </c>
      <c r="B1386" s="30" t="s">
        <v>50</v>
      </c>
      <c r="C1386" s="30" t="s">
        <v>1358</v>
      </c>
      <c r="D1386" s="30" t="s">
        <v>1365</v>
      </c>
      <c r="E1386" s="38"/>
      <c r="F1386" s="39">
        <v>0</v>
      </c>
      <c r="G1386" s="32">
        <f t="shared" si="28"/>
        <v>0</v>
      </c>
      <c r="H1386" s="39">
        <v>0</v>
      </c>
      <c r="I1386" s="32">
        <f t="shared" si="29"/>
        <v>0</v>
      </c>
      <c r="J1386" s="40"/>
      <c r="K1386" s="34">
        <v>0</v>
      </c>
      <c r="L1386" s="34">
        <v>0</v>
      </c>
      <c r="M1386" s="34">
        <f t="shared" si="30"/>
        <v>0</v>
      </c>
      <c r="N1386" s="34">
        <f t="shared" si="31"/>
        <v>0</v>
      </c>
      <c r="O1386" s="36" t="e">
        <f t="shared" si="27"/>
        <v>#DIV/0!</v>
      </c>
      <c r="P1386" s="2"/>
      <c r="Q1386" s="2"/>
      <c r="R1386" s="2"/>
      <c r="S1386" s="2"/>
      <c r="T1386" s="2"/>
      <c r="U1386" s="2"/>
    </row>
    <row r="1387" spans="1:21" x14ac:dyDescent="0.25">
      <c r="A1387" s="37">
        <v>150709</v>
      </c>
      <c r="B1387" s="30" t="s">
        <v>50</v>
      </c>
      <c r="C1387" s="30" t="s">
        <v>1358</v>
      </c>
      <c r="D1387" s="30" t="s">
        <v>1358</v>
      </c>
      <c r="E1387" s="38"/>
      <c r="F1387" s="39">
        <v>0</v>
      </c>
      <c r="G1387" s="32">
        <f t="shared" si="28"/>
        <v>0</v>
      </c>
      <c r="H1387" s="39">
        <v>0</v>
      </c>
      <c r="I1387" s="32">
        <f t="shared" si="29"/>
        <v>0</v>
      </c>
      <c r="J1387" s="40"/>
      <c r="K1387" s="34">
        <v>0</v>
      </c>
      <c r="L1387" s="34">
        <v>0</v>
      </c>
      <c r="M1387" s="34">
        <f t="shared" si="30"/>
        <v>0</v>
      </c>
      <c r="N1387" s="34">
        <f t="shared" si="31"/>
        <v>0</v>
      </c>
      <c r="O1387" s="36" t="e">
        <f t="shared" si="27"/>
        <v>#DIV/0!</v>
      </c>
      <c r="P1387" s="2"/>
      <c r="Q1387" s="2"/>
      <c r="R1387" s="2"/>
      <c r="S1387" s="2"/>
      <c r="T1387" s="2"/>
      <c r="U1387" s="2"/>
    </row>
    <row r="1388" spans="1:21" x14ac:dyDescent="0.25">
      <c r="A1388" s="37">
        <v>150710</v>
      </c>
      <c r="B1388" s="30" t="s">
        <v>50</v>
      </c>
      <c r="C1388" s="30" t="s">
        <v>1358</v>
      </c>
      <c r="D1388" s="30" t="s">
        <v>1366</v>
      </c>
      <c r="E1388" s="38"/>
      <c r="F1388" s="39">
        <v>0</v>
      </c>
      <c r="G1388" s="32">
        <f t="shared" si="28"/>
        <v>0</v>
      </c>
      <c r="H1388" s="39">
        <v>0</v>
      </c>
      <c r="I1388" s="32">
        <f t="shared" si="29"/>
        <v>0</v>
      </c>
      <c r="J1388" s="40"/>
      <c r="K1388" s="34">
        <v>0</v>
      </c>
      <c r="L1388" s="34">
        <v>0</v>
      </c>
      <c r="M1388" s="34">
        <f t="shared" si="30"/>
        <v>0</v>
      </c>
      <c r="N1388" s="34">
        <f t="shared" si="31"/>
        <v>0</v>
      </c>
      <c r="O1388" s="36" t="e">
        <f t="shared" si="27"/>
        <v>#DIV/0!</v>
      </c>
      <c r="P1388" s="2"/>
      <c r="Q1388" s="2"/>
      <c r="R1388" s="2"/>
      <c r="S1388" s="2"/>
      <c r="T1388" s="2"/>
      <c r="U1388" s="2"/>
    </row>
    <row r="1389" spans="1:21" x14ac:dyDescent="0.25">
      <c r="A1389" s="37">
        <v>150711</v>
      </c>
      <c r="B1389" s="30" t="s">
        <v>50</v>
      </c>
      <c r="C1389" s="30" t="s">
        <v>1358</v>
      </c>
      <c r="D1389" s="30" t="s">
        <v>1367</v>
      </c>
      <c r="E1389" s="38"/>
      <c r="F1389" s="39">
        <v>0</v>
      </c>
      <c r="G1389" s="32">
        <f t="shared" si="28"/>
        <v>0</v>
      </c>
      <c r="H1389" s="39">
        <v>0</v>
      </c>
      <c r="I1389" s="32">
        <f t="shared" si="29"/>
        <v>0</v>
      </c>
      <c r="J1389" s="40"/>
      <c r="K1389" s="34">
        <v>0</v>
      </c>
      <c r="L1389" s="34">
        <v>0</v>
      </c>
      <c r="M1389" s="34">
        <f t="shared" si="30"/>
        <v>0</v>
      </c>
      <c r="N1389" s="34">
        <f t="shared" si="31"/>
        <v>0</v>
      </c>
      <c r="O1389" s="36" t="e">
        <f t="shared" si="27"/>
        <v>#DIV/0!</v>
      </c>
      <c r="P1389" s="2"/>
      <c r="Q1389" s="2"/>
      <c r="R1389" s="2"/>
      <c r="S1389" s="2"/>
      <c r="T1389" s="2"/>
      <c r="U1389" s="2"/>
    </row>
    <row r="1390" spans="1:21" x14ac:dyDescent="0.25">
      <c r="A1390" s="37">
        <v>150712</v>
      </c>
      <c r="B1390" s="30" t="s">
        <v>50</v>
      </c>
      <c r="C1390" s="30" t="s">
        <v>1358</v>
      </c>
      <c r="D1390" s="30" t="s">
        <v>1368</v>
      </c>
      <c r="E1390" s="38"/>
      <c r="F1390" s="39">
        <v>0</v>
      </c>
      <c r="G1390" s="32">
        <f t="shared" si="28"/>
        <v>0</v>
      </c>
      <c r="H1390" s="39">
        <v>0</v>
      </c>
      <c r="I1390" s="32">
        <f t="shared" si="29"/>
        <v>0</v>
      </c>
      <c r="J1390" s="40"/>
      <c r="K1390" s="34">
        <v>0</v>
      </c>
      <c r="L1390" s="34">
        <v>0</v>
      </c>
      <c r="M1390" s="34">
        <f t="shared" si="30"/>
        <v>0</v>
      </c>
      <c r="N1390" s="34">
        <f t="shared" si="31"/>
        <v>0</v>
      </c>
      <c r="O1390" s="36" t="e">
        <f t="shared" si="27"/>
        <v>#DIV/0!</v>
      </c>
      <c r="P1390" s="2"/>
      <c r="Q1390" s="2"/>
      <c r="R1390" s="2"/>
      <c r="S1390" s="2"/>
      <c r="T1390" s="2"/>
      <c r="U1390" s="2"/>
    </row>
    <row r="1391" spans="1:21" x14ac:dyDescent="0.25">
      <c r="A1391" s="37">
        <v>150713</v>
      </c>
      <c r="B1391" s="30" t="s">
        <v>50</v>
      </c>
      <c r="C1391" s="30" t="s">
        <v>1358</v>
      </c>
      <c r="D1391" s="30" t="s">
        <v>1369</v>
      </c>
      <c r="E1391" s="38"/>
      <c r="F1391" s="39">
        <v>0</v>
      </c>
      <c r="G1391" s="32">
        <f t="shared" si="28"/>
        <v>0</v>
      </c>
      <c r="H1391" s="39">
        <v>0</v>
      </c>
      <c r="I1391" s="32">
        <f t="shared" si="29"/>
        <v>0</v>
      </c>
      <c r="J1391" s="40"/>
      <c r="K1391" s="34">
        <v>0</v>
      </c>
      <c r="L1391" s="34">
        <v>0</v>
      </c>
      <c r="M1391" s="34">
        <f t="shared" si="30"/>
        <v>0</v>
      </c>
      <c r="N1391" s="34">
        <f t="shared" si="31"/>
        <v>0</v>
      </c>
      <c r="O1391" s="36" t="e">
        <f t="shared" si="27"/>
        <v>#DIV/0!</v>
      </c>
      <c r="P1391" s="2"/>
      <c r="Q1391" s="2"/>
      <c r="R1391" s="2"/>
      <c r="S1391" s="2"/>
      <c r="T1391" s="2"/>
      <c r="U1391" s="2"/>
    </row>
    <row r="1392" spans="1:21" x14ac:dyDescent="0.25">
      <c r="A1392" s="37">
        <v>150714</v>
      </c>
      <c r="B1392" s="30" t="s">
        <v>50</v>
      </c>
      <c r="C1392" s="30" t="s">
        <v>1358</v>
      </c>
      <c r="D1392" s="30" t="s">
        <v>1370</v>
      </c>
      <c r="E1392" s="42">
        <v>4562</v>
      </c>
      <c r="F1392" s="32">
        <v>5158</v>
      </c>
      <c r="G1392" s="32">
        <f t="shared" si="28"/>
        <v>596</v>
      </c>
      <c r="H1392" s="32">
        <v>4371</v>
      </c>
      <c r="I1392" s="32">
        <f t="shared" si="29"/>
        <v>787</v>
      </c>
      <c r="J1392" s="33">
        <v>0.15260000000000001</v>
      </c>
      <c r="K1392" s="34">
        <v>5173</v>
      </c>
      <c r="L1392" s="34">
        <v>0</v>
      </c>
      <c r="M1392" s="35">
        <f t="shared" si="30"/>
        <v>4371</v>
      </c>
      <c r="N1392" s="35">
        <f t="shared" si="31"/>
        <v>802</v>
      </c>
      <c r="O1392" s="36">
        <f t="shared" si="27"/>
        <v>0.15503576261357047</v>
      </c>
      <c r="P1392" s="2"/>
      <c r="Q1392" s="2"/>
      <c r="R1392" s="2"/>
      <c r="S1392" s="2"/>
      <c r="T1392" s="2"/>
      <c r="U1392" s="2"/>
    </row>
    <row r="1393" spans="1:21" x14ac:dyDescent="0.25">
      <c r="A1393" s="37">
        <v>150715</v>
      </c>
      <c r="B1393" s="30" t="s">
        <v>50</v>
      </c>
      <c r="C1393" s="30" t="s">
        <v>1358</v>
      </c>
      <c r="D1393" s="30" t="s">
        <v>1371</v>
      </c>
      <c r="E1393" s="38"/>
      <c r="F1393" s="39">
        <v>0</v>
      </c>
      <c r="G1393" s="32">
        <f t="shared" si="28"/>
        <v>0</v>
      </c>
      <c r="H1393" s="39">
        <v>0</v>
      </c>
      <c r="I1393" s="32">
        <f t="shared" si="29"/>
        <v>0</v>
      </c>
      <c r="J1393" s="40"/>
      <c r="K1393" s="34">
        <v>0</v>
      </c>
      <c r="L1393" s="34">
        <v>0</v>
      </c>
      <c r="M1393" s="34">
        <f t="shared" si="30"/>
        <v>0</v>
      </c>
      <c r="N1393" s="34">
        <f t="shared" si="31"/>
        <v>0</v>
      </c>
      <c r="O1393" s="36" t="e">
        <f t="shared" si="27"/>
        <v>#DIV/0!</v>
      </c>
      <c r="P1393" s="2"/>
      <c r="Q1393" s="2"/>
      <c r="R1393" s="2"/>
      <c r="S1393" s="2"/>
      <c r="T1393" s="2"/>
      <c r="U1393" s="2"/>
    </row>
    <row r="1394" spans="1:21" x14ac:dyDescent="0.25">
      <c r="A1394" s="37">
        <v>150716</v>
      </c>
      <c r="B1394" s="30" t="s">
        <v>50</v>
      </c>
      <c r="C1394" s="30" t="s">
        <v>1358</v>
      </c>
      <c r="D1394" s="30" t="s">
        <v>401</v>
      </c>
      <c r="E1394" s="38"/>
      <c r="F1394" s="39">
        <v>0</v>
      </c>
      <c r="G1394" s="32">
        <f t="shared" si="28"/>
        <v>0</v>
      </c>
      <c r="H1394" s="39">
        <v>0</v>
      </c>
      <c r="I1394" s="32">
        <f t="shared" si="29"/>
        <v>0</v>
      </c>
      <c r="J1394" s="40"/>
      <c r="K1394" s="34">
        <v>0</v>
      </c>
      <c r="L1394" s="34">
        <v>0</v>
      </c>
      <c r="M1394" s="34">
        <f t="shared" si="30"/>
        <v>0</v>
      </c>
      <c r="N1394" s="34">
        <f t="shared" si="31"/>
        <v>0</v>
      </c>
      <c r="O1394" s="36" t="e">
        <f t="shared" si="27"/>
        <v>#DIV/0!</v>
      </c>
      <c r="P1394" s="2"/>
      <c r="Q1394" s="2"/>
      <c r="R1394" s="2"/>
      <c r="S1394" s="2"/>
      <c r="T1394" s="2"/>
      <c r="U1394" s="2"/>
    </row>
    <row r="1395" spans="1:21" x14ac:dyDescent="0.25">
      <c r="A1395" s="37">
        <v>150717</v>
      </c>
      <c r="B1395" s="30" t="s">
        <v>50</v>
      </c>
      <c r="C1395" s="30" t="s">
        <v>1358</v>
      </c>
      <c r="D1395" s="30" t="s">
        <v>1372</v>
      </c>
      <c r="E1395" s="38"/>
      <c r="F1395" s="39">
        <v>0</v>
      </c>
      <c r="G1395" s="32">
        <f t="shared" si="28"/>
        <v>0</v>
      </c>
      <c r="H1395" s="39">
        <v>0</v>
      </c>
      <c r="I1395" s="32">
        <f t="shared" si="29"/>
        <v>0</v>
      </c>
      <c r="J1395" s="40"/>
      <c r="K1395" s="34">
        <v>0</v>
      </c>
      <c r="L1395" s="34">
        <v>0</v>
      </c>
      <c r="M1395" s="34">
        <f t="shared" si="30"/>
        <v>0</v>
      </c>
      <c r="N1395" s="34">
        <f t="shared" si="31"/>
        <v>0</v>
      </c>
      <c r="O1395" s="36" t="e">
        <f t="shared" si="27"/>
        <v>#DIV/0!</v>
      </c>
      <c r="P1395" s="2"/>
      <c r="Q1395" s="2"/>
      <c r="R1395" s="2"/>
      <c r="S1395" s="2"/>
      <c r="T1395" s="2"/>
      <c r="U1395" s="2"/>
    </row>
    <row r="1396" spans="1:21" x14ac:dyDescent="0.25">
      <c r="A1396" s="37">
        <v>150718</v>
      </c>
      <c r="B1396" s="30" t="s">
        <v>50</v>
      </c>
      <c r="C1396" s="30" t="s">
        <v>1358</v>
      </c>
      <c r="D1396" s="30" t="s">
        <v>1373</v>
      </c>
      <c r="E1396" s="38"/>
      <c r="F1396" s="39">
        <v>0</v>
      </c>
      <c r="G1396" s="32">
        <f t="shared" si="28"/>
        <v>0</v>
      </c>
      <c r="H1396" s="39">
        <v>0</v>
      </c>
      <c r="I1396" s="32">
        <f t="shared" si="29"/>
        <v>0</v>
      </c>
      <c r="J1396" s="40"/>
      <c r="K1396" s="34">
        <v>0</v>
      </c>
      <c r="L1396" s="34">
        <v>0</v>
      </c>
      <c r="M1396" s="34">
        <f t="shared" si="30"/>
        <v>0</v>
      </c>
      <c r="N1396" s="34">
        <f t="shared" si="31"/>
        <v>0</v>
      </c>
      <c r="O1396" s="36" t="e">
        <f t="shared" si="27"/>
        <v>#DIV/0!</v>
      </c>
      <c r="P1396" s="2"/>
      <c r="Q1396" s="2"/>
      <c r="R1396" s="2"/>
      <c r="S1396" s="2"/>
      <c r="T1396" s="2"/>
      <c r="U1396" s="2"/>
    </row>
    <row r="1397" spans="1:21" x14ac:dyDescent="0.25">
      <c r="A1397" s="37">
        <v>150719</v>
      </c>
      <c r="B1397" s="30" t="s">
        <v>50</v>
      </c>
      <c r="C1397" s="30" t="s">
        <v>1358</v>
      </c>
      <c r="D1397" s="30" t="s">
        <v>1374</v>
      </c>
      <c r="E1397" s="38"/>
      <c r="F1397" s="39">
        <v>0</v>
      </c>
      <c r="G1397" s="32">
        <f t="shared" si="28"/>
        <v>0</v>
      </c>
      <c r="H1397" s="39">
        <v>0</v>
      </c>
      <c r="I1397" s="32">
        <f t="shared" si="29"/>
        <v>0</v>
      </c>
      <c r="J1397" s="40"/>
      <c r="K1397" s="34">
        <v>0</v>
      </c>
      <c r="L1397" s="34">
        <v>0</v>
      </c>
      <c r="M1397" s="34">
        <f t="shared" si="30"/>
        <v>0</v>
      </c>
      <c r="N1397" s="34">
        <f t="shared" si="31"/>
        <v>0</v>
      </c>
      <c r="O1397" s="36" t="e">
        <f t="shared" si="27"/>
        <v>#DIV/0!</v>
      </c>
      <c r="P1397" s="2"/>
      <c r="Q1397" s="2"/>
      <c r="R1397" s="2"/>
      <c r="S1397" s="2"/>
      <c r="T1397" s="2"/>
      <c r="U1397" s="2"/>
    </row>
    <row r="1398" spans="1:21" x14ac:dyDescent="0.25">
      <c r="A1398" s="37">
        <v>150720</v>
      </c>
      <c r="B1398" s="30" t="s">
        <v>50</v>
      </c>
      <c r="C1398" s="30" t="s">
        <v>1358</v>
      </c>
      <c r="D1398" s="30" t="s">
        <v>1375</v>
      </c>
      <c r="E1398" s="38"/>
      <c r="F1398" s="39">
        <v>0</v>
      </c>
      <c r="G1398" s="32">
        <f t="shared" si="28"/>
        <v>0</v>
      </c>
      <c r="H1398" s="39">
        <v>0</v>
      </c>
      <c r="I1398" s="32">
        <f t="shared" si="29"/>
        <v>0</v>
      </c>
      <c r="J1398" s="40"/>
      <c r="K1398" s="34">
        <v>0</v>
      </c>
      <c r="L1398" s="34">
        <v>0</v>
      </c>
      <c r="M1398" s="34">
        <f t="shared" si="30"/>
        <v>0</v>
      </c>
      <c r="N1398" s="34">
        <f t="shared" si="31"/>
        <v>0</v>
      </c>
      <c r="O1398" s="36" t="e">
        <f t="shared" si="27"/>
        <v>#DIV/0!</v>
      </c>
      <c r="P1398" s="2"/>
      <c r="Q1398" s="2"/>
      <c r="R1398" s="2"/>
      <c r="S1398" s="2"/>
      <c r="T1398" s="2"/>
      <c r="U1398" s="2"/>
    </row>
    <row r="1399" spans="1:21" x14ac:dyDescent="0.25">
      <c r="A1399" s="37">
        <v>150721</v>
      </c>
      <c r="B1399" s="30" t="s">
        <v>50</v>
      </c>
      <c r="C1399" s="30" t="s">
        <v>1358</v>
      </c>
      <c r="D1399" s="30" t="s">
        <v>1376</v>
      </c>
      <c r="E1399" s="38"/>
      <c r="F1399" s="39">
        <v>0</v>
      </c>
      <c r="G1399" s="32">
        <f t="shared" si="28"/>
        <v>0</v>
      </c>
      <c r="H1399" s="39">
        <v>0</v>
      </c>
      <c r="I1399" s="32">
        <f t="shared" si="29"/>
        <v>0</v>
      </c>
      <c r="J1399" s="40"/>
      <c r="K1399" s="34">
        <v>0</v>
      </c>
      <c r="L1399" s="34">
        <v>0</v>
      </c>
      <c r="M1399" s="34">
        <f t="shared" si="30"/>
        <v>0</v>
      </c>
      <c r="N1399" s="34">
        <f t="shared" si="31"/>
        <v>0</v>
      </c>
      <c r="O1399" s="36" t="e">
        <f t="shared" si="27"/>
        <v>#DIV/0!</v>
      </c>
      <c r="P1399" s="2"/>
      <c r="Q1399" s="2"/>
      <c r="R1399" s="2"/>
      <c r="S1399" s="2"/>
      <c r="T1399" s="2"/>
      <c r="U1399" s="2"/>
    </row>
    <row r="1400" spans="1:21" x14ac:dyDescent="0.25">
      <c r="A1400" s="37">
        <v>150722</v>
      </c>
      <c r="B1400" s="30" t="s">
        <v>50</v>
      </c>
      <c r="C1400" s="30" t="s">
        <v>1358</v>
      </c>
      <c r="D1400" s="30" t="s">
        <v>1377</v>
      </c>
      <c r="E1400" s="42">
        <v>3153</v>
      </c>
      <c r="F1400" s="32">
        <v>3469</v>
      </c>
      <c r="G1400" s="32">
        <f t="shared" si="28"/>
        <v>316</v>
      </c>
      <c r="H1400" s="32">
        <v>3096</v>
      </c>
      <c r="I1400" s="32">
        <f t="shared" si="29"/>
        <v>373</v>
      </c>
      <c r="J1400" s="33">
        <v>0.1075</v>
      </c>
      <c r="K1400" s="34">
        <v>3402</v>
      </c>
      <c r="L1400" s="34">
        <v>0</v>
      </c>
      <c r="M1400" s="35">
        <f t="shared" si="30"/>
        <v>3096</v>
      </c>
      <c r="N1400" s="35">
        <f t="shared" si="31"/>
        <v>306</v>
      </c>
      <c r="O1400" s="36">
        <f t="shared" si="27"/>
        <v>8.9947089947089942E-2</v>
      </c>
      <c r="P1400" s="2"/>
      <c r="Q1400" s="2"/>
      <c r="R1400" s="2"/>
      <c r="S1400" s="2"/>
      <c r="T1400" s="2"/>
      <c r="U1400" s="2"/>
    </row>
    <row r="1401" spans="1:21" x14ac:dyDescent="0.25">
      <c r="A1401" s="37">
        <v>150723</v>
      </c>
      <c r="B1401" s="30" t="s">
        <v>50</v>
      </c>
      <c r="C1401" s="30" t="s">
        <v>1358</v>
      </c>
      <c r="D1401" s="30" t="s">
        <v>1378</v>
      </c>
      <c r="E1401" s="38"/>
      <c r="F1401" s="39">
        <v>0</v>
      </c>
      <c r="G1401" s="32">
        <f t="shared" si="28"/>
        <v>0</v>
      </c>
      <c r="H1401" s="39">
        <v>0</v>
      </c>
      <c r="I1401" s="32">
        <f t="shared" si="29"/>
        <v>0</v>
      </c>
      <c r="J1401" s="40"/>
      <c r="K1401" s="34">
        <v>0</v>
      </c>
      <c r="L1401" s="34">
        <v>0</v>
      </c>
      <c r="M1401" s="34">
        <f t="shared" si="30"/>
        <v>0</v>
      </c>
      <c r="N1401" s="34">
        <f t="shared" si="31"/>
        <v>0</v>
      </c>
      <c r="O1401" s="36" t="e">
        <f t="shared" si="27"/>
        <v>#DIV/0!</v>
      </c>
      <c r="P1401" s="2"/>
      <c r="Q1401" s="2"/>
      <c r="R1401" s="2"/>
      <c r="S1401" s="2"/>
      <c r="T1401" s="2"/>
      <c r="U1401" s="2"/>
    </row>
    <row r="1402" spans="1:21" x14ac:dyDescent="0.25">
      <c r="A1402" s="37">
        <v>150724</v>
      </c>
      <c r="B1402" s="30" t="s">
        <v>50</v>
      </c>
      <c r="C1402" s="30" t="s">
        <v>1358</v>
      </c>
      <c r="D1402" s="30" t="s">
        <v>1379</v>
      </c>
      <c r="E1402" s="38"/>
      <c r="F1402" s="39">
        <v>0</v>
      </c>
      <c r="G1402" s="32">
        <f t="shared" si="28"/>
        <v>0</v>
      </c>
      <c r="H1402" s="39">
        <v>0</v>
      </c>
      <c r="I1402" s="32">
        <f t="shared" si="29"/>
        <v>0</v>
      </c>
      <c r="J1402" s="40"/>
      <c r="K1402" s="34">
        <v>0</v>
      </c>
      <c r="L1402" s="34">
        <v>0</v>
      </c>
      <c r="M1402" s="34">
        <f t="shared" si="30"/>
        <v>0</v>
      </c>
      <c r="N1402" s="34">
        <f t="shared" si="31"/>
        <v>0</v>
      </c>
      <c r="O1402" s="36" t="e">
        <f t="shared" si="27"/>
        <v>#DIV/0!</v>
      </c>
      <c r="P1402" s="2"/>
      <c r="Q1402" s="2"/>
      <c r="R1402" s="2"/>
      <c r="S1402" s="2"/>
      <c r="T1402" s="2"/>
      <c r="U1402" s="2"/>
    </row>
    <row r="1403" spans="1:21" x14ac:dyDescent="0.25">
      <c r="A1403" s="37">
        <v>150725</v>
      </c>
      <c r="B1403" s="30" t="s">
        <v>50</v>
      </c>
      <c r="C1403" s="30" t="s">
        <v>1358</v>
      </c>
      <c r="D1403" s="30" t="s">
        <v>1380</v>
      </c>
      <c r="E1403" s="38"/>
      <c r="F1403" s="39">
        <v>0</v>
      </c>
      <c r="G1403" s="32">
        <f t="shared" si="28"/>
        <v>0</v>
      </c>
      <c r="H1403" s="39">
        <v>0</v>
      </c>
      <c r="I1403" s="32">
        <f t="shared" si="29"/>
        <v>0</v>
      </c>
      <c r="J1403" s="40"/>
      <c r="K1403" s="34">
        <v>0</v>
      </c>
      <c r="L1403" s="34">
        <v>0</v>
      </c>
      <c r="M1403" s="34">
        <f t="shared" si="30"/>
        <v>0</v>
      </c>
      <c r="N1403" s="34">
        <f t="shared" si="31"/>
        <v>0</v>
      </c>
      <c r="O1403" s="36" t="e">
        <f t="shared" si="27"/>
        <v>#DIV/0!</v>
      </c>
      <c r="P1403" s="2"/>
      <c r="Q1403" s="2"/>
      <c r="R1403" s="2"/>
      <c r="S1403" s="2"/>
      <c r="T1403" s="2"/>
      <c r="U1403" s="2"/>
    </row>
    <row r="1404" spans="1:21" x14ac:dyDescent="0.25">
      <c r="A1404" s="37">
        <v>150726</v>
      </c>
      <c r="B1404" s="30" t="s">
        <v>50</v>
      </c>
      <c r="C1404" s="30" t="s">
        <v>1358</v>
      </c>
      <c r="D1404" s="30" t="s">
        <v>1381</v>
      </c>
      <c r="E1404" s="38"/>
      <c r="F1404" s="39">
        <v>0</v>
      </c>
      <c r="G1404" s="32">
        <f t="shared" si="28"/>
        <v>0</v>
      </c>
      <c r="H1404" s="39">
        <v>0</v>
      </c>
      <c r="I1404" s="32">
        <f t="shared" si="29"/>
        <v>0</v>
      </c>
      <c r="J1404" s="40"/>
      <c r="K1404" s="34">
        <v>0</v>
      </c>
      <c r="L1404" s="34">
        <v>0</v>
      </c>
      <c r="M1404" s="34">
        <f t="shared" si="30"/>
        <v>0</v>
      </c>
      <c r="N1404" s="34">
        <f t="shared" si="31"/>
        <v>0</v>
      </c>
      <c r="O1404" s="36" t="e">
        <f t="shared" si="27"/>
        <v>#DIV/0!</v>
      </c>
      <c r="P1404" s="2"/>
      <c r="Q1404" s="2"/>
      <c r="R1404" s="2"/>
      <c r="S1404" s="2"/>
      <c r="T1404" s="2"/>
      <c r="U1404" s="2"/>
    </row>
    <row r="1405" spans="1:21" x14ac:dyDescent="0.25">
      <c r="A1405" s="37">
        <v>150727</v>
      </c>
      <c r="B1405" s="30" t="s">
        <v>50</v>
      </c>
      <c r="C1405" s="30" t="s">
        <v>1358</v>
      </c>
      <c r="D1405" s="30" t="s">
        <v>1382</v>
      </c>
      <c r="E1405" s="38"/>
      <c r="F1405" s="39">
        <v>0</v>
      </c>
      <c r="G1405" s="32">
        <f t="shared" si="28"/>
        <v>0</v>
      </c>
      <c r="H1405" s="39">
        <v>0</v>
      </c>
      <c r="I1405" s="32">
        <f t="shared" si="29"/>
        <v>0</v>
      </c>
      <c r="J1405" s="40"/>
      <c r="K1405" s="34">
        <v>0</v>
      </c>
      <c r="L1405" s="34">
        <v>0</v>
      </c>
      <c r="M1405" s="34">
        <f t="shared" si="30"/>
        <v>0</v>
      </c>
      <c r="N1405" s="34">
        <f t="shared" si="31"/>
        <v>0</v>
      </c>
      <c r="O1405" s="36" t="e">
        <f t="shared" si="27"/>
        <v>#DIV/0!</v>
      </c>
      <c r="P1405" s="2"/>
      <c r="Q1405" s="2"/>
      <c r="R1405" s="2"/>
      <c r="S1405" s="2"/>
      <c r="T1405" s="2"/>
      <c r="U1405" s="2"/>
    </row>
    <row r="1406" spans="1:21" x14ac:dyDescent="0.25">
      <c r="A1406" s="37">
        <v>150728</v>
      </c>
      <c r="B1406" s="30" t="s">
        <v>50</v>
      </c>
      <c r="C1406" s="30" t="s">
        <v>1358</v>
      </c>
      <c r="D1406" s="30" t="s">
        <v>1383</v>
      </c>
      <c r="E1406" s="42">
        <v>11974</v>
      </c>
      <c r="F1406" s="32">
        <v>12599</v>
      </c>
      <c r="G1406" s="32">
        <f t="shared" si="28"/>
        <v>625</v>
      </c>
      <c r="H1406" s="32">
        <v>10652</v>
      </c>
      <c r="I1406" s="32">
        <f t="shared" si="29"/>
        <v>1947</v>
      </c>
      <c r="J1406" s="33">
        <v>0.1545</v>
      </c>
      <c r="K1406" s="34">
        <v>12856</v>
      </c>
      <c r="L1406" s="34">
        <v>0</v>
      </c>
      <c r="M1406" s="35">
        <f t="shared" si="30"/>
        <v>10652</v>
      </c>
      <c r="N1406" s="35">
        <f t="shared" si="31"/>
        <v>2204</v>
      </c>
      <c r="O1406" s="36">
        <f t="shared" si="27"/>
        <v>0.17143746110765401</v>
      </c>
      <c r="P1406" s="2"/>
      <c r="Q1406" s="2"/>
      <c r="R1406" s="2"/>
      <c r="S1406" s="2"/>
      <c r="T1406" s="2"/>
      <c r="U1406" s="2"/>
    </row>
    <row r="1407" spans="1:21" x14ac:dyDescent="0.25">
      <c r="A1407" s="37">
        <v>150729</v>
      </c>
      <c r="B1407" s="30" t="s">
        <v>50</v>
      </c>
      <c r="C1407" s="30" t="s">
        <v>1358</v>
      </c>
      <c r="D1407" s="30" t="s">
        <v>1384</v>
      </c>
      <c r="E1407" s="38"/>
      <c r="F1407" s="39">
        <v>0</v>
      </c>
      <c r="G1407" s="32">
        <f t="shared" si="28"/>
        <v>0</v>
      </c>
      <c r="H1407" s="39">
        <v>0</v>
      </c>
      <c r="I1407" s="32">
        <f t="shared" si="29"/>
        <v>0</v>
      </c>
      <c r="J1407" s="40"/>
      <c r="K1407" s="34">
        <v>0</v>
      </c>
      <c r="L1407" s="34">
        <v>0</v>
      </c>
      <c r="M1407" s="34">
        <f t="shared" si="30"/>
        <v>0</v>
      </c>
      <c r="N1407" s="34">
        <f t="shared" si="31"/>
        <v>0</v>
      </c>
      <c r="O1407" s="36" t="e">
        <f t="shared" si="27"/>
        <v>#DIV/0!</v>
      </c>
      <c r="P1407" s="2"/>
      <c r="Q1407" s="2"/>
      <c r="R1407" s="2"/>
      <c r="S1407" s="2"/>
      <c r="T1407" s="2"/>
      <c r="U1407" s="2"/>
    </row>
    <row r="1408" spans="1:21" x14ac:dyDescent="0.25">
      <c r="A1408" s="37">
        <v>150730</v>
      </c>
      <c r="B1408" s="30" t="s">
        <v>50</v>
      </c>
      <c r="C1408" s="30" t="s">
        <v>1358</v>
      </c>
      <c r="D1408" s="30" t="s">
        <v>1385</v>
      </c>
      <c r="E1408" s="38"/>
      <c r="F1408" s="39">
        <v>0</v>
      </c>
      <c r="G1408" s="32">
        <f t="shared" si="28"/>
        <v>0</v>
      </c>
      <c r="H1408" s="39">
        <v>0</v>
      </c>
      <c r="I1408" s="32">
        <f t="shared" si="29"/>
        <v>0</v>
      </c>
      <c r="J1408" s="40"/>
      <c r="K1408" s="34">
        <v>0</v>
      </c>
      <c r="L1408" s="34">
        <v>0</v>
      </c>
      <c r="M1408" s="34">
        <f t="shared" si="30"/>
        <v>0</v>
      </c>
      <c r="N1408" s="34">
        <f t="shared" si="31"/>
        <v>0</v>
      </c>
      <c r="O1408" s="36" t="e">
        <f t="shared" si="27"/>
        <v>#DIV/0!</v>
      </c>
      <c r="P1408" s="2"/>
      <c r="Q1408" s="2"/>
      <c r="R1408" s="2"/>
      <c r="S1408" s="2"/>
      <c r="T1408" s="2"/>
      <c r="U1408" s="2"/>
    </row>
    <row r="1409" spans="1:21" x14ac:dyDescent="0.25">
      <c r="A1409" s="37">
        <v>150731</v>
      </c>
      <c r="B1409" s="30" t="s">
        <v>50</v>
      </c>
      <c r="C1409" s="30" t="s">
        <v>1358</v>
      </c>
      <c r="D1409" s="30" t="s">
        <v>1386</v>
      </c>
      <c r="E1409" s="38"/>
      <c r="F1409" s="39">
        <v>0</v>
      </c>
      <c r="G1409" s="32">
        <f t="shared" si="28"/>
        <v>0</v>
      </c>
      <c r="H1409" s="39">
        <v>0</v>
      </c>
      <c r="I1409" s="32">
        <f t="shared" si="29"/>
        <v>0</v>
      </c>
      <c r="J1409" s="40"/>
      <c r="K1409" s="34">
        <v>0</v>
      </c>
      <c r="L1409" s="34">
        <v>0</v>
      </c>
      <c r="M1409" s="34">
        <f t="shared" si="30"/>
        <v>0</v>
      </c>
      <c r="N1409" s="34">
        <f t="shared" si="31"/>
        <v>0</v>
      </c>
      <c r="O1409" s="36" t="e">
        <f t="shared" si="27"/>
        <v>#DIV/0!</v>
      </c>
      <c r="P1409" s="2"/>
      <c r="Q1409" s="2"/>
      <c r="R1409" s="2"/>
      <c r="S1409" s="2"/>
      <c r="T1409" s="2"/>
      <c r="U1409" s="2"/>
    </row>
    <row r="1410" spans="1:21" x14ac:dyDescent="0.25">
      <c r="A1410" s="37">
        <v>150732</v>
      </c>
      <c r="B1410" s="30" t="s">
        <v>50</v>
      </c>
      <c r="C1410" s="30" t="s">
        <v>1358</v>
      </c>
      <c r="D1410" s="30" t="s">
        <v>1387</v>
      </c>
      <c r="E1410" s="38"/>
      <c r="F1410" s="39">
        <v>0</v>
      </c>
      <c r="G1410" s="32">
        <f t="shared" si="28"/>
        <v>0</v>
      </c>
      <c r="H1410" s="39">
        <v>0</v>
      </c>
      <c r="I1410" s="32">
        <f t="shared" si="29"/>
        <v>0</v>
      </c>
      <c r="J1410" s="40"/>
      <c r="K1410" s="34">
        <v>0</v>
      </c>
      <c r="L1410" s="34">
        <v>0</v>
      </c>
      <c r="M1410" s="34">
        <f t="shared" si="30"/>
        <v>0</v>
      </c>
      <c r="N1410" s="34">
        <f t="shared" si="31"/>
        <v>0</v>
      </c>
      <c r="O1410" s="36" t="e">
        <f t="shared" si="27"/>
        <v>#DIV/0!</v>
      </c>
      <c r="P1410" s="2"/>
      <c r="Q1410" s="2"/>
      <c r="R1410" s="2"/>
      <c r="S1410" s="2"/>
      <c r="T1410" s="2"/>
      <c r="U1410" s="2"/>
    </row>
    <row r="1411" spans="1:21" x14ac:dyDescent="0.25">
      <c r="A1411" s="37">
        <v>150801</v>
      </c>
      <c r="B1411" s="30" t="s">
        <v>50</v>
      </c>
      <c r="C1411" s="30" t="s">
        <v>1388</v>
      </c>
      <c r="D1411" s="30" t="s">
        <v>1389</v>
      </c>
      <c r="E1411" s="42">
        <v>60384</v>
      </c>
      <c r="F1411" s="32">
        <v>64907</v>
      </c>
      <c r="G1411" s="32">
        <f t="shared" si="28"/>
        <v>4523</v>
      </c>
      <c r="H1411" s="32">
        <v>58136</v>
      </c>
      <c r="I1411" s="32">
        <f t="shared" si="29"/>
        <v>6771</v>
      </c>
      <c r="J1411" s="33">
        <v>0.1043</v>
      </c>
      <c r="K1411" s="34">
        <v>66201</v>
      </c>
      <c r="L1411" s="34">
        <v>0</v>
      </c>
      <c r="M1411" s="35">
        <f t="shared" si="30"/>
        <v>58136</v>
      </c>
      <c r="N1411" s="35">
        <f t="shared" si="31"/>
        <v>8065</v>
      </c>
      <c r="O1411" s="36">
        <f t="shared" si="27"/>
        <v>0.12182595429072068</v>
      </c>
      <c r="P1411" s="2"/>
      <c r="Q1411" s="2"/>
      <c r="R1411" s="2"/>
      <c r="S1411" s="2"/>
      <c r="T1411" s="2"/>
      <c r="U1411" s="2"/>
    </row>
    <row r="1412" spans="1:21" x14ac:dyDescent="0.25">
      <c r="A1412" s="37">
        <v>150802</v>
      </c>
      <c r="B1412" s="30" t="s">
        <v>50</v>
      </c>
      <c r="C1412" s="30" t="s">
        <v>1388</v>
      </c>
      <c r="D1412" s="30" t="s">
        <v>1390</v>
      </c>
      <c r="E1412" s="38"/>
      <c r="F1412" s="39">
        <v>0</v>
      </c>
      <c r="G1412" s="32">
        <f t="shared" si="28"/>
        <v>0</v>
      </c>
      <c r="H1412" s="39">
        <v>0</v>
      </c>
      <c r="I1412" s="32">
        <f t="shared" si="29"/>
        <v>0</v>
      </c>
      <c r="J1412" s="40"/>
      <c r="K1412" s="34">
        <v>0</v>
      </c>
      <c r="L1412" s="34">
        <v>0</v>
      </c>
      <c r="M1412" s="34">
        <f t="shared" si="30"/>
        <v>0</v>
      </c>
      <c r="N1412" s="34">
        <f t="shared" si="31"/>
        <v>0</v>
      </c>
      <c r="O1412" s="36" t="e">
        <f t="shared" si="27"/>
        <v>#DIV/0!</v>
      </c>
      <c r="P1412" s="2"/>
      <c r="Q1412" s="2"/>
      <c r="R1412" s="2"/>
      <c r="S1412" s="2"/>
      <c r="T1412" s="2"/>
      <c r="U1412" s="2"/>
    </row>
    <row r="1413" spans="1:21" x14ac:dyDescent="0.25">
      <c r="A1413" s="37">
        <v>150803</v>
      </c>
      <c r="B1413" s="30" t="s">
        <v>50</v>
      </c>
      <c r="C1413" s="30" t="s">
        <v>1388</v>
      </c>
      <c r="D1413" s="30" t="s">
        <v>1391</v>
      </c>
      <c r="E1413" s="42">
        <v>5777</v>
      </c>
      <c r="F1413" s="32">
        <v>8124</v>
      </c>
      <c r="G1413" s="32">
        <f t="shared" si="28"/>
        <v>2347</v>
      </c>
      <c r="H1413" s="32">
        <v>4561</v>
      </c>
      <c r="I1413" s="32">
        <f t="shared" si="29"/>
        <v>3563</v>
      </c>
      <c r="J1413" s="33">
        <v>0.43859999999999999</v>
      </c>
      <c r="K1413" s="34">
        <v>8383</v>
      </c>
      <c r="L1413" s="34">
        <v>0</v>
      </c>
      <c r="M1413" s="35">
        <f t="shared" si="30"/>
        <v>4561</v>
      </c>
      <c r="N1413" s="35">
        <f t="shared" si="31"/>
        <v>3822</v>
      </c>
      <c r="O1413" s="36">
        <f t="shared" si="27"/>
        <v>0.45592270070380531</v>
      </c>
      <c r="P1413" s="2"/>
      <c r="Q1413" s="2"/>
      <c r="R1413" s="2"/>
      <c r="S1413" s="2"/>
      <c r="T1413" s="2"/>
      <c r="U1413" s="2"/>
    </row>
    <row r="1414" spans="1:21" x14ac:dyDescent="0.25">
      <c r="A1414" s="37">
        <v>150804</v>
      </c>
      <c r="B1414" s="30" t="s">
        <v>50</v>
      </c>
      <c r="C1414" s="30" t="s">
        <v>1388</v>
      </c>
      <c r="D1414" s="30" t="s">
        <v>1392</v>
      </c>
      <c r="E1414" s="38"/>
      <c r="F1414" s="39">
        <v>0</v>
      </c>
      <c r="G1414" s="32">
        <f t="shared" si="28"/>
        <v>0</v>
      </c>
      <c r="H1414" s="39">
        <v>0</v>
      </c>
      <c r="I1414" s="32">
        <f t="shared" si="29"/>
        <v>0</v>
      </c>
      <c r="J1414" s="40"/>
      <c r="K1414" s="34">
        <v>0</v>
      </c>
      <c r="L1414" s="34">
        <v>0</v>
      </c>
      <c r="M1414" s="34">
        <f t="shared" si="30"/>
        <v>0</v>
      </c>
      <c r="N1414" s="34">
        <f t="shared" si="31"/>
        <v>0</v>
      </c>
      <c r="O1414" s="36" t="e">
        <f t="shared" si="27"/>
        <v>#DIV/0!</v>
      </c>
      <c r="P1414" s="2"/>
      <c r="Q1414" s="2"/>
      <c r="R1414" s="2"/>
      <c r="S1414" s="2"/>
      <c r="T1414" s="2"/>
      <c r="U1414" s="2"/>
    </row>
    <row r="1415" spans="1:21" x14ac:dyDescent="0.25">
      <c r="A1415" s="37">
        <v>150805</v>
      </c>
      <c r="B1415" s="30" t="s">
        <v>50</v>
      </c>
      <c r="C1415" s="30" t="s">
        <v>1388</v>
      </c>
      <c r="D1415" s="30" t="s">
        <v>1393</v>
      </c>
      <c r="E1415" s="42">
        <v>28601</v>
      </c>
      <c r="F1415" s="32">
        <v>28088</v>
      </c>
      <c r="G1415" s="32">
        <f t="shared" si="28"/>
        <v>-513</v>
      </c>
      <c r="H1415" s="32">
        <v>27454</v>
      </c>
      <c r="I1415" s="32">
        <f t="shared" si="29"/>
        <v>634</v>
      </c>
      <c r="J1415" s="33">
        <v>2.2599999999999999E-2</v>
      </c>
      <c r="K1415" s="34">
        <v>28309</v>
      </c>
      <c r="L1415" s="34">
        <v>0</v>
      </c>
      <c r="M1415" s="35">
        <f t="shared" si="30"/>
        <v>27454</v>
      </c>
      <c r="N1415" s="35">
        <f t="shared" si="31"/>
        <v>855</v>
      </c>
      <c r="O1415" s="36">
        <f t="shared" si="27"/>
        <v>3.0202409127839204E-2</v>
      </c>
      <c r="P1415" s="2"/>
      <c r="Q1415" s="2"/>
      <c r="R1415" s="2"/>
      <c r="S1415" s="2"/>
      <c r="T1415" s="2"/>
      <c r="U1415" s="2"/>
    </row>
    <row r="1416" spans="1:21" x14ac:dyDescent="0.25">
      <c r="A1416" s="37">
        <v>150806</v>
      </c>
      <c r="B1416" s="30" t="s">
        <v>50</v>
      </c>
      <c r="C1416" s="30" t="s">
        <v>1388</v>
      </c>
      <c r="D1416" s="30" t="s">
        <v>1388</v>
      </c>
      <c r="E1416" s="42">
        <v>27744</v>
      </c>
      <c r="F1416" s="32">
        <v>28490</v>
      </c>
      <c r="G1416" s="32">
        <f t="shared" si="28"/>
        <v>746</v>
      </c>
      <c r="H1416" s="32">
        <v>27246</v>
      </c>
      <c r="I1416" s="32">
        <f t="shared" si="29"/>
        <v>1244</v>
      </c>
      <c r="J1416" s="33">
        <v>4.3700000000000003E-2</v>
      </c>
      <c r="K1416" s="34">
        <v>28939</v>
      </c>
      <c r="L1416" s="34">
        <v>86</v>
      </c>
      <c r="M1416" s="35">
        <f t="shared" si="30"/>
        <v>27332</v>
      </c>
      <c r="N1416" s="35">
        <f t="shared" si="31"/>
        <v>1607</v>
      </c>
      <c r="O1416" s="36">
        <f t="shared" si="27"/>
        <v>5.5530598845848163E-2</v>
      </c>
      <c r="P1416" s="2"/>
      <c r="Q1416" s="2"/>
      <c r="R1416" s="2"/>
      <c r="S1416" s="2"/>
      <c r="T1416" s="2"/>
      <c r="U1416" s="2"/>
    </row>
    <row r="1417" spans="1:21" x14ac:dyDescent="0.25">
      <c r="A1417" s="37">
        <v>150807</v>
      </c>
      <c r="B1417" s="30" t="s">
        <v>50</v>
      </c>
      <c r="C1417" s="30" t="s">
        <v>1388</v>
      </c>
      <c r="D1417" s="30" t="s">
        <v>571</v>
      </c>
      <c r="E1417" s="38"/>
      <c r="F1417" s="39">
        <v>0</v>
      </c>
      <c r="G1417" s="32">
        <f t="shared" si="28"/>
        <v>0</v>
      </c>
      <c r="H1417" s="39">
        <v>0</v>
      </c>
      <c r="I1417" s="32">
        <f t="shared" si="29"/>
        <v>0</v>
      </c>
      <c r="J1417" s="40"/>
      <c r="K1417" s="34">
        <v>0</v>
      </c>
      <c r="L1417" s="34">
        <v>0</v>
      </c>
      <c r="M1417" s="34">
        <f t="shared" si="30"/>
        <v>0</v>
      </c>
      <c r="N1417" s="34">
        <f t="shared" si="31"/>
        <v>0</v>
      </c>
      <c r="O1417" s="36" t="e">
        <f t="shared" si="27"/>
        <v>#DIV/0!</v>
      </c>
      <c r="P1417" s="2"/>
      <c r="Q1417" s="2"/>
      <c r="R1417" s="2"/>
      <c r="S1417" s="2"/>
      <c r="T1417" s="2"/>
      <c r="U1417" s="2"/>
    </row>
    <row r="1418" spans="1:21" x14ac:dyDescent="0.25">
      <c r="A1418" s="37">
        <v>150808</v>
      </c>
      <c r="B1418" s="30" t="s">
        <v>50</v>
      </c>
      <c r="C1418" s="30" t="s">
        <v>1388</v>
      </c>
      <c r="D1418" s="30" t="s">
        <v>1394</v>
      </c>
      <c r="E1418" s="38"/>
      <c r="F1418" s="39">
        <v>0</v>
      </c>
      <c r="G1418" s="32">
        <f t="shared" si="28"/>
        <v>0</v>
      </c>
      <c r="H1418" s="39">
        <v>0</v>
      </c>
      <c r="I1418" s="32">
        <f t="shared" si="29"/>
        <v>0</v>
      </c>
      <c r="J1418" s="40"/>
      <c r="K1418" s="34">
        <v>0</v>
      </c>
      <c r="L1418" s="34">
        <v>0</v>
      </c>
      <c r="M1418" s="34">
        <f t="shared" si="30"/>
        <v>0</v>
      </c>
      <c r="N1418" s="34">
        <f t="shared" si="31"/>
        <v>0</v>
      </c>
      <c r="O1418" s="36" t="e">
        <f t="shared" si="27"/>
        <v>#DIV/0!</v>
      </c>
      <c r="P1418" s="2"/>
      <c r="Q1418" s="2"/>
      <c r="R1418" s="2"/>
      <c r="S1418" s="2"/>
      <c r="T1418" s="2"/>
      <c r="U1418" s="2"/>
    </row>
    <row r="1419" spans="1:21" x14ac:dyDescent="0.25">
      <c r="A1419" s="37">
        <v>150809</v>
      </c>
      <c r="B1419" s="30" t="s">
        <v>50</v>
      </c>
      <c r="C1419" s="30" t="s">
        <v>1388</v>
      </c>
      <c r="D1419" s="30" t="s">
        <v>1395</v>
      </c>
      <c r="E1419" s="38"/>
      <c r="F1419" s="39">
        <v>0</v>
      </c>
      <c r="G1419" s="32">
        <f t="shared" si="28"/>
        <v>0</v>
      </c>
      <c r="H1419" s="39">
        <v>0</v>
      </c>
      <c r="I1419" s="32">
        <f t="shared" si="29"/>
        <v>0</v>
      </c>
      <c r="J1419" s="40"/>
      <c r="K1419" s="34">
        <v>0</v>
      </c>
      <c r="L1419" s="34">
        <v>0</v>
      </c>
      <c r="M1419" s="34">
        <f t="shared" si="30"/>
        <v>0</v>
      </c>
      <c r="N1419" s="34">
        <f t="shared" si="31"/>
        <v>0</v>
      </c>
      <c r="O1419" s="36" t="e">
        <f t="shared" si="27"/>
        <v>#DIV/0!</v>
      </c>
      <c r="P1419" s="2"/>
      <c r="Q1419" s="2"/>
      <c r="R1419" s="2"/>
      <c r="S1419" s="2"/>
      <c r="T1419" s="2"/>
      <c r="U1419" s="2"/>
    </row>
    <row r="1420" spans="1:21" x14ac:dyDescent="0.25">
      <c r="A1420" s="37">
        <v>150810</v>
      </c>
      <c r="B1420" s="30" t="s">
        <v>50</v>
      </c>
      <c r="C1420" s="30" t="s">
        <v>1388</v>
      </c>
      <c r="D1420" s="30" t="s">
        <v>1396</v>
      </c>
      <c r="E1420" s="42">
        <v>34305</v>
      </c>
      <c r="F1420" s="32">
        <v>36308</v>
      </c>
      <c r="G1420" s="32">
        <f t="shared" si="28"/>
        <v>2003</v>
      </c>
      <c r="H1420" s="32">
        <v>26820</v>
      </c>
      <c r="I1420" s="32">
        <f t="shared" si="29"/>
        <v>9488</v>
      </c>
      <c r="J1420" s="33">
        <v>0.26129999999999998</v>
      </c>
      <c r="K1420" s="34">
        <v>37557</v>
      </c>
      <c r="L1420" s="34">
        <v>289</v>
      </c>
      <c r="M1420" s="35">
        <f t="shared" si="30"/>
        <v>27109</v>
      </c>
      <c r="N1420" s="35">
        <f t="shared" si="31"/>
        <v>10448</v>
      </c>
      <c r="O1420" s="36">
        <f t="shared" si="27"/>
        <v>0.27819048379796041</v>
      </c>
      <c r="P1420" s="2"/>
      <c r="Q1420" s="2"/>
      <c r="R1420" s="2"/>
      <c r="S1420" s="2"/>
      <c r="T1420" s="2"/>
      <c r="U1420" s="2"/>
    </row>
    <row r="1421" spans="1:21" x14ac:dyDescent="0.25">
      <c r="A1421" s="37">
        <v>150811</v>
      </c>
      <c r="B1421" s="30" t="s">
        <v>50</v>
      </c>
      <c r="C1421" s="30" t="s">
        <v>1388</v>
      </c>
      <c r="D1421" s="30" t="s">
        <v>1397</v>
      </c>
      <c r="E1421" s="42">
        <v>14087</v>
      </c>
      <c r="F1421" s="32">
        <v>15198</v>
      </c>
      <c r="G1421" s="32">
        <f t="shared" si="28"/>
        <v>1111</v>
      </c>
      <c r="H1421" s="32">
        <v>11962</v>
      </c>
      <c r="I1421" s="32">
        <f t="shared" si="29"/>
        <v>3236</v>
      </c>
      <c r="J1421" s="33">
        <v>0.21290000000000001</v>
      </c>
      <c r="K1421" s="34">
        <v>15748</v>
      </c>
      <c r="L1421" s="34">
        <v>0</v>
      </c>
      <c r="M1421" s="35">
        <f t="shared" si="30"/>
        <v>11962</v>
      </c>
      <c r="N1421" s="35">
        <f t="shared" si="31"/>
        <v>3786</v>
      </c>
      <c r="O1421" s="36">
        <f t="shared" si="27"/>
        <v>0.24041148082296165</v>
      </c>
      <c r="P1421" s="2"/>
      <c r="Q1421" s="2"/>
      <c r="R1421" s="2"/>
      <c r="S1421" s="2"/>
      <c r="T1421" s="2"/>
      <c r="U1421" s="2"/>
    </row>
    <row r="1422" spans="1:21" x14ac:dyDescent="0.25">
      <c r="A1422" s="37">
        <v>150812</v>
      </c>
      <c r="B1422" s="30" t="s">
        <v>50</v>
      </c>
      <c r="C1422" s="30" t="s">
        <v>1388</v>
      </c>
      <c r="D1422" s="30" t="s">
        <v>1398</v>
      </c>
      <c r="E1422" s="42">
        <v>22407</v>
      </c>
      <c r="F1422" s="32">
        <v>23788</v>
      </c>
      <c r="G1422" s="32">
        <f t="shared" si="28"/>
        <v>1381</v>
      </c>
      <c r="H1422" s="32">
        <v>18443</v>
      </c>
      <c r="I1422" s="32">
        <f t="shared" si="29"/>
        <v>5345</v>
      </c>
      <c r="J1422" s="33">
        <v>0.22470000000000001</v>
      </c>
      <c r="K1422" s="34">
        <v>25216</v>
      </c>
      <c r="L1422" s="34">
        <v>0</v>
      </c>
      <c r="M1422" s="35">
        <f t="shared" si="30"/>
        <v>18443</v>
      </c>
      <c r="N1422" s="35">
        <f t="shared" si="31"/>
        <v>6773</v>
      </c>
      <c r="O1422" s="36">
        <f t="shared" si="27"/>
        <v>0.26859930203045684</v>
      </c>
      <c r="P1422" s="2"/>
      <c r="Q1422" s="2"/>
      <c r="R1422" s="2"/>
      <c r="S1422" s="2"/>
      <c r="T1422" s="2"/>
      <c r="U1422" s="2"/>
    </row>
    <row r="1423" spans="1:21" x14ac:dyDescent="0.25">
      <c r="A1423" s="37">
        <v>150901</v>
      </c>
      <c r="B1423" s="30" t="s">
        <v>50</v>
      </c>
      <c r="C1423" s="30" t="s">
        <v>1399</v>
      </c>
      <c r="D1423" s="30" t="s">
        <v>1399</v>
      </c>
      <c r="E1423" s="42">
        <v>7251</v>
      </c>
      <c r="F1423" s="32">
        <v>9173</v>
      </c>
      <c r="G1423" s="32">
        <f t="shared" si="28"/>
        <v>1922</v>
      </c>
      <c r="H1423" s="32">
        <v>7221</v>
      </c>
      <c r="I1423" s="32">
        <f t="shared" si="29"/>
        <v>1952</v>
      </c>
      <c r="J1423" s="33">
        <v>0.21279999999999999</v>
      </c>
      <c r="K1423" s="34">
        <v>9263</v>
      </c>
      <c r="L1423" s="34">
        <v>0</v>
      </c>
      <c r="M1423" s="35">
        <f t="shared" si="30"/>
        <v>7221</v>
      </c>
      <c r="N1423" s="35">
        <f t="shared" si="31"/>
        <v>2042</v>
      </c>
      <c r="O1423" s="36">
        <f t="shared" si="27"/>
        <v>0.22044693943646768</v>
      </c>
      <c r="P1423" s="2"/>
      <c r="Q1423" s="2"/>
      <c r="R1423" s="2"/>
      <c r="S1423" s="2"/>
      <c r="T1423" s="2"/>
      <c r="U1423" s="2"/>
    </row>
    <row r="1424" spans="1:21" x14ac:dyDescent="0.25">
      <c r="A1424" s="37">
        <v>150902</v>
      </c>
      <c r="B1424" s="30" t="s">
        <v>50</v>
      </c>
      <c r="C1424" s="30" t="s">
        <v>1399</v>
      </c>
      <c r="D1424" s="30" t="s">
        <v>1400</v>
      </c>
      <c r="E1424" s="38"/>
      <c r="F1424" s="39">
        <v>0</v>
      </c>
      <c r="G1424" s="32">
        <f t="shared" si="28"/>
        <v>0</v>
      </c>
      <c r="H1424" s="39">
        <v>0</v>
      </c>
      <c r="I1424" s="32">
        <f t="shared" si="29"/>
        <v>0</v>
      </c>
      <c r="J1424" s="40"/>
      <c r="K1424" s="34">
        <v>0</v>
      </c>
      <c r="L1424" s="34">
        <v>0</v>
      </c>
      <c r="M1424" s="34">
        <f t="shared" si="30"/>
        <v>0</v>
      </c>
      <c r="N1424" s="34">
        <f t="shared" si="31"/>
        <v>0</v>
      </c>
      <c r="O1424" s="36" t="e">
        <f t="shared" si="27"/>
        <v>#DIV/0!</v>
      </c>
      <c r="P1424" s="2"/>
      <c r="Q1424" s="2"/>
      <c r="R1424" s="2"/>
      <c r="S1424" s="2"/>
      <c r="T1424" s="2"/>
      <c r="U1424" s="2"/>
    </row>
    <row r="1425" spans="1:21" x14ac:dyDescent="0.25">
      <c r="A1425" s="37">
        <v>150903</v>
      </c>
      <c r="B1425" s="30" t="s">
        <v>50</v>
      </c>
      <c r="C1425" s="30" t="s">
        <v>1399</v>
      </c>
      <c r="D1425" s="30" t="s">
        <v>1401</v>
      </c>
      <c r="E1425" s="38"/>
      <c r="F1425" s="39">
        <v>0</v>
      </c>
      <c r="G1425" s="32">
        <f t="shared" si="28"/>
        <v>0</v>
      </c>
      <c r="H1425" s="39">
        <v>0</v>
      </c>
      <c r="I1425" s="32">
        <f t="shared" si="29"/>
        <v>0</v>
      </c>
      <c r="J1425" s="40"/>
      <c r="K1425" s="34">
        <v>0</v>
      </c>
      <c r="L1425" s="34">
        <v>0</v>
      </c>
      <c r="M1425" s="34">
        <f t="shared" si="30"/>
        <v>0</v>
      </c>
      <c r="N1425" s="34">
        <f t="shared" si="31"/>
        <v>0</v>
      </c>
      <c r="O1425" s="36" t="e">
        <f t="shared" si="27"/>
        <v>#DIV/0!</v>
      </c>
      <c r="P1425" s="2"/>
      <c r="Q1425" s="2"/>
      <c r="R1425" s="2"/>
      <c r="S1425" s="2"/>
      <c r="T1425" s="2"/>
      <c r="U1425" s="2"/>
    </row>
    <row r="1426" spans="1:21" x14ac:dyDescent="0.25">
      <c r="A1426" s="37">
        <v>150904</v>
      </c>
      <c r="B1426" s="30" t="s">
        <v>50</v>
      </c>
      <c r="C1426" s="30" t="s">
        <v>1399</v>
      </c>
      <c r="D1426" s="30" t="s">
        <v>1402</v>
      </c>
      <c r="E1426" s="38"/>
      <c r="F1426" s="39">
        <v>0</v>
      </c>
      <c r="G1426" s="32">
        <f t="shared" si="28"/>
        <v>0</v>
      </c>
      <c r="H1426" s="39">
        <v>0</v>
      </c>
      <c r="I1426" s="32">
        <f t="shared" si="29"/>
        <v>0</v>
      </c>
      <c r="J1426" s="40"/>
      <c r="K1426" s="34">
        <v>0</v>
      </c>
      <c r="L1426" s="34">
        <v>0</v>
      </c>
      <c r="M1426" s="34">
        <f t="shared" si="30"/>
        <v>0</v>
      </c>
      <c r="N1426" s="34">
        <f t="shared" si="31"/>
        <v>0</v>
      </c>
      <c r="O1426" s="36" t="e">
        <f t="shared" si="27"/>
        <v>#DIV/0!</v>
      </c>
      <c r="P1426" s="2"/>
      <c r="Q1426" s="2"/>
      <c r="R1426" s="2"/>
      <c r="S1426" s="2"/>
      <c r="T1426" s="2"/>
      <c r="U1426" s="2"/>
    </row>
    <row r="1427" spans="1:21" x14ac:dyDescent="0.25">
      <c r="A1427" s="37">
        <v>150905</v>
      </c>
      <c r="B1427" s="30" t="s">
        <v>50</v>
      </c>
      <c r="C1427" s="30" t="s">
        <v>1399</v>
      </c>
      <c r="D1427" s="30" t="s">
        <v>1403</v>
      </c>
      <c r="E1427" s="38"/>
      <c r="F1427" s="39">
        <v>0</v>
      </c>
      <c r="G1427" s="32">
        <f t="shared" si="28"/>
        <v>0</v>
      </c>
      <c r="H1427" s="39">
        <v>0</v>
      </c>
      <c r="I1427" s="32">
        <f t="shared" si="29"/>
        <v>0</v>
      </c>
      <c r="J1427" s="40"/>
      <c r="K1427" s="34">
        <v>0</v>
      </c>
      <c r="L1427" s="34">
        <v>0</v>
      </c>
      <c r="M1427" s="34">
        <f t="shared" si="30"/>
        <v>0</v>
      </c>
      <c r="N1427" s="34">
        <f t="shared" si="31"/>
        <v>0</v>
      </c>
      <c r="O1427" s="36" t="e">
        <f t="shared" si="27"/>
        <v>#DIV/0!</v>
      </c>
      <c r="P1427" s="2"/>
      <c r="Q1427" s="2"/>
      <c r="R1427" s="2"/>
      <c r="S1427" s="2"/>
      <c r="T1427" s="2"/>
      <c r="U1427" s="2"/>
    </row>
    <row r="1428" spans="1:21" x14ac:dyDescent="0.25">
      <c r="A1428" s="37">
        <v>150906</v>
      </c>
      <c r="B1428" s="30" t="s">
        <v>50</v>
      </c>
      <c r="C1428" s="30" t="s">
        <v>1399</v>
      </c>
      <c r="D1428" s="30" t="s">
        <v>1404</v>
      </c>
      <c r="E1428" s="38"/>
      <c r="F1428" s="39">
        <v>0</v>
      </c>
      <c r="G1428" s="32">
        <f t="shared" si="28"/>
        <v>0</v>
      </c>
      <c r="H1428" s="39">
        <v>0</v>
      </c>
      <c r="I1428" s="32">
        <f t="shared" si="29"/>
        <v>0</v>
      </c>
      <c r="J1428" s="40"/>
      <c r="K1428" s="34">
        <v>0</v>
      </c>
      <c r="L1428" s="34">
        <v>0</v>
      </c>
      <c r="M1428" s="34">
        <f t="shared" si="30"/>
        <v>0</v>
      </c>
      <c r="N1428" s="34">
        <f t="shared" si="31"/>
        <v>0</v>
      </c>
      <c r="O1428" s="36" t="e">
        <f t="shared" si="27"/>
        <v>#DIV/0!</v>
      </c>
      <c r="P1428" s="2"/>
      <c r="Q1428" s="2"/>
      <c r="R1428" s="2"/>
      <c r="S1428" s="2"/>
      <c r="T1428" s="2"/>
      <c r="U1428" s="2"/>
    </row>
    <row r="1429" spans="1:21" x14ac:dyDescent="0.25">
      <c r="A1429" s="37">
        <v>151001</v>
      </c>
      <c r="B1429" s="30" t="s">
        <v>50</v>
      </c>
      <c r="C1429" s="30" t="s">
        <v>1137</v>
      </c>
      <c r="D1429" s="30" t="s">
        <v>1137</v>
      </c>
      <c r="E1429" s="38"/>
      <c r="F1429" s="39">
        <v>0</v>
      </c>
      <c r="G1429" s="32">
        <f t="shared" si="28"/>
        <v>0</v>
      </c>
      <c r="H1429" s="39">
        <v>0</v>
      </c>
      <c r="I1429" s="32">
        <f t="shared" si="29"/>
        <v>0</v>
      </c>
      <c r="J1429" s="40"/>
      <c r="K1429" s="34">
        <v>0</v>
      </c>
      <c r="L1429" s="34">
        <v>0</v>
      </c>
      <c r="M1429" s="34">
        <f t="shared" si="30"/>
        <v>0</v>
      </c>
      <c r="N1429" s="34">
        <f t="shared" si="31"/>
        <v>0</v>
      </c>
      <c r="O1429" s="36" t="e">
        <f t="shared" si="27"/>
        <v>#DIV/0!</v>
      </c>
      <c r="P1429" s="2"/>
      <c r="Q1429" s="2"/>
      <c r="R1429" s="2"/>
      <c r="S1429" s="2"/>
      <c r="T1429" s="2"/>
      <c r="U1429" s="2"/>
    </row>
    <row r="1430" spans="1:21" x14ac:dyDescent="0.25">
      <c r="A1430" s="37">
        <v>151002</v>
      </c>
      <c r="B1430" s="30" t="s">
        <v>50</v>
      </c>
      <c r="C1430" s="30" t="s">
        <v>1137</v>
      </c>
      <c r="D1430" s="30" t="s">
        <v>1405</v>
      </c>
      <c r="E1430" s="38"/>
      <c r="F1430" s="39">
        <v>0</v>
      </c>
      <c r="G1430" s="32">
        <f t="shared" si="28"/>
        <v>0</v>
      </c>
      <c r="H1430" s="39">
        <v>0</v>
      </c>
      <c r="I1430" s="32">
        <f t="shared" si="29"/>
        <v>0</v>
      </c>
      <c r="J1430" s="40"/>
      <c r="K1430" s="34">
        <v>0</v>
      </c>
      <c r="L1430" s="34">
        <v>0</v>
      </c>
      <c r="M1430" s="34">
        <f t="shared" si="30"/>
        <v>0</v>
      </c>
      <c r="N1430" s="34">
        <f t="shared" si="31"/>
        <v>0</v>
      </c>
      <c r="O1430" s="36" t="e">
        <f t="shared" si="27"/>
        <v>#DIV/0!</v>
      </c>
      <c r="P1430" s="2"/>
      <c r="Q1430" s="2"/>
      <c r="R1430" s="2"/>
      <c r="S1430" s="2"/>
      <c r="T1430" s="2"/>
      <c r="U1430" s="2"/>
    </row>
    <row r="1431" spans="1:21" x14ac:dyDescent="0.25">
      <c r="A1431" s="37">
        <v>151003</v>
      </c>
      <c r="B1431" s="30" t="s">
        <v>50</v>
      </c>
      <c r="C1431" s="30" t="s">
        <v>1137</v>
      </c>
      <c r="D1431" s="30" t="s">
        <v>1406</v>
      </c>
      <c r="E1431" s="38"/>
      <c r="F1431" s="39">
        <v>0</v>
      </c>
      <c r="G1431" s="32">
        <f t="shared" si="28"/>
        <v>0</v>
      </c>
      <c r="H1431" s="39">
        <v>0</v>
      </c>
      <c r="I1431" s="32">
        <f t="shared" si="29"/>
        <v>0</v>
      </c>
      <c r="J1431" s="40"/>
      <c r="K1431" s="34">
        <v>0</v>
      </c>
      <c r="L1431" s="34">
        <v>0</v>
      </c>
      <c r="M1431" s="34">
        <f t="shared" si="30"/>
        <v>0</v>
      </c>
      <c r="N1431" s="34">
        <f t="shared" si="31"/>
        <v>0</v>
      </c>
      <c r="O1431" s="36" t="e">
        <f t="shared" si="27"/>
        <v>#DIV/0!</v>
      </c>
      <c r="P1431" s="2"/>
      <c r="Q1431" s="2"/>
      <c r="R1431" s="2"/>
      <c r="S1431" s="2"/>
      <c r="T1431" s="2"/>
      <c r="U1431" s="2"/>
    </row>
    <row r="1432" spans="1:21" x14ac:dyDescent="0.25">
      <c r="A1432" s="37">
        <v>151004</v>
      </c>
      <c r="B1432" s="30" t="s">
        <v>50</v>
      </c>
      <c r="C1432" s="30" t="s">
        <v>1137</v>
      </c>
      <c r="D1432" s="30" t="s">
        <v>1407</v>
      </c>
      <c r="E1432" s="38"/>
      <c r="F1432" s="39">
        <v>0</v>
      </c>
      <c r="G1432" s="32">
        <f t="shared" si="28"/>
        <v>0</v>
      </c>
      <c r="H1432" s="39">
        <v>0</v>
      </c>
      <c r="I1432" s="32">
        <f t="shared" si="29"/>
        <v>0</v>
      </c>
      <c r="J1432" s="40"/>
      <c r="K1432" s="34">
        <v>0</v>
      </c>
      <c r="L1432" s="34">
        <v>0</v>
      </c>
      <c r="M1432" s="34">
        <f t="shared" si="30"/>
        <v>0</v>
      </c>
      <c r="N1432" s="34">
        <f t="shared" si="31"/>
        <v>0</v>
      </c>
      <c r="O1432" s="36" t="e">
        <f t="shared" si="27"/>
        <v>#DIV/0!</v>
      </c>
      <c r="P1432" s="2"/>
      <c r="Q1432" s="2"/>
      <c r="R1432" s="2"/>
      <c r="S1432" s="2"/>
      <c r="T1432" s="2"/>
      <c r="U1432" s="2"/>
    </row>
    <row r="1433" spans="1:21" x14ac:dyDescent="0.25">
      <c r="A1433" s="37">
        <v>151005</v>
      </c>
      <c r="B1433" s="30" t="s">
        <v>50</v>
      </c>
      <c r="C1433" s="30" t="s">
        <v>1137</v>
      </c>
      <c r="D1433" s="30" t="s">
        <v>1408</v>
      </c>
      <c r="E1433" s="38"/>
      <c r="F1433" s="39">
        <v>0</v>
      </c>
      <c r="G1433" s="32">
        <f t="shared" si="28"/>
        <v>0</v>
      </c>
      <c r="H1433" s="39">
        <v>0</v>
      </c>
      <c r="I1433" s="32">
        <f t="shared" si="29"/>
        <v>0</v>
      </c>
      <c r="J1433" s="40"/>
      <c r="K1433" s="34">
        <v>0</v>
      </c>
      <c r="L1433" s="34">
        <v>0</v>
      </c>
      <c r="M1433" s="34">
        <f t="shared" si="30"/>
        <v>0</v>
      </c>
      <c r="N1433" s="34">
        <f t="shared" si="31"/>
        <v>0</v>
      </c>
      <c r="O1433" s="36" t="e">
        <f t="shared" si="27"/>
        <v>#DIV/0!</v>
      </c>
      <c r="P1433" s="2"/>
      <c r="Q1433" s="2"/>
      <c r="R1433" s="2"/>
      <c r="S1433" s="2"/>
      <c r="T1433" s="2"/>
      <c r="U1433" s="2"/>
    </row>
    <row r="1434" spans="1:21" x14ac:dyDescent="0.25">
      <c r="A1434" s="37">
        <v>151006</v>
      </c>
      <c r="B1434" s="30" t="s">
        <v>50</v>
      </c>
      <c r="C1434" s="30" t="s">
        <v>1137</v>
      </c>
      <c r="D1434" s="30" t="s">
        <v>1409</v>
      </c>
      <c r="E1434" s="38"/>
      <c r="F1434" s="39">
        <v>0</v>
      </c>
      <c r="G1434" s="32">
        <f t="shared" si="28"/>
        <v>0</v>
      </c>
      <c r="H1434" s="39">
        <v>0</v>
      </c>
      <c r="I1434" s="32">
        <f t="shared" si="29"/>
        <v>0</v>
      </c>
      <c r="J1434" s="40"/>
      <c r="K1434" s="34">
        <v>0</v>
      </c>
      <c r="L1434" s="34">
        <v>0</v>
      </c>
      <c r="M1434" s="34">
        <f t="shared" si="30"/>
        <v>0</v>
      </c>
      <c r="N1434" s="34">
        <f t="shared" si="31"/>
        <v>0</v>
      </c>
      <c r="O1434" s="36" t="e">
        <f t="shared" si="27"/>
        <v>#DIV/0!</v>
      </c>
      <c r="P1434" s="2"/>
      <c r="Q1434" s="2"/>
      <c r="R1434" s="2"/>
      <c r="S1434" s="2"/>
      <c r="T1434" s="2"/>
      <c r="U1434" s="2"/>
    </row>
    <row r="1435" spans="1:21" x14ac:dyDescent="0.25">
      <c r="A1435" s="37">
        <v>151007</v>
      </c>
      <c r="B1435" s="30" t="s">
        <v>50</v>
      </c>
      <c r="C1435" s="30" t="s">
        <v>1137</v>
      </c>
      <c r="D1435" s="30" t="s">
        <v>1410</v>
      </c>
      <c r="E1435" s="38"/>
      <c r="F1435" s="39">
        <v>0</v>
      </c>
      <c r="G1435" s="32">
        <f t="shared" si="28"/>
        <v>0</v>
      </c>
      <c r="H1435" s="39">
        <v>0</v>
      </c>
      <c r="I1435" s="32">
        <f t="shared" si="29"/>
        <v>0</v>
      </c>
      <c r="J1435" s="40"/>
      <c r="K1435" s="34">
        <v>0</v>
      </c>
      <c r="L1435" s="34">
        <v>0</v>
      </c>
      <c r="M1435" s="34">
        <f t="shared" si="30"/>
        <v>0</v>
      </c>
      <c r="N1435" s="34">
        <f t="shared" si="31"/>
        <v>0</v>
      </c>
      <c r="O1435" s="36" t="e">
        <f t="shared" si="27"/>
        <v>#DIV/0!</v>
      </c>
      <c r="P1435" s="2"/>
      <c r="Q1435" s="2"/>
      <c r="R1435" s="2"/>
      <c r="S1435" s="2"/>
      <c r="T1435" s="2"/>
      <c r="U1435" s="2"/>
    </row>
    <row r="1436" spans="1:21" x14ac:dyDescent="0.25">
      <c r="A1436" s="37">
        <v>151008</v>
      </c>
      <c r="B1436" s="30" t="s">
        <v>50</v>
      </c>
      <c r="C1436" s="30" t="s">
        <v>1137</v>
      </c>
      <c r="D1436" s="30" t="s">
        <v>1411</v>
      </c>
      <c r="E1436" s="38"/>
      <c r="F1436" s="39">
        <v>0</v>
      </c>
      <c r="G1436" s="32">
        <f t="shared" si="28"/>
        <v>0</v>
      </c>
      <c r="H1436" s="39">
        <v>0</v>
      </c>
      <c r="I1436" s="32">
        <f t="shared" si="29"/>
        <v>0</v>
      </c>
      <c r="J1436" s="40"/>
      <c r="K1436" s="34">
        <v>0</v>
      </c>
      <c r="L1436" s="34">
        <v>0</v>
      </c>
      <c r="M1436" s="34">
        <f t="shared" si="30"/>
        <v>0</v>
      </c>
      <c r="N1436" s="34">
        <f t="shared" si="31"/>
        <v>0</v>
      </c>
      <c r="O1436" s="36" t="e">
        <f t="shared" si="27"/>
        <v>#DIV/0!</v>
      </c>
      <c r="P1436" s="2"/>
      <c r="Q1436" s="2"/>
      <c r="R1436" s="2"/>
      <c r="S1436" s="2"/>
      <c r="T1436" s="2"/>
      <c r="U1436" s="2"/>
    </row>
    <row r="1437" spans="1:21" x14ac:dyDescent="0.25">
      <c r="A1437" s="37">
        <v>151009</v>
      </c>
      <c r="B1437" s="30" t="s">
        <v>50</v>
      </c>
      <c r="C1437" s="30" t="s">
        <v>1137</v>
      </c>
      <c r="D1437" s="30" t="s">
        <v>1412</v>
      </c>
      <c r="E1437" s="38"/>
      <c r="F1437" s="39">
        <v>0</v>
      </c>
      <c r="G1437" s="32">
        <f t="shared" si="28"/>
        <v>0</v>
      </c>
      <c r="H1437" s="39">
        <v>0</v>
      </c>
      <c r="I1437" s="32">
        <f t="shared" si="29"/>
        <v>0</v>
      </c>
      <c r="J1437" s="40"/>
      <c r="K1437" s="34">
        <v>0</v>
      </c>
      <c r="L1437" s="34">
        <v>0</v>
      </c>
      <c r="M1437" s="34">
        <f t="shared" si="30"/>
        <v>0</v>
      </c>
      <c r="N1437" s="34">
        <f t="shared" si="31"/>
        <v>0</v>
      </c>
      <c r="O1437" s="36" t="e">
        <f t="shared" si="27"/>
        <v>#DIV/0!</v>
      </c>
      <c r="P1437" s="2"/>
      <c r="Q1437" s="2"/>
      <c r="R1437" s="2"/>
      <c r="S1437" s="2"/>
      <c r="T1437" s="2"/>
      <c r="U1437" s="2"/>
    </row>
    <row r="1438" spans="1:21" x14ac:dyDescent="0.25">
      <c r="A1438" s="37">
        <v>151010</v>
      </c>
      <c r="B1438" s="30" t="s">
        <v>50</v>
      </c>
      <c r="C1438" s="30" t="s">
        <v>1137</v>
      </c>
      <c r="D1438" s="30" t="s">
        <v>268</v>
      </c>
      <c r="E1438" s="38"/>
      <c r="F1438" s="39">
        <v>0</v>
      </c>
      <c r="G1438" s="32">
        <f t="shared" si="28"/>
        <v>0</v>
      </c>
      <c r="H1438" s="39">
        <v>0</v>
      </c>
      <c r="I1438" s="32">
        <f t="shared" si="29"/>
        <v>0</v>
      </c>
      <c r="J1438" s="40"/>
      <c r="K1438" s="34">
        <v>0</v>
      </c>
      <c r="L1438" s="34">
        <v>0</v>
      </c>
      <c r="M1438" s="34">
        <f t="shared" si="30"/>
        <v>0</v>
      </c>
      <c r="N1438" s="34">
        <f t="shared" si="31"/>
        <v>0</v>
      </c>
      <c r="O1438" s="36" t="e">
        <f t="shared" si="27"/>
        <v>#DIV/0!</v>
      </c>
      <c r="P1438" s="2"/>
      <c r="Q1438" s="2"/>
      <c r="R1438" s="2"/>
      <c r="S1438" s="2"/>
      <c r="T1438" s="2"/>
      <c r="U1438" s="2"/>
    </row>
    <row r="1439" spans="1:21" x14ac:dyDescent="0.25">
      <c r="A1439" s="37">
        <v>151011</v>
      </c>
      <c r="B1439" s="30" t="s">
        <v>50</v>
      </c>
      <c r="C1439" s="30" t="s">
        <v>1137</v>
      </c>
      <c r="D1439" s="30" t="s">
        <v>1413</v>
      </c>
      <c r="E1439" s="38"/>
      <c r="F1439" s="39">
        <v>0</v>
      </c>
      <c r="G1439" s="32">
        <f t="shared" si="28"/>
        <v>0</v>
      </c>
      <c r="H1439" s="39">
        <v>0</v>
      </c>
      <c r="I1439" s="32">
        <f t="shared" si="29"/>
        <v>0</v>
      </c>
      <c r="J1439" s="40"/>
      <c r="K1439" s="34">
        <v>0</v>
      </c>
      <c r="L1439" s="34">
        <v>0</v>
      </c>
      <c r="M1439" s="34">
        <f t="shared" si="30"/>
        <v>0</v>
      </c>
      <c r="N1439" s="34">
        <f t="shared" si="31"/>
        <v>0</v>
      </c>
      <c r="O1439" s="36" t="e">
        <f t="shared" si="27"/>
        <v>#DIV/0!</v>
      </c>
      <c r="P1439" s="2"/>
      <c r="Q1439" s="2"/>
      <c r="R1439" s="2"/>
      <c r="S1439" s="2"/>
      <c r="T1439" s="2"/>
      <c r="U1439" s="2"/>
    </row>
    <row r="1440" spans="1:21" x14ac:dyDescent="0.25">
      <c r="A1440" s="37">
        <v>151012</v>
      </c>
      <c r="B1440" s="30" t="s">
        <v>50</v>
      </c>
      <c r="C1440" s="30" t="s">
        <v>1137</v>
      </c>
      <c r="D1440" s="30" t="s">
        <v>1414</v>
      </c>
      <c r="E1440" s="38"/>
      <c r="F1440" s="39">
        <v>0</v>
      </c>
      <c r="G1440" s="32">
        <f t="shared" si="28"/>
        <v>0</v>
      </c>
      <c r="H1440" s="39">
        <v>0</v>
      </c>
      <c r="I1440" s="32">
        <f t="shared" si="29"/>
        <v>0</v>
      </c>
      <c r="J1440" s="40"/>
      <c r="K1440" s="34">
        <v>0</v>
      </c>
      <c r="L1440" s="34">
        <v>0</v>
      </c>
      <c r="M1440" s="34">
        <f t="shared" si="30"/>
        <v>0</v>
      </c>
      <c r="N1440" s="34">
        <f t="shared" si="31"/>
        <v>0</v>
      </c>
      <c r="O1440" s="36" t="e">
        <f t="shared" si="27"/>
        <v>#DIV/0!</v>
      </c>
      <c r="P1440" s="2"/>
      <c r="Q1440" s="2"/>
      <c r="R1440" s="2"/>
      <c r="S1440" s="2"/>
      <c r="T1440" s="2"/>
      <c r="U1440" s="2"/>
    </row>
    <row r="1441" spans="1:21" x14ac:dyDescent="0.25">
      <c r="A1441" s="37">
        <v>151013</v>
      </c>
      <c r="B1441" s="30" t="s">
        <v>50</v>
      </c>
      <c r="C1441" s="30" t="s">
        <v>1137</v>
      </c>
      <c r="D1441" s="30" t="s">
        <v>1415</v>
      </c>
      <c r="E1441" s="38"/>
      <c r="F1441" s="39">
        <v>0</v>
      </c>
      <c r="G1441" s="32">
        <f t="shared" si="28"/>
        <v>0</v>
      </c>
      <c r="H1441" s="39">
        <v>0</v>
      </c>
      <c r="I1441" s="32">
        <f t="shared" si="29"/>
        <v>0</v>
      </c>
      <c r="J1441" s="40"/>
      <c r="K1441" s="34">
        <v>0</v>
      </c>
      <c r="L1441" s="34">
        <v>0</v>
      </c>
      <c r="M1441" s="34">
        <f t="shared" si="30"/>
        <v>0</v>
      </c>
      <c r="N1441" s="34">
        <f t="shared" si="31"/>
        <v>0</v>
      </c>
      <c r="O1441" s="36" t="e">
        <f t="shared" si="27"/>
        <v>#DIV/0!</v>
      </c>
      <c r="P1441" s="2"/>
      <c r="Q1441" s="2"/>
      <c r="R1441" s="2"/>
      <c r="S1441" s="2"/>
      <c r="T1441" s="2"/>
      <c r="U1441" s="2"/>
    </row>
    <row r="1442" spans="1:21" x14ac:dyDescent="0.25">
      <c r="A1442" s="37">
        <v>151014</v>
      </c>
      <c r="B1442" s="30" t="s">
        <v>50</v>
      </c>
      <c r="C1442" s="30" t="s">
        <v>1137</v>
      </c>
      <c r="D1442" s="30" t="s">
        <v>1416</v>
      </c>
      <c r="E1442" s="38"/>
      <c r="F1442" s="39">
        <v>0</v>
      </c>
      <c r="G1442" s="32">
        <f t="shared" si="28"/>
        <v>0</v>
      </c>
      <c r="H1442" s="39">
        <v>0</v>
      </c>
      <c r="I1442" s="32">
        <f t="shared" si="29"/>
        <v>0</v>
      </c>
      <c r="J1442" s="40"/>
      <c r="K1442" s="34">
        <v>0</v>
      </c>
      <c r="L1442" s="34">
        <v>0</v>
      </c>
      <c r="M1442" s="34">
        <f t="shared" si="30"/>
        <v>0</v>
      </c>
      <c r="N1442" s="34">
        <f t="shared" si="31"/>
        <v>0</v>
      </c>
      <c r="O1442" s="36" t="e">
        <f t="shared" si="27"/>
        <v>#DIV/0!</v>
      </c>
      <c r="P1442" s="2"/>
      <c r="Q1442" s="2"/>
      <c r="R1442" s="2"/>
      <c r="S1442" s="2"/>
      <c r="T1442" s="2"/>
      <c r="U1442" s="2"/>
    </row>
    <row r="1443" spans="1:21" x14ac:dyDescent="0.25">
      <c r="A1443" s="37">
        <v>151015</v>
      </c>
      <c r="B1443" s="30" t="s">
        <v>50</v>
      </c>
      <c r="C1443" s="30" t="s">
        <v>1137</v>
      </c>
      <c r="D1443" s="30" t="s">
        <v>1417</v>
      </c>
      <c r="E1443" s="38"/>
      <c r="F1443" s="39">
        <v>0</v>
      </c>
      <c r="G1443" s="32">
        <f t="shared" si="28"/>
        <v>0</v>
      </c>
      <c r="H1443" s="39">
        <v>0</v>
      </c>
      <c r="I1443" s="32">
        <f t="shared" si="29"/>
        <v>0</v>
      </c>
      <c r="J1443" s="40"/>
      <c r="K1443" s="34">
        <v>0</v>
      </c>
      <c r="L1443" s="34">
        <v>0</v>
      </c>
      <c r="M1443" s="34">
        <f t="shared" si="30"/>
        <v>0</v>
      </c>
      <c r="N1443" s="34">
        <f t="shared" si="31"/>
        <v>0</v>
      </c>
      <c r="O1443" s="36" t="e">
        <f t="shared" si="27"/>
        <v>#DIV/0!</v>
      </c>
      <c r="P1443" s="2"/>
      <c r="Q1443" s="2"/>
      <c r="R1443" s="2"/>
      <c r="S1443" s="2"/>
      <c r="T1443" s="2"/>
      <c r="U1443" s="2"/>
    </row>
    <row r="1444" spans="1:21" x14ac:dyDescent="0.25">
      <c r="A1444" s="37">
        <v>151016</v>
      </c>
      <c r="B1444" s="30" t="s">
        <v>50</v>
      </c>
      <c r="C1444" s="30" t="s">
        <v>1137</v>
      </c>
      <c r="D1444" s="30" t="s">
        <v>1418</v>
      </c>
      <c r="E1444" s="38"/>
      <c r="F1444" s="39">
        <v>0</v>
      </c>
      <c r="G1444" s="32">
        <f t="shared" si="28"/>
        <v>0</v>
      </c>
      <c r="H1444" s="39">
        <v>0</v>
      </c>
      <c r="I1444" s="32">
        <f t="shared" si="29"/>
        <v>0</v>
      </c>
      <c r="J1444" s="40"/>
      <c r="K1444" s="34">
        <v>0</v>
      </c>
      <c r="L1444" s="34">
        <v>0</v>
      </c>
      <c r="M1444" s="34">
        <f t="shared" si="30"/>
        <v>0</v>
      </c>
      <c r="N1444" s="34">
        <f t="shared" si="31"/>
        <v>0</v>
      </c>
      <c r="O1444" s="36" t="e">
        <f t="shared" si="27"/>
        <v>#DIV/0!</v>
      </c>
      <c r="P1444" s="2"/>
      <c r="Q1444" s="2"/>
      <c r="R1444" s="2"/>
      <c r="S1444" s="2"/>
      <c r="T1444" s="2"/>
      <c r="U1444" s="2"/>
    </row>
    <row r="1445" spans="1:21" x14ac:dyDescent="0.25">
      <c r="A1445" s="37">
        <v>151017</v>
      </c>
      <c r="B1445" s="30" t="s">
        <v>50</v>
      </c>
      <c r="C1445" s="30" t="s">
        <v>1137</v>
      </c>
      <c r="D1445" s="30" t="s">
        <v>1419</v>
      </c>
      <c r="E1445" s="38"/>
      <c r="F1445" s="39">
        <v>0</v>
      </c>
      <c r="G1445" s="32">
        <f t="shared" si="28"/>
        <v>0</v>
      </c>
      <c r="H1445" s="39">
        <v>0</v>
      </c>
      <c r="I1445" s="32">
        <f t="shared" si="29"/>
        <v>0</v>
      </c>
      <c r="J1445" s="40"/>
      <c r="K1445" s="34">
        <v>0</v>
      </c>
      <c r="L1445" s="34">
        <v>0</v>
      </c>
      <c r="M1445" s="34">
        <f t="shared" si="30"/>
        <v>0</v>
      </c>
      <c r="N1445" s="34">
        <f t="shared" si="31"/>
        <v>0</v>
      </c>
      <c r="O1445" s="36" t="e">
        <f t="shared" si="27"/>
        <v>#DIV/0!</v>
      </c>
      <c r="P1445" s="2"/>
      <c r="Q1445" s="2"/>
      <c r="R1445" s="2"/>
      <c r="S1445" s="2"/>
      <c r="T1445" s="2"/>
      <c r="U1445" s="2"/>
    </row>
    <row r="1446" spans="1:21" x14ac:dyDescent="0.25">
      <c r="A1446" s="37">
        <v>151018</v>
      </c>
      <c r="B1446" s="30" t="s">
        <v>50</v>
      </c>
      <c r="C1446" s="30" t="s">
        <v>1137</v>
      </c>
      <c r="D1446" s="30" t="s">
        <v>1368</v>
      </c>
      <c r="E1446" s="38"/>
      <c r="F1446" s="39">
        <v>0</v>
      </c>
      <c r="G1446" s="32">
        <f t="shared" si="28"/>
        <v>0</v>
      </c>
      <c r="H1446" s="39">
        <v>0</v>
      </c>
      <c r="I1446" s="32">
        <f t="shared" si="29"/>
        <v>0</v>
      </c>
      <c r="J1446" s="40"/>
      <c r="K1446" s="34">
        <v>0</v>
      </c>
      <c r="L1446" s="34">
        <v>0</v>
      </c>
      <c r="M1446" s="34">
        <f t="shared" si="30"/>
        <v>0</v>
      </c>
      <c r="N1446" s="34">
        <f t="shared" si="31"/>
        <v>0</v>
      </c>
      <c r="O1446" s="36" t="e">
        <f t="shared" si="27"/>
        <v>#DIV/0!</v>
      </c>
      <c r="P1446" s="2"/>
      <c r="Q1446" s="2"/>
      <c r="R1446" s="2"/>
      <c r="S1446" s="2"/>
      <c r="T1446" s="2"/>
      <c r="U1446" s="2"/>
    </row>
    <row r="1447" spans="1:21" x14ac:dyDescent="0.25">
      <c r="A1447" s="37">
        <v>151019</v>
      </c>
      <c r="B1447" s="30" t="s">
        <v>50</v>
      </c>
      <c r="C1447" s="30" t="s">
        <v>1137</v>
      </c>
      <c r="D1447" s="30" t="s">
        <v>1420</v>
      </c>
      <c r="E1447" s="38"/>
      <c r="F1447" s="39">
        <v>0</v>
      </c>
      <c r="G1447" s="32">
        <f t="shared" si="28"/>
        <v>0</v>
      </c>
      <c r="H1447" s="39">
        <v>0</v>
      </c>
      <c r="I1447" s="32">
        <f t="shared" si="29"/>
        <v>0</v>
      </c>
      <c r="J1447" s="40"/>
      <c r="K1447" s="34">
        <v>0</v>
      </c>
      <c r="L1447" s="34">
        <v>0</v>
      </c>
      <c r="M1447" s="34">
        <f t="shared" si="30"/>
        <v>0</v>
      </c>
      <c r="N1447" s="34">
        <f t="shared" si="31"/>
        <v>0</v>
      </c>
      <c r="O1447" s="36" t="e">
        <f t="shared" si="27"/>
        <v>#DIV/0!</v>
      </c>
      <c r="P1447" s="2"/>
      <c r="Q1447" s="2"/>
      <c r="R1447" s="2"/>
      <c r="S1447" s="2"/>
      <c r="T1447" s="2"/>
      <c r="U1447" s="2"/>
    </row>
    <row r="1448" spans="1:21" x14ac:dyDescent="0.25">
      <c r="A1448" s="37">
        <v>151020</v>
      </c>
      <c r="B1448" s="30" t="s">
        <v>50</v>
      </c>
      <c r="C1448" s="30" t="s">
        <v>1137</v>
      </c>
      <c r="D1448" s="30" t="s">
        <v>1421</v>
      </c>
      <c r="E1448" s="38"/>
      <c r="F1448" s="39">
        <v>0</v>
      </c>
      <c r="G1448" s="32">
        <f t="shared" si="28"/>
        <v>0</v>
      </c>
      <c r="H1448" s="39">
        <v>0</v>
      </c>
      <c r="I1448" s="32">
        <f t="shared" si="29"/>
        <v>0</v>
      </c>
      <c r="J1448" s="40"/>
      <c r="K1448" s="34">
        <v>0</v>
      </c>
      <c r="L1448" s="34">
        <v>0</v>
      </c>
      <c r="M1448" s="34">
        <f t="shared" si="30"/>
        <v>0</v>
      </c>
      <c r="N1448" s="34">
        <f t="shared" si="31"/>
        <v>0</v>
      </c>
      <c r="O1448" s="36" t="e">
        <f t="shared" si="27"/>
        <v>#DIV/0!</v>
      </c>
      <c r="P1448" s="2"/>
      <c r="Q1448" s="2"/>
      <c r="R1448" s="2"/>
      <c r="S1448" s="2"/>
      <c r="T1448" s="2"/>
      <c r="U1448" s="2"/>
    </row>
    <row r="1449" spans="1:21" x14ac:dyDescent="0.25">
      <c r="A1449" s="37">
        <v>151021</v>
      </c>
      <c r="B1449" s="30" t="s">
        <v>50</v>
      </c>
      <c r="C1449" s="30" t="s">
        <v>1137</v>
      </c>
      <c r="D1449" s="30" t="s">
        <v>414</v>
      </c>
      <c r="E1449" s="38"/>
      <c r="F1449" s="39">
        <v>0</v>
      </c>
      <c r="G1449" s="32">
        <f t="shared" si="28"/>
        <v>0</v>
      </c>
      <c r="H1449" s="39">
        <v>0</v>
      </c>
      <c r="I1449" s="32">
        <f t="shared" si="29"/>
        <v>0</v>
      </c>
      <c r="J1449" s="40"/>
      <c r="K1449" s="34">
        <v>0</v>
      </c>
      <c r="L1449" s="34">
        <v>0</v>
      </c>
      <c r="M1449" s="34">
        <f t="shared" si="30"/>
        <v>0</v>
      </c>
      <c r="N1449" s="34">
        <f t="shared" si="31"/>
        <v>0</v>
      </c>
      <c r="O1449" s="36" t="e">
        <f t="shared" si="27"/>
        <v>#DIV/0!</v>
      </c>
      <c r="P1449" s="2"/>
      <c r="Q1449" s="2"/>
      <c r="R1449" s="2"/>
      <c r="S1449" s="2"/>
      <c r="T1449" s="2"/>
      <c r="U1449" s="2"/>
    </row>
    <row r="1450" spans="1:21" x14ac:dyDescent="0.25">
      <c r="A1450" s="37">
        <v>151022</v>
      </c>
      <c r="B1450" s="30" t="s">
        <v>50</v>
      </c>
      <c r="C1450" s="30" t="s">
        <v>1137</v>
      </c>
      <c r="D1450" s="30" t="s">
        <v>1422</v>
      </c>
      <c r="E1450" s="38"/>
      <c r="F1450" s="39">
        <v>0</v>
      </c>
      <c r="G1450" s="32">
        <f t="shared" si="28"/>
        <v>0</v>
      </c>
      <c r="H1450" s="39">
        <v>0</v>
      </c>
      <c r="I1450" s="32">
        <f t="shared" si="29"/>
        <v>0</v>
      </c>
      <c r="J1450" s="40"/>
      <c r="K1450" s="34">
        <v>0</v>
      </c>
      <c r="L1450" s="34">
        <v>0</v>
      </c>
      <c r="M1450" s="34">
        <f t="shared" si="30"/>
        <v>0</v>
      </c>
      <c r="N1450" s="34">
        <f t="shared" si="31"/>
        <v>0</v>
      </c>
      <c r="O1450" s="36" t="e">
        <f t="shared" si="27"/>
        <v>#DIV/0!</v>
      </c>
      <c r="P1450" s="2"/>
      <c r="Q1450" s="2"/>
      <c r="R1450" s="2"/>
      <c r="S1450" s="2"/>
      <c r="T1450" s="2"/>
      <c r="U1450" s="2"/>
    </row>
    <row r="1451" spans="1:21" x14ac:dyDescent="0.25">
      <c r="A1451" s="37">
        <v>151023</v>
      </c>
      <c r="B1451" s="30" t="s">
        <v>50</v>
      </c>
      <c r="C1451" s="30" t="s">
        <v>1137</v>
      </c>
      <c r="D1451" s="30" t="s">
        <v>1423</v>
      </c>
      <c r="E1451" s="38"/>
      <c r="F1451" s="39">
        <v>0</v>
      </c>
      <c r="G1451" s="32">
        <f t="shared" si="28"/>
        <v>0</v>
      </c>
      <c r="H1451" s="39">
        <v>0</v>
      </c>
      <c r="I1451" s="32">
        <f t="shared" si="29"/>
        <v>0</v>
      </c>
      <c r="J1451" s="40"/>
      <c r="K1451" s="34">
        <v>0</v>
      </c>
      <c r="L1451" s="34">
        <v>0</v>
      </c>
      <c r="M1451" s="34">
        <f t="shared" si="30"/>
        <v>0</v>
      </c>
      <c r="N1451" s="34">
        <f t="shared" si="31"/>
        <v>0</v>
      </c>
      <c r="O1451" s="36" t="e">
        <f t="shared" si="27"/>
        <v>#DIV/0!</v>
      </c>
      <c r="P1451" s="2"/>
      <c r="Q1451" s="2"/>
      <c r="R1451" s="2"/>
      <c r="S1451" s="2"/>
      <c r="T1451" s="2"/>
      <c r="U1451" s="2"/>
    </row>
    <row r="1452" spans="1:21" x14ac:dyDescent="0.25">
      <c r="A1452" s="37">
        <v>151024</v>
      </c>
      <c r="B1452" s="30" t="s">
        <v>50</v>
      </c>
      <c r="C1452" s="30" t="s">
        <v>1137</v>
      </c>
      <c r="D1452" s="30" t="s">
        <v>1424</v>
      </c>
      <c r="E1452" s="38"/>
      <c r="F1452" s="39">
        <v>0</v>
      </c>
      <c r="G1452" s="32">
        <f t="shared" si="28"/>
        <v>0</v>
      </c>
      <c r="H1452" s="39">
        <v>0</v>
      </c>
      <c r="I1452" s="32">
        <f t="shared" si="29"/>
        <v>0</v>
      </c>
      <c r="J1452" s="40"/>
      <c r="K1452" s="34">
        <v>0</v>
      </c>
      <c r="L1452" s="34">
        <v>0</v>
      </c>
      <c r="M1452" s="34">
        <f t="shared" si="30"/>
        <v>0</v>
      </c>
      <c r="N1452" s="34">
        <f t="shared" si="31"/>
        <v>0</v>
      </c>
      <c r="O1452" s="36" t="e">
        <f t="shared" si="27"/>
        <v>#DIV/0!</v>
      </c>
      <c r="P1452" s="2"/>
      <c r="Q1452" s="2"/>
      <c r="R1452" s="2"/>
      <c r="S1452" s="2"/>
      <c r="T1452" s="2"/>
      <c r="U1452" s="2"/>
    </row>
    <row r="1453" spans="1:21" x14ac:dyDescent="0.25">
      <c r="A1453" s="37">
        <v>151025</v>
      </c>
      <c r="B1453" s="30" t="s">
        <v>50</v>
      </c>
      <c r="C1453" s="30" t="s">
        <v>1137</v>
      </c>
      <c r="D1453" s="30" t="s">
        <v>1425</v>
      </c>
      <c r="E1453" s="38"/>
      <c r="F1453" s="39">
        <v>0</v>
      </c>
      <c r="G1453" s="32">
        <f t="shared" si="28"/>
        <v>0</v>
      </c>
      <c r="H1453" s="39">
        <v>0</v>
      </c>
      <c r="I1453" s="32">
        <f t="shared" si="29"/>
        <v>0</v>
      </c>
      <c r="J1453" s="40"/>
      <c r="K1453" s="34">
        <v>0</v>
      </c>
      <c r="L1453" s="34">
        <v>0</v>
      </c>
      <c r="M1453" s="34">
        <f t="shared" si="30"/>
        <v>0</v>
      </c>
      <c r="N1453" s="34">
        <f t="shared" si="31"/>
        <v>0</v>
      </c>
      <c r="O1453" s="36" t="e">
        <f t="shared" si="27"/>
        <v>#DIV/0!</v>
      </c>
      <c r="P1453" s="2"/>
      <c r="Q1453" s="2"/>
      <c r="R1453" s="2"/>
      <c r="S1453" s="2"/>
      <c r="T1453" s="2"/>
      <c r="U1453" s="2"/>
    </row>
    <row r="1454" spans="1:21" x14ac:dyDescent="0.25">
      <c r="A1454" s="37">
        <v>151026</v>
      </c>
      <c r="B1454" s="30" t="s">
        <v>50</v>
      </c>
      <c r="C1454" s="30" t="s">
        <v>1137</v>
      </c>
      <c r="D1454" s="30" t="s">
        <v>1426</v>
      </c>
      <c r="E1454" s="38"/>
      <c r="F1454" s="39">
        <v>0</v>
      </c>
      <c r="G1454" s="32">
        <f t="shared" si="28"/>
        <v>0</v>
      </c>
      <c r="H1454" s="39">
        <v>0</v>
      </c>
      <c r="I1454" s="32">
        <f t="shared" si="29"/>
        <v>0</v>
      </c>
      <c r="J1454" s="40"/>
      <c r="K1454" s="34">
        <v>0</v>
      </c>
      <c r="L1454" s="34">
        <v>0</v>
      </c>
      <c r="M1454" s="34">
        <f t="shared" si="30"/>
        <v>0</v>
      </c>
      <c r="N1454" s="34">
        <f t="shared" si="31"/>
        <v>0</v>
      </c>
      <c r="O1454" s="36" t="e">
        <f t="shared" si="27"/>
        <v>#DIV/0!</v>
      </c>
      <c r="P1454" s="2"/>
      <c r="Q1454" s="2"/>
      <c r="R1454" s="2"/>
      <c r="S1454" s="2"/>
      <c r="T1454" s="2"/>
      <c r="U1454" s="2"/>
    </row>
    <row r="1455" spans="1:21" x14ac:dyDescent="0.25">
      <c r="A1455" s="37">
        <v>151027</v>
      </c>
      <c r="B1455" s="30" t="s">
        <v>50</v>
      </c>
      <c r="C1455" s="30" t="s">
        <v>1137</v>
      </c>
      <c r="D1455" s="30" t="s">
        <v>1427</v>
      </c>
      <c r="E1455" s="38"/>
      <c r="F1455" s="39">
        <v>0</v>
      </c>
      <c r="G1455" s="32">
        <f t="shared" si="28"/>
        <v>0</v>
      </c>
      <c r="H1455" s="39">
        <v>0</v>
      </c>
      <c r="I1455" s="32">
        <f t="shared" si="29"/>
        <v>0</v>
      </c>
      <c r="J1455" s="40"/>
      <c r="K1455" s="34">
        <v>0</v>
      </c>
      <c r="L1455" s="34">
        <v>0</v>
      </c>
      <c r="M1455" s="34">
        <f t="shared" si="30"/>
        <v>0</v>
      </c>
      <c r="N1455" s="34">
        <f t="shared" si="31"/>
        <v>0</v>
      </c>
      <c r="O1455" s="36" t="e">
        <f t="shared" si="27"/>
        <v>#DIV/0!</v>
      </c>
      <c r="P1455" s="2"/>
      <c r="Q1455" s="2"/>
      <c r="R1455" s="2"/>
      <c r="S1455" s="2"/>
      <c r="T1455" s="2"/>
      <c r="U1455" s="2"/>
    </row>
    <row r="1456" spans="1:21" x14ac:dyDescent="0.25">
      <c r="A1456" s="37">
        <v>151028</v>
      </c>
      <c r="B1456" s="30" t="s">
        <v>50</v>
      </c>
      <c r="C1456" s="30" t="s">
        <v>1137</v>
      </c>
      <c r="D1456" s="30" t="s">
        <v>1428</v>
      </c>
      <c r="E1456" s="38"/>
      <c r="F1456" s="39">
        <v>0</v>
      </c>
      <c r="G1456" s="32">
        <f t="shared" si="28"/>
        <v>0</v>
      </c>
      <c r="H1456" s="39">
        <v>0</v>
      </c>
      <c r="I1456" s="32">
        <f t="shared" si="29"/>
        <v>0</v>
      </c>
      <c r="J1456" s="40"/>
      <c r="K1456" s="34">
        <v>0</v>
      </c>
      <c r="L1456" s="34">
        <v>0</v>
      </c>
      <c r="M1456" s="34">
        <f t="shared" si="30"/>
        <v>0</v>
      </c>
      <c r="N1456" s="34">
        <f t="shared" si="31"/>
        <v>0</v>
      </c>
      <c r="O1456" s="36" t="e">
        <f t="shared" si="27"/>
        <v>#DIV/0!</v>
      </c>
      <c r="P1456" s="2"/>
      <c r="Q1456" s="2"/>
      <c r="R1456" s="2"/>
      <c r="S1456" s="2"/>
      <c r="T1456" s="2"/>
      <c r="U1456" s="2"/>
    </row>
    <row r="1457" spans="1:21" x14ac:dyDescent="0.25">
      <c r="A1457" s="37">
        <v>151029</v>
      </c>
      <c r="B1457" s="30" t="s">
        <v>50</v>
      </c>
      <c r="C1457" s="30" t="s">
        <v>1137</v>
      </c>
      <c r="D1457" s="30" t="s">
        <v>1429</v>
      </c>
      <c r="E1457" s="38"/>
      <c r="F1457" s="39">
        <v>0</v>
      </c>
      <c r="G1457" s="32">
        <f t="shared" si="28"/>
        <v>0</v>
      </c>
      <c r="H1457" s="39">
        <v>0</v>
      </c>
      <c r="I1457" s="32">
        <f t="shared" si="29"/>
        <v>0</v>
      </c>
      <c r="J1457" s="40"/>
      <c r="K1457" s="34">
        <v>0</v>
      </c>
      <c r="L1457" s="34">
        <v>0</v>
      </c>
      <c r="M1457" s="34">
        <f t="shared" si="30"/>
        <v>0</v>
      </c>
      <c r="N1457" s="34">
        <f t="shared" si="31"/>
        <v>0</v>
      </c>
      <c r="O1457" s="36" t="e">
        <f t="shared" si="27"/>
        <v>#DIV/0!</v>
      </c>
      <c r="P1457" s="2"/>
      <c r="Q1457" s="2"/>
      <c r="R1457" s="2"/>
      <c r="S1457" s="2"/>
      <c r="T1457" s="2"/>
      <c r="U1457" s="2"/>
    </row>
    <row r="1458" spans="1:21" x14ac:dyDescent="0.25">
      <c r="A1458" s="37">
        <v>151030</v>
      </c>
      <c r="B1458" s="30" t="s">
        <v>50</v>
      </c>
      <c r="C1458" s="30" t="s">
        <v>1137</v>
      </c>
      <c r="D1458" s="30" t="s">
        <v>1430</v>
      </c>
      <c r="E1458" s="38"/>
      <c r="F1458" s="39">
        <v>0</v>
      </c>
      <c r="G1458" s="32">
        <f t="shared" si="28"/>
        <v>0</v>
      </c>
      <c r="H1458" s="39">
        <v>0</v>
      </c>
      <c r="I1458" s="32">
        <f t="shared" si="29"/>
        <v>0</v>
      </c>
      <c r="J1458" s="40"/>
      <c r="K1458" s="34">
        <v>0</v>
      </c>
      <c r="L1458" s="34">
        <v>0</v>
      </c>
      <c r="M1458" s="34">
        <f t="shared" si="30"/>
        <v>0</v>
      </c>
      <c r="N1458" s="34">
        <f t="shared" si="31"/>
        <v>0</v>
      </c>
      <c r="O1458" s="36" t="e">
        <f t="shared" si="27"/>
        <v>#DIV/0!</v>
      </c>
      <c r="P1458" s="2"/>
      <c r="Q1458" s="2"/>
      <c r="R1458" s="2"/>
      <c r="S1458" s="2"/>
      <c r="T1458" s="2"/>
      <c r="U1458" s="2"/>
    </row>
    <row r="1459" spans="1:21" x14ac:dyDescent="0.25">
      <c r="A1459" s="37">
        <v>151031</v>
      </c>
      <c r="B1459" s="30" t="s">
        <v>50</v>
      </c>
      <c r="C1459" s="30" t="s">
        <v>1137</v>
      </c>
      <c r="D1459" s="30" t="s">
        <v>1431</v>
      </c>
      <c r="E1459" s="38"/>
      <c r="F1459" s="39">
        <v>0</v>
      </c>
      <c r="G1459" s="32">
        <f t="shared" si="28"/>
        <v>0</v>
      </c>
      <c r="H1459" s="39">
        <v>0</v>
      </c>
      <c r="I1459" s="32">
        <f t="shared" si="29"/>
        <v>0</v>
      </c>
      <c r="J1459" s="40"/>
      <c r="K1459" s="34">
        <v>0</v>
      </c>
      <c r="L1459" s="34">
        <v>0</v>
      </c>
      <c r="M1459" s="34">
        <f t="shared" si="30"/>
        <v>0</v>
      </c>
      <c r="N1459" s="34">
        <f t="shared" si="31"/>
        <v>0</v>
      </c>
      <c r="O1459" s="36" t="e">
        <f t="shared" si="27"/>
        <v>#DIV/0!</v>
      </c>
      <c r="P1459" s="2"/>
      <c r="Q1459" s="2"/>
      <c r="R1459" s="2"/>
      <c r="S1459" s="2"/>
      <c r="T1459" s="2"/>
      <c r="U1459" s="2"/>
    </row>
    <row r="1460" spans="1:21" x14ac:dyDescent="0.25">
      <c r="A1460" s="37">
        <v>151032</v>
      </c>
      <c r="B1460" s="30" t="s">
        <v>50</v>
      </c>
      <c r="C1460" s="30" t="s">
        <v>1137</v>
      </c>
      <c r="D1460" s="30" t="s">
        <v>1432</v>
      </c>
      <c r="E1460" s="38"/>
      <c r="F1460" s="39">
        <v>0</v>
      </c>
      <c r="G1460" s="32">
        <f t="shared" si="28"/>
        <v>0</v>
      </c>
      <c r="H1460" s="39">
        <v>0</v>
      </c>
      <c r="I1460" s="32">
        <f t="shared" si="29"/>
        <v>0</v>
      </c>
      <c r="J1460" s="40"/>
      <c r="K1460" s="34">
        <v>0</v>
      </c>
      <c r="L1460" s="34">
        <v>0</v>
      </c>
      <c r="M1460" s="34">
        <f t="shared" si="30"/>
        <v>0</v>
      </c>
      <c r="N1460" s="34">
        <f t="shared" si="31"/>
        <v>0</v>
      </c>
      <c r="O1460" s="36" t="e">
        <f t="shared" si="27"/>
        <v>#DIV/0!</v>
      </c>
      <c r="P1460" s="2"/>
      <c r="Q1460" s="2"/>
      <c r="R1460" s="2"/>
      <c r="S1460" s="2"/>
      <c r="T1460" s="2"/>
      <c r="U1460" s="2"/>
    </row>
    <row r="1461" spans="1:21" x14ac:dyDescent="0.25">
      <c r="A1461" s="37">
        <v>151033</v>
      </c>
      <c r="B1461" s="30" t="s">
        <v>50</v>
      </c>
      <c r="C1461" s="30" t="s">
        <v>1137</v>
      </c>
      <c r="D1461" s="30" t="s">
        <v>1433</v>
      </c>
      <c r="E1461" s="38"/>
      <c r="F1461" s="39">
        <v>0</v>
      </c>
      <c r="G1461" s="32">
        <f t="shared" si="28"/>
        <v>0</v>
      </c>
      <c r="H1461" s="39">
        <v>0</v>
      </c>
      <c r="I1461" s="32">
        <f t="shared" si="29"/>
        <v>0</v>
      </c>
      <c r="J1461" s="40"/>
      <c r="K1461" s="34">
        <v>0</v>
      </c>
      <c r="L1461" s="34">
        <v>0</v>
      </c>
      <c r="M1461" s="34">
        <f t="shared" si="30"/>
        <v>0</v>
      </c>
      <c r="N1461" s="34">
        <f t="shared" si="31"/>
        <v>0</v>
      </c>
      <c r="O1461" s="36" t="e">
        <f t="shared" si="27"/>
        <v>#DIV/0!</v>
      </c>
      <c r="P1461" s="2"/>
      <c r="Q1461" s="2"/>
      <c r="R1461" s="2"/>
      <c r="S1461" s="2"/>
      <c r="T1461" s="2"/>
      <c r="U1461" s="2"/>
    </row>
    <row r="1462" spans="1:21" x14ac:dyDescent="0.25">
      <c r="A1462" s="37">
        <v>160101</v>
      </c>
      <c r="B1462" s="30" t="s">
        <v>51</v>
      </c>
      <c r="C1462" s="30" t="s">
        <v>1434</v>
      </c>
      <c r="D1462" s="30" t="s">
        <v>1435</v>
      </c>
      <c r="E1462" s="42">
        <v>118907</v>
      </c>
      <c r="F1462" s="32">
        <v>160183</v>
      </c>
      <c r="G1462" s="32">
        <f t="shared" si="28"/>
        <v>41276</v>
      </c>
      <c r="H1462" s="32">
        <v>116959</v>
      </c>
      <c r="I1462" s="32">
        <f t="shared" si="29"/>
        <v>43224</v>
      </c>
      <c r="J1462" s="33">
        <v>0.26979999999999998</v>
      </c>
      <c r="K1462" s="34">
        <v>160529</v>
      </c>
      <c r="L1462" s="34">
        <v>0</v>
      </c>
      <c r="M1462" s="35">
        <f t="shared" si="30"/>
        <v>116959</v>
      </c>
      <c r="N1462" s="35">
        <f t="shared" si="31"/>
        <v>43570</v>
      </c>
      <c r="O1462" s="36">
        <f t="shared" si="27"/>
        <v>0.27141513371415754</v>
      </c>
      <c r="P1462" s="2"/>
      <c r="Q1462" s="2"/>
      <c r="R1462" s="2"/>
      <c r="S1462" s="2"/>
      <c r="T1462" s="2"/>
      <c r="U1462" s="2"/>
    </row>
    <row r="1463" spans="1:21" x14ac:dyDescent="0.25">
      <c r="A1463" s="37">
        <v>160102</v>
      </c>
      <c r="B1463" s="30" t="s">
        <v>51</v>
      </c>
      <c r="C1463" s="30" t="s">
        <v>1434</v>
      </c>
      <c r="D1463" s="30" t="s">
        <v>1436</v>
      </c>
      <c r="E1463" s="38"/>
      <c r="F1463" s="39">
        <v>0</v>
      </c>
      <c r="G1463" s="32">
        <f t="shared" si="28"/>
        <v>0</v>
      </c>
      <c r="H1463" s="39">
        <v>0</v>
      </c>
      <c r="I1463" s="32">
        <f t="shared" si="29"/>
        <v>0</v>
      </c>
      <c r="J1463" s="40"/>
      <c r="K1463" s="34">
        <v>0</v>
      </c>
      <c r="L1463" s="34">
        <v>0</v>
      </c>
      <c r="M1463" s="34">
        <f t="shared" si="30"/>
        <v>0</v>
      </c>
      <c r="N1463" s="34">
        <f t="shared" si="31"/>
        <v>0</v>
      </c>
      <c r="O1463" s="36" t="e">
        <f t="shared" si="27"/>
        <v>#DIV/0!</v>
      </c>
      <c r="P1463" s="2"/>
      <c r="Q1463" s="2"/>
      <c r="R1463" s="2"/>
      <c r="S1463" s="2"/>
      <c r="T1463" s="2"/>
      <c r="U1463" s="2"/>
    </row>
    <row r="1464" spans="1:21" x14ac:dyDescent="0.25">
      <c r="A1464" s="37">
        <v>160103</v>
      </c>
      <c r="B1464" s="30" t="s">
        <v>51</v>
      </c>
      <c r="C1464" s="30" t="s">
        <v>1434</v>
      </c>
      <c r="D1464" s="30" t="s">
        <v>1437</v>
      </c>
      <c r="E1464" s="42">
        <v>5487</v>
      </c>
      <c r="F1464" s="32">
        <v>6847</v>
      </c>
      <c r="G1464" s="32">
        <f t="shared" si="28"/>
        <v>1360</v>
      </c>
      <c r="H1464" s="32">
        <v>4503</v>
      </c>
      <c r="I1464" s="32">
        <f t="shared" si="29"/>
        <v>2344</v>
      </c>
      <c r="J1464" s="33">
        <v>0.34229999999999999</v>
      </c>
      <c r="K1464" s="34">
        <v>7147</v>
      </c>
      <c r="L1464" s="34">
        <v>0</v>
      </c>
      <c r="M1464" s="35">
        <f t="shared" si="30"/>
        <v>4503</v>
      </c>
      <c r="N1464" s="35">
        <f t="shared" si="31"/>
        <v>2644</v>
      </c>
      <c r="O1464" s="36">
        <f t="shared" si="27"/>
        <v>0.36994543164964322</v>
      </c>
      <c r="P1464" s="2"/>
      <c r="Q1464" s="2"/>
      <c r="R1464" s="2"/>
      <c r="S1464" s="2"/>
      <c r="T1464" s="2"/>
      <c r="U1464" s="2"/>
    </row>
    <row r="1465" spans="1:21" x14ac:dyDescent="0.25">
      <c r="A1465" s="37">
        <v>160104</v>
      </c>
      <c r="B1465" s="30" t="s">
        <v>51</v>
      </c>
      <c r="C1465" s="30" t="s">
        <v>1434</v>
      </c>
      <c r="D1465" s="30" t="s">
        <v>1438</v>
      </c>
      <c r="E1465" s="42">
        <v>3510</v>
      </c>
      <c r="F1465" s="32">
        <v>4456</v>
      </c>
      <c r="G1465" s="32">
        <f t="shared" si="28"/>
        <v>946</v>
      </c>
      <c r="H1465" s="32">
        <v>3076</v>
      </c>
      <c r="I1465" s="32">
        <f t="shared" si="29"/>
        <v>1380</v>
      </c>
      <c r="J1465" s="33">
        <v>0.30969999999999998</v>
      </c>
      <c r="K1465" s="34">
        <v>4578</v>
      </c>
      <c r="L1465" s="34">
        <v>0</v>
      </c>
      <c r="M1465" s="35">
        <f t="shared" si="30"/>
        <v>3076</v>
      </c>
      <c r="N1465" s="35">
        <f t="shared" si="31"/>
        <v>1502</v>
      </c>
      <c r="O1465" s="36">
        <f t="shared" si="27"/>
        <v>0.32809086937527304</v>
      </c>
      <c r="P1465" s="2"/>
      <c r="Q1465" s="2"/>
      <c r="R1465" s="2"/>
      <c r="S1465" s="2"/>
      <c r="T1465" s="2"/>
      <c r="U1465" s="2"/>
    </row>
    <row r="1466" spans="1:21" x14ac:dyDescent="0.25">
      <c r="A1466" s="37">
        <v>160105</v>
      </c>
      <c r="B1466" s="30" t="s">
        <v>51</v>
      </c>
      <c r="C1466" s="30" t="s">
        <v>1434</v>
      </c>
      <c r="D1466" s="30" t="s">
        <v>1439</v>
      </c>
      <c r="E1466" s="38"/>
      <c r="F1466" s="39">
        <v>0</v>
      </c>
      <c r="G1466" s="32">
        <f t="shared" si="28"/>
        <v>0</v>
      </c>
      <c r="H1466" s="39">
        <v>0</v>
      </c>
      <c r="I1466" s="32">
        <f t="shared" si="29"/>
        <v>0</v>
      </c>
      <c r="J1466" s="40"/>
      <c r="K1466" s="34">
        <v>0</v>
      </c>
      <c r="L1466" s="34">
        <v>0</v>
      </c>
      <c r="M1466" s="34">
        <f t="shared" si="30"/>
        <v>0</v>
      </c>
      <c r="N1466" s="34">
        <f t="shared" si="31"/>
        <v>0</v>
      </c>
      <c r="O1466" s="36" t="e">
        <f t="shared" si="27"/>
        <v>#DIV/0!</v>
      </c>
      <c r="P1466" s="2"/>
      <c r="Q1466" s="2"/>
      <c r="R1466" s="2"/>
      <c r="S1466" s="2"/>
      <c r="T1466" s="2"/>
      <c r="U1466" s="2"/>
    </row>
    <row r="1467" spans="1:21" x14ac:dyDescent="0.25">
      <c r="A1467" s="37">
        <v>160106</v>
      </c>
      <c r="B1467" s="30" t="s">
        <v>51</v>
      </c>
      <c r="C1467" s="30" t="s">
        <v>1434</v>
      </c>
      <c r="D1467" s="30" t="s">
        <v>1440</v>
      </c>
      <c r="E1467" s="42">
        <v>4593</v>
      </c>
      <c r="F1467" s="32">
        <v>5515</v>
      </c>
      <c r="G1467" s="32">
        <f t="shared" si="28"/>
        <v>922</v>
      </c>
      <c r="H1467" s="32">
        <v>3697</v>
      </c>
      <c r="I1467" s="32">
        <f t="shared" si="29"/>
        <v>1818</v>
      </c>
      <c r="J1467" s="33">
        <v>0.3296</v>
      </c>
      <c r="K1467" s="34">
        <v>5699</v>
      </c>
      <c r="L1467" s="34">
        <v>0</v>
      </c>
      <c r="M1467" s="35">
        <f t="shared" si="30"/>
        <v>3697</v>
      </c>
      <c r="N1467" s="35">
        <f t="shared" si="31"/>
        <v>2002</v>
      </c>
      <c r="O1467" s="36">
        <f t="shared" si="27"/>
        <v>0.3512896999473592</v>
      </c>
      <c r="P1467" s="2"/>
      <c r="Q1467" s="2"/>
      <c r="R1467" s="2"/>
      <c r="S1467" s="2"/>
      <c r="T1467" s="2"/>
      <c r="U1467" s="2"/>
    </row>
    <row r="1468" spans="1:21" x14ac:dyDescent="0.25">
      <c r="A1468" s="37">
        <v>160107</v>
      </c>
      <c r="B1468" s="30" t="s">
        <v>51</v>
      </c>
      <c r="C1468" s="30" t="s">
        <v>1434</v>
      </c>
      <c r="D1468" s="30" t="s">
        <v>1441</v>
      </c>
      <c r="E1468" s="42">
        <v>2455</v>
      </c>
      <c r="F1468" s="32">
        <v>3175</v>
      </c>
      <c r="G1468" s="32">
        <f t="shared" si="28"/>
        <v>720</v>
      </c>
      <c r="H1468" s="32">
        <v>1291</v>
      </c>
      <c r="I1468" s="32">
        <f t="shared" si="29"/>
        <v>1884</v>
      </c>
      <c r="J1468" s="33">
        <v>0.59340000000000004</v>
      </c>
      <c r="K1468" s="34">
        <v>3235</v>
      </c>
      <c r="L1468" s="34">
        <v>0</v>
      </c>
      <c r="M1468" s="35">
        <f t="shared" si="30"/>
        <v>1291</v>
      </c>
      <c r="N1468" s="35">
        <f t="shared" si="31"/>
        <v>1944</v>
      </c>
      <c r="O1468" s="36">
        <f t="shared" si="27"/>
        <v>0.60092735703245748</v>
      </c>
      <c r="P1468" s="2"/>
      <c r="Q1468" s="2"/>
      <c r="R1468" s="2"/>
      <c r="S1468" s="2"/>
      <c r="T1468" s="2"/>
      <c r="U1468" s="2"/>
    </row>
    <row r="1469" spans="1:21" x14ac:dyDescent="0.25">
      <c r="A1469" s="37">
        <v>160108</v>
      </c>
      <c r="B1469" s="30" t="s">
        <v>51</v>
      </c>
      <c r="C1469" s="30" t="s">
        <v>1434</v>
      </c>
      <c r="D1469" s="30" t="s">
        <v>1442</v>
      </c>
      <c r="E1469" s="42">
        <v>66022</v>
      </c>
      <c r="F1469" s="32">
        <v>81064</v>
      </c>
      <c r="G1469" s="32">
        <f t="shared" si="28"/>
        <v>15042</v>
      </c>
      <c r="H1469" s="32">
        <v>50469</v>
      </c>
      <c r="I1469" s="32">
        <f t="shared" si="29"/>
        <v>30595</v>
      </c>
      <c r="J1469" s="33">
        <v>0.37740000000000001</v>
      </c>
      <c r="K1469" s="34">
        <v>82148</v>
      </c>
      <c r="L1469" s="34">
        <v>0</v>
      </c>
      <c r="M1469" s="35">
        <f t="shared" si="30"/>
        <v>50469</v>
      </c>
      <c r="N1469" s="35">
        <f t="shared" si="31"/>
        <v>31679</v>
      </c>
      <c r="O1469" s="36">
        <f t="shared" si="27"/>
        <v>0.38563324730973364</v>
      </c>
      <c r="P1469" s="2"/>
      <c r="Q1469" s="2"/>
      <c r="R1469" s="2"/>
      <c r="S1469" s="2"/>
      <c r="T1469" s="2"/>
      <c r="U1469" s="2"/>
    </row>
    <row r="1470" spans="1:21" x14ac:dyDescent="0.25">
      <c r="A1470" s="37">
        <v>160110</v>
      </c>
      <c r="B1470" s="30" t="s">
        <v>51</v>
      </c>
      <c r="C1470" s="30" t="s">
        <v>1434</v>
      </c>
      <c r="D1470" s="30" t="s">
        <v>1443</v>
      </c>
      <c r="E1470" s="38"/>
      <c r="F1470" s="39">
        <v>0</v>
      </c>
      <c r="G1470" s="32">
        <f t="shared" si="28"/>
        <v>0</v>
      </c>
      <c r="H1470" s="39">
        <v>0</v>
      </c>
      <c r="I1470" s="32">
        <f t="shared" si="29"/>
        <v>0</v>
      </c>
      <c r="J1470" s="40"/>
      <c r="K1470" s="34">
        <v>0</v>
      </c>
      <c r="L1470" s="34">
        <v>0</v>
      </c>
      <c r="M1470" s="34">
        <f t="shared" si="30"/>
        <v>0</v>
      </c>
      <c r="N1470" s="34">
        <f t="shared" si="31"/>
        <v>0</v>
      </c>
      <c r="O1470" s="36" t="e">
        <f t="shared" si="27"/>
        <v>#DIV/0!</v>
      </c>
      <c r="P1470" s="2"/>
      <c r="Q1470" s="2"/>
      <c r="R1470" s="2"/>
      <c r="S1470" s="2"/>
      <c r="T1470" s="2"/>
      <c r="U1470" s="2"/>
    </row>
    <row r="1471" spans="1:21" x14ac:dyDescent="0.25">
      <c r="A1471" s="37">
        <v>160112</v>
      </c>
      <c r="B1471" s="30" t="s">
        <v>51</v>
      </c>
      <c r="C1471" s="30" t="s">
        <v>1434</v>
      </c>
      <c r="D1471" s="30" t="s">
        <v>601</v>
      </c>
      <c r="E1471" s="42">
        <v>54548</v>
      </c>
      <c r="F1471" s="32">
        <v>62389</v>
      </c>
      <c r="G1471" s="32">
        <f t="shared" si="28"/>
        <v>7841</v>
      </c>
      <c r="H1471" s="32">
        <v>48993</v>
      </c>
      <c r="I1471" s="32">
        <f t="shared" si="29"/>
        <v>13396</v>
      </c>
      <c r="J1471" s="33">
        <v>0.2147</v>
      </c>
      <c r="K1471" s="34">
        <v>62800</v>
      </c>
      <c r="L1471" s="34">
        <v>0</v>
      </c>
      <c r="M1471" s="35">
        <f t="shared" si="30"/>
        <v>48993</v>
      </c>
      <c r="N1471" s="35">
        <f t="shared" si="31"/>
        <v>13807</v>
      </c>
      <c r="O1471" s="36">
        <f t="shared" si="27"/>
        <v>0.21985668789808918</v>
      </c>
      <c r="P1471" s="2"/>
      <c r="Q1471" s="2"/>
      <c r="R1471" s="2"/>
      <c r="S1471" s="2"/>
      <c r="T1471" s="2"/>
      <c r="U1471" s="2"/>
    </row>
    <row r="1472" spans="1:21" x14ac:dyDescent="0.25">
      <c r="A1472" s="37">
        <v>160113</v>
      </c>
      <c r="B1472" s="30" t="s">
        <v>51</v>
      </c>
      <c r="C1472" s="30" t="s">
        <v>1434</v>
      </c>
      <c r="D1472" s="30" t="s">
        <v>522</v>
      </c>
      <c r="E1472" s="42">
        <v>113746</v>
      </c>
      <c r="F1472" s="32">
        <v>132184</v>
      </c>
      <c r="G1472" s="32">
        <f t="shared" si="28"/>
        <v>18438</v>
      </c>
      <c r="H1472" s="32">
        <v>87075</v>
      </c>
      <c r="I1472" s="32">
        <f t="shared" si="29"/>
        <v>45109</v>
      </c>
      <c r="J1472" s="33">
        <v>0.34129999999999999</v>
      </c>
      <c r="K1472" s="34">
        <v>136735</v>
      </c>
      <c r="L1472" s="34">
        <v>0</v>
      </c>
      <c r="M1472" s="35">
        <f t="shared" si="30"/>
        <v>87075</v>
      </c>
      <c r="N1472" s="35">
        <f t="shared" si="31"/>
        <v>49660</v>
      </c>
      <c r="O1472" s="36">
        <f t="shared" si="27"/>
        <v>0.36318426152777272</v>
      </c>
      <c r="P1472" s="2"/>
      <c r="Q1472" s="2"/>
      <c r="R1472" s="2"/>
      <c r="S1472" s="2"/>
      <c r="T1472" s="2"/>
      <c r="U1472" s="2"/>
    </row>
    <row r="1473" spans="1:21" x14ac:dyDescent="0.25">
      <c r="A1473" s="37">
        <v>160201</v>
      </c>
      <c r="B1473" s="30" t="s">
        <v>51</v>
      </c>
      <c r="C1473" s="30" t="s">
        <v>1444</v>
      </c>
      <c r="D1473" s="30" t="s">
        <v>1445</v>
      </c>
      <c r="E1473" s="42">
        <v>67272</v>
      </c>
      <c r="F1473" s="32">
        <v>81505</v>
      </c>
      <c r="G1473" s="32">
        <f t="shared" si="28"/>
        <v>14233</v>
      </c>
      <c r="H1473" s="32">
        <v>54336</v>
      </c>
      <c r="I1473" s="32">
        <f t="shared" si="29"/>
        <v>27169</v>
      </c>
      <c r="J1473" s="33">
        <v>0.33329999999999999</v>
      </c>
      <c r="K1473" s="34">
        <v>85257</v>
      </c>
      <c r="L1473" s="34">
        <v>0</v>
      </c>
      <c r="M1473" s="35">
        <f t="shared" si="30"/>
        <v>54336</v>
      </c>
      <c r="N1473" s="35">
        <f t="shared" si="31"/>
        <v>30921</v>
      </c>
      <c r="O1473" s="36">
        <f t="shared" si="27"/>
        <v>0.36267989725183858</v>
      </c>
      <c r="P1473" s="2"/>
      <c r="Q1473" s="2"/>
      <c r="R1473" s="2"/>
      <c r="S1473" s="2"/>
      <c r="T1473" s="2"/>
      <c r="U1473" s="2"/>
    </row>
    <row r="1474" spans="1:21" x14ac:dyDescent="0.25">
      <c r="A1474" s="37">
        <v>160202</v>
      </c>
      <c r="B1474" s="30" t="s">
        <v>51</v>
      </c>
      <c r="C1474" s="30" t="s">
        <v>1444</v>
      </c>
      <c r="D1474" s="30" t="s">
        <v>1446</v>
      </c>
      <c r="E1474" s="38"/>
      <c r="F1474" s="39">
        <v>0</v>
      </c>
      <c r="G1474" s="32">
        <f t="shared" si="28"/>
        <v>0</v>
      </c>
      <c r="H1474" s="39">
        <v>0</v>
      </c>
      <c r="I1474" s="32">
        <f t="shared" si="29"/>
        <v>0</v>
      </c>
      <c r="J1474" s="40"/>
      <c r="K1474" s="34">
        <v>0</v>
      </c>
      <c r="L1474" s="34">
        <v>0</v>
      </c>
      <c r="M1474" s="34">
        <f t="shared" si="30"/>
        <v>0</v>
      </c>
      <c r="N1474" s="34">
        <f t="shared" si="31"/>
        <v>0</v>
      </c>
      <c r="O1474" s="36" t="e">
        <f t="shared" si="27"/>
        <v>#DIV/0!</v>
      </c>
      <c r="P1474" s="2"/>
      <c r="Q1474" s="2"/>
      <c r="R1474" s="2"/>
      <c r="S1474" s="2"/>
      <c r="T1474" s="2"/>
      <c r="U1474" s="2"/>
    </row>
    <row r="1475" spans="1:21" x14ac:dyDescent="0.25">
      <c r="A1475" s="37">
        <v>160205</v>
      </c>
      <c r="B1475" s="30" t="s">
        <v>51</v>
      </c>
      <c r="C1475" s="30" t="s">
        <v>1444</v>
      </c>
      <c r="D1475" s="30" t="s">
        <v>1447</v>
      </c>
      <c r="E1475" s="42">
        <v>2515</v>
      </c>
      <c r="F1475" s="32">
        <v>3333</v>
      </c>
      <c r="G1475" s="32">
        <f t="shared" si="28"/>
        <v>818</v>
      </c>
      <c r="H1475" s="39">
        <v>0</v>
      </c>
      <c r="I1475" s="32">
        <f t="shared" si="29"/>
        <v>3333</v>
      </c>
      <c r="J1475" s="33">
        <v>1</v>
      </c>
      <c r="K1475" s="34">
        <v>3671</v>
      </c>
      <c r="L1475" s="34">
        <v>0</v>
      </c>
      <c r="M1475" s="34">
        <f t="shared" si="30"/>
        <v>0</v>
      </c>
      <c r="N1475" s="34">
        <f t="shared" si="31"/>
        <v>3671</v>
      </c>
      <c r="O1475" s="36">
        <f t="shared" si="27"/>
        <v>1</v>
      </c>
      <c r="P1475" s="2"/>
      <c r="Q1475" s="2"/>
      <c r="R1475" s="2"/>
      <c r="S1475" s="2"/>
      <c r="T1475" s="2"/>
      <c r="U1475" s="2"/>
    </row>
    <row r="1476" spans="1:21" x14ac:dyDescent="0.25">
      <c r="A1476" s="37">
        <v>160206</v>
      </c>
      <c r="B1476" s="30" t="s">
        <v>51</v>
      </c>
      <c r="C1476" s="30" t="s">
        <v>1444</v>
      </c>
      <c r="D1476" s="30" t="s">
        <v>1256</v>
      </c>
      <c r="E1476" s="42">
        <v>6902</v>
      </c>
      <c r="F1476" s="32">
        <v>8183</v>
      </c>
      <c r="G1476" s="32">
        <f t="shared" si="28"/>
        <v>1281</v>
      </c>
      <c r="H1476" s="39">
        <v>314</v>
      </c>
      <c r="I1476" s="32">
        <f t="shared" si="29"/>
        <v>7869</v>
      </c>
      <c r="J1476" s="33">
        <v>0.96160000000000001</v>
      </c>
      <c r="K1476" s="34">
        <v>8257</v>
      </c>
      <c r="L1476" s="34">
        <v>0</v>
      </c>
      <c r="M1476" s="34">
        <f t="shared" si="30"/>
        <v>314</v>
      </c>
      <c r="N1476" s="34">
        <f t="shared" si="31"/>
        <v>7943</v>
      </c>
      <c r="O1476" s="36">
        <f t="shared" si="27"/>
        <v>0.96197166040934967</v>
      </c>
      <c r="P1476" s="2"/>
      <c r="Q1476" s="2"/>
      <c r="R1476" s="2"/>
      <c r="S1476" s="2"/>
      <c r="T1476" s="2"/>
      <c r="U1476" s="2"/>
    </row>
    <row r="1477" spans="1:21" x14ac:dyDescent="0.25">
      <c r="A1477" s="37">
        <v>160210</v>
      </c>
      <c r="B1477" s="30" t="s">
        <v>51</v>
      </c>
      <c r="C1477" s="30" t="s">
        <v>1444</v>
      </c>
      <c r="D1477" s="30" t="s">
        <v>252</v>
      </c>
      <c r="E1477" s="38"/>
      <c r="F1477" s="39">
        <v>0</v>
      </c>
      <c r="G1477" s="32">
        <f t="shared" si="28"/>
        <v>0</v>
      </c>
      <c r="H1477" s="39">
        <v>0</v>
      </c>
      <c r="I1477" s="32">
        <f t="shared" si="29"/>
        <v>0</v>
      </c>
      <c r="J1477" s="40"/>
      <c r="K1477" s="34">
        <v>0</v>
      </c>
      <c r="L1477" s="34">
        <v>0</v>
      </c>
      <c r="M1477" s="34">
        <f t="shared" si="30"/>
        <v>0</v>
      </c>
      <c r="N1477" s="34">
        <f t="shared" si="31"/>
        <v>0</v>
      </c>
      <c r="O1477" s="36" t="e">
        <f t="shared" si="27"/>
        <v>#DIV/0!</v>
      </c>
      <c r="P1477" s="2"/>
      <c r="Q1477" s="2"/>
      <c r="R1477" s="2"/>
      <c r="S1477" s="2"/>
      <c r="T1477" s="2"/>
      <c r="U1477" s="2"/>
    </row>
    <row r="1478" spans="1:21" x14ac:dyDescent="0.25">
      <c r="A1478" s="37">
        <v>160211</v>
      </c>
      <c r="B1478" s="30" t="s">
        <v>51</v>
      </c>
      <c r="C1478" s="30" t="s">
        <v>1444</v>
      </c>
      <c r="D1478" s="30" t="s">
        <v>1448</v>
      </c>
      <c r="E1478" s="38"/>
      <c r="F1478" s="39">
        <v>0</v>
      </c>
      <c r="G1478" s="32">
        <f t="shared" si="28"/>
        <v>0</v>
      </c>
      <c r="H1478" s="39">
        <v>0</v>
      </c>
      <c r="I1478" s="32">
        <f t="shared" si="29"/>
        <v>0</v>
      </c>
      <c r="J1478" s="40"/>
      <c r="K1478" s="34">
        <v>0</v>
      </c>
      <c r="L1478" s="34">
        <v>0</v>
      </c>
      <c r="M1478" s="34">
        <f t="shared" si="30"/>
        <v>0</v>
      </c>
      <c r="N1478" s="34">
        <f t="shared" si="31"/>
        <v>0</v>
      </c>
      <c r="O1478" s="36" t="e">
        <f t="shared" si="27"/>
        <v>#DIV/0!</v>
      </c>
      <c r="P1478" s="2"/>
      <c r="Q1478" s="2"/>
      <c r="R1478" s="2"/>
      <c r="S1478" s="2"/>
      <c r="T1478" s="2"/>
      <c r="U1478" s="2"/>
    </row>
    <row r="1479" spans="1:21" x14ac:dyDescent="0.25">
      <c r="A1479" s="37">
        <v>160301</v>
      </c>
      <c r="B1479" s="30" t="s">
        <v>51</v>
      </c>
      <c r="C1479" s="30" t="s">
        <v>51</v>
      </c>
      <c r="D1479" s="30" t="s">
        <v>1449</v>
      </c>
      <c r="E1479" s="42">
        <v>19562</v>
      </c>
      <c r="F1479" s="32">
        <v>22335</v>
      </c>
      <c r="G1479" s="32">
        <f t="shared" si="28"/>
        <v>2773</v>
      </c>
      <c r="H1479" s="32">
        <v>7856</v>
      </c>
      <c r="I1479" s="32">
        <f t="shared" si="29"/>
        <v>14479</v>
      </c>
      <c r="J1479" s="33">
        <v>0.64829999999999999</v>
      </c>
      <c r="K1479" s="34">
        <v>23053</v>
      </c>
      <c r="L1479" s="34">
        <v>0</v>
      </c>
      <c r="M1479" s="35">
        <f t="shared" si="30"/>
        <v>7856</v>
      </c>
      <c r="N1479" s="35">
        <f t="shared" si="31"/>
        <v>15197</v>
      </c>
      <c r="O1479" s="36">
        <f t="shared" si="27"/>
        <v>0.65922005812692486</v>
      </c>
      <c r="P1479" s="2"/>
      <c r="Q1479" s="2"/>
      <c r="R1479" s="2"/>
      <c r="S1479" s="2"/>
      <c r="T1479" s="2"/>
      <c r="U1479" s="2"/>
    </row>
    <row r="1480" spans="1:21" x14ac:dyDescent="0.25">
      <c r="A1480" s="37">
        <v>160302</v>
      </c>
      <c r="B1480" s="30" t="s">
        <v>51</v>
      </c>
      <c r="C1480" s="30" t="s">
        <v>51</v>
      </c>
      <c r="D1480" s="30" t="s">
        <v>1450</v>
      </c>
      <c r="E1480" s="38"/>
      <c r="F1480" s="39">
        <v>0</v>
      </c>
      <c r="G1480" s="32">
        <f t="shared" si="28"/>
        <v>0</v>
      </c>
      <c r="H1480" s="39">
        <v>0</v>
      </c>
      <c r="I1480" s="32">
        <f t="shared" si="29"/>
        <v>0</v>
      </c>
      <c r="J1480" s="40"/>
      <c r="K1480" s="34">
        <v>0</v>
      </c>
      <c r="L1480" s="34">
        <v>0</v>
      </c>
      <c r="M1480" s="34">
        <f t="shared" si="30"/>
        <v>0</v>
      </c>
      <c r="N1480" s="34">
        <f t="shared" si="31"/>
        <v>0</v>
      </c>
      <c r="O1480" s="36" t="e">
        <f t="shared" si="27"/>
        <v>#DIV/0!</v>
      </c>
      <c r="P1480" s="2"/>
      <c r="Q1480" s="2"/>
      <c r="R1480" s="2"/>
      <c r="S1480" s="2"/>
      <c r="T1480" s="2"/>
      <c r="U1480" s="2"/>
    </row>
    <row r="1481" spans="1:21" x14ac:dyDescent="0.25">
      <c r="A1481" s="37">
        <v>160303</v>
      </c>
      <c r="B1481" s="30" t="s">
        <v>51</v>
      </c>
      <c r="C1481" s="30" t="s">
        <v>51</v>
      </c>
      <c r="D1481" s="30" t="s">
        <v>1451</v>
      </c>
      <c r="E1481" s="38"/>
      <c r="F1481" s="39">
        <v>0</v>
      </c>
      <c r="G1481" s="32">
        <f t="shared" si="28"/>
        <v>0</v>
      </c>
      <c r="H1481" s="39">
        <v>0</v>
      </c>
      <c r="I1481" s="32">
        <f t="shared" si="29"/>
        <v>0</v>
      </c>
      <c r="J1481" s="40"/>
      <c r="K1481" s="34">
        <v>0</v>
      </c>
      <c r="L1481" s="34">
        <v>0</v>
      </c>
      <c r="M1481" s="34">
        <f t="shared" si="30"/>
        <v>0</v>
      </c>
      <c r="N1481" s="34">
        <f t="shared" si="31"/>
        <v>0</v>
      </c>
      <c r="O1481" s="36" t="e">
        <f t="shared" si="27"/>
        <v>#DIV/0!</v>
      </c>
      <c r="P1481" s="2"/>
      <c r="Q1481" s="2"/>
      <c r="R1481" s="2"/>
      <c r="S1481" s="2"/>
      <c r="T1481" s="2"/>
      <c r="U1481" s="2"/>
    </row>
    <row r="1482" spans="1:21" x14ac:dyDescent="0.25">
      <c r="A1482" s="37">
        <v>160304</v>
      </c>
      <c r="B1482" s="30" t="s">
        <v>51</v>
      </c>
      <c r="C1482" s="30" t="s">
        <v>51</v>
      </c>
      <c r="D1482" s="30" t="s">
        <v>1452</v>
      </c>
      <c r="E1482" s="38"/>
      <c r="F1482" s="39">
        <v>0</v>
      </c>
      <c r="G1482" s="32">
        <f t="shared" si="28"/>
        <v>0</v>
      </c>
      <c r="H1482" s="39">
        <v>0</v>
      </c>
      <c r="I1482" s="32">
        <f t="shared" si="29"/>
        <v>0</v>
      </c>
      <c r="J1482" s="40"/>
      <c r="K1482" s="34">
        <v>0</v>
      </c>
      <c r="L1482" s="34">
        <v>0</v>
      </c>
      <c r="M1482" s="34">
        <f t="shared" si="30"/>
        <v>0</v>
      </c>
      <c r="N1482" s="34">
        <f t="shared" si="31"/>
        <v>0</v>
      </c>
      <c r="O1482" s="36" t="e">
        <f t="shared" si="27"/>
        <v>#DIV/0!</v>
      </c>
      <c r="P1482" s="2"/>
      <c r="Q1482" s="2"/>
      <c r="R1482" s="2"/>
      <c r="S1482" s="2"/>
      <c r="T1482" s="2"/>
      <c r="U1482" s="2"/>
    </row>
    <row r="1483" spans="1:21" x14ac:dyDescent="0.25">
      <c r="A1483" s="37">
        <v>160305</v>
      </c>
      <c r="B1483" s="30" t="s">
        <v>51</v>
      </c>
      <c r="C1483" s="30" t="s">
        <v>51</v>
      </c>
      <c r="D1483" s="30" t="s">
        <v>1453</v>
      </c>
      <c r="E1483" s="38"/>
      <c r="F1483" s="39">
        <v>0</v>
      </c>
      <c r="G1483" s="32">
        <f t="shared" si="28"/>
        <v>0</v>
      </c>
      <c r="H1483" s="39">
        <v>0</v>
      </c>
      <c r="I1483" s="32">
        <f t="shared" si="29"/>
        <v>0</v>
      </c>
      <c r="J1483" s="40"/>
      <c r="K1483" s="34">
        <v>0</v>
      </c>
      <c r="L1483" s="34">
        <v>0</v>
      </c>
      <c r="M1483" s="34">
        <f t="shared" si="30"/>
        <v>0</v>
      </c>
      <c r="N1483" s="34">
        <f t="shared" si="31"/>
        <v>0</v>
      </c>
      <c r="O1483" s="36" t="e">
        <f t="shared" si="27"/>
        <v>#DIV/0!</v>
      </c>
      <c r="P1483" s="2"/>
      <c r="Q1483" s="2"/>
      <c r="R1483" s="2"/>
      <c r="S1483" s="2"/>
      <c r="T1483" s="2"/>
      <c r="U1483" s="2"/>
    </row>
    <row r="1484" spans="1:21" x14ac:dyDescent="0.25">
      <c r="A1484" s="37">
        <v>160401</v>
      </c>
      <c r="B1484" s="30" t="s">
        <v>51</v>
      </c>
      <c r="C1484" s="30" t="s">
        <v>1454</v>
      </c>
      <c r="D1484" s="30" t="s">
        <v>1455</v>
      </c>
      <c r="E1484" s="42">
        <v>8110</v>
      </c>
      <c r="F1484" s="32">
        <v>10523</v>
      </c>
      <c r="G1484" s="32">
        <f t="shared" si="28"/>
        <v>2413</v>
      </c>
      <c r="H1484" s="32">
        <v>1913</v>
      </c>
      <c r="I1484" s="32">
        <f t="shared" si="29"/>
        <v>8610</v>
      </c>
      <c r="J1484" s="33">
        <v>0.81820000000000004</v>
      </c>
      <c r="K1484" s="34">
        <v>10806</v>
      </c>
      <c r="L1484" s="34">
        <v>0</v>
      </c>
      <c r="M1484" s="35">
        <f t="shared" si="30"/>
        <v>1913</v>
      </c>
      <c r="N1484" s="35">
        <f t="shared" si="31"/>
        <v>8893</v>
      </c>
      <c r="O1484" s="36">
        <f t="shared" si="27"/>
        <v>0.82296872108088104</v>
      </c>
      <c r="P1484" s="2"/>
      <c r="Q1484" s="2"/>
      <c r="R1484" s="2"/>
      <c r="S1484" s="2"/>
      <c r="T1484" s="2"/>
      <c r="U1484" s="2"/>
    </row>
    <row r="1485" spans="1:21" x14ac:dyDescent="0.25">
      <c r="A1485" s="37">
        <v>160402</v>
      </c>
      <c r="B1485" s="30" t="s">
        <v>51</v>
      </c>
      <c r="C1485" s="30" t="s">
        <v>1454</v>
      </c>
      <c r="D1485" s="30" t="s">
        <v>1456</v>
      </c>
      <c r="E1485" s="42">
        <v>3217</v>
      </c>
      <c r="F1485" s="32">
        <v>4088</v>
      </c>
      <c r="G1485" s="32">
        <f t="shared" si="28"/>
        <v>871</v>
      </c>
      <c r="H1485" s="32">
        <v>2703</v>
      </c>
      <c r="I1485" s="32">
        <f t="shared" si="29"/>
        <v>1385</v>
      </c>
      <c r="J1485" s="33">
        <v>0.33879999999999999</v>
      </c>
      <c r="K1485" s="34">
        <v>4138</v>
      </c>
      <c r="L1485" s="34">
        <v>0</v>
      </c>
      <c r="M1485" s="35">
        <f t="shared" si="30"/>
        <v>2703</v>
      </c>
      <c r="N1485" s="35">
        <f t="shared" si="31"/>
        <v>1435</v>
      </c>
      <c r="O1485" s="36">
        <f t="shared" si="27"/>
        <v>0.34678588690188494</v>
      </c>
      <c r="P1485" s="2"/>
      <c r="Q1485" s="2"/>
      <c r="R1485" s="2"/>
      <c r="S1485" s="2"/>
      <c r="T1485" s="2"/>
      <c r="U1485" s="2"/>
    </row>
    <row r="1486" spans="1:21" x14ac:dyDescent="0.25">
      <c r="A1486" s="37">
        <v>160403</v>
      </c>
      <c r="B1486" s="30" t="s">
        <v>51</v>
      </c>
      <c r="C1486" s="30" t="s">
        <v>1454</v>
      </c>
      <c r="D1486" s="30" t="s">
        <v>1457</v>
      </c>
      <c r="E1486" s="38"/>
      <c r="F1486" s="39">
        <v>0</v>
      </c>
      <c r="G1486" s="32">
        <f t="shared" si="28"/>
        <v>0</v>
      </c>
      <c r="H1486" s="39">
        <v>0</v>
      </c>
      <c r="I1486" s="32">
        <f t="shared" si="29"/>
        <v>0</v>
      </c>
      <c r="J1486" s="40"/>
      <c r="K1486" s="34">
        <v>0</v>
      </c>
      <c r="L1486" s="34">
        <v>0</v>
      </c>
      <c r="M1486" s="34">
        <f t="shared" si="30"/>
        <v>0</v>
      </c>
      <c r="N1486" s="34">
        <f t="shared" si="31"/>
        <v>0</v>
      </c>
      <c r="O1486" s="36" t="e">
        <f t="shared" si="27"/>
        <v>#DIV/0!</v>
      </c>
      <c r="P1486" s="2"/>
      <c r="Q1486" s="2"/>
      <c r="R1486" s="2"/>
      <c r="S1486" s="2"/>
      <c r="T1486" s="2"/>
      <c r="U1486" s="2"/>
    </row>
    <row r="1487" spans="1:21" x14ac:dyDescent="0.25">
      <c r="A1487" s="37">
        <v>160404</v>
      </c>
      <c r="B1487" s="30" t="s">
        <v>51</v>
      </c>
      <c r="C1487" s="30" t="s">
        <v>1454</v>
      </c>
      <c r="D1487" s="30" t="s">
        <v>732</v>
      </c>
      <c r="E1487" s="42">
        <v>2568</v>
      </c>
      <c r="F1487" s="32">
        <v>3119</v>
      </c>
      <c r="G1487" s="32">
        <f t="shared" si="28"/>
        <v>551</v>
      </c>
      <c r="H1487" s="32">
        <v>2020</v>
      </c>
      <c r="I1487" s="32">
        <f t="shared" si="29"/>
        <v>1099</v>
      </c>
      <c r="J1487" s="33">
        <v>0.35239999999999999</v>
      </c>
      <c r="K1487" s="34">
        <v>2946</v>
      </c>
      <c r="L1487" s="34">
        <v>0</v>
      </c>
      <c r="M1487" s="35">
        <f t="shared" si="30"/>
        <v>2020</v>
      </c>
      <c r="N1487" s="35">
        <f t="shared" si="31"/>
        <v>926</v>
      </c>
      <c r="O1487" s="36">
        <f t="shared" si="27"/>
        <v>0.31432450780719617</v>
      </c>
      <c r="P1487" s="2"/>
      <c r="Q1487" s="2"/>
      <c r="R1487" s="2"/>
      <c r="S1487" s="2"/>
      <c r="T1487" s="2"/>
      <c r="U1487" s="2"/>
    </row>
    <row r="1488" spans="1:21" x14ac:dyDescent="0.25">
      <c r="A1488" s="37">
        <v>160501</v>
      </c>
      <c r="B1488" s="30" t="s">
        <v>51</v>
      </c>
      <c r="C1488" s="30" t="s">
        <v>1458</v>
      </c>
      <c r="D1488" s="30" t="s">
        <v>1458</v>
      </c>
      <c r="E1488" s="42">
        <v>22606</v>
      </c>
      <c r="F1488" s="32">
        <v>25449</v>
      </c>
      <c r="G1488" s="32">
        <f t="shared" si="28"/>
        <v>2843</v>
      </c>
      <c r="H1488" s="32">
        <v>6830</v>
      </c>
      <c r="I1488" s="32">
        <f t="shared" si="29"/>
        <v>18619</v>
      </c>
      <c r="J1488" s="33">
        <v>0.73160000000000003</v>
      </c>
      <c r="K1488" s="34">
        <v>25748</v>
      </c>
      <c r="L1488" s="34">
        <v>0</v>
      </c>
      <c r="M1488" s="35">
        <f t="shared" si="30"/>
        <v>6830</v>
      </c>
      <c r="N1488" s="35">
        <f t="shared" si="31"/>
        <v>18918</v>
      </c>
      <c r="O1488" s="36">
        <f t="shared" si="27"/>
        <v>0.73473667857697689</v>
      </c>
      <c r="P1488" s="2"/>
      <c r="Q1488" s="2"/>
      <c r="R1488" s="2"/>
      <c r="S1488" s="2"/>
      <c r="T1488" s="2"/>
      <c r="U1488" s="2"/>
    </row>
    <row r="1489" spans="1:21" x14ac:dyDescent="0.25">
      <c r="A1489" s="37">
        <v>160502</v>
      </c>
      <c r="B1489" s="30" t="s">
        <v>51</v>
      </c>
      <c r="C1489" s="30" t="s">
        <v>1458</v>
      </c>
      <c r="D1489" s="30" t="s">
        <v>1459</v>
      </c>
      <c r="E1489" s="38"/>
      <c r="F1489" s="39">
        <v>0</v>
      </c>
      <c r="G1489" s="32">
        <f t="shared" si="28"/>
        <v>0</v>
      </c>
      <c r="H1489" s="39">
        <v>0</v>
      </c>
      <c r="I1489" s="32">
        <f t="shared" si="29"/>
        <v>0</v>
      </c>
      <c r="J1489" s="40"/>
      <c r="K1489" s="34">
        <v>0</v>
      </c>
      <c r="L1489" s="34">
        <v>0</v>
      </c>
      <c r="M1489" s="34">
        <f t="shared" si="30"/>
        <v>0</v>
      </c>
      <c r="N1489" s="34">
        <f t="shared" si="31"/>
        <v>0</v>
      </c>
      <c r="O1489" s="36" t="e">
        <f t="shared" si="27"/>
        <v>#DIV/0!</v>
      </c>
      <c r="P1489" s="2"/>
      <c r="Q1489" s="2"/>
      <c r="R1489" s="2"/>
      <c r="S1489" s="2"/>
      <c r="T1489" s="2"/>
      <c r="U1489" s="2"/>
    </row>
    <row r="1490" spans="1:21" x14ac:dyDescent="0.25">
      <c r="A1490" s="37">
        <v>160503</v>
      </c>
      <c r="B1490" s="30" t="s">
        <v>51</v>
      </c>
      <c r="C1490" s="30" t="s">
        <v>1458</v>
      </c>
      <c r="D1490" s="30" t="s">
        <v>1460</v>
      </c>
      <c r="E1490" s="38"/>
      <c r="F1490" s="39">
        <v>0</v>
      </c>
      <c r="G1490" s="32">
        <f t="shared" si="28"/>
        <v>0</v>
      </c>
      <c r="H1490" s="39">
        <v>0</v>
      </c>
      <c r="I1490" s="32">
        <f t="shared" si="29"/>
        <v>0</v>
      </c>
      <c r="J1490" s="40"/>
      <c r="K1490" s="34">
        <v>0</v>
      </c>
      <c r="L1490" s="34">
        <v>0</v>
      </c>
      <c r="M1490" s="34">
        <f t="shared" si="30"/>
        <v>0</v>
      </c>
      <c r="N1490" s="34">
        <f t="shared" si="31"/>
        <v>0</v>
      </c>
      <c r="O1490" s="36" t="e">
        <f t="shared" si="27"/>
        <v>#DIV/0!</v>
      </c>
      <c r="P1490" s="2"/>
      <c r="Q1490" s="2"/>
      <c r="R1490" s="2"/>
      <c r="S1490" s="2"/>
      <c r="T1490" s="2"/>
      <c r="U1490" s="2"/>
    </row>
    <row r="1491" spans="1:21" x14ac:dyDescent="0.25">
      <c r="A1491" s="37">
        <v>160504</v>
      </c>
      <c r="B1491" s="30" t="s">
        <v>51</v>
      </c>
      <c r="C1491" s="30" t="s">
        <v>1458</v>
      </c>
      <c r="D1491" s="30" t="s">
        <v>1461</v>
      </c>
      <c r="E1491" s="38"/>
      <c r="F1491" s="39">
        <v>0</v>
      </c>
      <c r="G1491" s="32">
        <f t="shared" si="28"/>
        <v>0</v>
      </c>
      <c r="H1491" s="39">
        <v>0</v>
      </c>
      <c r="I1491" s="32">
        <f t="shared" si="29"/>
        <v>0</v>
      </c>
      <c r="J1491" s="40"/>
      <c r="K1491" s="34">
        <v>0</v>
      </c>
      <c r="L1491" s="34">
        <v>0</v>
      </c>
      <c r="M1491" s="34">
        <f t="shared" si="30"/>
        <v>0</v>
      </c>
      <c r="N1491" s="34">
        <f t="shared" si="31"/>
        <v>0</v>
      </c>
      <c r="O1491" s="36" t="e">
        <f t="shared" si="27"/>
        <v>#DIV/0!</v>
      </c>
      <c r="P1491" s="2"/>
      <c r="Q1491" s="2"/>
      <c r="R1491" s="2"/>
      <c r="S1491" s="2"/>
      <c r="T1491" s="2"/>
      <c r="U1491" s="2"/>
    </row>
    <row r="1492" spans="1:21" x14ac:dyDescent="0.25">
      <c r="A1492" s="37">
        <v>160505</v>
      </c>
      <c r="B1492" s="30" t="s">
        <v>51</v>
      </c>
      <c r="C1492" s="30" t="s">
        <v>1458</v>
      </c>
      <c r="D1492" s="30" t="s">
        <v>1462</v>
      </c>
      <c r="E1492" s="38"/>
      <c r="F1492" s="39">
        <v>0</v>
      </c>
      <c r="G1492" s="32">
        <f t="shared" si="28"/>
        <v>0</v>
      </c>
      <c r="H1492" s="39">
        <v>0</v>
      </c>
      <c r="I1492" s="32">
        <f t="shared" si="29"/>
        <v>0</v>
      </c>
      <c r="J1492" s="40"/>
      <c r="K1492" s="34">
        <v>0</v>
      </c>
      <c r="L1492" s="34">
        <v>0</v>
      </c>
      <c r="M1492" s="34">
        <f t="shared" si="30"/>
        <v>0</v>
      </c>
      <c r="N1492" s="34">
        <f t="shared" si="31"/>
        <v>0</v>
      </c>
      <c r="O1492" s="36" t="e">
        <f t="shared" si="27"/>
        <v>#DIV/0!</v>
      </c>
      <c r="P1492" s="2"/>
      <c r="Q1492" s="2"/>
      <c r="R1492" s="2"/>
      <c r="S1492" s="2"/>
      <c r="T1492" s="2"/>
      <c r="U1492" s="2"/>
    </row>
    <row r="1493" spans="1:21" x14ac:dyDescent="0.25">
      <c r="A1493" s="37">
        <v>160506</v>
      </c>
      <c r="B1493" s="30" t="s">
        <v>51</v>
      </c>
      <c r="C1493" s="30" t="s">
        <v>1458</v>
      </c>
      <c r="D1493" s="30" t="s">
        <v>1463</v>
      </c>
      <c r="E1493" s="38"/>
      <c r="F1493" s="39">
        <v>0</v>
      </c>
      <c r="G1493" s="32">
        <f t="shared" si="28"/>
        <v>0</v>
      </c>
      <c r="H1493" s="39">
        <v>0</v>
      </c>
      <c r="I1493" s="32">
        <f t="shared" si="29"/>
        <v>0</v>
      </c>
      <c r="J1493" s="40"/>
      <c r="K1493" s="34">
        <v>0</v>
      </c>
      <c r="L1493" s="34">
        <v>0</v>
      </c>
      <c r="M1493" s="34">
        <f t="shared" si="30"/>
        <v>0</v>
      </c>
      <c r="N1493" s="34">
        <f t="shared" si="31"/>
        <v>0</v>
      </c>
      <c r="O1493" s="36" t="e">
        <f t="shared" si="27"/>
        <v>#DIV/0!</v>
      </c>
      <c r="P1493" s="2"/>
      <c r="Q1493" s="2"/>
      <c r="R1493" s="2"/>
      <c r="S1493" s="2"/>
      <c r="T1493" s="2"/>
      <c r="U1493" s="2"/>
    </row>
    <row r="1494" spans="1:21" x14ac:dyDescent="0.25">
      <c r="A1494" s="37">
        <v>160507</v>
      </c>
      <c r="B1494" s="30" t="s">
        <v>51</v>
      </c>
      <c r="C1494" s="30" t="s">
        <v>1458</v>
      </c>
      <c r="D1494" s="30" t="s">
        <v>1464</v>
      </c>
      <c r="E1494" s="38"/>
      <c r="F1494" s="39">
        <v>0</v>
      </c>
      <c r="G1494" s="32">
        <f t="shared" si="28"/>
        <v>0</v>
      </c>
      <c r="H1494" s="39">
        <v>0</v>
      </c>
      <c r="I1494" s="32">
        <f t="shared" si="29"/>
        <v>0</v>
      </c>
      <c r="J1494" s="40"/>
      <c r="K1494" s="34">
        <v>0</v>
      </c>
      <c r="L1494" s="34">
        <v>0</v>
      </c>
      <c r="M1494" s="34">
        <f t="shared" si="30"/>
        <v>0</v>
      </c>
      <c r="N1494" s="34">
        <f t="shared" si="31"/>
        <v>0</v>
      </c>
      <c r="O1494" s="36" t="e">
        <f t="shared" si="27"/>
        <v>#DIV/0!</v>
      </c>
      <c r="P1494" s="2"/>
      <c r="Q1494" s="2"/>
      <c r="R1494" s="2"/>
      <c r="S1494" s="2"/>
      <c r="T1494" s="2"/>
      <c r="U1494" s="2"/>
    </row>
    <row r="1495" spans="1:21" x14ac:dyDescent="0.25">
      <c r="A1495" s="37">
        <v>160508</v>
      </c>
      <c r="B1495" s="30" t="s">
        <v>51</v>
      </c>
      <c r="C1495" s="30" t="s">
        <v>1458</v>
      </c>
      <c r="D1495" s="30" t="s">
        <v>1465</v>
      </c>
      <c r="E1495" s="38"/>
      <c r="F1495" s="39">
        <v>0</v>
      </c>
      <c r="G1495" s="32">
        <f t="shared" si="28"/>
        <v>0</v>
      </c>
      <c r="H1495" s="39">
        <v>0</v>
      </c>
      <c r="I1495" s="32">
        <f t="shared" si="29"/>
        <v>0</v>
      </c>
      <c r="J1495" s="40"/>
      <c r="K1495" s="34">
        <v>0</v>
      </c>
      <c r="L1495" s="34">
        <v>0</v>
      </c>
      <c r="M1495" s="34">
        <f t="shared" si="30"/>
        <v>0</v>
      </c>
      <c r="N1495" s="34">
        <f t="shared" si="31"/>
        <v>0</v>
      </c>
      <c r="O1495" s="36" t="e">
        <f t="shared" si="27"/>
        <v>#DIV/0!</v>
      </c>
      <c r="P1495" s="2"/>
      <c r="Q1495" s="2"/>
      <c r="R1495" s="2"/>
      <c r="S1495" s="2"/>
      <c r="T1495" s="2"/>
      <c r="U1495" s="2"/>
    </row>
    <row r="1496" spans="1:21" x14ac:dyDescent="0.25">
      <c r="A1496" s="37">
        <v>160509</v>
      </c>
      <c r="B1496" s="30" t="s">
        <v>51</v>
      </c>
      <c r="C1496" s="30" t="s">
        <v>1458</v>
      </c>
      <c r="D1496" s="30" t="s">
        <v>1466</v>
      </c>
      <c r="E1496" s="38"/>
      <c r="F1496" s="39">
        <v>0</v>
      </c>
      <c r="G1496" s="32">
        <f t="shared" si="28"/>
        <v>0</v>
      </c>
      <c r="H1496" s="39">
        <v>0</v>
      </c>
      <c r="I1496" s="32">
        <f t="shared" si="29"/>
        <v>0</v>
      </c>
      <c r="J1496" s="40"/>
      <c r="K1496" s="34">
        <v>0</v>
      </c>
      <c r="L1496" s="34">
        <v>0</v>
      </c>
      <c r="M1496" s="34">
        <f t="shared" si="30"/>
        <v>0</v>
      </c>
      <c r="N1496" s="34">
        <f t="shared" si="31"/>
        <v>0</v>
      </c>
      <c r="O1496" s="36" t="e">
        <f t="shared" si="27"/>
        <v>#DIV/0!</v>
      </c>
      <c r="P1496" s="2"/>
      <c r="Q1496" s="2"/>
      <c r="R1496" s="2"/>
      <c r="S1496" s="2"/>
      <c r="T1496" s="2"/>
      <c r="U1496" s="2"/>
    </row>
    <row r="1497" spans="1:21" x14ac:dyDescent="0.25">
      <c r="A1497" s="37">
        <v>160510</v>
      </c>
      <c r="B1497" s="30" t="s">
        <v>51</v>
      </c>
      <c r="C1497" s="30" t="s">
        <v>1458</v>
      </c>
      <c r="D1497" s="30" t="s">
        <v>1467</v>
      </c>
      <c r="E1497" s="42">
        <v>2992</v>
      </c>
      <c r="F1497" s="32">
        <v>3925</v>
      </c>
      <c r="G1497" s="32">
        <f t="shared" si="28"/>
        <v>933</v>
      </c>
      <c r="H1497" s="39">
        <v>58</v>
      </c>
      <c r="I1497" s="32">
        <f t="shared" si="29"/>
        <v>3867</v>
      </c>
      <c r="J1497" s="33">
        <v>0.98519999999999996</v>
      </c>
      <c r="K1497" s="34">
        <v>3979</v>
      </c>
      <c r="L1497" s="34">
        <v>0</v>
      </c>
      <c r="M1497" s="34">
        <f t="shared" si="30"/>
        <v>58</v>
      </c>
      <c r="N1497" s="34">
        <f t="shared" si="31"/>
        <v>3921</v>
      </c>
      <c r="O1497" s="36">
        <f t="shared" si="27"/>
        <v>0.98542347323448098</v>
      </c>
      <c r="P1497" s="2"/>
      <c r="Q1497" s="2"/>
      <c r="R1497" s="2"/>
      <c r="S1497" s="2"/>
      <c r="T1497" s="2"/>
      <c r="U1497" s="2"/>
    </row>
    <row r="1498" spans="1:21" x14ac:dyDescent="0.25">
      <c r="A1498" s="37">
        <v>160511</v>
      </c>
      <c r="B1498" s="30" t="s">
        <v>51</v>
      </c>
      <c r="C1498" s="30" t="s">
        <v>1458</v>
      </c>
      <c r="D1498" s="30" t="s">
        <v>1468</v>
      </c>
      <c r="E1498" s="38"/>
      <c r="F1498" s="39">
        <v>0</v>
      </c>
      <c r="G1498" s="32">
        <f t="shared" si="28"/>
        <v>0</v>
      </c>
      <c r="H1498" s="39">
        <v>0</v>
      </c>
      <c r="I1498" s="32">
        <f t="shared" si="29"/>
        <v>0</v>
      </c>
      <c r="J1498" s="40"/>
      <c r="K1498" s="34">
        <v>0</v>
      </c>
      <c r="L1498" s="34">
        <v>0</v>
      </c>
      <c r="M1498" s="34">
        <f t="shared" si="30"/>
        <v>0</v>
      </c>
      <c r="N1498" s="34">
        <f t="shared" si="31"/>
        <v>0</v>
      </c>
      <c r="O1498" s="36" t="e">
        <f t="shared" si="27"/>
        <v>#DIV/0!</v>
      </c>
      <c r="P1498" s="2"/>
      <c r="Q1498" s="2"/>
      <c r="R1498" s="2"/>
      <c r="S1498" s="2"/>
      <c r="T1498" s="2"/>
      <c r="U1498" s="2"/>
    </row>
    <row r="1499" spans="1:21" x14ac:dyDescent="0.25">
      <c r="A1499" s="37">
        <v>160601</v>
      </c>
      <c r="B1499" s="30" t="s">
        <v>51</v>
      </c>
      <c r="C1499" s="30" t="s">
        <v>60</v>
      </c>
      <c r="D1499" s="30" t="s">
        <v>1469</v>
      </c>
      <c r="E1499" s="42">
        <v>17135</v>
      </c>
      <c r="F1499" s="32">
        <v>20640</v>
      </c>
      <c r="G1499" s="32">
        <f t="shared" si="28"/>
        <v>3505</v>
      </c>
      <c r="H1499" s="32">
        <v>10313</v>
      </c>
      <c r="I1499" s="32">
        <f t="shared" si="29"/>
        <v>10327</v>
      </c>
      <c r="J1499" s="33">
        <v>0.50029999999999997</v>
      </c>
      <c r="K1499" s="34">
        <v>21165</v>
      </c>
      <c r="L1499" s="34">
        <v>0</v>
      </c>
      <c r="M1499" s="35">
        <f t="shared" si="30"/>
        <v>10313</v>
      </c>
      <c r="N1499" s="35">
        <f t="shared" si="31"/>
        <v>10852</v>
      </c>
      <c r="O1499" s="36">
        <f t="shared" si="27"/>
        <v>0.51273328608551849</v>
      </c>
      <c r="P1499" s="2"/>
      <c r="Q1499" s="2"/>
      <c r="R1499" s="2"/>
      <c r="S1499" s="2"/>
      <c r="T1499" s="2"/>
      <c r="U1499" s="2"/>
    </row>
    <row r="1500" spans="1:21" x14ac:dyDescent="0.25">
      <c r="A1500" s="37">
        <v>160602</v>
      </c>
      <c r="B1500" s="30" t="s">
        <v>51</v>
      </c>
      <c r="C1500" s="30" t="s">
        <v>60</v>
      </c>
      <c r="D1500" s="30" t="s">
        <v>1470</v>
      </c>
      <c r="E1500" s="38"/>
      <c r="F1500" s="39">
        <v>0</v>
      </c>
      <c r="G1500" s="32">
        <f t="shared" si="28"/>
        <v>0</v>
      </c>
      <c r="H1500" s="39">
        <v>0</v>
      </c>
      <c r="I1500" s="32">
        <f t="shared" si="29"/>
        <v>0</v>
      </c>
      <c r="J1500" s="40"/>
      <c r="K1500" s="34">
        <v>0</v>
      </c>
      <c r="L1500" s="34">
        <v>0</v>
      </c>
      <c r="M1500" s="34">
        <f t="shared" si="30"/>
        <v>0</v>
      </c>
      <c r="N1500" s="34">
        <f t="shared" si="31"/>
        <v>0</v>
      </c>
      <c r="O1500" s="36" t="e">
        <f t="shared" si="27"/>
        <v>#DIV/0!</v>
      </c>
      <c r="P1500" s="2"/>
      <c r="Q1500" s="2"/>
      <c r="R1500" s="2"/>
      <c r="S1500" s="2"/>
      <c r="T1500" s="2"/>
      <c r="U1500" s="2"/>
    </row>
    <row r="1501" spans="1:21" x14ac:dyDescent="0.25">
      <c r="A1501" s="37">
        <v>160603</v>
      </c>
      <c r="B1501" s="30" t="s">
        <v>51</v>
      </c>
      <c r="C1501" s="30" t="s">
        <v>60</v>
      </c>
      <c r="D1501" s="30" t="s">
        <v>1471</v>
      </c>
      <c r="E1501" s="38"/>
      <c r="F1501" s="39">
        <v>0</v>
      </c>
      <c r="G1501" s="32">
        <f t="shared" si="28"/>
        <v>0</v>
      </c>
      <c r="H1501" s="39">
        <v>0</v>
      </c>
      <c r="I1501" s="32">
        <f t="shared" si="29"/>
        <v>0</v>
      </c>
      <c r="J1501" s="40"/>
      <c r="K1501" s="34">
        <v>0</v>
      </c>
      <c r="L1501" s="34">
        <v>0</v>
      </c>
      <c r="M1501" s="34">
        <f t="shared" si="30"/>
        <v>0</v>
      </c>
      <c r="N1501" s="34">
        <f t="shared" si="31"/>
        <v>0</v>
      </c>
      <c r="O1501" s="36" t="e">
        <f t="shared" si="27"/>
        <v>#DIV/0!</v>
      </c>
      <c r="P1501" s="2"/>
      <c r="Q1501" s="2"/>
      <c r="R1501" s="2"/>
      <c r="S1501" s="2"/>
      <c r="T1501" s="2"/>
      <c r="U1501" s="2"/>
    </row>
    <row r="1502" spans="1:21" x14ac:dyDescent="0.25">
      <c r="A1502" s="37">
        <v>160604</v>
      </c>
      <c r="B1502" s="30" t="s">
        <v>51</v>
      </c>
      <c r="C1502" s="30" t="s">
        <v>60</v>
      </c>
      <c r="D1502" s="30" t="s">
        <v>1145</v>
      </c>
      <c r="E1502" s="38"/>
      <c r="F1502" s="39">
        <v>0</v>
      </c>
      <c r="G1502" s="32">
        <f t="shared" si="28"/>
        <v>0</v>
      </c>
      <c r="H1502" s="39">
        <v>0</v>
      </c>
      <c r="I1502" s="32">
        <f t="shared" si="29"/>
        <v>0</v>
      </c>
      <c r="J1502" s="40"/>
      <c r="K1502" s="34">
        <v>0</v>
      </c>
      <c r="L1502" s="34">
        <v>0</v>
      </c>
      <c r="M1502" s="34">
        <f t="shared" si="30"/>
        <v>0</v>
      </c>
      <c r="N1502" s="34">
        <f t="shared" si="31"/>
        <v>0</v>
      </c>
      <c r="O1502" s="36" t="e">
        <f t="shared" si="27"/>
        <v>#DIV/0!</v>
      </c>
      <c r="P1502" s="2"/>
      <c r="Q1502" s="2"/>
      <c r="R1502" s="2"/>
      <c r="S1502" s="2"/>
      <c r="T1502" s="2"/>
      <c r="U1502" s="2"/>
    </row>
    <row r="1503" spans="1:21" x14ac:dyDescent="0.25">
      <c r="A1503" s="37">
        <v>160605</v>
      </c>
      <c r="B1503" s="30" t="s">
        <v>51</v>
      </c>
      <c r="C1503" s="30" t="s">
        <v>60</v>
      </c>
      <c r="D1503" s="30" t="s">
        <v>1472</v>
      </c>
      <c r="E1503" s="42">
        <v>2107</v>
      </c>
      <c r="F1503" s="32">
        <v>2475</v>
      </c>
      <c r="G1503" s="32">
        <f t="shared" si="28"/>
        <v>368</v>
      </c>
      <c r="H1503" s="39">
        <v>10</v>
      </c>
      <c r="I1503" s="32">
        <f t="shared" si="29"/>
        <v>2465</v>
      </c>
      <c r="J1503" s="33">
        <v>0.996</v>
      </c>
      <c r="K1503" s="34">
        <v>2506</v>
      </c>
      <c r="L1503" s="34">
        <v>0</v>
      </c>
      <c r="M1503" s="34">
        <f t="shared" si="30"/>
        <v>10</v>
      </c>
      <c r="N1503" s="34">
        <f t="shared" si="31"/>
        <v>2496</v>
      </c>
      <c r="O1503" s="36">
        <f t="shared" si="27"/>
        <v>0.99600957701516357</v>
      </c>
      <c r="P1503" s="2"/>
      <c r="Q1503" s="2"/>
      <c r="R1503" s="2"/>
      <c r="S1503" s="2"/>
      <c r="T1503" s="2"/>
      <c r="U1503" s="2"/>
    </row>
    <row r="1504" spans="1:21" x14ac:dyDescent="0.25">
      <c r="A1504" s="37">
        <v>160606</v>
      </c>
      <c r="B1504" s="30" t="s">
        <v>51</v>
      </c>
      <c r="C1504" s="30" t="s">
        <v>60</v>
      </c>
      <c r="D1504" s="30" t="s">
        <v>1473</v>
      </c>
      <c r="E1504" s="42">
        <v>5010</v>
      </c>
      <c r="F1504" s="32">
        <v>6492</v>
      </c>
      <c r="G1504" s="32">
        <f t="shared" si="28"/>
        <v>1482</v>
      </c>
      <c r="H1504" s="32">
        <v>3279</v>
      </c>
      <c r="I1504" s="32">
        <f t="shared" si="29"/>
        <v>3213</v>
      </c>
      <c r="J1504" s="33">
        <v>0.49490000000000001</v>
      </c>
      <c r="K1504" s="34">
        <v>6543</v>
      </c>
      <c r="L1504" s="34">
        <v>0</v>
      </c>
      <c r="M1504" s="35">
        <f t="shared" si="30"/>
        <v>3279</v>
      </c>
      <c r="N1504" s="35">
        <f t="shared" si="31"/>
        <v>3264</v>
      </c>
      <c r="O1504" s="36">
        <f t="shared" si="27"/>
        <v>0.4988537368179734</v>
      </c>
      <c r="P1504" s="2"/>
      <c r="Q1504" s="2"/>
      <c r="R1504" s="2"/>
      <c r="S1504" s="2"/>
      <c r="T1504" s="2"/>
      <c r="U1504" s="2"/>
    </row>
    <row r="1505" spans="1:21" x14ac:dyDescent="0.25">
      <c r="A1505" s="37">
        <v>160701</v>
      </c>
      <c r="B1505" s="30" t="s">
        <v>51</v>
      </c>
      <c r="C1505" s="30" t="s">
        <v>1474</v>
      </c>
      <c r="D1505" s="30" t="s">
        <v>1317</v>
      </c>
      <c r="E1505" s="42">
        <v>7645</v>
      </c>
      <c r="F1505" s="32">
        <v>9987</v>
      </c>
      <c r="G1505" s="32">
        <f t="shared" si="28"/>
        <v>2342</v>
      </c>
      <c r="H1505" s="39">
        <v>598</v>
      </c>
      <c r="I1505" s="32">
        <f t="shared" si="29"/>
        <v>9389</v>
      </c>
      <c r="J1505" s="33">
        <v>0.94010000000000005</v>
      </c>
      <c r="K1505" s="34">
        <v>10336</v>
      </c>
      <c r="L1505" s="34">
        <v>0</v>
      </c>
      <c r="M1505" s="34">
        <f t="shared" si="30"/>
        <v>598</v>
      </c>
      <c r="N1505" s="34">
        <f t="shared" si="31"/>
        <v>9738</v>
      </c>
      <c r="O1505" s="36">
        <f t="shared" si="27"/>
        <v>0.94214396284829727</v>
      </c>
      <c r="P1505" s="2"/>
      <c r="Q1505" s="2"/>
      <c r="R1505" s="2"/>
      <c r="S1505" s="2"/>
      <c r="T1505" s="2"/>
      <c r="U1505" s="2"/>
    </row>
    <row r="1506" spans="1:21" x14ac:dyDescent="0.25">
      <c r="A1506" s="37">
        <v>160702</v>
      </c>
      <c r="B1506" s="30" t="s">
        <v>51</v>
      </c>
      <c r="C1506" s="30" t="s">
        <v>1474</v>
      </c>
      <c r="D1506" s="30" t="s">
        <v>1475</v>
      </c>
      <c r="E1506" s="38"/>
      <c r="F1506" s="39">
        <v>0</v>
      </c>
      <c r="G1506" s="32">
        <f t="shared" si="28"/>
        <v>0</v>
      </c>
      <c r="H1506" s="39">
        <v>0</v>
      </c>
      <c r="I1506" s="32">
        <f t="shared" si="29"/>
        <v>0</v>
      </c>
      <c r="J1506" s="40"/>
      <c r="K1506" s="34">
        <v>0</v>
      </c>
      <c r="L1506" s="34">
        <v>0</v>
      </c>
      <c r="M1506" s="34">
        <f t="shared" si="30"/>
        <v>0</v>
      </c>
      <c r="N1506" s="34">
        <f t="shared" si="31"/>
        <v>0</v>
      </c>
      <c r="O1506" s="36" t="e">
        <f t="shared" si="27"/>
        <v>#DIV/0!</v>
      </c>
      <c r="P1506" s="2"/>
      <c r="Q1506" s="2"/>
      <c r="R1506" s="2"/>
      <c r="S1506" s="2"/>
      <c r="T1506" s="2"/>
      <c r="U1506" s="2"/>
    </row>
    <row r="1507" spans="1:21" x14ac:dyDescent="0.25">
      <c r="A1507" s="37">
        <v>160703</v>
      </c>
      <c r="B1507" s="30" t="s">
        <v>51</v>
      </c>
      <c r="C1507" s="30" t="s">
        <v>1474</v>
      </c>
      <c r="D1507" s="30" t="s">
        <v>1476</v>
      </c>
      <c r="E1507" s="42">
        <v>2578</v>
      </c>
      <c r="F1507" s="32">
        <v>3295</v>
      </c>
      <c r="G1507" s="32">
        <f t="shared" si="28"/>
        <v>717</v>
      </c>
      <c r="H1507" s="32">
        <v>1034</v>
      </c>
      <c r="I1507" s="32">
        <f t="shared" si="29"/>
        <v>2261</v>
      </c>
      <c r="J1507" s="33">
        <v>0.68620000000000003</v>
      </c>
      <c r="K1507" s="34">
        <v>3611</v>
      </c>
      <c r="L1507" s="34">
        <v>0</v>
      </c>
      <c r="M1507" s="35">
        <f t="shared" si="30"/>
        <v>1034</v>
      </c>
      <c r="N1507" s="35">
        <f t="shared" si="31"/>
        <v>2577</v>
      </c>
      <c r="O1507" s="36">
        <f t="shared" si="27"/>
        <v>0.71365272777623923</v>
      </c>
      <c r="P1507" s="2"/>
      <c r="Q1507" s="2"/>
      <c r="R1507" s="2"/>
      <c r="S1507" s="2"/>
      <c r="T1507" s="2"/>
      <c r="U1507" s="2"/>
    </row>
    <row r="1508" spans="1:21" x14ac:dyDescent="0.25">
      <c r="A1508" s="37">
        <v>160704</v>
      </c>
      <c r="B1508" s="30" t="s">
        <v>51</v>
      </c>
      <c r="C1508" s="30" t="s">
        <v>1474</v>
      </c>
      <c r="D1508" s="30" t="s">
        <v>1477</v>
      </c>
      <c r="E1508" s="38"/>
      <c r="F1508" s="39">
        <v>0</v>
      </c>
      <c r="G1508" s="32">
        <f t="shared" si="28"/>
        <v>0</v>
      </c>
      <c r="H1508" s="39">
        <v>0</v>
      </c>
      <c r="I1508" s="32">
        <f t="shared" si="29"/>
        <v>0</v>
      </c>
      <c r="J1508" s="40"/>
      <c r="K1508" s="34">
        <v>0</v>
      </c>
      <c r="L1508" s="34">
        <v>0</v>
      </c>
      <c r="M1508" s="34">
        <f t="shared" si="30"/>
        <v>0</v>
      </c>
      <c r="N1508" s="34">
        <f t="shared" si="31"/>
        <v>0</v>
      </c>
      <c r="O1508" s="36" t="e">
        <f t="shared" si="27"/>
        <v>#DIV/0!</v>
      </c>
      <c r="P1508" s="2"/>
      <c r="Q1508" s="2"/>
      <c r="R1508" s="2"/>
      <c r="S1508" s="2"/>
      <c r="T1508" s="2"/>
      <c r="U1508" s="2"/>
    </row>
    <row r="1509" spans="1:21" x14ac:dyDescent="0.25">
      <c r="A1509" s="37">
        <v>160705</v>
      </c>
      <c r="B1509" s="30" t="s">
        <v>51</v>
      </c>
      <c r="C1509" s="30" t="s">
        <v>1474</v>
      </c>
      <c r="D1509" s="30" t="s">
        <v>1478</v>
      </c>
      <c r="E1509" s="38"/>
      <c r="F1509" s="39">
        <v>0</v>
      </c>
      <c r="G1509" s="32">
        <f t="shared" si="28"/>
        <v>0</v>
      </c>
      <c r="H1509" s="39">
        <v>0</v>
      </c>
      <c r="I1509" s="32">
        <f t="shared" si="29"/>
        <v>0</v>
      </c>
      <c r="J1509" s="40"/>
      <c r="K1509" s="34">
        <v>0</v>
      </c>
      <c r="L1509" s="34">
        <v>0</v>
      </c>
      <c r="M1509" s="34">
        <f t="shared" si="30"/>
        <v>0</v>
      </c>
      <c r="N1509" s="34">
        <f t="shared" si="31"/>
        <v>0</v>
      </c>
      <c r="O1509" s="36" t="e">
        <f t="shared" si="27"/>
        <v>#DIV/0!</v>
      </c>
      <c r="P1509" s="2"/>
      <c r="Q1509" s="2"/>
      <c r="R1509" s="2"/>
      <c r="S1509" s="2"/>
      <c r="T1509" s="2"/>
      <c r="U1509" s="2"/>
    </row>
    <row r="1510" spans="1:21" x14ac:dyDescent="0.25">
      <c r="A1510" s="37">
        <v>160706</v>
      </c>
      <c r="B1510" s="30" t="s">
        <v>51</v>
      </c>
      <c r="C1510" s="30" t="s">
        <v>1474</v>
      </c>
      <c r="D1510" s="30" t="s">
        <v>1479</v>
      </c>
      <c r="E1510" s="38"/>
      <c r="F1510" s="39">
        <v>0</v>
      </c>
      <c r="G1510" s="32">
        <f t="shared" si="28"/>
        <v>0</v>
      </c>
      <c r="H1510" s="39">
        <v>0</v>
      </c>
      <c r="I1510" s="32">
        <f t="shared" si="29"/>
        <v>0</v>
      </c>
      <c r="J1510" s="40"/>
      <c r="K1510" s="34">
        <v>0</v>
      </c>
      <c r="L1510" s="34">
        <v>0</v>
      </c>
      <c r="M1510" s="34">
        <f t="shared" si="30"/>
        <v>0</v>
      </c>
      <c r="N1510" s="34">
        <f t="shared" si="31"/>
        <v>0</v>
      </c>
      <c r="O1510" s="36" t="e">
        <f t="shared" si="27"/>
        <v>#DIV/0!</v>
      </c>
      <c r="P1510" s="2"/>
      <c r="Q1510" s="2"/>
      <c r="R1510" s="2"/>
      <c r="S1510" s="2"/>
      <c r="T1510" s="2"/>
      <c r="U1510" s="2"/>
    </row>
    <row r="1511" spans="1:21" x14ac:dyDescent="0.25">
      <c r="A1511" s="37">
        <v>160801</v>
      </c>
      <c r="B1511" s="30" t="s">
        <v>51</v>
      </c>
      <c r="C1511" s="30" t="s">
        <v>1480</v>
      </c>
      <c r="D1511" s="30" t="s">
        <v>1480</v>
      </c>
      <c r="E1511" s="42">
        <v>2679</v>
      </c>
      <c r="F1511" s="32">
        <v>3613</v>
      </c>
      <c r="G1511" s="32">
        <f t="shared" si="28"/>
        <v>934</v>
      </c>
      <c r="H1511" s="39">
        <v>122</v>
      </c>
      <c r="I1511" s="32">
        <f t="shared" si="29"/>
        <v>3491</v>
      </c>
      <c r="J1511" s="33">
        <v>0.96619999999999995</v>
      </c>
      <c r="K1511" s="34">
        <v>3676</v>
      </c>
      <c r="L1511" s="34">
        <v>0</v>
      </c>
      <c r="M1511" s="34">
        <f t="shared" si="30"/>
        <v>122</v>
      </c>
      <c r="N1511" s="34">
        <f t="shared" si="31"/>
        <v>3554</v>
      </c>
      <c r="O1511" s="36">
        <f t="shared" si="27"/>
        <v>0.96681175190424373</v>
      </c>
      <c r="P1511" s="2"/>
      <c r="Q1511" s="2"/>
      <c r="R1511" s="2"/>
      <c r="S1511" s="2"/>
      <c r="T1511" s="2"/>
      <c r="U1511" s="2"/>
    </row>
    <row r="1512" spans="1:21" x14ac:dyDescent="0.25">
      <c r="A1512" s="37">
        <v>160802</v>
      </c>
      <c r="B1512" s="30" t="s">
        <v>51</v>
      </c>
      <c r="C1512" s="30" t="s">
        <v>1480</v>
      </c>
      <c r="D1512" s="30" t="s">
        <v>1481</v>
      </c>
      <c r="E1512" s="38"/>
      <c r="F1512" s="39">
        <v>0</v>
      </c>
      <c r="G1512" s="32">
        <f t="shared" si="28"/>
        <v>0</v>
      </c>
      <c r="H1512" s="39">
        <v>0</v>
      </c>
      <c r="I1512" s="32">
        <f t="shared" si="29"/>
        <v>0</v>
      </c>
      <c r="J1512" s="40"/>
      <c r="K1512" s="34">
        <v>0</v>
      </c>
      <c r="L1512" s="34">
        <v>0</v>
      </c>
      <c r="M1512" s="34">
        <f t="shared" si="30"/>
        <v>0</v>
      </c>
      <c r="N1512" s="34">
        <f t="shared" si="31"/>
        <v>0</v>
      </c>
      <c r="O1512" s="36" t="e">
        <f t="shared" si="27"/>
        <v>#DIV/0!</v>
      </c>
      <c r="P1512" s="2"/>
      <c r="Q1512" s="2"/>
      <c r="R1512" s="2"/>
      <c r="S1512" s="2"/>
      <c r="T1512" s="2"/>
      <c r="U1512" s="2"/>
    </row>
    <row r="1513" spans="1:21" x14ac:dyDescent="0.25">
      <c r="A1513" s="37">
        <v>160803</v>
      </c>
      <c r="B1513" s="30" t="s">
        <v>51</v>
      </c>
      <c r="C1513" s="30" t="s">
        <v>1480</v>
      </c>
      <c r="D1513" s="30" t="s">
        <v>1482</v>
      </c>
      <c r="E1513" s="38"/>
      <c r="F1513" s="39">
        <v>0</v>
      </c>
      <c r="G1513" s="32">
        <f t="shared" si="28"/>
        <v>0</v>
      </c>
      <c r="H1513" s="39">
        <v>0</v>
      </c>
      <c r="I1513" s="32">
        <f t="shared" si="29"/>
        <v>0</v>
      </c>
      <c r="J1513" s="40"/>
      <c r="K1513" s="34">
        <v>0</v>
      </c>
      <c r="L1513" s="34">
        <v>0</v>
      </c>
      <c r="M1513" s="34">
        <f t="shared" si="30"/>
        <v>0</v>
      </c>
      <c r="N1513" s="34">
        <f t="shared" si="31"/>
        <v>0</v>
      </c>
      <c r="O1513" s="36" t="e">
        <f t="shared" si="27"/>
        <v>#DIV/0!</v>
      </c>
      <c r="P1513" s="2"/>
      <c r="Q1513" s="2"/>
      <c r="R1513" s="2"/>
      <c r="S1513" s="2"/>
      <c r="T1513" s="2"/>
      <c r="U1513" s="2"/>
    </row>
    <row r="1514" spans="1:21" x14ac:dyDescent="0.25">
      <c r="A1514" s="37">
        <v>160804</v>
      </c>
      <c r="B1514" s="30" t="s">
        <v>51</v>
      </c>
      <c r="C1514" s="30" t="s">
        <v>1480</v>
      </c>
      <c r="D1514" s="30" t="s">
        <v>1483</v>
      </c>
      <c r="E1514" s="38"/>
      <c r="F1514" s="39">
        <v>0</v>
      </c>
      <c r="G1514" s="32">
        <f t="shared" si="28"/>
        <v>0</v>
      </c>
      <c r="H1514" s="39">
        <v>0</v>
      </c>
      <c r="I1514" s="32">
        <f t="shared" si="29"/>
        <v>0</v>
      </c>
      <c r="J1514" s="40"/>
      <c r="K1514" s="34">
        <v>0</v>
      </c>
      <c r="L1514" s="34">
        <v>0</v>
      </c>
      <c r="M1514" s="34">
        <f t="shared" si="30"/>
        <v>0</v>
      </c>
      <c r="N1514" s="34">
        <f t="shared" si="31"/>
        <v>0</v>
      </c>
      <c r="O1514" s="36" t="e">
        <f t="shared" si="27"/>
        <v>#DIV/0!</v>
      </c>
      <c r="P1514" s="2"/>
      <c r="Q1514" s="2"/>
      <c r="R1514" s="2"/>
      <c r="S1514" s="2"/>
      <c r="T1514" s="2"/>
      <c r="U1514" s="2"/>
    </row>
    <row r="1515" spans="1:21" x14ac:dyDescent="0.25">
      <c r="A1515" s="37">
        <v>170101</v>
      </c>
      <c r="B1515" s="30" t="s">
        <v>52</v>
      </c>
      <c r="C1515" s="30" t="s">
        <v>1484</v>
      </c>
      <c r="D1515" s="30" t="s">
        <v>1484</v>
      </c>
      <c r="E1515" s="42">
        <v>74972</v>
      </c>
      <c r="F1515" s="32">
        <v>90936</v>
      </c>
      <c r="G1515" s="32">
        <f t="shared" si="28"/>
        <v>15964</v>
      </c>
      <c r="H1515" s="32">
        <v>67852</v>
      </c>
      <c r="I1515" s="32">
        <f t="shared" si="29"/>
        <v>23084</v>
      </c>
      <c r="J1515" s="33">
        <v>0.25380000000000003</v>
      </c>
      <c r="K1515" s="34">
        <v>94312</v>
      </c>
      <c r="L1515" s="34">
        <v>0</v>
      </c>
      <c r="M1515" s="35">
        <f t="shared" si="30"/>
        <v>67852</v>
      </c>
      <c r="N1515" s="35">
        <f t="shared" si="31"/>
        <v>26460</v>
      </c>
      <c r="O1515" s="36">
        <f t="shared" si="27"/>
        <v>0.28055814742556623</v>
      </c>
      <c r="P1515" s="2"/>
      <c r="Q1515" s="2"/>
      <c r="R1515" s="2"/>
      <c r="S1515" s="2"/>
      <c r="T1515" s="2"/>
      <c r="U1515" s="2"/>
    </row>
    <row r="1516" spans="1:21" x14ac:dyDescent="0.25">
      <c r="A1516" s="37">
        <v>170102</v>
      </c>
      <c r="B1516" s="30" t="s">
        <v>52</v>
      </c>
      <c r="C1516" s="30" t="s">
        <v>1484</v>
      </c>
      <c r="D1516" s="30" t="s">
        <v>1485</v>
      </c>
      <c r="E1516" s="42">
        <v>6253</v>
      </c>
      <c r="F1516" s="32">
        <v>8020</v>
      </c>
      <c r="G1516" s="32">
        <f t="shared" si="28"/>
        <v>1767</v>
      </c>
      <c r="H1516" s="32">
        <v>4412</v>
      </c>
      <c r="I1516" s="32">
        <f t="shared" si="29"/>
        <v>3608</v>
      </c>
      <c r="J1516" s="33">
        <v>0.44990000000000002</v>
      </c>
      <c r="K1516" s="34">
        <v>8489</v>
      </c>
      <c r="L1516" s="34">
        <v>0</v>
      </c>
      <c r="M1516" s="35">
        <f t="shared" si="30"/>
        <v>4412</v>
      </c>
      <c r="N1516" s="35">
        <f t="shared" si="31"/>
        <v>4077</v>
      </c>
      <c r="O1516" s="36">
        <f t="shared" si="27"/>
        <v>0.48026858287195195</v>
      </c>
      <c r="P1516" s="2"/>
      <c r="Q1516" s="2"/>
      <c r="R1516" s="2"/>
      <c r="S1516" s="2"/>
      <c r="T1516" s="2"/>
      <c r="U1516" s="2"/>
    </row>
    <row r="1517" spans="1:21" x14ac:dyDescent="0.25">
      <c r="A1517" s="37">
        <v>170103</v>
      </c>
      <c r="B1517" s="30" t="s">
        <v>52</v>
      </c>
      <c r="C1517" s="30" t="s">
        <v>1484</v>
      </c>
      <c r="D1517" s="30" t="s">
        <v>1486</v>
      </c>
      <c r="E1517" s="42">
        <v>6984</v>
      </c>
      <c r="F1517" s="32">
        <v>9336</v>
      </c>
      <c r="G1517" s="32">
        <f t="shared" si="28"/>
        <v>2352</v>
      </c>
      <c r="H1517" s="32">
        <v>3414</v>
      </c>
      <c r="I1517" s="32">
        <f t="shared" si="29"/>
        <v>5922</v>
      </c>
      <c r="J1517" s="33">
        <v>0.63429999999999997</v>
      </c>
      <c r="K1517" s="34">
        <v>10541</v>
      </c>
      <c r="L1517" s="34">
        <v>0</v>
      </c>
      <c r="M1517" s="35">
        <f t="shared" si="30"/>
        <v>3414</v>
      </c>
      <c r="N1517" s="35">
        <f t="shared" si="31"/>
        <v>7127</v>
      </c>
      <c r="O1517" s="36">
        <f t="shared" si="27"/>
        <v>0.67612181007494543</v>
      </c>
      <c r="P1517" s="2"/>
      <c r="Q1517" s="2"/>
      <c r="R1517" s="2"/>
      <c r="S1517" s="2"/>
      <c r="T1517" s="2"/>
      <c r="U1517" s="2"/>
    </row>
    <row r="1518" spans="1:21" x14ac:dyDescent="0.25">
      <c r="A1518" s="37">
        <v>170104</v>
      </c>
      <c r="B1518" s="30" t="s">
        <v>52</v>
      </c>
      <c r="C1518" s="30" t="s">
        <v>1484</v>
      </c>
      <c r="D1518" s="30" t="s">
        <v>1487</v>
      </c>
      <c r="E1518" s="42">
        <v>3567</v>
      </c>
      <c r="F1518" s="32">
        <v>4413</v>
      </c>
      <c r="G1518" s="32">
        <f t="shared" si="28"/>
        <v>846</v>
      </c>
      <c r="H1518" s="32">
        <v>3340</v>
      </c>
      <c r="I1518" s="32">
        <f t="shared" si="29"/>
        <v>1073</v>
      </c>
      <c r="J1518" s="33">
        <v>0.24310000000000001</v>
      </c>
      <c r="K1518" s="34">
        <v>4546</v>
      </c>
      <c r="L1518" s="34">
        <v>0</v>
      </c>
      <c r="M1518" s="35">
        <f t="shared" si="30"/>
        <v>3340</v>
      </c>
      <c r="N1518" s="35">
        <f t="shared" si="31"/>
        <v>1206</v>
      </c>
      <c r="O1518" s="36">
        <f t="shared" si="27"/>
        <v>0.2652881654201496</v>
      </c>
      <c r="P1518" s="2"/>
      <c r="Q1518" s="2"/>
      <c r="R1518" s="2"/>
      <c r="S1518" s="2"/>
      <c r="T1518" s="2"/>
      <c r="U1518" s="2"/>
    </row>
    <row r="1519" spans="1:21" x14ac:dyDescent="0.25">
      <c r="A1519" s="37">
        <v>170201</v>
      </c>
      <c r="B1519" s="30" t="s">
        <v>52</v>
      </c>
      <c r="C1519" s="30" t="s">
        <v>1488</v>
      </c>
      <c r="D1519" s="30" t="s">
        <v>1488</v>
      </c>
      <c r="E1519" s="38"/>
      <c r="F1519" s="39">
        <v>0</v>
      </c>
      <c r="G1519" s="32">
        <f t="shared" si="28"/>
        <v>0</v>
      </c>
      <c r="H1519" s="39">
        <v>0</v>
      </c>
      <c r="I1519" s="32">
        <f t="shared" si="29"/>
        <v>0</v>
      </c>
      <c r="J1519" s="40"/>
      <c r="K1519" s="34">
        <v>0</v>
      </c>
      <c r="L1519" s="34">
        <v>0</v>
      </c>
      <c r="M1519" s="34">
        <f t="shared" si="30"/>
        <v>0</v>
      </c>
      <c r="N1519" s="34">
        <f t="shared" si="31"/>
        <v>0</v>
      </c>
      <c r="O1519" s="36" t="e">
        <f t="shared" si="27"/>
        <v>#DIV/0!</v>
      </c>
      <c r="P1519" s="2"/>
      <c r="Q1519" s="2"/>
      <c r="R1519" s="2"/>
      <c r="S1519" s="2"/>
      <c r="T1519" s="2"/>
      <c r="U1519" s="2"/>
    </row>
    <row r="1520" spans="1:21" x14ac:dyDescent="0.25">
      <c r="A1520" s="37">
        <v>170202</v>
      </c>
      <c r="B1520" s="30" t="s">
        <v>52</v>
      </c>
      <c r="C1520" s="30" t="s">
        <v>1488</v>
      </c>
      <c r="D1520" s="30" t="s">
        <v>1489</v>
      </c>
      <c r="E1520" s="38"/>
      <c r="F1520" s="39">
        <v>0</v>
      </c>
      <c r="G1520" s="32">
        <f t="shared" si="28"/>
        <v>0</v>
      </c>
      <c r="H1520" s="39">
        <v>0</v>
      </c>
      <c r="I1520" s="32">
        <f t="shared" si="29"/>
        <v>0</v>
      </c>
      <c r="J1520" s="40"/>
      <c r="K1520" s="34">
        <v>0</v>
      </c>
      <c r="L1520" s="34">
        <v>0</v>
      </c>
      <c r="M1520" s="34">
        <f t="shared" si="30"/>
        <v>0</v>
      </c>
      <c r="N1520" s="34">
        <f t="shared" si="31"/>
        <v>0</v>
      </c>
      <c r="O1520" s="36" t="e">
        <f t="shared" si="27"/>
        <v>#DIV/0!</v>
      </c>
      <c r="P1520" s="2"/>
      <c r="Q1520" s="2"/>
      <c r="R1520" s="2"/>
      <c r="S1520" s="2"/>
      <c r="T1520" s="2"/>
      <c r="U1520" s="2"/>
    </row>
    <row r="1521" spans="1:21" x14ac:dyDescent="0.25">
      <c r="A1521" s="37">
        <v>170203</v>
      </c>
      <c r="B1521" s="30" t="s">
        <v>52</v>
      </c>
      <c r="C1521" s="30" t="s">
        <v>1488</v>
      </c>
      <c r="D1521" s="30" t="s">
        <v>52</v>
      </c>
      <c r="E1521" s="38"/>
      <c r="F1521" s="39">
        <v>0</v>
      </c>
      <c r="G1521" s="32">
        <f t="shared" si="28"/>
        <v>0</v>
      </c>
      <c r="H1521" s="39">
        <v>0</v>
      </c>
      <c r="I1521" s="32">
        <f t="shared" si="29"/>
        <v>0</v>
      </c>
      <c r="J1521" s="40"/>
      <c r="K1521" s="34">
        <v>0</v>
      </c>
      <c r="L1521" s="34">
        <v>0</v>
      </c>
      <c r="M1521" s="34">
        <f t="shared" si="30"/>
        <v>0</v>
      </c>
      <c r="N1521" s="34">
        <f t="shared" si="31"/>
        <v>0</v>
      </c>
      <c r="O1521" s="36" t="e">
        <f t="shared" si="27"/>
        <v>#DIV/0!</v>
      </c>
      <c r="P1521" s="2"/>
      <c r="Q1521" s="2"/>
      <c r="R1521" s="2"/>
      <c r="S1521" s="2"/>
      <c r="T1521" s="2"/>
      <c r="U1521" s="2"/>
    </row>
    <row r="1522" spans="1:21" x14ac:dyDescent="0.25">
      <c r="A1522" s="37">
        <v>170204</v>
      </c>
      <c r="B1522" s="30" t="s">
        <v>52</v>
      </c>
      <c r="C1522" s="30" t="s">
        <v>1488</v>
      </c>
      <c r="D1522" s="30" t="s">
        <v>1490</v>
      </c>
      <c r="E1522" s="42">
        <v>5217</v>
      </c>
      <c r="F1522" s="32">
        <v>6629</v>
      </c>
      <c r="G1522" s="32">
        <f t="shared" si="28"/>
        <v>1412</v>
      </c>
      <c r="H1522" s="32">
        <v>4137</v>
      </c>
      <c r="I1522" s="32">
        <f t="shared" si="29"/>
        <v>2492</v>
      </c>
      <c r="J1522" s="33">
        <v>0.37590000000000001</v>
      </c>
      <c r="K1522" s="34">
        <v>6824</v>
      </c>
      <c r="L1522" s="34">
        <v>0</v>
      </c>
      <c r="M1522" s="35">
        <f t="shared" si="30"/>
        <v>4137</v>
      </c>
      <c r="N1522" s="35">
        <f t="shared" si="31"/>
        <v>2687</v>
      </c>
      <c r="O1522" s="36">
        <f t="shared" si="27"/>
        <v>0.39375732708089095</v>
      </c>
      <c r="P1522" s="2"/>
      <c r="Q1522" s="2"/>
      <c r="R1522" s="2"/>
      <c r="S1522" s="2"/>
      <c r="T1522" s="2"/>
      <c r="U1522" s="2"/>
    </row>
    <row r="1523" spans="1:21" x14ac:dyDescent="0.25">
      <c r="A1523" s="37">
        <v>170301</v>
      </c>
      <c r="B1523" s="30" t="s">
        <v>52</v>
      </c>
      <c r="C1523" s="30" t="s">
        <v>1491</v>
      </c>
      <c r="D1523" s="30" t="s">
        <v>1492</v>
      </c>
      <c r="E1523" s="38"/>
      <c r="F1523" s="39">
        <v>0</v>
      </c>
      <c r="G1523" s="32">
        <f t="shared" si="28"/>
        <v>0</v>
      </c>
      <c r="H1523" s="39">
        <v>0</v>
      </c>
      <c r="I1523" s="32">
        <f t="shared" si="29"/>
        <v>0</v>
      </c>
      <c r="J1523" s="40"/>
      <c r="K1523" s="34">
        <v>0</v>
      </c>
      <c r="L1523" s="34">
        <v>0</v>
      </c>
      <c r="M1523" s="34">
        <f t="shared" si="30"/>
        <v>0</v>
      </c>
      <c r="N1523" s="34">
        <f t="shared" si="31"/>
        <v>0</v>
      </c>
      <c r="O1523" s="36" t="e">
        <f t="shared" si="27"/>
        <v>#DIV/0!</v>
      </c>
      <c r="P1523" s="2"/>
      <c r="Q1523" s="2"/>
      <c r="R1523" s="2"/>
      <c r="S1523" s="2"/>
      <c r="T1523" s="2"/>
      <c r="U1523" s="2"/>
    </row>
    <row r="1524" spans="1:21" x14ac:dyDescent="0.25">
      <c r="A1524" s="37">
        <v>170302</v>
      </c>
      <c r="B1524" s="30" t="s">
        <v>52</v>
      </c>
      <c r="C1524" s="30" t="s">
        <v>1491</v>
      </c>
      <c r="D1524" s="30" t="s">
        <v>1493</v>
      </c>
      <c r="E1524" s="42">
        <v>4072</v>
      </c>
      <c r="F1524" s="32">
        <v>4826</v>
      </c>
      <c r="G1524" s="32">
        <f t="shared" si="28"/>
        <v>754</v>
      </c>
      <c r="H1524" s="32">
        <v>3192</v>
      </c>
      <c r="I1524" s="32">
        <f t="shared" si="29"/>
        <v>1634</v>
      </c>
      <c r="J1524" s="33">
        <v>0.33860000000000001</v>
      </c>
      <c r="K1524" s="34">
        <v>4756</v>
      </c>
      <c r="L1524" s="34">
        <v>0</v>
      </c>
      <c r="M1524" s="35">
        <f t="shared" si="30"/>
        <v>3192</v>
      </c>
      <c r="N1524" s="35">
        <f t="shared" si="31"/>
        <v>1564</v>
      </c>
      <c r="O1524" s="36">
        <f t="shared" si="27"/>
        <v>0.32884777123633308</v>
      </c>
      <c r="P1524" s="2"/>
      <c r="Q1524" s="2"/>
      <c r="R1524" s="2"/>
      <c r="S1524" s="2"/>
      <c r="T1524" s="2"/>
      <c r="U1524" s="2"/>
    </row>
    <row r="1525" spans="1:21" x14ac:dyDescent="0.25">
      <c r="A1525" s="37">
        <v>170303</v>
      </c>
      <c r="B1525" s="30" t="s">
        <v>52</v>
      </c>
      <c r="C1525" s="30" t="s">
        <v>1491</v>
      </c>
      <c r="D1525" s="30" t="s">
        <v>1491</v>
      </c>
      <c r="E1525" s="38"/>
      <c r="F1525" s="39">
        <v>0</v>
      </c>
      <c r="G1525" s="32">
        <f t="shared" si="28"/>
        <v>0</v>
      </c>
      <c r="H1525" s="39">
        <v>0</v>
      </c>
      <c r="I1525" s="32">
        <f t="shared" si="29"/>
        <v>0</v>
      </c>
      <c r="J1525" s="40"/>
      <c r="K1525" s="34">
        <v>0</v>
      </c>
      <c r="L1525" s="34">
        <v>0</v>
      </c>
      <c r="M1525" s="34">
        <f t="shared" si="30"/>
        <v>0</v>
      </c>
      <c r="N1525" s="34">
        <f t="shared" si="31"/>
        <v>0</v>
      </c>
      <c r="O1525" s="36" t="e">
        <f t="shared" si="27"/>
        <v>#DIV/0!</v>
      </c>
      <c r="P1525" s="2"/>
      <c r="Q1525" s="2"/>
      <c r="R1525" s="2"/>
      <c r="S1525" s="2"/>
      <c r="T1525" s="2"/>
      <c r="U1525" s="2"/>
    </row>
    <row r="1526" spans="1:21" x14ac:dyDescent="0.25">
      <c r="A1526" s="37">
        <v>180101</v>
      </c>
      <c r="B1526" s="30" t="s">
        <v>53</v>
      </c>
      <c r="C1526" s="30" t="s">
        <v>1494</v>
      </c>
      <c r="D1526" s="30" t="s">
        <v>53</v>
      </c>
      <c r="E1526" s="42">
        <v>61250</v>
      </c>
      <c r="F1526" s="32">
        <v>68497</v>
      </c>
      <c r="G1526" s="32">
        <f t="shared" si="28"/>
        <v>7247</v>
      </c>
      <c r="H1526" s="32">
        <v>59121</v>
      </c>
      <c r="I1526" s="32">
        <f t="shared" si="29"/>
        <v>9376</v>
      </c>
      <c r="J1526" s="33">
        <v>0.13689999999999999</v>
      </c>
      <c r="K1526" s="34">
        <v>70492</v>
      </c>
      <c r="L1526" s="34">
        <v>0</v>
      </c>
      <c r="M1526" s="35">
        <f t="shared" si="30"/>
        <v>59121</v>
      </c>
      <c r="N1526" s="35">
        <f t="shared" si="31"/>
        <v>11371</v>
      </c>
      <c r="O1526" s="36">
        <f t="shared" si="27"/>
        <v>0.16130908471883335</v>
      </c>
      <c r="P1526" s="2"/>
      <c r="Q1526" s="2"/>
      <c r="R1526" s="2"/>
      <c r="S1526" s="2"/>
      <c r="T1526" s="2"/>
      <c r="U1526" s="2"/>
    </row>
    <row r="1527" spans="1:21" x14ac:dyDescent="0.25">
      <c r="A1527" s="37">
        <v>180102</v>
      </c>
      <c r="B1527" s="30" t="s">
        <v>53</v>
      </c>
      <c r="C1527" s="30" t="s">
        <v>1494</v>
      </c>
      <c r="D1527" s="30" t="s">
        <v>1495</v>
      </c>
      <c r="E1527" s="38"/>
      <c r="F1527" s="39">
        <v>0</v>
      </c>
      <c r="G1527" s="32">
        <f t="shared" si="28"/>
        <v>0</v>
      </c>
      <c r="H1527" s="39">
        <v>0</v>
      </c>
      <c r="I1527" s="32">
        <f t="shared" si="29"/>
        <v>0</v>
      </c>
      <c r="J1527" s="40"/>
      <c r="K1527" s="34">
        <v>0</v>
      </c>
      <c r="L1527" s="34">
        <v>0</v>
      </c>
      <c r="M1527" s="34">
        <f t="shared" si="30"/>
        <v>0</v>
      </c>
      <c r="N1527" s="34">
        <f t="shared" si="31"/>
        <v>0</v>
      </c>
      <c r="O1527" s="36" t="e">
        <f t="shared" si="27"/>
        <v>#DIV/0!</v>
      </c>
      <c r="P1527" s="2"/>
      <c r="Q1527" s="2"/>
      <c r="R1527" s="2"/>
      <c r="S1527" s="2"/>
      <c r="T1527" s="2"/>
      <c r="U1527" s="2"/>
    </row>
    <row r="1528" spans="1:21" x14ac:dyDescent="0.25">
      <c r="A1528" s="37">
        <v>180103</v>
      </c>
      <c r="B1528" s="30" t="s">
        <v>53</v>
      </c>
      <c r="C1528" s="30" t="s">
        <v>1494</v>
      </c>
      <c r="D1528" s="30" t="s">
        <v>1496</v>
      </c>
      <c r="E1528" s="38"/>
      <c r="F1528" s="39">
        <v>0</v>
      </c>
      <c r="G1528" s="32">
        <f t="shared" si="28"/>
        <v>0</v>
      </c>
      <c r="H1528" s="39">
        <v>0</v>
      </c>
      <c r="I1528" s="32">
        <f t="shared" si="29"/>
        <v>0</v>
      </c>
      <c r="J1528" s="40"/>
      <c r="K1528" s="34">
        <v>0</v>
      </c>
      <c r="L1528" s="34">
        <v>0</v>
      </c>
      <c r="M1528" s="34">
        <f t="shared" si="30"/>
        <v>0</v>
      </c>
      <c r="N1528" s="34">
        <f t="shared" si="31"/>
        <v>0</v>
      </c>
      <c r="O1528" s="36" t="e">
        <f t="shared" si="27"/>
        <v>#DIV/0!</v>
      </c>
      <c r="P1528" s="2"/>
      <c r="Q1528" s="2"/>
      <c r="R1528" s="2"/>
      <c r="S1528" s="2"/>
      <c r="T1528" s="2"/>
      <c r="U1528" s="2"/>
    </row>
    <row r="1529" spans="1:21" x14ac:dyDescent="0.25">
      <c r="A1529" s="37">
        <v>180104</v>
      </c>
      <c r="B1529" s="30" t="s">
        <v>53</v>
      </c>
      <c r="C1529" s="30" t="s">
        <v>1494</v>
      </c>
      <c r="D1529" s="30" t="s">
        <v>1497</v>
      </c>
      <c r="E1529" s="42">
        <v>7387</v>
      </c>
      <c r="F1529" s="32">
        <v>8932</v>
      </c>
      <c r="G1529" s="32">
        <f t="shared" si="28"/>
        <v>1545</v>
      </c>
      <c r="H1529" s="32">
        <v>7216</v>
      </c>
      <c r="I1529" s="32">
        <f t="shared" si="29"/>
        <v>1716</v>
      </c>
      <c r="J1529" s="33">
        <v>0.19209999999999999</v>
      </c>
      <c r="K1529" s="34">
        <v>9218</v>
      </c>
      <c r="L1529" s="34">
        <v>0</v>
      </c>
      <c r="M1529" s="35">
        <f t="shared" si="30"/>
        <v>7216</v>
      </c>
      <c r="N1529" s="35">
        <f t="shared" si="31"/>
        <v>2002</v>
      </c>
      <c r="O1529" s="36">
        <f t="shared" si="27"/>
        <v>0.21718377088305491</v>
      </c>
      <c r="P1529" s="2"/>
      <c r="Q1529" s="2"/>
      <c r="R1529" s="2"/>
      <c r="S1529" s="2"/>
      <c r="T1529" s="2"/>
      <c r="U1529" s="2"/>
    </row>
    <row r="1530" spans="1:21" x14ac:dyDescent="0.25">
      <c r="A1530" s="37">
        <v>180105</v>
      </c>
      <c r="B1530" s="30" t="s">
        <v>53</v>
      </c>
      <c r="C1530" s="30" t="s">
        <v>1494</v>
      </c>
      <c r="D1530" s="30" t="s">
        <v>132</v>
      </c>
      <c r="E1530" s="38"/>
      <c r="F1530" s="39">
        <v>0</v>
      </c>
      <c r="G1530" s="32">
        <f t="shared" si="28"/>
        <v>0</v>
      </c>
      <c r="H1530" s="39">
        <v>0</v>
      </c>
      <c r="I1530" s="32">
        <f t="shared" si="29"/>
        <v>0</v>
      </c>
      <c r="J1530" s="40"/>
      <c r="K1530" s="34">
        <v>0</v>
      </c>
      <c r="L1530" s="34">
        <v>0</v>
      </c>
      <c r="M1530" s="34">
        <f t="shared" si="30"/>
        <v>0</v>
      </c>
      <c r="N1530" s="34">
        <f t="shared" si="31"/>
        <v>0</v>
      </c>
      <c r="O1530" s="36" t="e">
        <f t="shared" si="27"/>
        <v>#DIV/0!</v>
      </c>
      <c r="P1530" s="2"/>
      <c r="Q1530" s="2"/>
      <c r="R1530" s="2"/>
      <c r="S1530" s="2"/>
      <c r="T1530" s="2"/>
      <c r="U1530" s="2"/>
    </row>
    <row r="1531" spans="1:21" x14ac:dyDescent="0.25">
      <c r="A1531" s="37">
        <v>180106</v>
      </c>
      <c r="B1531" s="30" t="s">
        <v>53</v>
      </c>
      <c r="C1531" s="30" t="s">
        <v>1494</v>
      </c>
      <c r="D1531" s="30" t="s">
        <v>1498</v>
      </c>
      <c r="E1531" s="38"/>
      <c r="F1531" s="39">
        <v>0</v>
      </c>
      <c r="G1531" s="32">
        <f t="shared" si="28"/>
        <v>0</v>
      </c>
      <c r="H1531" s="39">
        <v>0</v>
      </c>
      <c r="I1531" s="32">
        <f t="shared" si="29"/>
        <v>0</v>
      </c>
      <c r="J1531" s="40"/>
      <c r="K1531" s="34">
        <v>0</v>
      </c>
      <c r="L1531" s="34">
        <v>0</v>
      </c>
      <c r="M1531" s="34">
        <f t="shared" si="30"/>
        <v>0</v>
      </c>
      <c r="N1531" s="34">
        <f t="shared" si="31"/>
        <v>0</v>
      </c>
      <c r="O1531" s="36" t="e">
        <f t="shared" si="27"/>
        <v>#DIV/0!</v>
      </c>
      <c r="P1531" s="2"/>
      <c r="Q1531" s="2"/>
      <c r="R1531" s="2"/>
      <c r="S1531" s="2"/>
      <c r="T1531" s="2"/>
      <c r="U1531" s="2"/>
    </row>
    <row r="1532" spans="1:21" x14ac:dyDescent="0.25">
      <c r="A1532" s="37">
        <v>180201</v>
      </c>
      <c r="B1532" s="30" t="s">
        <v>53</v>
      </c>
      <c r="C1532" s="30" t="s">
        <v>1499</v>
      </c>
      <c r="D1532" s="30" t="s">
        <v>1500</v>
      </c>
      <c r="E1532" s="38"/>
      <c r="F1532" s="39">
        <v>0</v>
      </c>
      <c r="G1532" s="32">
        <f t="shared" si="28"/>
        <v>0</v>
      </c>
      <c r="H1532" s="39">
        <v>0</v>
      </c>
      <c r="I1532" s="32">
        <f t="shared" si="29"/>
        <v>0</v>
      </c>
      <c r="J1532" s="40"/>
      <c r="K1532" s="34">
        <v>0</v>
      </c>
      <c r="L1532" s="34">
        <v>0</v>
      </c>
      <c r="M1532" s="34">
        <f t="shared" si="30"/>
        <v>0</v>
      </c>
      <c r="N1532" s="34">
        <f t="shared" si="31"/>
        <v>0</v>
      </c>
      <c r="O1532" s="36" t="e">
        <f t="shared" si="27"/>
        <v>#DIV/0!</v>
      </c>
      <c r="P1532" s="2"/>
      <c r="Q1532" s="2"/>
      <c r="R1532" s="2"/>
      <c r="S1532" s="2"/>
      <c r="T1532" s="2"/>
      <c r="U1532" s="2"/>
    </row>
    <row r="1533" spans="1:21" x14ac:dyDescent="0.25">
      <c r="A1533" s="37">
        <v>180202</v>
      </c>
      <c r="B1533" s="30" t="s">
        <v>53</v>
      </c>
      <c r="C1533" s="30" t="s">
        <v>1499</v>
      </c>
      <c r="D1533" s="30" t="s">
        <v>1501</v>
      </c>
      <c r="E1533" s="38"/>
      <c r="F1533" s="39">
        <v>0</v>
      </c>
      <c r="G1533" s="32">
        <f t="shared" si="28"/>
        <v>0</v>
      </c>
      <c r="H1533" s="39">
        <v>0</v>
      </c>
      <c r="I1533" s="32">
        <f t="shared" si="29"/>
        <v>0</v>
      </c>
      <c r="J1533" s="40"/>
      <c r="K1533" s="34">
        <v>0</v>
      </c>
      <c r="L1533" s="34">
        <v>0</v>
      </c>
      <c r="M1533" s="34">
        <f t="shared" si="30"/>
        <v>0</v>
      </c>
      <c r="N1533" s="34">
        <f t="shared" si="31"/>
        <v>0</v>
      </c>
      <c r="O1533" s="36" t="e">
        <f t="shared" si="27"/>
        <v>#DIV/0!</v>
      </c>
      <c r="P1533" s="2"/>
      <c r="Q1533" s="2"/>
      <c r="R1533" s="2"/>
      <c r="S1533" s="2"/>
      <c r="T1533" s="2"/>
      <c r="U1533" s="2"/>
    </row>
    <row r="1534" spans="1:21" x14ac:dyDescent="0.25">
      <c r="A1534" s="37">
        <v>180203</v>
      </c>
      <c r="B1534" s="30" t="s">
        <v>53</v>
      </c>
      <c r="C1534" s="30" t="s">
        <v>1499</v>
      </c>
      <c r="D1534" s="30" t="s">
        <v>1502</v>
      </c>
      <c r="E1534" s="38"/>
      <c r="F1534" s="39">
        <v>0</v>
      </c>
      <c r="G1534" s="32">
        <f t="shared" si="28"/>
        <v>0</v>
      </c>
      <c r="H1534" s="39">
        <v>0</v>
      </c>
      <c r="I1534" s="32">
        <f t="shared" si="29"/>
        <v>0</v>
      </c>
      <c r="J1534" s="40"/>
      <c r="K1534" s="34">
        <v>0</v>
      </c>
      <c r="L1534" s="34">
        <v>0</v>
      </c>
      <c r="M1534" s="34">
        <f t="shared" si="30"/>
        <v>0</v>
      </c>
      <c r="N1534" s="34">
        <f t="shared" si="31"/>
        <v>0</v>
      </c>
      <c r="O1534" s="36" t="e">
        <f t="shared" si="27"/>
        <v>#DIV/0!</v>
      </c>
      <c r="P1534" s="2"/>
      <c r="Q1534" s="2"/>
      <c r="R1534" s="2"/>
      <c r="S1534" s="2"/>
      <c r="T1534" s="2"/>
      <c r="U1534" s="2"/>
    </row>
    <row r="1535" spans="1:21" x14ac:dyDescent="0.25">
      <c r="A1535" s="37">
        <v>180204</v>
      </c>
      <c r="B1535" s="30" t="s">
        <v>53</v>
      </c>
      <c r="C1535" s="30" t="s">
        <v>1499</v>
      </c>
      <c r="D1535" s="30" t="s">
        <v>1503</v>
      </c>
      <c r="E1535" s="38"/>
      <c r="F1535" s="39">
        <v>0</v>
      </c>
      <c r="G1535" s="32">
        <f t="shared" si="28"/>
        <v>0</v>
      </c>
      <c r="H1535" s="39">
        <v>0</v>
      </c>
      <c r="I1535" s="32">
        <f t="shared" si="29"/>
        <v>0</v>
      </c>
      <c r="J1535" s="40"/>
      <c r="K1535" s="34">
        <v>0</v>
      </c>
      <c r="L1535" s="34">
        <v>0</v>
      </c>
      <c r="M1535" s="34">
        <f t="shared" si="30"/>
        <v>0</v>
      </c>
      <c r="N1535" s="34">
        <f t="shared" si="31"/>
        <v>0</v>
      </c>
      <c r="O1535" s="36" t="e">
        <f t="shared" si="27"/>
        <v>#DIV/0!</v>
      </c>
      <c r="P1535" s="2"/>
      <c r="Q1535" s="2"/>
      <c r="R1535" s="2"/>
      <c r="S1535" s="2"/>
      <c r="T1535" s="2"/>
      <c r="U1535" s="2"/>
    </row>
    <row r="1536" spans="1:21" x14ac:dyDescent="0.25">
      <c r="A1536" s="37">
        <v>180205</v>
      </c>
      <c r="B1536" s="30" t="s">
        <v>53</v>
      </c>
      <c r="C1536" s="30" t="s">
        <v>1499</v>
      </c>
      <c r="D1536" s="30" t="s">
        <v>1504</v>
      </c>
      <c r="E1536" s="38"/>
      <c r="F1536" s="39">
        <v>0</v>
      </c>
      <c r="G1536" s="32">
        <f t="shared" si="28"/>
        <v>0</v>
      </c>
      <c r="H1536" s="39">
        <v>0</v>
      </c>
      <c r="I1536" s="32">
        <f t="shared" si="29"/>
        <v>0</v>
      </c>
      <c r="J1536" s="40"/>
      <c r="K1536" s="34">
        <v>0</v>
      </c>
      <c r="L1536" s="34">
        <v>0</v>
      </c>
      <c r="M1536" s="34">
        <f t="shared" si="30"/>
        <v>0</v>
      </c>
      <c r="N1536" s="34">
        <f t="shared" si="31"/>
        <v>0</v>
      </c>
      <c r="O1536" s="36" t="e">
        <f t="shared" si="27"/>
        <v>#DIV/0!</v>
      </c>
      <c r="P1536" s="2"/>
      <c r="Q1536" s="2"/>
      <c r="R1536" s="2"/>
      <c r="S1536" s="2"/>
      <c r="T1536" s="2"/>
      <c r="U1536" s="2"/>
    </row>
    <row r="1537" spans="1:21" x14ac:dyDescent="0.25">
      <c r="A1537" s="37">
        <v>180206</v>
      </c>
      <c r="B1537" s="30" t="s">
        <v>53</v>
      </c>
      <c r="C1537" s="30" t="s">
        <v>1499</v>
      </c>
      <c r="D1537" s="30" t="s">
        <v>1505</v>
      </c>
      <c r="E1537" s="38"/>
      <c r="F1537" s="39">
        <v>0</v>
      </c>
      <c r="G1537" s="32">
        <f t="shared" si="28"/>
        <v>0</v>
      </c>
      <c r="H1537" s="39">
        <v>0</v>
      </c>
      <c r="I1537" s="32">
        <f t="shared" si="29"/>
        <v>0</v>
      </c>
      <c r="J1537" s="40"/>
      <c r="K1537" s="34">
        <v>0</v>
      </c>
      <c r="L1537" s="34">
        <v>0</v>
      </c>
      <c r="M1537" s="34">
        <f t="shared" si="30"/>
        <v>0</v>
      </c>
      <c r="N1537" s="34">
        <f t="shared" si="31"/>
        <v>0</v>
      </c>
      <c r="O1537" s="36" t="e">
        <f t="shared" si="27"/>
        <v>#DIV/0!</v>
      </c>
      <c r="P1537" s="2"/>
      <c r="Q1537" s="2"/>
      <c r="R1537" s="2"/>
      <c r="S1537" s="2"/>
      <c r="T1537" s="2"/>
      <c r="U1537" s="2"/>
    </row>
    <row r="1538" spans="1:21" x14ac:dyDescent="0.25">
      <c r="A1538" s="37">
        <v>180207</v>
      </c>
      <c r="B1538" s="30" t="s">
        <v>53</v>
      </c>
      <c r="C1538" s="30" t="s">
        <v>1499</v>
      </c>
      <c r="D1538" s="30" t="s">
        <v>1506</v>
      </c>
      <c r="E1538" s="38"/>
      <c r="F1538" s="39">
        <v>0</v>
      </c>
      <c r="G1538" s="32">
        <f t="shared" si="28"/>
        <v>0</v>
      </c>
      <c r="H1538" s="39">
        <v>0</v>
      </c>
      <c r="I1538" s="32">
        <f t="shared" si="29"/>
        <v>0</v>
      </c>
      <c r="J1538" s="40"/>
      <c r="K1538" s="34">
        <v>0</v>
      </c>
      <c r="L1538" s="34">
        <v>0</v>
      </c>
      <c r="M1538" s="34">
        <f t="shared" si="30"/>
        <v>0</v>
      </c>
      <c r="N1538" s="34">
        <f t="shared" si="31"/>
        <v>0</v>
      </c>
      <c r="O1538" s="36" t="e">
        <f t="shared" si="27"/>
        <v>#DIV/0!</v>
      </c>
      <c r="P1538" s="2"/>
      <c r="Q1538" s="2"/>
      <c r="R1538" s="2"/>
      <c r="S1538" s="2"/>
      <c r="T1538" s="2"/>
      <c r="U1538" s="2"/>
    </row>
    <row r="1539" spans="1:21" x14ac:dyDescent="0.25">
      <c r="A1539" s="37">
        <v>180208</v>
      </c>
      <c r="B1539" s="30" t="s">
        <v>53</v>
      </c>
      <c r="C1539" s="30" t="s">
        <v>1499</v>
      </c>
      <c r="D1539" s="30" t="s">
        <v>1507</v>
      </c>
      <c r="E1539" s="38"/>
      <c r="F1539" s="39">
        <v>0</v>
      </c>
      <c r="G1539" s="32">
        <f t="shared" si="28"/>
        <v>0</v>
      </c>
      <c r="H1539" s="39">
        <v>0</v>
      </c>
      <c r="I1539" s="32">
        <f t="shared" si="29"/>
        <v>0</v>
      </c>
      <c r="J1539" s="40"/>
      <c r="K1539" s="34">
        <v>0</v>
      </c>
      <c r="L1539" s="34">
        <v>0</v>
      </c>
      <c r="M1539" s="34">
        <f t="shared" si="30"/>
        <v>0</v>
      </c>
      <c r="N1539" s="34">
        <f t="shared" si="31"/>
        <v>0</v>
      </c>
      <c r="O1539" s="36" t="e">
        <f t="shared" si="27"/>
        <v>#DIV/0!</v>
      </c>
      <c r="P1539" s="2"/>
      <c r="Q1539" s="2"/>
      <c r="R1539" s="2"/>
      <c r="S1539" s="2"/>
      <c r="T1539" s="2"/>
      <c r="U1539" s="2"/>
    </row>
    <row r="1540" spans="1:21" x14ac:dyDescent="0.25">
      <c r="A1540" s="37">
        <v>180209</v>
      </c>
      <c r="B1540" s="30" t="s">
        <v>53</v>
      </c>
      <c r="C1540" s="30" t="s">
        <v>1499</v>
      </c>
      <c r="D1540" s="30" t="s">
        <v>1508</v>
      </c>
      <c r="E1540" s="38"/>
      <c r="F1540" s="39">
        <v>0</v>
      </c>
      <c r="G1540" s="32">
        <f t="shared" si="28"/>
        <v>0</v>
      </c>
      <c r="H1540" s="39">
        <v>0</v>
      </c>
      <c r="I1540" s="32">
        <f t="shared" si="29"/>
        <v>0</v>
      </c>
      <c r="J1540" s="40"/>
      <c r="K1540" s="34">
        <v>0</v>
      </c>
      <c r="L1540" s="34">
        <v>0</v>
      </c>
      <c r="M1540" s="34">
        <f t="shared" si="30"/>
        <v>0</v>
      </c>
      <c r="N1540" s="34">
        <f t="shared" si="31"/>
        <v>0</v>
      </c>
      <c r="O1540" s="36" t="e">
        <f t="shared" ref="O1540:O1794" si="32">N1540/K1540</f>
        <v>#DIV/0!</v>
      </c>
      <c r="P1540" s="2"/>
      <c r="Q1540" s="2"/>
      <c r="R1540" s="2"/>
      <c r="S1540" s="2"/>
      <c r="T1540" s="2"/>
      <c r="U1540" s="2"/>
    </row>
    <row r="1541" spans="1:21" x14ac:dyDescent="0.25">
      <c r="A1541" s="37">
        <v>180210</v>
      </c>
      <c r="B1541" s="30" t="s">
        <v>53</v>
      </c>
      <c r="C1541" s="30" t="s">
        <v>1499</v>
      </c>
      <c r="D1541" s="30" t="s">
        <v>1509</v>
      </c>
      <c r="E1541" s="38"/>
      <c r="F1541" s="39">
        <v>0</v>
      </c>
      <c r="G1541" s="32">
        <f t="shared" ref="G1541:G1795" si="33">F1541-E1541</f>
        <v>0</v>
      </c>
      <c r="H1541" s="39">
        <v>0</v>
      </c>
      <c r="I1541" s="32">
        <f t="shared" ref="I1541:I1795" si="34">F1541-H1541</f>
        <v>0</v>
      </c>
      <c r="J1541" s="40"/>
      <c r="K1541" s="34">
        <v>0</v>
      </c>
      <c r="L1541" s="34">
        <v>0</v>
      </c>
      <c r="M1541" s="34">
        <f t="shared" ref="M1541:M1795" si="35">H1541+L1541</f>
        <v>0</v>
      </c>
      <c r="N1541" s="34">
        <f t="shared" ref="N1541:N1795" si="36">K1541-M1541</f>
        <v>0</v>
      </c>
      <c r="O1541" s="36" t="e">
        <f t="shared" si="32"/>
        <v>#DIV/0!</v>
      </c>
      <c r="P1541" s="2"/>
      <c r="Q1541" s="2"/>
      <c r="R1541" s="2"/>
      <c r="S1541" s="2"/>
      <c r="T1541" s="2"/>
      <c r="U1541" s="2"/>
    </row>
    <row r="1542" spans="1:21" x14ac:dyDescent="0.25">
      <c r="A1542" s="37">
        <v>180211</v>
      </c>
      <c r="B1542" s="30" t="s">
        <v>53</v>
      </c>
      <c r="C1542" s="30" t="s">
        <v>1499</v>
      </c>
      <c r="D1542" s="30" t="s">
        <v>1510</v>
      </c>
      <c r="E1542" s="38"/>
      <c r="F1542" s="39">
        <v>0</v>
      </c>
      <c r="G1542" s="32">
        <f t="shared" si="33"/>
        <v>0</v>
      </c>
      <c r="H1542" s="39">
        <v>0</v>
      </c>
      <c r="I1542" s="32">
        <f t="shared" si="34"/>
        <v>0</v>
      </c>
      <c r="J1542" s="40"/>
      <c r="K1542" s="34">
        <v>0</v>
      </c>
      <c r="L1542" s="34">
        <v>0</v>
      </c>
      <c r="M1542" s="34">
        <f t="shared" si="35"/>
        <v>0</v>
      </c>
      <c r="N1542" s="34">
        <f t="shared" si="36"/>
        <v>0</v>
      </c>
      <c r="O1542" s="36" t="e">
        <f t="shared" si="32"/>
        <v>#DIV/0!</v>
      </c>
      <c r="P1542" s="2"/>
      <c r="Q1542" s="2"/>
      <c r="R1542" s="2"/>
      <c r="S1542" s="2"/>
      <c r="T1542" s="2"/>
      <c r="U1542" s="2"/>
    </row>
    <row r="1543" spans="1:21" x14ac:dyDescent="0.25">
      <c r="A1543" s="37">
        <v>180301</v>
      </c>
      <c r="B1543" s="30" t="s">
        <v>53</v>
      </c>
      <c r="C1543" s="30" t="s">
        <v>1511</v>
      </c>
      <c r="D1543" s="30" t="s">
        <v>1511</v>
      </c>
      <c r="E1543" s="42">
        <v>64910</v>
      </c>
      <c r="F1543" s="32">
        <v>70512</v>
      </c>
      <c r="G1543" s="32">
        <f t="shared" si="33"/>
        <v>5602</v>
      </c>
      <c r="H1543" s="32">
        <v>65797</v>
      </c>
      <c r="I1543" s="32">
        <f t="shared" si="34"/>
        <v>4715</v>
      </c>
      <c r="J1543" s="33">
        <v>6.6900000000000001E-2</v>
      </c>
      <c r="K1543" s="34">
        <v>70616</v>
      </c>
      <c r="L1543" s="34">
        <v>0</v>
      </c>
      <c r="M1543" s="35">
        <f t="shared" si="35"/>
        <v>65797</v>
      </c>
      <c r="N1543" s="35">
        <f t="shared" si="36"/>
        <v>4819</v>
      </c>
      <c r="O1543" s="36">
        <f t="shared" si="32"/>
        <v>6.8242324685623648E-2</v>
      </c>
      <c r="P1543" s="2"/>
      <c r="Q1543" s="2"/>
      <c r="R1543" s="2"/>
      <c r="S1543" s="2"/>
      <c r="T1543" s="2"/>
      <c r="U1543" s="2"/>
    </row>
    <row r="1544" spans="1:21" x14ac:dyDescent="0.25">
      <c r="A1544" s="37">
        <v>180302</v>
      </c>
      <c r="B1544" s="30" t="s">
        <v>53</v>
      </c>
      <c r="C1544" s="30" t="s">
        <v>1511</v>
      </c>
      <c r="D1544" s="30" t="s">
        <v>1512</v>
      </c>
      <c r="E1544" s="42">
        <v>4039</v>
      </c>
      <c r="F1544" s="32">
        <v>5050</v>
      </c>
      <c r="G1544" s="32">
        <f t="shared" si="33"/>
        <v>1011</v>
      </c>
      <c r="H1544" s="32">
        <v>3189</v>
      </c>
      <c r="I1544" s="32">
        <f t="shared" si="34"/>
        <v>1861</v>
      </c>
      <c r="J1544" s="33">
        <v>0.36849999999999999</v>
      </c>
      <c r="K1544" s="34">
        <v>6440</v>
      </c>
      <c r="L1544" s="34">
        <v>0</v>
      </c>
      <c r="M1544" s="35">
        <f t="shared" si="35"/>
        <v>3189</v>
      </c>
      <c r="N1544" s="35">
        <f t="shared" si="36"/>
        <v>3251</v>
      </c>
      <c r="O1544" s="36">
        <f t="shared" si="32"/>
        <v>0.5048136645962733</v>
      </c>
      <c r="P1544" s="2"/>
      <c r="Q1544" s="2"/>
      <c r="R1544" s="2"/>
      <c r="S1544" s="2"/>
      <c r="T1544" s="2"/>
      <c r="U1544" s="2"/>
    </row>
    <row r="1545" spans="1:21" x14ac:dyDescent="0.25">
      <c r="A1545" s="37">
        <v>180303</v>
      </c>
      <c r="B1545" s="30" t="s">
        <v>53</v>
      </c>
      <c r="C1545" s="30" t="s">
        <v>1511</v>
      </c>
      <c r="D1545" s="30" t="s">
        <v>1513</v>
      </c>
      <c r="E1545" s="42">
        <v>4266</v>
      </c>
      <c r="F1545" s="32">
        <v>4690</v>
      </c>
      <c r="G1545" s="32">
        <f t="shared" si="33"/>
        <v>424</v>
      </c>
      <c r="H1545" s="32">
        <v>4258</v>
      </c>
      <c r="I1545" s="32">
        <f t="shared" si="34"/>
        <v>432</v>
      </c>
      <c r="J1545" s="33">
        <v>9.2100000000000001E-2</v>
      </c>
      <c r="K1545" s="34">
        <v>4659</v>
      </c>
      <c r="L1545" s="34">
        <v>0</v>
      </c>
      <c r="M1545" s="35">
        <f t="shared" si="35"/>
        <v>4258</v>
      </c>
      <c r="N1545" s="35">
        <f t="shared" si="36"/>
        <v>401</v>
      </c>
      <c r="O1545" s="36">
        <f t="shared" si="32"/>
        <v>8.6069972097016528E-2</v>
      </c>
      <c r="P1545" s="2"/>
      <c r="Q1545" s="2"/>
      <c r="R1545" s="2"/>
      <c r="S1545" s="2"/>
      <c r="T1545" s="2"/>
      <c r="U1545" s="2"/>
    </row>
    <row r="1546" spans="1:21" x14ac:dyDescent="0.25">
      <c r="A1546" s="37">
        <v>190101</v>
      </c>
      <c r="B1546" s="30" t="s">
        <v>54</v>
      </c>
      <c r="C1546" s="30" t="s">
        <v>54</v>
      </c>
      <c r="D1546" s="30" t="s">
        <v>1514</v>
      </c>
      <c r="E1546" s="42">
        <v>24804</v>
      </c>
      <c r="F1546" s="32">
        <v>27110</v>
      </c>
      <c r="G1546" s="32">
        <f t="shared" si="33"/>
        <v>2306</v>
      </c>
      <c r="H1546" s="32">
        <v>22737</v>
      </c>
      <c r="I1546" s="32">
        <f t="shared" si="34"/>
        <v>4373</v>
      </c>
      <c r="J1546" s="33">
        <v>0.1613</v>
      </c>
      <c r="K1546" s="34">
        <v>26896</v>
      </c>
      <c r="L1546" s="34">
        <v>0</v>
      </c>
      <c r="M1546" s="35">
        <f t="shared" si="35"/>
        <v>22737</v>
      </c>
      <c r="N1546" s="35">
        <f t="shared" si="36"/>
        <v>4159</v>
      </c>
      <c r="O1546" s="36">
        <f t="shared" si="32"/>
        <v>0.15463265913146937</v>
      </c>
      <c r="P1546" s="2"/>
      <c r="Q1546" s="2"/>
      <c r="R1546" s="2"/>
      <c r="S1546" s="2"/>
      <c r="T1546" s="2"/>
      <c r="U1546" s="2"/>
    </row>
    <row r="1547" spans="1:21" x14ac:dyDescent="0.25">
      <c r="A1547" s="37">
        <v>190102</v>
      </c>
      <c r="B1547" s="30" t="s">
        <v>54</v>
      </c>
      <c r="C1547" s="30" t="s">
        <v>54</v>
      </c>
      <c r="D1547" s="30" t="s">
        <v>1515</v>
      </c>
      <c r="E1547" s="38"/>
      <c r="F1547" s="39">
        <v>0</v>
      </c>
      <c r="G1547" s="32">
        <f t="shared" si="33"/>
        <v>0</v>
      </c>
      <c r="H1547" s="39">
        <v>0</v>
      </c>
      <c r="I1547" s="32">
        <f t="shared" si="34"/>
        <v>0</v>
      </c>
      <c r="J1547" s="40"/>
      <c r="K1547" s="34">
        <v>0</v>
      </c>
      <c r="L1547" s="34">
        <v>0</v>
      </c>
      <c r="M1547" s="34">
        <f t="shared" si="35"/>
        <v>0</v>
      </c>
      <c r="N1547" s="34">
        <f t="shared" si="36"/>
        <v>0</v>
      </c>
      <c r="O1547" s="36" t="e">
        <f t="shared" si="32"/>
        <v>#DIV/0!</v>
      </c>
      <c r="P1547" s="2"/>
      <c r="Q1547" s="2"/>
      <c r="R1547" s="2"/>
      <c r="S1547" s="2"/>
      <c r="T1547" s="2"/>
      <c r="U1547" s="2"/>
    </row>
    <row r="1548" spans="1:21" x14ac:dyDescent="0.25">
      <c r="A1548" s="37">
        <v>190103</v>
      </c>
      <c r="B1548" s="30" t="s">
        <v>54</v>
      </c>
      <c r="C1548" s="30" t="s">
        <v>54</v>
      </c>
      <c r="D1548" s="30" t="s">
        <v>1516</v>
      </c>
      <c r="E1548" s="42">
        <v>5870</v>
      </c>
      <c r="F1548" s="32">
        <v>6389</v>
      </c>
      <c r="G1548" s="32">
        <f t="shared" si="33"/>
        <v>519</v>
      </c>
      <c r="H1548" s="32">
        <v>5632</v>
      </c>
      <c r="I1548" s="32">
        <f t="shared" si="34"/>
        <v>757</v>
      </c>
      <c r="J1548" s="33">
        <v>0.11849999999999999</v>
      </c>
      <c r="K1548" s="34">
        <v>6363</v>
      </c>
      <c r="L1548" s="34">
        <v>0</v>
      </c>
      <c r="M1548" s="35">
        <f t="shared" si="35"/>
        <v>5632</v>
      </c>
      <c r="N1548" s="35">
        <f t="shared" si="36"/>
        <v>731</v>
      </c>
      <c r="O1548" s="36">
        <f t="shared" si="32"/>
        <v>0.11488291686311489</v>
      </c>
      <c r="P1548" s="2"/>
      <c r="Q1548" s="2"/>
      <c r="R1548" s="2"/>
      <c r="S1548" s="2"/>
      <c r="T1548" s="2"/>
      <c r="U1548" s="2"/>
    </row>
    <row r="1549" spans="1:21" x14ac:dyDescent="0.25">
      <c r="A1549" s="37">
        <v>190104</v>
      </c>
      <c r="B1549" s="30" t="s">
        <v>54</v>
      </c>
      <c r="C1549" s="30" t="s">
        <v>54</v>
      </c>
      <c r="D1549" s="30" t="s">
        <v>1517</v>
      </c>
      <c r="E1549" s="42">
        <v>5371</v>
      </c>
      <c r="F1549" s="32">
        <v>8012</v>
      </c>
      <c r="G1549" s="32">
        <f t="shared" si="33"/>
        <v>2641</v>
      </c>
      <c r="H1549" s="32">
        <v>5365</v>
      </c>
      <c r="I1549" s="32">
        <f t="shared" si="34"/>
        <v>2647</v>
      </c>
      <c r="J1549" s="33">
        <v>0.33040000000000003</v>
      </c>
      <c r="K1549" s="34">
        <v>8034</v>
      </c>
      <c r="L1549" s="34">
        <v>0</v>
      </c>
      <c r="M1549" s="35">
        <f t="shared" si="35"/>
        <v>5365</v>
      </c>
      <c r="N1549" s="35">
        <f t="shared" si="36"/>
        <v>2669</v>
      </c>
      <c r="O1549" s="36">
        <f t="shared" si="32"/>
        <v>0.33221309434901669</v>
      </c>
      <c r="P1549" s="2"/>
      <c r="Q1549" s="2"/>
      <c r="R1549" s="2"/>
      <c r="S1549" s="2"/>
      <c r="T1549" s="2"/>
      <c r="U1549" s="2"/>
    </row>
    <row r="1550" spans="1:21" x14ac:dyDescent="0.25">
      <c r="A1550" s="37">
        <v>190105</v>
      </c>
      <c r="B1550" s="30" t="s">
        <v>54</v>
      </c>
      <c r="C1550" s="30" t="s">
        <v>54</v>
      </c>
      <c r="D1550" s="30" t="s">
        <v>1518</v>
      </c>
      <c r="E1550" s="42">
        <v>2415</v>
      </c>
      <c r="F1550" s="32">
        <v>2704</v>
      </c>
      <c r="G1550" s="32">
        <f t="shared" si="33"/>
        <v>289</v>
      </c>
      <c r="H1550" s="32">
        <v>2343</v>
      </c>
      <c r="I1550" s="32">
        <f t="shared" si="34"/>
        <v>361</v>
      </c>
      <c r="J1550" s="33">
        <v>0.13350000000000001</v>
      </c>
      <c r="K1550" s="34">
        <v>2751</v>
      </c>
      <c r="L1550" s="34">
        <v>0</v>
      </c>
      <c r="M1550" s="35">
        <f t="shared" si="35"/>
        <v>2343</v>
      </c>
      <c r="N1550" s="35">
        <f t="shared" si="36"/>
        <v>408</v>
      </c>
      <c r="O1550" s="36">
        <f t="shared" si="32"/>
        <v>0.14830970556161396</v>
      </c>
      <c r="P1550" s="2"/>
      <c r="Q1550" s="2"/>
      <c r="R1550" s="2"/>
      <c r="S1550" s="2"/>
      <c r="T1550" s="2"/>
      <c r="U1550" s="2"/>
    </row>
    <row r="1551" spans="1:21" x14ac:dyDescent="0.25">
      <c r="A1551" s="37">
        <v>190106</v>
      </c>
      <c r="B1551" s="30" t="s">
        <v>54</v>
      </c>
      <c r="C1551" s="30" t="s">
        <v>54</v>
      </c>
      <c r="D1551" s="30" t="s">
        <v>1519</v>
      </c>
      <c r="E1551" s="38"/>
      <c r="F1551" s="39">
        <v>0</v>
      </c>
      <c r="G1551" s="32">
        <f t="shared" si="33"/>
        <v>0</v>
      </c>
      <c r="H1551" s="39">
        <v>0</v>
      </c>
      <c r="I1551" s="32">
        <f t="shared" si="34"/>
        <v>0</v>
      </c>
      <c r="J1551" s="40"/>
      <c r="K1551" s="34">
        <v>0</v>
      </c>
      <c r="L1551" s="34">
        <v>0</v>
      </c>
      <c r="M1551" s="34">
        <f t="shared" si="35"/>
        <v>0</v>
      </c>
      <c r="N1551" s="34">
        <f t="shared" si="36"/>
        <v>0</v>
      </c>
      <c r="O1551" s="36" t="e">
        <f t="shared" si="32"/>
        <v>#DIV/0!</v>
      </c>
      <c r="P1551" s="2"/>
      <c r="Q1551" s="2"/>
      <c r="R1551" s="2"/>
      <c r="S1551" s="2"/>
      <c r="T1551" s="2"/>
      <c r="U1551" s="2"/>
    </row>
    <row r="1552" spans="1:21" x14ac:dyDescent="0.25">
      <c r="A1552" s="37">
        <v>190107</v>
      </c>
      <c r="B1552" s="30" t="s">
        <v>54</v>
      </c>
      <c r="C1552" s="30" t="s">
        <v>54</v>
      </c>
      <c r="D1552" s="30" t="s">
        <v>832</v>
      </c>
      <c r="E1552" s="42">
        <v>4277</v>
      </c>
      <c r="F1552" s="32">
        <v>4824</v>
      </c>
      <c r="G1552" s="32">
        <f t="shared" si="33"/>
        <v>547</v>
      </c>
      <c r="H1552" s="32">
        <v>4236</v>
      </c>
      <c r="I1552" s="32">
        <f t="shared" si="34"/>
        <v>588</v>
      </c>
      <c r="J1552" s="33">
        <v>0.12189999999999999</v>
      </c>
      <c r="K1552" s="34">
        <v>4635</v>
      </c>
      <c r="L1552" s="34">
        <v>0</v>
      </c>
      <c r="M1552" s="35">
        <f t="shared" si="35"/>
        <v>4236</v>
      </c>
      <c r="N1552" s="35">
        <f t="shared" si="36"/>
        <v>399</v>
      </c>
      <c r="O1552" s="36">
        <f t="shared" si="32"/>
        <v>8.6084142394822011E-2</v>
      </c>
      <c r="P1552" s="2"/>
      <c r="Q1552" s="2"/>
      <c r="R1552" s="2"/>
      <c r="S1552" s="2"/>
      <c r="T1552" s="2"/>
      <c r="U1552" s="2"/>
    </row>
    <row r="1553" spans="1:21" x14ac:dyDescent="0.25">
      <c r="A1553" s="37">
        <v>190108</v>
      </c>
      <c r="B1553" s="30" t="s">
        <v>54</v>
      </c>
      <c r="C1553" s="30" t="s">
        <v>54</v>
      </c>
      <c r="D1553" s="30" t="s">
        <v>1520</v>
      </c>
      <c r="E1553" s="38"/>
      <c r="F1553" s="39">
        <v>0</v>
      </c>
      <c r="G1553" s="32">
        <f t="shared" si="33"/>
        <v>0</v>
      </c>
      <c r="H1553" s="39">
        <v>0</v>
      </c>
      <c r="I1553" s="32">
        <f t="shared" si="34"/>
        <v>0</v>
      </c>
      <c r="J1553" s="40"/>
      <c r="K1553" s="34">
        <v>0</v>
      </c>
      <c r="L1553" s="34">
        <v>0</v>
      </c>
      <c r="M1553" s="34">
        <f t="shared" si="35"/>
        <v>0</v>
      </c>
      <c r="N1553" s="34">
        <f t="shared" si="36"/>
        <v>0</v>
      </c>
      <c r="O1553" s="36" t="e">
        <f t="shared" si="32"/>
        <v>#DIV/0!</v>
      </c>
      <c r="P1553" s="2"/>
      <c r="Q1553" s="2"/>
      <c r="R1553" s="2"/>
      <c r="S1553" s="2"/>
      <c r="T1553" s="2"/>
      <c r="U1553" s="2"/>
    </row>
    <row r="1554" spans="1:21" x14ac:dyDescent="0.25">
      <c r="A1554" s="37">
        <v>190109</v>
      </c>
      <c r="B1554" s="30" t="s">
        <v>54</v>
      </c>
      <c r="C1554" s="30" t="s">
        <v>54</v>
      </c>
      <c r="D1554" s="30" t="s">
        <v>1521</v>
      </c>
      <c r="E1554" s="42">
        <v>4934</v>
      </c>
      <c r="F1554" s="32">
        <v>5589</v>
      </c>
      <c r="G1554" s="32">
        <f t="shared" si="33"/>
        <v>655</v>
      </c>
      <c r="H1554" s="32">
        <v>3502</v>
      </c>
      <c r="I1554" s="32">
        <f t="shared" si="34"/>
        <v>2087</v>
      </c>
      <c r="J1554" s="33">
        <v>0.37340000000000001</v>
      </c>
      <c r="K1554" s="34">
        <v>5227</v>
      </c>
      <c r="L1554" s="34">
        <v>0</v>
      </c>
      <c r="M1554" s="35">
        <f t="shared" si="35"/>
        <v>3502</v>
      </c>
      <c r="N1554" s="35">
        <f t="shared" si="36"/>
        <v>1725</v>
      </c>
      <c r="O1554" s="36">
        <f t="shared" si="32"/>
        <v>0.33001721828964992</v>
      </c>
      <c r="P1554" s="2"/>
      <c r="Q1554" s="2"/>
      <c r="R1554" s="2"/>
      <c r="S1554" s="2"/>
      <c r="T1554" s="2"/>
      <c r="U1554" s="2"/>
    </row>
    <row r="1555" spans="1:21" x14ac:dyDescent="0.25">
      <c r="A1555" s="37">
        <v>190110</v>
      </c>
      <c r="B1555" s="30" t="s">
        <v>54</v>
      </c>
      <c r="C1555" s="30" t="s">
        <v>54</v>
      </c>
      <c r="D1555" s="30" t="s">
        <v>1522</v>
      </c>
      <c r="E1555" s="38"/>
      <c r="F1555" s="39">
        <v>0</v>
      </c>
      <c r="G1555" s="32">
        <f t="shared" si="33"/>
        <v>0</v>
      </c>
      <c r="H1555" s="39">
        <v>0</v>
      </c>
      <c r="I1555" s="32">
        <f t="shared" si="34"/>
        <v>0</v>
      </c>
      <c r="J1555" s="40"/>
      <c r="K1555" s="34">
        <v>0</v>
      </c>
      <c r="L1555" s="34">
        <v>0</v>
      </c>
      <c r="M1555" s="34">
        <f t="shared" si="35"/>
        <v>0</v>
      </c>
      <c r="N1555" s="34">
        <f t="shared" si="36"/>
        <v>0</v>
      </c>
      <c r="O1555" s="36" t="e">
        <f t="shared" si="32"/>
        <v>#DIV/0!</v>
      </c>
      <c r="P1555" s="2"/>
      <c r="Q1555" s="2"/>
      <c r="R1555" s="2"/>
      <c r="S1555" s="2"/>
      <c r="T1555" s="2"/>
      <c r="U1555" s="2"/>
    </row>
    <row r="1556" spans="1:21" x14ac:dyDescent="0.25">
      <c r="A1556" s="37">
        <v>190111</v>
      </c>
      <c r="B1556" s="30" t="s">
        <v>54</v>
      </c>
      <c r="C1556" s="30" t="s">
        <v>54</v>
      </c>
      <c r="D1556" s="30" t="s">
        <v>1523</v>
      </c>
      <c r="E1556" s="42">
        <v>2813</v>
      </c>
      <c r="F1556" s="32">
        <v>3594</v>
      </c>
      <c r="G1556" s="32">
        <f t="shared" si="33"/>
        <v>781</v>
      </c>
      <c r="H1556" s="32">
        <v>2727</v>
      </c>
      <c r="I1556" s="32">
        <f t="shared" si="34"/>
        <v>867</v>
      </c>
      <c r="J1556" s="33">
        <v>0.2412</v>
      </c>
      <c r="K1556" s="34">
        <v>3652</v>
      </c>
      <c r="L1556" s="34">
        <v>0</v>
      </c>
      <c r="M1556" s="35">
        <f t="shared" si="35"/>
        <v>2727</v>
      </c>
      <c r="N1556" s="35">
        <f t="shared" si="36"/>
        <v>925</v>
      </c>
      <c r="O1556" s="36">
        <f t="shared" si="32"/>
        <v>0.25328587075575026</v>
      </c>
      <c r="P1556" s="2"/>
      <c r="Q1556" s="2"/>
      <c r="R1556" s="2"/>
      <c r="S1556" s="2"/>
      <c r="T1556" s="2"/>
      <c r="U1556" s="2"/>
    </row>
    <row r="1557" spans="1:21" x14ac:dyDescent="0.25">
      <c r="A1557" s="37">
        <v>190112</v>
      </c>
      <c r="B1557" s="30" t="s">
        <v>54</v>
      </c>
      <c r="C1557" s="30" t="s">
        <v>54</v>
      </c>
      <c r="D1557" s="30" t="s">
        <v>1524</v>
      </c>
      <c r="E1557" s="38"/>
      <c r="F1557" s="39">
        <v>0</v>
      </c>
      <c r="G1557" s="32">
        <f t="shared" si="33"/>
        <v>0</v>
      </c>
      <c r="H1557" s="39">
        <v>0</v>
      </c>
      <c r="I1557" s="32">
        <f t="shared" si="34"/>
        <v>0</v>
      </c>
      <c r="J1557" s="40"/>
      <c r="K1557" s="34">
        <v>0</v>
      </c>
      <c r="L1557" s="34">
        <v>0</v>
      </c>
      <c r="M1557" s="34">
        <f t="shared" si="35"/>
        <v>0</v>
      </c>
      <c r="N1557" s="34">
        <f t="shared" si="36"/>
        <v>0</v>
      </c>
      <c r="O1557" s="36" t="e">
        <f t="shared" si="32"/>
        <v>#DIV/0!</v>
      </c>
      <c r="P1557" s="2"/>
      <c r="Q1557" s="2"/>
      <c r="R1557" s="2"/>
      <c r="S1557" s="2"/>
      <c r="T1557" s="2"/>
      <c r="U1557" s="2"/>
    </row>
    <row r="1558" spans="1:21" x14ac:dyDescent="0.25">
      <c r="A1558" s="37">
        <v>190113</v>
      </c>
      <c r="B1558" s="30" t="s">
        <v>54</v>
      </c>
      <c r="C1558" s="30" t="s">
        <v>54</v>
      </c>
      <c r="D1558" s="30" t="s">
        <v>1172</v>
      </c>
      <c r="E1558" s="42">
        <v>20078</v>
      </c>
      <c r="F1558" s="32">
        <v>26657</v>
      </c>
      <c r="G1558" s="32">
        <f t="shared" si="33"/>
        <v>6579</v>
      </c>
      <c r="H1558" s="32">
        <v>19538</v>
      </c>
      <c r="I1558" s="32">
        <f t="shared" si="34"/>
        <v>7119</v>
      </c>
      <c r="J1558" s="33">
        <v>0.2671</v>
      </c>
      <c r="K1558" s="34">
        <v>26729</v>
      </c>
      <c r="L1558" s="34">
        <v>0</v>
      </c>
      <c r="M1558" s="35">
        <f t="shared" si="35"/>
        <v>19538</v>
      </c>
      <c r="N1558" s="35">
        <f t="shared" si="36"/>
        <v>7191</v>
      </c>
      <c r="O1558" s="36">
        <f t="shared" si="32"/>
        <v>0.26903363388080365</v>
      </c>
      <c r="P1558" s="2"/>
      <c r="Q1558" s="2"/>
      <c r="R1558" s="2"/>
      <c r="S1558" s="2"/>
      <c r="T1558" s="2"/>
      <c r="U1558" s="2"/>
    </row>
    <row r="1559" spans="1:21" x14ac:dyDescent="0.25">
      <c r="A1559" s="37">
        <v>190201</v>
      </c>
      <c r="B1559" s="30" t="s">
        <v>54</v>
      </c>
      <c r="C1559" s="30" t="s">
        <v>1525</v>
      </c>
      <c r="D1559" s="30" t="s">
        <v>1526</v>
      </c>
      <c r="E1559" s="42">
        <v>3809</v>
      </c>
      <c r="F1559" s="32">
        <v>4456</v>
      </c>
      <c r="G1559" s="32">
        <f t="shared" si="33"/>
        <v>647</v>
      </c>
      <c r="H1559" s="32">
        <v>4451</v>
      </c>
      <c r="I1559" s="32">
        <f t="shared" si="34"/>
        <v>5</v>
      </c>
      <c r="J1559" s="33">
        <v>1.1999999999999999E-3</v>
      </c>
      <c r="K1559" s="35">
        <f>F1559-5</f>
        <v>4451</v>
      </c>
      <c r="L1559" s="34">
        <v>0</v>
      </c>
      <c r="M1559" s="35">
        <f t="shared" si="35"/>
        <v>4451</v>
      </c>
      <c r="N1559" s="35">
        <f t="shared" si="36"/>
        <v>0</v>
      </c>
      <c r="O1559" s="36">
        <f t="shared" si="32"/>
        <v>0</v>
      </c>
      <c r="P1559" s="2"/>
      <c r="Q1559" s="2"/>
      <c r="R1559" s="2"/>
      <c r="S1559" s="2"/>
      <c r="T1559" s="2"/>
      <c r="U1559" s="2"/>
    </row>
    <row r="1560" spans="1:21" x14ac:dyDescent="0.25">
      <c r="A1560" s="37">
        <v>190202</v>
      </c>
      <c r="B1560" s="30" t="s">
        <v>54</v>
      </c>
      <c r="C1560" s="30" t="s">
        <v>1525</v>
      </c>
      <c r="D1560" s="30" t="s">
        <v>1527</v>
      </c>
      <c r="E1560" s="38"/>
      <c r="F1560" s="39">
        <v>0</v>
      </c>
      <c r="G1560" s="32">
        <f t="shared" si="33"/>
        <v>0</v>
      </c>
      <c r="H1560" s="39">
        <v>0</v>
      </c>
      <c r="I1560" s="32">
        <f t="shared" si="34"/>
        <v>0</v>
      </c>
      <c r="J1560" s="40"/>
      <c r="K1560" s="34">
        <v>0</v>
      </c>
      <c r="L1560" s="34">
        <v>0</v>
      </c>
      <c r="M1560" s="34">
        <f t="shared" si="35"/>
        <v>0</v>
      </c>
      <c r="N1560" s="34">
        <f t="shared" si="36"/>
        <v>0</v>
      </c>
      <c r="O1560" s="36" t="e">
        <f t="shared" si="32"/>
        <v>#DIV/0!</v>
      </c>
      <c r="P1560" s="2"/>
      <c r="Q1560" s="2"/>
      <c r="R1560" s="2"/>
      <c r="S1560" s="2"/>
      <c r="T1560" s="2"/>
      <c r="U1560" s="2"/>
    </row>
    <row r="1561" spans="1:21" x14ac:dyDescent="0.25">
      <c r="A1561" s="37">
        <v>190203</v>
      </c>
      <c r="B1561" s="30" t="s">
        <v>54</v>
      </c>
      <c r="C1561" s="30" t="s">
        <v>1525</v>
      </c>
      <c r="D1561" s="30" t="s">
        <v>1528</v>
      </c>
      <c r="E1561" s="38"/>
      <c r="F1561" s="39">
        <v>0</v>
      </c>
      <c r="G1561" s="32">
        <f t="shared" si="33"/>
        <v>0</v>
      </c>
      <c r="H1561" s="39">
        <v>0</v>
      </c>
      <c r="I1561" s="32">
        <f t="shared" si="34"/>
        <v>0</v>
      </c>
      <c r="J1561" s="40"/>
      <c r="K1561" s="34">
        <v>0</v>
      </c>
      <c r="L1561" s="34">
        <v>0</v>
      </c>
      <c r="M1561" s="34">
        <f t="shared" si="35"/>
        <v>0</v>
      </c>
      <c r="N1561" s="34">
        <f t="shared" si="36"/>
        <v>0</v>
      </c>
      <c r="O1561" s="36" t="e">
        <f t="shared" si="32"/>
        <v>#DIV/0!</v>
      </c>
      <c r="P1561" s="2"/>
      <c r="Q1561" s="2"/>
      <c r="R1561" s="2"/>
      <c r="S1561" s="2"/>
      <c r="T1561" s="2"/>
      <c r="U1561" s="2"/>
    </row>
    <row r="1562" spans="1:21" x14ac:dyDescent="0.25">
      <c r="A1562" s="37">
        <v>190204</v>
      </c>
      <c r="B1562" s="30" t="s">
        <v>54</v>
      </c>
      <c r="C1562" s="30" t="s">
        <v>1525</v>
      </c>
      <c r="D1562" s="30" t="s">
        <v>1529</v>
      </c>
      <c r="E1562" s="38"/>
      <c r="F1562" s="39">
        <v>0</v>
      </c>
      <c r="G1562" s="32">
        <f t="shared" si="33"/>
        <v>0</v>
      </c>
      <c r="H1562" s="39">
        <v>0</v>
      </c>
      <c r="I1562" s="32">
        <f t="shared" si="34"/>
        <v>0</v>
      </c>
      <c r="J1562" s="40"/>
      <c r="K1562" s="34">
        <v>0</v>
      </c>
      <c r="L1562" s="34">
        <v>0</v>
      </c>
      <c r="M1562" s="34">
        <f t="shared" si="35"/>
        <v>0</v>
      </c>
      <c r="N1562" s="34">
        <f t="shared" si="36"/>
        <v>0</v>
      </c>
      <c r="O1562" s="36" t="e">
        <f t="shared" si="32"/>
        <v>#DIV/0!</v>
      </c>
      <c r="P1562" s="2"/>
      <c r="Q1562" s="2"/>
      <c r="R1562" s="2"/>
      <c r="S1562" s="2"/>
      <c r="T1562" s="2"/>
      <c r="U1562" s="2"/>
    </row>
    <row r="1563" spans="1:21" x14ac:dyDescent="0.25">
      <c r="A1563" s="37">
        <v>190205</v>
      </c>
      <c r="B1563" s="30" t="s">
        <v>54</v>
      </c>
      <c r="C1563" s="30" t="s">
        <v>1525</v>
      </c>
      <c r="D1563" s="30" t="s">
        <v>1530</v>
      </c>
      <c r="E1563" s="38"/>
      <c r="F1563" s="39">
        <v>0</v>
      </c>
      <c r="G1563" s="32">
        <f t="shared" si="33"/>
        <v>0</v>
      </c>
      <c r="H1563" s="39">
        <v>0</v>
      </c>
      <c r="I1563" s="32">
        <f t="shared" si="34"/>
        <v>0</v>
      </c>
      <c r="J1563" s="40"/>
      <c r="K1563" s="34">
        <v>0</v>
      </c>
      <c r="L1563" s="34">
        <v>0</v>
      </c>
      <c r="M1563" s="34">
        <f t="shared" si="35"/>
        <v>0</v>
      </c>
      <c r="N1563" s="34">
        <f t="shared" si="36"/>
        <v>0</v>
      </c>
      <c r="O1563" s="36" t="e">
        <f t="shared" si="32"/>
        <v>#DIV/0!</v>
      </c>
      <c r="P1563" s="2"/>
      <c r="Q1563" s="2"/>
      <c r="R1563" s="2"/>
      <c r="S1563" s="2"/>
      <c r="T1563" s="2"/>
      <c r="U1563" s="2"/>
    </row>
    <row r="1564" spans="1:21" x14ac:dyDescent="0.25">
      <c r="A1564" s="37">
        <v>190206</v>
      </c>
      <c r="B1564" s="30" t="s">
        <v>54</v>
      </c>
      <c r="C1564" s="30" t="s">
        <v>1525</v>
      </c>
      <c r="D1564" s="30" t="s">
        <v>1531</v>
      </c>
      <c r="E1564" s="42">
        <v>2262</v>
      </c>
      <c r="F1564" s="32">
        <v>2143</v>
      </c>
      <c r="G1564" s="32">
        <f t="shared" si="33"/>
        <v>-119</v>
      </c>
      <c r="H1564" s="46">
        <v>2143</v>
      </c>
      <c r="I1564" s="32">
        <f t="shared" si="34"/>
        <v>0</v>
      </c>
      <c r="J1564" s="33">
        <v>0</v>
      </c>
      <c r="K1564" s="35">
        <f>F1564</f>
        <v>2143</v>
      </c>
      <c r="L1564" s="34">
        <v>0</v>
      </c>
      <c r="M1564" s="35">
        <f t="shared" si="35"/>
        <v>2143</v>
      </c>
      <c r="N1564" s="35">
        <f t="shared" si="36"/>
        <v>0</v>
      </c>
      <c r="O1564" s="36">
        <f t="shared" si="32"/>
        <v>0</v>
      </c>
      <c r="P1564" s="2"/>
      <c r="Q1564" s="2"/>
      <c r="R1564" s="2"/>
      <c r="S1564" s="2"/>
      <c r="T1564" s="2"/>
      <c r="U1564" s="2"/>
    </row>
    <row r="1565" spans="1:21" x14ac:dyDescent="0.25">
      <c r="A1565" s="37">
        <v>190207</v>
      </c>
      <c r="B1565" s="30" t="s">
        <v>54</v>
      </c>
      <c r="C1565" s="30" t="s">
        <v>1525</v>
      </c>
      <c r="D1565" s="30" t="s">
        <v>1532</v>
      </c>
      <c r="E1565" s="38"/>
      <c r="F1565" s="39">
        <v>0</v>
      </c>
      <c r="G1565" s="32">
        <f t="shared" si="33"/>
        <v>0</v>
      </c>
      <c r="H1565" s="39">
        <v>0</v>
      </c>
      <c r="I1565" s="32">
        <f t="shared" si="34"/>
        <v>0</v>
      </c>
      <c r="J1565" s="40"/>
      <c r="K1565" s="34">
        <v>0</v>
      </c>
      <c r="L1565" s="34">
        <v>0</v>
      </c>
      <c r="M1565" s="34">
        <f t="shared" si="35"/>
        <v>0</v>
      </c>
      <c r="N1565" s="34">
        <f t="shared" si="36"/>
        <v>0</v>
      </c>
      <c r="O1565" s="36" t="e">
        <f t="shared" si="32"/>
        <v>#DIV/0!</v>
      </c>
      <c r="P1565" s="2"/>
      <c r="Q1565" s="2"/>
      <c r="R1565" s="2"/>
      <c r="S1565" s="2"/>
      <c r="T1565" s="2"/>
      <c r="U1565" s="2"/>
    </row>
    <row r="1566" spans="1:21" x14ac:dyDescent="0.25">
      <c r="A1566" s="37">
        <v>190208</v>
      </c>
      <c r="B1566" s="30" t="s">
        <v>54</v>
      </c>
      <c r="C1566" s="30" t="s">
        <v>1525</v>
      </c>
      <c r="D1566" s="30" t="s">
        <v>403</v>
      </c>
      <c r="E1566" s="38"/>
      <c r="F1566" s="39">
        <v>0</v>
      </c>
      <c r="G1566" s="32">
        <f t="shared" si="33"/>
        <v>0</v>
      </c>
      <c r="H1566" s="39">
        <v>0</v>
      </c>
      <c r="I1566" s="32">
        <f t="shared" si="34"/>
        <v>0</v>
      </c>
      <c r="J1566" s="40"/>
      <c r="K1566" s="34">
        <v>0</v>
      </c>
      <c r="L1566" s="34">
        <v>0</v>
      </c>
      <c r="M1566" s="34">
        <f t="shared" si="35"/>
        <v>0</v>
      </c>
      <c r="N1566" s="34">
        <f t="shared" si="36"/>
        <v>0</v>
      </c>
      <c r="O1566" s="36" t="e">
        <f t="shared" si="32"/>
        <v>#DIV/0!</v>
      </c>
      <c r="P1566" s="2"/>
      <c r="Q1566" s="2"/>
      <c r="R1566" s="2"/>
      <c r="S1566" s="2"/>
      <c r="T1566" s="2"/>
      <c r="U1566" s="2"/>
    </row>
    <row r="1567" spans="1:21" x14ac:dyDescent="0.25">
      <c r="A1567" s="37">
        <v>190301</v>
      </c>
      <c r="B1567" s="30" t="s">
        <v>54</v>
      </c>
      <c r="C1567" s="30" t="s">
        <v>1533</v>
      </c>
      <c r="D1567" s="30" t="s">
        <v>1533</v>
      </c>
      <c r="E1567" s="42">
        <v>10430</v>
      </c>
      <c r="F1567" s="32">
        <v>11746</v>
      </c>
      <c r="G1567" s="32">
        <f t="shared" si="33"/>
        <v>1316</v>
      </c>
      <c r="H1567" s="32">
        <v>10298</v>
      </c>
      <c r="I1567" s="32">
        <f t="shared" si="34"/>
        <v>1448</v>
      </c>
      <c r="J1567" s="33">
        <v>0.12330000000000001</v>
      </c>
      <c r="K1567" s="34">
        <v>11955</v>
      </c>
      <c r="L1567" s="34">
        <v>0</v>
      </c>
      <c r="M1567" s="35">
        <f t="shared" si="35"/>
        <v>10298</v>
      </c>
      <c r="N1567" s="35">
        <f t="shared" si="36"/>
        <v>1657</v>
      </c>
      <c r="O1567" s="36">
        <f t="shared" si="32"/>
        <v>0.13860309493935591</v>
      </c>
      <c r="P1567" s="2"/>
      <c r="Q1567" s="2"/>
      <c r="R1567" s="2"/>
      <c r="S1567" s="2"/>
      <c r="T1567" s="2"/>
      <c r="U1567" s="2"/>
    </row>
    <row r="1568" spans="1:21" x14ac:dyDescent="0.25">
      <c r="A1568" s="37">
        <v>190302</v>
      </c>
      <c r="B1568" s="30" t="s">
        <v>54</v>
      </c>
      <c r="C1568" s="30" t="s">
        <v>1533</v>
      </c>
      <c r="D1568" s="30" t="s">
        <v>1534</v>
      </c>
      <c r="E1568" s="38"/>
      <c r="F1568" s="39">
        <v>0</v>
      </c>
      <c r="G1568" s="32">
        <f t="shared" si="33"/>
        <v>0</v>
      </c>
      <c r="H1568" s="39">
        <v>0</v>
      </c>
      <c r="I1568" s="32">
        <f t="shared" si="34"/>
        <v>0</v>
      </c>
      <c r="J1568" s="40"/>
      <c r="K1568" s="34">
        <v>0</v>
      </c>
      <c r="L1568" s="34">
        <v>0</v>
      </c>
      <c r="M1568" s="34">
        <f t="shared" si="35"/>
        <v>0</v>
      </c>
      <c r="N1568" s="34">
        <f t="shared" si="36"/>
        <v>0</v>
      </c>
      <c r="O1568" s="36" t="e">
        <f t="shared" si="32"/>
        <v>#DIV/0!</v>
      </c>
      <c r="P1568" s="2"/>
      <c r="Q1568" s="2"/>
      <c r="R1568" s="2"/>
      <c r="S1568" s="2"/>
      <c r="T1568" s="2"/>
      <c r="U1568" s="2"/>
    </row>
    <row r="1569" spans="1:21" x14ac:dyDescent="0.25">
      <c r="A1569" s="37">
        <v>190303</v>
      </c>
      <c r="B1569" s="30" t="s">
        <v>54</v>
      </c>
      <c r="C1569" s="30" t="s">
        <v>1533</v>
      </c>
      <c r="D1569" s="30" t="s">
        <v>1535</v>
      </c>
      <c r="E1569" s="38"/>
      <c r="F1569" s="39">
        <v>0</v>
      </c>
      <c r="G1569" s="32">
        <f t="shared" si="33"/>
        <v>0</v>
      </c>
      <c r="H1569" s="39">
        <v>0</v>
      </c>
      <c r="I1569" s="32">
        <f t="shared" si="34"/>
        <v>0</v>
      </c>
      <c r="J1569" s="40"/>
      <c r="K1569" s="34">
        <v>0</v>
      </c>
      <c r="L1569" s="34">
        <v>0</v>
      </c>
      <c r="M1569" s="34">
        <f t="shared" si="35"/>
        <v>0</v>
      </c>
      <c r="N1569" s="34">
        <f t="shared" si="36"/>
        <v>0</v>
      </c>
      <c r="O1569" s="36" t="e">
        <f t="shared" si="32"/>
        <v>#DIV/0!</v>
      </c>
      <c r="P1569" s="2"/>
      <c r="Q1569" s="2"/>
      <c r="R1569" s="2"/>
      <c r="S1569" s="2"/>
      <c r="T1569" s="2"/>
      <c r="U1569" s="2"/>
    </row>
    <row r="1570" spans="1:21" x14ac:dyDescent="0.25">
      <c r="A1570" s="37">
        <v>190304</v>
      </c>
      <c r="B1570" s="30" t="s">
        <v>54</v>
      </c>
      <c r="C1570" s="30" t="s">
        <v>1533</v>
      </c>
      <c r="D1570" s="30" t="s">
        <v>1536</v>
      </c>
      <c r="E1570" s="38"/>
      <c r="F1570" s="39">
        <v>0</v>
      </c>
      <c r="G1570" s="32">
        <f t="shared" si="33"/>
        <v>0</v>
      </c>
      <c r="H1570" s="39">
        <v>0</v>
      </c>
      <c r="I1570" s="32">
        <f t="shared" si="34"/>
        <v>0</v>
      </c>
      <c r="J1570" s="40"/>
      <c r="K1570" s="34">
        <v>0</v>
      </c>
      <c r="L1570" s="34">
        <v>0</v>
      </c>
      <c r="M1570" s="34">
        <f t="shared" si="35"/>
        <v>0</v>
      </c>
      <c r="N1570" s="34">
        <f t="shared" si="36"/>
        <v>0</v>
      </c>
      <c r="O1570" s="36" t="e">
        <f t="shared" si="32"/>
        <v>#DIV/0!</v>
      </c>
      <c r="P1570" s="2"/>
      <c r="Q1570" s="2"/>
      <c r="R1570" s="2"/>
      <c r="S1570" s="2"/>
      <c r="T1570" s="2"/>
      <c r="U1570" s="2"/>
    </row>
    <row r="1571" spans="1:21" x14ac:dyDescent="0.25">
      <c r="A1571" s="37">
        <v>190305</v>
      </c>
      <c r="B1571" s="30" t="s">
        <v>54</v>
      </c>
      <c r="C1571" s="30" t="s">
        <v>1533</v>
      </c>
      <c r="D1571" s="30" t="s">
        <v>1537</v>
      </c>
      <c r="E1571" s="38"/>
      <c r="F1571" s="39">
        <v>0</v>
      </c>
      <c r="G1571" s="32">
        <f t="shared" si="33"/>
        <v>0</v>
      </c>
      <c r="H1571" s="39">
        <v>0</v>
      </c>
      <c r="I1571" s="32">
        <f t="shared" si="34"/>
        <v>0</v>
      </c>
      <c r="J1571" s="40"/>
      <c r="K1571" s="34">
        <v>0</v>
      </c>
      <c r="L1571" s="34">
        <v>0</v>
      </c>
      <c r="M1571" s="34">
        <f t="shared" si="35"/>
        <v>0</v>
      </c>
      <c r="N1571" s="34">
        <f t="shared" si="36"/>
        <v>0</v>
      </c>
      <c r="O1571" s="36" t="e">
        <f t="shared" si="32"/>
        <v>#DIV/0!</v>
      </c>
      <c r="P1571" s="2"/>
      <c r="Q1571" s="2"/>
      <c r="R1571" s="2"/>
      <c r="S1571" s="2"/>
      <c r="T1571" s="2"/>
      <c r="U1571" s="2"/>
    </row>
    <row r="1572" spans="1:21" x14ac:dyDescent="0.25">
      <c r="A1572" s="37">
        <v>190306</v>
      </c>
      <c r="B1572" s="30" t="s">
        <v>54</v>
      </c>
      <c r="C1572" s="30" t="s">
        <v>1533</v>
      </c>
      <c r="D1572" s="30" t="s">
        <v>1538</v>
      </c>
      <c r="E1572" s="42">
        <v>5809</v>
      </c>
      <c r="F1572" s="32">
        <v>7348</v>
      </c>
      <c r="G1572" s="32">
        <f t="shared" si="33"/>
        <v>1539</v>
      </c>
      <c r="H1572" s="32">
        <v>3596</v>
      </c>
      <c r="I1572" s="32">
        <f t="shared" si="34"/>
        <v>3752</v>
      </c>
      <c r="J1572" s="33">
        <v>0.51060000000000005</v>
      </c>
      <c r="K1572" s="34">
        <v>7789</v>
      </c>
      <c r="L1572" s="34">
        <v>0</v>
      </c>
      <c r="M1572" s="35">
        <f t="shared" si="35"/>
        <v>3596</v>
      </c>
      <c r="N1572" s="35">
        <f t="shared" si="36"/>
        <v>4193</v>
      </c>
      <c r="O1572" s="36">
        <f t="shared" si="32"/>
        <v>0.53832327641545774</v>
      </c>
      <c r="P1572" s="2"/>
      <c r="Q1572" s="2"/>
      <c r="R1572" s="2"/>
      <c r="S1572" s="2"/>
      <c r="T1572" s="2"/>
      <c r="U1572" s="2"/>
    </row>
    <row r="1573" spans="1:21" x14ac:dyDescent="0.25">
      <c r="A1573" s="37">
        <v>190307</v>
      </c>
      <c r="B1573" s="30" t="s">
        <v>54</v>
      </c>
      <c r="C1573" s="30" t="s">
        <v>1533</v>
      </c>
      <c r="D1573" s="30" t="s">
        <v>1539</v>
      </c>
      <c r="E1573" s="42">
        <v>10396</v>
      </c>
      <c r="F1573" s="32">
        <v>12042</v>
      </c>
      <c r="G1573" s="32">
        <f t="shared" si="33"/>
        <v>1646</v>
      </c>
      <c r="H1573" s="32">
        <v>10370</v>
      </c>
      <c r="I1573" s="32">
        <f t="shared" si="34"/>
        <v>1672</v>
      </c>
      <c r="J1573" s="33">
        <v>0.13880000000000001</v>
      </c>
      <c r="K1573" s="34">
        <v>12148</v>
      </c>
      <c r="L1573" s="34">
        <v>0</v>
      </c>
      <c r="M1573" s="35">
        <f t="shared" si="35"/>
        <v>10370</v>
      </c>
      <c r="N1573" s="35">
        <f t="shared" si="36"/>
        <v>1778</v>
      </c>
      <c r="O1573" s="36">
        <f t="shared" si="32"/>
        <v>0.14636154099440238</v>
      </c>
      <c r="P1573" s="2"/>
      <c r="Q1573" s="2"/>
      <c r="R1573" s="2"/>
      <c r="S1573" s="2"/>
      <c r="T1573" s="2"/>
      <c r="U1573" s="2"/>
    </row>
    <row r="1574" spans="1:21" x14ac:dyDescent="0.25">
      <c r="A1574" s="37">
        <v>190308</v>
      </c>
      <c r="B1574" s="30" t="s">
        <v>54</v>
      </c>
      <c r="C1574" s="30" t="s">
        <v>1533</v>
      </c>
      <c r="D1574" s="30" t="s">
        <v>1540</v>
      </c>
      <c r="E1574" s="42">
        <v>6496</v>
      </c>
      <c r="F1574" s="32">
        <v>8072</v>
      </c>
      <c r="G1574" s="32">
        <f t="shared" si="33"/>
        <v>1576</v>
      </c>
      <c r="H1574" s="39">
        <v>157</v>
      </c>
      <c r="I1574" s="32">
        <f t="shared" si="34"/>
        <v>7915</v>
      </c>
      <c r="J1574" s="33">
        <v>0.98060000000000003</v>
      </c>
      <c r="K1574" s="34">
        <v>8674</v>
      </c>
      <c r="L1574" s="34">
        <v>0</v>
      </c>
      <c r="M1574" s="34">
        <f t="shared" si="35"/>
        <v>157</v>
      </c>
      <c r="N1574" s="34">
        <f t="shared" si="36"/>
        <v>8517</v>
      </c>
      <c r="O1574" s="36">
        <f t="shared" si="32"/>
        <v>0.98189993082776117</v>
      </c>
      <c r="P1574" s="2"/>
      <c r="Q1574" s="2"/>
      <c r="R1574" s="2"/>
      <c r="S1574" s="2"/>
      <c r="T1574" s="2"/>
      <c r="U1574" s="2"/>
    </row>
    <row r="1575" spans="1:21" x14ac:dyDescent="0.25">
      <c r="A1575" s="37">
        <v>200101</v>
      </c>
      <c r="B1575" s="30" t="s">
        <v>55</v>
      </c>
      <c r="C1575" s="30" t="s">
        <v>55</v>
      </c>
      <c r="D1575" s="30" t="s">
        <v>55</v>
      </c>
      <c r="E1575" s="42">
        <v>133367</v>
      </c>
      <c r="F1575" s="32">
        <v>165884</v>
      </c>
      <c r="G1575" s="32">
        <f t="shared" si="33"/>
        <v>32517</v>
      </c>
      <c r="H1575" s="32">
        <v>130027</v>
      </c>
      <c r="I1575" s="32">
        <f t="shared" si="34"/>
        <v>35857</v>
      </c>
      <c r="J1575" s="33">
        <v>0.2162</v>
      </c>
      <c r="K1575" s="34">
        <v>169881</v>
      </c>
      <c r="L1575" s="34">
        <v>0</v>
      </c>
      <c r="M1575" s="35">
        <f t="shared" si="35"/>
        <v>130027</v>
      </c>
      <c r="N1575" s="35">
        <f t="shared" si="36"/>
        <v>39854</v>
      </c>
      <c r="O1575" s="36">
        <f t="shared" si="32"/>
        <v>0.23459951377729116</v>
      </c>
      <c r="P1575" s="2"/>
      <c r="Q1575" s="2"/>
      <c r="R1575" s="2"/>
      <c r="S1575" s="2"/>
      <c r="T1575" s="2"/>
      <c r="U1575" s="2"/>
    </row>
    <row r="1576" spans="1:21" x14ac:dyDescent="0.25">
      <c r="A1576" s="37">
        <v>200104</v>
      </c>
      <c r="B1576" s="30" t="s">
        <v>55</v>
      </c>
      <c r="C1576" s="30" t="s">
        <v>55</v>
      </c>
      <c r="D1576" s="30" t="s">
        <v>455</v>
      </c>
      <c r="E1576" s="42">
        <v>148503</v>
      </c>
      <c r="F1576" s="32">
        <v>168247</v>
      </c>
      <c r="G1576" s="32">
        <f t="shared" si="33"/>
        <v>19744</v>
      </c>
      <c r="H1576" s="32">
        <v>134386</v>
      </c>
      <c r="I1576" s="32">
        <f t="shared" si="34"/>
        <v>33861</v>
      </c>
      <c r="J1576" s="33">
        <v>0.20130000000000001</v>
      </c>
      <c r="K1576" s="34">
        <v>173800</v>
      </c>
      <c r="L1576" s="34">
        <v>0</v>
      </c>
      <c r="M1576" s="35">
        <f t="shared" si="35"/>
        <v>134386</v>
      </c>
      <c r="N1576" s="35">
        <f t="shared" si="36"/>
        <v>39414</v>
      </c>
      <c r="O1576" s="36">
        <f t="shared" si="32"/>
        <v>0.22677790563866512</v>
      </c>
      <c r="P1576" s="2"/>
      <c r="Q1576" s="2"/>
      <c r="R1576" s="2"/>
      <c r="S1576" s="2"/>
      <c r="T1576" s="2"/>
      <c r="U1576" s="2"/>
    </row>
    <row r="1577" spans="1:21" x14ac:dyDescent="0.25">
      <c r="A1577" s="37">
        <v>200105</v>
      </c>
      <c r="B1577" s="30" t="s">
        <v>55</v>
      </c>
      <c r="C1577" s="30" t="s">
        <v>55</v>
      </c>
      <c r="D1577" s="30" t="s">
        <v>1541</v>
      </c>
      <c r="E1577" s="42">
        <v>64410</v>
      </c>
      <c r="F1577" s="32">
        <v>67373</v>
      </c>
      <c r="G1577" s="32">
        <f t="shared" si="33"/>
        <v>2963</v>
      </c>
      <c r="H1577" s="32">
        <v>52905</v>
      </c>
      <c r="I1577" s="32">
        <f t="shared" si="34"/>
        <v>14468</v>
      </c>
      <c r="J1577" s="33">
        <v>0.2147</v>
      </c>
      <c r="K1577" s="34">
        <v>68209</v>
      </c>
      <c r="L1577" s="34">
        <v>0</v>
      </c>
      <c r="M1577" s="35">
        <f t="shared" si="35"/>
        <v>52905</v>
      </c>
      <c r="N1577" s="35">
        <f t="shared" si="36"/>
        <v>15304</v>
      </c>
      <c r="O1577" s="36">
        <f t="shared" si="32"/>
        <v>0.22436921813836883</v>
      </c>
      <c r="P1577" s="2"/>
      <c r="Q1577" s="2"/>
      <c r="R1577" s="2"/>
      <c r="S1577" s="2"/>
      <c r="T1577" s="2"/>
      <c r="U1577" s="2"/>
    </row>
    <row r="1578" spans="1:21" x14ac:dyDescent="0.25">
      <c r="A1578" s="37">
        <v>200107</v>
      </c>
      <c r="B1578" s="30" t="s">
        <v>55</v>
      </c>
      <c r="C1578" s="30" t="s">
        <v>55</v>
      </c>
      <c r="D1578" s="30" t="s">
        <v>1542</v>
      </c>
      <c r="E1578" s="42">
        <v>16612</v>
      </c>
      <c r="F1578" s="32">
        <v>17534</v>
      </c>
      <c r="G1578" s="32">
        <f t="shared" si="33"/>
        <v>922</v>
      </c>
      <c r="H1578" s="32">
        <v>12300</v>
      </c>
      <c r="I1578" s="32">
        <f t="shared" si="34"/>
        <v>5234</v>
      </c>
      <c r="J1578" s="33">
        <v>0.29849999999999999</v>
      </c>
      <c r="K1578" s="34">
        <v>18054</v>
      </c>
      <c r="L1578" s="34">
        <v>0</v>
      </c>
      <c r="M1578" s="35">
        <f t="shared" si="35"/>
        <v>12300</v>
      </c>
      <c r="N1578" s="35">
        <f t="shared" si="36"/>
        <v>5754</v>
      </c>
      <c r="O1578" s="36">
        <f t="shared" si="32"/>
        <v>0.31871053506148223</v>
      </c>
      <c r="P1578" s="2"/>
      <c r="Q1578" s="2"/>
      <c r="R1578" s="2"/>
      <c r="S1578" s="2"/>
      <c r="T1578" s="2"/>
      <c r="U1578" s="2"/>
    </row>
    <row r="1579" spans="1:21" x14ac:dyDescent="0.25">
      <c r="A1579" s="37">
        <v>200108</v>
      </c>
      <c r="B1579" s="30" t="s">
        <v>55</v>
      </c>
      <c r="C1579" s="30" t="s">
        <v>55</v>
      </c>
      <c r="D1579" s="30" t="s">
        <v>1543</v>
      </c>
      <c r="E1579" s="42">
        <v>2286</v>
      </c>
      <c r="F1579" s="32">
        <v>2569</v>
      </c>
      <c r="G1579" s="32">
        <f t="shared" si="33"/>
        <v>283</v>
      </c>
      <c r="H1579" s="32">
        <v>2008</v>
      </c>
      <c r="I1579" s="32">
        <f t="shared" si="34"/>
        <v>561</v>
      </c>
      <c r="J1579" s="33">
        <v>0.21840000000000001</v>
      </c>
      <c r="K1579" s="34">
        <v>2789</v>
      </c>
      <c r="L1579" s="34">
        <v>0</v>
      </c>
      <c r="M1579" s="35">
        <f t="shared" si="35"/>
        <v>2008</v>
      </c>
      <c r="N1579" s="35">
        <f t="shared" si="36"/>
        <v>781</v>
      </c>
      <c r="O1579" s="36">
        <f t="shared" si="32"/>
        <v>0.28002868411617066</v>
      </c>
      <c r="P1579" s="2"/>
      <c r="Q1579" s="2"/>
      <c r="R1579" s="2"/>
      <c r="S1579" s="2"/>
      <c r="T1579" s="2"/>
      <c r="U1579" s="2"/>
    </row>
    <row r="1580" spans="1:21" x14ac:dyDescent="0.25">
      <c r="A1580" s="37">
        <v>200109</v>
      </c>
      <c r="B1580" s="30" t="s">
        <v>55</v>
      </c>
      <c r="C1580" s="30" t="s">
        <v>55</v>
      </c>
      <c r="D1580" s="30" t="s">
        <v>1544</v>
      </c>
      <c r="E1580" s="42">
        <v>29681</v>
      </c>
      <c r="F1580" s="32">
        <v>31419</v>
      </c>
      <c r="G1580" s="32">
        <f t="shared" si="33"/>
        <v>1738</v>
      </c>
      <c r="H1580" s="32">
        <v>27888</v>
      </c>
      <c r="I1580" s="32">
        <f t="shared" si="34"/>
        <v>3531</v>
      </c>
      <c r="J1580" s="33">
        <v>0.1124</v>
      </c>
      <c r="K1580" s="34">
        <v>32209</v>
      </c>
      <c r="L1580" s="34">
        <v>0</v>
      </c>
      <c r="M1580" s="35">
        <f t="shared" si="35"/>
        <v>27888</v>
      </c>
      <c r="N1580" s="35">
        <f t="shared" si="36"/>
        <v>4321</v>
      </c>
      <c r="O1580" s="36">
        <f t="shared" si="32"/>
        <v>0.13415504983079263</v>
      </c>
      <c r="P1580" s="2"/>
      <c r="Q1580" s="2"/>
      <c r="R1580" s="2"/>
      <c r="S1580" s="2"/>
      <c r="T1580" s="2"/>
      <c r="U1580" s="2"/>
    </row>
    <row r="1581" spans="1:21" x14ac:dyDescent="0.25">
      <c r="A1581" s="37">
        <v>200110</v>
      </c>
      <c r="B1581" s="30" t="s">
        <v>55</v>
      </c>
      <c r="C1581" s="30" t="s">
        <v>55</v>
      </c>
      <c r="D1581" s="30" t="s">
        <v>503</v>
      </c>
      <c r="E1581" s="42">
        <v>34062</v>
      </c>
      <c r="F1581" s="32">
        <v>35767</v>
      </c>
      <c r="G1581" s="32">
        <f t="shared" si="33"/>
        <v>1705</v>
      </c>
      <c r="H1581" s="32">
        <v>26302</v>
      </c>
      <c r="I1581" s="32">
        <f t="shared" si="34"/>
        <v>9465</v>
      </c>
      <c r="J1581" s="33">
        <v>0.2646</v>
      </c>
      <c r="K1581" s="34">
        <v>36558</v>
      </c>
      <c r="L1581" s="34">
        <v>0</v>
      </c>
      <c r="M1581" s="35">
        <f t="shared" si="35"/>
        <v>26302</v>
      </c>
      <c r="N1581" s="35">
        <f t="shared" si="36"/>
        <v>10256</v>
      </c>
      <c r="O1581" s="36">
        <f t="shared" si="32"/>
        <v>0.28054051096887139</v>
      </c>
      <c r="P1581" s="2"/>
      <c r="Q1581" s="2"/>
      <c r="R1581" s="2"/>
      <c r="S1581" s="2"/>
      <c r="T1581" s="2"/>
      <c r="U1581" s="2"/>
    </row>
    <row r="1582" spans="1:21" x14ac:dyDescent="0.25">
      <c r="A1582" s="37">
        <v>200111</v>
      </c>
      <c r="B1582" s="30" t="s">
        <v>55</v>
      </c>
      <c r="C1582" s="30" t="s">
        <v>55</v>
      </c>
      <c r="D1582" s="30" t="s">
        <v>1545</v>
      </c>
      <c r="E1582" s="42">
        <v>9572</v>
      </c>
      <c r="F1582" s="32">
        <v>10569</v>
      </c>
      <c r="G1582" s="32">
        <f t="shared" si="33"/>
        <v>997</v>
      </c>
      <c r="H1582" s="32">
        <v>9427</v>
      </c>
      <c r="I1582" s="32">
        <f t="shared" si="34"/>
        <v>1142</v>
      </c>
      <c r="J1582" s="33">
        <v>0.1081</v>
      </c>
      <c r="K1582" s="34">
        <v>10794</v>
      </c>
      <c r="L1582" s="34">
        <v>0</v>
      </c>
      <c r="M1582" s="35">
        <f t="shared" si="35"/>
        <v>9427</v>
      </c>
      <c r="N1582" s="35">
        <f t="shared" si="36"/>
        <v>1367</v>
      </c>
      <c r="O1582" s="36">
        <f t="shared" si="32"/>
        <v>0.1266444320919029</v>
      </c>
      <c r="P1582" s="2"/>
      <c r="Q1582" s="2"/>
      <c r="R1582" s="2"/>
      <c r="S1582" s="2"/>
      <c r="T1582" s="2"/>
      <c r="U1582" s="2"/>
    </row>
    <row r="1583" spans="1:21" x14ac:dyDescent="0.25">
      <c r="A1583" s="37">
        <v>200114</v>
      </c>
      <c r="B1583" s="30" t="s">
        <v>55</v>
      </c>
      <c r="C1583" s="30" t="s">
        <v>55</v>
      </c>
      <c r="D1583" s="30" t="s">
        <v>1546</v>
      </c>
      <c r="E1583" s="42">
        <v>39890</v>
      </c>
      <c r="F1583" s="32">
        <v>45870</v>
      </c>
      <c r="G1583" s="32">
        <f t="shared" si="33"/>
        <v>5980</v>
      </c>
      <c r="H1583" s="32">
        <v>34299</v>
      </c>
      <c r="I1583" s="32">
        <f t="shared" si="34"/>
        <v>11571</v>
      </c>
      <c r="J1583" s="33">
        <v>0.25230000000000002</v>
      </c>
      <c r="K1583" s="34">
        <v>47734</v>
      </c>
      <c r="L1583" s="34">
        <v>0</v>
      </c>
      <c r="M1583" s="35">
        <f t="shared" si="35"/>
        <v>34299</v>
      </c>
      <c r="N1583" s="35">
        <f t="shared" si="36"/>
        <v>13435</v>
      </c>
      <c r="O1583" s="36">
        <f t="shared" si="32"/>
        <v>0.28145556626304102</v>
      </c>
      <c r="P1583" s="2"/>
      <c r="Q1583" s="2"/>
      <c r="R1583" s="2"/>
      <c r="S1583" s="2"/>
      <c r="T1583" s="2"/>
      <c r="U1583" s="2"/>
    </row>
    <row r="1584" spans="1:21" x14ac:dyDescent="0.25">
      <c r="A1584" s="37">
        <v>200115</v>
      </c>
      <c r="B1584" s="30" t="s">
        <v>55</v>
      </c>
      <c r="C1584" s="30" t="s">
        <v>55</v>
      </c>
      <c r="D1584" s="30" t="s">
        <v>1547</v>
      </c>
      <c r="E1584" s="42">
        <v>167244</v>
      </c>
      <c r="F1584" s="32">
        <v>182031</v>
      </c>
      <c r="G1584" s="32">
        <f t="shared" si="33"/>
        <v>14787</v>
      </c>
      <c r="H1584" s="32">
        <v>147097</v>
      </c>
      <c r="I1584" s="32">
        <f t="shared" si="34"/>
        <v>34934</v>
      </c>
      <c r="J1584" s="33">
        <v>0.19189999999999999</v>
      </c>
      <c r="K1584" s="34">
        <v>187715</v>
      </c>
      <c r="L1584" s="34">
        <v>884</v>
      </c>
      <c r="M1584" s="35">
        <f t="shared" si="35"/>
        <v>147981</v>
      </c>
      <c r="N1584" s="35">
        <f t="shared" si="36"/>
        <v>39734</v>
      </c>
      <c r="O1584" s="36">
        <f t="shared" si="32"/>
        <v>0.21167194949790907</v>
      </c>
      <c r="P1584" s="2"/>
      <c r="Q1584" s="2"/>
      <c r="R1584" s="2"/>
      <c r="S1584" s="2"/>
      <c r="T1584" s="2"/>
      <c r="U1584" s="2"/>
    </row>
    <row r="1585" spans="1:21" x14ac:dyDescent="0.25">
      <c r="A1585" s="37">
        <v>200201</v>
      </c>
      <c r="B1585" s="30" t="s">
        <v>55</v>
      </c>
      <c r="C1585" s="30" t="s">
        <v>1548</v>
      </c>
      <c r="D1585" s="30" t="s">
        <v>1548</v>
      </c>
      <c r="E1585" s="42">
        <v>5040</v>
      </c>
      <c r="F1585" s="32">
        <v>5925</v>
      </c>
      <c r="G1585" s="32">
        <f t="shared" si="33"/>
        <v>885</v>
      </c>
      <c r="H1585" s="32">
        <v>4670</v>
      </c>
      <c r="I1585" s="32">
        <f t="shared" si="34"/>
        <v>1255</v>
      </c>
      <c r="J1585" s="33">
        <v>0.21179999999999999</v>
      </c>
      <c r="K1585" s="34">
        <v>5981</v>
      </c>
      <c r="L1585" s="34">
        <v>0</v>
      </c>
      <c r="M1585" s="35">
        <f t="shared" si="35"/>
        <v>4670</v>
      </c>
      <c r="N1585" s="35">
        <f t="shared" si="36"/>
        <v>1311</v>
      </c>
      <c r="O1585" s="36">
        <f t="shared" si="32"/>
        <v>0.21919411469653904</v>
      </c>
      <c r="P1585" s="2"/>
      <c r="Q1585" s="2"/>
      <c r="R1585" s="2"/>
      <c r="S1585" s="2"/>
      <c r="T1585" s="2"/>
      <c r="U1585" s="2"/>
    </row>
    <row r="1586" spans="1:21" x14ac:dyDescent="0.25">
      <c r="A1586" s="37">
        <v>200202</v>
      </c>
      <c r="B1586" s="30" t="s">
        <v>55</v>
      </c>
      <c r="C1586" s="30" t="s">
        <v>1548</v>
      </c>
      <c r="D1586" s="30" t="s">
        <v>1549</v>
      </c>
      <c r="E1586" s="38"/>
      <c r="F1586" s="39">
        <v>0</v>
      </c>
      <c r="G1586" s="32">
        <f t="shared" si="33"/>
        <v>0</v>
      </c>
      <c r="H1586" s="39">
        <v>0</v>
      </c>
      <c r="I1586" s="32">
        <f t="shared" si="34"/>
        <v>0</v>
      </c>
      <c r="J1586" s="40"/>
      <c r="K1586" s="34">
        <v>0</v>
      </c>
      <c r="L1586" s="34">
        <v>0</v>
      </c>
      <c r="M1586" s="34">
        <f t="shared" si="35"/>
        <v>0</v>
      </c>
      <c r="N1586" s="34">
        <f t="shared" si="36"/>
        <v>0</v>
      </c>
      <c r="O1586" s="36" t="e">
        <f t="shared" si="32"/>
        <v>#DIV/0!</v>
      </c>
      <c r="P1586" s="2"/>
      <c r="Q1586" s="2"/>
      <c r="R1586" s="2"/>
      <c r="S1586" s="2"/>
      <c r="T1586" s="2"/>
      <c r="U1586" s="2"/>
    </row>
    <row r="1587" spans="1:21" x14ac:dyDescent="0.25">
      <c r="A1587" s="37">
        <v>200203</v>
      </c>
      <c r="B1587" s="30" t="s">
        <v>55</v>
      </c>
      <c r="C1587" s="30" t="s">
        <v>1548</v>
      </c>
      <c r="D1587" s="30" t="s">
        <v>1550</v>
      </c>
      <c r="E1587" s="38"/>
      <c r="F1587" s="39">
        <v>0</v>
      </c>
      <c r="G1587" s="32">
        <f t="shared" si="33"/>
        <v>0</v>
      </c>
      <c r="H1587" s="39">
        <v>0</v>
      </c>
      <c r="I1587" s="32">
        <f t="shared" si="34"/>
        <v>0</v>
      </c>
      <c r="J1587" s="40"/>
      <c r="K1587" s="34">
        <v>0</v>
      </c>
      <c r="L1587" s="34">
        <v>0</v>
      </c>
      <c r="M1587" s="34">
        <f t="shared" si="35"/>
        <v>0</v>
      </c>
      <c r="N1587" s="34">
        <f t="shared" si="36"/>
        <v>0</v>
      </c>
      <c r="O1587" s="36" t="e">
        <f t="shared" si="32"/>
        <v>#DIV/0!</v>
      </c>
      <c r="P1587" s="2"/>
      <c r="Q1587" s="2"/>
      <c r="R1587" s="2"/>
      <c r="S1587" s="2"/>
      <c r="T1587" s="2"/>
      <c r="U1587" s="2"/>
    </row>
    <row r="1588" spans="1:21" x14ac:dyDescent="0.25">
      <c r="A1588" s="37">
        <v>200204</v>
      </c>
      <c r="B1588" s="30" t="s">
        <v>55</v>
      </c>
      <c r="C1588" s="30" t="s">
        <v>1548</v>
      </c>
      <c r="D1588" s="30" t="s">
        <v>1256</v>
      </c>
      <c r="E1588" s="38"/>
      <c r="F1588" s="39">
        <v>0</v>
      </c>
      <c r="G1588" s="32">
        <f t="shared" si="33"/>
        <v>0</v>
      </c>
      <c r="H1588" s="39">
        <v>0</v>
      </c>
      <c r="I1588" s="32">
        <f t="shared" si="34"/>
        <v>0</v>
      </c>
      <c r="J1588" s="40"/>
      <c r="K1588" s="34">
        <v>0</v>
      </c>
      <c r="L1588" s="34">
        <v>0</v>
      </c>
      <c r="M1588" s="34">
        <f t="shared" si="35"/>
        <v>0</v>
      </c>
      <c r="N1588" s="34">
        <f t="shared" si="36"/>
        <v>0</v>
      </c>
      <c r="O1588" s="36" t="e">
        <f t="shared" si="32"/>
        <v>#DIV/0!</v>
      </c>
      <c r="P1588" s="2"/>
      <c r="Q1588" s="2"/>
      <c r="R1588" s="2"/>
      <c r="S1588" s="2"/>
      <c r="T1588" s="2"/>
      <c r="U1588" s="2"/>
    </row>
    <row r="1589" spans="1:21" x14ac:dyDescent="0.25">
      <c r="A1589" s="37">
        <v>200205</v>
      </c>
      <c r="B1589" s="30" t="s">
        <v>55</v>
      </c>
      <c r="C1589" s="30" t="s">
        <v>1548</v>
      </c>
      <c r="D1589" s="30" t="s">
        <v>1551</v>
      </c>
      <c r="E1589" s="38"/>
      <c r="F1589" s="39">
        <v>0</v>
      </c>
      <c r="G1589" s="32">
        <f t="shared" si="33"/>
        <v>0</v>
      </c>
      <c r="H1589" s="39">
        <v>0</v>
      </c>
      <c r="I1589" s="32">
        <f t="shared" si="34"/>
        <v>0</v>
      </c>
      <c r="J1589" s="40"/>
      <c r="K1589" s="34">
        <v>0</v>
      </c>
      <c r="L1589" s="34">
        <v>0</v>
      </c>
      <c r="M1589" s="34">
        <f t="shared" si="35"/>
        <v>0</v>
      </c>
      <c r="N1589" s="34">
        <f t="shared" si="36"/>
        <v>0</v>
      </c>
      <c r="O1589" s="36" t="e">
        <f t="shared" si="32"/>
        <v>#DIV/0!</v>
      </c>
      <c r="P1589" s="2"/>
      <c r="Q1589" s="2"/>
      <c r="R1589" s="2"/>
      <c r="S1589" s="2"/>
      <c r="T1589" s="2"/>
      <c r="U1589" s="2"/>
    </row>
    <row r="1590" spans="1:21" x14ac:dyDescent="0.25">
      <c r="A1590" s="37">
        <v>200206</v>
      </c>
      <c r="B1590" s="30" t="s">
        <v>55</v>
      </c>
      <c r="C1590" s="30" t="s">
        <v>1548</v>
      </c>
      <c r="D1590" s="30" t="s">
        <v>1552</v>
      </c>
      <c r="E1590" s="38"/>
      <c r="F1590" s="39">
        <v>0</v>
      </c>
      <c r="G1590" s="32">
        <f t="shared" si="33"/>
        <v>0</v>
      </c>
      <c r="H1590" s="39">
        <v>0</v>
      </c>
      <c r="I1590" s="32">
        <f t="shared" si="34"/>
        <v>0</v>
      </c>
      <c r="J1590" s="40"/>
      <c r="K1590" s="34">
        <v>0</v>
      </c>
      <c r="L1590" s="34">
        <v>0</v>
      </c>
      <c r="M1590" s="34">
        <f t="shared" si="35"/>
        <v>0</v>
      </c>
      <c r="N1590" s="34">
        <f t="shared" si="36"/>
        <v>0</v>
      </c>
      <c r="O1590" s="36" t="e">
        <f t="shared" si="32"/>
        <v>#DIV/0!</v>
      </c>
      <c r="P1590" s="2"/>
      <c r="Q1590" s="2"/>
      <c r="R1590" s="2"/>
      <c r="S1590" s="2"/>
      <c r="T1590" s="2"/>
      <c r="U1590" s="2"/>
    </row>
    <row r="1591" spans="1:21" x14ac:dyDescent="0.25">
      <c r="A1591" s="37">
        <v>200207</v>
      </c>
      <c r="B1591" s="30" t="s">
        <v>55</v>
      </c>
      <c r="C1591" s="30" t="s">
        <v>1548</v>
      </c>
      <c r="D1591" s="30" t="s">
        <v>1553</v>
      </c>
      <c r="E1591" s="42">
        <v>2558</v>
      </c>
      <c r="F1591" s="32">
        <v>3028</v>
      </c>
      <c r="G1591" s="32">
        <f t="shared" si="33"/>
        <v>470</v>
      </c>
      <c r="H1591" s="32">
        <v>2219</v>
      </c>
      <c r="I1591" s="32">
        <f t="shared" si="34"/>
        <v>809</v>
      </c>
      <c r="J1591" s="33">
        <v>0.26719999999999999</v>
      </c>
      <c r="K1591" s="34">
        <v>3305</v>
      </c>
      <c r="L1591" s="34">
        <v>0</v>
      </c>
      <c r="M1591" s="35">
        <f t="shared" si="35"/>
        <v>2219</v>
      </c>
      <c r="N1591" s="35">
        <f t="shared" si="36"/>
        <v>1086</v>
      </c>
      <c r="O1591" s="36">
        <f t="shared" si="32"/>
        <v>0.3285930408472012</v>
      </c>
      <c r="P1591" s="2"/>
      <c r="Q1591" s="2"/>
      <c r="R1591" s="2"/>
      <c r="S1591" s="2"/>
      <c r="T1591" s="2"/>
      <c r="U1591" s="2"/>
    </row>
    <row r="1592" spans="1:21" x14ac:dyDescent="0.25">
      <c r="A1592" s="37">
        <v>200208</v>
      </c>
      <c r="B1592" s="30" t="s">
        <v>55</v>
      </c>
      <c r="C1592" s="30" t="s">
        <v>1548</v>
      </c>
      <c r="D1592" s="30" t="s">
        <v>1554</v>
      </c>
      <c r="E1592" s="38"/>
      <c r="F1592" s="39">
        <v>0</v>
      </c>
      <c r="G1592" s="32">
        <f t="shared" si="33"/>
        <v>0</v>
      </c>
      <c r="H1592" s="39">
        <v>0</v>
      </c>
      <c r="I1592" s="32">
        <f t="shared" si="34"/>
        <v>0</v>
      </c>
      <c r="J1592" s="40"/>
      <c r="K1592" s="34">
        <v>0</v>
      </c>
      <c r="L1592" s="34">
        <v>0</v>
      </c>
      <c r="M1592" s="34">
        <f t="shared" si="35"/>
        <v>0</v>
      </c>
      <c r="N1592" s="34">
        <f t="shared" si="36"/>
        <v>0</v>
      </c>
      <c r="O1592" s="36" t="e">
        <f t="shared" si="32"/>
        <v>#DIV/0!</v>
      </c>
      <c r="P1592" s="2"/>
      <c r="Q1592" s="2"/>
      <c r="R1592" s="2"/>
      <c r="S1592" s="2"/>
      <c r="T1592" s="2"/>
      <c r="U1592" s="2"/>
    </row>
    <row r="1593" spans="1:21" x14ac:dyDescent="0.25">
      <c r="A1593" s="37">
        <v>200209</v>
      </c>
      <c r="B1593" s="30" t="s">
        <v>55</v>
      </c>
      <c r="C1593" s="30" t="s">
        <v>1548</v>
      </c>
      <c r="D1593" s="30" t="s">
        <v>1555</v>
      </c>
      <c r="E1593" s="38"/>
      <c r="F1593" s="39">
        <v>0</v>
      </c>
      <c r="G1593" s="32">
        <f t="shared" si="33"/>
        <v>0</v>
      </c>
      <c r="H1593" s="39">
        <v>0</v>
      </c>
      <c r="I1593" s="32">
        <f t="shared" si="34"/>
        <v>0</v>
      </c>
      <c r="J1593" s="40"/>
      <c r="K1593" s="34">
        <v>0</v>
      </c>
      <c r="L1593" s="34">
        <v>0</v>
      </c>
      <c r="M1593" s="34">
        <f t="shared" si="35"/>
        <v>0</v>
      </c>
      <c r="N1593" s="34">
        <f t="shared" si="36"/>
        <v>0</v>
      </c>
      <c r="O1593" s="36" t="e">
        <f t="shared" si="32"/>
        <v>#DIV/0!</v>
      </c>
      <c r="P1593" s="2"/>
      <c r="Q1593" s="2"/>
      <c r="R1593" s="2"/>
      <c r="S1593" s="2"/>
      <c r="T1593" s="2"/>
      <c r="U1593" s="2"/>
    </row>
    <row r="1594" spans="1:21" x14ac:dyDescent="0.25">
      <c r="A1594" s="37">
        <v>200210</v>
      </c>
      <c r="B1594" s="30" t="s">
        <v>55</v>
      </c>
      <c r="C1594" s="30" t="s">
        <v>1548</v>
      </c>
      <c r="D1594" s="30" t="s">
        <v>1556</v>
      </c>
      <c r="E1594" s="38"/>
      <c r="F1594" s="39">
        <v>0</v>
      </c>
      <c r="G1594" s="32">
        <f t="shared" si="33"/>
        <v>0</v>
      </c>
      <c r="H1594" s="39">
        <v>0</v>
      </c>
      <c r="I1594" s="32">
        <f t="shared" si="34"/>
        <v>0</v>
      </c>
      <c r="J1594" s="40"/>
      <c r="K1594" s="34">
        <v>0</v>
      </c>
      <c r="L1594" s="34">
        <v>0</v>
      </c>
      <c r="M1594" s="34">
        <f t="shared" si="35"/>
        <v>0</v>
      </c>
      <c r="N1594" s="34">
        <f t="shared" si="36"/>
        <v>0</v>
      </c>
      <c r="O1594" s="36" t="e">
        <f t="shared" si="32"/>
        <v>#DIV/0!</v>
      </c>
      <c r="P1594" s="2"/>
      <c r="Q1594" s="2"/>
      <c r="R1594" s="2"/>
      <c r="S1594" s="2"/>
      <c r="T1594" s="2"/>
      <c r="U1594" s="2"/>
    </row>
    <row r="1595" spans="1:21" x14ac:dyDescent="0.25">
      <c r="A1595" s="37">
        <v>200301</v>
      </c>
      <c r="B1595" s="30" t="s">
        <v>55</v>
      </c>
      <c r="C1595" s="30" t="s">
        <v>1535</v>
      </c>
      <c r="D1595" s="30" t="s">
        <v>1535</v>
      </c>
      <c r="E1595" s="42">
        <v>6508</v>
      </c>
      <c r="F1595" s="32">
        <v>7286</v>
      </c>
      <c r="G1595" s="32">
        <f t="shared" si="33"/>
        <v>778</v>
      </c>
      <c r="H1595" s="32">
        <v>6258</v>
      </c>
      <c r="I1595" s="32">
        <f t="shared" si="34"/>
        <v>1028</v>
      </c>
      <c r="J1595" s="33">
        <v>0.1411</v>
      </c>
      <c r="K1595" s="34">
        <v>7335</v>
      </c>
      <c r="L1595" s="34">
        <v>0</v>
      </c>
      <c r="M1595" s="35">
        <f t="shared" si="35"/>
        <v>6258</v>
      </c>
      <c r="N1595" s="35">
        <f t="shared" si="36"/>
        <v>1077</v>
      </c>
      <c r="O1595" s="36">
        <f t="shared" si="32"/>
        <v>0.14683026584867076</v>
      </c>
      <c r="P1595" s="2"/>
      <c r="Q1595" s="2"/>
      <c r="R1595" s="2"/>
      <c r="S1595" s="2"/>
      <c r="T1595" s="2"/>
      <c r="U1595" s="2"/>
    </row>
    <row r="1596" spans="1:21" x14ac:dyDescent="0.25">
      <c r="A1596" s="37">
        <v>200302</v>
      </c>
      <c r="B1596" s="30" t="s">
        <v>55</v>
      </c>
      <c r="C1596" s="30" t="s">
        <v>1535</v>
      </c>
      <c r="D1596" s="30" t="s">
        <v>1557</v>
      </c>
      <c r="E1596" s="38"/>
      <c r="F1596" s="39">
        <v>0</v>
      </c>
      <c r="G1596" s="32">
        <f t="shared" si="33"/>
        <v>0</v>
      </c>
      <c r="H1596" s="39">
        <v>0</v>
      </c>
      <c r="I1596" s="32">
        <f t="shared" si="34"/>
        <v>0</v>
      </c>
      <c r="J1596" s="40"/>
      <c r="K1596" s="34">
        <v>0</v>
      </c>
      <c r="L1596" s="34">
        <v>0</v>
      </c>
      <c r="M1596" s="34">
        <f t="shared" si="35"/>
        <v>0</v>
      </c>
      <c r="N1596" s="34">
        <f t="shared" si="36"/>
        <v>0</v>
      </c>
      <c r="O1596" s="36" t="e">
        <f t="shared" si="32"/>
        <v>#DIV/0!</v>
      </c>
      <c r="P1596" s="2"/>
      <c r="Q1596" s="2"/>
      <c r="R1596" s="2"/>
      <c r="S1596" s="2"/>
      <c r="T1596" s="2"/>
      <c r="U1596" s="2"/>
    </row>
    <row r="1597" spans="1:21" x14ac:dyDescent="0.25">
      <c r="A1597" s="37">
        <v>200303</v>
      </c>
      <c r="B1597" s="30" t="s">
        <v>55</v>
      </c>
      <c r="C1597" s="30" t="s">
        <v>1535</v>
      </c>
      <c r="D1597" s="30" t="s">
        <v>1558</v>
      </c>
      <c r="E1597" s="38"/>
      <c r="F1597" s="39">
        <v>0</v>
      </c>
      <c r="G1597" s="32">
        <f t="shared" si="33"/>
        <v>0</v>
      </c>
      <c r="H1597" s="39">
        <v>0</v>
      </c>
      <c r="I1597" s="32">
        <f t="shared" si="34"/>
        <v>0</v>
      </c>
      <c r="J1597" s="40"/>
      <c r="K1597" s="34">
        <v>0</v>
      </c>
      <c r="L1597" s="34">
        <v>0</v>
      </c>
      <c r="M1597" s="34">
        <f t="shared" si="35"/>
        <v>0</v>
      </c>
      <c r="N1597" s="34">
        <f t="shared" si="36"/>
        <v>0</v>
      </c>
      <c r="O1597" s="36" t="e">
        <f t="shared" si="32"/>
        <v>#DIV/0!</v>
      </c>
      <c r="P1597" s="2"/>
      <c r="Q1597" s="2"/>
      <c r="R1597" s="2"/>
      <c r="S1597" s="2"/>
      <c r="T1597" s="2"/>
      <c r="U1597" s="2"/>
    </row>
    <row r="1598" spans="1:21" x14ac:dyDescent="0.25">
      <c r="A1598" s="37">
        <v>200304</v>
      </c>
      <c r="B1598" s="30" t="s">
        <v>55</v>
      </c>
      <c r="C1598" s="30" t="s">
        <v>1535</v>
      </c>
      <c r="D1598" s="30" t="s">
        <v>1559</v>
      </c>
      <c r="E1598" s="42">
        <v>3405</v>
      </c>
      <c r="F1598" s="32">
        <v>3872</v>
      </c>
      <c r="G1598" s="32">
        <f t="shared" si="33"/>
        <v>467</v>
      </c>
      <c r="H1598" s="32">
        <v>3131</v>
      </c>
      <c r="I1598" s="32">
        <f t="shared" si="34"/>
        <v>741</v>
      </c>
      <c r="J1598" s="33">
        <v>0.19139999999999999</v>
      </c>
      <c r="K1598" s="34">
        <v>4032</v>
      </c>
      <c r="L1598" s="34">
        <v>0</v>
      </c>
      <c r="M1598" s="35">
        <f t="shared" si="35"/>
        <v>3131</v>
      </c>
      <c r="N1598" s="35">
        <f t="shared" si="36"/>
        <v>901</v>
      </c>
      <c r="O1598" s="36">
        <f t="shared" si="32"/>
        <v>0.2234623015873016</v>
      </c>
      <c r="P1598" s="2"/>
      <c r="Q1598" s="2"/>
      <c r="R1598" s="2"/>
      <c r="S1598" s="2"/>
      <c r="T1598" s="2"/>
      <c r="U1598" s="2"/>
    </row>
    <row r="1599" spans="1:21" x14ac:dyDescent="0.25">
      <c r="A1599" s="37">
        <v>200305</v>
      </c>
      <c r="B1599" s="30" t="s">
        <v>55</v>
      </c>
      <c r="C1599" s="30" t="s">
        <v>1535</v>
      </c>
      <c r="D1599" s="30" t="s">
        <v>1560</v>
      </c>
      <c r="E1599" s="38"/>
      <c r="F1599" s="39">
        <v>0</v>
      </c>
      <c r="G1599" s="32">
        <f t="shared" si="33"/>
        <v>0</v>
      </c>
      <c r="H1599" s="39">
        <v>0</v>
      </c>
      <c r="I1599" s="32">
        <f t="shared" si="34"/>
        <v>0</v>
      </c>
      <c r="J1599" s="40"/>
      <c r="K1599" s="34">
        <v>0</v>
      </c>
      <c r="L1599" s="34">
        <v>0</v>
      </c>
      <c r="M1599" s="34">
        <f t="shared" si="35"/>
        <v>0</v>
      </c>
      <c r="N1599" s="34">
        <f t="shared" si="36"/>
        <v>0</v>
      </c>
      <c r="O1599" s="36" t="e">
        <f t="shared" si="32"/>
        <v>#DIV/0!</v>
      </c>
      <c r="P1599" s="2"/>
      <c r="Q1599" s="2"/>
      <c r="R1599" s="2"/>
      <c r="S1599" s="2"/>
      <c r="T1599" s="2"/>
      <c r="U1599" s="2"/>
    </row>
    <row r="1600" spans="1:21" x14ac:dyDescent="0.25">
      <c r="A1600" s="37">
        <v>200306</v>
      </c>
      <c r="B1600" s="30" t="s">
        <v>55</v>
      </c>
      <c r="C1600" s="30" t="s">
        <v>1535</v>
      </c>
      <c r="D1600" s="30" t="s">
        <v>1561</v>
      </c>
      <c r="E1600" s="38"/>
      <c r="F1600" s="39">
        <v>0</v>
      </c>
      <c r="G1600" s="32">
        <f t="shared" si="33"/>
        <v>0</v>
      </c>
      <c r="H1600" s="39">
        <v>0</v>
      </c>
      <c r="I1600" s="32">
        <f t="shared" si="34"/>
        <v>0</v>
      </c>
      <c r="J1600" s="40"/>
      <c r="K1600" s="34">
        <v>0</v>
      </c>
      <c r="L1600" s="34">
        <v>0</v>
      </c>
      <c r="M1600" s="34">
        <f t="shared" si="35"/>
        <v>0</v>
      </c>
      <c r="N1600" s="34">
        <f t="shared" si="36"/>
        <v>0</v>
      </c>
      <c r="O1600" s="36" t="e">
        <f t="shared" si="32"/>
        <v>#DIV/0!</v>
      </c>
      <c r="P1600" s="2"/>
      <c r="Q1600" s="2"/>
      <c r="R1600" s="2"/>
      <c r="S1600" s="2"/>
      <c r="T1600" s="2"/>
      <c r="U1600" s="2"/>
    </row>
    <row r="1601" spans="1:21" x14ac:dyDescent="0.25">
      <c r="A1601" s="37">
        <v>200307</v>
      </c>
      <c r="B1601" s="30" t="s">
        <v>55</v>
      </c>
      <c r="C1601" s="30" t="s">
        <v>1535</v>
      </c>
      <c r="D1601" s="30" t="s">
        <v>1562</v>
      </c>
      <c r="E1601" s="38"/>
      <c r="F1601" s="39">
        <v>0</v>
      </c>
      <c r="G1601" s="32">
        <f t="shared" si="33"/>
        <v>0</v>
      </c>
      <c r="H1601" s="39">
        <v>0</v>
      </c>
      <c r="I1601" s="32">
        <f t="shared" si="34"/>
        <v>0</v>
      </c>
      <c r="J1601" s="40"/>
      <c r="K1601" s="34">
        <v>0</v>
      </c>
      <c r="L1601" s="34">
        <v>0</v>
      </c>
      <c r="M1601" s="34">
        <f t="shared" si="35"/>
        <v>0</v>
      </c>
      <c r="N1601" s="34">
        <f t="shared" si="36"/>
        <v>0</v>
      </c>
      <c r="O1601" s="36" t="e">
        <f t="shared" si="32"/>
        <v>#DIV/0!</v>
      </c>
      <c r="P1601" s="2"/>
      <c r="Q1601" s="2"/>
      <c r="R1601" s="2"/>
      <c r="S1601" s="2"/>
      <c r="T1601" s="2"/>
      <c r="U1601" s="2"/>
    </row>
    <row r="1602" spans="1:21" x14ac:dyDescent="0.25">
      <c r="A1602" s="37">
        <v>200308</v>
      </c>
      <c r="B1602" s="30" t="s">
        <v>55</v>
      </c>
      <c r="C1602" s="30" t="s">
        <v>1535</v>
      </c>
      <c r="D1602" s="30" t="s">
        <v>1563</v>
      </c>
      <c r="E1602" s="38"/>
      <c r="F1602" s="39">
        <v>0</v>
      </c>
      <c r="G1602" s="32">
        <f t="shared" si="33"/>
        <v>0</v>
      </c>
      <c r="H1602" s="39">
        <v>0</v>
      </c>
      <c r="I1602" s="32">
        <f t="shared" si="34"/>
        <v>0</v>
      </c>
      <c r="J1602" s="40"/>
      <c r="K1602" s="34">
        <v>0</v>
      </c>
      <c r="L1602" s="34">
        <v>0</v>
      </c>
      <c r="M1602" s="34">
        <f t="shared" si="35"/>
        <v>0</v>
      </c>
      <c r="N1602" s="34">
        <f t="shared" si="36"/>
        <v>0</v>
      </c>
      <c r="O1602" s="36" t="e">
        <f t="shared" si="32"/>
        <v>#DIV/0!</v>
      </c>
      <c r="P1602" s="2"/>
      <c r="Q1602" s="2"/>
      <c r="R1602" s="2"/>
      <c r="S1602" s="2"/>
      <c r="T1602" s="2"/>
      <c r="U1602" s="2"/>
    </row>
    <row r="1603" spans="1:21" x14ac:dyDescent="0.25">
      <c r="A1603" s="37">
        <v>200401</v>
      </c>
      <c r="B1603" s="30" t="s">
        <v>55</v>
      </c>
      <c r="C1603" s="30" t="s">
        <v>1564</v>
      </c>
      <c r="D1603" s="30" t="s">
        <v>1565</v>
      </c>
      <c r="E1603" s="42">
        <v>58785</v>
      </c>
      <c r="F1603" s="32">
        <v>63450</v>
      </c>
      <c r="G1603" s="32">
        <f t="shared" si="33"/>
        <v>4665</v>
      </c>
      <c r="H1603" s="32">
        <v>48867</v>
      </c>
      <c r="I1603" s="32">
        <f t="shared" si="34"/>
        <v>14583</v>
      </c>
      <c r="J1603" s="33">
        <v>0.2298</v>
      </c>
      <c r="K1603" s="34">
        <v>64435</v>
      </c>
      <c r="L1603" s="34">
        <v>0</v>
      </c>
      <c r="M1603" s="35">
        <f t="shared" si="35"/>
        <v>48867</v>
      </c>
      <c r="N1603" s="35">
        <f t="shared" si="36"/>
        <v>15568</v>
      </c>
      <c r="O1603" s="36">
        <f t="shared" si="32"/>
        <v>0.24160782183595872</v>
      </c>
      <c r="P1603" s="2"/>
      <c r="Q1603" s="2"/>
      <c r="R1603" s="2"/>
      <c r="S1603" s="2"/>
      <c r="T1603" s="2"/>
      <c r="U1603" s="2"/>
    </row>
    <row r="1604" spans="1:21" x14ac:dyDescent="0.25">
      <c r="A1604" s="37">
        <v>200402</v>
      </c>
      <c r="B1604" s="30" t="s">
        <v>55</v>
      </c>
      <c r="C1604" s="30" t="s">
        <v>1564</v>
      </c>
      <c r="D1604" s="30" t="s">
        <v>1566</v>
      </c>
      <c r="E1604" s="42">
        <v>3423</v>
      </c>
      <c r="F1604" s="32">
        <v>3691</v>
      </c>
      <c r="G1604" s="32">
        <f t="shared" si="33"/>
        <v>268</v>
      </c>
      <c r="H1604" s="32">
        <v>3226</v>
      </c>
      <c r="I1604" s="32">
        <f t="shared" si="34"/>
        <v>465</v>
      </c>
      <c r="J1604" s="33">
        <v>0.126</v>
      </c>
      <c r="K1604" s="34">
        <v>3767</v>
      </c>
      <c r="L1604" s="34">
        <v>0</v>
      </c>
      <c r="M1604" s="35">
        <f t="shared" si="35"/>
        <v>3226</v>
      </c>
      <c r="N1604" s="35">
        <f t="shared" si="36"/>
        <v>541</v>
      </c>
      <c r="O1604" s="36">
        <f t="shared" si="32"/>
        <v>0.14361560923812053</v>
      </c>
      <c r="P1604" s="2"/>
      <c r="Q1604" s="2"/>
      <c r="R1604" s="2"/>
      <c r="S1604" s="2"/>
      <c r="T1604" s="2"/>
      <c r="U1604" s="2"/>
    </row>
    <row r="1605" spans="1:21" x14ac:dyDescent="0.25">
      <c r="A1605" s="37">
        <v>200403</v>
      </c>
      <c r="B1605" s="30" t="s">
        <v>55</v>
      </c>
      <c r="C1605" s="30" t="s">
        <v>1564</v>
      </c>
      <c r="D1605" s="30" t="s">
        <v>1567</v>
      </c>
      <c r="E1605" s="38"/>
      <c r="F1605" s="39">
        <v>0</v>
      </c>
      <c r="G1605" s="32">
        <f t="shared" si="33"/>
        <v>0</v>
      </c>
      <c r="H1605" s="39">
        <v>0</v>
      </c>
      <c r="I1605" s="32">
        <f t="shared" si="34"/>
        <v>0</v>
      </c>
      <c r="J1605" s="40"/>
      <c r="K1605" s="34">
        <v>0</v>
      </c>
      <c r="L1605" s="34">
        <v>0</v>
      </c>
      <c r="M1605" s="34">
        <f t="shared" si="35"/>
        <v>0</v>
      </c>
      <c r="N1605" s="34">
        <f t="shared" si="36"/>
        <v>0</v>
      </c>
      <c r="O1605" s="36" t="e">
        <f t="shared" si="32"/>
        <v>#DIV/0!</v>
      </c>
      <c r="P1605" s="2"/>
      <c r="Q1605" s="2"/>
      <c r="R1605" s="2"/>
      <c r="S1605" s="2"/>
      <c r="T1605" s="2"/>
      <c r="U1605" s="2"/>
    </row>
    <row r="1606" spans="1:21" x14ac:dyDescent="0.25">
      <c r="A1606" s="37">
        <v>200404</v>
      </c>
      <c r="B1606" s="30" t="s">
        <v>55</v>
      </c>
      <c r="C1606" s="30" t="s">
        <v>1564</v>
      </c>
      <c r="D1606" s="30" t="s">
        <v>1568</v>
      </c>
      <c r="E1606" s="42">
        <v>9334</v>
      </c>
      <c r="F1606" s="32">
        <v>9920</v>
      </c>
      <c r="G1606" s="32">
        <f t="shared" si="33"/>
        <v>586</v>
      </c>
      <c r="H1606" s="32">
        <v>8893</v>
      </c>
      <c r="I1606" s="32">
        <f t="shared" si="34"/>
        <v>1027</v>
      </c>
      <c r="J1606" s="33">
        <v>0.10349999999999999</v>
      </c>
      <c r="K1606" s="34">
        <v>10086</v>
      </c>
      <c r="L1606" s="34">
        <v>0</v>
      </c>
      <c r="M1606" s="35">
        <f t="shared" si="35"/>
        <v>8893</v>
      </c>
      <c r="N1606" s="35">
        <f t="shared" si="36"/>
        <v>1193</v>
      </c>
      <c r="O1606" s="36">
        <f t="shared" si="32"/>
        <v>0.1182827681935356</v>
      </c>
      <c r="P1606" s="2"/>
      <c r="Q1606" s="2"/>
      <c r="R1606" s="2"/>
      <c r="S1606" s="2"/>
      <c r="T1606" s="2"/>
      <c r="U1606" s="2"/>
    </row>
    <row r="1607" spans="1:21" x14ac:dyDescent="0.25">
      <c r="A1607" s="37">
        <v>200405</v>
      </c>
      <c r="B1607" s="30" t="s">
        <v>55</v>
      </c>
      <c r="C1607" s="30" t="s">
        <v>1564</v>
      </c>
      <c r="D1607" s="30" t="s">
        <v>1564</v>
      </c>
      <c r="E1607" s="42">
        <v>8745</v>
      </c>
      <c r="F1607" s="32">
        <v>9259</v>
      </c>
      <c r="G1607" s="32">
        <f t="shared" si="33"/>
        <v>514</v>
      </c>
      <c r="H1607" s="32">
        <v>8244</v>
      </c>
      <c r="I1607" s="32">
        <f t="shared" si="34"/>
        <v>1015</v>
      </c>
      <c r="J1607" s="33">
        <v>0.1096</v>
      </c>
      <c r="K1607" s="34">
        <v>9349</v>
      </c>
      <c r="L1607" s="34">
        <v>0</v>
      </c>
      <c r="M1607" s="35">
        <f t="shared" si="35"/>
        <v>8244</v>
      </c>
      <c r="N1607" s="35">
        <f t="shared" si="36"/>
        <v>1105</v>
      </c>
      <c r="O1607" s="36">
        <f t="shared" si="32"/>
        <v>0.11819445930045994</v>
      </c>
      <c r="P1607" s="2"/>
      <c r="Q1607" s="2"/>
      <c r="R1607" s="2"/>
      <c r="S1607" s="2"/>
      <c r="T1607" s="2"/>
      <c r="U1607" s="2"/>
    </row>
    <row r="1608" spans="1:21" x14ac:dyDescent="0.25">
      <c r="A1608" s="37">
        <v>200406</v>
      </c>
      <c r="B1608" s="30" t="s">
        <v>55</v>
      </c>
      <c r="C1608" s="30" t="s">
        <v>1564</v>
      </c>
      <c r="D1608" s="30" t="s">
        <v>1569</v>
      </c>
      <c r="E1608" s="38"/>
      <c r="F1608" s="39">
        <v>0</v>
      </c>
      <c r="G1608" s="32">
        <f t="shared" si="33"/>
        <v>0</v>
      </c>
      <c r="H1608" s="39">
        <v>0</v>
      </c>
      <c r="I1608" s="32">
        <f t="shared" si="34"/>
        <v>0</v>
      </c>
      <c r="J1608" s="40"/>
      <c r="K1608" s="34">
        <v>0</v>
      </c>
      <c r="L1608" s="34">
        <v>0</v>
      </c>
      <c r="M1608" s="34">
        <f t="shared" si="35"/>
        <v>0</v>
      </c>
      <c r="N1608" s="34">
        <f t="shared" si="36"/>
        <v>0</v>
      </c>
      <c r="O1608" s="36" t="e">
        <f t="shared" si="32"/>
        <v>#DIV/0!</v>
      </c>
      <c r="P1608" s="2"/>
      <c r="Q1608" s="2"/>
      <c r="R1608" s="2"/>
      <c r="S1608" s="2"/>
      <c r="T1608" s="2"/>
      <c r="U1608" s="2"/>
    </row>
    <row r="1609" spans="1:21" x14ac:dyDescent="0.25">
      <c r="A1609" s="37">
        <v>200407</v>
      </c>
      <c r="B1609" s="30" t="s">
        <v>55</v>
      </c>
      <c r="C1609" s="30" t="s">
        <v>1564</v>
      </c>
      <c r="D1609" s="30" t="s">
        <v>1570</v>
      </c>
      <c r="E1609" s="42">
        <v>2150</v>
      </c>
      <c r="F1609" s="32">
        <v>2290</v>
      </c>
      <c r="G1609" s="32">
        <f t="shared" si="33"/>
        <v>140</v>
      </c>
      <c r="H1609" s="32">
        <v>2144</v>
      </c>
      <c r="I1609" s="32">
        <f t="shared" si="34"/>
        <v>146</v>
      </c>
      <c r="J1609" s="33">
        <v>6.3799999999999996E-2</v>
      </c>
      <c r="K1609" s="34">
        <v>2290</v>
      </c>
      <c r="L1609" s="34">
        <v>0</v>
      </c>
      <c r="M1609" s="35">
        <f t="shared" si="35"/>
        <v>2144</v>
      </c>
      <c r="N1609" s="35">
        <f t="shared" si="36"/>
        <v>146</v>
      </c>
      <c r="O1609" s="36">
        <f t="shared" si="32"/>
        <v>6.3755458515283844E-2</v>
      </c>
      <c r="P1609" s="2"/>
      <c r="Q1609" s="2"/>
      <c r="R1609" s="2"/>
      <c r="S1609" s="2"/>
      <c r="T1609" s="2"/>
      <c r="U1609" s="2"/>
    </row>
    <row r="1610" spans="1:21" x14ac:dyDescent="0.25">
      <c r="A1610" s="37">
        <v>200408</v>
      </c>
      <c r="B1610" s="30" t="s">
        <v>55</v>
      </c>
      <c r="C1610" s="30" t="s">
        <v>1564</v>
      </c>
      <c r="D1610" s="30" t="s">
        <v>1571</v>
      </c>
      <c r="E1610" s="38"/>
      <c r="F1610" s="39">
        <v>0</v>
      </c>
      <c r="G1610" s="32">
        <f t="shared" si="33"/>
        <v>0</v>
      </c>
      <c r="H1610" s="39">
        <v>0</v>
      </c>
      <c r="I1610" s="32">
        <f t="shared" si="34"/>
        <v>0</v>
      </c>
      <c r="J1610" s="40"/>
      <c r="K1610" s="34">
        <v>0</v>
      </c>
      <c r="L1610" s="34">
        <v>0</v>
      </c>
      <c r="M1610" s="34">
        <f t="shared" si="35"/>
        <v>0</v>
      </c>
      <c r="N1610" s="34">
        <f t="shared" si="36"/>
        <v>0</v>
      </c>
      <c r="O1610" s="36" t="e">
        <f t="shared" si="32"/>
        <v>#DIV/0!</v>
      </c>
      <c r="P1610" s="2"/>
      <c r="Q1610" s="2"/>
      <c r="R1610" s="2"/>
      <c r="S1610" s="2"/>
      <c r="T1610" s="2"/>
      <c r="U1610" s="2"/>
    </row>
    <row r="1611" spans="1:21" x14ac:dyDescent="0.25">
      <c r="A1611" s="37">
        <v>200409</v>
      </c>
      <c r="B1611" s="30" t="s">
        <v>55</v>
      </c>
      <c r="C1611" s="30" t="s">
        <v>1564</v>
      </c>
      <c r="D1611" s="30" t="s">
        <v>1572</v>
      </c>
      <c r="E1611" s="38"/>
      <c r="F1611" s="39">
        <v>0</v>
      </c>
      <c r="G1611" s="32">
        <f t="shared" si="33"/>
        <v>0</v>
      </c>
      <c r="H1611" s="39">
        <v>0</v>
      </c>
      <c r="I1611" s="32">
        <f t="shared" si="34"/>
        <v>0</v>
      </c>
      <c r="J1611" s="40"/>
      <c r="K1611" s="34">
        <v>0</v>
      </c>
      <c r="L1611" s="34">
        <v>0</v>
      </c>
      <c r="M1611" s="34">
        <f t="shared" si="35"/>
        <v>0</v>
      </c>
      <c r="N1611" s="34">
        <f t="shared" si="36"/>
        <v>0</v>
      </c>
      <c r="O1611" s="36" t="e">
        <f t="shared" si="32"/>
        <v>#DIV/0!</v>
      </c>
      <c r="P1611" s="2"/>
      <c r="Q1611" s="2"/>
      <c r="R1611" s="2"/>
      <c r="S1611" s="2"/>
      <c r="T1611" s="2"/>
      <c r="U1611" s="2"/>
    </row>
    <row r="1612" spans="1:21" x14ac:dyDescent="0.25">
      <c r="A1612" s="37">
        <v>200410</v>
      </c>
      <c r="B1612" s="30" t="s">
        <v>55</v>
      </c>
      <c r="C1612" s="30" t="s">
        <v>1564</v>
      </c>
      <c r="D1612" s="30" t="s">
        <v>1573</v>
      </c>
      <c r="E1612" s="38"/>
      <c r="F1612" s="39">
        <v>0</v>
      </c>
      <c r="G1612" s="32">
        <f t="shared" si="33"/>
        <v>0</v>
      </c>
      <c r="H1612" s="39">
        <v>0</v>
      </c>
      <c r="I1612" s="32">
        <f t="shared" si="34"/>
        <v>0</v>
      </c>
      <c r="J1612" s="40"/>
      <c r="K1612" s="34">
        <v>0</v>
      </c>
      <c r="L1612" s="34">
        <v>0</v>
      </c>
      <c r="M1612" s="34">
        <f t="shared" si="35"/>
        <v>0</v>
      </c>
      <c r="N1612" s="34">
        <f t="shared" si="36"/>
        <v>0</v>
      </c>
      <c r="O1612" s="36" t="e">
        <f t="shared" si="32"/>
        <v>#DIV/0!</v>
      </c>
      <c r="P1612" s="2"/>
      <c r="Q1612" s="2"/>
      <c r="R1612" s="2"/>
      <c r="S1612" s="2"/>
      <c r="T1612" s="2"/>
      <c r="U1612" s="2"/>
    </row>
    <row r="1613" spans="1:21" x14ac:dyDescent="0.25">
      <c r="A1613" s="37">
        <v>200501</v>
      </c>
      <c r="B1613" s="30" t="s">
        <v>55</v>
      </c>
      <c r="C1613" s="30" t="s">
        <v>1574</v>
      </c>
      <c r="D1613" s="30" t="s">
        <v>1574</v>
      </c>
      <c r="E1613" s="42">
        <v>86661</v>
      </c>
      <c r="F1613" s="32">
        <v>97360</v>
      </c>
      <c r="G1613" s="32">
        <f t="shared" si="33"/>
        <v>10699</v>
      </c>
      <c r="H1613" s="32">
        <v>62652</v>
      </c>
      <c r="I1613" s="32">
        <f t="shared" si="34"/>
        <v>34708</v>
      </c>
      <c r="J1613" s="33">
        <v>0.35649999999999998</v>
      </c>
      <c r="K1613" s="34">
        <v>100226</v>
      </c>
      <c r="L1613" s="34">
        <v>242</v>
      </c>
      <c r="M1613" s="35">
        <f t="shared" si="35"/>
        <v>62894</v>
      </c>
      <c r="N1613" s="35">
        <f t="shared" si="36"/>
        <v>37332</v>
      </c>
      <c r="O1613" s="36">
        <f t="shared" si="32"/>
        <v>0.37247819926965059</v>
      </c>
      <c r="P1613" s="2"/>
      <c r="Q1613" s="2"/>
      <c r="R1613" s="2"/>
      <c r="S1613" s="2"/>
      <c r="T1613" s="2"/>
      <c r="U1613" s="2"/>
    </row>
    <row r="1614" spans="1:21" x14ac:dyDescent="0.25">
      <c r="A1614" s="37">
        <v>200502</v>
      </c>
      <c r="B1614" s="30" t="s">
        <v>55</v>
      </c>
      <c r="C1614" s="30" t="s">
        <v>1574</v>
      </c>
      <c r="D1614" s="30" t="s">
        <v>1575</v>
      </c>
      <c r="E1614" s="38"/>
      <c r="F1614" s="39">
        <v>0</v>
      </c>
      <c r="G1614" s="32">
        <f t="shared" si="33"/>
        <v>0</v>
      </c>
      <c r="H1614" s="39">
        <v>0</v>
      </c>
      <c r="I1614" s="32">
        <f t="shared" si="34"/>
        <v>0</v>
      </c>
      <c r="J1614" s="40"/>
      <c r="K1614" s="34">
        <v>0</v>
      </c>
      <c r="L1614" s="34">
        <v>0</v>
      </c>
      <c r="M1614" s="34">
        <f t="shared" si="35"/>
        <v>0</v>
      </c>
      <c r="N1614" s="34">
        <f t="shared" si="36"/>
        <v>0</v>
      </c>
      <c r="O1614" s="36" t="e">
        <f t="shared" si="32"/>
        <v>#DIV/0!</v>
      </c>
      <c r="P1614" s="2"/>
      <c r="Q1614" s="2"/>
      <c r="R1614" s="2"/>
      <c r="S1614" s="2"/>
      <c r="T1614" s="2"/>
      <c r="U1614" s="2"/>
    </row>
    <row r="1615" spans="1:21" x14ac:dyDescent="0.25">
      <c r="A1615" s="37">
        <v>200503</v>
      </c>
      <c r="B1615" s="30" t="s">
        <v>55</v>
      </c>
      <c r="C1615" s="30" t="s">
        <v>1574</v>
      </c>
      <c r="D1615" s="30" t="s">
        <v>1576</v>
      </c>
      <c r="E1615" s="38"/>
      <c r="F1615" s="39">
        <v>0</v>
      </c>
      <c r="G1615" s="32">
        <f t="shared" si="33"/>
        <v>0</v>
      </c>
      <c r="H1615" s="39">
        <v>0</v>
      </c>
      <c r="I1615" s="32">
        <f t="shared" si="34"/>
        <v>0</v>
      </c>
      <c r="J1615" s="40"/>
      <c r="K1615" s="34">
        <v>0</v>
      </c>
      <c r="L1615" s="34">
        <v>0</v>
      </c>
      <c r="M1615" s="34">
        <f t="shared" si="35"/>
        <v>0</v>
      </c>
      <c r="N1615" s="34">
        <f t="shared" si="36"/>
        <v>0</v>
      </c>
      <c r="O1615" s="36" t="e">
        <f t="shared" si="32"/>
        <v>#DIV/0!</v>
      </c>
      <c r="P1615" s="2"/>
      <c r="Q1615" s="2"/>
      <c r="R1615" s="2"/>
      <c r="S1615" s="2"/>
      <c r="T1615" s="2"/>
      <c r="U1615" s="2"/>
    </row>
    <row r="1616" spans="1:21" x14ac:dyDescent="0.25">
      <c r="A1616" s="37">
        <v>200504</v>
      </c>
      <c r="B1616" s="30" t="s">
        <v>55</v>
      </c>
      <c r="C1616" s="30" t="s">
        <v>1574</v>
      </c>
      <c r="D1616" s="30" t="s">
        <v>1577</v>
      </c>
      <c r="E1616" s="42">
        <v>11607</v>
      </c>
      <c r="F1616" s="32">
        <v>12984</v>
      </c>
      <c r="G1616" s="32">
        <f t="shared" si="33"/>
        <v>1377</v>
      </c>
      <c r="H1616" s="32">
        <v>9367</v>
      </c>
      <c r="I1616" s="32">
        <f t="shared" si="34"/>
        <v>3617</v>
      </c>
      <c r="J1616" s="33">
        <v>0.27860000000000001</v>
      </c>
      <c r="K1616" s="34">
        <v>13298</v>
      </c>
      <c r="L1616" s="34">
        <v>0</v>
      </c>
      <c r="M1616" s="35">
        <f t="shared" si="35"/>
        <v>9367</v>
      </c>
      <c r="N1616" s="35">
        <f t="shared" si="36"/>
        <v>3931</v>
      </c>
      <c r="O1616" s="36">
        <f t="shared" si="32"/>
        <v>0.29560836215972325</v>
      </c>
      <c r="P1616" s="2"/>
      <c r="Q1616" s="2"/>
      <c r="R1616" s="2"/>
      <c r="S1616" s="2"/>
      <c r="T1616" s="2"/>
      <c r="U1616" s="2"/>
    </row>
    <row r="1617" spans="1:21" x14ac:dyDescent="0.25">
      <c r="A1617" s="37">
        <v>200505</v>
      </c>
      <c r="B1617" s="30" t="s">
        <v>55</v>
      </c>
      <c r="C1617" s="30" t="s">
        <v>1574</v>
      </c>
      <c r="D1617" s="30" t="s">
        <v>1578</v>
      </c>
      <c r="E1617" s="42">
        <v>9166</v>
      </c>
      <c r="F1617" s="32">
        <v>9705</v>
      </c>
      <c r="G1617" s="32">
        <f t="shared" si="33"/>
        <v>539</v>
      </c>
      <c r="H1617" s="32">
        <v>8288</v>
      </c>
      <c r="I1617" s="32">
        <f t="shared" si="34"/>
        <v>1417</v>
      </c>
      <c r="J1617" s="33">
        <v>0.14599999999999999</v>
      </c>
      <c r="K1617" s="34">
        <v>9928</v>
      </c>
      <c r="L1617" s="34">
        <v>0</v>
      </c>
      <c r="M1617" s="35">
        <f t="shared" si="35"/>
        <v>8288</v>
      </c>
      <c r="N1617" s="35">
        <f t="shared" si="36"/>
        <v>1640</v>
      </c>
      <c r="O1617" s="36">
        <f t="shared" si="32"/>
        <v>0.16518936341659951</v>
      </c>
      <c r="P1617" s="2"/>
      <c r="Q1617" s="2"/>
      <c r="R1617" s="2"/>
      <c r="S1617" s="2"/>
      <c r="T1617" s="2"/>
      <c r="U1617" s="2"/>
    </row>
    <row r="1618" spans="1:21" x14ac:dyDescent="0.25">
      <c r="A1618" s="37">
        <v>200506</v>
      </c>
      <c r="B1618" s="30" t="s">
        <v>55</v>
      </c>
      <c r="C1618" s="30" t="s">
        <v>1574</v>
      </c>
      <c r="D1618" s="30" t="s">
        <v>1579</v>
      </c>
      <c r="E1618" s="42">
        <v>3416</v>
      </c>
      <c r="F1618" s="32">
        <v>3602</v>
      </c>
      <c r="G1618" s="32">
        <f t="shared" si="33"/>
        <v>186</v>
      </c>
      <c r="H1618" s="32">
        <v>2996</v>
      </c>
      <c r="I1618" s="32">
        <f t="shared" si="34"/>
        <v>606</v>
      </c>
      <c r="J1618" s="33">
        <v>0.16819999999999999</v>
      </c>
      <c r="K1618" s="34">
        <v>3660</v>
      </c>
      <c r="L1618" s="34">
        <v>0</v>
      </c>
      <c r="M1618" s="35">
        <f t="shared" si="35"/>
        <v>2996</v>
      </c>
      <c r="N1618" s="35">
        <f t="shared" si="36"/>
        <v>664</v>
      </c>
      <c r="O1618" s="36">
        <f t="shared" si="32"/>
        <v>0.18142076502732241</v>
      </c>
      <c r="P1618" s="2"/>
      <c r="Q1618" s="2"/>
      <c r="R1618" s="2"/>
      <c r="S1618" s="2"/>
      <c r="T1618" s="2"/>
      <c r="U1618" s="2"/>
    </row>
    <row r="1619" spans="1:21" x14ac:dyDescent="0.25">
      <c r="A1619" s="37">
        <v>200507</v>
      </c>
      <c r="B1619" s="30" t="s">
        <v>55</v>
      </c>
      <c r="C1619" s="30" t="s">
        <v>1574</v>
      </c>
      <c r="D1619" s="30" t="s">
        <v>1580</v>
      </c>
      <c r="E1619" s="42">
        <v>4656</v>
      </c>
      <c r="F1619" s="32">
        <v>4965</v>
      </c>
      <c r="G1619" s="32">
        <f t="shared" si="33"/>
        <v>309</v>
      </c>
      <c r="H1619" s="32">
        <v>3729</v>
      </c>
      <c r="I1619" s="32">
        <f t="shared" si="34"/>
        <v>1236</v>
      </c>
      <c r="J1619" s="33">
        <v>0.24890000000000001</v>
      </c>
      <c r="K1619" s="34">
        <v>5182</v>
      </c>
      <c r="L1619" s="34">
        <v>0</v>
      </c>
      <c r="M1619" s="35">
        <f t="shared" si="35"/>
        <v>3729</v>
      </c>
      <c r="N1619" s="35">
        <f t="shared" si="36"/>
        <v>1453</v>
      </c>
      <c r="O1619" s="36">
        <f t="shared" si="32"/>
        <v>0.28039367039752994</v>
      </c>
      <c r="P1619" s="2"/>
      <c r="Q1619" s="2"/>
      <c r="R1619" s="2"/>
      <c r="S1619" s="2"/>
      <c r="T1619" s="2"/>
      <c r="U1619" s="2"/>
    </row>
    <row r="1620" spans="1:21" x14ac:dyDescent="0.25">
      <c r="A1620" s="37">
        <v>200601</v>
      </c>
      <c r="B1620" s="30" t="s">
        <v>55</v>
      </c>
      <c r="C1620" s="30" t="s">
        <v>1581</v>
      </c>
      <c r="D1620" s="30" t="s">
        <v>1581</v>
      </c>
      <c r="E1620" s="42">
        <v>158734</v>
      </c>
      <c r="F1620" s="32">
        <v>176737</v>
      </c>
      <c r="G1620" s="32">
        <f t="shared" si="33"/>
        <v>18003</v>
      </c>
      <c r="H1620" s="32">
        <v>123053</v>
      </c>
      <c r="I1620" s="32">
        <f t="shared" si="34"/>
        <v>53684</v>
      </c>
      <c r="J1620" s="33">
        <v>0.30380000000000001</v>
      </c>
      <c r="K1620" s="34">
        <v>179998</v>
      </c>
      <c r="L1620" s="34">
        <v>250</v>
      </c>
      <c r="M1620" s="35">
        <f t="shared" si="35"/>
        <v>123303</v>
      </c>
      <c r="N1620" s="35">
        <f t="shared" si="36"/>
        <v>56695</v>
      </c>
      <c r="O1620" s="36">
        <f t="shared" si="32"/>
        <v>0.31497572195246615</v>
      </c>
      <c r="P1620" s="2"/>
      <c r="Q1620" s="2"/>
      <c r="R1620" s="2"/>
      <c r="S1620" s="2"/>
      <c r="T1620" s="2"/>
      <c r="U1620" s="2"/>
    </row>
    <row r="1621" spans="1:21" x14ac:dyDescent="0.25">
      <c r="A1621" s="37">
        <v>200602</v>
      </c>
      <c r="B1621" s="30" t="s">
        <v>55</v>
      </c>
      <c r="C1621" s="30" t="s">
        <v>1581</v>
      </c>
      <c r="D1621" s="30" t="s">
        <v>696</v>
      </c>
      <c r="E1621" s="42">
        <v>37379</v>
      </c>
      <c r="F1621" s="32">
        <v>38655</v>
      </c>
      <c r="G1621" s="32">
        <f t="shared" si="33"/>
        <v>1276</v>
      </c>
      <c r="H1621" s="32">
        <v>35797</v>
      </c>
      <c r="I1621" s="32">
        <f t="shared" si="34"/>
        <v>2858</v>
      </c>
      <c r="J1621" s="33">
        <v>7.3899999999999993E-2</v>
      </c>
      <c r="K1621" s="34">
        <v>38905</v>
      </c>
      <c r="L1621" s="34">
        <v>0</v>
      </c>
      <c r="M1621" s="35">
        <f t="shared" si="35"/>
        <v>35797</v>
      </c>
      <c r="N1621" s="35">
        <f t="shared" si="36"/>
        <v>3108</v>
      </c>
      <c r="O1621" s="36">
        <f t="shared" si="32"/>
        <v>7.9886903996915559E-2</v>
      </c>
      <c r="P1621" s="2"/>
      <c r="Q1621" s="2"/>
      <c r="R1621" s="2"/>
      <c r="S1621" s="2"/>
      <c r="T1621" s="2"/>
      <c r="U1621" s="2"/>
    </row>
    <row r="1622" spans="1:21" x14ac:dyDescent="0.25">
      <c r="A1622" s="37">
        <v>200603</v>
      </c>
      <c r="B1622" s="30" t="s">
        <v>55</v>
      </c>
      <c r="C1622" s="30" t="s">
        <v>1581</v>
      </c>
      <c r="D1622" s="30" t="s">
        <v>1582</v>
      </c>
      <c r="E1622" s="42">
        <v>17771</v>
      </c>
      <c r="F1622" s="32">
        <v>18542</v>
      </c>
      <c r="G1622" s="32">
        <f t="shared" si="33"/>
        <v>771</v>
      </c>
      <c r="H1622" s="32">
        <v>16577</v>
      </c>
      <c r="I1622" s="32">
        <f t="shared" si="34"/>
        <v>1965</v>
      </c>
      <c r="J1622" s="33">
        <v>0.106</v>
      </c>
      <c r="K1622" s="34">
        <v>18833</v>
      </c>
      <c r="L1622" s="34">
        <v>1965</v>
      </c>
      <c r="M1622" s="35">
        <f t="shared" si="35"/>
        <v>18542</v>
      </c>
      <c r="N1622" s="35">
        <f t="shared" si="36"/>
        <v>291</v>
      </c>
      <c r="O1622" s="36">
        <f t="shared" si="32"/>
        <v>1.54516009132905E-2</v>
      </c>
      <c r="P1622" s="2"/>
      <c r="Q1622" s="2"/>
      <c r="R1622" s="2"/>
      <c r="S1622" s="2"/>
      <c r="T1622" s="2"/>
      <c r="U1622" s="2"/>
    </row>
    <row r="1623" spans="1:21" x14ac:dyDescent="0.25">
      <c r="A1623" s="37">
        <v>200604</v>
      </c>
      <c r="B1623" s="30" t="s">
        <v>55</v>
      </c>
      <c r="C1623" s="30" t="s">
        <v>1581</v>
      </c>
      <c r="D1623" s="30" t="s">
        <v>1583</v>
      </c>
      <c r="E1623" s="38"/>
      <c r="F1623" s="39">
        <v>0</v>
      </c>
      <c r="G1623" s="32">
        <f t="shared" si="33"/>
        <v>0</v>
      </c>
      <c r="H1623" s="39">
        <v>0</v>
      </c>
      <c r="I1623" s="32">
        <f t="shared" si="34"/>
        <v>0</v>
      </c>
      <c r="J1623" s="40"/>
      <c r="K1623" s="34">
        <v>0</v>
      </c>
      <c r="L1623" s="34">
        <v>0</v>
      </c>
      <c r="M1623" s="34">
        <f t="shared" si="35"/>
        <v>0</v>
      </c>
      <c r="N1623" s="34">
        <f t="shared" si="36"/>
        <v>0</v>
      </c>
      <c r="O1623" s="36" t="e">
        <f t="shared" si="32"/>
        <v>#DIV/0!</v>
      </c>
      <c r="P1623" s="2"/>
      <c r="Q1623" s="2"/>
      <c r="R1623" s="2"/>
      <c r="S1623" s="2"/>
      <c r="T1623" s="2"/>
      <c r="U1623" s="2"/>
    </row>
    <row r="1624" spans="1:21" x14ac:dyDescent="0.25">
      <c r="A1624" s="37">
        <v>200605</v>
      </c>
      <c r="B1624" s="30" t="s">
        <v>55</v>
      </c>
      <c r="C1624" s="30" t="s">
        <v>1581</v>
      </c>
      <c r="D1624" s="30" t="s">
        <v>1584</v>
      </c>
      <c r="E1624" s="42">
        <v>22314</v>
      </c>
      <c r="F1624" s="32">
        <v>24159</v>
      </c>
      <c r="G1624" s="32">
        <f t="shared" si="33"/>
        <v>1845</v>
      </c>
      <c r="H1624" s="32">
        <v>17363</v>
      </c>
      <c r="I1624" s="32">
        <f t="shared" si="34"/>
        <v>6796</v>
      </c>
      <c r="J1624" s="33">
        <v>0.28129999999999999</v>
      </c>
      <c r="K1624" s="34">
        <v>24980</v>
      </c>
      <c r="L1624" s="34">
        <v>0</v>
      </c>
      <c r="M1624" s="35">
        <f t="shared" si="35"/>
        <v>17363</v>
      </c>
      <c r="N1624" s="35">
        <f t="shared" si="36"/>
        <v>7617</v>
      </c>
      <c r="O1624" s="36">
        <f t="shared" si="32"/>
        <v>0.30492393915132104</v>
      </c>
      <c r="P1624" s="2"/>
      <c r="Q1624" s="2"/>
      <c r="R1624" s="2"/>
      <c r="S1624" s="2"/>
      <c r="T1624" s="2"/>
      <c r="U1624" s="2"/>
    </row>
    <row r="1625" spans="1:21" x14ac:dyDescent="0.25">
      <c r="A1625" s="37">
        <v>200606</v>
      </c>
      <c r="B1625" s="30" t="s">
        <v>55</v>
      </c>
      <c r="C1625" s="30" t="s">
        <v>1581</v>
      </c>
      <c r="D1625" s="30" t="s">
        <v>1585</v>
      </c>
      <c r="E1625" s="42">
        <v>8929</v>
      </c>
      <c r="F1625" s="32">
        <v>9727</v>
      </c>
      <c r="G1625" s="32">
        <f t="shared" si="33"/>
        <v>798</v>
      </c>
      <c r="H1625" s="32">
        <v>7801</v>
      </c>
      <c r="I1625" s="32">
        <f t="shared" si="34"/>
        <v>1926</v>
      </c>
      <c r="J1625" s="33">
        <v>0.19800000000000001</v>
      </c>
      <c r="K1625" s="34">
        <v>9983</v>
      </c>
      <c r="L1625" s="34">
        <v>0</v>
      </c>
      <c r="M1625" s="35">
        <f t="shared" si="35"/>
        <v>7801</v>
      </c>
      <c r="N1625" s="35">
        <f t="shared" si="36"/>
        <v>2182</v>
      </c>
      <c r="O1625" s="36">
        <f t="shared" si="32"/>
        <v>0.21857157167184213</v>
      </c>
      <c r="P1625" s="2"/>
      <c r="Q1625" s="2"/>
      <c r="R1625" s="2"/>
      <c r="S1625" s="2"/>
      <c r="T1625" s="2"/>
      <c r="U1625" s="2"/>
    </row>
    <row r="1626" spans="1:21" x14ac:dyDescent="0.25">
      <c r="A1626" s="37">
        <v>200607</v>
      </c>
      <c r="B1626" s="30" t="s">
        <v>55</v>
      </c>
      <c r="C1626" s="30" t="s">
        <v>1581</v>
      </c>
      <c r="D1626" s="30" t="s">
        <v>1586</v>
      </c>
      <c r="E1626" s="42">
        <v>15274</v>
      </c>
      <c r="F1626" s="32">
        <v>16050</v>
      </c>
      <c r="G1626" s="32">
        <f t="shared" si="33"/>
        <v>776</v>
      </c>
      <c r="H1626" s="32">
        <v>14399</v>
      </c>
      <c r="I1626" s="32">
        <f t="shared" si="34"/>
        <v>1651</v>
      </c>
      <c r="J1626" s="33">
        <v>0.10290000000000001</v>
      </c>
      <c r="K1626" s="34">
        <v>16197</v>
      </c>
      <c r="L1626" s="34">
        <v>0</v>
      </c>
      <c r="M1626" s="35">
        <f t="shared" si="35"/>
        <v>14399</v>
      </c>
      <c r="N1626" s="35">
        <f t="shared" si="36"/>
        <v>1798</v>
      </c>
      <c r="O1626" s="36">
        <f t="shared" si="32"/>
        <v>0.11100821139717232</v>
      </c>
      <c r="P1626" s="2"/>
      <c r="Q1626" s="2"/>
      <c r="R1626" s="2"/>
      <c r="S1626" s="2"/>
      <c r="T1626" s="2"/>
      <c r="U1626" s="2"/>
    </row>
    <row r="1627" spans="1:21" x14ac:dyDescent="0.25">
      <c r="A1627" s="37">
        <v>200608</v>
      </c>
      <c r="B1627" s="30" t="s">
        <v>55</v>
      </c>
      <c r="C1627" s="30" t="s">
        <v>1581</v>
      </c>
      <c r="D1627" s="30" t="s">
        <v>1569</v>
      </c>
      <c r="E1627" s="42">
        <v>5803</v>
      </c>
      <c r="F1627" s="32">
        <v>6171</v>
      </c>
      <c r="G1627" s="32">
        <f t="shared" si="33"/>
        <v>368</v>
      </c>
      <c r="H1627" s="32">
        <v>5377</v>
      </c>
      <c r="I1627" s="32">
        <f t="shared" si="34"/>
        <v>794</v>
      </c>
      <c r="J1627" s="33">
        <v>0.12870000000000001</v>
      </c>
      <c r="K1627" s="34">
        <v>6288</v>
      </c>
      <c r="L1627" s="34">
        <v>0</v>
      </c>
      <c r="M1627" s="35">
        <f t="shared" si="35"/>
        <v>5377</v>
      </c>
      <c r="N1627" s="35">
        <f t="shared" si="36"/>
        <v>911</v>
      </c>
      <c r="O1627" s="36">
        <f t="shared" si="32"/>
        <v>0.14487913486005088</v>
      </c>
      <c r="P1627" s="2"/>
      <c r="Q1627" s="2"/>
      <c r="R1627" s="2"/>
      <c r="S1627" s="2"/>
      <c r="T1627" s="2"/>
      <c r="U1627" s="2"/>
    </row>
    <row r="1628" spans="1:21" x14ac:dyDescent="0.25">
      <c r="A1628" s="37">
        <v>200701</v>
      </c>
      <c r="B1628" s="30" t="s">
        <v>55</v>
      </c>
      <c r="C1628" s="30" t="s">
        <v>1587</v>
      </c>
      <c r="D1628" s="30" t="s">
        <v>1588</v>
      </c>
      <c r="E1628" s="42">
        <v>92314</v>
      </c>
      <c r="F1628" s="32">
        <v>99824</v>
      </c>
      <c r="G1628" s="32">
        <f t="shared" si="33"/>
        <v>7510</v>
      </c>
      <c r="H1628" s="32">
        <v>83009</v>
      </c>
      <c r="I1628" s="32">
        <f t="shared" si="34"/>
        <v>16815</v>
      </c>
      <c r="J1628" s="33">
        <v>0.16839999999999999</v>
      </c>
      <c r="K1628" s="34">
        <v>101187</v>
      </c>
      <c r="L1628" s="34">
        <v>136</v>
      </c>
      <c r="M1628" s="35">
        <f t="shared" si="35"/>
        <v>83145</v>
      </c>
      <c r="N1628" s="35">
        <f t="shared" si="36"/>
        <v>18042</v>
      </c>
      <c r="O1628" s="36">
        <f t="shared" si="32"/>
        <v>0.17830353701562454</v>
      </c>
      <c r="P1628" s="2"/>
      <c r="Q1628" s="2"/>
      <c r="R1628" s="2"/>
      <c r="S1628" s="2"/>
      <c r="T1628" s="2"/>
      <c r="U1628" s="2"/>
    </row>
    <row r="1629" spans="1:21" x14ac:dyDescent="0.25">
      <c r="A1629" s="37">
        <v>200702</v>
      </c>
      <c r="B1629" s="30" t="s">
        <v>55</v>
      </c>
      <c r="C1629" s="30" t="s">
        <v>1587</v>
      </c>
      <c r="D1629" s="30" t="s">
        <v>1589</v>
      </c>
      <c r="E1629" s="42">
        <v>7958</v>
      </c>
      <c r="F1629" s="32">
        <v>8481</v>
      </c>
      <c r="G1629" s="32">
        <f t="shared" si="33"/>
        <v>523</v>
      </c>
      <c r="H1629" s="32">
        <v>7399</v>
      </c>
      <c r="I1629" s="32">
        <f t="shared" si="34"/>
        <v>1082</v>
      </c>
      <c r="J1629" s="33">
        <v>0.12759999999999999</v>
      </c>
      <c r="K1629" s="34">
        <v>8642</v>
      </c>
      <c r="L1629" s="34">
        <v>162</v>
      </c>
      <c r="M1629" s="35">
        <f t="shared" si="35"/>
        <v>7561</v>
      </c>
      <c r="N1629" s="35">
        <f t="shared" si="36"/>
        <v>1081</v>
      </c>
      <c r="O1629" s="36">
        <f t="shared" si="32"/>
        <v>0.12508678546632723</v>
      </c>
      <c r="P1629" s="2"/>
      <c r="Q1629" s="2"/>
      <c r="R1629" s="2"/>
      <c r="S1629" s="2"/>
      <c r="T1629" s="2"/>
      <c r="U1629" s="2"/>
    </row>
    <row r="1630" spans="1:21" x14ac:dyDescent="0.25">
      <c r="A1630" s="37">
        <v>200703</v>
      </c>
      <c r="B1630" s="30" t="s">
        <v>55</v>
      </c>
      <c r="C1630" s="30" t="s">
        <v>1587</v>
      </c>
      <c r="D1630" s="30" t="s">
        <v>1590</v>
      </c>
      <c r="E1630" s="42">
        <v>12135</v>
      </c>
      <c r="F1630" s="32">
        <v>12935</v>
      </c>
      <c r="G1630" s="32">
        <f t="shared" si="33"/>
        <v>800</v>
      </c>
      <c r="H1630" s="32">
        <v>12218</v>
      </c>
      <c r="I1630" s="32">
        <f t="shared" si="34"/>
        <v>717</v>
      </c>
      <c r="J1630" s="33">
        <v>5.5399999999999998E-2</v>
      </c>
      <c r="K1630" s="34">
        <v>13011</v>
      </c>
      <c r="L1630" s="34">
        <v>0</v>
      </c>
      <c r="M1630" s="35">
        <f t="shared" si="35"/>
        <v>12218</v>
      </c>
      <c r="N1630" s="35">
        <f t="shared" si="36"/>
        <v>793</v>
      </c>
      <c r="O1630" s="36">
        <f t="shared" si="32"/>
        <v>6.0948428253016676E-2</v>
      </c>
      <c r="P1630" s="2"/>
      <c r="Q1630" s="2"/>
      <c r="R1630" s="2"/>
      <c r="S1630" s="2"/>
      <c r="T1630" s="2"/>
      <c r="U1630" s="2"/>
    </row>
    <row r="1631" spans="1:21" x14ac:dyDescent="0.25">
      <c r="A1631" s="37">
        <v>200704</v>
      </c>
      <c r="B1631" s="30" t="s">
        <v>55</v>
      </c>
      <c r="C1631" s="30" t="s">
        <v>1587</v>
      </c>
      <c r="D1631" s="30" t="s">
        <v>1591</v>
      </c>
      <c r="E1631" s="38"/>
      <c r="F1631" s="39">
        <v>0</v>
      </c>
      <c r="G1631" s="32">
        <f t="shared" si="33"/>
        <v>0</v>
      </c>
      <c r="H1631" s="39">
        <v>0</v>
      </c>
      <c r="I1631" s="32">
        <f t="shared" si="34"/>
        <v>0</v>
      </c>
      <c r="J1631" s="40"/>
      <c r="K1631" s="34">
        <v>0</v>
      </c>
      <c r="L1631" s="34">
        <v>0</v>
      </c>
      <c r="M1631" s="34">
        <f t="shared" si="35"/>
        <v>0</v>
      </c>
      <c r="N1631" s="34">
        <f t="shared" si="36"/>
        <v>0</v>
      </c>
      <c r="O1631" s="36" t="e">
        <f t="shared" si="32"/>
        <v>#DIV/0!</v>
      </c>
      <c r="P1631" s="2"/>
      <c r="Q1631" s="2"/>
      <c r="R1631" s="2"/>
      <c r="S1631" s="2"/>
      <c r="T1631" s="2"/>
      <c r="U1631" s="2"/>
    </row>
    <row r="1632" spans="1:21" x14ac:dyDescent="0.25">
      <c r="A1632" s="37">
        <v>200705</v>
      </c>
      <c r="B1632" s="30" t="s">
        <v>55</v>
      </c>
      <c r="C1632" s="30" t="s">
        <v>1587</v>
      </c>
      <c r="D1632" s="30" t="s">
        <v>1592</v>
      </c>
      <c r="E1632" s="42">
        <v>8777</v>
      </c>
      <c r="F1632" s="32">
        <v>9840</v>
      </c>
      <c r="G1632" s="32">
        <f t="shared" si="33"/>
        <v>1063</v>
      </c>
      <c r="H1632" s="32">
        <v>7840</v>
      </c>
      <c r="I1632" s="32">
        <f t="shared" si="34"/>
        <v>2000</v>
      </c>
      <c r="J1632" s="33">
        <v>0.20330000000000001</v>
      </c>
      <c r="K1632" s="34">
        <v>9973</v>
      </c>
      <c r="L1632" s="34">
        <v>0</v>
      </c>
      <c r="M1632" s="35">
        <f t="shared" si="35"/>
        <v>7840</v>
      </c>
      <c r="N1632" s="35">
        <f t="shared" si="36"/>
        <v>2133</v>
      </c>
      <c r="O1632" s="36">
        <f t="shared" si="32"/>
        <v>0.21387746916675024</v>
      </c>
      <c r="P1632" s="2"/>
      <c r="Q1632" s="2"/>
      <c r="R1632" s="2"/>
      <c r="S1632" s="2"/>
      <c r="T1632" s="2"/>
      <c r="U1632" s="2"/>
    </row>
    <row r="1633" spans="1:21" x14ac:dyDescent="0.25">
      <c r="A1633" s="37">
        <v>200706</v>
      </c>
      <c r="B1633" s="30" t="s">
        <v>55</v>
      </c>
      <c r="C1633" s="30" t="s">
        <v>1587</v>
      </c>
      <c r="D1633" s="30" t="s">
        <v>1593</v>
      </c>
      <c r="E1633" s="42">
        <v>12338</v>
      </c>
      <c r="F1633" s="32">
        <v>13671</v>
      </c>
      <c r="G1633" s="32">
        <f t="shared" si="33"/>
        <v>1333</v>
      </c>
      <c r="H1633" s="32">
        <v>10758</v>
      </c>
      <c r="I1633" s="32">
        <f t="shared" si="34"/>
        <v>2913</v>
      </c>
      <c r="J1633" s="33">
        <v>0.21310000000000001</v>
      </c>
      <c r="K1633" s="34">
        <v>14010</v>
      </c>
      <c r="L1633" s="34">
        <v>0</v>
      </c>
      <c r="M1633" s="35">
        <f t="shared" si="35"/>
        <v>10758</v>
      </c>
      <c r="N1633" s="35">
        <f t="shared" si="36"/>
        <v>3252</v>
      </c>
      <c r="O1633" s="36">
        <f t="shared" si="32"/>
        <v>0.23211991434689508</v>
      </c>
      <c r="P1633" s="2"/>
      <c r="Q1633" s="2"/>
      <c r="R1633" s="2"/>
      <c r="S1633" s="2"/>
      <c r="T1633" s="2"/>
      <c r="U1633" s="2"/>
    </row>
    <row r="1634" spans="1:21" x14ac:dyDescent="0.25">
      <c r="A1634" s="37">
        <v>200801</v>
      </c>
      <c r="B1634" s="30" t="s">
        <v>55</v>
      </c>
      <c r="C1634" s="30" t="s">
        <v>1594</v>
      </c>
      <c r="D1634" s="30" t="s">
        <v>1594</v>
      </c>
      <c r="E1634" s="42">
        <v>40159</v>
      </c>
      <c r="F1634" s="32">
        <v>44746</v>
      </c>
      <c r="G1634" s="32">
        <f t="shared" si="33"/>
        <v>4587</v>
      </c>
      <c r="H1634" s="32">
        <v>30802</v>
      </c>
      <c r="I1634" s="32">
        <f t="shared" si="34"/>
        <v>13944</v>
      </c>
      <c r="J1634" s="33">
        <v>0.31159999999999999</v>
      </c>
      <c r="K1634" s="34">
        <v>46522</v>
      </c>
      <c r="L1634" s="34">
        <v>0</v>
      </c>
      <c r="M1634" s="35">
        <f t="shared" si="35"/>
        <v>30802</v>
      </c>
      <c r="N1634" s="35">
        <f t="shared" si="36"/>
        <v>15720</v>
      </c>
      <c r="O1634" s="36">
        <f t="shared" si="32"/>
        <v>0.33790464726366021</v>
      </c>
      <c r="P1634" s="2"/>
      <c r="Q1634" s="2"/>
      <c r="R1634" s="2"/>
      <c r="S1634" s="2"/>
      <c r="T1634" s="2"/>
      <c r="U1634" s="2"/>
    </row>
    <row r="1635" spans="1:21" x14ac:dyDescent="0.25">
      <c r="A1635" s="37">
        <v>200802</v>
      </c>
      <c r="B1635" s="30" t="s">
        <v>55</v>
      </c>
      <c r="C1635" s="30" t="s">
        <v>1594</v>
      </c>
      <c r="D1635" s="30" t="s">
        <v>1595</v>
      </c>
      <c r="E1635" s="42">
        <v>2398</v>
      </c>
      <c r="F1635" s="32">
        <v>2496</v>
      </c>
      <c r="G1635" s="32">
        <f t="shared" si="33"/>
        <v>98</v>
      </c>
      <c r="H1635" s="32">
        <v>2305</v>
      </c>
      <c r="I1635" s="32">
        <f t="shared" si="34"/>
        <v>191</v>
      </c>
      <c r="J1635" s="33">
        <v>7.6499999999999999E-2</v>
      </c>
      <c r="K1635" s="34">
        <v>2544</v>
      </c>
      <c r="L1635" s="34">
        <v>0</v>
      </c>
      <c r="M1635" s="35">
        <f t="shared" si="35"/>
        <v>2305</v>
      </c>
      <c r="N1635" s="35">
        <f t="shared" si="36"/>
        <v>239</v>
      </c>
      <c r="O1635" s="36">
        <f t="shared" si="32"/>
        <v>9.3946540880503152E-2</v>
      </c>
      <c r="P1635" s="2"/>
      <c r="Q1635" s="2"/>
      <c r="R1635" s="2"/>
      <c r="S1635" s="2"/>
      <c r="T1635" s="2"/>
      <c r="U1635" s="2"/>
    </row>
    <row r="1636" spans="1:21" x14ac:dyDescent="0.25">
      <c r="A1636" s="37">
        <v>200803</v>
      </c>
      <c r="B1636" s="30" t="s">
        <v>55</v>
      </c>
      <c r="C1636" s="30" t="s">
        <v>1594</v>
      </c>
      <c r="D1636" s="30" t="s">
        <v>1596</v>
      </c>
      <c r="E1636" s="42">
        <v>4069</v>
      </c>
      <c r="F1636" s="32">
        <v>4426</v>
      </c>
      <c r="G1636" s="32">
        <f t="shared" si="33"/>
        <v>357</v>
      </c>
      <c r="H1636" s="32">
        <v>3626</v>
      </c>
      <c r="I1636" s="32">
        <f t="shared" si="34"/>
        <v>800</v>
      </c>
      <c r="J1636" s="33">
        <v>0.18079999999999999</v>
      </c>
      <c r="K1636" s="34">
        <v>4528</v>
      </c>
      <c r="L1636" s="34">
        <v>0</v>
      </c>
      <c r="M1636" s="35">
        <f t="shared" si="35"/>
        <v>3626</v>
      </c>
      <c r="N1636" s="35">
        <f t="shared" si="36"/>
        <v>902</v>
      </c>
      <c r="O1636" s="36">
        <f t="shared" si="32"/>
        <v>0.19920494699646643</v>
      </c>
      <c r="P1636" s="2"/>
      <c r="Q1636" s="2"/>
      <c r="R1636" s="2"/>
      <c r="S1636" s="2"/>
      <c r="T1636" s="2"/>
      <c r="U1636" s="2"/>
    </row>
    <row r="1637" spans="1:21" x14ac:dyDescent="0.25">
      <c r="A1637" s="37">
        <v>200804</v>
      </c>
      <c r="B1637" s="30" t="s">
        <v>55</v>
      </c>
      <c r="C1637" s="30" t="s">
        <v>1594</v>
      </c>
      <c r="D1637" s="30" t="s">
        <v>1597</v>
      </c>
      <c r="E1637" s="38"/>
      <c r="F1637" s="39">
        <v>0</v>
      </c>
      <c r="G1637" s="32">
        <f t="shared" si="33"/>
        <v>0</v>
      </c>
      <c r="H1637" s="39">
        <v>0</v>
      </c>
      <c r="I1637" s="32">
        <f t="shared" si="34"/>
        <v>0</v>
      </c>
      <c r="J1637" s="40"/>
      <c r="K1637" s="34">
        <v>0</v>
      </c>
      <c r="L1637" s="34">
        <v>0</v>
      </c>
      <c r="M1637" s="34">
        <f t="shared" si="35"/>
        <v>0</v>
      </c>
      <c r="N1637" s="34">
        <f t="shared" si="36"/>
        <v>0</v>
      </c>
      <c r="O1637" s="36" t="e">
        <f t="shared" si="32"/>
        <v>#DIV/0!</v>
      </c>
      <c r="P1637" s="2"/>
      <c r="Q1637" s="2"/>
      <c r="R1637" s="2"/>
      <c r="S1637" s="2"/>
      <c r="T1637" s="2"/>
      <c r="U1637" s="2"/>
    </row>
    <row r="1638" spans="1:21" x14ac:dyDescent="0.25">
      <c r="A1638" s="37">
        <v>200805</v>
      </c>
      <c r="B1638" s="30" t="s">
        <v>55</v>
      </c>
      <c r="C1638" s="30" t="s">
        <v>1594</v>
      </c>
      <c r="D1638" s="30" t="s">
        <v>1598</v>
      </c>
      <c r="E1638" s="42">
        <v>14850</v>
      </c>
      <c r="F1638" s="32">
        <v>16175</v>
      </c>
      <c r="G1638" s="32">
        <f t="shared" si="33"/>
        <v>1325</v>
      </c>
      <c r="H1638" s="32">
        <v>13522</v>
      </c>
      <c r="I1638" s="32">
        <f t="shared" si="34"/>
        <v>2653</v>
      </c>
      <c r="J1638" s="33">
        <v>0.16400000000000001</v>
      </c>
      <c r="K1638" s="34">
        <v>16626</v>
      </c>
      <c r="L1638" s="34">
        <v>0</v>
      </c>
      <c r="M1638" s="35">
        <f t="shared" si="35"/>
        <v>13522</v>
      </c>
      <c r="N1638" s="35">
        <f t="shared" si="36"/>
        <v>3104</v>
      </c>
      <c r="O1638" s="36">
        <f t="shared" si="32"/>
        <v>0.18669553711054973</v>
      </c>
      <c r="P1638" s="2"/>
      <c r="Q1638" s="2"/>
      <c r="R1638" s="2"/>
      <c r="S1638" s="2"/>
      <c r="T1638" s="2"/>
      <c r="U1638" s="2"/>
    </row>
    <row r="1639" spans="1:21" x14ac:dyDescent="0.25">
      <c r="A1639" s="37">
        <v>200806</v>
      </c>
      <c r="B1639" s="30" t="s">
        <v>55</v>
      </c>
      <c r="C1639" s="30" t="s">
        <v>1594</v>
      </c>
      <c r="D1639" s="30" t="s">
        <v>1599</v>
      </c>
      <c r="E1639" s="42">
        <v>3022</v>
      </c>
      <c r="F1639" s="32">
        <v>3113</v>
      </c>
      <c r="G1639" s="32">
        <f t="shared" si="33"/>
        <v>91</v>
      </c>
      <c r="H1639" s="32">
        <v>2795</v>
      </c>
      <c r="I1639" s="32">
        <f t="shared" si="34"/>
        <v>318</v>
      </c>
      <c r="J1639" s="33">
        <v>0.1022</v>
      </c>
      <c r="K1639" s="34">
        <v>3138</v>
      </c>
      <c r="L1639" s="34">
        <v>0</v>
      </c>
      <c r="M1639" s="35">
        <f t="shared" si="35"/>
        <v>2795</v>
      </c>
      <c r="N1639" s="35">
        <f t="shared" si="36"/>
        <v>343</v>
      </c>
      <c r="O1639" s="36">
        <f t="shared" si="32"/>
        <v>0.10930528999362651</v>
      </c>
      <c r="P1639" s="2"/>
      <c r="Q1639" s="2"/>
      <c r="R1639" s="2"/>
      <c r="S1639" s="2"/>
      <c r="T1639" s="2"/>
      <c r="U1639" s="2"/>
    </row>
    <row r="1640" spans="1:21" x14ac:dyDescent="0.25">
      <c r="A1640" s="37">
        <v>210101</v>
      </c>
      <c r="B1640" s="30" t="s">
        <v>56</v>
      </c>
      <c r="C1640" s="30" t="s">
        <v>56</v>
      </c>
      <c r="D1640" s="30" t="s">
        <v>56</v>
      </c>
      <c r="E1640" s="42">
        <v>121568</v>
      </c>
      <c r="F1640" s="32">
        <v>135696</v>
      </c>
      <c r="G1640" s="32">
        <f t="shared" si="33"/>
        <v>14128</v>
      </c>
      <c r="H1640" s="32">
        <v>111701</v>
      </c>
      <c r="I1640" s="32">
        <f t="shared" si="34"/>
        <v>23995</v>
      </c>
      <c r="J1640" s="33">
        <v>0.17680000000000001</v>
      </c>
      <c r="K1640" s="34">
        <v>137019</v>
      </c>
      <c r="L1640" s="34">
        <v>0</v>
      </c>
      <c r="M1640" s="35">
        <f t="shared" si="35"/>
        <v>111701</v>
      </c>
      <c r="N1640" s="35">
        <f t="shared" si="36"/>
        <v>25318</v>
      </c>
      <c r="O1640" s="36">
        <f t="shared" si="32"/>
        <v>0.18477729366000337</v>
      </c>
      <c r="P1640" s="2"/>
      <c r="Q1640" s="2"/>
      <c r="R1640" s="2"/>
      <c r="S1640" s="2"/>
      <c r="T1640" s="2"/>
      <c r="U1640" s="2"/>
    </row>
    <row r="1641" spans="1:21" x14ac:dyDescent="0.25">
      <c r="A1641" s="37">
        <v>210102</v>
      </c>
      <c r="B1641" s="30" t="s">
        <v>56</v>
      </c>
      <c r="C1641" s="30" t="s">
        <v>56</v>
      </c>
      <c r="D1641" s="30" t="s">
        <v>1600</v>
      </c>
      <c r="E1641" s="42">
        <v>3013</v>
      </c>
      <c r="F1641" s="32">
        <v>3402</v>
      </c>
      <c r="G1641" s="32">
        <f t="shared" si="33"/>
        <v>389</v>
      </c>
      <c r="H1641" s="32">
        <v>2525</v>
      </c>
      <c r="I1641" s="32">
        <f t="shared" si="34"/>
        <v>877</v>
      </c>
      <c r="J1641" s="33">
        <v>0.25779999999999997</v>
      </c>
      <c r="K1641" s="34">
        <v>3473</v>
      </c>
      <c r="L1641" s="34">
        <v>0</v>
      </c>
      <c r="M1641" s="35">
        <f t="shared" si="35"/>
        <v>2525</v>
      </c>
      <c r="N1641" s="35">
        <f t="shared" si="36"/>
        <v>948</v>
      </c>
      <c r="O1641" s="36">
        <f t="shared" si="32"/>
        <v>0.2729628563201843</v>
      </c>
      <c r="P1641" s="2"/>
      <c r="Q1641" s="2"/>
      <c r="R1641" s="2"/>
      <c r="S1641" s="2"/>
      <c r="T1641" s="2"/>
      <c r="U1641" s="2"/>
    </row>
    <row r="1642" spans="1:21" x14ac:dyDescent="0.25">
      <c r="A1642" s="37">
        <v>210103</v>
      </c>
      <c r="B1642" s="30" t="s">
        <v>56</v>
      </c>
      <c r="C1642" s="30" t="s">
        <v>56</v>
      </c>
      <c r="D1642" s="30" t="s">
        <v>1601</v>
      </c>
      <c r="E1642" s="38"/>
      <c r="F1642" s="39">
        <v>0</v>
      </c>
      <c r="G1642" s="32">
        <f t="shared" si="33"/>
        <v>0</v>
      </c>
      <c r="H1642" s="39">
        <v>0</v>
      </c>
      <c r="I1642" s="32">
        <f t="shared" si="34"/>
        <v>0</v>
      </c>
      <c r="J1642" s="40"/>
      <c r="K1642" s="34">
        <v>0</v>
      </c>
      <c r="L1642" s="34">
        <v>0</v>
      </c>
      <c r="M1642" s="34">
        <f t="shared" si="35"/>
        <v>0</v>
      </c>
      <c r="N1642" s="34">
        <f t="shared" si="36"/>
        <v>0</v>
      </c>
      <c r="O1642" s="36" t="e">
        <f t="shared" si="32"/>
        <v>#DIV/0!</v>
      </c>
      <c r="P1642" s="2"/>
      <c r="Q1642" s="2"/>
      <c r="R1642" s="2"/>
      <c r="S1642" s="2"/>
      <c r="T1642" s="2"/>
      <c r="U1642" s="2"/>
    </row>
    <row r="1643" spans="1:21" x14ac:dyDescent="0.25">
      <c r="A1643" s="37">
        <v>210104</v>
      </c>
      <c r="B1643" s="30" t="s">
        <v>56</v>
      </c>
      <c r="C1643" s="30" t="s">
        <v>56</v>
      </c>
      <c r="D1643" s="30" t="s">
        <v>1602</v>
      </c>
      <c r="E1643" s="38"/>
      <c r="F1643" s="39">
        <v>0</v>
      </c>
      <c r="G1643" s="32">
        <f t="shared" si="33"/>
        <v>0</v>
      </c>
      <c r="H1643" s="39">
        <v>0</v>
      </c>
      <c r="I1643" s="32">
        <f t="shared" si="34"/>
        <v>0</v>
      </c>
      <c r="J1643" s="40"/>
      <c r="K1643" s="34">
        <v>0</v>
      </c>
      <c r="L1643" s="34">
        <v>0</v>
      </c>
      <c r="M1643" s="34">
        <f t="shared" si="35"/>
        <v>0</v>
      </c>
      <c r="N1643" s="34">
        <f t="shared" si="36"/>
        <v>0</v>
      </c>
      <c r="O1643" s="36" t="e">
        <f t="shared" si="32"/>
        <v>#DIV/0!</v>
      </c>
      <c r="P1643" s="2"/>
      <c r="Q1643" s="2"/>
      <c r="R1643" s="2"/>
      <c r="S1643" s="2"/>
      <c r="T1643" s="2"/>
      <c r="U1643" s="2"/>
    </row>
    <row r="1644" spans="1:21" x14ac:dyDescent="0.25">
      <c r="A1644" s="37">
        <v>210105</v>
      </c>
      <c r="B1644" s="30" t="s">
        <v>56</v>
      </c>
      <c r="C1644" s="30" t="s">
        <v>56</v>
      </c>
      <c r="D1644" s="30" t="s">
        <v>1603</v>
      </c>
      <c r="E1644" s="38"/>
      <c r="F1644" s="39">
        <v>0</v>
      </c>
      <c r="G1644" s="32">
        <f t="shared" si="33"/>
        <v>0</v>
      </c>
      <c r="H1644" s="39">
        <v>0</v>
      </c>
      <c r="I1644" s="32">
        <f t="shared" si="34"/>
        <v>0</v>
      </c>
      <c r="J1644" s="40"/>
      <c r="K1644" s="34">
        <v>0</v>
      </c>
      <c r="L1644" s="34">
        <v>0</v>
      </c>
      <c r="M1644" s="34">
        <f t="shared" si="35"/>
        <v>0</v>
      </c>
      <c r="N1644" s="34">
        <f t="shared" si="36"/>
        <v>0</v>
      </c>
      <c r="O1644" s="36" t="e">
        <f t="shared" si="32"/>
        <v>#DIV/0!</v>
      </c>
      <c r="P1644" s="2"/>
      <c r="Q1644" s="2"/>
      <c r="R1644" s="2"/>
      <c r="S1644" s="2"/>
      <c r="T1644" s="2"/>
      <c r="U1644" s="2"/>
    </row>
    <row r="1645" spans="1:21" x14ac:dyDescent="0.25">
      <c r="A1645" s="37">
        <v>210106</v>
      </c>
      <c r="B1645" s="30" t="s">
        <v>56</v>
      </c>
      <c r="C1645" s="30" t="s">
        <v>56</v>
      </c>
      <c r="D1645" s="30" t="s">
        <v>1604</v>
      </c>
      <c r="E1645" s="38"/>
      <c r="F1645" s="39">
        <v>0</v>
      </c>
      <c r="G1645" s="32">
        <f t="shared" si="33"/>
        <v>0</v>
      </c>
      <c r="H1645" s="39">
        <v>0</v>
      </c>
      <c r="I1645" s="32">
        <f t="shared" si="34"/>
        <v>0</v>
      </c>
      <c r="J1645" s="40"/>
      <c r="K1645" s="34">
        <v>0</v>
      </c>
      <c r="L1645" s="34">
        <v>0</v>
      </c>
      <c r="M1645" s="34">
        <f t="shared" si="35"/>
        <v>0</v>
      </c>
      <c r="N1645" s="34">
        <f t="shared" si="36"/>
        <v>0</v>
      </c>
      <c r="O1645" s="36" t="e">
        <f t="shared" si="32"/>
        <v>#DIV/0!</v>
      </c>
      <c r="P1645" s="2"/>
      <c r="Q1645" s="2"/>
      <c r="R1645" s="2"/>
      <c r="S1645" s="2"/>
      <c r="T1645" s="2"/>
      <c r="U1645" s="2"/>
    </row>
    <row r="1646" spans="1:21" x14ac:dyDescent="0.25">
      <c r="A1646" s="37">
        <v>210107</v>
      </c>
      <c r="B1646" s="30" t="s">
        <v>56</v>
      </c>
      <c r="C1646" s="30" t="s">
        <v>56</v>
      </c>
      <c r="D1646" s="30" t="s">
        <v>1605</v>
      </c>
      <c r="E1646" s="38"/>
      <c r="F1646" s="39">
        <v>0</v>
      </c>
      <c r="G1646" s="32">
        <f t="shared" si="33"/>
        <v>0</v>
      </c>
      <c r="H1646" s="39">
        <v>0</v>
      </c>
      <c r="I1646" s="32">
        <f t="shared" si="34"/>
        <v>0</v>
      </c>
      <c r="J1646" s="40"/>
      <c r="K1646" s="34">
        <v>0</v>
      </c>
      <c r="L1646" s="34">
        <v>0</v>
      </c>
      <c r="M1646" s="34">
        <f t="shared" si="35"/>
        <v>0</v>
      </c>
      <c r="N1646" s="34">
        <f t="shared" si="36"/>
        <v>0</v>
      </c>
      <c r="O1646" s="36" t="e">
        <f t="shared" si="32"/>
        <v>#DIV/0!</v>
      </c>
      <c r="P1646" s="2"/>
      <c r="Q1646" s="2"/>
      <c r="R1646" s="2"/>
      <c r="S1646" s="2"/>
      <c r="T1646" s="2"/>
      <c r="U1646" s="2"/>
    </row>
    <row r="1647" spans="1:21" x14ac:dyDescent="0.25">
      <c r="A1647" s="37">
        <v>210108</v>
      </c>
      <c r="B1647" s="30" t="s">
        <v>56</v>
      </c>
      <c r="C1647" s="30" t="s">
        <v>56</v>
      </c>
      <c r="D1647" s="30" t="s">
        <v>248</v>
      </c>
      <c r="E1647" s="38"/>
      <c r="F1647" s="39">
        <v>0</v>
      </c>
      <c r="G1647" s="32">
        <f t="shared" si="33"/>
        <v>0</v>
      </c>
      <c r="H1647" s="39">
        <v>0</v>
      </c>
      <c r="I1647" s="32">
        <f t="shared" si="34"/>
        <v>0</v>
      </c>
      <c r="J1647" s="40"/>
      <c r="K1647" s="34">
        <v>0</v>
      </c>
      <c r="L1647" s="34">
        <v>0</v>
      </c>
      <c r="M1647" s="34">
        <f t="shared" si="35"/>
        <v>0</v>
      </c>
      <c r="N1647" s="34">
        <f t="shared" si="36"/>
        <v>0</v>
      </c>
      <c r="O1647" s="36" t="e">
        <f t="shared" si="32"/>
        <v>#DIV/0!</v>
      </c>
      <c r="P1647" s="2"/>
      <c r="Q1647" s="2"/>
      <c r="R1647" s="2"/>
      <c r="S1647" s="2"/>
      <c r="T1647" s="2"/>
      <c r="U1647" s="2"/>
    </row>
    <row r="1648" spans="1:21" x14ac:dyDescent="0.25">
      <c r="A1648" s="37">
        <v>210109</v>
      </c>
      <c r="B1648" s="30" t="s">
        <v>56</v>
      </c>
      <c r="C1648" s="30" t="s">
        <v>56</v>
      </c>
      <c r="D1648" s="30" t="s">
        <v>1606</v>
      </c>
      <c r="E1648" s="42">
        <v>2637</v>
      </c>
      <c r="F1648" s="32">
        <v>2880</v>
      </c>
      <c r="G1648" s="32">
        <f t="shared" si="33"/>
        <v>243</v>
      </c>
      <c r="H1648" s="32">
        <v>2586</v>
      </c>
      <c r="I1648" s="32">
        <f t="shared" si="34"/>
        <v>294</v>
      </c>
      <c r="J1648" s="33">
        <v>0.1021</v>
      </c>
      <c r="K1648" s="34">
        <v>2898</v>
      </c>
      <c r="L1648" s="34">
        <v>0</v>
      </c>
      <c r="M1648" s="35">
        <f t="shared" si="35"/>
        <v>2586</v>
      </c>
      <c r="N1648" s="35">
        <f t="shared" si="36"/>
        <v>312</v>
      </c>
      <c r="O1648" s="36">
        <f t="shared" si="32"/>
        <v>0.10766045548654245</v>
      </c>
      <c r="P1648" s="2"/>
      <c r="Q1648" s="2"/>
      <c r="R1648" s="2"/>
      <c r="S1648" s="2"/>
      <c r="T1648" s="2"/>
      <c r="U1648" s="2"/>
    </row>
    <row r="1649" spans="1:21" x14ac:dyDescent="0.25">
      <c r="A1649" s="37">
        <v>210110</v>
      </c>
      <c r="B1649" s="30" t="s">
        <v>56</v>
      </c>
      <c r="C1649" s="30" t="s">
        <v>56</v>
      </c>
      <c r="D1649" s="30" t="s">
        <v>1607</v>
      </c>
      <c r="E1649" s="38"/>
      <c r="F1649" s="39">
        <v>0</v>
      </c>
      <c r="G1649" s="32">
        <f t="shared" si="33"/>
        <v>0</v>
      </c>
      <c r="H1649" s="39">
        <v>0</v>
      </c>
      <c r="I1649" s="32">
        <f t="shared" si="34"/>
        <v>0</v>
      </c>
      <c r="J1649" s="40"/>
      <c r="K1649" s="34">
        <v>0</v>
      </c>
      <c r="L1649" s="34">
        <v>0</v>
      </c>
      <c r="M1649" s="34">
        <f t="shared" si="35"/>
        <v>0</v>
      </c>
      <c r="N1649" s="34">
        <f t="shared" si="36"/>
        <v>0</v>
      </c>
      <c r="O1649" s="36" t="e">
        <f t="shared" si="32"/>
        <v>#DIV/0!</v>
      </c>
      <c r="P1649" s="2"/>
      <c r="Q1649" s="2"/>
      <c r="R1649" s="2"/>
      <c r="S1649" s="2"/>
      <c r="T1649" s="2"/>
      <c r="U1649" s="2"/>
    </row>
    <row r="1650" spans="1:21" x14ac:dyDescent="0.25">
      <c r="A1650" s="37">
        <v>210111</v>
      </c>
      <c r="B1650" s="30" t="s">
        <v>56</v>
      </c>
      <c r="C1650" s="30" t="s">
        <v>56</v>
      </c>
      <c r="D1650" s="30" t="s">
        <v>1608</v>
      </c>
      <c r="E1650" s="42">
        <v>2374</v>
      </c>
      <c r="F1650" s="32">
        <v>2755</v>
      </c>
      <c r="G1650" s="32">
        <f t="shared" si="33"/>
        <v>381</v>
      </c>
      <c r="H1650" s="32">
        <v>2078</v>
      </c>
      <c r="I1650" s="32">
        <f t="shared" si="34"/>
        <v>677</v>
      </c>
      <c r="J1650" s="33">
        <v>0.2457</v>
      </c>
      <c r="K1650" s="34">
        <v>2995</v>
      </c>
      <c r="L1650" s="34">
        <v>0</v>
      </c>
      <c r="M1650" s="35">
        <f t="shared" si="35"/>
        <v>2078</v>
      </c>
      <c r="N1650" s="35">
        <f t="shared" si="36"/>
        <v>917</v>
      </c>
      <c r="O1650" s="36">
        <f t="shared" si="32"/>
        <v>0.3061769616026711</v>
      </c>
      <c r="P1650" s="2"/>
      <c r="Q1650" s="2"/>
      <c r="R1650" s="2"/>
      <c r="S1650" s="2"/>
      <c r="T1650" s="2"/>
      <c r="U1650" s="2"/>
    </row>
    <row r="1651" spans="1:21" x14ac:dyDescent="0.25">
      <c r="A1651" s="37">
        <v>210112</v>
      </c>
      <c r="B1651" s="30" t="s">
        <v>56</v>
      </c>
      <c r="C1651" s="30" t="s">
        <v>56</v>
      </c>
      <c r="D1651" s="30" t="s">
        <v>1609</v>
      </c>
      <c r="E1651" s="38"/>
      <c r="F1651" s="39">
        <v>0</v>
      </c>
      <c r="G1651" s="32">
        <f t="shared" si="33"/>
        <v>0</v>
      </c>
      <c r="H1651" s="39">
        <v>0</v>
      </c>
      <c r="I1651" s="32">
        <f t="shared" si="34"/>
        <v>0</v>
      </c>
      <c r="J1651" s="40"/>
      <c r="K1651" s="34">
        <v>0</v>
      </c>
      <c r="L1651" s="34">
        <v>0</v>
      </c>
      <c r="M1651" s="34">
        <f t="shared" si="35"/>
        <v>0</v>
      </c>
      <c r="N1651" s="34">
        <f t="shared" si="36"/>
        <v>0</v>
      </c>
      <c r="O1651" s="36" t="e">
        <f t="shared" si="32"/>
        <v>#DIV/0!</v>
      </c>
      <c r="P1651" s="2"/>
      <c r="Q1651" s="2"/>
      <c r="R1651" s="2"/>
      <c r="S1651" s="2"/>
      <c r="T1651" s="2"/>
      <c r="U1651" s="2"/>
    </row>
    <row r="1652" spans="1:21" x14ac:dyDescent="0.25">
      <c r="A1652" s="37">
        <v>210113</v>
      </c>
      <c r="B1652" s="30" t="s">
        <v>56</v>
      </c>
      <c r="C1652" s="30" t="s">
        <v>56</v>
      </c>
      <c r="D1652" s="30" t="s">
        <v>401</v>
      </c>
      <c r="E1652" s="38"/>
      <c r="F1652" s="39">
        <v>0</v>
      </c>
      <c r="G1652" s="32">
        <f t="shared" si="33"/>
        <v>0</v>
      </c>
      <c r="H1652" s="39">
        <v>0</v>
      </c>
      <c r="I1652" s="32">
        <f t="shared" si="34"/>
        <v>0</v>
      </c>
      <c r="J1652" s="40"/>
      <c r="K1652" s="34">
        <v>0</v>
      </c>
      <c r="L1652" s="34">
        <v>0</v>
      </c>
      <c r="M1652" s="34">
        <f t="shared" si="35"/>
        <v>0</v>
      </c>
      <c r="N1652" s="34">
        <f t="shared" si="36"/>
        <v>0</v>
      </c>
      <c r="O1652" s="36" t="e">
        <f t="shared" si="32"/>
        <v>#DIV/0!</v>
      </c>
      <c r="P1652" s="2"/>
      <c r="Q1652" s="2"/>
      <c r="R1652" s="2"/>
      <c r="S1652" s="2"/>
      <c r="T1652" s="2"/>
      <c r="U1652" s="2"/>
    </row>
    <row r="1653" spans="1:21" x14ac:dyDescent="0.25">
      <c r="A1653" s="37">
        <v>210114</v>
      </c>
      <c r="B1653" s="30" t="s">
        <v>56</v>
      </c>
      <c r="C1653" s="30" t="s">
        <v>56</v>
      </c>
      <c r="D1653" s="30" t="s">
        <v>1610</v>
      </c>
      <c r="E1653" s="38"/>
      <c r="F1653" s="39">
        <v>0</v>
      </c>
      <c r="G1653" s="32">
        <f t="shared" si="33"/>
        <v>0</v>
      </c>
      <c r="H1653" s="39">
        <v>0</v>
      </c>
      <c r="I1653" s="32">
        <f t="shared" si="34"/>
        <v>0</v>
      </c>
      <c r="J1653" s="40"/>
      <c r="K1653" s="34">
        <v>0</v>
      </c>
      <c r="L1653" s="34">
        <v>0</v>
      </c>
      <c r="M1653" s="34">
        <f t="shared" si="35"/>
        <v>0</v>
      </c>
      <c r="N1653" s="34">
        <f t="shared" si="36"/>
        <v>0</v>
      </c>
      <c r="O1653" s="36" t="e">
        <f t="shared" si="32"/>
        <v>#DIV/0!</v>
      </c>
      <c r="P1653" s="2"/>
      <c r="Q1653" s="2"/>
      <c r="R1653" s="2"/>
      <c r="S1653" s="2"/>
      <c r="T1653" s="2"/>
      <c r="U1653" s="2"/>
    </row>
    <row r="1654" spans="1:21" x14ac:dyDescent="0.25">
      <c r="A1654" s="37">
        <v>210115</v>
      </c>
      <c r="B1654" s="30" t="s">
        <v>56</v>
      </c>
      <c r="C1654" s="30" t="s">
        <v>56</v>
      </c>
      <c r="D1654" s="30" t="s">
        <v>1611</v>
      </c>
      <c r="E1654" s="38"/>
      <c r="F1654" s="39">
        <v>0</v>
      </c>
      <c r="G1654" s="32">
        <f t="shared" si="33"/>
        <v>0</v>
      </c>
      <c r="H1654" s="39">
        <v>0</v>
      </c>
      <c r="I1654" s="32">
        <f t="shared" si="34"/>
        <v>0</v>
      </c>
      <c r="J1654" s="40"/>
      <c r="K1654" s="34">
        <v>0</v>
      </c>
      <c r="L1654" s="34">
        <v>0</v>
      </c>
      <c r="M1654" s="34">
        <f t="shared" si="35"/>
        <v>0</v>
      </c>
      <c r="N1654" s="34">
        <f t="shared" si="36"/>
        <v>0</v>
      </c>
      <c r="O1654" s="36" t="e">
        <f t="shared" si="32"/>
        <v>#DIV/0!</v>
      </c>
      <c r="P1654" s="2"/>
      <c r="Q1654" s="2"/>
      <c r="R1654" s="2"/>
      <c r="S1654" s="2"/>
      <c r="T1654" s="2"/>
      <c r="U1654" s="2"/>
    </row>
    <row r="1655" spans="1:21" x14ac:dyDescent="0.25">
      <c r="A1655" s="37">
        <v>210201</v>
      </c>
      <c r="B1655" s="30" t="s">
        <v>56</v>
      </c>
      <c r="C1655" s="30" t="s">
        <v>1408</v>
      </c>
      <c r="D1655" s="30" t="s">
        <v>1408</v>
      </c>
      <c r="E1655" s="42">
        <v>20453</v>
      </c>
      <c r="F1655" s="32">
        <v>22039</v>
      </c>
      <c r="G1655" s="32">
        <f t="shared" si="33"/>
        <v>1586</v>
      </c>
      <c r="H1655" s="32">
        <v>20030</v>
      </c>
      <c r="I1655" s="32">
        <f t="shared" si="34"/>
        <v>2009</v>
      </c>
      <c r="J1655" s="33">
        <v>9.1200000000000003E-2</v>
      </c>
      <c r="K1655" s="34">
        <v>22482</v>
      </c>
      <c r="L1655" s="34">
        <v>0</v>
      </c>
      <c r="M1655" s="35">
        <f t="shared" si="35"/>
        <v>20030</v>
      </c>
      <c r="N1655" s="35">
        <f t="shared" si="36"/>
        <v>2452</v>
      </c>
      <c r="O1655" s="36">
        <f t="shared" si="32"/>
        <v>0.10906502980161907</v>
      </c>
      <c r="P1655" s="2"/>
      <c r="Q1655" s="2"/>
      <c r="R1655" s="2"/>
      <c r="S1655" s="2"/>
      <c r="T1655" s="2"/>
      <c r="U1655" s="2"/>
    </row>
    <row r="1656" spans="1:21" x14ac:dyDescent="0.25">
      <c r="A1656" s="37">
        <v>210202</v>
      </c>
      <c r="B1656" s="30" t="s">
        <v>56</v>
      </c>
      <c r="C1656" s="30" t="s">
        <v>1408</v>
      </c>
      <c r="D1656" s="30" t="s">
        <v>1612</v>
      </c>
      <c r="E1656" s="38"/>
      <c r="F1656" s="39">
        <v>0</v>
      </c>
      <c r="G1656" s="32">
        <f t="shared" si="33"/>
        <v>0</v>
      </c>
      <c r="H1656" s="39">
        <v>0</v>
      </c>
      <c r="I1656" s="32">
        <f t="shared" si="34"/>
        <v>0</v>
      </c>
      <c r="J1656" s="40"/>
      <c r="K1656" s="34">
        <v>0</v>
      </c>
      <c r="L1656" s="34">
        <v>0</v>
      </c>
      <c r="M1656" s="34">
        <f t="shared" si="35"/>
        <v>0</v>
      </c>
      <c r="N1656" s="34">
        <f t="shared" si="36"/>
        <v>0</v>
      </c>
      <c r="O1656" s="36" t="e">
        <f t="shared" si="32"/>
        <v>#DIV/0!</v>
      </c>
      <c r="P1656" s="2"/>
      <c r="Q1656" s="2"/>
      <c r="R1656" s="2"/>
      <c r="S1656" s="2"/>
      <c r="T1656" s="2"/>
      <c r="U1656" s="2"/>
    </row>
    <row r="1657" spans="1:21" x14ac:dyDescent="0.25">
      <c r="A1657" s="37">
        <v>210203</v>
      </c>
      <c r="B1657" s="30" t="s">
        <v>56</v>
      </c>
      <c r="C1657" s="30" t="s">
        <v>1408</v>
      </c>
      <c r="D1657" s="30" t="s">
        <v>1613</v>
      </c>
      <c r="E1657" s="38"/>
      <c r="F1657" s="39">
        <v>0</v>
      </c>
      <c r="G1657" s="32">
        <f t="shared" si="33"/>
        <v>0</v>
      </c>
      <c r="H1657" s="39">
        <v>0</v>
      </c>
      <c r="I1657" s="32">
        <f t="shared" si="34"/>
        <v>0</v>
      </c>
      <c r="J1657" s="40"/>
      <c r="K1657" s="34">
        <v>0</v>
      </c>
      <c r="L1657" s="34">
        <v>0</v>
      </c>
      <c r="M1657" s="34">
        <f t="shared" si="35"/>
        <v>0</v>
      </c>
      <c r="N1657" s="34">
        <f t="shared" si="36"/>
        <v>0</v>
      </c>
      <c r="O1657" s="36" t="e">
        <f t="shared" si="32"/>
        <v>#DIV/0!</v>
      </c>
      <c r="P1657" s="2"/>
      <c r="Q1657" s="2"/>
      <c r="R1657" s="2"/>
      <c r="S1657" s="2"/>
      <c r="T1657" s="2"/>
      <c r="U1657" s="2"/>
    </row>
    <row r="1658" spans="1:21" x14ac:dyDescent="0.25">
      <c r="A1658" s="37">
        <v>210204</v>
      </c>
      <c r="B1658" s="30" t="s">
        <v>56</v>
      </c>
      <c r="C1658" s="30" t="s">
        <v>1408</v>
      </c>
      <c r="D1658" s="30" t="s">
        <v>1614</v>
      </c>
      <c r="E1658" s="42">
        <v>2974</v>
      </c>
      <c r="F1658" s="32">
        <v>3402</v>
      </c>
      <c r="G1658" s="32">
        <f t="shared" si="33"/>
        <v>428</v>
      </c>
      <c r="H1658" s="32">
        <v>2815</v>
      </c>
      <c r="I1658" s="32">
        <f t="shared" si="34"/>
        <v>587</v>
      </c>
      <c r="J1658" s="33">
        <v>0.17249999999999999</v>
      </c>
      <c r="K1658" s="34">
        <v>3484</v>
      </c>
      <c r="L1658" s="34">
        <v>0</v>
      </c>
      <c r="M1658" s="35">
        <f t="shared" si="35"/>
        <v>2815</v>
      </c>
      <c r="N1658" s="35">
        <f t="shared" si="36"/>
        <v>669</v>
      </c>
      <c r="O1658" s="36">
        <f t="shared" si="32"/>
        <v>0.1920206659012629</v>
      </c>
      <c r="P1658" s="2"/>
      <c r="Q1658" s="2"/>
      <c r="R1658" s="2"/>
      <c r="S1658" s="2"/>
      <c r="T1658" s="2"/>
      <c r="U1658" s="2"/>
    </row>
    <row r="1659" spans="1:21" x14ac:dyDescent="0.25">
      <c r="A1659" s="37">
        <v>210205</v>
      </c>
      <c r="B1659" s="30" t="s">
        <v>56</v>
      </c>
      <c r="C1659" s="30" t="s">
        <v>1408</v>
      </c>
      <c r="D1659" s="30" t="s">
        <v>1615</v>
      </c>
      <c r="E1659" s="38"/>
      <c r="F1659" s="39">
        <v>0</v>
      </c>
      <c r="G1659" s="32">
        <f t="shared" si="33"/>
        <v>0</v>
      </c>
      <c r="H1659" s="39">
        <v>0</v>
      </c>
      <c r="I1659" s="32">
        <f t="shared" si="34"/>
        <v>0</v>
      </c>
      <c r="J1659" s="40"/>
      <c r="K1659" s="34">
        <v>0</v>
      </c>
      <c r="L1659" s="34">
        <v>0</v>
      </c>
      <c r="M1659" s="34">
        <f t="shared" si="35"/>
        <v>0</v>
      </c>
      <c r="N1659" s="34">
        <f t="shared" si="36"/>
        <v>0</v>
      </c>
      <c r="O1659" s="36" t="e">
        <f t="shared" si="32"/>
        <v>#DIV/0!</v>
      </c>
      <c r="P1659" s="2"/>
      <c r="Q1659" s="2"/>
      <c r="R1659" s="2"/>
      <c r="S1659" s="2"/>
      <c r="T1659" s="2"/>
      <c r="U1659" s="2"/>
    </row>
    <row r="1660" spans="1:21" x14ac:dyDescent="0.25">
      <c r="A1660" s="37">
        <v>210206</v>
      </c>
      <c r="B1660" s="30" t="s">
        <v>56</v>
      </c>
      <c r="C1660" s="30" t="s">
        <v>1408</v>
      </c>
      <c r="D1660" s="30" t="s">
        <v>1616</v>
      </c>
      <c r="E1660" s="38"/>
      <c r="F1660" s="39">
        <v>0</v>
      </c>
      <c r="G1660" s="32">
        <f t="shared" si="33"/>
        <v>0</v>
      </c>
      <c r="H1660" s="39">
        <v>0</v>
      </c>
      <c r="I1660" s="32">
        <f t="shared" si="34"/>
        <v>0</v>
      </c>
      <c r="J1660" s="40"/>
      <c r="K1660" s="34">
        <v>0</v>
      </c>
      <c r="L1660" s="34">
        <v>0</v>
      </c>
      <c r="M1660" s="34">
        <f t="shared" si="35"/>
        <v>0</v>
      </c>
      <c r="N1660" s="34">
        <f t="shared" si="36"/>
        <v>0</v>
      </c>
      <c r="O1660" s="36" t="e">
        <f t="shared" si="32"/>
        <v>#DIV/0!</v>
      </c>
      <c r="P1660" s="2"/>
      <c r="Q1660" s="2"/>
      <c r="R1660" s="2"/>
      <c r="S1660" s="2"/>
      <c r="T1660" s="2"/>
      <c r="U1660" s="2"/>
    </row>
    <row r="1661" spans="1:21" x14ac:dyDescent="0.25">
      <c r="A1661" s="37">
        <v>210207</v>
      </c>
      <c r="B1661" s="30" t="s">
        <v>56</v>
      </c>
      <c r="C1661" s="30" t="s">
        <v>1408</v>
      </c>
      <c r="D1661" s="30" t="s">
        <v>1617</v>
      </c>
      <c r="E1661" s="42">
        <v>2937</v>
      </c>
      <c r="F1661" s="32">
        <v>3287</v>
      </c>
      <c r="G1661" s="32">
        <f t="shared" si="33"/>
        <v>350</v>
      </c>
      <c r="H1661" s="32">
        <v>2814</v>
      </c>
      <c r="I1661" s="32">
        <f t="shared" si="34"/>
        <v>473</v>
      </c>
      <c r="J1661" s="33">
        <v>0.1439</v>
      </c>
      <c r="K1661" s="34">
        <v>3275</v>
      </c>
      <c r="L1661" s="34">
        <v>0</v>
      </c>
      <c r="M1661" s="35">
        <f t="shared" si="35"/>
        <v>2814</v>
      </c>
      <c r="N1661" s="35">
        <f t="shared" si="36"/>
        <v>461</v>
      </c>
      <c r="O1661" s="36">
        <f t="shared" si="32"/>
        <v>0.14076335877862595</v>
      </c>
      <c r="P1661" s="2"/>
      <c r="Q1661" s="2"/>
      <c r="R1661" s="2"/>
      <c r="S1661" s="2"/>
      <c r="T1661" s="2"/>
      <c r="U1661" s="2"/>
    </row>
    <row r="1662" spans="1:21" x14ac:dyDescent="0.25">
      <c r="A1662" s="37">
        <v>210208</v>
      </c>
      <c r="B1662" s="30" t="s">
        <v>56</v>
      </c>
      <c r="C1662" s="30" t="s">
        <v>1408</v>
      </c>
      <c r="D1662" s="30" t="s">
        <v>1618</v>
      </c>
      <c r="E1662" s="38"/>
      <c r="F1662" s="39">
        <v>0</v>
      </c>
      <c r="G1662" s="32">
        <f t="shared" si="33"/>
        <v>0</v>
      </c>
      <c r="H1662" s="39">
        <v>0</v>
      </c>
      <c r="I1662" s="32">
        <f t="shared" si="34"/>
        <v>0</v>
      </c>
      <c r="J1662" s="40"/>
      <c r="K1662" s="34">
        <v>0</v>
      </c>
      <c r="L1662" s="34">
        <v>0</v>
      </c>
      <c r="M1662" s="34">
        <f t="shared" si="35"/>
        <v>0</v>
      </c>
      <c r="N1662" s="34">
        <f t="shared" si="36"/>
        <v>0</v>
      </c>
      <c r="O1662" s="36" t="e">
        <f t="shared" si="32"/>
        <v>#DIV/0!</v>
      </c>
      <c r="P1662" s="2"/>
      <c r="Q1662" s="2"/>
      <c r="R1662" s="2"/>
      <c r="S1662" s="2"/>
      <c r="T1662" s="2"/>
      <c r="U1662" s="2"/>
    </row>
    <row r="1663" spans="1:21" x14ac:dyDescent="0.25">
      <c r="A1663" s="37">
        <v>210209</v>
      </c>
      <c r="B1663" s="30" t="s">
        <v>56</v>
      </c>
      <c r="C1663" s="30" t="s">
        <v>1408</v>
      </c>
      <c r="D1663" s="30" t="s">
        <v>1619</v>
      </c>
      <c r="E1663" s="38"/>
      <c r="F1663" s="39">
        <v>0</v>
      </c>
      <c r="G1663" s="32">
        <f t="shared" si="33"/>
        <v>0</v>
      </c>
      <c r="H1663" s="39">
        <v>0</v>
      </c>
      <c r="I1663" s="32">
        <f t="shared" si="34"/>
        <v>0</v>
      </c>
      <c r="J1663" s="40"/>
      <c r="K1663" s="34">
        <v>0</v>
      </c>
      <c r="L1663" s="34">
        <v>0</v>
      </c>
      <c r="M1663" s="34">
        <f t="shared" si="35"/>
        <v>0</v>
      </c>
      <c r="N1663" s="34">
        <f t="shared" si="36"/>
        <v>0</v>
      </c>
      <c r="O1663" s="36" t="e">
        <f t="shared" si="32"/>
        <v>#DIV/0!</v>
      </c>
      <c r="P1663" s="2"/>
      <c r="Q1663" s="2"/>
      <c r="R1663" s="2"/>
      <c r="S1663" s="2"/>
      <c r="T1663" s="2"/>
      <c r="U1663" s="2"/>
    </row>
    <row r="1664" spans="1:21" x14ac:dyDescent="0.25">
      <c r="A1664" s="37">
        <v>210210</v>
      </c>
      <c r="B1664" s="30" t="s">
        <v>56</v>
      </c>
      <c r="C1664" s="30" t="s">
        <v>1408</v>
      </c>
      <c r="D1664" s="30" t="s">
        <v>1620</v>
      </c>
      <c r="E1664" s="38"/>
      <c r="F1664" s="39">
        <v>0</v>
      </c>
      <c r="G1664" s="32">
        <f t="shared" si="33"/>
        <v>0</v>
      </c>
      <c r="H1664" s="39">
        <v>0</v>
      </c>
      <c r="I1664" s="32">
        <f t="shared" si="34"/>
        <v>0</v>
      </c>
      <c r="J1664" s="40"/>
      <c r="K1664" s="34">
        <v>0</v>
      </c>
      <c r="L1664" s="34">
        <v>0</v>
      </c>
      <c r="M1664" s="34">
        <f t="shared" si="35"/>
        <v>0</v>
      </c>
      <c r="N1664" s="34">
        <f t="shared" si="36"/>
        <v>0</v>
      </c>
      <c r="O1664" s="36" t="e">
        <f t="shared" si="32"/>
        <v>#DIV/0!</v>
      </c>
      <c r="P1664" s="2"/>
      <c r="Q1664" s="2"/>
      <c r="R1664" s="2"/>
      <c r="S1664" s="2"/>
      <c r="T1664" s="2"/>
      <c r="U1664" s="2"/>
    </row>
    <row r="1665" spans="1:21" x14ac:dyDescent="0.25">
      <c r="A1665" s="37">
        <v>210211</v>
      </c>
      <c r="B1665" s="30" t="s">
        <v>56</v>
      </c>
      <c r="C1665" s="30" t="s">
        <v>1408</v>
      </c>
      <c r="D1665" s="30" t="s">
        <v>1621</v>
      </c>
      <c r="E1665" s="42">
        <v>2809</v>
      </c>
      <c r="F1665" s="32">
        <v>3251</v>
      </c>
      <c r="G1665" s="32">
        <f t="shared" si="33"/>
        <v>442</v>
      </c>
      <c r="H1665" s="32">
        <v>2782</v>
      </c>
      <c r="I1665" s="32">
        <f t="shared" si="34"/>
        <v>469</v>
      </c>
      <c r="J1665" s="33">
        <v>0.14430000000000001</v>
      </c>
      <c r="K1665" s="34">
        <v>3252</v>
      </c>
      <c r="L1665" s="34">
        <v>0</v>
      </c>
      <c r="M1665" s="35">
        <f t="shared" si="35"/>
        <v>2782</v>
      </c>
      <c r="N1665" s="35">
        <f t="shared" si="36"/>
        <v>470</v>
      </c>
      <c r="O1665" s="36">
        <f t="shared" si="32"/>
        <v>0.14452644526445266</v>
      </c>
      <c r="P1665" s="2"/>
      <c r="Q1665" s="2"/>
      <c r="R1665" s="2"/>
      <c r="S1665" s="2"/>
      <c r="T1665" s="2"/>
      <c r="U1665" s="2"/>
    </row>
    <row r="1666" spans="1:21" x14ac:dyDescent="0.25">
      <c r="A1666" s="37">
        <v>210212</v>
      </c>
      <c r="B1666" s="30" t="s">
        <v>56</v>
      </c>
      <c r="C1666" s="30" t="s">
        <v>1408</v>
      </c>
      <c r="D1666" s="30" t="s">
        <v>1213</v>
      </c>
      <c r="E1666" s="38"/>
      <c r="F1666" s="39">
        <v>0</v>
      </c>
      <c r="G1666" s="32">
        <f t="shared" si="33"/>
        <v>0</v>
      </c>
      <c r="H1666" s="39">
        <v>0</v>
      </c>
      <c r="I1666" s="32">
        <f t="shared" si="34"/>
        <v>0</v>
      </c>
      <c r="J1666" s="40"/>
      <c r="K1666" s="34">
        <v>0</v>
      </c>
      <c r="L1666" s="34">
        <v>0</v>
      </c>
      <c r="M1666" s="34">
        <f t="shared" si="35"/>
        <v>0</v>
      </c>
      <c r="N1666" s="34">
        <f t="shared" si="36"/>
        <v>0</v>
      </c>
      <c r="O1666" s="36" t="e">
        <f t="shared" si="32"/>
        <v>#DIV/0!</v>
      </c>
      <c r="P1666" s="2"/>
      <c r="Q1666" s="2"/>
      <c r="R1666" s="2"/>
      <c r="S1666" s="2"/>
      <c r="T1666" s="2"/>
      <c r="U1666" s="2"/>
    </row>
    <row r="1667" spans="1:21" x14ac:dyDescent="0.25">
      <c r="A1667" s="37">
        <v>210213</v>
      </c>
      <c r="B1667" s="30" t="s">
        <v>56</v>
      </c>
      <c r="C1667" s="30" t="s">
        <v>1408</v>
      </c>
      <c r="D1667" s="30" t="s">
        <v>1622</v>
      </c>
      <c r="E1667" s="38"/>
      <c r="F1667" s="39">
        <v>0</v>
      </c>
      <c r="G1667" s="32">
        <f t="shared" si="33"/>
        <v>0</v>
      </c>
      <c r="H1667" s="39">
        <v>0</v>
      </c>
      <c r="I1667" s="32">
        <f t="shared" si="34"/>
        <v>0</v>
      </c>
      <c r="J1667" s="40"/>
      <c r="K1667" s="34">
        <v>0</v>
      </c>
      <c r="L1667" s="34">
        <v>0</v>
      </c>
      <c r="M1667" s="34">
        <f t="shared" si="35"/>
        <v>0</v>
      </c>
      <c r="N1667" s="34">
        <f t="shared" si="36"/>
        <v>0</v>
      </c>
      <c r="O1667" s="36" t="e">
        <f t="shared" si="32"/>
        <v>#DIV/0!</v>
      </c>
      <c r="P1667" s="2"/>
      <c r="Q1667" s="2"/>
      <c r="R1667" s="2"/>
      <c r="S1667" s="2"/>
      <c r="T1667" s="2"/>
      <c r="U1667" s="2"/>
    </row>
    <row r="1668" spans="1:21" x14ac:dyDescent="0.25">
      <c r="A1668" s="37">
        <v>210214</v>
      </c>
      <c r="B1668" s="30" t="s">
        <v>56</v>
      </c>
      <c r="C1668" s="30" t="s">
        <v>1408</v>
      </c>
      <c r="D1668" s="30" t="s">
        <v>1623</v>
      </c>
      <c r="E1668" s="38"/>
      <c r="F1668" s="39">
        <v>0</v>
      </c>
      <c r="G1668" s="32">
        <f t="shared" si="33"/>
        <v>0</v>
      </c>
      <c r="H1668" s="39">
        <v>0</v>
      </c>
      <c r="I1668" s="32">
        <f t="shared" si="34"/>
        <v>0</v>
      </c>
      <c r="J1668" s="40"/>
      <c r="K1668" s="34">
        <v>0</v>
      </c>
      <c r="L1668" s="34">
        <v>0</v>
      </c>
      <c r="M1668" s="34">
        <f t="shared" si="35"/>
        <v>0</v>
      </c>
      <c r="N1668" s="34">
        <f t="shared" si="36"/>
        <v>0</v>
      </c>
      <c r="O1668" s="36" t="e">
        <f t="shared" si="32"/>
        <v>#DIV/0!</v>
      </c>
      <c r="P1668" s="2"/>
      <c r="Q1668" s="2"/>
      <c r="R1668" s="2"/>
      <c r="S1668" s="2"/>
      <c r="T1668" s="2"/>
      <c r="U1668" s="2"/>
    </row>
    <row r="1669" spans="1:21" x14ac:dyDescent="0.25">
      <c r="A1669" s="37">
        <v>210215</v>
      </c>
      <c r="B1669" s="30" t="s">
        <v>56</v>
      </c>
      <c r="C1669" s="30" t="s">
        <v>1408</v>
      </c>
      <c r="D1669" s="30" t="s">
        <v>1624</v>
      </c>
      <c r="E1669" s="38"/>
      <c r="F1669" s="39">
        <v>0</v>
      </c>
      <c r="G1669" s="32">
        <f t="shared" si="33"/>
        <v>0</v>
      </c>
      <c r="H1669" s="39">
        <v>0</v>
      </c>
      <c r="I1669" s="32">
        <f t="shared" si="34"/>
        <v>0</v>
      </c>
      <c r="J1669" s="40"/>
      <c r="K1669" s="34">
        <v>0</v>
      </c>
      <c r="L1669" s="34">
        <v>0</v>
      </c>
      <c r="M1669" s="34">
        <f t="shared" si="35"/>
        <v>0</v>
      </c>
      <c r="N1669" s="34">
        <f t="shared" si="36"/>
        <v>0</v>
      </c>
      <c r="O1669" s="36" t="e">
        <f t="shared" si="32"/>
        <v>#DIV/0!</v>
      </c>
      <c r="P1669" s="2"/>
      <c r="Q1669" s="2"/>
      <c r="R1669" s="2"/>
      <c r="S1669" s="2"/>
      <c r="T1669" s="2"/>
      <c r="U1669" s="2"/>
    </row>
    <row r="1670" spans="1:21" x14ac:dyDescent="0.25">
      <c r="A1670" s="37">
        <v>210301</v>
      </c>
      <c r="B1670" s="30" t="s">
        <v>56</v>
      </c>
      <c r="C1670" s="30" t="s">
        <v>1625</v>
      </c>
      <c r="D1670" s="30" t="s">
        <v>1626</v>
      </c>
      <c r="E1670" s="42">
        <v>9817</v>
      </c>
      <c r="F1670" s="32">
        <v>11728</v>
      </c>
      <c r="G1670" s="32">
        <f t="shared" si="33"/>
        <v>1911</v>
      </c>
      <c r="H1670" s="32">
        <v>9597</v>
      </c>
      <c r="I1670" s="32">
        <f t="shared" si="34"/>
        <v>2131</v>
      </c>
      <c r="J1670" s="33">
        <v>0.1817</v>
      </c>
      <c r="K1670" s="34">
        <v>11960</v>
      </c>
      <c r="L1670" s="34">
        <v>0</v>
      </c>
      <c r="M1670" s="35">
        <f t="shared" si="35"/>
        <v>9597</v>
      </c>
      <c r="N1670" s="35">
        <f t="shared" si="36"/>
        <v>2363</v>
      </c>
      <c r="O1670" s="36">
        <f t="shared" si="32"/>
        <v>0.1975752508361204</v>
      </c>
      <c r="P1670" s="2"/>
      <c r="Q1670" s="2"/>
      <c r="R1670" s="2"/>
      <c r="S1670" s="2"/>
      <c r="T1670" s="2"/>
      <c r="U1670" s="2"/>
    </row>
    <row r="1671" spans="1:21" x14ac:dyDescent="0.25">
      <c r="A1671" s="37">
        <v>210302</v>
      </c>
      <c r="B1671" s="30" t="s">
        <v>56</v>
      </c>
      <c r="C1671" s="30" t="s">
        <v>1625</v>
      </c>
      <c r="D1671" s="30" t="s">
        <v>1627</v>
      </c>
      <c r="E1671" s="38"/>
      <c r="F1671" s="39">
        <v>0</v>
      </c>
      <c r="G1671" s="32">
        <f t="shared" si="33"/>
        <v>0</v>
      </c>
      <c r="H1671" s="39">
        <v>0</v>
      </c>
      <c r="I1671" s="32">
        <f t="shared" si="34"/>
        <v>0</v>
      </c>
      <c r="J1671" s="40"/>
      <c r="K1671" s="34">
        <v>0</v>
      </c>
      <c r="L1671" s="34">
        <v>0</v>
      </c>
      <c r="M1671" s="34">
        <f t="shared" si="35"/>
        <v>0</v>
      </c>
      <c r="N1671" s="34">
        <f t="shared" si="36"/>
        <v>0</v>
      </c>
      <c r="O1671" s="36" t="e">
        <f t="shared" si="32"/>
        <v>#DIV/0!</v>
      </c>
      <c r="P1671" s="2"/>
      <c r="Q1671" s="2"/>
      <c r="R1671" s="2"/>
      <c r="S1671" s="2"/>
      <c r="T1671" s="2"/>
      <c r="U1671" s="2"/>
    </row>
    <row r="1672" spans="1:21" x14ac:dyDescent="0.25">
      <c r="A1672" s="37">
        <v>210303</v>
      </c>
      <c r="B1672" s="30" t="s">
        <v>56</v>
      </c>
      <c r="C1672" s="30" t="s">
        <v>1625</v>
      </c>
      <c r="D1672" s="30" t="s">
        <v>1628</v>
      </c>
      <c r="E1672" s="42">
        <v>2660</v>
      </c>
      <c r="F1672" s="32">
        <v>2771</v>
      </c>
      <c r="G1672" s="32">
        <f t="shared" si="33"/>
        <v>111</v>
      </c>
      <c r="H1672" s="32">
        <v>2580</v>
      </c>
      <c r="I1672" s="32">
        <f t="shared" si="34"/>
        <v>191</v>
      </c>
      <c r="J1672" s="33">
        <v>6.8900000000000003E-2</v>
      </c>
      <c r="K1672" s="34">
        <v>2799</v>
      </c>
      <c r="L1672" s="34">
        <v>0</v>
      </c>
      <c r="M1672" s="35">
        <f t="shared" si="35"/>
        <v>2580</v>
      </c>
      <c r="N1672" s="35">
        <f t="shared" si="36"/>
        <v>219</v>
      </c>
      <c r="O1672" s="36">
        <f t="shared" si="32"/>
        <v>7.8242229367631297E-2</v>
      </c>
      <c r="P1672" s="2"/>
      <c r="Q1672" s="2"/>
      <c r="R1672" s="2"/>
      <c r="S1672" s="2"/>
      <c r="T1672" s="2"/>
      <c r="U1672" s="2"/>
    </row>
    <row r="1673" spans="1:21" x14ac:dyDescent="0.25">
      <c r="A1673" s="37">
        <v>210304</v>
      </c>
      <c r="B1673" s="30" t="s">
        <v>56</v>
      </c>
      <c r="C1673" s="30" t="s">
        <v>1625</v>
      </c>
      <c r="D1673" s="30" t="s">
        <v>1629</v>
      </c>
      <c r="E1673" s="42">
        <v>3169</v>
      </c>
      <c r="F1673" s="32">
        <v>3480</v>
      </c>
      <c r="G1673" s="32">
        <f t="shared" si="33"/>
        <v>311</v>
      </c>
      <c r="H1673" s="39">
        <v>400</v>
      </c>
      <c r="I1673" s="32">
        <f t="shared" si="34"/>
        <v>3080</v>
      </c>
      <c r="J1673" s="33">
        <v>0.8851</v>
      </c>
      <c r="K1673" s="34">
        <v>3370</v>
      </c>
      <c r="L1673" s="34">
        <v>0</v>
      </c>
      <c r="M1673" s="34">
        <f t="shared" si="35"/>
        <v>400</v>
      </c>
      <c r="N1673" s="34">
        <f t="shared" si="36"/>
        <v>2970</v>
      </c>
      <c r="O1673" s="36">
        <f t="shared" si="32"/>
        <v>0.88130563798219586</v>
      </c>
      <c r="P1673" s="2"/>
      <c r="Q1673" s="2"/>
      <c r="R1673" s="2"/>
      <c r="S1673" s="2"/>
      <c r="T1673" s="2"/>
      <c r="U1673" s="2"/>
    </row>
    <row r="1674" spans="1:21" x14ac:dyDescent="0.25">
      <c r="A1674" s="37">
        <v>210305</v>
      </c>
      <c r="B1674" s="30" t="s">
        <v>56</v>
      </c>
      <c r="C1674" s="30" t="s">
        <v>1625</v>
      </c>
      <c r="D1674" s="30" t="s">
        <v>1630</v>
      </c>
      <c r="E1674" s="38"/>
      <c r="F1674" s="39">
        <v>0</v>
      </c>
      <c r="G1674" s="32">
        <f t="shared" si="33"/>
        <v>0</v>
      </c>
      <c r="H1674" s="39">
        <v>0</v>
      </c>
      <c r="I1674" s="32">
        <f t="shared" si="34"/>
        <v>0</v>
      </c>
      <c r="J1674" s="40"/>
      <c r="K1674" s="34">
        <v>0</v>
      </c>
      <c r="L1674" s="34">
        <v>0</v>
      </c>
      <c r="M1674" s="34">
        <f t="shared" si="35"/>
        <v>0</v>
      </c>
      <c r="N1674" s="34">
        <f t="shared" si="36"/>
        <v>0</v>
      </c>
      <c r="O1674" s="36" t="e">
        <f t="shared" si="32"/>
        <v>#DIV/0!</v>
      </c>
      <c r="P1674" s="2"/>
      <c r="Q1674" s="2"/>
      <c r="R1674" s="2"/>
      <c r="S1674" s="2"/>
      <c r="T1674" s="2"/>
      <c r="U1674" s="2"/>
    </row>
    <row r="1675" spans="1:21" x14ac:dyDescent="0.25">
      <c r="A1675" s="37">
        <v>210306</v>
      </c>
      <c r="B1675" s="30" t="s">
        <v>56</v>
      </c>
      <c r="C1675" s="30" t="s">
        <v>1625</v>
      </c>
      <c r="D1675" s="30" t="s">
        <v>1631</v>
      </c>
      <c r="E1675" s="42">
        <v>7097</v>
      </c>
      <c r="F1675" s="32">
        <v>8072</v>
      </c>
      <c r="G1675" s="32">
        <f t="shared" si="33"/>
        <v>975</v>
      </c>
      <c r="H1675" s="32">
        <v>6491</v>
      </c>
      <c r="I1675" s="32">
        <f t="shared" si="34"/>
        <v>1581</v>
      </c>
      <c r="J1675" s="33">
        <v>0.19589999999999999</v>
      </c>
      <c r="K1675" s="34">
        <v>8354</v>
      </c>
      <c r="L1675" s="34">
        <v>0</v>
      </c>
      <c r="M1675" s="35">
        <f t="shared" si="35"/>
        <v>6491</v>
      </c>
      <c r="N1675" s="35">
        <f t="shared" si="36"/>
        <v>1863</v>
      </c>
      <c r="O1675" s="36">
        <f t="shared" si="32"/>
        <v>0.22300694278190089</v>
      </c>
      <c r="P1675" s="2"/>
      <c r="Q1675" s="2"/>
      <c r="R1675" s="2"/>
      <c r="S1675" s="2"/>
      <c r="T1675" s="2"/>
      <c r="U1675" s="2"/>
    </row>
    <row r="1676" spans="1:21" x14ac:dyDescent="0.25">
      <c r="A1676" s="37">
        <v>210307</v>
      </c>
      <c r="B1676" s="30" t="s">
        <v>56</v>
      </c>
      <c r="C1676" s="30" t="s">
        <v>1625</v>
      </c>
      <c r="D1676" s="30" t="s">
        <v>1632</v>
      </c>
      <c r="E1676" s="38"/>
      <c r="F1676" s="39">
        <v>0</v>
      </c>
      <c r="G1676" s="32">
        <f t="shared" si="33"/>
        <v>0</v>
      </c>
      <c r="H1676" s="39">
        <v>0</v>
      </c>
      <c r="I1676" s="32">
        <f t="shared" si="34"/>
        <v>0</v>
      </c>
      <c r="J1676" s="40"/>
      <c r="K1676" s="34">
        <v>0</v>
      </c>
      <c r="L1676" s="34">
        <v>0</v>
      </c>
      <c r="M1676" s="34">
        <f t="shared" si="35"/>
        <v>0</v>
      </c>
      <c r="N1676" s="34">
        <f t="shared" si="36"/>
        <v>0</v>
      </c>
      <c r="O1676" s="36" t="e">
        <f t="shared" si="32"/>
        <v>#DIV/0!</v>
      </c>
      <c r="P1676" s="2"/>
      <c r="Q1676" s="2"/>
      <c r="R1676" s="2"/>
      <c r="S1676" s="2"/>
      <c r="T1676" s="2"/>
      <c r="U1676" s="2"/>
    </row>
    <row r="1677" spans="1:21" x14ac:dyDescent="0.25">
      <c r="A1677" s="37">
        <v>210308</v>
      </c>
      <c r="B1677" s="30" t="s">
        <v>56</v>
      </c>
      <c r="C1677" s="30" t="s">
        <v>1625</v>
      </c>
      <c r="D1677" s="30" t="s">
        <v>1633</v>
      </c>
      <c r="E1677" s="42">
        <v>2497</v>
      </c>
      <c r="F1677" s="32">
        <v>3021</v>
      </c>
      <c r="G1677" s="32">
        <f t="shared" si="33"/>
        <v>524</v>
      </c>
      <c r="H1677" s="32">
        <v>2252</v>
      </c>
      <c r="I1677" s="32">
        <f t="shared" si="34"/>
        <v>769</v>
      </c>
      <c r="J1677" s="33">
        <v>0.25459999999999999</v>
      </c>
      <c r="K1677" s="34">
        <v>3281</v>
      </c>
      <c r="L1677" s="34">
        <v>0</v>
      </c>
      <c r="M1677" s="35">
        <f t="shared" si="35"/>
        <v>2252</v>
      </c>
      <c r="N1677" s="35">
        <f t="shared" si="36"/>
        <v>1029</v>
      </c>
      <c r="O1677" s="36">
        <f t="shared" si="32"/>
        <v>0.31362389515391648</v>
      </c>
      <c r="P1677" s="2"/>
      <c r="Q1677" s="2"/>
      <c r="R1677" s="2"/>
      <c r="S1677" s="2"/>
      <c r="T1677" s="2"/>
      <c r="U1677" s="2"/>
    </row>
    <row r="1678" spans="1:21" x14ac:dyDescent="0.25">
      <c r="A1678" s="37">
        <v>210309</v>
      </c>
      <c r="B1678" s="30" t="s">
        <v>56</v>
      </c>
      <c r="C1678" s="30" t="s">
        <v>1625</v>
      </c>
      <c r="D1678" s="30" t="s">
        <v>1634</v>
      </c>
      <c r="E1678" s="38"/>
      <c r="F1678" s="39">
        <v>0</v>
      </c>
      <c r="G1678" s="32">
        <f t="shared" si="33"/>
        <v>0</v>
      </c>
      <c r="H1678" s="39">
        <v>0</v>
      </c>
      <c r="I1678" s="32">
        <f t="shared" si="34"/>
        <v>0</v>
      </c>
      <c r="J1678" s="40"/>
      <c r="K1678" s="34">
        <v>0</v>
      </c>
      <c r="L1678" s="34">
        <v>0</v>
      </c>
      <c r="M1678" s="34">
        <f t="shared" si="35"/>
        <v>0</v>
      </c>
      <c r="N1678" s="34">
        <f t="shared" si="36"/>
        <v>0</v>
      </c>
      <c r="O1678" s="36" t="e">
        <f t="shared" si="32"/>
        <v>#DIV/0!</v>
      </c>
      <c r="P1678" s="2"/>
      <c r="Q1678" s="2"/>
      <c r="R1678" s="2"/>
      <c r="S1678" s="2"/>
      <c r="T1678" s="2"/>
      <c r="U1678" s="2"/>
    </row>
    <row r="1679" spans="1:21" x14ac:dyDescent="0.25">
      <c r="A1679" s="37">
        <v>210310</v>
      </c>
      <c r="B1679" s="30" t="s">
        <v>56</v>
      </c>
      <c r="C1679" s="30" t="s">
        <v>1625</v>
      </c>
      <c r="D1679" s="30" t="s">
        <v>1635</v>
      </c>
      <c r="E1679" s="42">
        <v>2288</v>
      </c>
      <c r="F1679" s="32">
        <v>2374</v>
      </c>
      <c r="G1679" s="32">
        <f t="shared" si="33"/>
        <v>86</v>
      </c>
      <c r="H1679" s="32">
        <v>2263</v>
      </c>
      <c r="I1679" s="32">
        <f t="shared" si="34"/>
        <v>111</v>
      </c>
      <c r="J1679" s="33">
        <v>4.6800000000000001E-2</v>
      </c>
      <c r="K1679" s="35">
        <f>F1679-111</f>
        <v>2263</v>
      </c>
      <c r="L1679" s="34">
        <v>0</v>
      </c>
      <c r="M1679" s="35">
        <f t="shared" si="35"/>
        <v>2263</v>
      </c>
      <c r="N1679" s="35">
        <f t="shared" si="36"/>
        <v>0</v>
      </c>
      <c r="O1679" s="36">
        <f t="shared" si="32"/>
        <v>0</v>
      </c>
      <c r="P1679" s="2"/>
      <c r="Q1679" s="2"/>
      <c r="R1679" s="2"/>
      <c r="S1679" s="2"/>
      <c r="T1679" s="2"/>
      <c r="U1679" s="2"/>
    </row>
    <row r="1680" spans="1:21" x14ac:dyDescent="0.25">
      <c r="A1680" s="37">
        <v>210401</v>
      </c>
      <c r="B1680" s="30" t="s">
        <v>56</v>
      </c>
      <c r="C1680" s="30" t="s">
        <v>1604</v>
      </c>
      <c r="D1680" s="30" t="s">
        <v>1636</v>
      </c>
      <c r="E1680" s="42">
        <v>7887</v>
      </c>
      <c r="F1680" s="32">
        <v>8776</v>
      </c>
      <c r="G1680" s="32">
        <f t="shared" si="33"/>
        <v>889</v>
      </c>
      <c r="H1680" s="32">
        <v>5928</v>
      </c>
      <c r="I1680" s="32">
        <f t="shared" si="34"/>
        <v>2848</v>
      </c>
      <c r="J1680" s="33">
        <v>0.32450000000000001</v>
      </c>
      <c r="K1680" s="34">
        <v>8826</v>
      </c>
      <c r="L1680" s="34">
        <v>0</v>
      </c>
      <c r="M1680" s="35">
        <f t="shared" si="35"/>
        <v>5928</v>
      </c>
      <c r="N1680" s="35">
        <f t="shared" si="36"/>
        <v>2898</v>
      </c>
      <c r="O1680" s="36">
        <f t="shared" si="32"/>
        <v>0.32834806254248811</v>
      </c>
      <c r="P1680" s="2"/>
      <c r="Q1680" s="2"/>
      <c r="R1680" s="2"/>
      <c r="S1680" s="2"/>
      <c r="T1680" s="2"/>
      <c r="U1680" s="2"/>
    </row>
    <row r="1681" spans="1:21" x14ac:dyDescent="0.25">
      <c r="A1681" s="37">
        <v>210402</v>
      </c>
      <c r="B1681" s="30" t="s">
        <v>56</v>
      </c>
      <c r="C1681" s="30" t="s">
        <v>1604</v>
      </c>
      <c r="D1681" s="30" t="s">
        <v>1637</v>
      </c>
      <c r="E1681" s="42">
        <v>6920</v>
      </c>
      <c r="F1681" s="32">
        <v>7455</v>
      </c>
      <c r="G1681" s="32">
        <f t="shared" si="33"/>
        <v>535</v>
      </c>
      <c r="H1681" s="32">
        <v>5625</v>
      </c>
      <c r="I1681" s="32">
        <f t="shared" si="34"/>
        <v>1830</v>
      </c>
      <c r="J1681" s="33">
        <v>0.2455</v>
      </c>
      <c r="K1681" s="34">
        <v>6855</v>
      </c>
      <c r="L1681" s="34">
        <v>0</v>
      </c>
      <c r="M1681" s="35">
        <f t="shared" si="35"/>
        <v>5625</v>
      </c>
      <c r="N1681" s="35">
        <f t="shared" si="36"/>
        <v>1230</v>
      </c>
      <c r="O1681" s="36">
        <f t="shared" si="32"/>
        <v>0.17943107221006566</v>
      </c>
      <c r="P1681" s="2"/>
      <c r="Q1681" s="2"/>
      <c r="R1681" s="2"/>
      <c r="S1681" s="2"/>
      <c r="T1681" s="2"/>
      <c r="U1681" s="2"/>
    </row>
    <row r="1682" spans="1:21" x14ac:dyDescent="0.25">
      <c r="A1682" s="37">
        <v>210403</v>
      </c>
      <c r="B1682" s="30" t="s">
        <v>56</v>
      </c>
      <c r="C1682" s="30" t="s">
        <v>1604</v>
      </c>
      <c r="D1682" s="30" t="s">
        <v>1638</v>
      </c>
      <c r="E1682" s="42">
        <v>2436</v>
      </c>
      <c r="F1682" s="32">
        <v>2690</v>
      </c>
      <c r="G1682" s="32">
        <f t="shared" si="33"/>
        <v>254</v>
      </c>
      <c r="H1682" s="32">
        <v>2407</v>
      </c>
      <c r="I1682" s="32">
        <f t="shared" si="34"/>
        <v>283</v>
      </c>
      <c r="J1682" s="33">
        <v>0.1052</v>
      </c>
      <c r="K1682" s="34">
        <v>2733</v>
      </c>
      <c r="L1682" s="34">
        <v>0</v>
      </c>
      <c r="M1682" s="35">
        <f t="shared" si="35"/>
        <v>2407</v>
      </c>
      <c r="N1682" s="35">
        <f t="shared" si="36"/>
        <v>326</v>
      </c>
      <c r="O1682" s="36">
        <f t="shared" si="32"/>
        <v>0.11928283937065495</v>
      </c>
      <c r="P1682" s="2"/>
      <c r="Q1682" s="2"/>
      <c r="R1682" s="2"/>
      <c r="S1682" s="2"/>
      <c r="T1682" s="2"/>
      <c r="U1682" s="2"/>
    </row>
    <row r="1683" spans="1:21" x14ac:dyDescent="0.25">
      <c r="A1683" s="37">
        <v>210404</v>
      </c>
      <c r="B1683" s="30" t="s">
        <v>56</v>
      </c>
      <c r="C1683" s="30" t="s">
        <v>1604</v>
      </c>
      <c r="D1683" s="30" t="s">
        <v>1639</v>
      </c>
      <c r="E1683" s="38"/>
      <c r="F1683" s="39">
        <v>0</v>
      </c>
      <c r="G1683" s="32">
        <f t="shared" si="33"/>
        <v>0</v>
      </c>
      <c r="H1683" s="39">
        <v>0</v>
      </c>
      <c r="I1683" s="32">
        <f t="shared" si="34"/>
        <v>0</v>
      </c>
      <c r="J1683" s="40"/>
      <c r="K1683" s="34">
        <v>0</v>
      </c>
      <c r="L1683" s="34">
        <v>0</v>
      </c>
      <c r="M1683" s="34">
        <f t="shared" si="35"/>
        <v>0</v>
      </c>
      <c r="N1683" s="34">
        <f t="shared" si="36"/>
        <v>0</v>
      </c>
      <c r="O1683" s="36" t="e">
        <f t="shared" si="32"/>
        <v>#DIV/0!</v>
      </c>
      <c r="P1683" s="2"/>
      <c r="Q1683" s="2"/>
      <c r="R1683" s="2"/>
      <c r="S1683" s="2"/>
      <c r="T1683" s="2"/>
      <c r="U1683" s="2"/>
    </row>
    <row r="1684" spans="1:21" x14ac:dyDescent="0.25">
      <c r="A1684" s="37">
        <v>210405</v>
      </c>
      <c r="B1684" s="30" t="s">
        <v>56</v>
      </c>
      <c r="C1684" s="30" t="s">
        <v>1604</v>
      </c>
      <c r="D1684" s="30" t="s">
        <v>1640</v>
      </c>
      <c r="E1684" s="38"/>
      <c r="F1684" s="39">
        <v>0</v>
      </c>
      <c r="G1684" s="32">
        <f t="shared" si="33"/>
        <v>0</v>
      </c>
      <c r="H1684" s="39">
        <v>0</v>
      </c>
      <c r="I1684" s="32">
        <f t="shared" si="34"/>
        <v>0</v>
      </c>
      <c r="J1684" s="40"/>
      <c r="K1684" s="34">
        <v>0</v>
      </c>
      <c r="L1684" s="34">
        <v>0</v>
      </c>
      <c r="M1684" s="34">
        <f t="shared" si="35"/>
        <v>0</v>
      </c>
      <c r="N1684" s="34">
        <f t="shared" si="36"/>
        <v>0</v>
      </c>
      <c r="O1684" s="36" t="e">
        <f t="shared" si="32"/>
        <v>#DIV/0!</v>
      </c>
      <c r="P1684" s="2"/>
      <c r="Q1684" s="2"/>
      <c r="R1684" s="2"/>
      <c r="S1684" s="2"/>
      <c r="T1684" s="2"/>
      <c r="U1684" s="2"/>
    </row>
    <row r="1685" spans="1:21" x14ac:dyDescent="0.25">
      <c r="A1685" s="37">
        <v>210406</v>
      </c>
      <c r="B1685" s="30" t="s">
        <v>56</v>
      </c>
      <c r="C1685" s="30" t="s">
        <v>1604</v>
      </c>
      <c r="D1685" s="30" t="s">
        <v>1641</v>
      </c>
      <c r="E1685" s="38"/>
      <c r="F1685" s="39">
        <v>0</v>
      </c>
      <c r="G1685" s="32">
        <f t="shared" si="33"/>
        <v>0</v>
      </c>
      <c r="H1685" s="39">
        <v>0</v>
      </c>
      <c r="I1685" s="32">
        <f t="shared" si="34"/>
        <v>0</v>
      </c>
      <c r="J1685" s="40"/>
      <c r="K1685" s="34">
        <v>0</v>
      </c>
      <c r="L1685" s="34">
        <v>0</v>
      </c>
      <c r="M1685" s="34">
        <f t="shared" si="35"/>
        <v>0</v>
      </c>
      <c r="N1685" s="34">
        <f t="shared" si="36"/>
        <v>0</v>
      </c>
      <c r="O1685" s="36" t="e">
        <f t="shared" si="32"/>
        <v>#DIV/0!</v>
      </c>
      <c r="P1685" s="2"/>
      <c r="Q1685" s="2"/>
      <c r="R1685" s="2"/>
      <c r="S1685" s="2"/>
      <c r="T1685" s="2"/>
      <c r="U1685" s="2"/>
    </row>
    <row r="1686" spans="1:21" x14ac:dyDescent="0.25">
      <c r="A1686" s="37">
        <v>210407</v>
      </c>
      <c r="B1686" s="30" t="s">
        <v>56</v>
      </c>
      <c r="C1686" s="30" t="s">
        <v>1604</v>
      </c>
      <c r="D1686" s="30" t="s">
        <v>1642</v>
      </c>
      <c r="E1686" s="38"/>
      <c r="F1686" s="39">
        <v>0</v>
      </c>
      <c r="G1686" s="32">
        <f t="shared" si="33"/>
        <v>0</v>
      </c>
      <c r="H1686" s="39">
        <v>0</v>
      </c>
      <c r="I1686" s="32">
        <f t="shared" si="34"/>
        <v>0</v>
      </c>
      <c r="J1686" s="40"/>
      <c r="K1686" s="34">
        <v>0</v>
      </c>
      <c r="L1686" s="34">
        <v>0</v>
      </c>
      <c r="M1686" s="34">
        <f t="shared" si="35"/>
        <v>0</v>
      </c>
      <c r="N1686" s="34">
        <f t="shared" si="36"/>
        <v>0</v>
      </c>
      <c r="O1686" s="36" t="e">
        <f t="shared" si="32"/>
        <v>#DIV/0!</v>
      </c>
      <c r="P1686" s="2"/>
      <c r="Q1686" s="2"/>
      <c r="R1686" s="2"/>
      <c r="S1686" s="2"/>
      <c r="T1686" s="2"/>
      <c r="U1686" s="2"/>
    </row>
    <row r="1687" spans="1:21" x14ac:dyDescent="0.25">
      <c r="A1687" s="37">
        <v>210501</v>
      </c>
      <c r="B1687" s="30" t="s">
        <v>56</v>
      </c>
      <c r="C1687" s="30" t="s">
        <v>1643</v>
      </c>
      <c r="D1687" s="30" t="s">
        <v>1644</v>
      </c>
      <c r="E1687" s="42">
        <v>18730</v>
      </c>
      <c r="F1687" s="32">
        <v>21964</v>
      </c>
      <c r="G1687" s="32">
        <f t="shared" si="33"/>
        <v>3234</v>
      </c>
      <c r="H1687" s="32">
        <v>13888</v>
      </c>
      <c r="I1687" s="32">
        <f t="shared" si="34"/>
        <v>8076</v>
      </c>
      <c r="J1687" s="33">
        <v>0.36770000000000003</v>
      </c>
      <c r="K1687" s="34">
        <v>22147</v>
      </c>
      <c r="L1687" s="34">
        <v>0</v>
      </c>
      <c r="M1687" s="35">
        <f t="shared" si="35"/>
        <v>13888</v>
      </c>
      <c r="N1687" s="35">
        <f t="shared" si="36"/>
        <v>8259</v>
      </c>
      <c r="O1687" s="36">
        <f t="shared" si="32"/>
        <v>0.37291732514561793</v>
      </c>
      <c r="P1687" s="2"/>
      <c r="Q1687" s="2"/>
      <c r="R1687" s="2"/>
      <c r="S1687" s="2"/>
      <c r="T1687" s="2"/>
      <c r="U1687" s="2"/>
    </row>
    <row r="1688" spans="1:21" x14ac:dyDescent="0.25">
      <c r="A1688" s="37">
        <v>210502</v>
      </c>
      <c r="B1688" s="30" t="s">
        <v>56</v>
      </c>
      <c r="C1688" s="30" t="s">
        <v>1643</v>
      </c>
      <c r="D1688" s="30" t="s">
        <v>1645</v>
      </c>
      <c r="E1688" s="38"/>
      <c r="F1688" s="39">
        <v>0</v>
      </c>
      <c r="G1688" s="32">
        <f t="shared" si="33"/>
        <v>0</v>
      </c>
      <c r="H1688" s="39">
        <v>0</v>
      </c>
      <c r="I1688" s="32">
        <f t="shared" si="34"/>
        <v>0</v>
      </c>
      <c r="J1688" s="40"/>
      <c r="K1688" s="34">
        <v>0</v>
      </c>
      <c r="L1688" s="34">
        <v>0</v>
      </c>
      <c r="M1688" s="34">
        <f t="shared" si="35"/>
        <v>0</v>
      </c>
      <c r="N1688" s="34">
        <f t="shared" si="36"/>
        <v>0</v>
      </c>
      <c r="O1688" s="36" t="e">
        <f t="shared" si="32"/>
        <v>#DIV/0!</v>
      </c>
      <c r="P1688" s="2"/>
      <c r="Q1688" s="2"/>
      <c r="R1688" s="2"/>
      <c r="S1688" s="2"/>
      <c r="T1688" s="2"/>
      <c r="U1688" s="2"/>
    </row>
    <row r="1689" spans="1:21" x14ac:dyDescent="0.25">
      <c r="A1689" s="37">
        <v>210503</v>
      </c>
      <c r="B1689" s="30" t="s">
        <v>56</v>
      </c>
      <c r="C1689" s="30" t="s">
        <v>1643</v>
      </c>
      <c r="D1689" s="30" t="s">
        <v>1646</v>
      </c>
      <c r="E1689" s="38"/>
      <c r="F1689" s="39">
        <v>0</v>
      </c>
      <c r="G1689" s="32">
        <f t="shared" si="33"/>
        <v>0</v>
      </c>
      <c r="H1689" s="39">
        <v>0</v>
      </c>
      <c r="I1689" s="32">
        <f t="shared" si="34"/>
        <v>0</v>
      </c>
      <c r="J1689" s="40"/>
      <c r="K1689" s="34">
        <v>0</v>
      </c>
      <c r="L1689" s="34">
        <v>0</v>
      </c>
      <c r="M1689" s="34">
        <f t="shared" si="35"/>
        <v>0</v>
      </c>
      <c r="N1689" s="34">
        <f t="shared" si="36"/>
        <v>0</v>
      </c>
      <c r="O1689" s="36" t="e">
        <f t="shared" si="32"/>
        <v>#DIV/0!</v>
      </c>
      <c r="P1689" s="2"/>
      <c r="Q1689" s="2"/>
      <c r="R1689" s="2"/>
      <c r="S1689" s="2"/>
      <c r="T1689" s="2"/>
      <c r="U1689" s="2"/>
    </row>
    <row r="1690" spans="1:21" x14ac:dyDescent="0.25">
      <c r="A1690" s="37">
        <v>210504</v>
      </c>
      <c r="B1690" s="30" t="s">
        <v>56</v>
      </c>
      <c r="C1690" s="30" t="s">
        <v>1643</v>
      </c>
      <c r="D1690" s="30" t="s">
        <v>150</v>
      </c>
      <c r="E1690" s="38"/>
      <c r="F1690" s="39">
        <v>0</v>
      </c>
      <c r="G1690" s="32">
        <f t="shared" si="33"/>
        <v>0</v>
      </c>
      <c r="H1690" s="39">
        <v>0</v>
      </c>
      <c r="I1690" s="32">
        <f t="shared" si="34"/>
        <v>0</v>
      </c>
      <c r="J1690" s="40"/>
      <c r="K1690" s="34">
        <v>0</v>
      </c>
      <c r="L1690" s="34">
        <v>0</v>
      </c>
      <c r="M1690" s="34">
        <f t="shared" si="35"/>
        <v>0</v>
      </c>
      <c r="N1690" s="34">
        <f t="shared" si="36"/>
        <v>0</v>
      </c>
      <c r="O1690" s="36" t="e">
        <f t="shared" si="32"/>
        <v>#DIV/0!</v>
      </c>
      <c r="P1690" s="2"/>
      <c r="Q1690" s="2"/>
      <c r="R1690" s="2"/>
      <c r="S1690" s="2"/>
      <c r="T1690" s="2"/>
      <c r="U1690" s="2"/>
    </row>
    <row r="1691" spans="1:21" x14ac:dyDescent="0.25">
      <c r="A1691" s="37">
        <v>210505</v>
      </c>
      <c r="B1691" s="30" t="s">
        <v>56</v>
      </c>
      <c r="C1691" s="30" t="s">
        <v>1643</v>
      </c>
      <c r="D1691" s="30" t="s">
        <v>1647</v>
      </c>
      <c r="E1691" s="38"/>
      <c r="F1691" s="39">
        <v>0</v>
      </c>
      <c r="G1691" s="32">
        <f t="shared" si="33"/>
        <v>0</v>
      </c>
      <c r="H1691" s="39">
        <v>0</v>
      </c>
      <c r="I1691" s="32">
        <f t="shared" si="34"/>
        <v>0</v>
      </c>
      <c r="J1691" s="40"/>
      <c r="K1691" s="34">
        <v>0</v>
      </c>
      <c r="L1691" s="34">
        <v>0</v>
      </c>
      <c r="M1691" s="34">
        <f t="shared" si="35"/>
        <v>0</v>
      </c>
      <c r="N1691" s="34">
        <f t="shared" si="36"/>
        <v>0</v>
      </c>
      <c r="O1691" s="36" t="e">
        <f t="shared" si="32"/>
        <v>#DIV/0!</v>
      </c>
      <c r="P1691" s="2"/>
      <c r="Q1691" s="2"/>
      <c r="R1691" s="2"/>
      <c r="S1691" s="2"/>
      <c r="T1691" s="2"/>
      <c r="U1691" s="2"/>
    </row>
    <row r="1692" spans="1:21" x14ac:dyDescent="0.25">
      <c r="A1692" s="37">
        <v>210601</v>
      </c>
      <c r="B1692" s="30" t="s">
        <v>56</v>
      </c>
      <c r="C1692" s="30" t="s">
        <v>1648</v>
      </c>
      <c r="D1692" s="30" t="s">
        <v>1648</v>
      </c>
      <c r="E1692" s="42">
        <v>7307</v>
      </c>
      <c r="F1692" s="32">
        <v>7839</v>
      </c>
      <c r="G1692" s="32">
        <f t="shared" si="33"/>
        <v>532</v>
      </c>
      <c r="H1692" s="32">
        <v>6789</v>
      </c>
      <c r="I1692" s="32">
        <f t="shared" si="34"/>
        <v>1050</v>
      </c>
      <c r="J1692" s="33">
        <v>0.13389999999999999</v>
      </c>
      <c r="K1692" s="34">
        <v>7902</v>
      </c>
      <c r="L1692" s="34">
        <v>0</v>
      </c>
      <c r="M1692" s="35">
        <f t="shared" si="35"/>
        <v>6789</v>
      </c>
      <c r="N1692" s="35">
        <f t="shared" si="36"/>
        <v>1113</v>
      </c>
      <c r="O1692" s="36">
        <f t="shared" si="32"/>
        <v>0.14085041761579348</v>
      </c>
      <c r="P1692" s="2"/>
      <c r="Q1692" s="2"/>
      <c r="R1692" s="2"/>
      <c r="S1692" s="2"/>
      <c r="T1692" s="2"/>
      <c r="U1692" s="2"/>
    </row>
    <row r="1693" spans="1:21" x14ac:dyDescent="0.25">
      <c r="A1693" s="37">
        <v>210602</v>
      </c>
      <c r="B1693" s="30" t="s">
        <v>56</v>
      </c>
      <c r="C1693" s="30" t="s">
        <v>1648</v>
      </c>
      <c r="D1693" s="30" t="s">
        <v>1649</v>
      </c>
      <c r="E1693" s="38"/>
      <c r="F1693" s="39">
        <v>0</v>
      </c>
      <c r="G1693" s="32">
        <f t="shared" si="33"/>
        <v>0</v>
      </c>
      <c r="H1693" s="39">
        <v>0</v>
      </c>
      <c r="I1693" s="32">
        <f t="shared" si="34"/>
        <v>0</v>
      </c>
      <c r="J1693" s="40"/>
      <c r="K1693" s="34">
        <v>0</v>
      </c>
      <c r="L1693" s="34">
        <v>0</v>
      </c>
      <c r="M1693" s="34">
        <f t="shared" si="35"/>
        <v>0</v>
      </c>
      <c r="N1693" s="34">
        <f t="shared" si="36"/>
        <v>0</v>
      </c>
      <c r="O1693" s="36" t="e">
        <f t="shared" si="32"/>
        <v>#DIV/0!</v>
      </c>
      <c r="P1693" s="2"/>
      <c r="Q1693" s="2"/>
      <c r="R1693" s="2"/>
      <c r="S1693" s="2"/>
      <c r="T1693" s="2"/>
      <c r="U1693" s="2"/>
    </row>
    <row r="1694" spans="1:21" x14ac:dyDescent="0.25">
      <c r="A1694" s="37">
        <v>210603</v>
      </c>
      <c r="B1694" s="30" t="s">
        <v>56</v>
      </c>
      <c r="C1694" s="30" t="s">
        <v>1648</v>
      </c>
      <c r="D1694" s="30" t="s">
        <v>1650</v>
      </c>
      <c r="E1694" s="38"/>
      <c r="F1694" s="39">
        <v>0</v>
      </c>
      <c r="G1694" s="32">
        <f t="shared" si="33"/>
        <v>0</v>
      </c>
      <c r="H1694" s="39">
        <v>0</v>
      </c>
      <c r="I1694" s="32">
        <f t="shared" si="34"/>
        <v>0</v>
      </c>
      <c r="J1694" s="40"/>
      <c r="K1694" s="34">
        <v>0</v>
      </c>
      <c r="L1694" s="34">
        <v>0</v>
      </c>
      <c r="M1694" s="34">
        <f t="shared" si="35"/>
        <v>0</v>
      </c>
      <c r="N1694" s="34">
        <f t="shared" si="36"/>
        <v>0</v>
      </c>
      <c r="O1694" s="36" t="e">
        <f t="shared" si="32"/>
        <v>#DIV/0!</v>
      </c>
      <c r="P1694" s="2"/>
      <c r="Q1694" s="2"/>
      <c r="R1694" s="2"/>
      <c r="S1694" s="2"/>
      <c r="T1694" s="2"/>
      <c r="U1694" s="2"/>
    </row>
    <row r="1695" spans="1:21" x14ac:dyDescent="0.25">
      <c r="A1695" s="37">
        <v>210604</v>
      </c>
      <c r="B1695" s="30" t="s">
        <v>56</v>
      </c>
      <c r="C1695" s="30" t="s">
        <v>1648</v>
      </c>
      <c r="D1695" s="30" t="s">
        <v>1651</v>
      </c>
      <c r="E1695" s="38"/>
      <c r="F1695" s="39">
        <v>0</v>
      </c>
      <c r="G1695" s="32">
        <f t="shared" si="33"/>
        <v>0</v>
      </c>
      <c r="H1695" s="39">
        <v>0</v>
      </c>
      <c r="I1695" s="32">
        <f t="shared" si="34"/>
        <v>0</v>
      </c>
      <c r="J1695" s="40"/>
      <c r="K1695" s="34">
        <v>0</v>
      </c>
      <c r="L1695" s="34">
        <v>0</v>
      </c>
      <c r="M1695" s="34">
        <f t="shared" si="35"/>
        <v>0</v>
      </c>
      <c r="N1695" s="34">
        <f t="shared" si="36"/>
        <v>0</v>
      </c>
      <c r="O1695" s="36" t="e">
        <f t="shared" si="32"/>
        <v>#DIV/0!</v>
      </c>
      <c r="P1695" s="2"/>
      <c r="Q1695" s="2"/>
      <c r="R1695" s="2"/>
      <c r="S1695" s="2"/>
      <c r="T1695" s="2"/>
      <c r="U1695" s="2"/>
    </row>
    <row r="1696" spans="1:21" x14ac:dyDescent="0.25">
      <c r="A1696" s="37">
        <v>210605</v>
      </c>
      <c r="B1696" s="30" t="s">
        <v>56</v>
      </c>
      <c r="C1696" s="30" t="s">
        <v>1648</v>
      </c>
      <c r="D1696" s="30" t="s">
        <v>1652</v>
      </c>
      <c r="E1696" s="38"/>
      <c r="F1696" s="39">
        <v>0</v>
      </c>
      <c r="G1696" s="32">
        <f t="shared" si="33"/>
        <v>0</v>
      </c>
      <c r="H1696" s="39">
        <v>0</v>
      </c>
      <c r="I1696" s="32">
        <f t="shared" si="34"/>
        <v>0</v>
      </c>
      <c r="J1696" s="40"/>
      <c r="K1696" s="34">
        <v>0</v>
      </c>
      <c r="L1696" s="34">
        <v>0</v>
      </c>
      <c r="M1696" s="34">
        <f t="shared" si="35"/>
        <v>0</v>
      </c>
      <c r="N1696" s="34">
        <f t="shared" si="36"/>
        <v>0</v>
      </c>
      <c r="O1696" s="36" t="e">
        <f t="shared" si="32"/>
        <v>#DIV/0!</v>
      </c>
      <c r="P1696" s="2"/>
      <c r="Q1696" s="2"/>
      <c r="R1696" s="2"/>
      <c r="S1696" s="2"/>
      <c r="T1696" s="2"/>
      <c r="U1696" s="2"/>
    </row>
    <row r="1697" spans="1:21" x14ac:dyDescent="0.25">
      <c r="A1697" s="37">
        <v>210606</v>
      </c>
      <c r="B1697" s="30" t="s">
        <v>56</v>
      </c>
      <c r="C1697" s="30" t="s">
        <v>1648</v>
      </c>
      <c r="D1697" s="30" t="s">
        <v>1653</v>
      </c>
      <c r="E1697" s="38"/>
      <c r="F1697" s="39">
        <v>0</v>
      </c>
      <c r="G1697" s="32">
        <f t="shared" si="33"/>
        <v>0</v>
      </c>
      <c r="H1697" s="39">
        <v>0</v>
      </c>
      <c r="I1697" s="32">
        <f t="shared" si="34"/>
        <v>0</v>
      </c>
      <c r="J1697" s="40"/>
      <c r="K1697" s="34">
        <v>0</v>
      </c>
      <c r="L1697" s="34">
        <v>0</v>
      </c>
      <c r="M1697" s="34">
        <f t="shared" si="35"/>
        <v>0</v>
      </c>
      <c r="N1697" s="34">
        <f t="shared" si="36"/>
        <v>0</v>
      </c>
      <c r="O1697" s="36" t="e">
        <f t="shared" si="32"/>
        <v>#DIV/0!</v>
      </c>
      <c r="P1697" s="2"/>
      <c r="Q1697" s="2"/>
      <c r="R1697" s="2"/>
      <c r="S1697" s="2"/>
      <c r="T1697" s="2"/>
      <c r="U1697" s="2"/>
    </row>
    <row r="1698" spans="1:21" x14ac:dyDescent="0.25">
      <c r="A1698" s="37">
        <v>210607</v>
      </c>
      <c r="B1698" s="30" t="s">
        <v>56</v>
      </c>
      <c r="C1698" s="30" t="s">
        <v>1648</v>
      </c>
      <c r="D1698" s="30" t="s">
        <v>1654</v>
      </c>
      <c r="E1698" s="38"/>
      <c r="F1698" s="39">
        <v>0</v>
      </c>
      <c r="G1698" s="32">
        <f t="shared" si="33"/>
        <v>0</v>
      </c>
      <c r="H1698" s="39">
        <v>0</v>
      </c>
      <c r="I1698" s="32">
        <f t="shared" si="34"/>
        <v>0</v>
      </c>
      <c r="J1698" s="40"/>
      <c r="K1698" s="34">
        <v>0</v>
      </c>
      <c r="L1698" s="34">
        <v>0</v>
      </c>
      <c r="M1698" s="34">
        <f t="shared" si="35"/>
        <v>0</v>
      </c>
      <c r="N1698" s="34">
        <f t="shared" si="36"/>
        <v>0</v>
      </c>
      <c r="O1698" s="36" t="e">
        <f t="shared" si="32"/>
        <v>#DIV/0!</v>
      </c>
      <c r="P1698" s="2"/>
      <c r="Q1698" s="2"/>
      <c r="R1698" s="2"/>
      <c r="S1698" s="2"/>
      <c r="T1698" s="2"/>
      <c r="U1698" s="2"/>
    </row>
    <row r="1699" spans="1:21" x14ac:dyDescent="0.25">
      <c r="A1699" s="37">
        <v>210608</v>
      </c>
      <c r="B1699" s="30" t="s">
        <v>56</v>
      </c>
      <c r="C1699" s="30" t="s">
        <v>1648</v>
      </c>
      <c r="D1699" s="30" t="s">
        <v>1655</v>
      </c>
      <c r="E1699" s="38"/>
      <c r="F1699" s="39">
        <v>0</v>
      </c>
      <c r="G1699" s="32">
        <f t="shared" si="33"/>
        <v>0</v>
      </c>
      <c r="H1699" s="39">
        <v>0</v>
      </c>
      <c r="I1699" s="32">
        <f t="shared" si="34"/>
        <v>0</v>
      </c>
      <c r="J1699" s="40"/>
      <c r="K1699" s="34">
        <v>0</v>
      </c>
      <c r="L1699" s="34">
        <v>0</v>
      </c>
      <c r="M1699" s="34">
        <f t="shared" si="35"/>
        <v>0</v>
      </c>
      <c r="N1699" s="34">
        <f t="shared" si="36"/>
        <v>0</v>
      </c>
      <c r="O1699" s="36" t="e">
        <f t="shared" si="32"/>
        <v>#DIV/0!</v>
      </c>
      <c r="P1699" s="2"/>
      <c r="Q1699" s="2"/>
      <c r="R1699" s="2"/>
      <c r="S1699" s="2"/>
      <c r="T1699" s="2"/>
      <c r="U1699" s="2"/>
    </row>
    <row r="1700" spans="1:21" x14ac:dyDescent="0.25">
      <c r="A1700" s="37">
        <v>210701</v>
      </c>
      <c r="B1700" s="30" t="s">
        <v>56</v>
      </c>
      <c r="C1700" s="30" t="s">
        <v>592</v>
      </c>
      <c r="D1700" s="30" t="s">
        <v>592</v>
      </c>
      <c r="E1700" s="42">
        <v>5350</v>
      </c>
      <c r="F1700" s="32">
        <v>5894</v>
      </c>
      <c r="G1700" s="32">
        <f t="shared" si="33"/>
        <v>544</v>
      </c>
      <c r="H1700" s="32">
        <v>5046</v>
      </c>
      <c r="I1700" s="32">
        <f t="shared" si="34"/>
        <v>848</v>
      </c>
      <c r="J1700" s="33">
        <v>0.1439</v>
      </c>
      <c r="K1700" s="34">
        <v>5961</v>
      </c>
      <c r="L1700" s="34">
        <v>0</v>
      </c>
      <c r="M1700" s="35">
        <f t="shared" si="35"/>
        <v>5046</v>
      </c>
      <c r="N1700" s="35">
        <f t="shared" si="36"/>
        <v>915</v>
      </c>
      <c r="O1700" s="36">
        <f t="shared" si="32"/>
        <v>0.15349773527931554</v>
      </c>
      <c r="P1700" s="2"/>
      <c r="Q1700" s="2"/>
      <c r="R1700" s="2"/>
      <c r="S1700" s="2"/>
      <c r="T1700" s="2"/>
      <c r="U1700" s="2"/>
    </row>
    <row r="1701" spans="1:21" x14ac:dyDescent="0.25">
      <c r="A1701" s="37">
        <v>210702</v>
      </c>
      <c r="B1701" s="30" t="s">
        <v>56</v>
      </c>
      <c r="C1701" s="30" t="s">
        <v>592</v>
      </c>
      <c r="D1701" s="30" t="s">
        <v>1656</v>
      </c>
      <c r="E1701" s="38"/>
      <c r="F1701" s="39">
        <v>0</v>
      </c>
      <c r="G1701" s="32">
        <f t="shared" si="33"/>
        <v>0</v>
      </c>
      <c r="H1701" s="39">
        <v>0</v>
      </c>
      <c r="I1701" s="32">
        <f t="shared" si="34"/>
        <v>0</v>
      </c>
      <c r="J1701" s="40"/>
      <c r="K1701" s="34">
        <v>0</v>
      </c>
      <c r="L1701" s="34">
        <v>0</v>
      </c>
      <c r="M1701" s="34">
        <f t="shared" si="35"/>
        <v>0</v>
      </c>
      <c r="N1701" s="34">
        <f t="shared" si="36"/>
        <v>0</v>
      </c>
      <c r="O1701" s="36" t="e">
        <f t="shared" si="32"/>
        <v>#DIV/0!</v>
      </c>
      <c r="P1701" s="2"/>
      <c r="Q1701" s="2"/>
      <c r="R1701" s="2"/>
      <c r="S1701" s="2"/>
      <c r="T1701" s="2"/>
      <c r="U1701" s="2"/>
    </row>
    <row r="1702" spans="1:21" x14ac:dyDescent="0.25">
      <c r="A1702" s="37">
        <v>210703</v>
      </c>
      <c r="B1702" s="30" t="s">
        <v>56</v>
      </c>
      <c r="C1702" s="30" t="s">
        <v>592</v>
      </c>
      <c r="D1702" s="30" t="s">
        <v>1657</v>
      </c>
      <c r="E1702" s="38"/>
      <c r="F1702" s="39">
        <v>0</v>
      </c>
      <c r="G1702" s="32">
        <f t="shared" si="33"/>
        <v>0</v>
      </c>
      <c r="H1702" s="39">
        <v>0</v>
      </c>
      <c r="I1702" s="32">
        <f t="shared" si="34"/>
        <v>0</v>
      </c>
      <c r="J1702" s="40"/>
      <c r="K1702" s="34">
        <v>0</v>
      </c>
      <c r="L1702" s="34">
        <v>0</v>
      </c>
      <c r="M1702" s="34">
        <f t="shared" si="35"/>
        <v>0</v>
      </c>
      <c r="N1702" s="34">
        <f t="shared" si="36"/>
        <v>0</v>
      </c>
      <c r="O1702" s="36" t="e">
        <f t="shared" si="32"/>
        <v>#DIV/0!</v>
      </c>
      <c r="P1702" s="2"/>
      <c r="Q1702" s="2"/>
      <c r="R1702" s="2"/>
      <c r="S1702" s="2"/>
      <c r="T1702" s="2"/>
      <c r="U1702" s="2"/>
    </row>
    <row r="1703" spans="1:21" x14ac:dyDescent="0.25">
      <c r="A1703" s="37">
        <v>210704</v>
      </c>
      <c r="B1703" s="30" t="s">
        <v>56</v>
      </c>
      <c r="C1703" s="30" t="s">
        <v>592</v>
      </c>
      <c r="D1703" s="30" t="s">
        <v>1658</v>
      </c>
      <c r="E1703" s="38"/>
      <c r="F1703" s="39">
        <v>0</v>
      </c>
      <c r="G1703" s="32">
        <f t="shared" si="33"/>
        <v>0</v>
      </c>
      <c r="H1703" s="39">
        <v>0</v>
      </c>
      <c r="I1703" s="32">
        <f t="shared" si="34"/>
        <v>0</v>
      </c>
      <c r="J1703" s="40"/>
      <c r="K1703" s="34">
        <v>0</v>
      </c>
      <c r="L1703" s="34">
        <v>0</v>
      </c>
      <c r="M1703" s="34">
        <f t="shared" si="35"/>
        <v>0</v>
      </c>
      <c r="N1703" s="34">
        <f t="shared" si="36"/>
        <v>0</v>
      </c>
      <c r="O1703" s="36" t="e">
        <f t="shared" si="32"/>
        <v>#DIV/0!</v>
      </c>
      <c r="P1703" s="2"/>
      <c r="Q1703" s="2"/>
      <c r="R1703" s="2"/>
      <c r="S1703" s="2"/>
      <c r="T1703" s="2"/>
      <c r="U1703" s="2"/>
    </row>
    <row r="1704" spans="1:21" x14ac:dyDescent="0.25">
      <c r="A1704" s="37">
        <v>210705</v>
      </c>
      <c r="B1704" s="30" t="s">
        <v>56</v>
      </c>
      <c r="C1704" s="30" t="s">
        <v>592</v>
      </c>
      <c r="D1704" s="30" t="s">
        <v>1659</v>
      </c>
      <c r="E1704" s="38"/>
      <c r="F1704" s="39">
        <v>0</v>
      </c>
      <c r="G1704" s="32">
        <f t="shared" si="33"/>
        <v>0</v>
      </c>
      <c r="H1704" s="39">
        <v>0</v>
      </c>
      <c r="I1704" s="32">
        <f t="shared" si="34"/>
        <v>0</v>
      </c>
      <c r="J1704" s="40"/>
      <c r="K1704" s="34">
        <v>0</v>
      </c>
      <c r="L1704" s="34">
        <v>0</v>
      </c>
      <c r="M1704" s="34">
        <f t="shared" si="35"/>
        <v>0</v>
      </c>
      <c r="N1704" s="34">
        <f t="shared" si="36"/>
        <v>0</v>
      </c>
      <c r="O1704" s="36" t="e">
        <f t="shared" si="32"/>
        <v>#DIV/0!</v>
      </c>
      <c r="P1704" s="2"/>
      <c r="Q1704" s="2"/>
      <c r="R1704" s="2"/>
      <c r="S1704" s="2"/>
      <c r="T1704" s="2"/>
      <c r="U1704" s="2"/>
    </row>
    <row r="1705" spans="1:21" x14ac:dyDescent="0.25">
      <c r="A1705" s="37">
        <v>210706</v>
      </c>
      <c r="B1705" s="30" t="s">
        <v>56</v>
      </c>
      <c r="C1705" s="30" t="s">
        <v>592</v>
      </c>
      <c r="D1705" s="30" t="s">
        <v>866</v>
      </c>
      <c r="E1705" s="38"/>
      <c r="F1705" s="39">
        <v>0</v>
      </c>
      <c r="G1705" s="32">
        <f t="shared" si="33"/>
        <v>0</v>
      </c>
      <c r="H1705" s="39">
        <v>0</v>
      </c>
      <c r="I1705" s="32">
        <f t="shared" si="34"/>
        <v>0</v>
      </c>
      <c r="J1705" s="40"/>
      <c r="K1705" s="34">
        <v>0</v>
      </c>
      <c r="L1705" s="34">
        <v>0</v>
      </c>
      <c r="M1705" s="34">
        <f t="shared" si="35"/>
        <v>0</v>
      </c>
      <c r="N1705" s="34">
        <f t="shared" si="36"/>
        <v>0</v>
      </c>
      <c r="O1705" s="36" t="e">
        <f t="shared" si="32"/>
        <v>#DIV/0!</v>
      </c>
      <c r="P1705" s="2"/>
      <c r="Q1705" s="2"/>
      <c r="R1705" s="2"/>
      <c r="S1705" s="2"/>
      <c r="T1705" s="2"/>
      <c r="U1705" s="2"/>
    </row>
    <row r="1706" spans="1:21" x14ac:dyDescent="0.25">
      <c r="A1706" s="37">
        <v>210707</v>
      </c>
      <c r="B1706" s="30" t="s">
        <v>56</v>
      </c>
      <c r="C1706" s="30" t="s">
        <v>592</v>
      </c>
      <c r="D1706" s="30" t="s">
        <v>1660</v>
      </c>
      <c r="E1706" s="38"/>
      <c r="F1706" s="39">
        <v>0</v>
      </c>
      <c r="G1706" s="32">
        <f t="shared" si="33"/>
        <v>0</v>
      </c>
      <c r="H1706" s="39">
        <v>0</v>
      </c>
      <c r="I1706" s="32">
        <f t="shared" si="34"/>
        <v>0</v>
      </c>
      <c r="J1706" s="40"/>
      <c r="K1706" s="34">
        <v>0</v>
      </c>
      <c r="L1706" s="34">
        <v>0</v>
      </c>
      <c r="M1706" s="34">
        <f t="shared" si="35"/>
        <v>0</v>
      </c>
      <c r="N1706" s="34">
        <f t="shared" si="36"/>
        <v>0</v>
      </c>
      <c r="O1706" s="36" t="e">
        <f t="shared" si="32"/>
        <v>#DIV/0!</v>
      </c>
      <c r="P1706" s="2"/>
      <c r="Q1706" s="2"/>
      <c r="R1706" s="2"/>
      <c r="S1706" s="2"/>
      <c r="T1706" s="2"/>
      <c r="U1706" s="2"/>
    </row>
    <row r="1707" spans="1:21" x14ac:dyDescent="0.25">
      <c r="A1707" s="37">
        <v>210708</v>
      </c>
      <c r="B1707" s="30" t="s">
        <v>56</v>
      </c>
      <c r="C1707" s="30" t="s">
        <v>592</v>
      </c>
      <c r="D1707" s="30" t="s">
        <v>702</v>
      </c>
      <c r="E1707" s="38"/>
      <c r="F1707" s="39">
        <v>0</v>
      </c>
      <c r="G1707" s="32">
        <f t="shared" si="33"/>
        <v>0</v>
      </c>
      <c r="H1707" s="39">
        <v>0</v>
      </c>
      <c r="I1707" s="32">
        <f t="shared" si="34"/>
        <v>0</v>
      </c>
      <c r="J1707" s="40"/>
      <c r="K1707" s="34">
        <v>0</v>
      </c>
      <c r="L1707" s="34">
        <v>0</v>
      </c>
      <c r="M1707" s="34">
        <f t="shared" si="35"/>
        <v>0</v>
      </c>
      <c r="N1707" s="34">
        <f t="shared" si="36"/>
        <v>0</v>
      </c>
      <c r="O1707" s="36" t="e">
        <f t="shared" si="32"/>
        <v>#DIV/0!</v>
      </c>
      <c r="P1707" s="2"/>
      <c r="Q1707" s="2"/>
      <c r="R1707" s="2"/>
      <c r="S1707" s="2"/>
      <c r="T1707" s="2"/>
      <c r="U1707" s="2"/>
    </row>
    <row r="1708" spans="1:21" x14ac:dyDescent="0.25">
      <c r="A1708" s="37">
        <v>210709</v>
      </c>
      <c r="B1708" s="30" t="s">
        <v>56</v>
      </c>
      <c r="C1708" s="30" t="s">
        <v>592</v>
      </c>
      <c r="D1708" s="30" t="s">
        <v>578</v>
      </c>
      <c r="E1708" s="42">
        <v>4839</v>
      </c>
      <c r="F1708" s="32">
        <v>5507</v>
      </c>
      <c r="G1708" s="32">
        <f t="shared" si="33"/>
        <v>668</v>
      </c>
      <c r="H1708" s="32">
        <v>5044</v>
      </c>
      <c r="I1708" s="32">
        <f t="shared" si="34"/>
        <v>463</v>
      </c>
      <c r="J1708" s="33">
        <v>8.4099999999999994E-2</v>
      </c>
      <c r="K1708" s="34">
        <v>5578</v>
      </c>
      <c r="L1708" s="34">
        <v>0</v>
      </c>
      <c r="M1708" s="35">
        <f t="shared" si="35"/>
        <v>5044</v>
      </c>
      <c r="N1708" s="35">
        <f t="shared" si="36"/>
        <v>534</v>
      </c>
      <c r="O1708" s="36">
        <f t="shared" si="32"/>
        <v>9.5733237719612771E-2</v>
      </c>
      <c r="P1708" s="2"/>
      <c r="Q1708" s="2"/>
      <c r="R1708" s="2"/>
      <c r="S1708" s="2"/>
      <c r="T1708" s="2"/>
      <c r="U1708" s="2"/>
    </row>
    <row r="1709" spans="1:21" x14ac:dyDescent="0.25">
      <c r="A1709" s="37">
        <v>210710</v>
      </c>
      <c r="B1709" s="30" t="s">
        <v>56</v>
      </c>
      <c r="C1709" s="30" t="s">
        <v>592</v>
      </c>
      <c r="D1709" s="30" t="s">
        <v>1661</v>
      </c>
      <c r="E1709" s="38"/>
      <c r="F1709" s="39">
        <v>0</v>
      </c>
      <c r="G1709" s="32">
        <f t="shared" si="33"/>
        <v>0</v>
      </c>
      <c r="H1709" s="39">
        <v>0</v>
      </c>
      <c r="I1709" s="32">
        <f t="shared" si="34"/>
        <v>0</v>
      </c>
      <c r="J1709" s="40"/>
      <c r="K1709" s="34">
        <v>0</v>
      </c>
      <c r="L1709" s="34">
        <v>0</v>
      </c>
      <c r="M1709" s="34">
        <f t="shared" si="35"/>
        <v>0</v>
      </c>
      <c r="N1709" s="34">
        <f t="shared" si="36"/>
        <v>0</v>
      </c>
      <c r="O1709" s="36" t="e">
        <f t="shared" si="32"/>
        <v>#DIV/0!</v>
      </c>
      <c r="P1709" s="2"/>
      <c r="Q1709" s="2"/>
      <c r="R1709" s="2"/>
      <c r="S1709" s="2"/>
      <c r="T1709" s="2"/>
      <c r="U1709" s="2"/>
    </row>
    <row r="1710" spans="1:21" x14ac:dyDescent="0.25">
      <c r="A1710" s="37">
        <v>210801</v>
      </c>
      <c r="B1710" s="30" t="s">
        <v>56</v>
      </c>
      <c r="C1710" s="30" t="s">
        <v>1662</v>
      </c>
      <c r="D1710" s="30" t="s">
        <v>1407</v>
      </c>
      <c r="E1710" s="42">
        <v>20048</v>
      </c>
      <c r="F1710" s="32">
        <v>23023</v>
      </c>
      <c r="G1710" s="32">
        <f t="shared" si="33"/>
        <v>2975</v>
      </c>
      <c r="H1710" s="32">
        <v>18936</v>
      </c>
      <c r="I1710" s="32">
        <f t="shared" si="34"/>
        <v>4087</v>
      </c>
      <c r="J1710" s="33">
        <v>0.17749999999999999</v>
      </c>
      <c r="K1710" s="34">
        <v>23353</v>
      </c>
      <c r="L1710" s="34">
        <v>0</v>
      </c>
      <c r="M1710" s="35">
        <f t="shared" si="35"/>
        <v>18936</v>
      </c>
      <c r="N1710" s="35">
        <f t="shared" si="36"/>
        <v>4417</v>
      </c>
      <c r="O1710" s="36">
        <f t="shared" si="32"/>
        <v>0.18914058150987026</v>
      </c>
      <c r="P1710" s="2"/>
      <c r="Q1710" s="2"/>
      <c r="R1710" s="2"/>
      <c r="S1710" s="2"/>
      <c r="T1710" s="2"/>
      <c r="U1710" s="2"/>
    </row>
    <row r="1711" spans="1:21" x14ac:dyDescent="0.25">
      <c r="A1711" s="37">
        <v>210802</v>
      </c>
      <c r="B1711" s="30" t="s">
        <v>56</v>
      </c>
      <c r="C1711" s="30" t="s">
        <v>1662</v>
      </c>
      <c r="D1711" s="30" t="s">
        <v>1663</v>
      </c>
      <c r="E1711" s="38"/>
      <c r="F1711" s="39">
        <v>0</v>
      </c>
      <c r="G1711" s="32">
        <f t="shared" si="33"/>
        <v>0</v>
      </c>
      <c r="H1711" s="39">
        <v>0</v>
      </c>
      <c r="I1711" s="32">
        <f t="shared" si="34"/>
        <v>0</v>
      </c>
      <c r="J1711" s="40"/>
      <c r="K1711" s="34">
        <v>0</v>
      </c>
      <c r="L1711" s="34">
        <v>0</v>
      </c>
      <c r="M1711" s="34">
        <f t="shared" si="35"/>
        <v>0</v>
      </c>
      <c r="N1711" s="34">
        <f t="shared" si="36"/>
        <v>0</v>
      </c>
      <c r="O1711" s="36" t="e">
        <f t="shared" si="32"/>
        <v>#DIV/0!</v>
      </c>
      <c r="P1711" s="2"/>
      <c r="Q1711" s="2"/>
      <c r="R1711" s="2"/>
      <c r="S1711" s="2"/>
      <c r="T1711" s="2"/>
      <c r="U1711" s="2"/>
    </row>
    <row r="1712" spans="1:21" x14ac:dyDescent="0.25">
      <c r="A1712" s="37">
        <v>210803</v>
      </c>
      <c r="B1712" s="30" t="s">
        <v>56</v>
      </c>
      <c r="C1712" s="30" t="s">
        <v>1662</v>
      </c>
      <c r="D1712" s="30" t="s">
        <v>1664</v>
      </c>
      <c r="E1712" s="38"/>
      <c r="F1712" s="39">
        <v>0</v>
      </c>
      <c r="G1712" s="32">
        <f t="shared" si="33"/>
        <v>0</v>
      </c>
      <c r="H1712" s="39">
        <v>0</v>
      </c>
      <c r="I1712" s="32">
        <f t="shared" si="34"/>
        <v>0</v>
      </c>
      <c r="J1712" s="40"/>
      <c r="K1712" s="34">
        <v>0</v>
      </c>
      <c r="L1712" s="34">
        <v>0</v>
      </c>
      <c r="M1712" s="34">
        <f t="shared" si="35"/>
        <v>0</v>
      </c>
      <c r="N1712" s="34">
        <f t="shared" si="36"/>
        <v>0</v>
      </c>
      <c r="O1712" s="36" t="e">
        <f t="shared" si="32"/>
        <v>#DIV/0!</v>
      </c>
      <c r="P1712" s="2"/>
      <c r="Q1712" s="2"/>
      <c r="R1712" s="2"/>
      <c r="S1712" s="2"/>
      <c r="T1712" s="2"/>
      <c r="U1712" s="2"/>
    </row>
    <row r="1713" spans="1:21" x14ac:dyDescent="0.25">
      <c r="A1713" s="37">
        <v>210804</v>
      </c>
      <c r="B1713" s="30" t="s">
        <v>56</v>
      </c>
      <c r="C1713" s="30" t="s">
        <v>1662</v>
      </c>
      <c r="D1713" s="30" t="s">
        <v>1665</v>
      </c>
      <c r="E1713" s="38"/>
      <c r="F1713" s="39">
        <v>0</v>
      </c>
      <c r="G1713" s="32">
        <f t="shared" si="33"/>
        <v>0</v>
      </c>
      <c r="H1713" s="39">
        <v>0</v>
      </c>
      <c r="I1713" s="32">
        <f t="shared" si="34"/>
        <v>0</v>
      </c>
      <c r="J1713" s="40"/>
      <c r="K1713" s="34">
        <v>0</v>
      </c>
      <c r="L1713" s="34">
        <v>0</v>
      </c>
      <c r="M1713" s="34">
        <f t="shared" si="35"/>
        <v>0</v>
      </c>
      <c r="N1713" s="34">
        <f t="shared" si="36"/>
        <v>0</v>
      </c>
      <c r="O1713" s="36" t="e">
        <f t="shared" si="32"/>
        <v>#DIV/0!</v>
      </c>
      <c r="P1713" s="2"/>
      <c r="Q1713" s="2"/>
      <c r="R1713" s="2"/>
      <c r="S1713" s="2"/>
      <c r="T1713" s="2"/>
      <c r="U1713" s="2"/>
    </row>
    <row r="1714" spans="1:21" x14ac:dyDescent="0.25">
      <c r="A1714" s="37">
        <v>210805</v>
      </c>
      <c r="B1714" s="30" t="s">
        <v>56</v>
      </c>
      <c r="C1714" s="30" t="s">
        <v>1662</v>
      </c>
      <c r="D1714" s="30" t="s">
        <v>1666</v>
      </c>
      <c r="E1714" s="38"/>
      <c r="F1714" s="39">
        <v>0</v>
      </c>
      <c r="G1714" s="32">
        <f t="shared" si="33"/>
        <v>0</v>
      </c>
      <c r="H1714" s="39">
        <v>0</v>
      </c>
      <c r="I1714" s="32">
        <f t="shared" si="34"/>
        <v>0</v>
      </c>
      <c r="J1714" s="40"/>
      <c r="K1714" s="34">
        <v>0</v>
      </c>
      <c r="L1714" s="34">
        <v>0</v>
      </c>
      <c r="M1714" s="34">
        <f t="shared" si="35"/>
        <v>0</v>
      </c>
      <c r="N1714" s="34">
        <f t="shared" si="36"/>
        <v>0</v>
      </c>
      <c r="O1714" s="36" t="e">
        <f t="shared" si="32"/>
        <v>#DIV/0!</v>
      </c>
      <c r="P1714" s="2"/>
      <c r="Q1714" s="2"/>
      <c r="R1714" s="2"/>
      <c r="S1714" s="2"/>
      <c r="T1714" s="2"/>
      <c r="U1714" s="2"/>
    </row>
    <row r="1715" spans="1:21" x14ac:dyDescent="0.25">
      <c r="A1715" s="37">
        <v>210806</v>
      </c>
      <c r="B1715" s="30" t="s">
        <v>56</v>
      </c>
      <c r="C1715" s="30" t="s">
        <v>1662</v>
      </c>
      <c r="D1715" s="30" t="s">
        <v>1667</v>
      </c>
      <c r="E1715" s="42">
        <v>4578</v>
      </c>
      <c r="F1715" s="32">
        <v>4928</v>
      </c>
      <c r="G1715" s="32">
        <f t="shared" si="33"/>
        <v>350</v>
      </c>
      <c r="H1715" s="32">
        <v>4539</v>
      </c>
      <c r="I1715" s="32">
        <f t="shared" si="34"/>
        <v>389</v>
      </c>
      <c r="J1715" s="33">
        <v>7.8899999999999998E-2</v>
      </c>
      <c r="K1715" s="34">
        <v>4930</v>
      </c>
      <c r="L1715" s="34">
        <v>0</v>
      </c>
      <c r="M1715" s="35">
        <f t="shared" si="35"/>
        <v>4539</v>
      </c>
      <c r="N1715" s="35">
        <f t="shared" si="36"/>
        <v>391</v>
      </c>
      <c r="O1715" s="36">
        <f t="shared" si="32"/>
        <v>7.9310344827586213E-2</v>
      </c>
      <c r="P1715" s="2"/>
      <c r="Q1715" s="2"/>
      <c r="R1715" s="2"/>
      <c r="S1715" s="2"/>
      <c r="T1715" s="2"/>
      <c r="U1715" s="2"/>
    </row>
    <row r="1716" spans="1:21" x14ac:dyDescent="0.25">
      <c r="A1716" s="37">
        <v>210807</v>
      </c>
      <c r="B1716" s="30" t="s">
        <v>56</v>
      </c>
      <c r="C1716" s="30" t="s">
        <v>1662</v>
      </c>
      <c r="D1716" s="30" t="s">
        <v>1668</v>
      </c>
      <c r="E1716" s="38"/>
      <c r="F1716" s="39">
        <v>0</v>
      </c>
      <c r="G1716" s="32">
        <f t="shared" si="33"/>
        <v>0</v>
      </c>
      <c r="H1716" s="39">
        <v>0</v>
      </c>
      <c r="I1716" s="32">
        <f t="shared" si="34"/>
        <v>0</v>
      </c>
      <c r="J1716" s="40"/>
      <c r="K1716" s="34">
        <v>0</v>
      </c>
      <c r="L1716" s="34">
        <v>0</v>
      </c>
      <c r="M1716" s="34">
        <f t="shared" si="35"/>
        <v>0</v>
      </c>
      <c r="N1716" s="34">
        <f t="shared" si="36"/>
        <v>0</v>
      </c>
      <c r="O1716" s="36" t="e">
        <f t="shared" si="32"/>
        <v>#DIV/0!</v>
      </c>
      <c r="P1716" s="2"/>
      <c r="Q1716" s="2"/>
      <c r="R1716" s="2"/>
      <c r="S1716" s="2"/>
      <c r="T1716" s="2"/>
      <c r="U1716" s="2"/>
    </row>
    <row r="1717" spans="1:21" x14ac:dyDescent="0.25">
      <c r="A1717" s="37">
        <v>210808</v>
      </c>
      <c r="B1717" s="30" t="s">
        <v>56</v>
      </c>
      <c r="C1717" s="30" t="s">
        <v>1662</v>
      </c>
      <c r="D1717" s="30" t="s">
        <v>150</v>
      </c>
      <c r="E1717" s="42">
        <v>2456</v>
      </c>
      <c r="F1717" s="32">
        <v>2825</v>
      </c>
      <c r="G1717" s="32">
        <f t="shared" si="33"/>
        <v>369</v>
      </c>
      <c r="H1717" s="32">
        <v>2391</v>
      </c>
      <c r="I1717" s="32">
        <f t="shared" si="34"/>
        <v>434</v>
      </c>
      <c r="J1717" s="33">
        <v>0.15359999999999999</v>
      </c>
      <c r="K1717" s="34">
        <v>2823</v>
      </c>
      <c r="L1717" s="34">
        <v>0</v>
      </c>
      <c r="M1717" s="35">
        <f t="shared" si="35"/>
        <v>2391</v>
      </c>
      <c r="N1717" s="35">
        <f t="shared" si="36"/>
        <v>432</v>
      </c>
      <c r="O1717" s="36">
        <f t="shared" si="32"/>
        <v>0.153028692879915</v>
      </c>
      <c r="P1717" s="2"/>
      <c r="Q1717" s="2"/>
      <c r="R1717" s="2"/>
      <c r="S1717" s="2"/>
      <c r="T1717" s="2"/>
      <c r="U1717" s="2"/>
    </row>
    <row r="1718" spans="1:21" x14ac:dyDescent="0.25">
      <c r="A1718" s="37">
        <v>210809</v>
      </c>
      <c r="B1718" s="30" t="s">
        <v>56</v>
      </c>
      <c r="C1718" s="30" t="s">
        <v>1662</v>
      </c>
      <c r="D1718" s="30" t="s">
        <v>1669</v>
      </c>
      <c r="E1718" s="38"/>
      <c r="F1718" s="39">
        <v>0</v>
      </c>
      <c r="G1718" s="32">
        <f t="shared" si="33"/>
        <v>0</v>
      </c>
      <c r="H1718" s="39">
        <v>0</v>
      </c>
      <c r="I1718" s="32">
        <f t="shared" si="34"/>
        <v>0</v>
      </c>
      <c r="J1718" s="40"/>
      <c r="K1718" s="34">
        <v>0</v>
      </c>
      <c r="L1718" s="34">
        <v>0</v>
      </c>
      <c r="M1718" s="34">
        <f t="shared" si="35"/>
        <v>0</v>
      </c>
      <c r="N1718" s="34">
        <f t="shared" si="36"/>
        <v>0</v>
      </c>
      <c r="O1718" s="36" t="e">
        <f t="shared" si="32"/>
        <v>#DIV/0!</v>
      </c>
      <c r="P1718" s="2"/>
      <c r="Q1718" s="2"/>
      <c r="R1718" s="2"/>
      <c r="S1718" s="2"/>
      <c r="T1718" s="2"/>
      <c r="U1718" s="2"/>
    </row>
    <row r="1719" spans="1:21" x14ac:dyDescent="0.25">
      <c r="A1719" s="37">
        <v>210901</v>
      </c>
      <c r="B1719" s="30" t="s">
        <v>56</v>
      </c>
      <c r="C1719" s="30" t="s">
        <v>1670</v>
      </c>
      <c r="D1719" s="30" t="s">
        <v>1670</v>
      </c>
      <c r="E1719" s="42">
        <v>2018</v>
      </c>
      <c r="F1719" s="32">
        <v>1862</v>
      </c>
      <c r="G1719" s="32">
        <f t="shared" si="33"/>
        <v>-156</v>
      </c>
      <c r="H1719" s="46">
        <v>1862</v>
      </c>
      <c r="I1719" s="32">
        <f t="shared" si="34"/>
        <v>0</v>
      </c>
      <c r="J1719" s="33">
        <v>0</v>
      </c>
      <c r="K1719" s="35">
        <f>F1719</f>
        <v>1862</v>
      </c>
      <c r="L1719" s="34">
        <v>0</v>
      </c>
      <c r="M1719" s="35">
        <f t="shared" si="35"/>
        <v>1862</v>
      </c>
      <c r="N1719" s="35">
        <f t="shared" si="36"/>
        <v>0</v>
      </c>
      <c r="O1719" s="36">
        <f t="shared" si="32"/>
        <v>0</v>
      </c>
      <c r="P1719" s="2"/>
      <c r="Q1719" s="2"/>
      <c r="R1719" s="2"/>
      <c r="S1719" s="2"/>
      <c r="T1719" s="2"/>
      <c r="U1719" s="2"/>
    </row>
    <row r="1720" spans="1:21" x14ac:dyDescent="0.25">
      <c r="A1720" s="37">
        <v>210902</v>
      </c>
      <c r="B1720" s="30" t="s">
        <v>56</v>
      </c>
      <c r="C1720" s="30" t="s">
        <v>1670</v>
      </c>
      <c r="D1720" s="30" t="s">
        <v>1671</v>
      </c>
      <c r="E1720" s="38"/>
      <c r="F1720" s="39">
        <v>0</v>
      </c>
      <c r="G1720" s="32">
        <f t="shared" si="33"/>
        <v>0</v>
      </c>
      <c r="H1720" s="39">
        <v>0</v>
      </c>
      <c r="I1720" s="32">
        <f t="shared" si="34"/>
        <v>0</v>
      </c>
      <c r="J1720" s="40"/>
      <c r="K1720" s="34">
        <v>0</v>
      </c>
      <c r="L1720" s="34">
        <v>0</v>
      </c>
      <c r="M1720" s="34">
        <f t="shared" si="35"/>
        <v>0</v>
      </c>
      <c r="N1720" s="34">
        <f t="shared" si="36"/>
        <v>0</v>
      </c>
      <c r="O1720" s="36" t="e">
        <f t="shared" si="32"/>
        <v>#DIV/0!</v>
      </c>
      <c r="P1720" s="2"/>
      <c r="Q1720" s="2"/>
      <c r="R1720" s="2"/>
      <c r="S1720" s="2"/>
      <c r="T1720" s="2"/>
      <c r="U1720" s="2"/>
    </row>
    <row r="1721" spans="1:21" x14ac:dyDescent="0.25">
      <c r="A1721" s="37">
        <v>210903</v>
      </c>
      <c r="B1721" s="30" t="s">
        <v>56</v>
      </c>
      <c r="C1721" s="30" t="s">
        <v>1670</v>
      </c>
      <c r="D1721" s="30" t="s">
        <v>1672</v>
      </c>
      <c r="E1721" s="38"/>
      <c r="F1721" s="39">
        <v>0</v>
      </c>
      <c r="G1721" s="32">
        <f t="shared" si="33"/>
        <v>0</v>
      </c>
      <c r="H1721" s="39">
        <v>0</v>
      </c>
      <c r="I1721" s="32">
        <f t="shared" si="34"/>
        <v>0</v>
      </c>
      <c r="J1721" s="40"/>
      <c r="K1721" s="34">
        <v>0</v>
      </c>
      <c r="L1721" s="34">
        <v>0</v>
      </c>
      <c r="M1721" s="34">
        <f t="shared" si="35"/>
        <v>0</v>
      </c>
      <c r="N1721" s="34">
        <f t="shared" si="36"/>
        <v>0</v>
      </c>
      <c r="O1721" s="36" t="e">
        <f t="shared" si="32"/>
        <v>#DIV/0!</v>
      </c>
      <c r="P1721" s="2"/>
      <c r="Q1721" s="2"/>
      <c r="R1721" s="2"/>
      <c r="S1721" s="2"/>
      <c r="T1721" s="2"/>
      <c r="U1721" s="2"/>
    </row>
    <row r="1722" spans="1:21" x14ac:dyDescent="0.25">
      <c r="A1722" s="37">
        <v>210904</v>
      </c>
      <c r="B1722" s="30" t="s">
        <v>56</v>
      </c>
      <c r="C1722" s="30" t="s">
        <v>1670</v>
      </c>
      <c r="D1722" s="30" t="s">
        <v>1673</v>
      </c>
      <c r="E1722" s="38"/>
      <c r="F1722" s="39">
        <v>0</v>
      </c>
      <c r="G1722" s="32">
        <f t="shared" si="33"/>
        <v>0</v>
      </c>
      <c r="H1722" s="39">
        <v>0</v>
      </c>
      <c r="I1722" s="32">
        <f t="shared" si="34"/>
        <v>0</v>
      </c>
      <c r="J1722" s="40"/>
      <c r="K1722" s="34">
        <v>0</v>
      </c>
      <c r="L1722" s="34">
        <v>0</v>
      </c>
      <c r="M1722" s="34">
        <f t="shared" si="35"/>
        <v>0</v>
      </c>
      <c r="N1722" s="34">
        <f t="shared" si="36"/>
        <v>0</v>
      </c>
      <c r="O1722" s="36" t="e">
        <f t="shared" si="32"/>
        <v>#DIV/0!</v>
      </c>
      <c r="P1722" s="2"/>
      <c r="Q1722" s="2"/>
      <c r="R1722" s="2"/>
      <c r="S1722" s="2"/>
      <c r="T1722" s="2"/>
      <c r="U1722" s="2"/>
    </row>
    <row r="1723" spans="1:21" x14ac:dyDescent="0.25">
      <c r="A1723" s="37">
        <v>211001</v>
      </c>
      <c r="B1723" s="30" t="s">
        <v>56</v>
      </c>
      <c r="C1723" s="30" t="s">
        <v>1674</v>
      </c>
      <c r="D1723" s="30" t="s">
        <v>1675</v>
      </c>
      <c r="E1723" s="42">
        <v>9769</v>
      </c>
      <c r="F1723" s="32">
        <v>10307</v>
      </c>
      <c r="G1723" s="32">
        <f t="shared" si="33"/>
        <v>538</v>
      </c>
      <c r="H1723" s="32">
        <v>9520</v>
      </c>
      <c r="I1723" s="32">
        <f t="shared" si="34"/>
        <v>787</v>
      </c>
      <c r="J1723" s="33">
        <v>7.6399999999999996E-2</v>
      </c>
      <c r="K1723" s="34">
        <v>10019</v>
      </c>
      <c r="L1723" s="34">
        <v>0</v>
      </c>
      <c r="M1723" s="35">
        <f t="shared" si="35"/>
        <v>9520</v>
      </c>
      <c r="N1723" s="35">
        <f t="shared" si="36"/>
        <v>499</v>
      </c>
      <c r="O1723" s="36">
        <f t="shared" si="32"/>
        <v>4.9805369797384966E-2</v>
      </c>
      <c r="P1723" s="2"/>
      <c r="Q1723" s="2"/>
      <c r="R1723" s="2"/>
      <c r="S1723" s="2"/>
      <c r="T1723" s="2"/>
      <c r="U1723" s="2"/>
    </row>
    <row r="1724" spans="1:21" x14ac:dyDescent="0.25">
      <c r="A1724" s="37">
        <v>211002</v>
      </c>
      <c r="B1724" s="30" t="s">
        <v>56</v>
      </c>
      <c r="C1724" s="30" t="s">
        <v>1674</v>
      </c>
      <c r="D1724" s="30" t="s">
        <v>1676</v>
      </c>
      <c r="E1724" s="42">
        <v>3877</v>
      </c>
      <c r="F1724" s="32">
        <v>3940</v>
      </c>
      <c r="G1724" s="32">
        <f t="shared" si="33"/>
        <v>63</v>
      </c>
      <c r="H1724" s="39">
        <v>314</v>
      </c>
      <c r="I1724" s="32">
        <f t="shared" si="34"/>
        <v>3626</v>
      </c>
      <c r="J1724" s="33">
        <v>0.92030000000000001</v>
      </c>
      <c r="K1724" s="34">
        <v>2318</v>
      </c>
      <c r="L1724" s="34">
        <v>0</v>
      </c>
      <c r="M1724" s="34">
        <f t="shared" si="35"/>
        <v>314</v>
      </c>
      <c r="N1724" s="34">
        <f t="shared" si="36"/>
        <v>2004</v>
      </c>
      <c r="O1724" s="36">
        <f t="shared" si="32"/>
        <v>0.86453839516824849</v>
      </c>
      <c r="P1724" s="2"/>
      <c r="Q1724" s="2"/>
      <c r="R1724" s="2"/>
      <c r="S1724" s="2"/>
      <c r="T1724" s="2"/>
      <c r="U1724" s="2"/>
    </row>
    <row r="1725" spans="1:21" x14ac:dyDescent="0.25">
      <c r="A1725" s="37">
        <v>211003</v>
      </c>
      <c r="B1725" s="30" t="s">
        <v>56</v>
      </c>
      <c r="C1725" s="30" t="s">
        <v>1674</v>
      </c>
      <c r="D1725" s="30" t="s">
        <v>1677</v>
      </c>
      <c r="E1725" s="38"/>
      <c r="F1725" s="39">
        <v>0</v>
      </c>
      <c r="G1725" s="32">
        <f t="shared" si="33"/>
        <v>0</v>
      </c>
      <c r="H1725" s="39">
        <v>0</v>
      </c>
      <c r="I1725" s="32">
        <f t="shared" si="34"/>
        <v>0</v>
      </c>
      <c r="J1725" s="40"/>
      <c r="K1725" s="34">
        <v>0</v>
      </c>
      <c r="L1725" s="34">
        <v>0</v>
      </c>
      <c r="M1725" s="34">
        <f t="shared" si="35"/>
        <v>0</v>
      </c>
      <c r="N1725" s="34">
        <f t="shared" si="36"/>
        <v>0</v>
      </c>
      <c r="O1725" s="36" t="e">
        <f t="shared" si="32"/>
        <v>#DIV/0!</v>
      </c>
      <c r="P1725" s="2"/>
      <c r="Q1725" s="2"/>
      <c r="R1725" s="2"/>
      <c r="S1725" s="2"/>
      <c r="T1725" s="2"/>
      <c r="U1725" s="2"/>
    </row>
    <row r="1726" spans="1:21" x14ac:dyDescent="0.25">
      <c r="A1726" s="37">
        <v>211004</v>
      </c>
      <c r="B1726" s="30" t="s">
        <v>56</v>
      </c>
      <c r="C1726" s="30" t="s">
        <v>1674</v>
      </c>
      <c r="D1726" s="30" t="s">
        <v>1678</v>
      </c>
      <c r="E1726" s="42">
        <v>2508</v>
      </c>
      <c r="F1726" s="32">
        <v>2909</v>
      </c>
      <c r="G1726" s="32">
        <f t="shared" si="33"/>
        <v>401</v>
      </c>
      <c r="H1726" s="32">
        <v>2224</v>
      </c>
      <c r="I1726" s="32">
        <f t="shared" si="34"/>
        <v>685</v>
      </c>
      <c r="J1726" s="33">
        <v>0.23549999999999999</v>
      </c>
      <c r="K1726" s="34">
        <v>3152</v>
      </c>
      <c r="L1726" s="34">
        <v>0</v>
      </c>
      <c r="M1726" s="35">
        <f t="shared" si="35"/>
        <v>2224</v>
      </c>
      <c r="N1726" s="35">
        <f t="shared" si="36"/>
        <v>928</v>
      </c>
      <c r="O1726" s="36">
        <f t="shared" si="32"/>
        <v>0.29441624365482233</v>
      </c>
      <c r="P1726" s="2"/>
      <c r="Q1726" s="2"/>
      <c r="R1726" s="2"/>
      <c r="S1726" s="2"/>
      <c r="T1726" s="2"/>
      <c r="U1726" s="2"/>
    </row>
    <row r="1727" spans="1:21" x14ac:dyDescent="0.25">
      <c r="A1727" s="37">
        <v>211005</v>
      </c>
      <c r="B1727" s="30" t="s">
        <v>56</v>
      </c>
      <c r="C1727" s="30" t="s">
        <v>1674</v>
      </c>
      <c r="D1727" s="30" t="s">
        <v>1679</v>
      </c>
      <c r="E1727" s="38"/>
      <c r="F1727" s="39">
        <v>0</v>
      </c>
      <c r="G1727" s="32">
        <f t="shared" si="33"/>
        <v>0</v>
      </c>
      <c r="H1727" s="39">
        <v>0</v>
      </c>
      <c r="I1727" s="32">
        <f t="shared" si="34"/>
        <v>0</v>
      </c>
      <c r="J1727" s="40"/>
      <c r="K1727" s="34">
        <v>0</v>
      </c>
      <c r="L1727" s="34">
        <v>0</v>
      </c>
      <c r="M1727" s="34">
        <f t="shared" si="35"/>
        <v>0</v>
      </c>
      <c r="N1727" s="34">
        <f t="shared" si="36"/>
        <v>0</v>
      </c>
      <c r="O1727" s="36" t="e">
        <f t="shared" si="32"/>
        <v>#DIV/0!</v>
      </c>
      <c r="P1727" s="2"/>
      <c r="Q1727" s="2"/>
      <c r="R1727" s="2"/>
      <c r="S1727" s="2"/>
      <c r="T1727" s="2"/>
      <c r="U1727" s="2"/>
    </row>
    <row r="1728" spans="1:21" x14ac:dyDescent="0.25">
      <c r="A1728" s="37">
        <v>211101</v>
      </c>
      <c r="B1728" s="30" t="s">
        <v>56</v>
      </c>
      <c r="C1728" s="30" t="s">
        <v>1680</v>
      </c>
      <c r="D1728" s="30" t="s">
        <v>1681</v>
      </c>
      <c r="E1728" s="42">
        <v>215873</v>
      </c>
      <c r="F1728" s="32">
        <v>234583</v>
      </c>
      <c r="G1728" s="32">
        <f t="shared" si="33"/>
        <v>18710</v>
      </c>
      <c r="H1728" s="32">
        <v>149405</v>
      </c>
      <c r="I1728" s="32">
        <f t="shared" si="34"/>
        <v>85178</v>
      </c>
      <c r="J1728" s="33">
        <v>0.36309999999999998</v>
      </c>
      <c r="K1728" s="34">
        <v>239780</v>
      </c>
      <c r="L1728" s="34">
        <v>0</v>
      </c>
      <c r="M1728" s="35">
        <f t="shared" si="35"/>
        <v>149405</v>
      </c>
      <c r="N1728" s="35">
        <f t="shared" si="36"/>
        <v>90375</v>
      </c>
      <c r="O1728" s="36">
        <f t="shared" si="32"/>
        <v>0.37690799899908251</v>
      </c>
      <c r="P1728" s="2"/>
      <c r="Q1728" s="2"/>
      <c r="R1728" s="2"/>
      <c r="S1728" s="2"/>
      <c r="T1728" s="2"/>
      <c r="U1728" s="2"/>
    </row>
    <row r="1729" spans="1:21" x14ac:dyDescent="0.25">
      <c r="A1729" s="37">
        <v>211102</v>
      </c>
      <c r="B1729" s="30" t="s">
        <v>56</v>
      </c>
      <c r="C1729" s="30" t="s">
        <v>1680</v>
      </c>
      <c r="D1729" s="30" t="s">
        <v>275</v>
      </c>
      <c r="E1729" s="38"/>
      <c r="F1729" s="39">
        <v>0</v>
      </c>
      <c r="G1729" s="32">
        <f t="shared" si="33"/>
        <v>0</v>
      </c>
      <c r="H1729" s="39">
        <v>0</v>
      </c>
      <c r="I1729" s="32">
        <f t="shared" si="34"/>
        <v>0</v>
      </c>
      <c r="J1729" s="40"/>
      <c r="K1729" s="34">
        <v>0</v>
      </c>
      <c r="L1729" s="34">
        <v>0</v>
      </c>
      <c r="M1729" s="34">
        <f t="shared" si="35"/>
        <v>0</v>
      </c>
      <c r="N1729" s="34">
        <f t="shared" si="36"/>
        <v>0</v>
      </c>
      <c r="O1729" s="36" t="e">
        <f t="shared" si="32"/>
        <v>#DIV/0!</v>
      </c>
      <c r="P1729" s="2"/>
      <c r="Q1729" s="2"/>
      <c r="R1729" s="2"/>
      <c r="S1729" s="2"/>
      <c r="T1729" s="2"/>
      <c r="U1729" s="2"/>
    </row>
    <row r="1730" spans="1:21" x14ac:dyDescent="0.25">
      <c r="A1730" s="37">
        <v>211103</v>
      </c>
      <c r="B1730" s="30" t="s">
        <v>56</v>
      </c>
      <c r="C1730" s="30" t="s">
        <v>1680</v>
      </c>
      <c r="D1730" s="30" t="s">
        <v>1682</v>
      </c>
      <c r="E1730" s="42">
        <v>2201</v>
      </c>
      <c r="F1730" s="32">
        <v>2310</v>
      </c>
      <c r="G1730" s="32">
        <f t="shared" si="33"/>
        <v>109</v>
      </c>
      <c r="H1730" s="32">
        <v>2017</v>
      </c>
      <c r="I1730" s="32">
        <f t="shared" si="34"/>
        <v>293</v>
      </c>
      <c r="J1730" s="33">
        <v>0.1268</v>
      </c>
      <c r="K1730" s="34">
        <v>2312</v>
      </c>
      <c r="L1730" s="34">
        <v>0</v>
      </c>
      <c r="M1730" s="35">
        <f t="shared" si="35"/>
        <v>2017</v>
      </c>
      <c r="N1730" s="35">
        <f t="shared" si="36"/>
        <v>295</v>
      </c>
      <c r="O1730" s="36">
        <f t="shared" si="32"/>
        <v>0.12759515570934257</v>
      </c>
      <c r="P1730" s="2"/>
      <c r="Q1730" s="2"/>
      <c r="R1730" s="2"/>
      <c r="S1730" s="2"/>
      <c r="T1730" s="2"/>
      <c r="U1730" s="2"/>
    </row>
    <row r="1731" spans="1:21" x14ac:dyDescent="0.25">
      <c r="A1731" s="37">
        <v>211104</v>
      </c>
      <c r="B1731" s="30" t="s">
        <v>56</v>
      </c>
      <c r="C1731" s="30" t="s">
        <v>1680</v>
      </c>
      <c r="D1731" s="30" t="s">
        <v>1683</v>
      </c>
      <c r="E1731" s="38"/>
      <c r="F1731" s="39">
        <v>0</v>
      </c>
      <c r="G1731" s="32">
        <f t="shared" si="33"/>
        <v>0</v>
      </c>
      <c r="H1731" s="39">
        <v>0</v>
      </c>
      <c r="I1731" s="32">
        <f t="shared" si="34"/>
        <v>0</v>
      </c>
      <c r="J1731" s="40"/>
      <c r="K1731" s="34">
        <v>0</v>
      </c>
      <c r="L1731" s="34">
        <v>0</v>
      </c>
      <c r="M1731" s="34">
        <f t="shared" si="35"/>
        <v>0</v>
      </c>
      <c r="N1731" s="34">
        <f t="shared" si="36"/>
        <v>0</v>
      </c>
      <c r="O1731" s="36" t="e">
        <f t="shared" si="32"/>
        <v>#DIV/0!</v>
      </c>
      <c r="P1731" s="2"/>
      <c r="Q1731" s="2"/>
      <c r="R1731" s="2"/>
      <c r="S1731" s="2"/>
      <c r="T1731" s="2"/>
      <c r="U1731" s="2"/>
    </row>
    <row r="1732" spans="1:21" x14ac:dyDescent="0.25">
      <c r="A1732" s="37">
        <v>211105</v>
      </c>
      <c r="B1732" s="30" t="s">
        <v>56</v>
      </c>
      <c r="C1732" s="30" t="s">
        <v>1680</v>
      </c>
      <c r="D1732" s="30" t="s">
        <v>1684</v>
      </c>
      <c r="E1732" s="42">
        <v>60150</v>
      </c>
      <c r="F1732" s="32">
        <v>65976</v>
      </c>
      <c r="G1732" s="32">
        <f t="shared" si="33"/>
        <v>5826</v>
      </c>
      <c r="H1732" s="32">
        <v>34075</v>
      </c>
      <c r="I1732" s="32">
        <f t="shared" si="34"/>
        <v>31901</v>
      </c>
      <c r="J1732" s="33">
        <v>0.48349999999999999</v>
      </c>
      <c r="K1732" s="34">
        <v>68680</v>
      </c>
      <c r="L1732" s="34">
        <v>0</v>
      </c>
      <c r="M1732" s="35">
        <f t="shared" si="35"/>
        <v>34075</v>
      </c>
      <c r="N1732" s="35">
        <f t="shared" si="36"/>
        <v>34605</v>
      </c>
      <c r="O1732" s="36">
        <f t="shared" si="32"/>
        <v>0.50385847408270235</v>
      </c>
      <c r="P1732" s="2"/>
      <c r="Q1732" s="2"/>
      <c r="R1732" s="2"/>
      <c r="S1732" s="2"/>
      <c r="T1732" s="2"/>
      <c r="U1732" s="2"/>
    </row>
    <row r="1733" spans="1:21" x14ac:dyDescent="0.25">
      <c r="A1733" s="37">
        <v>211201</v>
      </c>
      <c r="B1733" s="30" t="s">
        <v>56</v>
      </c>
      <c r="C1733" s="30" t="s">
        <v>1685</v>
      </c>
      <c r="D1733" s="30" t="s">
        <v>1685</v>
      </c>
      <c r="E1733" s="42">
        <v>3224</v>
      </c>
      <c r="F1733" s="32">
        <v>4028</v>
      </c>
      <c r="G1733" s="32">
        <f t="shared" si="33"/>
        <v>804</v>
      </c>
      <c r="H1733" s="32">
        <v>3091</v>
      </c>
      <c r="I1733" s="32">
        <f t="shared" si="34"/>
        <v>937</v>
      </c>
      <c r="J1733" s="33">
        <v>0.2326</v>
      </c>
      <c r="K1733" s="34">
        <v>4058</v>
      </c>
      <c r="L1733" s="34">
        <v>0</v>
      </c>
      <c r="M1733" s="35">
        <f t="shared" si="35"/>
        <v>3091</v>
      </c>
      <c r="N1733" s="35">
        <f t="shared" si="36"/>
        <v>967</v>
      </c>
      <c r="O1733" s="36">
        <f t="shared" si="32"/>
        <v>0.23829472646623953</v>
      </c>
      <c r="P1733" s="2"/>
      <c r="Q1733" s="2"/>
      <c r="R1733" s="2"/>
      <c r="S1733" s="2"/>
      <c r="T1733" s="2"/>
      <c r="U1733" s="2"/>
    </row>
    <row r="1734" spans="1:21" x14ac:dyDescent="0.25">
      <c r="A1734" s="37">
        <v>211202</v>
      </c>
      <c r="B1734" s="30" t="s">
        <v>56</v>
      </c>
      <c r="C1734" s="30" t="s">
        <v>1685</v>
      </c>
      <c r="D1734" s="30" t="s">
        <v>1686</v>
      </c>
      <c r="E1734" s="38"/>
      <c r="F1734" s="39">
        <v>0</v>
      </c>
      <c r="G1734" s="32">
        <f t="shared" si="33"/>
        <v>0</v>
      </c>
      <c r="H1734" s="39">
        <v>0</v>
      </c>
      <c r="I1734" s="32">
        <f t="shared" si="34"/>
        <v>0</v>
      </c>
      <c r="J1734" s="40"/>
      <c r="K1734" s="34">
        <v>0</v>
      </c>
      <c r="L1734" s="34">
        <v>0</v>
      </c>
      <c r="M1734" s="34">
        <f t="shared" si="35"/>
        <v>0</v>
      </c>
      <c r="N1734" s="34">
        <f t="shared" si="36"/>
        <v>0</v>
      </c>
      <c r="O1734" s="36" t="e">
        <f t="shared" si="32"/>
        <v>#DIV/0!</v>
      </c>
      <c r="P1734" s="2"/>
      <c r="Q1734" s="2"/>
      <c r="R1734" s="2"/>
      <c r="S1734" s="2"/>
      <c r="T1734" s="2"/>
      <c r="U1734" s="2"/>
    </row>
    <row r="1735" spans="1:21" x14ac:dyDescent="0.25">
      <c r="A1735" s="37">
        <v>211203</v>
      </c>
      <c r="B1735" s="30" t="s">
        <v>56</v>
      </c>
      <c r="C1735" s="30" t="s">
        <v>1685</v>
      </c>
      <c r="D1735" s="30" t="s">
        <v>1687</v>
      </c>
      <c r="E1735" s="38"/>
      <c r="F1735" s="39">
        <v>0</v>
      </c>
      <c r="G1735" s="32">
        <f t="shared" si="33"/>
        <v>0</v>
      </c>
      <c r="H1735" s="39">
        <v>0</v>
      </c>
      <c r="I1735" s="32">
        <f t="shared" si="34"/>
        <v>0</v>
      </c>
      <c r="J1735" s="40"/>
      <c r="K1735" s="34">
        <v>0</v>
      </c>
      <c r="L1735" s="34">
        <v>0</v>
      </c>
      <c r="M1735" s="34">
        <f t="shared" si="35"/>
        <v>0</v>
      </c>
      <c r="N1735" s="34">
        <f t="shared" si="36"/>
        <v>0</v>
      </c>
      <c r="O1735" s="36" t="e">
        <f t="shared" si="32"/>
        <v>#DIV/0!</v>
      </c>
      <c r="P1735" s="2"/>
      <c r="Q1735" s="2"/>
      <c r="R1735" s="2"/>
      <c r="S1735" s="2"/>
      <c r="T1735" s="2"/>
      <c r="U1735" s="2"/>
    </row>
    <row r="1736" spans="1:21" x14ac:dyDescent="0.25">
      <c r="A1736" s="37">
        <v>211204</v>
      </c>
      <c r="B1736" s="30" t="s">
        <v>56</v>
      </c>
      <c r="C1736" s="30" t="s">
        <v>1685</v>
      </c>
      <c r="D1736" s="30" t="s">
        <v>1688</v>
      </c>
      <c r="E1736" s="38"/>
      <c r="F1736" s="39">
        <v>0</v>
      </c>
      <c r="G1736" s="32">
        <f t="shared" si="33"/>
        <v>0</v>
      </c>
      <c r="H1736" s="39">
        <v>0</v>
      </c>
      <c r="I1736" s="32">
        <f t="shared" si="34"/>
        <v>0</v>
      </c>
      <c r="J1736" s="40"/>
      <c r="K1736" s="34">
        <v>0</v>
      </c>
      <c r="L1736" s="34">
        <v>0</v>
      </c>
      <c r="M1736" s="34">
        <f t="shared" si="35"/>
        <v>0</v>
      </c>
      <c r="N1736" s="34">
        <f t="shared" si="36"/>
        <v>0</v>
      </c>
      <c r="O1736" s="36" t="e">
        <f t="shared" si="32"/>
        <v>#DIV/0!</v>
      </c>
      <c r="P1736" s="2"/>
      <c r="Q1736" s="2"/>
      <c r="R1736" s="2"/>
      <c r="S1736" s="2"/>
      <c r="T1736" s="2"/>
      <c r="U1736" s="2"/>
    </row>
    <row r="1737" spans="1:21" x14ac:dyDescent="0.25">
      <c r="A1737" s="37">
        <v>211205</v>
      </c>
      <c r="B1737" s="30" t="s">
        <v>56</v>
      </c>
      <c r="C1737" s="30" t="s">
        <v>1685</v>
      </c>
      <c r="D1737" s="30" t="s">
        <v>1689</v>
      </c>
      <c r="E1737" s="38"/>
      <c r="F1737" s="39">
        <v>0</v>
      </c>
      <c r="G1737" s="32">
        <f t="shared" si="33"/>
        <v>0</v>
      </c>
      <c r="H1737" s="39">
        <v>0</v>
      </c>
      <c r="I1737" s="32">
        <f t="shared" si="34"/>
        <v>0</v>
      </c>
      <c r="J1737" s="40"/>
      <c r="K1737" s="34">
        <v>0</v>
      </c>
      <c r="L1737" s="34">
        <v>0</v>
      </c>
      <c r="M1737" s="34">
        <f t="shared" si="35"/>
        <v>0</v>
      </c>
      <c r="N1737" s="34">
        <f t="shared" si="36"/>
        <v>0</v>
      </c>
      <c r="O1737" s="36" t="e">
        <f t="shared" si="32"/>
        <v>#DIV/0!</v>
      </c>
      <c r="P1737" s="2"/>
      <c r="Q1737" s="2"/>
      <c r="R1737" s="2"/>
      <c r="S1737" s="2"/>
      <c r="T1737" s="2"/>
      <c r="U1737" s="2"/>
    </row>
    <row r="1738" spans="1:21" x14ac:dyDescent="0.25">
      <c r="A1738" s="37">
        <v>211206</v>
      </c>
      <c r="B1738" s="30" t="s">
        <v>56</v>
      </c>
      <c r="C1738" s="30" t="s">
        <v>1685</v>
      </c>
      <c r="D1738" s="30" t="s">
        <v>1690</v>
      </c>
      <c r="E1738" s="38"/>
      <c r="F1738" s="39">
        <v>0</v>
      </c>
      <c r="G1738" s="32">
        <f t="shared" si="33"/>
        <v>0</v>
      </c>
      <c r="H1738" s="39">
        <v>0</v>
      </c>
      <c r="I1738" s="32">
        <f t="shared" si="34"/>
        <v>0</v>
      </c>
      <c r="J1738" s="40"/>
      <c r="K1738" s="34">
        <v>0</v>
      </c>
      <c r="L1738" s="34">
        <v>0</v>
      </c>
      <c r="M1738" s="34">
        <f t="shared" si="35"/>
        <v>0</v>
      </c>
      <c r="N1738" s="34">
        <f t="shared" si="36"/>
        <v>0</v>
      </c>
      <c r="O1738" s="36" t="e">
        <f t="shared" si="32"/>
        <v>#DIV/0!</v>
      </c>
      <c r="P1738" s="2"/>
      <c r="Q1738" s="2"/>
      <c r="R1738" s="2"/>
      <c r="S1738" s="2"/>
      <c r="T1738" s="2"/>
      <c r="U1738" s="2"/>
    </row>
    <row r="1739" spans="1:21" x14ac:dyDescent="0.25">
      <c r="A1739" s="37">
        <v>211207</v>
      </c>
      <c r="B1739" s="30" t="s">
        <v>56</v>
      </c>
      <c r="C1739" s="30" t="s">
        <v>1685</v>
      </c>
      <c r="D1739" s="30" t="s">
        <v>1691</v>
      </c>
      <c r="E1739" s="38"/>
      <c r="F1739" s="39">
        <v>0</v>
      </c>
      <c r="G1739" s="32">
        <f t="shared" si="33"/>
        <v>0</v>
      </c>
      <c r="H1739" s="39">
        <v>0</v>
      </c>
      <c r="I1739" s="32">
        <f t="shared" si="34"/>
        <v>0</v>
      </c>
      <c r="J1739" s="40"/>
      <c r="K1739" s="34">
        <v>0</v>
      </c>
      <c r="L1739" s="34">
        <v>0</v>
      </c>
      <c r="M1739" s="34">
        <f t="shared" si="35"/>
        <v>0</v>
      </c>
      <c r="N1739" s="34">
        <f t="shared" si="36"/>
        <v>0</v>
      </c>
      <c r="O1739" s="36" t="e">
        <f t="shared" si="32"/>
        <v>#DIV/0!</v>
      </c>
      <c r="P1739" s="2"/>
      <c r="Q1739" s="2"/>
      <c r="R1739" s="2"/>
      <c r="S1739" s="2"/>
      <c r="T1739" s="2"/>
      <c r="U1739" s="2"/>
    </row>
    <row r="1740" spans="1:21" x14ac:dyDescent="0.25">
      <c r="A1740" s="37">
        <v>211208</v>
      </c>
      <c r="B1740" s="30" t="s">
        <v>56</v>
      </c>
      <c r="C1740" s="30" t="s">
        <v>1685</v>
      </c>
      <c r="D1740" s="30" t="s">
        <v>1692</v>
      </c>
      <c r="E1740" s="38"/>
      <c r="F1740" s="39">
        <v>0</v>
      </c>
      <c r="G1740" s="32">
        <f t="shared" si="33"/>
        <v>0</v>
      </c>
      <c r="H1740" s="39">
        <v>0</v>
      </c>
      <c r="I1740" s="32">
        <f t="shared" si="34"/>
        <v>0</v>
      </c>
      <c r="J1740" s="40"/>
      <c r="K1740" s="34">
        <v>0</v>
      </c>
      <c r="L1740" s="34">
        <v>0</v>
      </c>
      <c r="M1740" s="34">
        <f t="shared" si="35"/>
        <v>0</v>
      </c>
      <c r="N1740" s="34">
        <f t="shared" si="36"/>
        <v>0</v>
      </c>
      <c r="O1740" s="36" t="e">
        <f t="shared" si="32"/>
        <v>#DIV/0!</v>
      </c>
      <c r="P1740" s="2"/>
      <c r="Q1740" s="2"/>
      <c r="R1740" s="2"/>
      <c r="S1740" s="2"/>
      <c r="T1740" s="2"/>
      <c r="U1740" s="2"/>
    </row>
    <row r="1741" spans="1:21" x14ac:dyDescent="0.25">
      <c r="A1741" s="37">
        <v>211209</v>
      </c>
      <c r="B1741" s="30" t="s">
        <v>56</v>
      </c>
      <c r="C1741" s="30" t="s">
        <v>1685</v>
      </c>
      <c r="D1741" s="30" t="s">
        <v>1693</v>
      </c>
      <c r="E1741" s="38"/>
      <c r="F1741" s="39">
        <v>0</v>
      </c>
      <c r="G1741" s="32">
        <f t="shared" si="33"/>
        <v>0</v>
      </c>
      <c r="H1741" s="39">
        <v>0</v>
      </c>
      <c r="I1741" s="32">
        <f t="shared" si="34"/>
        <v>0</v>
      </c>
      <c r="J1741" s="40"/>
      <c r="K1741" s="34">
        <v>0</v>
      </c>
      <c r="L1741" s="34">
        <v>0</v>
      </c>
      <c r="M1741" s="34">
        <f t="shared" si="35"/>
        <v>0</v>
      </c>
      <c r="N1741" s="34">
        <f t="shared" si="36"/>
        <v>0</v>
      </c>
      <c r="O1741" s="36" t="e">
        <f t="shared" si="32"/>
        <v>#DIV/0!</v>
      </c>
      <c r="P1741" s="2"/>
      <c r="Q1741" s="2"/>
      <c r="R1741" s="2"/>
      <c r="S1741" s="2"/>
      <c r="T1741" s="2"/>
      <c r="U1741" s="2"/>
    </row>
    <row r="1742" spans="1:21" x14ac:dyDescent="0.25">
      <c r="A1742" s="37">
        <v>211210</v>
      </c>
      <c r="B1742" s="30" t="s">
        <v>56</v>
      </c>
      <c r="C1742" s="30" t="s">
        <v>1685</v>
      </c>
      <c r="D1742" s="30" t="s">
        <v>1694</v>
      </c>
      <c r="E1742" s="38"/>
      <c r="F1742" s="39">
        <v>0</v>
      </c>
      <c r="G1742" s="32">
        <f t="shared" si="33"/>
        <v>0</v>
      </c>
      <c r="H1742" s="39">
        <v>0</v>
      </c>
      <c r="I1742" s="32">
        <f t="shared" si="34"/>
        <v>0</v>
      </c>
      <c r="J1742" s="40"/>
      <c r="K1742" s="34">
        <v>0</v>
      </c>
      <c r="L1742" s="34">
        <v>0</v>
      </c>
      <c r="M1742" s="34">
        <f t="shared" si="35"/>
        <v>0</v>
      </c>
      <c r="N1742" s="34">
        <f t="shared" si="36"/>
        <v>0</v>
      </c>
      <c r="O1742" s="36" t="e">
        <f t="shared" si="32"/>
        <v>#DIV/0!</v>
      </c>
      <c r="P1742" s="2"/>
      <c r="Q1742" s="2"/>
      <c r="R1742" s="2"/>
      <c r="S1742" s="2"/>
      <c r="T1742" s="2"/>
      <c r="U1742" s="2"/>
    </row>
    <row r="1743" spans="1:21" x14ac:dyDescent="0.25">
      <c r="A1743" s="37">
        <v>211301</v>
      </c>
      <c r="B1743" s="30" t="s">
        <v>56</v>
      </c>
      <c r="C1743" s="30" t="s">
        <v>1695</v>
      </c>
      <c r="D1743" s="30" t="s">
        <v>1695</v>
      </c>
      <c r="E1743" s="42">
        <v>10269</v>
      </c>
      <c r="F1743" s="32">
        <v>11579</v>
      </c>
      <c r="G1743" s="32">
        <f t="shared" si="33"/>
        <v>1310</v>
      </c>
      <c r="H1743" s="32">
        <v>9617</v>
      </c>
      <c r="I1743" s="32">
        <f t="shared" si="34"/>
        <v>1962</v>
      </c>
      <c r="J1743" s="33">
        <v>0.1694</v>
      </c>
      <c r="K1743" s="34">
        <v>11526</v>
      </c>
      <c r="L1743" s="34">
        <v>0</v>
      </c>
      <c r="M1743" s="35">
        <f t="shared" si="35"/>
        <v>9617</v>
      </c>
      <c r="N1743" s="35">
        <f t="shared" si="36"/>
        <v>1909</v>
      </c>
      <c r="O1743" s="36">
        <f t="shared" si="32"/>
        <v>0.16562554225229914</v>
      </c>
      <c r="P1743" s="2"/>
      <c r="Q1743" s="2"/>
      <c r="R1743" s="2"/>
      <c r="S1743" s="2"/>
      <c r="T1743" s="2"/>
      <c r="U1743" s="2"/>
    </row>
    <row r="1744" spans="1:21" x14ac:dyDescent="0.25">
      <c r="A1744" s="37">
        <v>211302</v>
      </c>
      <c r="B1744" s="30" t="s">
        <v>56</v>
      </c>
      <c r="C1744" s="30" t="s">
        <v>1695</v>
      </c>
      <c r="D1744" s="30" t="s">
        <v>1696</v>
      </c>
      <c r="E1744" s="38"/>
      <c r="F1744" s="39">
        <v>0</v>
      </c>
      <c r="G1744" s="32">
        <f t="shared" si="33"/>
        <v>0</v>
      </c>
      <c r="H1744" s="39">
        <v>0</v>
      </c>
      <c r="I1744" s="32">
        <f t="shared" si="34"/>
        <v>0</v>
      </c>
      <c r="J1744" s="40"/>
      <c r="K1744" s="34">
        <v>0</v>
      </c>
      <c r="L1744" s="34">
        <v>0</v>
      </c>
      <c r="M1744" s="34">
        <f t="shared" si="35"/>
        <v>0</v>
      </c>
      <c r="N1744" s="34">
        <f t="shared" si="36"/>
        <v>0</v>
      </c>
      <c r="O1744" s="36" t="e">
        <f t="shared" si="32"/>
        <v>#DIV/0!</v>
      </c>
      <c r="P1744" s="2"/>
      <c r="Q1744" s="2"/>
      <c r="R1744" s="2"/>
      <c r="S1744" s="2"/>
      <c r="T1744" s="2"/>
      <c r="U1744" s="2"/>
    </row>
    <row r="1745" spans="1:21" x14ac:dyDescent="0.25">
      <c r="A1745" s="37">
        <v>211303</v>
      </c>
      <c r="B1745" s="30" t="s">
        <v>56</v>
      </c>
      <c r="C1745" s="30" t="s">
        <v>1695</v>
      </c>
      <c r="D1745" s="30" t="s">
        <v>1697</v>
      </c>
      <c r="E1745" s="38"/>
      <c r="F1745" s="39">
        <v>0</v>
      </c>
      <c r="G1745" s="32">
        <f t="shared" si="33"/>
        <v>0</v>
      </c>
      <c r="H1745" s="39">
        <v>0</v>
      </c>
      <c r="I1745" s="32">
        <f t="shared" si="34"/>
        <v>0</v>
      </c>
      <c r="J1745" s="40"/>
      <c r="K1745" s="34">
        <v>0</v>
      </c>
      <c r="L1745" s="34">
        <v>0</v>
      </c>
      <c r="M1745" s="34">
        <f t="shared" si="35"/>
        <v>0</v>
      </c>
      <c r="N1745" s="34">
        <f t="shared" si="36"/>
        <v>0</v>
      </c>
      <c r="O1745" s="36" t="e">
        <f t="shared" si="32"/>
        <v>#DIV/0!</v>
      </c>
      <c r="P1745" s="2"/>
      <c r="Q1745" s="2"/>
      <c r="R1745" s="2"/>
      <c r="S1745" s="2"/>
      <c r="T1745" s="2"/>
      <c r="U1745" s="2"/>
    </row>
    <row r="1746" spans="1:21" x14ac:dyDescent="0.25">
      <c r="A1746" s="37">
        <v>211304</v>
      </c>
      <c r="B1746" s="30" t="s">
        <v>56</v>
      </c>
      <c r="C1746" s="30" t="s">
        <v>1695</v>
      </c>
      <c r="D1746" s="30" t="s">
        <v>1698</v>
      </c>
      <c r="E1746" s="38"/>
      <c r="F1746" s="39">
        <v>0</v>
      </c>
      <c r="G1746" s="32">
        <f t="shared" si="33"/>
        <v>0</v>
      </c>
      <c r="H1746" s="39">
        <v>0</v>
      </c>
      <c r="I1746" s="32">
        <f t="shared" si="34"/>
        <v>0</v>
      </c>
      <c r="J1746" s="40"/>
      <c r="K1746" s="34">
        <v>0</v>
      </c>
      <c r="L1746" s="34">
        <v>0</v>
      </c>
      <c r="M1746" s="34">
        <f t="shared" si="35"/>
        <v>0</v>
      </c>
      <c r="N1746" s="34">
        <f t="shared" si="36"/>
        <v>0</v>
      </c>
      <c r="O1746" s="36" t="e">
        <f t="shared" si="32"/>
        <v>#DIV/0!</v>
      </c>
      <c r="P1746" s="2"/>
      <c r="Q1746" s="2"/>
      <c r="R1746" s="2"/>
      <c r="S1746" s="2"/>
      <c r="T1746" s="2"/>
      <c r="U1746" s="2"/>
    </row>
    <row r="1747" spans="1:21" x14ac:dyDescent="0.25">
      <c r="A1747" s="37">
        <v>211305</v>
      </c>
      <c r="B1747" s="30" t="s">
        <v>56</v>
      </c>
      <c r="C1747" s="30" t="s">
        <v>1695</v>
      </c>
      <c r="D1747" s="30" t="s">
        <v>1699</v>
      </c>
      <c r="E1747" s="38"/>
      <c r="F1747" s="39">
        <v>0</v>
      </c>
      <c r="G1747" s="32">
        <f t="shared" si="33"/>
        <v>0</v>
      </c>
      <c r="H1747" s="39">
        <v>0</v>
      </c>
      <c r="I1747" s="32">
        <f t="shared" si="34"/>
        <v>0</v>
      </c>
      <c r="J1747" s="40"/>
      <c r="K1747" s="34">
        <v>0</v>
      </c>
      <c r="L1747" s="34">
        <v>0</v>
      </c>
      <c r="M1747" s="34">
        <f t="shared" si="35"/>
        <v>0</v>
      </c>
      <c r="N1747" s="34">
        <f t="shared" si="36"/>
        <v>0</v>
      </c>
      <c r="O1747" s="36" t="e">
        <f t="shared" si="32"/>
        <v>#DIV/0!</v>
      </c>
      <c r="P1747" s="2"/>
      <c r="Q1747" s="2"/>
      <c r="R1747" s="2"/>
      <c r="S1747" s="2"/>
      <c r="T1747" s="2"/>
      <c r="U1747" s="2"/>
    </row>
    <row r="1748" spans="1:21" x14ac:dyDescent="0.25">
      <c r="A1748" s="37">
        <v>211306</v>
      </c>
      <c r="B1748" s="30" t="s">
        <v>56</v>
      </c>
      <c r="C1748" s="30" t="s">
        <v>1695</v>
      </c>
      <c r="D1748" s="30" t="s">
        <v>1700</v>
      </c>
      <c r="E1748" s="38"/>
      <c r="F1748" s="39">
        <v>0</v>
      </c>
      <c r="G1748" s="32">
        <f t="shared" si="33"/>
        <v>0</v>
      </c>
      <c r="H1748" s="39">
        <v>0</v>
      </c>
      <c r="I1748" s="32">
        <f t="shared" si="34"/>
        <v>0</v>
      </c>
      <c r="J1748" s="40"/>
      <c r="K1748" s="34">
        <v>0</v>
      </c>
      <c r="L1748" s="34">
        <v>0</v>
      </c>
      <c r="M1748" s="34">
        <f t="shared" si="35"/>
        <v>0</v>
      </c>
      <c r="N1748" s="34">
        <f t="shared" si="36"/>
        <v>0</v>
      </c>
      <c r="O1748" s="36" t="e">
        <f t="shared" si="32"/>
        <v>#DIV/0!</v>
      </c>
      <c r="P1748" s="2"/>
      <c r="Q1748" s="2"/>
      <c r="R1748" s="2"/>
      <c r="S1748" s="2"/>
      <c r="T1748" s="2"/>
      <c r="U1748" s="2"/>
    </row>
    <row r="1749" spans="1:21" x14ac:dyDescent="0.25">
      <c r="A1749" s="37">
        <v>211307</v>
      </c>
      <c r="B1749" s="30" t="s">
        <v>56</v>
      </c>
      <c r="C1749" s="30" t="s">
        <v>1695</v>
      </c>
      <c r="D1749" s="30" t="s">
        <v>1701</v>
      </c>
      <c r="E1749" s="38"/>
      <c r="F1749" s="39">
        <v>0</v>
      </c>
      <c r="G1749" s="32">
        <f t="shared" si="33"/>
        <v>0</v>
      </c>
      <c r="H1749" s="39">
        <v>0</v>
      </c>
      <c r="I1749" s="32">
        <f t="shared" si="34"/>
        <v>0</v>
      </c>
      <c r="J1749" s="40"/>
      <c r="K1749" s="34">
        <v>0</v>
      </c>
      <c r="L1749" s="34">
        <v>0</v>
      </c>
      <c r="M1749" s="34">
        <f t="shared" si="35"/>
        <v>0</v>
      </c>
      <c r="N1749" s="34">
        <f t="shared" si="36"/>
        <v>0</v>
      </c>
      <c r="O1749" s="36" t="e">
        <f t="shared" si="32"/>
        <v>#DIV/0!</v>
      </c>
      <c r="P1749" s="2"/>
      <c r="Q1749" s="2"/>
      <c r="R1749" s="2"/>
      <c r="S1749" s="2"/>
      <c r="T1749" s="2"/>
      <c r="U1749" s="2"/>
    </row>
    <row r="1750" spans="1:21" x14ac:dyDescent="0.25">
      <c r="A1750" s="37">
        <v>220101</v>
      </c>
      <c r="B1750" s="30" t="s">
        <v>57</v>
      </c>
      <c r="C1750" s="30" t="s">
        <v>1702</v>
      </c>
      <c r="D1750" s="30" t="s">
        <v>1702</v>
      </c>
      <c r="E1750" s="42">
        <v>51772</v>
      </c>
      <c r="F1750" s="32">
        <v>58313</v>
      </c>
      <c r="G1750" s="32">
        <f t="shared" si="33"/>
        <v>6541</v>
      </c>
      <c r="H1750" s="32">
        <v>49780</v>
      </c>
      <c r="I1750" s="32">
        <f t="shared" si="34"/>
        <v>8533</v>
      </c>
      <c r="J1750" s="33">
        <v>0.14630000000000001</v>
      </c>
      <c r="K1750" s="34">
        <v>60118</v>
      </c>
      <c r="L1750" s="34">
        <v>0</v>
      </c>
      <c r="M1750" s="35">
        <f t="shared" si="35"/>
        <v>49780</v>
      </c>
      <c r="N1750" s="35">
        <f t="shared" si="36"/>
        <v>10338</v>
      </c>
      <c r="O1750" s="36">
        <f t="shared" si="32"/>
        <v>0.17196180844339465</v>
      </c>
      <c r="P1750" s="2"/>
      <c r="Q1750" s="2"/>
      <c r="R1750" s="2"/>
      <c r="S1750" s="2"/>
      <c r="T1750" s="2"/>
      <c r="U1750" s="2"/>
    </row>
    <row r="1751" spans="1:21" x14ac:dyDescent="0.25">
      <c r="A1751" s="37">
        <v>220102</v>
      </c>
      <c r="B1751" s="30" t="s">
        <v>57</v>
      </c>
      <c r="C1751" s="30" t="s">
        <v>1702</v>
      </c>
      <c r="D1751" s="30" t="s">
        <v>1703</v>
      </c>
      <c r="E1751" s="42">
        <v>3515</v>
      </c>
      <c r="F1751" s="32">
        <v>3698</v>
      </c>
      <c r="G1751" s="32">
        <f t="shared" si="33"/>
        <v>183</v>
      </c>
      <c r="H1751" s="32">
        <v>3392</v>
      </c>
      <c r="I1751" s="32">
        <f t="shared" si="34"/>
        <v>306</v>
      </c>
      <c r="J1751" s="33">
        <v>8.2699999999999996E-2</v>
      </c>
      <c r="K1751" s="34">
        <v>3786</v>
      </c>
      <c r="L1751" s="34">
        <v>0</v>
      </c>
      <c r="M1751" s="35">
        <f t="shared" si="35"/>
        <v>3392</v>
      </c>
      <c r="N1751" s="35">
        <f t="shared" si="36"/>
        <v>394</v>
      </c>
      <c r="O1751" s="36">
        <f t="shared" si="32"/>
        <v>0.10406761753829899</v>
      </c>
      <c r="P1751" s="2"/>
      <c r="Q1751" s="2"/>
      <c r="R1751" s="2"/>
      <c r="S1751" s="2"/>
      <c r="T1751" s="2"/>
      <c r="U1751" s="2"/>
    </row>
    <row r="1752" spans="1:21" x14ac:dyDescent="0.25">
      <c r="A1752" s="37">
        <v>220103</v>
      </c>
      <c r="B1752" s="30" t="s">
        <v>57</v>
      </c>
      <c r="C1752" s="30" t="s">
        <v>1702</v>
      </c>
      <c r="D1752" s="30" t="s">
        <v>1704</v>
      </c>
      <c r="E1752" s="38"/>
      <c r="F1752" s="39">
        <v>0</v>
      </c>
      <c r="G1752" s="32">
        <f t="shared" si="33"/>
        <v>0</v>
      </c>
      <c r="H1752" s="39">
        <v>0</v>
      </c>
      <c r="I1752" s="32">
        <f t="shared" si="34"/>
        <v>0</v>
      </c>
      <c r="J1752" s="40"/>
      <c r="K1752" s="34">
        <v>0</v>
      </c>
      <c r="L1752" s="34">
        <v>0</v>
      </c>
      <c r="M1752" s="34">
        <f t="shared" si="35"/>
        <v>0</v>
      </c>
      <c r="N1752" s="34">
        <f t="shared" si="36"/>
        <v>0</v>
      </c>
      <c r="O1752" s="36" t="e">
        <f t="shared" si="32"/>
        <v>#DIV/0!</v>
      </c>
      <c r="P1752" s="2"/>
      <c r="Q1752" s="2"/>
      <c r="R1752" s="2"/>
      <c r="S1752" s="2"/>
      <c r="T1752" s="2"/>
      <c r="U1752" s="2"/>
    </row>
    <row r="1753" spans="1:21" x14ac:dyDescent="0.25">
      <c r="A1753" s="37">
        <v>220104</v>
      </c>
      <c r="B1753" s="30" t="s">
        <v>57</v>
      </c>
      <c r="C1753" s="30" t="s">
        <v>1702</v>
      </c>
      <c r="D1753" s="30" t="s">
        <v>1705</v>
      </c>
      <c r="E1753" s="42">
        <v>2725</v>
      </c>
      <c r="F1753" s="32">
        <v>3040</v>
      </c>
      <c r="G1753" s="32">
        <f t="shared" si="33"/>
        <v>315</v>
      </c>
      <c r="H1753" s="32">
        <v>2503</v>
      </c>
      <c r="I1753" s="32">
        <f t="shared" si="34"/>
        <v>537</v>
      </c>
      <c r="J1753" s="33">
        <v>0.17660000000000001</v>
      </c>
      <c r="K1753" s="34">
        <v>3048</v>
      </c>
      <c r="L1753" s="34">
        <v>0</v>
      </c>
      <c r="M1753" s="35">
        <f t="shared" si="35"/>
        <v>2503</v>
      </c>
      <c r="N1753" s="35">
        <f t="shared" si="36"/>
        <v>545</v>
      </c>
      <c r="O1753" s="36">
        <f t="shared" si="32"/>
        <v>0.17880577427821523</v>
      </c>
      <c r="P1753" s="2"/>
      <c r="Q1753" s="2"/>
      <c r="R1753" s="2"/>
      <c r="S1753" s="2"/>
      <c r="T1753" s="2"/>
      <c r="U1753" s="2"/>
    </row>
    <row r="1754" spans="1:21" x14ac:dyDescent="0.25">
      <c r="A1754" s="37">
        <v>220105</v>
      </c>
      <c r="B1754" s="30" t="s">
        <v>57</v>
      </c>
      <c r="C1754" s="30" t="s">
        <v>1702</v>
      </c>
      <c r="D1754" s="30" t="s">
        <v>1706</v>
      </c>
      <c r="E1754" s="42">
        <v>14202</v>
      </c>
      <c r="F1754" s="32">
        <v>15906</v>
      </c>
      <c r="G1754" s="32">
        <f t="shared" si="33"/>
        <v>1704</v>
      </c>
      <c r="H1754" s="32">
        <v>13783</v>
      </c>
      <c r="I1754" s="32">
        <f t="shared" si="34"/>
        <v>2123</v>
      </c>
      <c r="J1754" s="33">
        <v>0.13350000000000001</v>
      </c>
      <c r="K1754" s="34">
        <v>16270</v>
      </c>
      <c r="L1754" s="34">
        <v>478.59</v>
      </c>
      <c r="M1754" s="35">
        <f t="shared" si="35"/>
        <v>14261.59</v>
      </c>
      <c r="N1754" s="35">
        <f t="shared" si="36"/>
        <v>2008.4099999999999</v>
      </c>
      <c r="O1754" s="36">
        <f t="shared" si="32"/>
        <v>0.12344253226797787</v>
      </c>
      <c r="P1754" s="2"/>
      <c r="Q1754" s="2"/>
      <c r="R1754" s="2"/>
      <c r="S1754" s="2"/>
      <c r="T1754" s="2"/>
      <c r="U1754" s="2"/>
    </row>
    <row r="1755" spans="1:21" x14ac:dyDescent="0.25">
      <c r="A1755" s="37">
        <v>220106</v>
      </c>
      <c r="B1755" s="30" t="s">
        <v>57</v>
      </c>
      <c r="C1755" s="30" t="s">
        <v>1702</v>
      </c>
      <c r="D1755" s="30" t="s">
        <v>1707</v>
      </c>
      <c r="E1755" s="38"/>
      <c r="F1755" s="39">
        <v>0</v>
      </c>
      <c r="G1755" s="32">
        <f t="shared" si="33"/>
        <v>0</v>
      </c>
      <c r="H1755" s="39">
        <v>0</v>
      </c>
      <c r="I1755" s="32">
        <f t="shared" si="34"/>
        <v>0</v>
      </c>
      <c r="J1755" s="40"/>
      <c r="K1755" s="34">
        <v>0</v>
      </c>
      <c r="L1755" s="34">
        <v>0</v>
      </c>
      <c r="M1755" s="34">
        <f t="shared" si="35"/>
        <v>0</v>
      </c>
      <c r="N1755" s="34">
        <f t="shared" si="36"/>
        <v>0</v>
      </c>
      <c r="O1755" s="36" t="e">
        <f t="shared" si="32"/>
        <v>#DIV/0!</v>
      </c>
      <c r="P1755" s="2"/>
      <c r="Q1755" s="2"/>
      <c r="R1755" s="2"/>
      <c r="S1755" s="2"/>
      <c r="T1755" s="2"/>
      <c r="U1755" s="2"/>
    </row>
    <row r="1756" spans="1:21" x14ac:dyDescent="0.25">
      <c r="A1756" s="37">
        <v>220201</v>
      </c>
      <c r="B1756" s="30" t="s">
        <v>57</v>
      </c>
      <c r="C1756" s="30" t="s">
        <v>696</v>
      </c>
      <c r="D1756" s="30" t="s">
        <v>696</v>
      </c>
      <c r="E1756" s="42">
        <v>12217</v>
      </c>
      <c r="F1756" s="32">
        <v>13305</v>
      </c>
      <c r="G1756" s="32">
        <f t="shared" si="33"/>
        <v>1088</v>
      </c>
      <c r="H1756" s="32">
        <v>9951</v>
      </c>
      <c r="I1756" s="32">
        <f t="shared" si="34"/>
        <v>3354</v>
      </c>
      <c r="J1756" s="33">
        <v>0.25209999999999999</v>
      </c>
      <c r="K1756" s="34">
        <v>13726</v>
      </c>
      <c r="L1756" s="34">
        <v>0</v>
      </c>
      <c r="M1756" s="35">
        <f t="shared" si="35"/>
        <v>9951</v>
      </c>
      <c r="N1756" s="35">
        <f t="shared" si="36"/>
        <v>3775</v>
      </c>
      <c r="O1756" s="36">
        <f t="shared" si="32"/>
        <v>0.27502549905289231</v>
      </c>
      <c r="P1756" s="2"/>
      <c r="Q1756" s="2"/>
      <c r="R1756" s="2"/>
      <c r="S1756" s="2"/>
      <c r="T1756" s="2"/>
      <c r="U1756" s="2"/>
    </row>
    <row r="1757" spans="1:21" x14ac:dyDescent="0.25">
      <c r="A1757" s="37">
        <v>220202</v>
      </c>
      <c r="B1757" s="30" t="s">
        <v>57</v>
      </c>
      <c r="C1757" s="30" t="s">
        <v>696</v>
      </c>
      <c r="D1757" s="30" t="s">
        <v>1708</v>
      </c>
      <c r="E1757" s="38"/>
      <c r="F1757" s="39">
        <v>0</v>
      </c>
      <c r="G1757" s="32">
        <f t="shared" si="33"/>
        <v>0</v>
      </c>
      <c r="H1757" s="39">
        <v>0</v>
      </c>
      <c r="I1757" s="32">
        <f t="shared" si="34"/>
        <v>0</v>
      </c>
      <c r="J1757" s="40"/>
      <c r="K1757" s="34">
        <v>0</v>
      </c>
      <c r="L1757" s="34">
        <v>0</v>
      </c>
      <c r="M1757" s="34">
        <f t="shared" si="35"/>
        <v>0</v>
      </c>
      <c r="N1757" s="34">
        <f t="shared" si="36"/>
        <v>0</v>
      </c>
      <c r="O1757" s="36" t="e">
        <f t="shared" si="32"/>
        <v>#DIV/0!</v>
      </c>
      <c r="P1757" s="2"/>
      <c r="Q1757" s="2"/>
      <c r="R1757" s="2"/>
      <c r="S1757" s="2"/>
      <c r="T1757" s="2"/>
      <c r="U1757" s="2"/>
    </row>
    <row r="1758" spans="1:21" x14ac:dyDescent="0.25">
      <c r="A1758" s="37">
        <v>220203</v>
      </c>
      <c r="B1758" s="30" t="s">
        <v>57</v>
      </c>
      <c r="C1758" s="30" t="s">
        <v>696</v>
      </c>
      <c r="D1758" s="30" t="s">
        <v>1709</v>
      </c>
      <c r="E1758" s="38"/>
      <c r="F1758" s="39">
        <v>0</v>
      </c>
      <c r="G1758" s="32">
        <f t="shared" si="33"/>
        <v>0</v>
      </c>
      <c r="H1758" s="39">
        <v>0</v>
      </c>
      <c r="I1758" s="32">
        <f t="shared" si="34"/>
        <v>0</v>
      </c>
      <c r="J1758" s="40"/>
      <c r="K1758" s="34">
        <v>0</v>
      </c>
      <c r="L1758" s="34">
        <v>0</v>
      </c>
      <c r="M1758" s="34">
        <f t="shared" si="35"/>
        <v>0</v>
      </c>
      <c r="N1758" s="34">
        <f t="shared" si="36"/>
        <v>0</v>
      </c>
      <c r="O1758" s="36" t="e">
        <f t="shared" si="32"/>
        <v>#DIV/0!</v>
      </c>
      <c r="P1758" s="2"/>
      <c r="Q1758" s="2"/>
      <c r="R1758" s="2"/>
      <c r="S1758" s="2"/>
      <c r="T1758" s="2"/>
      <c r="U1758" s="2"/>
    </row>
    <row r="1759" spans="1:21" x14ac:dyDescent="0.25">
      <c r="A1759" s="37">
        <v>220204</v>
      </c>
      <c r="B1759" s="30" t="s">
        <v>57</v>
      </c>
      <c r="C1759" s="30" t="s">
        <v>696</v>
      </c>
      <c r="D1759" s="30" t="s">
        <v>1710</v>
      </c>
      <c r="E1759" s="38"/>
      <c r="F1759" s="39">
        <v>0</v>
      </c>
      <c r="G1759" s="32">
        <f t="shared" si="33"/>
        <v>0</v>
      </c>
      <c r="H1759" s="39">
        <v>0</v>
      </c>
      <c r="I1759" s="32">
        <f t="shared" si="34"/>
        <v>0</v>
      </c>
      <c r="J1759" s="40"/>
      <c r="K1759" s="34">
        <v>0</v>
      </c>
      <c r="L1759" s="34">
        <v>0</v>
      </c>
      <c r="M1759" s="34">
        <f t="shared" si="35"/>
        <v>0</v>
      </c>
      <c r="N1759" s="34">
        <f t="shared" si="36"/>
        <v>0</v>
      </c>
      <c r="O1759" s="36" t="e">
        <f t="shared" si="32"/>
        <v>#DIV/0!</v>
      </c>
      <c r="P1759" s="2"/>
      <c r="Q1759" s="2"/>
      <c r="R1759" s="2"/>
      <c r="S1759" s="2"/>
      <c r="T1759" s="2"/>
      <c r="U1759" s="2"/>
    </row>
    <row r="1760" spans="1:21" x14ac:dyDescent="0.25">
      <c r="A1760" s="37">
        <v>220205</v>
      </c>
      <c r="B1760" s="30" t="s">
        <v>57</v>
      </c>
      <c r="C1760" s="30" t="s">
        <v>696</v>
      </c>
      <c r="D1760" s="30" t="s">
        <v>732</v>
      </c>
      <c r="E1760" s="42">
        <v>2084</v>
      </c>
      <c r="F1760" s="32">
        <v>2102</v>
      </c>
      <c r="G1760" s="32">
        <f t="shared" si="33"/>
        <v>18</v>
      </c>
      <c r="H1760" s="32">
        <v>1974</v>
      </c>
      <c r="I1760" s="32">
        <f t="shared" si="34"/>
        <v>128</v>
      </c>
      <c r="J1760" s="33">
        <v>6.0900000000000003E-2</v>
      </c>
      <c r="K1760" s="34">
        <v>2087</v>
      </c>
      <c r="L1760" s="34">
        <v>0</v>
      </c>
      <c r="M1760" s="35">
        <f t="shared" si="35"/>
        <v>1974</v>
      </c>
      <c r="N1760" s="35">
        <f t="shared" si="36"/>
        <v>113</v>
      </c>
      <c r="O1760" s="36">
        <f t="shared" si="32"/>
        <v>5.4144705318639193E-2</v>
      </c>
      <c r="P1760" s="2"/>
      <c r="Q1760" s="2"/>
      <c r="R1760" s="2"/>
      <c r="S1760" s="2"/>
      <c r="T1760" s="2"/>
      <c r="U1760" s="2"/>
    </row>
    <row r="1761" spans="1:21" x14ac:dyDescent="0.25">
      <c r="A1761" s="37">
        <v>220206</v>
      </c>
      <c r="B1761" s="30" t="s">
        <v>57</v>
      </c>
      <c r="C1761" s="30" t="s">
        <v>696</v>
      </c>
      <c r="D1761" s="30" t="s">
        <v>963</v>
      </c>
      <c r="E1761" s="38"/>
      <c r="F1761" s="39">
        <v>0</v>
      </c>
      <c r="G1761" s="32">
        <f t="shared" si="33"/>
        <v>0</v>
      </c>
      <c r="H1761" s="39">
        <v>0</v>
      </c>
      <c r="I1761" s="32">
        <f t="shared" si="34"/>
        <v>0</v>
      </c>
      <c r="J1761" s="40"/>
      <c r="K1761" s="34">
        <v>0</v>
      </c>
      <c r="L1761" s="34">
        <v>0</v>
      </c>
      <c r="M1761" s="34">
        <f t="shared" si="35"/>
        <v>0</v>
      </c>
      <c r="N1761" s="34">
        <f t="shared" si="36"/>
        <v>0</v>
      </c>
      <c r="O1761" s="36" t="e">
        <f t="shared" si="32"/>
        <v>#DIV/0!</v>
      </c>
      <c r="P1761" s="2"/>
      <c r="Q1761" s="2"/>
      <c r="R1761" s="2"/>
      <c r="S1761" s="2"/>
      <c r="T1761" s="2"/>
      <c r="U1761" s="2"/>
    </row>
    <row r="1762" spans="1:21" x14ac:dyDescent="0.25">
      <c r="A1762" s="37">
        <v>220301</v>
      </c>
      <c r="B1762" s="30" t="s">
        <v>57</v>
      </c>
      <c r="C1762" s="30" t="s">
        <v>1711</v>
      </c>
      <c r="D1762" s="30" t="s">
        <v>1712</v>
      </c>
      <c r="E1762" s="42">
        <v>8331</v>
      </c>
      <c r="F1762" s="32">
        <v>9543</v>
      </c>
      <c r="G1762" s="32">
        <f t="shared" si="33"/>
        <v>1212</v>
      </c>
      <c r="H1762" s="32">
        <v>7871</v>
      </c>
      <c r="I1762" s="32">
        <f t="shared" si="34"/>
        <v>1672</v>
      </c>
      <c r="J1762" s="33">
        <v>0.17519999999999999</v>
      </c>
      <c r="K1762" s="34">
        <v>9831</v>
      </c>
      <c r="L1762" s="34">
        <v>669.6</v>
      </c>
      <c r="M1762" s="35">
        <f t="shared" si="35"/>
        <v>8540.6</v>
      </c>
      <c r="N1762" s="35">
        <f t="shared" si="36"/>
        <v>1290.3999999999996</v>
      </c>
      <c r="O1762" s="36">
        <f t="shared" si="32"/>
        <v>0.13125826467297322</v>
      </c>
      <c r="P1762" s="2"/>
      <c r="Q1762" s="2"/>
      <c r="R1762" s="2"/>
      <c r="S1762" s="2"/>
      <c r="T1762" s="2"/>
      <c r="U1762" s="2"/>
    </row>
    <row r="1763" spans="1:21" x14ac:dyDescent="0.25">
      <c r="A1763" s="37">
        <v>220302</v>
      </c>
      <c r="B1763" s="30" t="s">
        <v>57</v>
      </c>
      <c r="C1763" s="30" t="s">
        <v>1711</v>
      </c>
      <c r="D1763" s="30" t="s">
        <v>1713</v>
      </c>
      <c r="E1763" s="38"/>
      <c r="F1763" s="39">
        <v>0</v>
      </c>
      <c r="G1763" s="32">
        <f t="shared" si="33"/>
        <v>0</v>
      </c>
      <c r="H1763" s="39">
        <v>0</v>
      </c>
      <c r="I1763" s="32">
        <f t="shared" si="34"/>
        <v>0</v>
      </c>
      <c r="J1763" s="40"/>
      <c r="K1763" s="34">
        <v>0</v>
      </c>
      <c r="L1763" s="34">
        <v>0</v>
      </c>
      <c r="M1763" s="34">
        <f t="shared" si="35"/>
        <v>0</v>
      </c>
      <c r="N1763" s="34">
        <f t="shared" si="36"/>
        <v>0</v>
      </c>
      <c r="O1763" s="36" t="e">
        <f t="shared" si="32"/>
        <v>#DIV/0!</v>
      </c>
      <c r="P1763" s="2"/>
      <c r="Q1763" s="2"/>
      <c r="R1763" s="2"/>
      <c r="S1763" s="2"/>
      <c r="T1763" s="2"/>
      <c r="U1763" s="2"/>
    </row>
    <row r="1764" spans="1:21" x14ac:dyDescent="0.25">
      <c r="A1764" s="37">
        <v>220303</v>
      </c>
      <c r="B1764" s="30" t="s">
        <v>57</v>
      </c>
      <c r="C1764" s="30" t="s">
        <v>1711</v>
      </c>
      <c r="D1764" s="30" t="s">
        <v>57</v>
      </c>
      <c r="E1764" s="42">
        <v>2644</v>
      </c>
      <c r="F1764" s="32">
        <v>3246</v>
      </c>
      <c r="G1764" s="32">
        <f t="shared" si="33"/>
        <v>602</v>
      </c>
      <c r="H1764" s="32">
        <v>2538</v>
      </c>
      <c r="I1764" s="32">
        <f t="shared" si="34"/>
        <v>708</v>
      </c>
      <c r="J1764" s="33">
        <v>0.21809999999999999</v>
      </c>
      <c r="K1764" s="34">
        <v>3359</v>
      </c>
      <c r="L1764" s="34">
        <v>0</v>
      </c>
      <c r="M1764" s="35">
        <f t="shared" si="35"/>
        <v>2538</v>
      </c>
      <c r="N1764" s="35">
        <f t="shared" si="36"/>
        <v>821</v>
      </c>
      <c r="O1764" s="36">
        <f t="shared" si="32"/>
        <v>0.24441798154212563</v>
      </c>
      <c r="P1764" s="2"/>
      <c r="Q1764" s="2"/>
      <c r="R1764" s="2"/>
      <c r="S1764" s="2"/>
      <c r="T1764" s="2"/>
      <c r="U1764" s="2"/>
    </row>
    <row r="1765" spans="1:21" x14ac:dyDescent="0.25">
      <c r="A1765" s="37">
        <v>220304</v>
      </c>
      <c r="B1765" s="30" t="s">
        <v>57</v>
      </c>
      <c r="C1765" s="30" t="s">
        <v>1711</v>
      </c>
      <c r="D1765" s="30" t="s">
        <v>150</v>
      </c>
      <c r="E1765" s="38"/>
      <c r="F1765" s="39">
        <v>0</v>
      </c>
      <c r="G1765" s="32">
        <f t="shared" si="33"/>
        <v>0</v>
      </c>
      <c r="H1765" s="39">
        <v>0</v>
      </c>
      <c r="I1765" s="32">
        <f t="shared" si="34"/>
        <v>0</v>
      </c>
      <c r="J1765" s="40"/>
      <c r="K1765" s="34">
        <v>0</v>
      </c>
      <c r="L1765" s="34">
        <v>0</v>
      </c>
      <c r="M1765" s="34">
        <f t="shared" si="35"/>
        <v>0</v>
      </c>
      <c r="N1765" s="34">
        <f t="shared" si="36"/>
        <v>0</v>
      </c>
      <c r="O1765" s="36" t="e">
        <f t="shared" si="32"/>
        <v>#DIV/0!</v>
      </c>
      <c r="P1765" s="2"/>
      <c r="Q1765" s="2"/>
      <c r="R1765" s="2"/>
      <c r="S1765" s="2"/>
      <c r="T1765" s="2"/>
      <c r="U1765" s="2"/>
    </row>
    <row r="1766" spans="1:21" x14ac:dyDescent="0.25">
      <c r="A1766" s="37">
        <v>220305</v>
      </c>
      <c r="B1766" s="30" t="s">
        <v>57</v>
      </c>
      <c r="C1766" s="30" t="s">
        <v>1711</v>
      </c>
      <c r="D1766" s="30" t="s">
        <v>1714</v>
      </c>
      <c r="E1766" s="38"/>
      <c r="F1766" s="39">
        <v>0</v>
      </c>
      <c r="G1766" s="32">
        <f t="shared" si="33"/>
        <v>0</v>
      </c>
      <c r="H1766" s="39">
        <v>0</v>
      </c>
      <c r="I1766" s="32">
        <f t="shared" si="34"/>
        <v>0</v>
      </c>
      <c r="J1766" s="40"/>
      <c r="K1766" s="34">
        <v>0</v>
      </c>
      <c r="L1766" s="34">
        <v>0</v>
      </c>
      <c r="M1766" s="34">
        <f t="shared" si="35"/>
        <v>0</v>
      </c>
      <c r="N1766" s="34">
        <f t="shared" si="36"/>
        <v>0</v>
      </c>
      <c r="O1766" s="36" t="e">
        <f t="shared" si="32"/>
        <v>#DIV/0!</v>
      </c>
      <c r="P1766" s="2"/>
      <c r="Q1766" s="2"/>
      <c r="R1766" s="2"/>
      <c r="S1766" s="2"/>
      <c r="T1766" s="2"/>
      <c r="U1766" s="2"/>
    </row>
    <row r="1767" spans="1:21" x14ac:dyDescent="0.25">
      <c r="A1767" s="37">
        <v>220401</v>
      </c>
      <c r="B1767" s="30" t="s">
        <v>57</v>
      </c>
      <c r="C1767" s="30" t="s">
        <v>1710</v>
      </c>
      <c r="D1767" s="30" t="s">
        <v>1715</v>
      </c>
      <c r="E1767" s="42">
        <v>7711</v>
      </c>
      <c r="F1767" s="32">
        <v>8440</v>
      </c>
      <c r="G1767" s="32">
        <f t="shared" si="33"/>
        <v>729</v>
      </c>
      <c r="H1767" s="32">
        <v>7426</v>
      </c>
      <c r="I1767" s="32">
        <f t="shared" si="34"/>
        <v>1014</v>
      </c>
      <c r="J1767" s="33">
        <v>0.1201</v>
      </c>
      <c r="K1767" s="34">
        <v>8592</v>
      </c>
      <c r="L1767" s="34">
        <v>0</v>
      </c>
      <c r="M1767" s="35">
        <f t="shared" si="35"/>
        <v>7426</v>
      </c>
      <c r="N1767" s="35">
        <f t="shared" si="36"/>
        <v>1166</v>
      </c>
      <c r="O1767" s="36">
        <f t="shared" si="32"/>
        <v>0.13570763500931099</v>
      </c>
      <c r="P1767" s="2"/>
      <c r="Q1767" s="2"/>
      <c r="R1767" s="2"/>
      <c r="S1767" s="2"/>
      <c r="T1767" s="2"/>
      <c r="U1767" s="2"/>
    </row>
    <row r="1768" spans="1:21" x14ac:dyDescent="0.25">
      <c r="A1768" s="37">
        <v>220402</v>
      </c>
      <c r="B1768" s="30" t="s">
        <v>57</v>
      </c>
      <c r="C1768" s="30" t="s">
        <v>1710</v>
      </c>
      <c r="D1768" s="30" t="s">
        <v>1716</v>
      </c>
      <c r="E1768" s="38"/>
      <c r="F1768" s="39">
        <v>0</v>
      </c>
      <c r="G1768" s="32">
        <f t="shared" si="33"/>
        <v>0</v>
      </c>
      <c r="H1768" s="39">
        <v>0</v>
      </c>
      <c r="I1768" s="32">
        <f t="shared" si="34"/>
        <v>0</v>
      </c>
      <c r="J1768" s="40"/>
      <c r="K1768" s="34">
        <v>0</v>
      </c>
      <c r="L1768" s="34">
        <v>0</v>
      </c>
      <c r="M1768" s="34">
        <f t="shared" si="35"/>
        <v>0</v>
      </c>
      <c r="N1768" s="34">
        <f t="shared" si="36"/>
        <v>0</v>
      </c>
      <c r="O1768" s="36" t="e">
        <f t="shared" si="32"/>
        <v>#DIV/0!</v>
      </c>
      <c r="P1768" s="2"/>
      <c r="Q1768" s="2"/>
      <c r="R1768" s="2"/>
      <c r="S1768" s="2"/>
      <c r="T1768" s="2"/>
      <c r="U1768" s="2"/>
    </row>
    <row r="1769" spans="1:21" x14ac:dyDescent="0.25">
      <c r="A1769" s="37">
        <v>220403</v>
      </c>
      <c r="B1769" s="30" t="s">
        <v>57</v>
      </c>
      <c r="C1769" s="30" t="s">
        <v>1710</v>
      </c>
      <c r="D1769" s="30" t="s">
        <v>1717</v>
      </c>
      <c r="E1769" s="38"/>
      <c r="F1769" s="39">
        <v>0</v>
      </c>
      <c r="G1769" s="32">
        <f t="shared" si="33"/>
        <v>0</v>
      </c>
      <c r="H1769" s="39">
        <v>0</v>
      </c>
      <c r="I1769" s="32">
        <f t="shared" si="34"/>
        <v>0</v>
      </c>
      <c r="J1769" s="40"/>
      <c r="K1769" s="34">
        <v>0</v>
      </c>
      <c r="L1769" s="34">
        <v>0</v>
      </c>
      <c r="M1769" s="34">
        <f t="shared" si="35"/>
        <v>0</v>
      </c>
      <c r="N1769" s="34">
        <f t="shared" si="36"/>
        <v>0</v>
      </c>
      <c r="O1769" s="36" t="e">
        <f t="shared" si="32"/>
        <v>#DIV/0!</v>
      </c>
      <c r="P1769" s="2"/>
      <c r="Q1769" s="2"/>
      <c r="R1769" s="2"/>
      <c r="S1769" s="2"/>
      <c r="T1769" s="2"/>
      <c r="U1769" s="2"/>
    </row>
    <row r="1770" spans="1:21" x14ac:dyDescent="0.25">
      <c r="A1770" s="37">
        <v>220404</v>
      </c>
      <c r="B1770" s="30" t="s">
        <v>57</v>
      </c>
      <c r="C1770" s="30" t="s">
        <v>1710</v>
      </c>
      <c r="D1770" s="30" t="s">
        <v>1718</v>
      </c>
      <c r="E1770" s="42">
        <v>2384</v>
      </c>
      <c r="F1770" s="32">
        <v>2731</v>
      </c>
      <c r="G1770" s="32">
        <f t="shared" si="33"/>
        <v>347</v>
      </c>
      <c r="H1770" s="32">
        <v>2160</v>
      </c>
      <c r="I1770" s="32">
        <f t="shared" si="34"/>
        <v>571</v>
      </c>
      <c r="J1770" s="33">
        <v>0.20910000000000001</v>
      </c>
      <c r="K1770" s="34">
        <v>2971</v>
      </c>
      <c r="L1770" s="34">
        <v>0</v>
      </c>
      <c r="M1770" s="35">
        <f t="shared" si="35"/>
        <v>2160</v>
      </c>
      <c r="N1770" s="35">
        <f t="shared" si="36"/>
        <v>811</v>
      </c>
      <c r="O1770" s="36">
        <f t="shared" si="32"/>
        <v>0.27297206327835744</v>
      </c>
      <c r="P1770" s="2"/>
      <c r="Q1770" s="2"/>
      <c r="R1770" s="2"/>
      <c r="S1770" s="2"/>
      <c r="T1770" s="2"/>
      <c r="U1770" s="2"/>
    </row>
    <row r="1771" spans="1:21" x14ac:dyDescent="0.25">
      <c r="A1771" s="37">
        <v>220405</v>
      </c>
      <c r="B1771" s="30" t="s">
        <v>57</v>
      </c>
      <c r="C1771" s="30" t="s">
        <v>1710</v>
      </c>
      <c r="D1771" s="30" t="s">
        <v>1719</v>
      </c>
      <c r="E1771" s="38"/>
      <c r="F1771" s="39">
        <v>0</v>
      </c>
      <c r="G1771" s="32">
        <f t="shared" si="33"/>
        <v>0</v>
      </c>
      <c r="H1771" s="39">
        <v>0</v>
      </c>
      <c r="I1771" s="32">
        <f t="shared" si="34"/>
        <v>0</v>
      </c>
      <c r="J1771" s="40"/>
      <c r="K1771" s="34">
        <v>0</v>
      </c>
      <c r="L1771" s="34">
        <v>0</v>
      </c>
      <c r="M1771" s="34">
        <f t="shared" si="35"/>
        <v>0</v>
      </c>
      <c r="N1771" s="34">
        <f t="shared" si="36"/>
        <v>0</v>
      </c>
      <c r="O1771" s="36" t="e">
        <f t="shared" si="32"/>
        <v>#DIV/0!</v>
      </c>
      <c r="P1771" s="2"/>
      <c r="Q1771" s="2"/>
      <c r="R1771" s="2"/>
      <c r="S1771" s="2"/>
      <c r="T1771" s="2"/>
      <c r="U1771" s="2"/>
    </row>
    <row r="1772" spans="1:21" x14ac:dyDescent="0.25">
      <c r="A1772" s="37">
        <v>220406</v>
      </c>
      <c r="B1772" s="30" t="s">
        <v>57</v>
      </c>
      <c r="C1772" s="30" t="s">
        <v>1710</v>
      </c>
      <c r="D1772" s="30" t="s">
        <v>1720</v>
      </c>
      <c r="E1772" s="38"/>
      <c r="F1772" s="39">
        <v>0</v>
      </c>
      <c r="G1772" s="32">
        <f t="shared" si="33"/>
        <v>0</v>
      </c>
      <c r="H1772" s="39">
        <v>0</v>
      </c>
      <c r="I1772" s="32">
        <f t="shared" si="34"/>
        <v>0</v>
      </c>
      <c r="J1772" s="40"/>
      <c r="K1772" s="34">
        <v>0</v>
      </c>
      <c r="L1772" s="34">
        <v>0</v>
      </c>
      <c r="M1772" s="34">
        <f t="shared" si="35"/>
        <v>0</v>
      </c>
      <c r="N1772" s="34">
        <f t="shared" si="36"/>
        <v>0</v>
      </c>
      <c r="O1772" s="36" t="e">
        <f t="shared" si="32"/>
        <v>#DIV/0!</v>
      </c>
      <c r="P1772" s="2"/>
      <c r="Q1772" s="2"/>
      <c r="R1772" s="2"/>
      <c r="S1772" s="2"/>
      <c r="T1772" s="2"/>
      <c r="U1772" s="2"/>
    </row>
    <row r="1773" spans="1:21" x14ac:dyDescent="0.25">
      <c r="A1773" s="37">
        <v>220501</v>
      </c>
      <c r="B1773" s="30" t="s">
        <v>57</v>
      </c>
      <c r="C1773" s="30" t="s">
        <v>1721</v>
      </c>
      <c r="D1773" s="30" t="s">
        <v>1721</v>
      </c>
      <c r="E1773" s="42">
        <v>11288</v>
      </c>
      <c r="F1773" s="32">
        <v>12012</v>
      </c>
      <c r="G1773" s="32">
        <f t="shared" si="33"/>
        <v>724</v>
      </c>
      <c r="H1773" s="32">
        <v>10720</v>
      </c>
      <c r="I1773" s="32">
        <f t="shared" si="34"/>
        <v>1292</v>
      </c>
      <c r="J1773" s="33">
        <v>0.1076</v>
      </c>
      <c r="K1773" s="34">
        <v>12287</v>
      </c>
      <c r="L1773" s="34">
        <v>0</v>
      </c>
      <c r="M1773" s="35">
        <f t="shared" si="35"/>
        <v>10720</v>
      </c>
      <c r="N1773" s="35">
        <f t="shared" si="36"/>
        <v>1567</v>
      </c>
      <c r="O1773" s="36">
        <f t="shared" si="32"/>
        <v>0.12753316513388133</v>
      </c>
      <c r="P1773" s="2"/>
      <c r="Q1773" s="2"/>
      <c r="R1773" s="2"/>
      <c r="S1773" s="2"/>
      <c r="T1773" s="2"/>
      <c r="U1773" s="2"/>
    </row>
    <row r="1774" spans="1:21" x14ac:dyDescent="0.25">
      <c r="A1774" s="37">
        <v>220502</v>
      </c>
      <c r="B1774" s="30" t="s">
        <v>57</v>
      </c>
      <c r="C1774" s="30" t="s">
        <v>1721</v>
      </c>
      <c r="D1774" s="30" t="s">
        <v>1722</v>
      </c>
      <c r="E1774" s="42">
        <v>2075</v>
      </c>
      <c r="F1774" s="32">
        <v>2332</v>
      </c>
      <c r="G1774" s="32">
        <f t="shared" si="33"/>
        <v>257</v>
      </c>
      <c r="H1774" s="32">
        <v>1952</v>
      </c>
      <c r="I1774" s="32">
        <f t="shared" si="34"/>
        <v>380</v>
      </c>
      <c r="J1774" s="33">
        <v>0.16300000000000001</v>
      </c>
      <c r="K1774" s="34">
        <v>2330</v>
      </c>
      <c r="L1774" s="34">
        <v>0</v>
      </c>
      <c r="M1774" s="35">
        <f t="shared" si="35"/>
        <v>1952</v>
      </c>
      <c r="N1774" s="35">
        <f t="shared" si="36"/>
        <v>378</v>
      </c>
      <c r="O1774" s="36">
        <f t="shared" si="32"/>
        <v>0.16223175965665235</v>
      </c>
      <c r="P1774" s="2"/>
      <c r="Q1774" s="2"/>
      <c r="R1774" s="2"/>
      <c r="S1774" s="2"/>
      <c r="T1774" s="2"/>
      <c r="U1774" s="2"/>
    </row>
    <row r="1775" spans="1:21" x14ac:dyDescent="0.25">
      <c r="A1775" s="37">
        <v>220503</v>
      </c>
      <c r="B1775" s="30" t="s">
        <v>57</v>
      </c>
      <c r="C1775" s="30" t="s">
        <v>1721</v>
      </c>
      <c r="D1775" s="30" t="s">
        <v>1723</v>
      </c>
      <c r="E1775" s="42">
        <v>2379</v>
      </c>
      <c r="F1775" s="32">
        <v>2824</v>
      </c>
      <c r="G1775" s="32">
        <f t="shared" si="33"/>
        <v>445</v>
      </c>
      <c r="H1775" s="39">
        <v>138</v>
      </c>
      <c r="I1775" s="32">
        <f t="shared" si="34"/>
        <v>2686</v>
      </c>
      <c r="J1775" s="33">
        <v>0.95109999999999995</v>
      </c>
      <c r="K1775" s="34">
        <v>3087</v>
      </c>
      <c r="L1775" s="34">
        <v>0</v>
      </c>
      <c r="M1775" s="34">
        <f t="shared" si="35"/>
        <v>138</v>
      </c>
      <c r="N1775" s="34">
        <f t="shared" si="36"/>
        <v>2949</v>
      </c>
      <c r="O1775" s="36">
        <f t="shared" si="32"/>
        <v>0.95529640427599616</v>
      </c>
      <c r="P1775" s="2"/>
      <c r="Q1775" s="2"/>
      <c r="R1775" s="2"/>
      <c r="S1775" s="2"/>
      <c r="T1775" s="2"/>
      <c r="U1775" s="2"/>
    </row>
    <row r="1776" spans="1:21" x14ac:dyDescent="0.25">
      <c r="A1776" s="37">
        <v>220504</v>
      </c>
      <c r="B1776" s="30" t="s">
        <v>57</v>
      </c>
      <c r="C1776" s="30" t="s">
        <v>1721</v>
      </c>
      <c r="D1776" s="30" t="s">
        <v>1724</v>
      </c>
      <c r="E1776" s="42">
        <v>2969</v>
      </c>
      <c r="F1776" s="32">
        <v>3596</v>
      </c>
      <c r="G1776" s="32">
        <f t="shared" si="33"/>
        <v>627</v>
      </c>
      <c r="H1776" s="39">
        <v>193</v>
      </c>
      <c r="I1776" s="32">
        <f t="shared" si="34"/>
        <v>3403</v>
      </c>
      <c r="J1776" s="33">
        <v>0.94630000000000003</v>
      </c>
      <c r="K1776" s="34">
        <v>3936</v>
      </c>
      <c r="L1776" s="34">
        <v>0</v>
      </c>
      <c r="M1776" s="34">
        <f t="shared" si="35"/>
        <v>193</v>
      </c>
      <c r="N1776" s="34">
        <f t="shared" si="36"/>
        <v>3743</v>
      </c>
      <c r="O1776" s="36">
        <f t="shared" si="32"/>
        <v>0.95096544715447151</v>
      </c>
      <c r="P1776" s="2"/>
      <c r="Q1776" s="2"/>
      <c r="R1776" s="2"/>
      <c r="S1776" s="2"/>
      <c r="T1776" s="2"/>
      <c r="U1776" s="2"/>
    </row>
    <row r="1777" spans="1:21" x14ac:dyDescent="0.25">
      <c r="A1777" s="37">
        <v>220505</v>
      </c>
      <c r="B1777" s="30" t="s">
        <v>57</v>
      </c>
      <c r="C1777" s="30" t="s">
        <v>1721</v>
      </c>
      <c r="D1777" s="30" t="s">
        <v>1725</v>
      </c>
      <c r="E1777" s="38"/>
      <c r="F1777" s="39">
        <v>0</v>
      </c>
      <c r="G1777" s="32">
        <f t="shared" si="33"/>
        <v>0</v>
      </c>
      <c r="H1777" s="39">
        <v>0</v>
      </c>
      <c r="I1777" s="32">
        <f t="shared" si="34"/>
        <v>0</v>
      </c>
      <c r="J1777" s="40"/>
      <c r="K1777" s="34">
        <v>0</v>
      </c>
      <c r="L1777" s="34">
        <v>0</v>
      </c>
      <c r="M1777" s="34">
        <f t="shared" si="35"/>
        <v>0</v>
      </c>
      <c r="N1777" s="34">
        <f t="shared" si="36"/>
        <v>0</v>
      </c>
      <c r="O1777" s="36" t="e">
        <f t="shared" si="32"/>
        <v>#DIV/0!</v>
      </c>
      <c r="P1777" s="2"/>
      <c r="Q1777" s="2"/>
      <c r="R1777" s="2"/>
      <c r="S1777" s="2"/>
      <c r="T1777" s="2"/>
      <c r="U1777" s="2"/>
    </row>
    <row r="1778" spans="1:21" x14ac:dyDescent="0.25">
      <c r="A1778" s="37">
        <v>220506</v>
      </c>
      <c r="B1778" s="30" t="s">
        <v>57</v>
      </c>
      <c r="C1778" s="30" t="s">
        <v>1721</v>
      </c>
      <c r="D1778" s="30" t="s">
        <v>1726</v>
      </c>
      <c r="E1778" s="38"/>
      <c r="F1778" s="39">
        <v>0</v>
      </c>
      <c r="G1778" s="32">
        <f t="shared" si="33"/>
        <v>0</v>
      </c>
      <c r="H1778" s="39">
        <v>0</v>
      </c>
      <c r="I1778" s="32">
        <f t="shared" si="34"/>
        <v>0</v>
      </c>
      <c r="J1778" s="40"/>
      <c r="K1778" s="34">
        <v>0</v>
      </c>
      <c r="L1778" s="34">
        <v>0</v>
      </c>
      <c r="M1778" s="34">
        <f t="shared" si="35"/>
        <v>0</v>
      </c>
      <c r="N1778" s="34">
        <f t="shared" si="36"/>
        <v>0</v>
      </c>
      <c r="O1778" s="36" t="e">
        <f t="shared" si="32"/>
        <v>#DIV/0!</v>
      </c>
      <c r="P1778" s="2"/>
      <c r="Q1778" s="2"/>
      <c r="R1778" s="2"/>
      <c r="S1778" s="2"/>
      <c r="T1778" s="2"/>
      <c r="U1778" s="2"/>
    </row>
    <row r="1779" spans="1:21" x14ac:dyDescent="0.25">
      <c r="A1779" s="37">
        <v>220507</v>
      </c>
      <c r="B1779" s="30" t="s">
        <v>57</v>
      </c>
      <c r="C1779" s="30" t="s">
        <v>1721</v>
      </c>
      <c r="D1779" s="30" t="s">
        <v>1727</v>
      </c>
      <c r="E1779" s="38"/>
      <c r="F1779" s="39">
        <v>0</v>
      </c>
      <c r="G1779" s="32">
        <f t="shared" si="33"/>
        <v>0</v>
      </c>
      <c r="H1779" s="39">
        <v>0</v>
      </c>
      <c r="I1779" s="32">
        <f t="shared" si="34"/>
        <v>0</v>
      </c>
      <c r="J1779" s="40"/>
      <c r="K1779" s="34">
        <v>0</v>
      </c>
      <c r="L1779" s="34">
        <v>0</v>
      </c>
      <c r="M1779" s="34">
        <f t="shared" si="35"/>
        <v>0</v>
      </c>
      <c r="N1779" s="34">
        <f t="shared" si="36"/>
        <v>0</v>
      </c>
      <c r="O1779" s="36" t="e">
        <f t="shared" si="32"/>
        <v>#DIV/0!</v>
      </c>
      <c r="P1779" s="2"/>
      <c r="Q1779" s="2"/>
      <c r="R1779" s="2"/>
      <c r="S1779" s="2"/>
      <c r="T1779" s="2"/>
      <c r="U1779" s="2"/>
    </row>
    <row r="1780" spans="1:21" x14ac:dyDescent="0.25">
      <c r="A1780" s="37">
        <v>220508</v>
      </c>
      <c r="B1780" s="30" t="s">
        <v>57</v>
      </c>
      <c r="C1780" s="30" t="s">
        <v>1721</v>
      </c>
      <c r="D1780" s="30" t="s">
        <v>1728</v>
      </c>
      <c r="E1780" s="38"/>
      <c r="F1780" s="39">
        <v>0</v>
      </c>
      <c r="G1780" s="32">
        <f t="shared" si="33"/>
        <v>0</v>
      </c>
      <c r="H1780" s="39">
        <v>0</v>
      </c>
      <c r="I1780" s="32">
        <f t="shared" si="34"/>
        <v>0</v>
      </c>
      <c r="J1780" s="40"/>
      <c r="K1780" s="34">
        <v>0</v>
      </c>
      <c r="L1780" s="34">
        <v>0</v>
      </c>
      <c r="M1780" s="34">
        <f t="shared" si="35"/>
        <v>0</v>
      </c>
      <c r="N1780" s="34">
        <f t="shared" si="36"/>
        <v>0</v>
      </c>
      <c r="O1780" s="36" t="e">
        <f t="shared" si="32"/>
        <v>#DIV/0!</v>
      </c>
      <c r="P1780" s="2"/>
      <c r="Q1780" s="2"/>
      <c r="R1780" s="2"/>
      <c r="S1780" s="2"/>
      <c r="T1780" s="2"/>
      <c r="U1780" s="2"/>
    </row>
    <row r="1781" spans="1:21" x14ac:dyDescent="0.25">
      <c r="A1781" s="37">
        <v>220509</v>
      </c>
      <c r="B1781" s="30" t="s">
        <v>57</v>
      </c>
      <c r="C1781" s="30" t="s">
        <v>1721</v>
      </c>
      <c r="D1781" s="30" t="s">
        <v>1729</v>
      </c>
      <c r="E1781" s="38"/>
      <c r="F1781" s="39">
        <v>0</v>
      </c>
      <c r="G1781" s="32">
        <f t="shared" si="33"/>
        <v>0</v>
      </c>
      <c r="H1781" s="39">
        <v>0</v>
      </c>
      <c r="I1781" s="32">
        <f t="shared" si="34"/>
        <v>0</v>
      </c>
      <c r="J1781" s="40"/>
      <c r="K1781" s="34">
        <v>0</v>
      </c>
      <c r="L1781" s="34">
        <v>0</v>
      </c>
      <c r="M1781" s="34">
        <f t="shared" si="35"/>
        <v>0</v>
      </c>
      <c r="N1781" s="34">
        <f t="shared" si="36"/>
        <v>0</v>
      </c>
      <c r="O1781" s="36" t="e">
        <f t="shared" si="32"/>
        <v>#DIV/0!</v>
      </c>
      <c r="P1781" s="2"/>
      <c r="Q1781" s="2"/>
      <c r="R1781" s="2"/>
      <c r="S1781" s="2"/>
      <c r="T1781" s="2"/>
      <c r="U1781" s="2"/>
    </row>
    <row r="1782" spans="1:21" x14ac:dyDescent="0.25">
      <c r="A1782" s="37">
        <v>220510</v>
      </c>
      <c r="B1782" s="30" t="s">
        <v>57</v>
      </c>
      <c r="C1782" s="30" t="s">
        <v>1721</v>
      </c>
      <c r="D1782" s="30" t="s">
        <v>1730</v>
      </c>
      <c r="E1782" s="42">
        <v>10090</v>
      </c>
      <c r="F1782" s="32">
        <v>10580</v>
      </c>
      <c r="G1782" s="32">
        <f t="shared" si="33"/>
        <v>490</v>
      </c>
      <c r="H1782" s="32">
        <v>9640</v>
      </c>
      <c r="I1782" s="32">
        <f t="shared" si="34"/>
        <v>940</v>
      </c>
      <c r="J1782" s="33">
        <v>8.8800000000000004E-2</v>
      </c>
      <c r="K1782" s="34">
        <v>10862</v>
      </c>
      <c r="L1782" s="34">
        <v>889</v>
      </c>
      <c r="M1782" s="35">
        <f t="shared" si="35"/>
        <v>10529</v>
      </c>
      <c r="N1782" s="35">
        <f t="shared" si="36"/>
        <v>333</v>
      </c>
      <c r="O1782" s="36">
        <f t="shared" si="32"/>
        <v>3.0657337506904806E-2</v>
      </c>
      <c r="P1782" s="2"/>
      <c r="Q1782" s="2"/>
      <c r="R1782" s="2"/>
      <c r="S1782" s="2"/>
      <c r="T1782" s="2"/>
      <c r="U1782" s="2"/>
    </row>
    <row r="1783" spans="1:21" x14ac:dyDescent="0.25">
      <c r="A1783" s="37">
        <v>220511</v>
      </c>
      <c r="B1783" s="30" t="s">
        <v>57</v>
      </c>
      <c r="C1783" s="30" t="s">
        <v>1721</v>
      </c>
      <c r="D1783" s="30" t="s">
        <v>1731</v>
      </c>
      <c r="E1783" s="38"/>
      <c r="F1783" s="39">
        <v>0</v>
      </c>
      <c r="G1783" s="32">
        <f t="shared" si="33"/>
        <v>0</v>
      </c>
      <c r="H1783" s="39">
        <v>0</v>
      </c>
      <c r="I1783" s="32">
        <f t="shared" si="34"/>
        <v>0</v>
      </c>
      <c r="J1783" s="40"/>
      <c r="K1783" s="34">
        <v>0</v>
      </c>
      <c r="L1783" s="34">
        <v>0</v>
      </c>
      <c r="M1783" s="34">
        <f t="shared" si="35"/>
        <v>0</v>
      </c>
      <c r="N1783" s="34">
        <f t="shared" si="36"/>
        <v>0</v>
      </c>
      <c r="O1783" s="36" t="e">
        <f t="shared" si="32"/>
        <v>#DIV/0!</v>
      </c>
      <c r="P1783" s="2"/>
      <c r="Q1783" s="2"/>
      <c r="R1783" s="2"/>
      <c r="S1783" s="2"/>
      <c r="T1783" s="2"/>
      <c r="U1783" s="2"/>
    </row>
    <row r="1784" spans="1:21" x14ac:dyDescent="0.25">
      <c r="A1784" s="37">
        <v>220601</v>
      </c>
      <c r="B1784" s="30" t="s">
        <v>57</v>
      </c>
      <c r="C1784" s="30" t="s">
        <v>437</v>
      </c>
      <c r="D1784" s="30" t="s">
        <v>1732</v>
      </c>
      <c r="E1784" s="42">
        <v>26981</v>
      </c>
      <c r="F1784" s="32">
        <v>29285</v>
      </c>
      <c r="G1784" s="32">
        <f t="shared" si="33"/>
        <v>2304</v>
      </c>
      <c r="H1784" s="32">
        <v>26285</v>
      </c>
      <c r="I1784" s="32">
        <f t="shared" si="34"/>
        <v>3000</v>
      </c>
      <c r="J1784" s="33">
        <v>0.1024</v>
      </c>
      <c r="K1784" s="34">
        <v>29804</v>
      </c>
      <c r="L1784" s="34">
        <v>3000</v>
      </c>
      <c r="M1784" s="35">
        <f t="shared" si="35"/>
        <v>29285</v>
      </c>
      <c r="N1784" s="35">
        <f t="shared" si="36"/>
        <v>519</v>
      </c>
      <c r="O1784" s="36">
        <f t="shared" si="32"/>
        <v>1.7413769963763252E-2</v>
      </c>
      <c r="P1784" s="2"/>
      <c r="Q1784" s="2"/>
      <c r="R1784" s="2"/>
      <c r="S1784" s="2"/>
      <c r="T1784" s="2"/>
      <c r="U1784" s="2"/>
    </row>
    <row r="1785" spans="1:21" x14ac:dyDescent="0.25">
      <c r="A1785" s="37">
        <v>220602</v>
      </c>
      <c r="B1785" s="30" t="s">
        <v>57</v>
      </c>
      <c r="C1785" s="30" t="s">
        <v>437</v>
      </c>
      <c r="D1785" s="30" t="s">
        <v>1733</v>
      </c>
      <c r="E1785" s="42">
        <v>3978</v>
      </c>
      <c r="F1785" s="32">
        <v>5236</v>
      </c>
      <c r="G1785" s="32">
        <f t="shared" si="33"/>
        <v>1258</v>
      </c>
      <c r="H1785" s="32">
        <v>3544</v>
      </c>
      <c r="I1785" s="32">
        <f t="shared" si="34"/>
        <v>1692</v>
      </c>
      <c r="J1785" s="33">
        <v>0.3231</v>
      </c>
      <c r="K1785" s="34">
        <v>5815</v>
      </c>
      <c r="L1785" s="34">
        <v>0</v>
      </c>
      <c r="M1785" s="35">
        <f t="shared" si="35"/>
        <v>3544</v>
      </c>
      <c r="N1785" s="35">
        <f t="shared" si="36"/>
        <v>2271</v>
      </c>
      <c r="O1785" s="36">
        <f t="shared" si="32"/>
        <v>0.39054170249355113</v>
      </c>
      <c r="P1785" s="2"/>
      <c r="Q1785" s="2"/>
      <c r="R1785" s="2"/>
      <c r="S1785" s="2"/>
      <c r="T1785" s="2"/>
      <c r="U1785" s="2"/>
    </row>
    <row r="1786" spans="1:21" x14ac:dyDescent="0.25">
      <c r="A1786" s="37">
        <v>220603</v>
      </c>
      <c r="B1786" s="30" t="s">
        <v>57</v>
      </c>
      <c r="C1786" s="30" t="s">
        <v>437</v>
      </c>
      <c r="D1786" s="30" t="s">
        <v>1734</v>
      </c>
      <c r="E1786" s="42">
        <v>4647</v>
      </c>
      <c r="F1786" s="32">
        <v>5015</v>
      </c>
      <c r="G1786" s="32">
        <f t="shared" si="33"/>
        <v>368</v>
      </c>
      <c r="H1786" s="32">
        <v>4216</v>
      </c>
      <c r="I1786" s="32">
        <f t="shared" si="34"/>
        <v>799</v>
      </c>
      <c r="J1786" s="33">
        <v>0.1593</v>
      </c>
      <c r="K1786" s="34">
        <v>5230</v>
      </c>
      <c r="L1786" s="34">
        <v>0</v>
      </c>
      <c r="M1786" s="35">
        <f t="shared" si="35"/>
        <v>4216</v>
      </c>
      <c r="N1786" s="35">
        <f t="shared" si="36"/>
        <v>1014</v>
      </c>
      <c r="O1786" s="36">
        <f t="shared" si="32"/>
        <v>0.1938814531548757</v>
      </c>
      <c r="P1786" s="2"/>
      <c r="Q1786" s="2"/>
      <c r="R1786" s="2"/>
      <c r="S1786" s="2"/>
      <c r="T1786" s="2"/>
      <c r="U1786" s="2"/>
    </row>
    <row r="1787" spans="1:21" x14ac:dyDescent="0.25">
      <c r="A1787" s="37">
        <v>220604</v>
      </c>
      <c r="B1787" s="30" t="s">
        <v>57</v>
      </c>
      <c r="C1787" s="30" t="s">
        <v>437</v>
      </c>
      <c r="D1787" s="30" t="s">
        <v>1735</v>
      </c>
      <c r="E1787" s="38"/>
      <c r="F1787" s="39">
        <v>0</v>
      </c>
      <c r="G1787" s="32">
        <f t="shared" si="33"/>
        <v>0</v>
      </c>
      <c r="H1787" s="39">
        <v>0</v>
      </c>
      <c r="I1787" s="32">
        <f t="shared" si="34"/>
        <v>0</v>
      </c>
      <c r="J1787" s="40"/>
      <c r="K1787" s="34">
        <v>0</v>
      </c>
      <c r="L1787" s="34">
        <v>0</v>
      </c>
      <c r="M1787" s="34">
        <f t="shared" si="35"/>
        <v>0</v>
      </c>
      <c r="N1787" s="34">
        <f t="shared" si="36"/>
        <v>0</v>
      </c>
      <c r="O1787" s="36" t="e">
        <f t="shared" si="32"/>
        <v>#DIV/0!</v>
      </c>
      <c r="P1787" s="2"/>
      <c r="Q1787" s="2"/>
      <c r="R1787" s="2"/>
      <c r="S1787" s="2"/>
      <c r="T1787" s="2"/>
      <c r="U1787" s="2"/>
    </row>
    <row r="1788" spans="1:21" x14ac:dyDescent="0.25">
      <c r="A1788" s="37">
        <v>220605</v>
      </c>
      <c r="B1788" s="30" t="s">
        <v>57</v>
      </c>
      <c r="C1788" s="30" t="s">
        <v>437</v>
      </c>
      <c r="D1788" s="30" t="s">
        <v>1736</v>
      </c>
      <c r="E1788" s="38"/>
      <c r="F1788" s="39">
        <v>0</v>
      </c>
      <c r="G1788" s="32">
        <f t="shared" si="33"/>
        <v>0</v>
      </c>
      <c r="H1788" s="39">
        <v>0</v>
      </c>
      <c r="I1788" s="32">
        <f t="shared" si="34"/>
        <v>0</v>
      </c>
      <c r="J1788" s="40"/>
      <c r="K1788" s="34">
        <v>0</v>
      </c>
      <c r="L1788" s="34">
        <v>0</v>
      </c>
      <c r="M1788" s="34">
        <f t="shared" si="35"/>
        <v>0</v>
      </c>
      <c r="N1788" s="34">
        <f t="shared" si="36"/>
        <v>0</v>
      </c>
      <c r="O1788" s="36" t="e">
        <f t="shared" si="32"/>
        <v>#DIV/0!</v>
      </c>
      <c r="P1788" s="2"/>
      <c r="Q1788" s="2"/>
      <c r="R1788" s="2"/>
      <c r="S1788" s="2"/>
      <c r="T1788" s="2"/>
      <c r="U1788" s="2"/>
    </row>
    <row r="1789" spans="1:21" x14ac:dyDescent="0.25">
      <c r="A1789" s="37">
        <v>220701</v>
      </c>
      <c r="B1789" s="30" t="s">
        <v>57</v>
      </c>
      <c r="C1789" s="30" t="s">
        <v>1737</v>
      </c>
      <c r="D1789" s="30" t="s">
        <v>1737</v>
      </c>
      <c r="E1789" s="42">
        <v>8356</v>
      </c>
      <c r="F1789" s="32">
        <v>9290</v>
      </c>
      <c r="G1789" s="32">
        <f t="shared" si="33"/>
        <v>934</v>
      </c>
      <c r="H1789" s="32">
        <v>8005</v>
      </c>
      <c r="I1789" s="32">
        <f t="shared" si="34"/>
        <v>1285</v>
      </c>
      <c r="J1789" s="33">
        <v>0.13830000000000001</v>
      </c>
      <c r="K1789" s="34">
        <v>9617</v>
      </c>
      <c r="L1789" s="34">
        <v>0</v>
      </c>
      <c r="M1789" s="35">
        <f t="shared" si="35"/>
        <v>8005</v>
      </c>
      <c r="N1789" s="35">
        <f t="shared" si="36"/>
        <v>1612</v>
      </c>
      <c r="O1789" s="36">
        <f t="shared" si="32"/>
        <v>0.16761983986690235</v>
      </c>
      <c r="P1789" s="2"/>
      <c r="Q1789" s="2"/>
      <c r="R1789" s="2"/>
      <c r="S1789" s="2"/>
      <c r="T1789" s="2"/>
      <c r="U1789" s="2"/>
    </row>
    <row r="1790" spans="1:21" x14ac:dyDescent="0.25">
      <c r="A1790" s="37">
        <v>220702</v>
      </c>
      <c r="B1790" s="30" t="s">
        <v>57</v>
      </c>
      <c r="C1790" s="30" t="s">
        <v>1737</v>
      </c>
      <c r="D1790" s="30" t="s">
        <v>1566</v>
      </c>
      <c r="E1790" s="38"/>
      <c r="F1790" s="39">
        <v>0</v>
      </c>
      <c r="G1790" s="32">
        <f t="shared" si="33"/>
        <v>0</v>
      </c>
      <c r="H1790" s="39">
        <v>0</v>
      </c>
      <c r="I1790" s="32">
        <f t="shared" si="34"/>
        <v>0</v>
      </c>
      <c r="J1790" s="40"/>
      <c r="K1790" s="34">
        <v>0</v>
      </c>
      <c r="L1790" s="34">
        <v>0</v>
      </c>
      <c r="M1790" s="34">
        <f t="shared" si="35"/>
        <v>0</v>
      </c>
      <c r="N1790" s="34">
        <f t="shared" si="36"/>
        <v>0</v>
      </c>
      <c r="O1790" s="36" t="e">
        <f t="shared" si="32"/>
        <v>#DIV/0!</v>
      </c>
      <c r="P1790" s="2"/>
      <c r="Q1790" s="2"/>
      <c r="R1790" s="2"/>
      <c r="S1790" s="2"/>
      <c r="T1790" s="2"/>
      <c r="U1790" s="2"/>
    </row>
    <row r="1791" spans="1:21" x14ac:dyDescent="0.25">
      <c r="A1791" s="37">
        <v>220703</v>
      </c>
      <c r="B1791" s="30" t="s">
        <v>57</v>
      </c>
      <c r="C1791" s="30" t="s">
        <v>1737</v>
      </c>
      <c r="D1791" s="30" t="s">
        <v>1738</v>
      </c>
      <c r="E1791" s="38"/>
      <c r="F1791" s="39">
        <v>0</v>
      </c>
      <c r="G1791" s="32">
        <f t="shared" si="33"/>
        <v>0</v>
      </c>
      <c r="H1791" s="39">
        <v>0</v>
      </c>
      <c r="I1791" s="32">
        <f t="shared" si="34"/>
        <v>0</v>
      </c>
      <c r="J1791" s="40"/>
      <c r="K1791" s="34">
        <v>0</v>
      </c>
      <c r="L1791" s="34">
        <v>0</v>
      </c>
      <c r="M1791" s="34">
        <f t="shared" si="35"/>
        <v>0</v>
      </c>
      <c r="N1791" s="34">
        <f t="shared" si="36"/>
        <v>0</v>
      </c>
      <c r="O1791" s="36" t="e">
        <f t="shared" si="32"/>
        <v>#DIV/0!</v>
      </c>
      <c r="P1791" s="2"/>
      <c r="Q1791" s="2"/>
      <c r="R1791" s="2"/>
      <c r="S1791" s="2"/>
      <c r="T1791" s="2"/>
      <c r="U1791" s="2"/>
    </row>
    <row r="1792" spans="1:21" x14ac:dyDescent="0.25">
      <c r="A1792" s="37">
        <v>220704</v>
      </c>
      <c r="B1792" s="30" t="s">
        <v>57</v>
      </c>
      <c r="C1792" s="30" t="s">
        <v>1737</v>
      </c>
      <c r="D1792" s="30" t="s">
        <v>1739</v>
      </c>
      <c r="E1792" s="38"/>
      <c r="F1792" s="39">
        <v>0</v>
      </c>
      <c r="G1792" s="32">
        <f t="shared" si="33"/>
        <v>0</v>
      </c>
      <c r="H1792" s="39">
        <v>0</v>
      </c>
      <c r="I1792" s="32">
        <f t="shared" si="34"/>
        <v>0</v>
      </c>
      <c r="J1792" s="40"/>
      <c r="K1792" s="34">
        <v>0</v>
      </c>
      <c r="L1792" s="34">
        <v>0</v>
      </c>
      <c r="M1792" s="34">
        <f t="shared" si="35"/>
        <v>0</v>
      </c>
      <c r="N1792" s="34">
        <f t="shared" si="36"/>
        <v>0</v>
      </c>
      <c r="O1792" s="36" t="e">
        <f t="shared" si="32"/>
        <v>#DIV/0!</v>
      </c>
      <c r="P1792" s="2"/>
      <c r="Q1792" s="2"/>
      <c r="R1792" s="2"/>
      <c r="S1792" s="2"/>
      <c r="T1792" s="2"/>
      <c r="U1792" s="2"/>
    </row>
    <row r="1793" spans="1:21" x14ac:dyDescent="0.25">
      <c r="A1793" s="37">
        <v>220705</v>
      </c>
      <c r="B1793" s="30" t="s">
        <v>57</v>
      </c>
      <c r="C1793" s="30" t="s">
        <v>1737</v>
      </c>
      <c r="D1793" s="30" t="s">
        <v>1740</v>
      </c>
      <c r="E1793" s="38"/>
      <c r="F1793" s="39">
        <v>0</v>
      </c>
      <c r="G1793" s="32">
        <f t="shared" si="33"/>
        <v>0</v>
      </c>
      <c r="H1793" s="39">
        <v>0</v>
      </c>
      <c r="I1793" s="32">
        <f t="shared" si="34"/>
        <v>0</v>
      </c>
      <c r="J1793" s="40"/>
      <c r="K1793" s="34">
        <v>0</v>
      </c>
      <c r="L1793" s="34">
        <v>0</v>
      </c>
      <c r="M1793" s="34">
        <f t="shared" si="35"/>
        <v>0</v>
      </c>
      <c r="N1793" s="34">
        <f t="shared" si="36"/>
        <v>0</v>
      </c>
      <c r="O1793" s="36" t="e">
        <f t="shared" si="32"/>
        <v>#DIV/0!</v>
      </c>
      <c r="P1793" s="2"/>
      <c r="Q1793" s="2"/>
      <c r="R1793" s="2"/>
      <c r="S1793" s="2"/>
      <c r="T1793" s="2"/>
      <c r="U1793" s="2"/>
    </row>
    <row r="1794" spans="1:21" x14ac:dyDescent="0.25">
      <c r="A1794" s="37">
        <v>220706</v>
      </c>
      <c r="B1794" s="30" t="s">
        <v>57</v>
      </c>
      <c r="C1794" s="30" t="s">
        <v>1737</v>
      </c>
      <c r="D1794" s="30" t="s">
        <v>132</v>
      </c>
      <c r="E1794" s="38"/>
      <c r="F1794" s="39">
        <v>0</v>
      </c>
      <c r="G1794" s="32">
        <f t="shared" si="33"/>
        <v>0</v>
      </c>
      <c r="H1794" s="39">
        <v>0</v>
      </c>
      <c r="I1794" s="32">
        <f t="shared" si="34"/>
        <v>0</v>
      </c>
      <c r="J1794" s="40"/>
      <c r="K1794" s="34">
        <v>0</v>
      </c>
      <c r="L1794" s="34">
        <v>0</v>
      </c>
      <c r="M1794" s="34">
        <f t="shared" si="35"/>
        <v>0</v>
      </c>
      <c r="N1794" s="34">
        <f t="shared" si="36"/>
        <v>0</v>
      </c>
      <c r="O1794" s="36" t="e">
        <f t="shared" si="32"/>
        <v>#DIV/0!</v>
      </c>
      <c r="P1794" s="2"/>
      <c r="Q1794" s="2"/>
      <c r="R1794" s="2"/>
      <c r="S1794" s="2"/>
      <c r="T1794" s="2"/>
      <c r="U1794" s="2"/>
    </row>
    <row r="1795" spans="1:21" x14ac:dyDescent="0.25">
      <c r="A1795" s="37">
        <v>220707</v>
      </c>
      <c r="B1795" s="30" t="s">
        <v>57</v>
      </c>
      <c r="C1795" s="30" t="s">
        <v>1737</v>
      </c>
      <c r="D1795" s="30" t="s">
        <v>1741</v>
      </c>
      <c r="E1795" s="42">
        <v>2777</v>
      </c>
      <c r="F1795" s="32">
        <v>2782</v>
      </c>
      <c r="G1795" s="32">
        <f t="shared" si="33"/>
        <v>5</v>
      </c>
      <c r="H1795" s="32">
        <v>2363</v>
      </c>
      <c r="I1795" s="32">
        <f t="shared" si="34"/>
        <v>419</v>
      </c>
      <c r="J1795" s="33">
        <v>0.15060000000000001</v>
      </c>
      <c r="K1795" s="34">
        <f>2756+21</f>
        <v>2777</v>
      </c>
      <c r="L1795" s="34">
        <v>0</v>
      </c>
      <c r="M1795" s="35">
        <f t="shared" si="35"/>
        <v>2363</v>
      </c>
      <c r="N1795" s="35">
        <f t="shared" si="36"/>
        <v>414</v>
      </c>
      <c r="O1795" s="36">
        <f t="shared" ref="O1795:O1884" si="37">N1795/K1795</f>
        <v>0.14908174288800866</v>
      </c>
      <c r="P1795" s="2"/>
      <c r="Q1795" s="2"/>
      <c r="R1795" s="2"/>
      <c r="S1795" s="2"/>
      <c r="T1795" s="2"/>
      <c r="U1795" s="2"/>
    </row>
    <row r="1796" spans="1:21" x14ac:dyDescent="0.25">
      <c r="A1796" s="37">
        <v>220708</v>
      </c>
      <c r="B1796" s="30" t="s">
        <v>57</v>
      </c>
      <c r="C1796" s="30" t="s">
        <v>1737</v>
      </c>
      <c r="D1796" s="30" t="s">
        <v>1742</v>
      </c>
      <c r="E1796" s="38"/>
      <c r="F1796" s="39">
        <v>0</v>
      </c>
      <c r="G1796" s="32">
        <f t="shared" ref="G1796:G1884" si="38">F1796-E1796</f>
        <v>0</v>
      </c>
      <c r="H1796" s="39">
        <v>0</v>
      </c>
      <c r="I1796" s="32">
        <f t="shared" ref="I1796:I1884" si="39">F1796-H1796</f>
        <v>0</v>
      </c>
      <c r="J1796" s="40"/>
      <c r="K1796" s="34">
        <v>0</v>
      </c>
      <c r="L1796" s="34">
        <v>0</v>
      </c>
      <c r="M1796" s="34">
        <f t="shared" ref="M1796:M1884" si="40">H1796+L1796</f>
        <v>0</v>
      </c>
      <c r="N1796" s="34">
        <f t="shared" ref="N1796:N1884" si="41">K1796-M1796</f>
        <v>0</v>
      </c>
      <c r="O1796" s="36" t="e">
        <f t="shared" si="37"/>
        <v>#DIV/0!</v>
      </c>
      <c r="P1796" s="2"/>
      <c r="Q1796" s="2"/>
      <c r="R1796" s="2"/>
      <c r="S1796" s="2"/>
      <c r="T1796" s="2"/>
      <c r="U1796" s="2"/>
    </row>
    <row r="1797" spans="1:21" x14ac:dyDescent="0.25">
      <c r="A1797" s="37">
        <v>220709</v>
      </c>
      <c r="B1797" s="30" t="s">
        <v>57</v>
      </c>
      <c r="C1797" s="30" t="s">
        <v>1737</v>
      </c>
      <c r="D1797" s="30" t="s">
        <v>1743</v>
      </c>
      <c r="E1797" s="38"/>
      <c r="F1797" s="39">
        <v>0</v>
      </c>
      <c r="G1797" s="32">
        <f t="shared" si="38"/>
        <v>0</v>
      </c>
      <c r="H1797" s="39">
        <v>0</v>
      </c>
      <c r="I1797" s="32">
        <f t="shared" si="39"/>
        <v>0</v>
      </c>
      <c r="J1797" s="40"/>
      <c r="K1797" s="34">
        <v>0</v>
      </c>
      <c r="L1797" s="34">
        <v>0</v>
      </c>
      <c r="M1797" s="34">
        <f t="shared" si="40"/>
        <v>0</v>
      </c>
      <c r="N1797" s="34">
        <f t="shared" si="41"/>
        <v>0</v>
      </c>
      <c r="O1797" s="36" t="e">
        <f t="shared" si="37"/>
        <v>#DIV/0!</v>
      </c>
      <c r="P1797" s="2"/>
      <c r="Q1797" s="2"/>
      <c r="R1797" s="2"/>
      <c r="S1797" s="2"/>
      <c r="T1797" s="2"/>
      <c r="U1797" s="2"/>
    </row>
    <row r="1798" spans="1:21" x14ac:dyDescent="0.25">
      <c r="A1798" s="37">
        <v>220710</v>
      </c>
      <c r="B1798" s="30" t="s">
        <v>57</v>
      </c>
      <c r="C1798" s="30" t="s">
        <v>1737</v>
      </c>
      <c r="D1798" s="30" t="s">
        <v>1744</v>
      </c>
      <c r="E1798" s="38"/>
      <c r="F1798" s="39">
        <v>0</v>
      </c>
      <c r="G1798" s="32">
        <f t="shared" si="38"/>
        <v>0</v>
      </c>
      <c r="H1798" s="39">
        <v>0</v>
      </c>
      <c r="I1798" s="32">
        <f t="shared" si="39"/>
        <v>0</v>
      </c>
      <c r="J1798" s="40"/>
      <c r="K1798" s="34">
        <v>0</v>
      </c>
      <c r="L1798" s="34">
        <v>0</v>
      </c>
      <c r="M1798" s="34">
        <f t="shared" si="40"/>
        <v>0</v>
      </c>
      <c r="N1798" s="34">
        <f t="shared" si="41"/>
        <v>0</v>
      </c>
      <c r="O1798" s="36" t="e">
        <f t="shared" si="37"/>
        <v>#DIV/0!</v>
      </c>
      <c r="P1798" s="2"/>
      <c r="Q1798" s="2"/>
      <c r="R1798" s="2"/>
      <c r="S1798" s="2"/>
      <c r="T1798" s="2"/>
      <c r="U1798" s="2"/>
    </row>
    <row r="1799" spans="1:21" x14ac:dyDescent="0.25">
      <c r="A1799" s="37">
        <v>220801</v>
      </c>
      <c r="B1799" s="30" t="s">
        <v>57</v>
      </c>
      <c r="C1799" s="30" t="s">
        <v>1745</v>
      </c>
      <c r="D1799" s="30" t="s">
        <v>1745</v>
      </c>
      <c r="E1799" s="42">
        <v>21906</v>
      </c>
      <c r="F1799" s="32">
        <v>22809</v>
      </c>
      <c r="G1799" s="32">
        <f t="shared" si="38"/>
        <v>903</v>
      </c>
      <c r="H1799" s="32">
        <v>20030</v>
      </c>
      <c r="I1799" s="32">
        <f t="shared" si="39"/>
        <v>2779</v>
      </c>
      <c r="J1799" s="33">
        <v>0.12180000000000001</v>
      </c>
      <c r="K1799" s="34">
        <v>23153</v>
      </c>
      <c r="L1799" s="34">
        <v>0</v>
      </c>
      <c r="M1799" s="35">
        <f t="shared" si="40"/>
        <v>20030</v>
      </c>
      <c r="N1799" s="35">
        <f t="shared" si="41"/>
        <v>3123</v>
      </c>
      <c r="O1799" s="36">
        <f t="shared" si="37"/>
        <v>0.13488532803524381</v>
      </c>
      <c r="P1799" s="2"/>
      <c r="Q1799" s="2"/>
      <c r="R1799" s="2"/>
      <c r="S1799" s="2"/>
      <c r="T1799" s="2"/>
      <c r="U1799" s="2"/>
    </row>
    <row r="1800" spans="1:21" x14ac:dyDescent="0.25">
      <c r="A1800" s="37">
        <v>220802</v>
      </c>
      <c r="B1800" s="30" t="s">
        <v>57</v>
      </c>
      <c r="C1800" s="30" t="s">
        <v>1745</v>
      </c>
      <c r="D1800" s="30" t="s">
        <v>1746</v>
      </c>
      <c r="E1800" s="38"/>
      <c r="F1800" s="39">
        <v>0</v>
      </c>
      <c r="G1800" s="32">
        <f t="shared" si="38"/>
        <v>0</v>
      </c>
      <c r="H1800" s="39">
        <v>0</v>
      </c>
      <c r="I1800" s="32">
        <f t="shared" si="39"/>
        <v>0</v>
      </c>
      <c r="J1800" s="40"/>
      <c r="K1800" s="34">
        <v>0</v>
      </c>
      <c r="L1800" s="34">
        <v>0</v>
      </c>
      <c r="M1800" s="34">
        <f t="shared" si="40"/>
        <v>0</v>
      </c>
      <c r="N1800" s="34">
        <f t="shared" si="41"/>
        <v>0</v>
      </c>
      <c r="O1800" s="36" t="e">
        <f t="shared" si="37"/>
        <v>#DIV/0!</v>
      </c>
      <c r="P1800" s="2"/>
      <c r="Q1800" s="2"/>
      <c r="R1800" s="2"/>
      <c r="S1800" s="2"/>
      <c r="T1800" s="2"/>
      <c r="U1800" s="2"/>
    </row>
    <row r="1801" spans="1:21" x14ac:dyDescent="0.25">
      <c r="A1801" s="37">
        <v>220803</v>
      </c>
      <c r="B1801" s="30" t="s">
        <v>57</v>
      </c>
      <c r="C1801" s="30" t="s">
        <v>1745</v>
      </c>
      <c r="D1801" s="30" t="s">
        <v>1747</v>
      </c>
      <c r="E1801" s="42">
        <v>15625</v>
      </c>
      <c r="F1801" s="32">
        <v>16962</v>
      </c>
      <c r="G1801" s="32">
        <f t="shared" si="38"/>
        <v>1337</v>
      </c>
      <c r="H1801" s="32">
        <v>14664</v>
      </c>
      <c r="I1801" s="32">
        <f t="shared" si="39"/>
        <v>2298</v>
      </c>
      <c r="J1801" s="33">
        <v>0.13550000000000001</v>
      </c>
      <c r="K1801" s="34">
        <v>18135</v>
      </c>
      <c r="L1801" s="34">
        <v>2298</v>
      </c>
      <c r="M1801" s="35">
        <f t="shared" si="40"/>
        <v>16962</v>
      </c>
      <c r="N1801" s="35">
        <f t="shared" si="41"/>
        <v>1173</v>
      </c>
      <c r="O1801" s="36">
        <f t="shared" si="37"/>
        <v>6.4681555004135652E-2</v>
      </c>
      <c r="P1801" s="2"/>
      <c r="Q1801" s="2"/>
      <c r="R1801" s="2"/>
      <c r="S1801" s="2"/>
      <c r="T1801" s="2"/>
      <c r="U1801" s="2"/>
    </row>
    <row r="1802" spans="1:21" x14ac:dyDescent="0.25">
      <c r="A1802" s="37">
        <v>220804</v>
      </c>
      <c r="B1802" s="30" t="s">
        <v>57</v>
      </c>
      <c r="C1802" s="30" t="s">
        <v>1745</v>
      </c>
      <c r="D1802" s="30" t="s">
        <v>1748</v>
      </c>
      <c r="E1802" s="42">
        <v>31905</v>
      </c>
      <c r="F1802" s="32">
        <v>33701</v>
      </c>
      <c r="G1802" s="32">
        <f t="shared" si="38"/>
        <v>1796</v>
      </c>
      <c r="H1802" s="32">
        <v>29692</v>
      </c>
      <c r="I1802" s="32">
        <f t="shared" si="39"/>
        <v>4009</v>
      </c>
      <c r="J1802" s="33">
        <v>0.11899999999999999</v>
      </c>
      <c r="K1802" s="34">
        <v>34568</v>
      </c>
      <c r="L1802" s="34">
        <v>0</v>
      </c>
      <c r="M1802" s="35">
        <f t="shared" si="40"/>
        <v>29692</v>
      </c>
      <c r="N1802" s="35">
        <f t="shared" si="41"/>
        <v>4876</v>
      </c>
      <c r="O1802" s="36">
        <f t="shared" si="37"/>
        <v>0.14105531127053922</v>
      </c>
      <c r="P1802" s="2"/>
      <c r="Q1802" s="2"/>
      <c r="R1802" s="2"/>
      <c r="S1802" s="2"/>
      <c r="T1802" s="2"/>
      <c r="U1802" s="2"/>
    </row>
    <row r="1803" spans="1:21" x14ac:dyDescent="0.25">
      <c r="A1803" s="37">
        <v>220805</v>
      </c>
      <c r="B1803" s="30" t="s">
        <v>57</v>
      </c>
      <c r="C1803" s="30" t="s">
        <v>1745</v>
      </c>
      <c r="D1803" s="30" t="s">
        <v>1749</v>
      </c>
      <c r="E1803" s="42">
        <v>5895</v>
      </c>
      <c r="F1803" s="32">
        <v>6200</v>
      </c>
      <c r="G1803" s="32">
        <f t="shared" si="38"/>
        <v>305</v>
      </c>
      <c r="H1803" s="32">
        <v>5430</v>
      </c>
      <c r="I1803" s="32">
        <f t="shared" si="39"/>
        <v>770</v>
      </c>
      <c r="J1803" s="33">
        <v>0.1242</v>
      </c>
      <c r="K1803" s="34">
        <v>6269</v>
      </c>
      <c r="L1803" s="34">
        <v>0</v>
      </c>
      <c r="M1803" s="35">
        <f t="shared" si="40"/>
        <v>5430</v>
      </c>
      <c r="N1803" s="35">
        <f t="shared" si="41"/>
        <v>839</v>
      </c>
      <c r="O1803" s="36">
        <f t="shared" si="37"/>
        <v>0.13383314723241346</v>
      </c>
      <c r="P1803" s="2"/>
      <c r="Q1803" s="2"/>
      <c r="R1803" s="2"/>
      <c r="S1803" s="2"/>
      <c r="T1803" s="2"/>
      <c r="U1803" s="2"/>
    </row>
    <row r="1804" spans="1:21" x14ac:dyDescent="0.25">
      <c r="A1804" s="37">
        <v>220806</v>
      </c>
      <c r="B1804" s="30" t="s">
        <v>57</v>
      </c>
      <c r="C1804" s="30" t="s">
        <v>1745</v>
      </c>
      <c r="D1804" s="30" t="s">
        <v>1750</v>
      </c>
      <c r="E1804" s="38"/>
      <c r="F1804" s="39">
        <v>0</v>
      </c>
      <c r="G1804" s="32">
        <f t="shared" si="38"/>
        <v>0</v>
      </c>
      <c r="H1804" s="39">
        <v>0</v>
      </c>
      <c r="I1804" s="32">
        <f t="shared" si="39"/>
        <v>0</v>
      </c>
      <c r="J1804" s="40"/>
      <c r="K1804" s="34">
        <v>0</v>
      </c>
      <c r="L1804" s="34">
        <v>0</v>
      </c>
      <c r="M1804" s="34">
        <f t="shared" si="40"/>
        <v>0</v>
      </c>
      <c r="N1804" s="34">
        <f t="shared" si="41"/>
        <v>0</v>
      </c>
      <c r="O1804" s="36" t="e">
        <f t="shared" si="37"/>
        <v>#DIV/0!</v>
      </c>
      <c r="P1804" s="2"/>
      <c r="Q1804" s="2"/>
      <c r="R1804" s="2"/>
      <c r="S1804" s="2"/>
      <c r="T1804" s="2"/>
      <c r="U1804" s="2"/>
    </row>
    <row r="1805" spans="1:21" x14ac:dyDescent="0.25">
      <c r="A1805" s="37">
        <v>220807</v>
      </c>
      <c r="B1805" s="30" t="s">
        <v>57</v>
      </c>
      <c r="C1805" s="30" t="s">
        <v>1745</v>
      </c>
      <c r="D1805" s="30" t="s">
        <v>1751</v>
      </c>
      <c r="E1805" s="42">
        <v>2390</v>
      </c>
      <c r="F1805" s="32">
        <v>2886</v>
      </c>
      <c r="G1805" s="32">
        <f t="shared" si="38"/>
        <v>496</v>
      </c>
      <c r="H1805" s="32">
        <v>2090</v>
      </c>
      <c r="I1805" s="32">
        <f t="shared" si="39"/>
        <v>796</v>
      </c>
      <c r="J1805" s="33">
        <v>0.27579999999999999</v>
      </c>
      <c r="K1805" s="34">
        <v>3149</v>
      </c>
      <c r="L1805" s="34">
        <v>0</v>
      </c>
      <c r="M1805" s="35">
        <f t="shared" si="40"/>
        <v>2090</v>
      </c>
      <c r="N1805" s="35">
        <f t="shared" si="41"/>
        <v>1059</v>
      </c>
      <c r="O1805" s="36">
        <f t="shared" si="37"/>
        <v>0.33629723721816451</v>
      </c>
      <c r="P1805" s="2"/>
      <c r="Q1805" s="2"/>
      <c r="R1805" s="2"/>
      <c r="S1805" s="2"/>
      <c r="T1805" s="2"/>
      <c r="U1805" s="2"/>
    </row>
    <row r="1806" spans="1:21" x14ac:dyDescent="0.25">
      <c r="A1806" s="37">
        <v>220808</v>
      </c>
      <c r="B1806" s="30" t="s">
        <v>57</v>
      </c>
      <c r="C1806" s="30" t="s">
        <v>1745</v>
      </c>
      <c r="D1806" s="30" t="s">
        <v>1752</v>
      </c>
      <c r="E1806" s="38"/>
      <c r="F1806" s="39">
        <v>0</v>
      </c>
      <c r="G1806" s="32">
        <f t="shared" si="38"/>
        <v>0</v>
      </c>
      <c r="H1806" s="39">
        <v>0</v>
      </c>
      <c r="I1806" s="32">
        <f t="shared" si="39"/>
        <v>0</v>
      </c>
      <c r="J1806" s="40"/>
      <c r="K1806" s="34">
        <v>0</v>
      </c>
      <c r="L1806" s="34">
        <v>0</v>
      </c>
      <c r="M1806" s="34">
        <f t="shared" si="40"/>
        <v>0</v>
      </c>
      <c r="N1806" s="34">
        <f t="shared" si="41"/>
        <v>0</v>
      </c>
      <c r="O1806" s="36" t="e">
        <f t="shared" si="37"/>
        <v>#DIV/0!</v>
      </c>
      <c r="P1806" s="2"/>
      <c r="Q1806" s="2"/>
      <c r="R1806" s="2"/>
      <c r="S1806" s="2"/>
      <c r="T1806" s="2"/>
      <c r="U1806" s="2"/>
    </row>
    <row r="1807" spans="1:21" x14ac:dyDescent="0.25">
      <c r="A1807" s="37">
        <v>220809</v>
      </c>
      <c r="B1807" s="30" t="s">
        <v>57</v>
      </c>
      <c r="C1807" s="30" t="s">
        <v>1745</v>
      </c>
      <c r="D1807" s="30" t="s">
        <v>1753</v>
      </c>
      <c r="E1807" s="42">
        <v>3388</v>
      </c>
      <c r="F1807" s="32">
        <v>3490</v>
      </c>
      <c r="G1807" s="32">
        <f t="shared" si="38"/>
        <v>102</v>
      </c>
      <c r="H1807" s="32">
        <v>3384</v>
      </c>
      <c r="I1807" s="32">
        <f t="shared" si="39"/>
        <v>106</v>
      </c>
      <c r="J1807" s="33">
        <v>3.04E-2</v>
      </c>
      <c r="K1807" s="34">
        <v>3488</v>
      </c>
      <c r="L1807" s="34">
        <v>0</v>
      </c>
      <c r="M1807" s="35">
        <f t="shared" si="40"/>
        <v>3384</v>
      </c>
      <c r="N1807" s="35">
        <f t="shared" si="41"/>
        <v>104</v>
      </c>
      <c r="O1807" s="36">
        <f t="shared" si="37"/>
        <v>2.9816513761467892E-2</v>
      </c>
      <c r="P1807" s="2"/>
      <c r="Q1807" s="2"/>
      <c r="R1807" s="2"/>
      <c r="S1807" s="2"/>
      <c r="T1807" s="2"/>
      <c r="U1807" s="2"/>
    </row>
    <row r="1808" spans="1:21" x14ac:dyDescent="0.25">
      <c r="A1808" s="37">
        <v>220901</v>
      </c>
      <c r="B1808" s="30" t="s">
        <v>57</v>
      </c>
      <c r="C1808" s="30" t="s">
        <v>57</v>
      </c>
      <c r="D1808" s="30" t="s">
        <v>1754</v>
      </c>
      <c r="E1808" s="42">
        <v>72314</v>
      </c>
      <c r="F1808" s="32">
        <v>80252</v>
      </c>
      <c r="G1808" s="32">
        <f t="shared" si="38"/>
        <v>7938</v>
      </c>
      <c r="H1808" s="32">
        <v>70896</v>
      </c>
      <c r="I1808" s="32">
        <f t="shared" si="39"/>
        <v>9356</v>
      </c>
      <c r="J1808" s="33">
        <v>0.1166</v>
      </c>
      <c r="K1808" s="34">
        <v>81315</v>
      </c>
      <c r="L1808" s="34">
        <v>0</v>
      </c>
      <c r="M1808" s="35">
        <f t="shared" si="40"/>
        <v>70896</v>
      </c>
      <c r="N1808" s="35">
        <f t="shared" si="41"/>
        <v>10419</v>
      </c>
      <c r="O1808" s="36">
        <f t="shared" si="37"/>
        <v>0.12813134108098137</v>
      </c>
      <c r="P1808" s="2"/>
      <c r="Q1808" s="2"/>
      <c r="R1808" s="2"/>
      <c r="S1808" s="2"/>
      <c r="T1808" s="2"/>
      <c r="U1808" s="2"/>
    </row>
    <row r="1809" spans="1:21" x14ac:dyDescent="0.25">
      <c r="A1809" s="37">
        <v>220902</v>
      </c>
      <c r="B1809" s="30" t="s">
        <v>57</v>
      </c>
      <c r="C1809" s="30" t="s">
        <v>57</v>
      </c>
      <c r="D1809" s="30" t="s">
        <v>1755</v>
      </c>
      <c r="E1809" s="38"/>
      <c r="F1809" s="39">
        <v>0</v>
      </c>
      <c r="G1809" s="32">
        <f t="shared" si="38"/>
        <v>0</v>
      </c>
      <c r="H1809" s="39">
        <v>0</v>
      </c>
      <c r="I1809" s="32">
        <f t="shared" si="39"/>
        <v>0</v>
      </c>
      <c r="J1809" s="40"/>
      <c r="K1809" s="34">
        <v>0</v>
      </c>
      <c r="L1809" s="34">
        <v>0</v>
      </c>
      <c r="M1809" s="34">
        <f t="shared" si="40"/>
        <v>0</v>
      </c>
      <c r="N1809" s="34">
        <f t="shared" si="41"/>
        <v>0</v>
      </c>
      <c r="O1809" s="36" t="e">
        <f t="shared" si="37"/>
        <v>#DIV/0!</v>
      </c>
      <c r="P1809" s="2"/>
      <c r="Q1809" s="2"/>
      <c r="R1809" s="2"/>
      <c r="S1809" s="2"/>
      <c r="T1809" s="2"/>
      <c r="U1809" s="2"/>
    </row>
    <row r="1810" spans="1:21" x14ac:dyDescent="0.25">
      <c r="A1810" s="37">
        <v>220903</v>
      </c>
      <c r="B1810" s="30" t="s">
        <v>57</v>
      </c>
      <c r="C1810" s="30" t="s">
        <v>57</v>
      </c>
      <c r="D1810" s="30" t="s">
        <v>1756</v>
      </c>
      <c r="E1810" s="42">
        <v>3003</v>
      </c>
      <c r="F1810" s="32">
        <v>3111</v>
      </c>
      <c r="G1810" s="32">
        <f t="shared" si="38"/>
        <v>108</v>
      </c>
      <c r="H1810" s="32">
        <v>2932</v>
      </c>
      <c r="I1810" s="32">
        <f t="shared" si="39"/>
        <v>179</v>
      </c>
      <c r="J1810" s="33">
        <v>5.7500000000000002E-2</v>
      </c>
      <c r="K1810" s="34">
        <v>3170</v>
      </c>
      <c r="L1810" s="34">
        <v>0</v>
      </c>
      <c r="M1810" s="35">
        <f t="shared" si="40"/>
        <v>2932</v>
      </c>
      <c r="N1810" s="35">
        <f t="shared" si="41"/>
        <v>238</v>
      </c>
      <c r="O1810" s="36">
        <f t="shared" si="37"/>
        <v>7.5078864353312305E-2</v>
      </c>
      <c r="P1810" s="2"/>
      <c r="Q1810" s="2"/>
      <c r="R1810" s="2"/>
      <c r="S1810" s="2"/>
      <c r="T1810" s="2"/>
      <c r="U1810" s="2"/>
    </row>
    <row r="1811" spans="1:21" x14ac:dyDescent="0.25">
      <c r="A1811" s="37">
        <v>220904</v>
      </c>
      <c r="B1811" s="30" t="s">
        <v>57</v>
      </c>
      <c r="C1811" s="30" t="s">
        <v>57</v>
      </c>
      <c r="D1811" s="30" t="s">
        <v>1757</v>
      </c>
      <c r="E1811" s="42">
        <v>4579</v>
      </c>
      <c r="F1811" s="32">
        <v>5007</v>
      </c>
      <c r="G1811" s="32">
        <f t="shared" si="38"/>
        <v>428</v>
      </c>
      <c r="H1811" s="32">
        <v>4434</v>
      </c>
      <c r="I1811" s="32">
        <f t="shared" si="39"/>
        <v>573</v>
      </c>
      <c r="J1811" s="33">
        <v>0.1144</v>
      </c>
      <c r="K1811" s="34">
        <v>5083</v>
      </c>
      <c r="L1811" s="34">
        <v>0</v>
      </c>
      <c r="M1811" s="35">
        <f t="shared" si="40"/>
        <v>4434</v>
      </c>
      <c r="N1811" s="35">
        <f t="shared" si="41"/>
        <v>649</v>
      </c>
      <c r="O1811" s="36">
        <f t="shared" si="37"/>
        <v>0.12768050363958292</v>
      </c>
      <c r="P1811" s="2"/>
      <c r="Q1811" s="2"/>
      <c r="R1811" s="2"/>
      <c r="S1811" s="2"/>
      <c r="T1811" s="2"/>
      <c r="U1811" s="2"/>
    </row>
    <row r="1812" spans="1:21" x14ac:dyDescent="0.25">
      <c r="A1812" s="37">
        <v>220905</v>
      </c>
      <c r="B1812" s="30" t="s">
        <v>57</v>
      </c>
      <c r="C1812" s="30" t="s">
        <v>57</v>
      </c>
      <c r="D1812" s="30" t="s">
        <v>1758</v>
      </c>
      <c r="E1812" s="38"/>
      <c r="F1812" s="39">
        <v>0</v>
      </c>
      <c r="G1812" s="32">
        <f t="shared" si="38"/>
        <v>0</v>
      </c>
      <c r="H1812" s="39">
        <v>0</v>
      </c>
      <c r="I1812" s="32">
        <f t="shared" si="39"/>
        <v>0</v>
      </c>
      <c r="J1812" s="40"/>
      <c r="K1812" s="34">
        <v>0</v>
      </c>
      <c r="L1812" s="34">
        <v>0</v>
      </c>
      <c r="M1812" s="34">
        <f t="shared" si="40"/>
        <v>0</v>
      </c>
      <c r="N1812" s="34">
        <f t="shared" si="41"/>
        <v>0</v>
      </c>
      <c r="O1812" s="36" t="e">
        <f t="shared" si="37"/>
        <v>#DIV/0!</v>
      </c>
      <c r="P1812" s="2"/>
      <c r="Q1812" s="2"/>
      <c r="R1812" s="2"/>
      <c r="S1812" s="2"/>
      <c r="T1812" s="2"/>
      <c r="U1812" s="2"/>
    </row>
    <row r="1813" spans="1:21" x14ac:dyDescent="0.25">
      <c r="A1813" s="37">
        <v>220906</v>
      </c>
      <c r="B1813" s="30" t="s">
        <v>57</v>
      </c>
      <c r="C1813" s="30" t="s">
        <v>57</v>
      </c>
      <c r="D1813" s="30" t="s">
        <v>390</v>
      </c>
      <c r="E1813" s="38"/>
      <c r="F1813" s="39">
        <v>0</v>
      </c>
      <c r="G1813" s="32">
        <f t="shared" si="38"/>
        <v>0</v>
      </c>
      <c r="H1813" s="39">
        <v>0</v>
      </c>
      <c r="I1813" s="32">
        <f t="shared" si="39"/>
        <v>0</v>
      </c>
      <c r="J1813" s="40"/>
      <c r="K1813" s="34">
        <v>0</v>
      </c>
      <c r="L1813" s="34">
        <v>0</v>
      </c>
      <c r="M1813" s="34">
        <f t="shared" si="40"/>
        <v>0</v>
      </c>
      <c r="N1813" s="34">
        <f t="shared" si="41"/>
        <v>0</v>
      </c>
      <c r="O1813" s="36" t="e">
        <f t="shared" si="37"/>
        <v>#DIV/0!</v>
      </c>
      <c r="P1813" s="2"/>
      <c r="Q1813" s="2"/>
      <c r="R1813" s="2"/>
      <c r="S1813" s="2"/>
      <c r="T1813" s="2"/>
      <c r="U1813" s="2"/>
    </row>
    <row r="1814" spans="1:21" x14ac:dyDescent="0.25">
      <c r="A1814" s="37">
        <v>220907</v>
      </c>
      <c r="B1814" s="30" t="s">
        <v>57</v>
      </c>
      <c r="C1814" s="30" t="s">
        <v>57</v>
      </c>
      <c r="D1814" s="30" t="s">
        <v>1759</v>
      </c>
      <c r="E1814" s="38"/>
      <c r="F1814" s="39">
        <v>0</v>
      </c>
      <c r="G1814" s="32">
        <f t="shared" si="38"/>
        <v>0</v>
      </c>
      <c r="H1814" s="39">
        <v>0</v>
      </c>
      <c r="I1814" s="32">
        <f t="shared" si="39"/>
        <v>0</v>
      </c>
      <c r="J1814" s="40"/>
      <c r="K1814" s="34">
        <v>0</v>
      </c>
      <c r="L1814" s="34">
        <v>0</v>
      </c>
      <c r="M1814" s="34">
        <f t="shared" si="40"/>
        <v>0</v>
      </c>
      <c r="N1814" s="34">
        <f t="shared" si="41"/>
        <v>0</v>
      </c>
      <c r="O1814" s="36" t="e">
        <f t="shared" si="37"/>
        <v>#DIV/0!</v>
      </c>
      <c r="P1814" s="2"/>
      <c r="Q1814" s="2"/>
      <c r="R1814" s="2"/>
      <c r="S1814" s="2"/>
      <c r="T1814" s="2"/>
      <c r="U1814" s="2"/>
    </row>
    <row r="1815" spans="1:21" x14ac:dyDescent="0.25">
      <c r="A1815" s="37">
        <v>220908</v>
      </c>
      <c r="B1815" s="30" t="s">
        <v>57</v>
      </c>
      <c r="C1815" s="30" t="s">
        <v>57</v>
      </c>
      <c r="D1815" s="30" t="s">
        <v>1760</v>
      </c>
      <c r="E1815" s="42">
        <v>3815</v>
      </c>
      <c r="F1815" s="32">
        <v>3911</v>
      </c>
      <c r="G1815" s="32">
        <f t="shared" si="38"/>
        <v>96</v>
      </c>
      <c r="H1815" s="32">
        <v>3745</v>
      </c>
      <c r="I1815" s="32">
        <f t="shared" si="39"/>
        <v>166</v>
      </c>
      <c r="J1815" s="33">
        <v>4.24E-2</v>
      </c>
      <c r="K1815" s="34">
        <v>3987</v>
      </c>
      <c r="L1815" s="34">
        <v>0</v>
      </c>
      <c r="M1815" s="35">
        <f t="shared" si="40"/>
        <v>3745</v>
      </c>
      <c r="N1815" s="35">
        <f t="shared" si="41"/>
        <v>242</v>
      </c>
      <c r="O1815" s="36">
        <f t="shared" si="37"/>
        <v>6.069726611487334E-2</v>
      </c>
      <c r="P1815" s="2"/>
      <c r="Q1815" s="2"/>
      <c r="R1815" s="2"/>
      <c r="S1815" s="2"/>
      <c r="T1815" s="2"/>
      <c r="U1815" s="2"/>
    </row>
    <row r="1816" spans="1:21" x14ac:dyDescent="0.25">
      <c r="A1816" s="37">
        <v>220909</v>
      </c>
      <c r="B1816" s="30" t="s">
        <v>57</v>
      </c>
      <c r="C1816" s="30" t="s">
        <v>57</v>
      </c>
      <c r="D1816" s="30" t="s">
        <v>1761</v>
      </c>
      <c r="E1816" s="42">
        <v>39415</v>
      </c>
      <c r="F1816" s="32">
        <v>43276</v>
      </c>
      <c r="G1816" s="32">
        <f t="shared" si="38"/>
        <v>3861</v>
      </c>
      <c r="H1816" s="32">
        <v>35259</v>
      </c>
      <c r="I1816" s="32">
        <f t="shared" si="39"/>
        <v>8017</v>
      </c>
      <c r="J1816" s="33">
        <v>0.18529999999999999</v>
      </c>
      <c r="K1816" s="34">
        <v>45176</v>
      </c>
      <c r="L1816" s="34">
        <v>0</v>
      </c>
      <c r="M1816" s="35">
        <f t="shared" si="40"/>
        <v>35259</v>
      </c>
      <c r="N1816" s="35">
        <f t="shared" si="41"/>
        <v>9917</v>
      </c>
      <c r="O1816" s="36">
        <f t="shared" si="37"/>
        <v>0.2195192137418098</v>
      </c>
      <c r="P1816" s="2"/>
      <c r="Q1816" s="2"/>
      <c r="R1816" s="2"/>
      <c r="S1816" s="2"/>
      <c r="T1816" s="2"/>
      <c r="U1816" s="2"/>
    </row>
    <row r="1817" spans="1:21" x14ac:dyDescent="0.25">
      <c r="A1817" s="37">
        <v>220910</v>
      </c>
      <c r="B1817" s="30" t="s">
        <v>57</v>
      </c>
      <c r="C1817" s="30" t="s">
        <v>57</v>
      </c>
      <c r="D1817" s="30" t="s">
        <v>1762</v>
      </c>
      <c r="E1817" s="42">
        <v>29942</v>
      </c>
      <c r="F1817" s="32">
        <v>38007</v>
      </c>
      <c r="G1817" s="32">
        <f t="shared" si="38"/>
        <v>8065</v>
      </c>
      <c r="H1817" s="32">
        <v>27962</v>
      </c>
      <c r="I1817" s="32">
        <f t="shared" si="39"/>
        <v>10045</v>
      </c>
      <c r="J1817" s="33">
        <v>0.26429999999999998</v>
      </c>
      <c r="K1817" s="34">
        <v>39667</v>
      </c>
      <c r="L1817" s="34">
        <v>0</v>
      </c>
      <c r="M1817" s="35">
        <f t="shared" si="40"/>
        <v>27962</v>
      </c>
      <c r="N1817" s="35">
        <f t="shared" si="41"/>
        <v>11705</v>
      </c>
      <c r="O1817" s="36">
        <f t="shared" si="37"/>
        <v>0.29508155393652152</v>
      </c>
      <c r="P1817" s="2"/>
      <c r="Q1817" s="2"/>
      <c r="R1817" s="2"/>
      <c r="S1817" s="2"/>
      <c r="T1817" s="2"/>
      <c r="U1817" s="2"/>
    </row>
    <row r="1818" spans="1:21" x14ac:dyDescent="0.25">
      <c r="A1818" s="37">
        <v>220911</v>
      </c>
      <c r="B1818" s="30" t="s">
        <v>57</v>
      </c>
      <c r="C1818" s="30" t="s">
        <v>57</v>
      </c>
      <c r="D1818" s="30" t="s">
        <v>1763</v>
      </c>
      <c r="E1818" s="38"/>
      <c r="F1818" s="39">
        <v>0</v>
      </c>
      <c r="G1818" s="32">
        <f t="shared" si="38"/>
        <v>0</v>
      </c>
      <c r="H1818" s="39">
        <v>0</v>
      </c>
      <c r="I1818" s="32">
        <f t="shared" si="39"/>
        <v>0</v>
      </c>
      <c r="J1818" s="40"/>
      <c r="K1818" s="34">
        <v>0</v>
      </c>
      <c r="L1818" s="34">
        <v>0</v>
      </c>
      <c r="M1818" s="34">
        <f t="shared" si="40"/>
        <v>0</v>
      </c>
      <c r="N1818" s="34">
        <f t="shared" si="41"/>
        <v>0</v>
      </c>
      <c r="O1818" s="36" t="e">
        <f t="shared" si="37"/>
        <v>#DIV/0!</v>
      </c>
      <c r="P1818" s="2"/>
      <c r="Q1818" s="2"/>
      <c r="R1818" s="2"/>
      <c r="S1818" s="2"/>
      <c r="T1818" s="2"/>
      <c r="U1818" s="2"/>
    </row>
    <row r="1819" spans="1:21" x14ac:dyDescent="0.25">
      <c r="A1819" s="37">
        <v>220912</v>
      </c>
      <c r="B1819" s="30" t="s">
        <v>57</v>
      </c>
      <c r="C1819" s="30" t="s">
        <v>57</v>
      </c>
      <c r="D1819" s="30" t="s">
        <v>401</v>
      </c>
      <c r="E1819" s="38"/>
      <c r="F1819" s="39">
        <v>0</v>
      </c>
      <c r="G1819" s="32">
        <f t="shared" si="38"/>
        <v>0</v>
      </c>
      <c r="H1819" s="39">
        <v>0</v>
      </c>
      <c r="I1819" s="32">
        <f t="shared" si="39"/>
        <v>0</v>
      </c>
      <c r="J1819" s="40"/>
      <c r="K1819" s="34">
        <v>0</v>
      </c>
      <c r="L1819" s="34">
        <v>0</v>
      </c>
      <c r="M1819" s="34">
        <f t="shared" si="40"/>
        <v>0</v>
      </c>
      <c r="N1819" s="34">
        <f t="shared" si="41"/>
        <v>0</v>
      </c>
      <c r="O1819" s="36" t="e">
        <f t="shared" si="37"/>
        <v>#DIV/0!</v>
      </c>
      <c r="P1819" s="2"/>
      <c r="Q1819" s="2"/>
      <c r="R1819" s="2"/>
      <c r="S1819" s="2"/>
      <c r="T1819" s="2"/>
      <c r="U1819" s="2"/>
    </row>
    <row r="1820" spans="1:21" x14ac:dyDescent="0.25">
      <c r="A1820" s="37">
        <v>220913</v>
      </c>
      <c r="B1820" s="30" t="s">
        <v>57</v>
      </c>
      <c r="C1820" s="30" t="s">
        <v>57</v>
      </c>
      <c r="D1820" s="30" t="s">
        <v>1764</v>
      </c>
      <c r="E1820" s="42">
        <v>4729</v>
      </c>
      <c r="F1820" s="32">
        <v>5001</v>
      </c>
      <c r="G1820" s="32">
        <f t="shared" si="38"/>
        <v>272</v>
      </c>
      <c r="H1820" s="32">
        <v>4698</v>
      </c>
      <c r="I1820" s="32">
        <f t="shared" si="39"/>
        <v>303</v>
      </c>
      <c r="J1820" s="33">
        <v>6.0600000000000001E-2</v>
      </c>
      <c r="K1820" s="34">
        <v>4768</v>
      </c>
      <c r="L1820" s="34">
        <v>0</v>
      </c>
      <c r="M1820" s="35">
        <f t="shared" si="40"/>
        <v>4698</v>
      </c>
      <c r="N1820" s="35">
        <f t="shared" si="41"/>
        <v>70</v>
      </c>
      <c r="O1820" s="36">
        <f t="shared" si="37"/>
        <v>1.4681208053691275E-2</v>
      </c>
      <c r="P1820" s="2"/>
      <c r="Q1820" s="2"/>
      <c r="R1820" s="2"/>
      <c r="S1820" s="2"/>
      <c r="T1820" s="2"/>
      <c r="U1820" s="2"/>
    </row>
    <row r="1821" spans="1:21" x14ac:dyDescent="0.25">
      <c r="A1821" s="37">
        <v>220914</v>
      </c>
      <c r="B1821" s="30" t="s">
        <v>57</v>
      </c>
      <c r="C1821" s="30" t="s">
        <v>57</v>
      </c>
      <c r="D1821" s="30" t="s">
        <v>1765</v>
      </c>
      <c r="E1821" s="38"/>
      <c r="F1821" s="39">
        <v>0</v>
      </c>
      <c r="G1821" s="32">
        <f t="shared" si="38"/>
        <v>0</v>
      </c>
      <c r="H1821" s="39">
        <v>0</v>
      </c>
      <c r="I1821" s="32">
        <f t="shared" si="39"/>
        <v>0</v>
      </c>
      <c r="J1821" s="40"/>
      <c r="K1821" s="34">
        <v>0</v>
      </c>
      <c r="L1821" s="34">
        <v>0</v>
      </c>
      <c r="M1821" s="34">
        <f t="shared" si="40"/>
        <v>0</v>
      </c>
      <c r="N1821" s="34">
        <f t="shared" si="41"/>
        <v>0</v>
      </c>
      <c r="O1821" s="36" t="e">
        <f t="shared" si="37"/>
        <v>#DIV/0!</v>
      </c>
      <c r="P1821" s="2"/>
      <c r="Q1821" s="2"/>
      <c r="R1821" s="2"/>
      <c r="S1821" s="2"/>
      <c r="T1821" s="2"/>
      <c r="U1821" s="2"/>
    </row>
    <row r="1822" spans="1:21" x14ac:dyDescent="0.25">
      <c r="A1822" s="37">
        <v>221001</v>
      </c>
      <c r="B1822" s="30" t="s">
        <v>57</v>
      </c>
      <c r="C1822" s="30" t="s">
        <v>1766</v>
      </c>
      <c r="D1822" s="30" t="s">
        <v>1766</v>
      </c>
      <c r="E1822" s="42">
        <v>15266</v>
      </c>
      <c r="F1822" s="32">
        <v>18158</v>
      </c>
      <c r="G1822" s="32">
        <f t="shared" si="38"/>
        <v>2892</v>
      </c>
      <c r="H1822" s="32">
        <v>11444</v>
      </c>
      <c r="I1822" s="32">
        <f t="shared" si="39"/>
        <v>6714</v>
      </c>
      <c r="J1822" s="33">
        <v>0.36980000000000002</v>
      </c>
      <c r="K1822" s="34">
        <v>18420</v>
      </c>
      <c r="L1822" s="34">
        <v>0</v>
      </c>
      <c r="M1822" s="35">
        <f t="shared" si="40"/>
        <v>11444</v>
      </c>
      <c r="N1822" s="35">
        <f t="shared" si="41"/>
        <v>6976</v>
      </c>
      <c r="O1822" s="36">
        <f t="shared" si="37"/>
        <v>0.37871878393051034</v>
      </c>
      <c r="P1822" s="2"/>
      <c r="Q1822" s="2"/>
      <c r="R1822" s="2"/>
      <c r="S1822" s="2"/>
      <c r="T1822" s="2"/>
      <c r="U1822" s="2"/>
    </row>
    <row r="1823" spans="1:21" x14ac:dyDescent="0.25">
      <c r="A1823" s="37">
        <v>221002</v>
      </c>
      <c r="B1823" s="30" t="s">
        <v>57</v>
      </c>
      <c r="C1823" s="30" t="s">
        <v>1766</v>
      </c>
      <c r="D1823" s="30" t="s">
        <v>1767</v>
      </c>
      <c r="E1823" s="42">
        <v>3532</v>
      </c>
      <c r="F1823" s="32">
        <v>3937</v>
      </c>
      <c r="G1823" s="32">
        <f t="shared" si="38"/>
        <v>405</v>
      </c>
      <c r="H1823" s="32">
        <v>3147</v>
      </c>
      <c r="I1823" s="32">
        <f t="shared" si="39"/>
        <v>790</v>
      </c>
      <c r="J1823" s="33">
        <v>0.20069999999999999</v>
      </c>
      <c r="K1823" s="34">
        <v>4028</v>
      </c>
      <c r="L1823" s="34">
        <v>0</v>
      </c>
      <c r="M1823" s="35">
        <f t="shared" si="40"/>
        <v>3147</v>
      </c>
      <c r="N1823" s="35">
        <f t="shared" si="41"/>
        <v>881</v>
      </c>
      <c r="O1823" s="36">
        <f t="shared" si="37"/>
        <v>0.21871896722939424</v>
      </c>
      <c r="P1823" s="2"/>
      <c r="Q1823" s="2"/>
      <c r="R1823" s="2"/>
      <c r="S1823" s="2"/>
      <c r="T1823" s="2"/>
      <c r="U1823" s="2"/>
    </row>
    <row r="1824" spans="1:21" x14ac:dyDescent="0.25">
      <c r="A1824" s="37">
        <v>221003</v>
      </c>
      <c r="B1824" s="30" t="s">
        <v>57</v>
      </c>
      <c r="C1824" s="30" t="s">
        <v>1766</v>
      </c>
      <c r="D1824" s="30" t="s">
        <v>1768</v>
      </c>
      <c r="E1824" s="38"/>
      <c r="F1824" s="39">
        <v>0</v>
      </c>
      <c r="G1824" s="32">
        <f t="shared" si="38"/>
        <v>0</v>
      </c>
      <c r="H1824" s="39">
        <v>0</v>
      </c>
      <c r="I1824" s="32">
        <f t="shared" si="39"/>
        <v>0</v>
      </c>
      <c r="J1824" s="40"/>
      <c r="K1824" s="34">
        <v>0</v>
      </c>
      <c r="L1824" s="34">
        <v>0</v>
      </c>
      <c r="M1824" s="34">
        <f t="shared" si="40"/>
        <v>0</v>
      </c>
      <c r="N1824" s="34">
        <f t="shared" si="41"/>
        <v>0</v>
      </c>
      <c r="O1824" s="36" t="e">
        <f t="shared" si="37"/>
        <v>#DIV/0!</v>
      </c>
      <c r="P1824" s="2"/>
      <c r="Q1824" s="2"/>
      <c r="R1824" s="2"/>
      <c r="S1824" s="2"/>
      <c r="T1824" s="2"/>
      <c r="U1824" s="2"/>
    </row>
    <row r="1825" spans="1:21" x14ac:dyDescent="0.25">
      <c r="A1825" s="37">
        <v>221004</v>
      </c>
      <c r="B1825" s="30" t="s">
        <v>57</v>
      </c>
      <c r="C1825" s="30" t="s">
        <v>1766</v>
      </c>
      <c r="D1825" s="30" t="s">
        <v>1769</v>
      </c>
      <c r="E1825" s="38"/>
      <c r="F1825" s="39">
        <v>0</v>
      </c>
      <c r="G1825" s="32">
        <f t="shared" si="38"/>
        <v>0</v>
      </c>
      <c r="H1825" s="39">
        <v>0</v>
      </c>
      <c r="I1825" s="32">
        <f t="shared" si="39"/>
        <v>0</v>
      </c>
      <c r="J1825" s="40"/>
      <c r="K1825" s="34">
        <v>0</v>
      </c>
      <c r="L1825" s="34">
        <v>0</v>
      </c>
      <c r="M1825" s="34">
        <f t="shared" si="40"/>
        <v>0</v>
      </c>
      <c r="N1825" s="34">
        <f t="shared" si="41"/>
        <v>0</v>
      </c>
      <c r="O1825" s="36" t="e">
        <f t="shared" si="37"/>
        <v>#DIV/0!</v>
      </c>
      <c r="P1825" s="2"/>
      <c r="Q1825" s="2"/>
      <c r="R1825" s="2"/>
      <c r="S1825" s="2"/>
      <c r="T1825" s="2"/>
      <c r="U1825" s="2"/>
    </row>
    <row r="1826" spans="1:21" x14ac:dyDescent="0.25">
      <c r="A1826" s="37">
        <v>221005</v>
      </c>
      <c r="B1826" s="30" t="s">
        <v>57</v>
      </c>
      <c r="C1826" s="30" t="s">
        <v>1766</v>
      </c>
      <c r="D1826" s="30" t="s">
        <v>1770</v>
      </c>
      <c r="E1826" s="42">
        <v>9722</v>
      </c>
      <c r="F1826" s="32">
        <v>10723</v>
      </c>
      <c r="G1826" s="32">
        <f t="shared" si="38"/>
        <v>1001</v>
      </c>
      <c r="H1826" s="32">
        <v>6869</v>
      </c>
      <c r="I1826" s="32">
        <f t="shared" si="39"/>
        <v>3854</v>
      </c>
      <c r="J1826" s="33">
        <v>0.3594</v>
      </c>
      <c r="K1826" s="34">
        <v>10700</v>
      </c>
      <c r="L1826" s="34">
        <v>0</v>
      </c>
      <c r="M1826" s="35">
        <f t="shared" si="40"/>
        <v>6869</v>
      </c>
      <c r="N1826" s="35">
        <f t="shared" si="41"/>
        <v>3831</v>
      </c>
      <c r="O1826" s="36">
        <f t="shared" si="37"/>
        <v>0.35803738317757011</v>
      </c>
      <c r="P1826" s="2"/>
      <c r="Q1826" s="2"/>
      <c r="R1826" s="2"/>
      <c r="S1826" s="2"/>
      <c r="T1826" s="2"/>
      <c r="U1826" s="2"/>
    </row>
    <row r="1827" spans="1:21" x14ac:dyDescent="0.25">
      <c r="A1827" s="37">
        <v>230101</v>
      </c>
      <c r="B1827" s="30" t="s">
        <v>58</v>
      </c>
      <c r="C1827" s="30" t="s">
        <v>58</v>
      </c>
      <c r="D1827" s="30" t="s">
        <v>58</v>
      </c>
      <c r="E1827" s="42">
        <v>87856</v>
      </c>
      <c r="F1827" s="32">
        <v>102424</v>
      </c>
      <c r="G1827" s="32">
        <f t="shared" si="38"/>
        <v>14568</v>
      </c>
      <c r="H1827" s="32">
        <v>87311</v>
      </c>
      <c r="I1827" s="32">
        <f t="shared" si="39"/>
        <v>15113</v>
      </c>
      <c r="J1827" s="33">
        <v>0.14760000000000001</v>
      </c>
      <c r="K1827" s="34">
        <v>103599</v>
      </c>
      <c r="L1827" s="34">
        <v>0</v>
      </c>
      <c r="M1827" s="35">
        <f t="shared" si="40"/>
        <v>87311</v>
      </c>
      <c r="N1827" s="35">
        <f t="shared" si="41"/>
        <v>16288</v>
      </c>
      <c r="O1827" s="36">
        <f t="shared" si="37"/>
        <v>0.15722159480303863</v>
      </c>
      <c r="P1827" s="2"/>
      <c r="Q1827" s="2"/>
      <c r="R1827" s="2"/>
      <c r="S1827" s="2"/>
      <c r="T1827" s="2"/>
      <c r="U1827" s="2"/>
    </row>
    <row r="1828" spans="1:21" x14ac:dyDescent="0.25">
      <c r="A1828" s="37">
        <v>230102</v>
      </c>
      <c r="B1828" s="30" t="s">
        <v>58</v>
      </c>
      <c r="C1828" s="30" t="s">
        <v>58</v>
      </c>
      <c r="D1828" s="30" t="s">
        <v>1771</v>
      </c>
      <c r="E1828" s="42">
        <v>28646</v>
      </c>
      <c r="F1828" s="32">
        <v>33788</v>
      </c>
      <c r="G1828" s="32">
        <f t="shared" si="38"/>
        <v>5142</v>
      </c>
      <c r="H1828" s="32">
        <v>28379</v>
      </c>
      <c r="I1828" s="32">
        <f t="shared" si="39"/>
        <v>5409</v>
      </c>
      <c r="J1828" s="33">
        <v>0.16009999999999999</v>
      </c>
      <c r="K1828" s="34">
        <v>33636</v>
      </c>
      <c r="L1828" s="34">
        <v>0</v>
      </c>
      <c r="M1828" s="35">
        <f t="shared" si="40"/>
        <v>28379</v>
      </c>
      <c r="N1828" s="35">
        <f t="shared" si="41"/>
        <v>5257</v>
      </c>
      <c r="O1828" s="36">
        <f t="shared" si="37"/>
        <v>0.15629087882031156</v>
      </c>
      <c r="P1828" s="2"/>
      <c r="Q1828" s="2"/>
      <c r="R1828" s="2"/>
      <c r="S1828" s="2"/>
      <c r="T1828" s="2"/>
      <c r="U1828" s="2"/>
    </row>
    <row r="1829" spans="1:21" x14ac:dyDescent="0.25">
      <c r="A1829" s="37">
        <v>230103</v>
      </c>
      <c r="B1829" s="30" t="s">
        <v>58</v>
      </c>
      <c r="C1829" s="30" t="s">
        <v>58</v>
      </c>
      <c r="D1829" s="30" t="s">
        <v>1772</v>
      </c>
      <c r="E1829" s="38"/>
      <c r="F1829" s="39">
        <v>0</v>
      </c>
      <c r="G1829" s="32">
        <f t="shared" si="38"/>
        <v>0</v>
      </c>
      <c r="H1829" s="39">
        <v>0</v>
      </c>
      <c r="I1829" s="32">
        <f t="shared" si="39"/>
        <v>0</v>
      </c>
      <c r="J1829" s="40"/>
      <c r="K1829" s="34">
        <v>0</v>
      </c>
      <c r="L1829" s="34">
        <v>0</v>
      </c>
      <c r="M1829" s="34">
        <f t="shared" si="40"/>
        <v>0</v>
      </c>
      <c r="N1829" s="34">
        <f t="shared" si="41"/>
        <v>0</v>
      </c>
      <c r="O1829" s="36" t="e">
        <f t="shared" si="37"/>
        <v>#DIV/0!</v>
      </c>
      <c r="P1829" s="2"/>
      <c r="Q1829" s="2"/>
      <c r="R1829" s="2"/>
      <c r="S1829" s="2"/>
      <c r="T1829" s="2"/>
      <c r="U1829" s="2"/>
    </row>
    <row r="1830" spans="1:21" x14ac:dyDescent="0.25">
      <c r="A1830" s="37">
        <v>230104</v>
      </c>
      <c r="B1830" s="30" t="s">
        <v>58</v>
      </c>
      <c r="C1830" s="30" t="s">
        <v>58</v>
      </c>
      <c r="D1830" s="30" t="s">
        <v>1773</v>
      </c>
      <c r="E1830" s="42">
        <v>31093</v>
      </c>
      <c r="F1830" s="32">
        <v>32525</v>
      </c>
      <c r="G1830" s="32">
        <f t="shared" si="38"/>
        <v>1432</v>
      </c>
      <c r="H1830" s="32">
        <v>30910</v>
      </c>
      <c r="I1830" s="32">
        <f t="shared" si="39"/>
        <v>1615</v>
      </c>
      <c r="J1830" s="33">
        <v>4.9700000000000001E-2</v>
      </c>
      <c r="K1830" s="34">
        <v>32327</v>
      </c>
      <c r="L1830" s="34">
        <v>0</v>
      </c>
      <c r="M1830" s="35">
        <f t="shared" si="40"/>
        <v>30910</v>
      </c>
      <c r="N1830" s="35">
        <f t="shared" si="41"/>
        <v>1417</v>
      </c>
      <c r="O1830" s="36">
        <f t="shared" si="37"/>
        <v>4.3833328177684289E-2</v>
      </c>
      <c r="P1830" s="2"/>
      <c r="Q1830" s="2"/>
      <c r="R1830" s="2"/>
      <c r="S1830" s="2"/>
      <c r="T1830" s="2"/>
      <c r="U1830" s="2"/>
    </row>
    <row r="1831" spans="1:21" x14ac:dyDescent="0.25">
      <c r="A1831" s="37">
        <v>230105</v>
      </c>
      <c r="B1831" s="30" t="s">
        <v>58</v>
      </c>
      <c r="C1831" s="30" t="s">
        <v>58</v>
      </c>
      <c r="D1831" s="30" t="s">
        <v>1774</v>
      </c>
      <c r="E1831" s="38"/>
      <c r="F1831" s="39">
        <v>0</v>
      </c>
      <c r="G1831" s="32">
        <f t="shared" si="38"/>
        <v>0</v>
      </c>
      <c r="H1831" s="39">
        <v>0</v>
      </c>
      <c r="I1831" s="32">
        <f t="shared" si="39"/>
        <v>0</v>
      </c>
      <c r="J1831" s="40"/>
      <c r="K1831" s="34">
        <v>0</v>
      </c>
      <c r="L1831" s="34">
        <v>0</v>
      </c>
      <c r="M1831" s="34">
        <f t="shared" si="40"/>
        <v>0</v>
      </c>
      <c r="N1831" s="34">
        <f t="shared" si="41"/>
        <v>0</v>
      </c>
      <c r="O1831" s="36" t="e">
        <f t="shared" si="37"/>
        <v>#DIV/0!</v>
      </c>
      <c r="P1831" s="2"/>
      <c r="Q1831" s="2"/>
      <c r="R1831" s="2"/>
      <c r="S1831" s="2"/>
      <c r="T1831" s="2"/>
      <c r="U1831" s="2"/>
    </row>
    <row r="1832" spans="1:21" x14ac:dyDescent="0.25">
      <c r="A1832" s="37">
        <v>230106</v>
      </c>
      <c r="B1832" s="30" t="s">
        <v>58</v>
      </c>
      <c r="C1832" s="30" t="s">
        <v>58</v>
      </c>
      <c r="D1832" s="30" t="s">
        <v>1775</v>
      </c>
      <c r="E1832" s="38"/>
      <c r="F1832" s="39">
        <v>0</v>
      </c>
      <c r="G1832" s="32">
        <f t="shared" si="38"/>
        <v>0</v>
      </c>
      <c r="H1832" s="39">
        <v>0</v>
      </c>
      <c r="I1832" s="32">
        <f t="shared" si="39"/>
        <v>0</v>
      </c>
      <c r="J1832" s="40"/>
      <c r="K1832" s="34">
        <v>0</v>
      </c>
      <c r="L1832" s="34">
        <v>0</v>
      </c>
      <c r="M1832" s="34">
        <f t="shared" si="40"/>
        <v>0</v>
      </c>
      <c r="N1832" s="34">
        <f t="shared" si="41"/>
        <v>0</v>
      </c>
      <c r="O1832" s="36" t="e">
        <f t="shared" si="37"/>
        <v>#DIV/0!</v>
      </c>
      <c r="P1832" s="2"/>
      <c r="Q1832" s="2"/>
      <c r="R1832" s="2"/>
      <c r="S1832" s="2"/>
      <c r="T1832" s="2"/>
      <c r="U1832" s="2"/>
    </row>
    <row r="1833" spans="1:21" x14ac:dyDescent="0.25">
      <c r="A1833" s="37">
        <v>230107</v>
      </c>
      <c r="B1833" s="30" t="s">
        <v>58</v>
      </c>
      <c r="C1833" s="30" t="s">
        <v>58</v>
      </c>
      <c r="D1833" s="30" t="s">
        <v>866</v>
      </c>
      <c r="E1833" s="38"/>
      <c r="F1833" s="39">
        <v>0</v>
      </c>
      <c r="G1833" s="32">
        <f t="shared" si="38"/>
        <v>0</v>
      </c>
      <c r="H1833" s="39">
        <v>0</v>
      </c>
      <c r="I1833" s="32">
        <f t="shared" si="39"/>
        <v>0</v>
      </c>
      <c r="J1833" s="40"/>
      <c r="K1833" s="34">
        <v>0</v>
      </c>
      <c r="L1833" s="34">
        <v>0</v>
      </c>
      <c r="M1833" s="34">
        <f t="shared" si="40"/>
        <v>0</v>
      </c>
      <c r="N1833" s="34">
        <f t="shared" si="41"/>
        <v>0</v>
      </c>
      <c r="O1833" s="36" t="e">
        <f t="shared" si="37"/>
        <v>#DIV/0!</v>
      </c>
      <c r="P1833" s="2"/>
      <c r="Q1833" s="2"/>
      <c r="R1833" s="2"/>
      <c r="S1833" s="2"/>
      <c r="T1833" s="2"/>
      <c r="U1833" s="2"/>
    </row>
    <row r="1834" spans="1:21" x14ac:dyDescent="0.25">
      <c r="A1834" s="37">
        <v>230108</v>
      </c>
      <c r="B1834" s="30" t="s">
        <v>58</v>
      </c>
      <c r="C1834" s="30" t="s">
        <v>58</v>
      </c>
      <c r="D1834" s="30" t="s">
        <v>1776</v>
      </c>
      <c r="E1834" s="42">
        <v>16763</v>
      </c>
      <c r="F1834" s="32">
        <v>18623</v>
      </c>
      <c r="G1834" s="32">
        <f t="shared" si="38"/>
        <v>1860</v>
      </c>
      <c r="H1834" s="32">
        <v>16396</v>
      </c>
      <c r="I1834" s="32">
        <f t="shared" si="39"/>
        <v>2227</v>
      </c>
      <c r="J1834" s="33">
        <v>0.1196</v>
      </c>
      <c r="K1834" s="34">
        <v>18829</v>
      </c>
      <c r="L1834" s="34">
        <v>0</v>
      </c>
      <c r="M1834" s="35">
        <f t="shared" si="40"/>
        <v>16396</v>
      </c>
      <c r="N1834" s="35">
        <f t="shared" si="41"/>
        <v>2433</v>
      </c>
      <c r="O1834" s="36">
        <f t="shared" si="37"/>
        <v>0.12921557172446757</v>
      </c>
      <c r="P1834" s="2"/>
      <c r="Q1834" s="2"/>
      <c r="R1834" s="2"/>
      <c r="S1834" s="2"/>
      <c r="T1834" s="2"/>
      <c r="U1834" s="2"/>
    </row>
    <row r="1835" spans="1:21" x14ac:dyDescent="0.25">
      <c r="A1835" s="37">
        <v>230109</v>
      </c>
      <c r="B1835" s="30" t="s">
        <v>58</v>
      </c>
      <c r="C1835" s="30" t="s">
        <v>58</v>
      </c>
      <c r="D1835" s="30" t="s">
        <v>1777</v>
      </c>
      <c r="E1835" s="38"/>
      <c r="F1835" s="39">
        <v>0</v>
      </c>
      <c r="G1835" s="32">
        <f t="shared" si="38"/>
        <v>0</v>
      </c>
      <c r="H1835" s="39">
        <v>0</v>
      </c>
      <c r="I1835" s="32">
        <f t="shared" si="39"/>
        <v>0</v>
      </c>
      <c r="J1835" s="40"/>
      <c r="K1835" s="34">
        <v>0</v>
      </c>
      <c r="L1835" s="34">
        <v>0</v>
      </c>
      <c r="M1835" s="34">
        <f t="shared" si="40"/>
        <v>0</v>
      </c>
      <c r="N1835" s="34">
        <f t="shared" si="41"/>
        <v>0</v>
      </c>
      <c r="O1835" s="36" t="e">
        <f t="shared" si="37"/>
        <v>#DIV/0!</v>
      </c>
      <c r="P1835" s="2"/>
      <c r="Q1835" s="2"/>
      <c r="R1835" s="2"/>
      <c r="S1835" s="2"/>
      <c r="T1835" s="2"/>
      <c r="U1835" s="2"/>
    </row>
    <row r="1836" spans="1:21" x14ac:dyDescent="0.25">
      <c r="A1836" s="37">
        <v>230110</v>
      </c>
      <c r="B1836" s="30" t="s">
        <v>58</v>
      </c>
      <c r="C1836" s="30" t="s">
        <v>58</v>
      </c>
      <c r="D1836" s="30" t="s">
        <v>1778</v>
      </c>
      <c r="E1836" s="42">
        <v>112128</v>
      </c>
      <c r="F1836" s="32">
        <v>126650</v>
      </c>
      <c r="G1836" s="32">
        <f t="shared" si="38"/>
        <v>14522</v>
      </c>
      <c r="H1836" s="32">
        <v>108217</v>
      </c>
      <c r="I1836" s="32">
        <f t="shared" si="39"/>
        <v>18433</v>
      </c>
      <c r="J1836" s="33">
        <v>0.14549999999999999</v>
      </c>
      <c r="K1836" s="34">
        <v>132947</v>
      </c>
      <c r="L1836" s="34">
        <v>0</v>
      </c>
      <c r="M1836" s="35">
        <f t="shared" si="40"/>
        <v>108217</v>
      </c>
      <c r="N1836" s="35">
        <f t="shared" si="41"/>
        <v>24730</v>
      </c>
      <c r="O1836" s="36">
        <f t="shared" si="37"/>
        <v>0.18601397549399384</v>
      </c>
      <c r="P1836" s="2"/>
      <c r="Q1836" s="2"/>
      <c r="R1836" s="2"/>
      <c r="S1836" s="2"/>
      <c r="T1836" s="2"/>
      <c r="U1836" s="2"/>
    </row>
    <row r="1837" spans="1:21" x14ac:dyDescent="0.25">
      <c r="A1837" s="37">
        <v>230111</v>
      </c>
      <c r="B1837" s="30" t="s">
        <v>58</v>
      </c>
      <c r="C1837" s="30" t="s">
        <v>58</v>
      </c>
      <c r="D1837" s="30" t="s">
        <v>1779</v>
      </c>
      <c r="E1837" s="38"/>
      <c r="F1837" s="39">
        <v>0</v>
      </c>
      <c r="G1837" s="32">
        <f t="shared" si="38"/>
        <v>0</v>
      </c>
      <c r="H1837" s="39">
        <v>0</v>
      </c>
      <c r="I1837" s="32">
        <f t="shared" si="39"/>
        <v>0</v>
      </c>
      <c r="J1837" s="40"/>
      <c r="K1837" s="34">
        <v>0</v>
      </c>
      <c r="L1837" s="34">
        <v>0</v>
      </c>
      <c r="M1837" s="34">
        <f t="shared" si="40"/>
        <v>0</v>
      </c>
      <c r="N1837" s="34">
        <f t="shared" si="41"/>
        <v>0</v>
      </c>
      <c r="O1837" s="36" t="e">
        <f t="shared" si="37"/>
        <v>#DIV/0!</v>
      </c>
      <c r="P1837" s="2"/>
      <c r="Q1837" s="2"/>
      <c r="R1837" s="2"/>
      <c r="S1837" s="2"/>
      <c r="T1837" s="2"/>
      <c r="U1837" s="2"/>
    </row>
    <row r="1838" spans="1:21" x14ac:dyDescent="0.25">
      <c r="A1838" s="37">
        <v>230201</v>
      </c>
      <c r="B1838" s="30" t="s">
        <v>58</v>
      </c>
      <c r="C1838" s="30" t="s">
        <v>1780</v>
      </c>
      <c r="D1838" s="30" t="s">
        <v>1780</v>
      </c>
      <c r="E1838" s="38"/>
      <c r="F1838" s="39">
        <v>0</v>
      </c>
      <c r="G1838" s="32">
        <f t="shared" si="38"/>
        <v>0</v>
      </c>
      <c r="H1838" s="39">
        <v>0</v>
      </c>
      <c r="I1838" s="32">
        <f t="shared" si="39"/>
        <v>0</v>
      </c>
      <c r="J1838" s="40"/>
      <c r="K1838" s="34">
        <v>0</v>
      </c>
      <c r="L1838" s="34">
        <v>0</v>
      </c>
      <c r="M1838" s="34">
        <f t="shared" si="40"/>
        <v>0</v>
      </c>
      <c r="N1838" s="34">
        <f t="shared" si="41"/>
        <v>0</v>
      </c>
      <c r="O1838" s="36" t="e">
        <f t="shared" si="37"/>
        <v>#DIV/0!</v>
      </c>
      <c r="P1838" s="2"/>
      <c r="Q1838" s="2"/>
      <c r="R1838" s="2"/>
      <c r="S1838" s="2"/>
      <c r="T1838" s="2"/>
      <c r="U1838" s="2"/>
    </row>
    <row r="1839" spans="1:21" x14ac:dyDescent="0.25">
      <c r="A1839" s="37">
        <v>230202</v>
      </c>
      <c r="B1839" s="30" t="s">
        <v>58</v>
      </c>
      <c r="C1839" s="30" t="s">
        <v>1780</v>
      </c>
      <c r="D1839" s="30" t="s">
        <v>1781</v>
      </c>
      <c r="E1839" s="38"/>
      <c r="F1839" s="39">
        <v>0</v>
      </c>
      <c r="G1839" s="32">
        <f t="shared" si="38"/>
        <v>0</v>
      </c>
      <c r="H1839" s="39">
        <v>0</v>
      </c>
      <c r="I1839" s="32">
        <f t="shared" si="39"/>
        <v>0</v>
      </c>
      <c r="J1839" s="40"/>
      <c r="K1839" s="34">
        <v>0</v>
      </c>
      <c r="L1839" s="34">
        <v>0</v>
      </c>
      <c r="M1839" s="34">
        <f t="shared" si="40"/>
        <v>0</v>
      </c>
      <c r="N1839" s="34">
        <f t="shared" si="41"/>
        <v>0</v>
      </c>
      <c r="O1839" s="36" t="e">
        <f t="shared" si="37"/>
        <v>#DIV/0!</v>
      </c>
      <c r="P1839" s="2"/>
      <c r="Q1839" s="2"/>
      <c r="R1839" s="2"/>
      <c r="S1839" s="2"/>
      <c r="T1839" s="2"/>
      <c r="U1839" s="2"/>
    </row>
    <row r="1840" spans="1:21" x14ac:dyDescent="0.25">
      <c r="A1840" s="37">
        <v>230203</v>
      </c>
      <c r="B1840" s="30" t="s">
        <v>58</v>
      </c>
      <c r="C1840" s="30" t="s">
        <v>1780</v>
      </c>
      <c r="D1840" s="30" t="s">
        <v>1782</v>
      </c>
      <c r="E1840" s="38"/>
      <c r="F1840" s="39">
        <v>0</v>
      </c>
      <c r="G1840" s="32">
        <f t="shared" si="38"/>
        <v>0</v>
      </c>
      <c r="H1840" s="39">
        <v>0</v>
      </c>
      <c r="I1840" s="32">
        <f t="shared" si="39"/>
        <v>0</v>
      </c>
      <c r="J1840" s="40"/>
      <c r="K1840" s="34">
        <v>0</v>
      </c>
      <c r="L1840" s="34">
        <v>0</v>
      </c>
      <c r="M1840" s="34">
        <f t="shared" si="40"/>
        <v>0</v>
      </c>
      <c r="N1840" s="34">
        <f t="shared" si="41"/>
        <v>0</v>
      </c>
      <c r="O1840" s="36" t="e">
        <f t="shared" si="37"/>
        <v>#DIV/0!</v>
      </c>
      <c r="P1840" s="2"/>
      <c r="Q1840" s="2"/>
      <c r="R1840" s="2"/>
      <c r="S1840" s="2"/>
      <c r="T1840" s="2"/>
      <c r="U1840" s="2"/>
    </row>
    <row r="1841" spans="1:21" x14ac:dyDescent="0.25">
      <c r="A1841" s="37">
        <v>230204</v>
      </c>
      <c r="B1841" s="30" t="s">
        <v>58</v>
      </c>
      <c r="C1841" s="30" t="s">
        <v>1780</v>
      </c>
      <c r="D1841" s="30" t="s">
        <v>1783</v>
      </c>
      <c r="E1841" s="38"/>
      <c r="F1841" s="39">
        <v>0</v>
      </c>
      <c r="G1841" s="32">
        <f t="shared" si="38"/>
        <v>0</v>
      </c>
      <c r="H1841" s="39">
        <v>0</v>
      </c>
      <c r="I1841" s="32">
        <f t="shared" si="39"/>
        <v>0</v>
      </c>
      <c r="J1841" s="40"/>
      <c r="K1841" s="34">
        <v>0</v>
      </c>
      <c r="L1841" s="34">
        <v>0</v>
      </c>
      <c r="M1841" s="34">
        <f t="shared" si="40"/>
        <v>0</v>
      </c>
      <c r="N1841" s="34">
        <f t="shared" si="41"/>
        <v>0</v>
      </c>
      <c r="O1841" s="36" t="e">
        <f t="shared" si="37"/>
        <v>#DIV/0!</v>
      </c>
      <c r="P1841" s="2"/>
      <c r="Q1841" s="2"/>
      <c r="R1841" s="2"/>
      <c r="S1841" s="2"/>
      <c r="T1841" s="2"/>
      <c r="U1841" s="2"/>
    </row>
    <row r="1842" spans="1:21" x14ac:dyDescent="0.25">
      <c r="A1842" s="37">
        <v>230205</v>
      </c>
      <c r="B1842" s="30" t="s">
        <v>58</v>
      </c>
      <c r="C1842" s="30" t="s">
        <v>1780</v>
      </c>
      <c r="D1842" s="30" t="s">
        <v>1784</v>
      </c>
      <c r="E1842" s="38"/>
      <c r="F1842" s="39">
        <v>0</v>
      </c>
      <c r="G1842" s="32">
        <f t="shared" si="38"/>
        <v>0</v>
      </c>
      <c r="H1842" s="39">
        <v>0</v>
      </c>
      <c r="I1842" s="32">
        <f t="shared" si="39"/>
        <v>0</v>
      </c>
      <c r="J1842" s="40"/>
      <c r="K1842" s="34">
        <v>0</v>
      </c>
      <c r="L1842" s="34">
        <v>0</v>
      </c>
      <c r="M1842" s="34">
        <f t="shared" si="40"/>
        <v>0</v>
      </c>
      <c r="N1842" s="34">
        <f t="shared" si="41"/>
        <v>0</v>
      </c>
      <c r="O1842" s="36" t="e">
        <f t="shared" si="37"/>
        <v>#DIV/0!</v>
      </c>
      <c r="P1842" s="2"/>
      <c r="Q1842" s="2"/>
      <c r="R1842" s="2"/>
      <c r="S1842" s="2"/>
      <c r="T1842" s="2"/>
      <c r="U1842" s="2"/>
    </row>
    <row r="1843" spans="1:21" x14ac:dyDescent="0.25">
      <c r="A1843" s="37">
        <v>230206</v>
      </c>
      <c r="B1843" s="30" t="s">
        <v>58</v>
      </c>
      <c r="C1843" s="30" t="s">
        <v>1780</v>
      </c>
      <c r="D1843" s="30" t="s">
        <v>1785</v>
      </c>
      <c r="E1843" s="38"/>
      <c r="F1843" s="39">
        <v>0</v>
      </c>
      <c r="G1843" s="32">
        <f t="shared" si="38"/>
        <v>0</v>
      </c>
      <c r="H1843" s="39">
        <v>0</v>
      </c>
      <c r="I1843" s="32">
        <f t="shared" si="39"/>
        <v>0</v>
      </c>
      <c r="J1843" s="40"/>
      <c r="K1843" s="34">
        <v>0</v>
      </c>
      <c r="L1843" s="34">
        <v>0</v>
      </c>
      <c r="M1843" s="34">
        <f t="shared" si="40"/>
        <v>0</v>
      </c>
      <c r="N1843" s="34">
        <f t="shared" si="41"/>
        <v>0</v>
      </c>
      <c r="O1843" s="36" t="e">
        <f t="shared" si="37"/>
        <v>#DIV/0!</v>
      </c>
      <c r="P1843" s="2"/>
      <c r="Q1843" s="2"/>
      <c r="R1843" s="2"/>
      <c r="S1843" s="2"/>
      <c r="T1843" s="2"/>
      <c r="U1843" s="2"/>
    </row>
    <row r="1844" spans="1:21" x14ac:dyDescent="0.25">
      <c r="A1844" s="37">
        <v>230301</v>
      </c>
      <c r="B1844" s="30" t="s">
        <v>58</v>
      </c>
      <c r="C1844" s="30" t="s">
        <v>1786</v>
      </c>
      <c r="D1844" s="30" t="s">
        <v>1787</v>
      </c>
      <c r="E1844" s="38"/>
      <c r="F1844" s="39">
        <v>0</v>
      </c>
      <c r="G1844" s="32">
        <f t="shared" si="38"/>
        <v>0</v>
      </c>
      <c r="H1844" s="39">
        <v>0</v>
      </c>
      <c r="I1844" s="32">
        <f t="shared" si="39"/>
        <v>0</v>
      </c>
      <c r="J1844" s="40"/>
      <c r="K1844" s="34">
        <v>0</v>
      </c>
      <c r="L1844" s="34">
        <v>0</v>
      </c>
      <c r="M1844" s="34">
        <f t="shared" si="40"/>
        <v>0</v>
      </c>
      <c r="N1844" s="34">
        <f t="shared" si="41"/>
        <v>0</v>
      </c>
      <c r="O1844" s="36" t="e">
        <f t="shared" si="37"/>
        <v>#DIV/0!</v>
      </c>
      <c r="P1844" s="2"/>
      <c r="Q1844" s="2"/>
      <c r="R1844" s="2"/>
      <c r="S1844" s="2"/>
      <c r="T1844" s="2"/>
      <c r="U1844" s="2"/>
    </row>
    <row r="1845" spans="1:21" x14ac:dyDescent="0.25">
      <c r="A1845" s="37">
        <v>230302</v>
      </c>
      <c r="B1845" s="30" t="s">
        <v>58</v>
      </c>
      <c r="C1845" s="30" t="s">
        <v>1786</v>
      </c>
      <c r="D1845" s="30" t="s">
        <v>1788</v>
      </c>
      <c r="E1845" s="38"/>
      <c r="F1845" s="39">
        <v>0</v>
      </c>
      <c r="G1845" s="32">
        <f t="shared" si="38"/>
        <v>0</v>
      </c>
      <c r="H1845" s="39">
        <v>0</v>
      </c>
      <c r="I1845" s="32">
        <f t="shared" si="39"/>
        <v>0</v>
      </c>
      <c r="J1845" s="40"/>
      <c r="K1845" s="34">
        <v>0</v>
      </c>
      <c r="L1845" s="34">
        <v>0</v>
      </c>
      <c r="M1845" s="34">
        <f t="shared" si="40"/>
        <v>0</v>
      </c>
      <c r="N1845" s="34">
        <f t="shared" si="41"/>
        <v>0</v>
      </c>
      <c r="O1845" s="36" t="e">
        <f t="shared" si="37"/>
        <v>#DIV/0!</v>
      </c>
      <c r="P1845" s="2"/>
      <c r="Q1845" s="2"/>
      <c r="R1845" s="2"/>
      <c r="S1845" s="2"/>
      <c r="T1845" s="2"/>
      <c r="U1845" s="2"/>
    </row>
    <row r="1846" spans="1:21" x14ac:dyDescent="0.25">
      <c r="A1846" s="37">
        <v>230303</v>
      </c>
      <c r="B1846" s="30" t="s">
        <v>58</v>
      </c>
      <c r="C1846" s="30" t="s">
        <v>1786</v>
      </c>
      <c r="D1846" s="30" t="s">
        <v>1789</v>
      </c>
      <c r="E1846" s="38"/>
      <c r="F1846" s="39">
        <v>0</v>
      </c>
      <c r="G1846" s="32">
        <f t="shared" si="38"/>
        <v>0</v>
      </c>
      <c r="H1846" s="39">
        <v>0</v>
      </c>
      <c r="I1846" s="32">
        <f t="shared" si="39"/>
        <v>0</v>
      </c>
      <c r="J1846" s="40"/>
      <c r="K1846" s="34">
        <v>0</v>
      </c>
      <c r="L1846" s="34">
        <v>0</v>
      </c>
      <c r="M1846" s="34">
        <f t="shared" si="40"/>
        <v>0</v>
      </c>
      <c r="N1846" s="34">
        <f t="shared" si="41"/>
        <v>0</v>
      </c>
      <c r="O1846" s="36" t="e">
        <f t="shared" si="37"/>
        <v>#DIV/0!</v>
      </c>
      <c r="P1846" s="2"/>
      <c r="Q1846" s="2"/>
      <c r="R1846" s="2"/>
      <c r="S1846" s="2"/>
      <c r="T1846" s="2"/>
      <c r="U1846" s="2"/>
    </row>
    <row r="1847" spans="1:21" x14ac:dyDescent="0.25">
      <c r="A1847" s="37">
        <v>230401</v>
      </c>
      <c r="B1847" s="30" t="s">
        <v>58</v>
      </c>
      <c r="C1847" s="30" t="s">
        <v>1790</v>
      </c>
      <c r="D1847" s="30" t="s">
        <v>1790</v>
      </c>
      <c r="E1847" s="42">
        <v>2134</v>
      </c>
      <c r="F1847" s="32">
        <v>2980</v>
      </c>
      <c r="G1847" s="32">
        <f t="shared" si="38"/>
        <v>846</v>
      </c>
      <c r="H1847" s="32">
        <v>1806</v>
      </c>
      <c r="I1847" s="32">
        <f t="shared" si="39"/>
        <v>1174</v>
      </c>
      <c r="J1847" s="33">
        <v>0.39400000000000002</v>
      </c>
      <c r="K1847" s="34">
        <v>2985</v>
      </c>
      <c r="L1847" s="34">
        <v>0</v>
      </c>
      <c r="M1847" s="35">
        <f t="shared" si="40"/>
        <v>1806</v>
      </c>
      <c r="N1847" s="35">
        <f t="shared" si="41"/>
        <v>1179</v>
      </c>
      <c r="O1847" s="36">
        <f t="shared" si="37"/>
        <v>0.3949748743718593</v>
      </c>
      <c r="P1847" s="2"/>
      <c r="Q1847" s="2"/>
      <c r="R1847" s="2"/>
      <c r="S1847" s="2"/>
      <c r="T1847" s="2"/>
      <c r="U1847" s="2"/>
    </row>
    <row r="1848" spans="1:21" x14ac:dyDescent="0.25">
      <c r="A1848" s="37">
        <v>230402</v>
      </c>
      <c r="B1848" s="30" t="s">
        <v>58</v>
      </c>
      <c r="C1848" s="30" t="s">
        <v>1790</v>
      </c>
      <c r="D1848" s="30" t="s">
        <v>1791</v>
      </c>
      <c r="E1848" s="38"/>
      <c r="F1848" s="39">
        <v>0</v>
      </c>
      <c r="G1848" s="32">
        <f t="shared" si="38"/>
        <v>0</v>
      </c>
      <c r="H1848" s="39">
        <v>0</v>
      </c>
      <c r="I1848" s="32">
        <f t="shared" si="39"/>
        <v>0</v>
      </c>
      <c r="J1848" s="40"/>
      <c r="K1848" s="34">
        <v>0</v>
      </c>
      <c r="L1848" s="34">
        <v>0</v>
      </c>
      <c r="M1848" s="34">
        <f t="shared" si="40"/>
        <v>0</v>
      </c>
      <c r="N1848" s="34">
        <f t="shared" si="41"/>
        <v>0</v>
      </c>
      <c r="O1848" s="36" t="e">
        <f t="shared" si="37"/>
        <v>#DIV/0!</v>
      </c>
      <c r="P1848" s="2"/>
      <c r="Q1848" s="2"/>
      <c r="R1848" s="2"/>
      <c r="S1848" s="2"/>
      <c r="T1848" s="2"/>
      <c r="U1848" s="2"/>
    </row>
    <row r="1849" spans="1:21" x14ac:dyDescent="0.25">
      <c r="A1849" s="37">
        <v>230403</v>
      </c>
      <c r="B1849" s="30" t="s">
        <v>58</v>
      </c>
      <c r="C1849" s="30" t="s">
        <v>1790</v>
      </c>
      <c r="D1849" s="30" t="s">
        <v>1792</v>
      </c>
      <c r="E1849" s="38"/>
      <c r="F1849" s="39">
        <v>0</v>
      </c>
      <c r="G1849" s="32">
        <f t="shared" si="38"/>
        <v>0</v>
      </c>
      <c r="H1849" s="39">
        <v>0</v>
      </c>
      <c r="I1849" s="32">
        <f t="shared" si="39"/>
        <v>0</v>
      </c>
      <c r="J1849" s="40"/>
      <c r="K1849" s="34">
        <v>0</v>
      </c>
      <c r="L1849" s="34">
        <v>0</v>
      </c>
      <c r="M1849" s="34">
        <f t="shared" si="40"/>
        <v>0</v>
      </c>
      <c r="N1849" s="34">
        <f t="shared" si="41"/>
        <v>0</v>
      </c>
      <c r="O1849" s="36" t="e">
        <f t="shared" si="37"/>
        <v>#DIV/0!</v>
      </c>
      <c r="P1849" s="2"/>
      <c r="Q1849" s="2"/>
      <c r="R1849" s="2"/>
      <c r="S1849" s="2"/>
      <c r="T1849" s="2"/>
      <c r="U1849" s="2"/>
    </row>
    <row r="1850" spans="1:21" x14ac:dyDescent="0.25">
      <c r="A1850" s="37">
        <v>230404</v>
      </c>
      <c r="B1850" s="30" t="s">
        <v>58</v>
      </c>
      <c r="C1850" s="30" t="s">
        <v>1790</v>
      </c>
      <c r="D1850" s="30" t="s">
        <v>1793</v>
      </c>
      <c r="E1850" s="38"/>
      <c r="F1850" s="39">
        <v>0</v>
      </c>
      <c r="G1850" s="32">
        <f t="shared" si="38"/>
        <v>0</v>
      </c>
      <c r="H1850" s="39">
        <v>0</v>
      </c>
      <c r="I1850" s="32">
        <f t="shared" si="39"/>
        <v>0</v>
      </c>
      <c r="J1850" s="40"/>
      <c r="K1850" s="34">
        <v>0</v>
      </c>
      <c r="L1850" s="34">
        <v>0</v>
      </c>
      <c r="M1850" s="34">
        <f t="shared" si="40"/>
        <v>0</v>
      </c>
      <c r="N1850" s="34">
        <f t="shared" si="41"/>
        <v>0</v>
      </c>
      <c r="O1850" s="36" t="e">
        <f t="shared" si="37"/>
        <v>#DIV/0!</v>
      </c>
      <c r="P1850" s="2"/>
      <c r="Q1850" s="2"/>
      <c r="R1850" s="2"/>
      <c r="S1850" s="2"/>
      <c r="T1850" s="2"/>
      <c r="U1850" s="2"/>
    </row>
    <row r="1851" spans="1:21" x14ac:dyDescent="0.25">
      <c r="A1851" s="37">
        <v>230405</v>
      </c>
      <c r="B1851" s="30" t="s">
        <v>58</v>
      </c>
      <c r="C1851" s="30" t="s">
        <v>1790</v>
      </c>
      <c r="D1851" s="30" t="s">
        <v>1794</v>
      </c>
      <c r="E1851" s="38"/>
      <c r="F1851" s="39">
        <v>0</v>
      </c>
      <c r="G1851" s="32">
        <f t="shared" si="38"/>
        <v>0</v>
      </c>
      <c r="H1851" s="39">
        <v>0</v>
      </c>
      <c r="I1851" s="32">
        <f t="shared" si="39"/>
        <v>0</v>
      </c>
      <c r="J1851" s="40"/>
      <c r="K1851" s="34">
        <v>0</v>
      </c>
      <c r="L1851" s="34">
        <v>0</v>
      </c>
      <c r="M1851" s="34">
        <f t="shared" si="40"/>
        <v>0</v>
      </c>
      <c r="N1851" s="34">
        <f t="shared" si="41"/>
        <v>0</v>
      </c>
      <c r="O1851" s="36" t="e">
        <f t="shared" si="37"/>
        <v>#DIV/0!</v>
      </c>
      <c r="P1851" s="2"/>
      <c r="Q1851" s="2"/>
      <c r="R1851" s="2"/>
      <c r="S1851" s="2"/>
      <c r="T1851" s="2"/>
      <c r="U1851" s="2"/>
    </row>
    <row r="1852" spans="1:21" x14ac:dyDescent="0.25">
      <c r="A1852" s="37">
        <v>230406</v>
      </c>
      <c r="B1852" s="30" t="s">
        <v>58</v>
      </c>
      <c r="C1852" s="30" t="s">
        <v>1790</v>
      </c>
      <c r="D1852" s="30" t="s">
        <v>1795</v>
      </c>
      <c r="E1852" s="38"/>
      <c r="F1852" s="39">
        <v>0</v>
      </c>
      <c r="G1852" s="32">
        <f t="shared" si="38"/>
        <v>0</v>
      </c>
      <c r="H1852" s="39">
        <v>0</v>
      </c>
      <c r="I1852" s="32">
        <f t="shared" si="39"/>
        <v>0</v>
      </c>
      <c r="J1852" s="40"/>
      <c r="K1852" s="34">
        <v>0</v>
      </c>
      <c r="L1852" s="34">
        <v>0</v>
      </c>
      <c r="M1852" s="34">
        <f t="shared" si="40"/>
        <v>0</v>
      </c>
      <c r="N1852" s="34">
        <f t="shared" si="41"/>
        <v>0</v>
      </c>
      <c r="O1852" s="36" t="e">
        <f t="shared" si="37"/>
        <v>#DIV/0!</v>
      </c>
      <c r="P1852" s="2"/>
      <c r="Q1852" s="2"/>
      <c r="R1852" s="2"/>
      <c r="S1852" s="2"/>
      <c r="T1852" s="2"/>
      <c r="U1852" s="2"/>
    </row>
    <row r="1853" spans="1:21" x14ac:dyDescent="0.25">
      <c r="A1853" s="37">
        <v>230407</v>
      </c>
      <c r="B1853" s="30" t="s">
        <v>58</v>
      </c>
      <c r="C1853" s="30" t="s">
        <v>1790</v>
      </c>
      <c r="D1853" s="30" t="s">
        <v>1796</v>
      </c>
      <c r="E1853" s="38"/>
      <c r="F1853" s="39">
        <v>0</v>
      </c>
      <c r="G1853" s="32">
        <f t="shared" si="38"/>
        <v>0</v>
      </c>
      <c r="H1853" s="39">
        <v>0</v>
      </c>
      <c r="I1853" s="32">
        <f t="shared" si="39"/>
        <v>0</v>
      </c>
      <c r="J1853" s="40"/>
      <c r="K1853" s="34">
        <v>0</v>
      </c>
      <c r="L1853" s="34">
        <v>0</v>
      </c>
      <c r="M1853" s="34">
        <f t="shared" si="40"/>
        <v>0</v>
      </c>
      <c r="N1853" s="34">
        <f t="shared" si="41"/>
        <v>0</v>
      </c>
      <c r="O1853" s="36" t="e">
        <f t="shared" si="37"/>
        <v>#DIV/0!</v>
      </c>
      <c r="P1853" s="2"/>
      <c r="Q1853" s="2"/>
      <c r="R1853" s="2"/>
      <c r="S1853" s="2"/>
      <c r="T1853" s="2"/>
      <c r="U1853" s="2"/>
    </row>
    <row r="1854" spans="1:21" x14ac:dyDescent="0.25">
      <c r="A1854" s="37">
        <v>230408</v>
      </c>
      <c r="B1854" s="30" t="s">
        <v>58</v>
      </c>
      <c r="C1854" s="30" t="s">
        <v>1790</v>
      </c>
      <c r="D1854" s="30" t="s">
        <v>1797</v>
      </c>
      <c r="E1854" s="38"/>
      <c r="F1854" s="39">
        <v>0</v>
      </c>
      <c r="G1854" s="32">
        <f t="shared" si="38"/>
        <v>0</v>
      </c>
      <c r="H1854" s="39">
        <v>0</v>
      </c>
      <c r="I1854" s="32">
        <f t="shared" si="39"/>
        <v>0</v>
      </c>
      <c r="J1854" s="40"/>
      <c r="K1854" s="34">
        <v>0</v>
      </c>
      <c r="L1854" s="34">
        <v>0</v>
      </c>
      <c r="M1854" s="34">
        <f t="shared" si="40"/>
        <v>0</v>
      </c>
      <c r="N1854" s="34">
        <f t="shared" si="41"/>
        <v>0</v>
      </c>
      <c r="O1854" s="36" t="e">
        <f t="shared" si="37"/>
        <v>#DIV/0!</v>
      </c>
      <c r="P1854" s="2"/>
      <c r="Q1854" s="2"/>
      <c r="R1854" s="2"/>
      <c r="S1854" s="2"/>
      <c r="T1854" s="2"/>
      <c r="U1854" s="2"/>
    </row>
    <row r="1855" spans="1:21" x14ac:dyDescent="0.25">
      <c r="A1855" s="37">
        <v>240101</v>
      </c>
      <c r="B1855" s="30" t="s">
        <v>59</v>
      </c>
      <c r="C1855" s="30" t="s">
        <v>59</v>
      </c>
      <c r="D1855" s="30" t="s">
        <v>59</v>
      </c>
      <c r="E1855" s="42">
        <v>98776</v>
      </c>
      <c r="F1855" s="32">
        <v>111450</v>
      </c>
      <c r="G1855" s="32">
        <f t="shared" si="38"/>
        <v>12674</v>
      </c>
      <c r="H1855" s="32">
        <v>90958</v>
      </c>
      <c r="I1855" s="32">
        <f t="shared" si="39"/>
        <v>20492</v>
      </c>
      <c r="J1855" s="33">
        <v>0.18390000000000001</v>
      </c>
      <c r="K1855" s="34">
        <v>113153</v>
      </c>
      <c r="L1855" s="34">
        <v>0</v>
      </c>
      <c r="M1855" s="35">
        <f t="shared" si="40"/>
        <v>90958</v>
      </c>
      <c r="N1855" s="35">
        <f t="shared" si="41"/>
        <v>22195</v>
      </c>
      <c r="O1855" s="36">
        <f t="shared" si="37"/>
        <v>0.19615034510795118</v>
      </c>
      <c r="P1855" s="2"/>
      <c r="Q1855" s="2"/>
      <c r="R1855" s="2"/>
      <c r="S1855" s="2"/>
      <c r="T1855" s="2"/>
      <c r="U1855" s="2"/>
    </row>
    <row r="1856" spans="1:21" x14ac:dyDescent="0.25">
      <c r="A1856" s="37">
        <v>240102</v>
      </c>
      <c r="B1856" s="30" t="s">
        <v>59</v>
      </c>
      <c r="C1856" s="30" t="s">
        <v>59</v>
      </c>
      <c r="D1856" s="30" t="s">
        <v>1798</v>
      </c>
      <c r="E1856" s="42">
        <v>21126</v>
      </c>
      <c r="F1856" s="32">
        <v>22904</v>
      </c>
      <c r="G1856" s="32">
        <f t="shared" si="38"/>
        <v>1778</v>
      </c>
      <c r="H1856" s="32">
        <v>17127</v>
      </c>
      <c r="I1856" s="32">
        <f t="shared" si="39"/>
        <v>5777</v>
      </c>
      <c r="J1856" s="33">
        <v>0.25219999999999998</v>
      </c>
      <c r="K1856" s="34">
        <v>23317</v>
      </c>
      <c r="L1856" s="34">
        <v>870</v>
      </c>
      <c r="M1856" s="35">
        <f t="shared" si="40"/>
        <v>17997</v>
      </c>
      <c r="N1856" s="35">
        <f t="shared" si="41"/>
        <v>5320</v>
      </c>
      <c r="O1856" s="36">
        <f t="shared" si="37"/>
        <v>0.22815971179825878</v>
      </c>
      <c r="P1856" s="2"/>
      <c r="Q1856" s="2"/>
      <c r="R1856" s="2"/>
      <c r="S1856" s="2"/>
      <c r="T1856" s="2"/>
      <c r="U1856" s="2"/>
    </row>
    <row r="1857" spans="1:21" x14ac:dyDescent="0.25">
      <c r="A1857" s="37">
        <v>240103</v>
      </c>
      <c r="B1857" s="30" t="s">
        <v>59</v>
      </c>
      <c r="C1857" s="30" t="s">
        <v>59</v>
      </c>
      <c r="D1857" s="30" t="s">
        <v>1799</v>
      </c>
      <c r="E1857" s="42">
        <v>8909</v>
      </c>
      <c r="F1857" s="32">
        <v>9940</v>
      </c>
      <c r="G1857" s="32">
        <f t="shared" si="38"/>
        <v>1031</v>
      </c>
      <c r="H1857" s="32">
        <v>7755</v>
      </c>
      <c r="I1857" s="32">
        <f t="shared" si="39"/>
        <v>2185</v>
      </c>
      <c r="J1857" s="33">
        <v>0.2198</v>
      </c>
      <c r="K1857" s="34">
        <v>10171</v>
      </c>
      <c r="L1857" s="34">
        <v>60</v>
      </c>
      <c r="M1857" s="35">
        <f t="shared" si="40"/>
        <v>7815</v>
      </c>
      <c r="N1857" s="35">
        <f t="shared" si="41"/>
        <v>2356</v>
      </c>
      <c r="O1857" s="36">
        <f t="shared" si="37"/>
        <v>0.23163897355225641</v>
      </c>
      <c r="P1857" s="2"/>
      <c r="Q1857" s="2"/>
      <c r="R1857" s="2"/>
      <c r="S1857" s="2"/>
      <c r="T1857" s="2"/>
      <c r="U1857" s="2"/>
    </row>
    <row r="1858" spans="1:21" x14ac:dyDescent="0.25">
      <c r="A1858" s="37">
        <v>240104</v>
      </c>
      <c r="B1858" s="30" t="s">
        <v>59</v>
      </c>
      <c r="C1858" s="30" t="s">
        <v>59</v>
      </c>
      <c r="D1858" s="30" t="s">
        <v>1800</v>
      </c>
      <c r="E1858" s="42">
        <v>2665</v>
      </c>
      <c r="F1858" s="32">
        <v>2936</v>
      </c>
      <c r="G1858" s="32">
        <f t="shared" si="38"/>
        <v>271</v>
      </c>
      <c r="H1858" s="32">
        <v>2287</v>
      </c>
      <c r="I1858" s="32">
        <f t="shared" si="39"/>
        <v>649</v>
      </c>
      <c r="J1858" s="33">
        <v>0.221</v>
      </c>
      <c r="K1858" s="34">
        <v>2983</v>
      </c>
      <c r="L1858" s="34">
        <v>0</v>
      </c>
      <c r="M1858" s="35">
        <f t="shared" si="40"/>
        <v>2287</v>
      </c>
      <c r="N1858" s="35">
        <f t="shared" si="41"/>
        <v>696</v>
      </c>
      <c r="O1858" s="36">
        <f t="shared" si="37"/>
        <v>0.23332215890043581</v>
      </c>
      <c r="P1858" s="2"/>
      <c r="Q1858" s="2"/>
      <c r="R1858" s="2"/>
      <c r="S1858" s="2"/>
      <c r="T1858" s="2"/>
      <c r="U1858" s="2"/>
    </row>
    <row r="1859" spans="1:21" x14ac:dyDescent="0.25">
      <c r="A1859" s="37">
        <v>240105</v>
      </c>
      <c r="B1859" s="30" t="s">
        <v>59</v>
      </c>
      <c r="C1859" s="30" t="s">
        <v>59</v>
      </c>
      <c r="D1859" s="30" t="s">
        <v>1801</v>
      </c>
      <c r="E1859" s="42">
        <v>2640</v>
      </c>
      <c r="F1859" s="32">
        <v>2764</v>
      </c>
      <c r="G1859" s="32">
        <f t="shared" si="38"/>
        <v>124</v>
      </c>
      <c r="H1859" s="32">
        <v>2381</v>
      </c>
      <c r="I1859" s="32">
        <f t="shared" si="39"/>
        <v>383</v>
      </c>
      <c r="J1859" s="33">
        <v>0.1386</v>
      </c>
      <c r="K1859" s="34">
        <v>2801</v>
      </c>
      <c r="L1859" s="34">
        <v>0</v>
      </c>
      <c r="M1859" s="35">
        <f t="shared" si="40"/>
        <v>2381</v>
      </c>
      <c r="N1859" s="35">
        <f t="shared" si="41"/>
        <v>420</v>
      </c>
      <c r="O1859" s="36">
        <f t="shared" si="37"/>
        <v>0.14994644769725099</v>
      </c>
      <c r="P1859" s="2"/>
      <c r="Q1859" s="2"/>
      <c r="R1859" s="2"/>
      <c r="S1859" s="2"/>
      <c r="T1859" s="2"/>
      <c r="U1859" s="2"/>
    </row>
    <row r="1860" spans="1:21" x14ac:dyDescent="0.25">
      <c r="A1860" s="37">
        <v>240106</v>
      </c>
      <c r="B1860" s="30" t="s">
        <v>59</v>
      </c>
      <c r="C1860" s="30" t="s">
        <v>59</v>
      </c>
      <c r="D1860" s="30" t="s">
        <v>1802</v>
      </c>
      <c r="E1860" s="38"/>
      <c r="F1860" s="39">
        <v>0</v>
      </c>
      <c r="G1860" s="32">
        <f t="shared" si="38"/>
        <v>0</v>
      </c>
      <c r="H1860" s="39">
        <v>0</v>
      </c>
      <c r="I1860" s="32">
        <f t="shared" si="39"/>
        <v>0</v>
      </c>
      <c r="J1860" s="40"/>
      <c r="K1860" s="34">
        <v>0</v>
      </c>
      <c r="L1860" s="34">
        <v>0</v>
      </c>
      <c r="M1860" s="34">
        <f t="shared" si="40"/>
        <v>0</v>
      </c>
      <c r="N1860" s="34">
        <f t="shared" si="41"/>
        <v>0</v>
      </c>
      <c r="O1860" s="36" t="e">
        <f t="shared" si="37"/>
        <v>#DIV/0!</v>
      </c>
      <c r="P1860" s="2"/>
      <c r="Q1860" s="2"/>
      <c r="R1860" s="2"/>
      <c r="S1860" s="2"/>
      <c r="T1860" s="2"/>
      <c r="U1860" s="2"/>
    </row>
    <row r="1861" spans="1:21" x14ac:dyDescent="0.25">
      <c r="A1861" s="37">
        <v>240201</v>
      </c>
      <c r="B1861" s="30" t="s">
        <v>59</v>
      </c>
      <c r="C1861" s="30" t="s">
        <v>1803</v>
      </c>
      <c r="D1861" s="30" t="s">
        <v>1804</v>
      </c>
      <c r="E1861" s="42">
        <v>9465</v>
      </c>
      <c r="F1861" s="32">
        <v>10743</v>
      </c>
      <c r="G1861" s="32">
        <f t="shared" si="38"/>
        <v>1278</v>
      </c>
      <c r="H1861" s="32">
        <v>7542</v>
      </c>
      <c r="I1861" s="32">
        <f t="shared" si="39"/>
        <v>3201</v>
      </c>
      <c r="J1861" s="33">
        <v>0.29799999999999999</v>
      </c>
      <c r="K1861" s="34">
        <v>11172</v>
      </c>
      <c r="L1861" s="34">
        <v>0</v>
      </c>
      <c r="M1861" s="35">
        <f t="shared" si="40"/>
        <v>7542</v>
      </c>
      <c r="N1861" s="35">
        <f t="shared" si="41"/>
        <v>3630</v>
      </c>
      <c r="O1861" s="36">
        <f t="shared" si="37"/>
        <v>0.32491944146079482</v>
      </c>
      <c r="P1861" s="2"/>
      <c r="Q1861" s="2"/>
      <c r="R1861" s="2"/>
      <c r="S1861" s="2"/>
      <c r="T1861" s="2"/>
      <c r="U1861" s="2"/>
    </row>
    <row r="1862" spans="1:21" x14ac:dyDescent="0.25">
      <c r="A1862" s="37">
        <v>240202</v>
      </c>
      <c r="B1862" s="30" t="s">
        <v>59</v>
      </c>
      <c r="C1862" s="30" t="s">
        <v>1803</v>
      </c>
      <c r="D1862" s="30" t="s">
        <v>1805</v>
      </c>
      <c r="E1862" s="38"/>
      <c r="F1862" s="39">
        <v>0</v>
      </c>
      <c r="G1862" s="32">
        <f t="shared" si="38"/>
        <v>0</v>
      </c>
      <c r="H1862" s="39">
        <v>0</v>
      </c>
      <c r="I1862" s="32">
        <f t="shared" si="39"/>
        <v>0</v>
      </c>
      <c r="J1862" s="40"/>
      <c r="K1862" s="34">
        <v>0</v>
      </c>
      <c r="L1862" s="34">
        <v>0</v>
      </c>
      <c r="M1862" s="34">
        <f t="shared" si="40"/>
        <v>0</v>
      </c>
      <c r="N1862" s="34">
        <f t="shared" si="41"/>
        <v>0</v>
      </c>
      <c r="O1862" s="36" t="e">
        <f t="shared" si="37"/>
        <v>#DIV/0!</v>
      </c>
      <c r="P1862" s="2"/>
      <c r="Q1862" s="2"/>
      <c r="R1862" s="2"/>
      <c r="S1862" s="2"/>
      <c r="T1862" s="2"/>
      <c r="U1862" s="2"/>
    </row>
    <row r="1863" spans="1:21" x14ac:dyDescent="0.25">
      <c r="A1863" s="37">
        <v>240203</v>
      </c>
      <c r="B1863" s="30" t="s">
        <v>59</v>
      </c>
      <c r="C1863" s="30" t="s">
        <v>1803</v>
      </c>
      <c r="D1863" s="30" t="s">
        <v>1806</v>
      </c>
      <c r="E1863" s="42">
        <v>4578</v>
      </c>
      <c r="F1863" s="32">
        <v>5701</v>
      </c>
      <c r="G1863" s="32">
        <f t="shared" si="38"/>
        <v>1123</v>
      </c>
      <c r="H1863" s="32">
        <v>3691</v>
      </c>
      <c r="I1863" s="32">
        <f t="shared" si="39"/>
        <v>2010</v>
      </c>
      <c r="J1863" s="33">
        <v>0.35260000000000002</v>
      </c>
      <c r="K1863" s="34">
        <v>5961</v>
      </c>
      <c r="L1863" s="34">
        <v>0</v>
      </c>
      <c r="M1863" s="35">
        <f t="shared" si="40"/>
        <v>3691</v>
      </c>
      <c r="N1863" s="35">
        <f t="shared" si="41"/>
        <v>2270</v>
      </c>
      <c r="O1863" s="36">
        <f t="shared" si="37"/>
        <v>0.38080858916289212</v>
      </c>
      <c r="P1863" s="2"/>
      <c r="Q1863" s="2"/>
      <c r="R1863" s="2"/>
      <c r="S1863" s="2"/>
      <c r="T1863" s="2"/>
      <c r="U1863" s="2"/>
    </row>
    <row r="1864" spans="1:21" x14ac:dyDescent="0.25">
      <c r="A1864" s="37">
        <v>240301</v>
      </c>
      <c r="B1864" s="30" t="s">
        <v>59</v>
      </c>
      <c r="C1864" s="30" t="s">
        <v>1807</v>
      </c>
      <c r="D1864" s="30" t="s">
        <v>1807</v>
      </c>
      <c r="E1864" s="42">
        <v>21386</v>
      </c>
      <c r="F1864" s="32">
        <v>24593</v>
      </c>
      <c r="G1864" s="32">
        <f t="shared" si="38"/>
        <v>3207</v>
      </c>
      <c r="H1864" s="32">
        <v>19180</v>
      </c>
      <c r="I1864" s="32">
        <f t="shared" si="39"/>
        <v>5413</v>
      </c>
      <c r="J1864" s="33">
        <v>0.22009999999999999</v>
      </c>
      <c r="K1864" s="34">
        <v>25224</v>
      </c>
      <c r="L1864" s="34">
        <v>0</v>
      </c>
      <c r="M1864" s="35">
        <f t="shared" si="40"/>
        <v>19180</v>
      </c>
      <c r="N1864" s="35">
        <f t="shared" si="41"/>
        <v>6044</v>
      </c>
      <c r="O1864" s="36">
        <f t="shared" si="37"/>
        <v>0.23961306692039328</v>
      </c>
      <c r="P1864" s="2"/>
      <c r="Q1864" s="2"/>
      <c r="R1864" s="2"/>
      <c r="S1864" s="2"/>
      <c r="T1864" s="2"/>
      <c r="U1864" s="2"/>
    </row>
    <row r="1865" spans="1:21" x14ac:dyDescent="0.25">
      <c r="A1865" s="37">
        <v>240302</v>
      </c>
      <c r="B1865" s="30" t="s">
        <v>59</v>
      </c>
      <c r="C1865" s="30" t="s">
        <v>1807</v>
      </c>
      <c r="D1865" s="30" t="s">
        <v>1808</v>
      </c>
      <c r="E1865" s="42">
        <v>13635</v>
      </c>
      <c r="F1865" s="32">
        <v>14708</v>
      </c>
      <c r="G1865" s="32">
        <f t="shared" si="38"/>
        <v>1073</v>
      </c>
      <c r="H1865" s="32">
        <v>8743</v>
      </c>
      <c r="I1865" s="32">
        <f t="shared" si="39"/>
        <v>5965</v>
      </c>
      <c r="J1865" s="33">
        <v>0.40560000000000002</v>
      </c>
      <c r="K1865" s="34">
        <v>14722</v>
      </c>
      <c r="L1865" s="34">
        <v>0</v>
      </c>
      <c r="M1865" s="35">
        <f t="shared" si="40"/>
        <v>8743</v>
      </c>
      <c r="N1865" s="35">
        <f t="shared" si="41"/>
        <v>5979</v>
      </c>
      <c r="O1865" s="36">
        <f t="shared" si="37"/>
        <v>0.4061268849341122</v>
      </c>
      <c r="P1865" s="2"/>
      <c r="Q1865" s="2"/>
      <c r="R1865" s="2"/>
      <c r="S1865" s="2"/>
      <c r="T1865" s="2"/>
      <c r="U1865" s="2"/>
    </row>
    <row r="1866" spans="1:21" x14ac:dyDescent="0.25">
      <c r="A1866" s="37">
        <v>240303</v>
      </c>
      <c r="B1866" s="30" t="s">
        <v>59</v>
      </c>
      <c r="C1866" s="30" t="s">
        <v>1807</v>
      </c>
      <c r="D1866" s="30" t="s">
        <v>1809</v>
      </c>
      <c r="E1866" s="38"/>
      <c r="F1866" s="39">
        <v>0</v>
      </c>
      <c r="G1866" s="32">
        <f t="shared" si="38"/>
        <v>0</v>
      </c>
      <c r="H1866" s="39">
        <v>0</v>
      </c>
      <c r="I1866" s="32">
        <f t="shared" si="39"/>
        <v>0</v>
      </c>
      <c r="J1866" s="40"/>
      <c r="K1866" s="34">
        <v>0</v>
      </c>
      <c r="L1866" s="34">
        <v>0</v>
      </c>
      <c r="M1866" s="34">
        <f t="shared" si="40"/>
        <v>0</v>
      </c>
      <c r="N1866" s="34">
        <f t="shared" si="41"/>
        <v>0</v>
      </c>
      <c r="O1866" s="36" t="e">
        <f t="shared" si="37"/>
        <v>#DIV/0!</v>
      </c>
      <c r="P1866" s="2"/>
      <c r="Q1866" s="2"/>
      <c r="R1866" s="2"/>
      <c r="S1866" s="2"/>
      <c r="T1866" s="2"/>
      <c r="U1866" s="2"/>
    </row>
    <row r="1867" spans="1:21" x14ac:dyDescent="0.25">
      <c r="A1867" s="37">
        <v>240304</v>
      </c>
      <c r="B1867" s="30" t="s">
        <v>59</v>
      </c>
      <c r="C1867" s="30" t="s">
        <v>1807</v>
      </c>
      <c r="D1867" s="30" t="s">
        <v>1810</v>
      </c>
      <c r="E1867" s="42">
        <v>2581</v>
      </c>
      <c r="F1867" s="32">
        <v>3078</v>
      </c>
      <c r="G1867" s="32">
        <f t="shared" si="38"/>
        <v>497</v>
      </c>
      <c r="H1867" s="32">
        <v>2078</v>
      </c>
      <c r="I1867" s="32">
        <f t="shared" si="39"/>
        <v>1000</v>
      </c>
      <c r="J1867" s="33">
        <v>0.32490000000000002</v>
      </c>
      <c r="K1867" s="34">
        <v>3371</v>
      </c>
      <c r="L1867" s="34">
        <v>0</v>
      </c>
      <c r="M1867" s="35">
        <f t="shared" si="40"/>
        <v>2078</v>
      </c>
      <c r="N1867" s="35">
        <f t="shared" si="41"/>
        <v>1293</v>
      </c>
      <c r="O1867" s="36">
        <f t="shared" si="37"/>
        <v>0.38356570750519131</v>
      </c>
      <c r="P1867" s="2"/>
      <c r="Q1867" s="2"/>
      <c r="R1867" s="2"/>
      <c r="S1867" s="2"/>
      <c r="T1867" s="2"/>
      <c r="U1867" s="2"/>
    </row>
    <row r="1868" spans="1:21" x14ac:dyDescent="0.25">
      <c r="A1868" s="37">
        <v>250101</v>
      </c>
      <c r="B1868" s="30" t="s">
        <v>60</v>
      </c>
      <c r="C1868" s="30" t="s">
        <v>1811</v>
      </c>
      <c r="D1868" s="30" t="s">
        <v>1812</v>
      </c>
      <c r="E1868" s="42">
        <v>139989</v>
      </c>
      <c r="F1868" s="32">
        <v>162925</v>
      </c>
      <c r="G1868" s="32">
        <f t="shared" si="38"/>
        <v>22936</v>
      </c>
      <c r="H1868" s="32">
        <v>105866</v>
      </c>
      <c r="I1868" s="32">
        <f t="shared" si="39"/>
        <v>57059</v>
      </c>
      <c r="J1868" s="33">
        <v>0.35020000000000001</v>
      </c>
      <c r="K1868" s="34">
        <v>166292</v>
      </c>
      <c r="L1868" s="34">
        <v>0</v>
      </c>
      <c r="M1868" s="35">
        <f t="shared" si="40"/>
        <v>105866</v>
      </c>
      <c r="N1868" s="35">
        <f t="shared" si="41"/>
        <v>60426</v>
      </c>
      <c r="O1868" s="36">
        <f t="shared" si="37"/>
        <v>0.36337286219421261</v>
      </c>
      <c r="P1868" s="2"/>
      <c r="Q1868" s="2"/>
      <c r="R1868" s="2"/>
      <c r="S1868" s="2"/>
      <c r="T1868" s="2"/>
      <c r="U1868" s="2"/>
    </row>
    <row r="1869" spans="1:21" x14ac:dyDescent="0.25">
      <c r="A1869" s="37">
        <v>250102</v>
      </c>
      <c r="B1869" s="30" t="s">
        <v>60</v>
      </c>
      <c r="C1869" s="30" t="s">
        <v>1811</v>
      </c>
      <c r="D1869" s="30" t="s">
        <v>1813</v>
      </c>
      <c r="E1869" s="42">
        <v>5491</v>
      </c>
      <c r="F1869" s="32">
        <v>6491</v>
      </c>
      <c r="G1869" s="32">
        <f t="shared" si="38"/>
        <v>1000</v>
      </c>
      <c r="H1869" s="32">
        <v>5049</v>
      </c>
      <c r="I1869" s="32">
        <f t="shared" si="39"/>
        <v>1442</v>
      </c>
      <c r="J1869" s="33">
        <v>0.22220000000000001</v>
      </c>
      <c r="K1869" s="34">
        <v>6727</v>
      </c>
      <c r="L1869" s="34">
        <v>0</v>
      </c>
      <c r="M1869" s="35">
        <f t="shared" si="40"/>
        <v>5049</v>
      </c>
      <c r="N1869" s="35">
        <f t="shared" si="41"/>
        <v>1678</v>
      </c>
      <c r="O1869" s="36">
        <f t="shared" si="37"/>
        <v>0.24944254496803925</v>
      </c>
      <c r="P1869" s="2"/>
      <c r="Q1869" s="2"/>
      <c r="R1869" s="2"/>
      <c r="S1869" s="2"/>
      <c r="T1869" s="2"/>
      <c r="U1869" s="2"/>
    </row>
    <row r="1870" spans="1:21" x14ac:dyDescent="0.25">
      <c r="A1870" s="37">
        <v>250103</v>
      </c>
      <c r="B1870" s="30" t="s">
        <v>60</v>
      </c>
      <c r="C1870" s="30" t="s">
        <v>1811</v>
      </c>
      <c r="D1870" s="30" t="s">
        <v>1814</v>
      </c>
      <c r="E1870" s="38"/>
      <c r="F1870" s="39">
        <v>0</v>
      </c>
      <c r="G1870" s="32">
        <f t="shared" si="38"/>
        <v>0</v>
      </c>
      <c r="H1870" s="39">
        <v>0</v>
      </c>
      <c r="I1870" s="32">
        <f t="shared" si="39"/>
        <v>0</v>
      </c>
      <c r="J1870" s="40"/>
      <c r="K1870" s="34">
        <v>0</v>
      </c>
      <c r="L1870" s="34">
        <v>0</v>
      </c>
      <c r="M1870" s="34">
        <f t="shared" si="40"/>
        <v>0</v>
      </c>
      <c r="N1870" s="34">
        <f t="shared" si="41"/>
        <v>0</v>
      </c>
      <c r="O1870" s="36" t="e">
        <f t="shared" si="37"/>
        <v>#DIV/0!</v>
      </c>
      <c r="P1870" s="2"/>
      <c r="Q1870" s="2"/>
      <c r="R1870" s="2"/>
      <c r="S1870" s="2"/>
      <c r="T1870" s="2"/>
      <c r="U1870" s="2"/>
    </row>
    <row r="1871" spans="1:21" x14ac:dyDescent="0.25">
      <c r="A1871" s="37">
        <v>250104</v>
      </c>
      <c r="B1871" s="30" t="s">
        <v>60</v>
      </c>
      <c r="C1871" s="30" t="s">
        <v>1811</v>
      </c>
      <c r="D1871" s="30" t="s">
        <v>1815</v>
      </c>
      <c r="E1871" s="42">
        <v>2363</v>
      </c>
      <c r="F1871" s="32">
        <v>2585</v>
      </c>
      <c r="G1871" s="32">
        <f t="shared" si="38"/>
        <v>222</v>
      </c>
      <c r="H1871" s="32">
        <v>1453</v>
      </c>
      <c r="I1871" s="32">
        <f t="shared" si="39"/>
        <v>1132</v>
      </c>
      <c r="J1871" s="33">
        <v>0.43790000000000001</v>
      </c>
      <c r="K1871" s="34">
        <v>2622</v>
      </c>
      <c r="L1871" s="34">
        <v>0</v>
      </c>
      <c r="M1871" s="35">
        <f t="shared" si="40"/>
        <v>1453</v>
      </c>
      <c r="N1871" s="35">
        <f t="shared" si="41"/>
        <v>1169</v>
      </c>
      <c r="O1871" s="36">
        <f t="shared" si="37"/>
        <v>0.44584286803966439</v>
      </c>
      <c r="P1871" s="2"/>
      <c r="Q1871" s="2"/>
      <c r="R1871" s="2"/>
      <c r="S1871" s="2"/>
      <c r="T1871" s="2"/>
      <c r="U1871" s="2"/>
    </row>
    <row r="1872" spans="1:21" x14ac:dyDescent="0.25">
      <c r="A1872" s="37">
        <v>250105</v>
      </c>
      <c r="B1872" s="30" t="s">
        <v>60</v>
      </c>
      <c r="C1872" s="30" t="s">
        <v>1811</v>
      </c>
      <c r="D1872" s="30" t="s">
        <v>1816</v>
      </c>
      <c r="E1872" s="42">
        <v>92252</v>
      </c>
      <c r="F1872" s="32">
        <v>103672</v>
      </c>
      <c r="G1872" s="32">
        <f t="shared" si="38"/>
        <v>11420</v>
      </c>
      <c r="H1872" s="32">
        <v>54690</v>
      </c>
      <c r="I1872" s="32">
        <f t="shared" si="39"/>
        <v>48982</v>
      </c>
      <c r="J1872" s="33">
        <v>0.47249999999999998</v>
      </c>
      <c r="K1872" s="34">
        <v>106482</v>
      </c>
      <c r="L1872" s="34">
        <v>0</v>
      </c>
      <c r="M1872" s="35">
        <f t="shared" si="40"/>
        <v>54690</v>
      </c>
      <c r="N1872" s="35">
        <f t="shared" si="41"/>
        <v>51792</v>
      </c>
      <c r="O1872" s="36">
        <f t="shared" si="37"/>
        <v>0.48639206626472081</v>
      </c>
      <c r="P1872" s="2"/>
      <c r="Q1872" s="2"/>
      <c r="R1872" s="2"/>
      <c r="S1872" s="2"/>
      <c r="T1872" s="2"/>
      <c r="U1872" s="2"/>
    </row>
    <row r="1873" spans="1:21" x14ac:dyDescent="0.25">
      <c r="A1873" s="37">
        <v>250106</v>
      </c>
      <c r="B1873" s="30" t="s">
        <v>60</v>
      </c>
      <c r="C1873" s="30" t="s">
        <v>1811</v>
      </c>
      <c r="D1873" s="30" t="s">
        <v>1817</v>
      </c>
      <c r="E1873" s="42">
        <v>2642</v>
      </c>
      <c r="F1873" s="32">
        <v>3215</v>
      </c>
      <c r="G1873" s="32">
        <f t="shared" si="38"/>
        <v>573</v>
      </c>
      <c r="H1873" s="32">
        <v>2356</v>
      </c>
      <c r="I1873" s="32">
        <f t="shared" si="39"/>
        <v>859</v>
      </c>
      <c r="J1873" s="33">
        <v>0.26719999999999999</v>
      </c>
      <c r="K1873" s="34">
        <v>3508</v>
      </c>
      <c r="L1873" s="34">
        <v>0</v>
      </c>
      <c r="M1873" s="35">
        <f t="shared" si="40"/>
        <v>2356</v>
      </c>
      <c r="N1873" s="35">
        <f t="shared" si="41"/>
        <v>1152</v>
      </c>
      <c r="O1873" s="36">
        <f t="shared" si="37"/>
        <v>0.32839224629418473</v>
      </c>
      <c r="P1873" s="2"/>
      <c r="Q1873" s="2"/>
      <c r="R1873" s="2"/>
      <c r="S1873" s="2"/>
      <c r="T1873" s="2"/>
      <c r="U1873" s="2"/>
    </row>
    <row r="1874" spans="1:21" x14ac:dyDescent="0.25">
      <c r="A1874" s="37">
        <v>250107</v>
      </c>
      <c r="B1874" s="30" t="s">
        <v>60</v>
      </c>
      <c r="C1874" s="30" t="s">
        <v>1811</v>
      </c>
      <c r="D1874" s="30" t="s">
        <v>1818</v>
      </c>
      <c r="E1874" s="42">
        <v>86415</v>
      </c>
      <c r="F1874" s="32">
        <v>101798</v>
      </c>
      <c r="G1874" s="32">
        <f t="shared" si="38"/>
        <v>15383</v>
      </c>
      <c r="H1874" s="32">
        <v>65485</v>
      </c>
      <c r="I1874" s="32">
        <f t="shared" si="39"/>
        <v>36313</v>
      </c>
      <c r="J1874" s="33">
        <v>0.35670000000000002</v>
      </c>
      <c r="K1874" s="34">
        <v>105358</v>
      </c>
      <c r="L1874" s="34">
        <v>14087</v>
      </c>
      <c r="M1874" s="35">
        <f t="shared" si="40"/>
        <v>79572</v>
      </c>
      <c r="N1874" s="35">
        <f t="shared" si="41"/>
        <v>25786</v>
      </c>
      <c r="O1874" s="36">
        <f t="shared" si="37"/>
        <v>0.24474648341843999</v>
      </c>
      <c r="P1874" s="2"/>
      <c r="Q1874" s="2"/>
      <c r="R1874" s="2"/>
      <c r="S1874" s="2"/>
      <c r="T1874" s="2"/>
      <c r="U1874" s="2"/>
    </row>
    <row r="1875" spans="1:21" x14ac:dyDescent="0.25">
      <c r="A1875" s="37">
        <v>250201</v>
      </c>
      <c r="B1875" s="30" t="s">
        <v>60</v>
      </c>
      <c r="C1875" s="30" t="s">
        <v>1819</v>
      </c>
      <c r="D1875" s="30" t="s">
        <v>1820</v>
      </c>
      <c r="E1875" s="42">
        <v>12809</v>
      </c>
      <c r="F1875" s="32">
        <v>15650</v>
      </c>
      <c r="G1875" s="32">
        <f t="shared" si="38"/>
        <v>2841</v>
      </c>
      <c r="H1875" s="32">
        <v>12059</v>
      </c>
      <c r="I1875" s="32">
        <f t="shared" si="39"/>
        <v>3591</v>
      </c>
      <c r="J1875" s="33">
        <v>0.22950000000000001</v>
      </c>
      <c r="K1875" s="34">
        <v>16356</v>
      </c>
      <c r="L1875" s="34">
        <v>2300</v>
      </c>
      <c r="M1875" s="35">
        <f t="shared" si="40"/>
        <v>14359</v>
      </c>
      <c r="N1875" s="35">
        <f t="shared" si="41"/>
        <v>1997</v>
      </c>
      <c r="O1875" s="36">
        <f t="shared" si="37"/>
        <v>0.12209586696013695</v>
      </c>
      <c r="P1875" s="2"/>
      <c r="Q1875" s="2"/>
      <c r="R1875" s="2"/>
      <c r="S1875" s="2"/>
      <c r="T1875" s="2"/>
      <c r="U1875" s="2"/>
    </row>
    <row r="1876" spans="1:21" x14ac:dyDescent="0.25">
      <c r="A1876" s="37">
        <v>250202</v>
      </c>
      <c r="B1876" s="30" t="s">
        <v>60</v>
      </c>
      <c r="C1876" s="30" t="s">
        <v>1819</v>
      </c>
      <c r="D1876" s="30" t="s">
        <v>1821</v>
      </c>
      <c r="E1876" s="42">
        <v>2862</v>
      </c>
      <c r="F1876" s="32">
        <v>3675</v>
      </c>
      <c r="G1876" s="32">
        <f t="shared" si="38"/>
        <v>813</v>
      </c>
      <c r="H1876" s="32">
        <v>2595</v>
      </c>
      <c r="I1876" s="32">
        <f t="shared" si="39"/>
        <v>1080</v>
      </c>
      <c r="J1876" s="33">
        <v>0.29389999999999999</v>
      </c>
      <c r="K1876" s="34">
        <v>3750</v>
      </c>
      <c r="L1876" s="34">
        <v>0</v>
      </c>
      <c r="M1876" s="35">
        <f t="shared" si="40"/>
        <v>2595</v>
      </c>
      <c r="N1876" s="35">
        <f t="shared" si="41"/>
        <v>1155</v>
      </c>
      <c r="O1876" s="36">
        <f t="shared" si="37"/>
        <v>0.308</v>
      </c>
      <c r="P1876" s="2"/>
      <c r="Q1876" s="2"/>
      <c r="R1876" s="2"/>
      <c r="S1876" s="2"/>
      <c r="T1876" s="2"/>
      <c r="U1876" s="2"/>
    </row>
    <row r="1877" spans="1:21" x14ac:dyDescent="0.25">
      <c r="A1877" s="37">
        <v>250203</v>
      </c>
      <c r="B1877" s="30" t="s">
        <v>60</v>
      </c>
      <c r="C1877" s="30" t="s">
        <v>1819</v>
      </c>
      <c r="D1877" s="30" t="s">
        <v>1822</v>
      </c>
      <c r="E1877" s="42">
        <v>2286</v>
      </c>
      <c r="F1877" s="32">
        <v>3073</v>
      </c>
      <c r="G1877" s="32">
        <f t="shared" si="38"/>
        <v>787</v>
      </c>
      <c r="H1877" s="32">
        <v>1205</v>
      </c>
      <c r="I1877" s="32">
        <f t="shared" si="39"/>
        <v>1868</v>
      </c>
      <c r="J1877" s="33">
        <v>0.6079</v>
      </c>
      <c r="K1877" s="34">
        <v>3392</v>
      </c>
      <c r="L1877" s="34">
        <v>0</v>
      </c>
      <c r="M1877" s="35">
        <f t="shared" si="40"/>
        <v>1205</v>
      </c>
      <c r="N1877" s="35">
        <f t="shared" si="41"/>
        <v>2187</v>
      </c>
      <c r="O1877" s="36">
        <f t="shared" si="37"/>
        <v>0.644752358490566</v>
      </c>
      <c r="P1877" s="2"/>
      <c r="Q1877" s="2"/>
      <c r="R1877" s="2"/>
      <c r="S1877" s="2"/>
      <c r="T1877" s="2"/>
      <c r="U1877" s="2"/>
    </row>
    <row r="1878" spans="1:21" x14ac:dyDescent="0.25">
      <c r="A1878" s="37">
        <v>250204</v>
      </c>
      <c r="B1878" s="30" t="s">
        <v>60</v>
      </c>
      <c r="C1878" s="30" t="s">
        <v>1819</v>
      </c>
      <c r="D1878" s="30" t="s">
        <v>1823</v>
      </c>
      <c r="E1878" s="38"/>
      <c r="F1878" s="39">
        <v>0</v>
      </c>
      <c r="G1878" s="32">
        <f t="shared" si="38"/>
        <v>0</v>
      </c>
      <c r="H1878" s="39">
        <v>0</v>
      </c>
      <c r="I1878" s="32">
        <f t="shared" si="39"/>
        <v>0</v>
      </c>
      <c r="J1878" s="40"/>
      <c r="K1878" s="34">
        <v>0</v>
      </c>
      <c r="L1878" s="34">
        <v>0</v>
      </c>
      <c r="M1878" s="34">
        <f t="shared" si="40"/>
        <v>0</v>
      </c>
      <c r="N1878" s="34">
        <f t="shared" si="41"/>
        <v>0</v>
      </c>
      <c r="O1878" s="36" t="e">
        <f t="shared" si="37"/>
        <v>#DIV/0!</v>
      </c>
      <c r="P1878" s="2"/>
      <c r="Q1878" s="2"/>
      <c r="R1878" s="2"/>
      <c r="S1878" s="2"/>
      <c r="T1878" s="2"/>
      <c r="U1878" s="2"/>
    </row>
    <row r="1879" spans="1:21" x14ac:dyDescent="0.25">
      <c r="A1879" s="37">
        <v>250301</v>
      </c>
      <c r="B1879" s="30" t="s">
        <v>60</v>
      </c>
      <c r="C1879" s="30" t="s">
        <v>1824</v>
      </c>
      <c r="D1879" s="30" t="s">
        <v>1824</v>
      </c>
      <c r="E1879" s="42">
        <v>17195</v>
      </c>
      <c r="F1879" s="32">
        <v>21939</v>
      </c>
      <c r="G1879" s="32">
        <f t="shared" si="38"/>
        <v>4744</v>
      </c>
      <c r="H1879" s="32">
        <v>14689</v>
      </c>
      <c r="I1879" s="32">
        <f t="shared" si="39"/>
        <v>7250</v>
      </c>
      <c r="J1879" s="33">
        <v>0.33050000000000002</v>
      </c>
      <c r="K1879" s="34">
        <v>22638</v>
      </c>
      <c r="L1879" s="34">
        <v>7250</v>
      </c>
      <c r="M1879" s="35">
        <f t="shared" si="40"/>
        <v>21939</v>
      </c>
      <c r="N1879" s="35">
        <f t="shared" si="41"/>
        <v>699</v>
      </c>
      <c r="O1879" s="36">
        <f t="shared" si="37"/>
        <v>3.0877285979326794E-2</v>
      </c>
      <c r="P1879" s="2"/>
      <c r="Q1879" s="2"/>
      <c r="R1879" s="2"/>
      <c r="S1879" s="2"/>
      <c r="T1879" s="2"/>
      <c r="U1879" s="2"/>
    </row>
    <row r="1880" spans="1:21" x14ac:dyDescent="0.25">
      <c r="A1880" s="37">
        <v>250302</v>
      </c>
      <c r="B1880" s="30" t="s">
        <v>60</v>
      </c>
      <c r="C1880" s="30" t="s">
        <v>1824</v>
      </c>
      <c r="D1880" s="30" t="s">
        <v>1825</v>
      </c>
      <c r="E1880" s="42">
        <v>5773</v>
      </c>
      <c r="F1880" s="32">
        <v>6976</v>
      </c>
      <c r="G1880" s="32">
        <f t="shared" si="38"/>
        <v>1203</v>
      </c>
      <c r="H1880" s="32">
        <v>5214</v>
      </c>
      <c r="I1880" s="32">
        <f t="shared" si="39"/>
        <v>1762</v>
      </c>
      <c r="J1880" s="33">
        <v>0.25259999999999999</v>
      </c>
      <c r="K1880" s="34">
        <v>7339</v>
      </c>
      <c r="L1880" s="34">
        <v>0</v>
      </c>
      <c r="M1880" s="35">
        <f t="shared" si="40"/>
        <v>5214</v>
      </c>
      <c r="N1880" s="35">
        <f t="shared" si="41"/>
        <v>2125</v>
      </c>
      <c r="O1880" s="36">
        <f t="shared" si="37"/>
        <v>0.2895489848753236</v>
      </c>
      <c r="P1880" s="2"/>
      <c r="Q1880" s="2"/>
      <c r="R1880" s="2"/>
      <c r="S1880" s="2"/>
      <c r="T1880" s="2"/>
      <c r="U1880" s="2"/>
    </row>
    <row r="1881" spans="1:21" x14ac:dyDescent="0.25">
      <c r="A1881" s="37">
        <v>250303</v>
      </c>
      <c r="B1881" s="30" t="s">
        <v>60</v>
      </c>
      <c r="C1881" s="30" t="s">
        <v>1824</v>
      </c>
      <c r="D1881" s="30" t="s">
        <v>1826</v>
      </c>
      <c r="E1881" s="42">
        <v>3842</v>
      </c>
      <c r="F1881" s="32">
        <v>5200</v>
      </c>
      <c r="G1881" s="32">
        <f t="shared" si="38"/>
        <v>1358</v>
      </c>
      <c r="H1881" s="39">
        <v>884</v>
      </c>
      <c r="I1881" s="32">
        <f t="shared" si="39"/>
        <v>4316</v>
      </c>
      <c r="J1881" s="33">
        <v>0.83</v>
      </c>
      <c r="K1881" s="34">
        <v>5747</v>
      </c>
      <c r="L1881" s="34">
        <v>0</v>
      </c>
      <c r="M1881" s="34">
        <f t="shared" si="40"/>
        <v>884</v>
      </c>
      <c r="N1881" s="34">
        <f t="shared" si="41"/>
        <v>4863</v>
      </c>
      <c r="O1881" s="36">
        <f t="shared" si="37"/>
        <v>0.84618061597355143</v>
      </c>
      <c r="P1881" s="2"/>
      <c r="Q1881" s="2"/>
      <c r="R1881" s="2"/>
      <c r="S1881" s="2"/>
      <c r="T1881" s="2"/>
      <c r="U1881" s="2"/>
    </row>
    <row r="1882" spans="1:21" x14ac:dyDescent="0.25">
      <c r="A1882" s="37">
        <v>250304</v>
      </c>
      <c r="B1882" s="30" t="s">
        <v>60</v>
      </c>
      <c r="C1882" s="30" t="s">
        <v>1824</v>
      </c>
      <c r="D1882" s="30" t="s">
        <v>1827</v>
      </c>
      <c r="E1882" s="42">
        <v>3730</v>
      </c>
      <c r="F1882" s="32">
        <v>5041</v>
      </c>
      <c r="G1882" s="32">
        <f t="shared" si="38"/>
        <v>1311</v>
      </c>
      <c r="H1882" s="32">
        <v>3502</v>
      </c>
      <c r="I1882" s="32">
        <f t="shared" si="39"/>
        <v>1539</v>
      </c>
      <c r="J1882" s="33">
        <v>0.30530000000000002</v>
      </c>
      <c r="K1882" s="34">
        <v>5274</v>
      </c>
      <c r="L1882" s="34">
        <v>0</v>
      </c>
      <c r="M1882" s="35">
        <f t="shared" si="40"/>
        <v>3502</v>
      </c>
      <c r="N1882" s="35">
        <f t="shared" si="41"/>
        <v>1772</v>
      </c>
      <c r="O1882" s="36">
        <f t="shared" si="37"/>
        <v>0.3359878649981039</v>
      </c>
      <c r="P1882" s="2"/>
      <c r="Q1882" s="2"/>
      <c r="R1882" s="2"/>
      <c r="S1882" s="2"/>
      <c r="T1882" s="2"/>
      <c r="U1882" s="2"/>
    </row>
    <row r="1883" spans="1:21" x14ac:dyDescent="0.25">
      <c r="A1883" s="37">
        <v>250305</v>
      </c>
      <c r="B1883" s="30" t="s">
        <v>60</v>
      </c>
      <c r="C1883" s="30" t="s">
        <v>1824</v>
      </c>
      <c r="D1883" s="30" t="s">
        <v>1828</v>
      </c>
      <c r="E1883" s="42">
        <v>3738</v>
      </c>
      <c r="F1883" s="32">
        <v>4743</v>
      </c>
      <c r="G1883" s="32">
        <f t="shared" si="38"/>
        <v>1005</v>
      </c>
      <c r="H1883" s="32">
        <v>3421</v>
      </c>
      <c r="I1883" s="32">
        <f t="shared" si="39"/>
        <v>1322</v>
      </c>
      <c r="J1883" s="33">
        <v>0.2787</v>
      </c>
      <c r="K1883" s="34">
        <v>4985</v>
      </c>
      <c r="L1883" s="34">
        <v>0</v>
      </c>
      <c r="M1883" s="35">
        <f t="shared" si="40"/>
        <v>3421</v>
      </c>
      <c r="N1883" s="35">
        <f t="shared" si="41"/>
        <v>1564</v>
      </c>
      <c r="O1883" s="36">
        <f t="shared" si="37"/>
        <v>0.31374122367101304</v>
      </c>
      <c r="P1883" s="2"/>
      <c r="Q1883" s="2"/>
      <c r="R1883" s="2"/>
      <c r="S1883" s="2"/>
      <c r="T1883" s="2"/>
      <c r="U1883" s="2"/>
    </row>
    <row r="1884" spans="1:21" x14ac:dyDescent="0.25">
      <c r="A1884" s="37">
        <v>250401</v>
      </c>
      <c r="B1884" s="30" t="s">
        <v>60</v>
      </c>
      <c r="C1884" s="30" t="s">
        <v>1829</v>
      </c>
      <c r="D1884" s="30" t="s">
        <v>1829</v>
      </c>
      <c r="E1884" s="38"/>
      <c r="F1884" s="39">
        <v>0</v>
      </c>
      <c r="G1884" s="32">
        <f t="shared" si="38"/>
        <v>0</v>
      </c>
      <c r="H1884" s="39">
        <v>0</v>
      </c>
      <c r="I1884" s="32">
        <f t="shared" si="39"/>
        <v>0</v>
      </c>
      <c r="J1884" s="40"/>
      <c r="K1884" s="34">
        <v>0</v>
      </c>
      <c r="L1884" s="34">
        <v>0</v>
      </c>
      <c r="M1884" s="34">
        <f t="shared" si="40"/>
        <v>0</v>
      </c>
      <c r="N1884" s="34">
        <f t="shared" si="41"/>
        <v>0</v>
      </c>
      <c r="O1884" s="36" t="e">
        <f t="shared" si="37"/>
        <v>#DIV/0!</v>
      </c>
      <c r="P1884" s="2"/>
      <c r="Q1884" s="2"/>
      <c r="R1884" s="2"/>
      <c r="S1884" s="2"/>
      <c r="T1884" s="2"/>
      <c r="U1884" s="2"/>
    </row>
  </sheetData>
  <autoFilter ref="D10:O1884"/>
  <customSheetViews>
    <customSheetView guid="{C4AA3038-7466-4B8E-9CCA-2C5214F86DE7}" filter="1" showAutoFilter="1">
      <pageMargins left="0.7" right="0.7" top="0.75" bottom="0.75" header="0.3" footer="0.3"/>
      <autoFilter ref="A10:U1884"/>
      <extLst>
        <ext uri="GoogleSheetsCustomDataVersion1">
          <go:sheetsCustomData xmlns:go="http://customooxmlschemas.google.com/" filterViewId="959362223"/>
        </ext>
      </extLst>
    </customSheetView>
  </customSheetViews>
  <mergeCells count="13">
    <mergeCell ref="L8:O8"/>
    <mergeCell ref="A1:O1"/>
    <mergeCell ref="A3:B3"/>
    <mergeCell ref="C3:O3"/>
    <mergeCell ref="A4:B4"/>
    <mergeCell ref="C4:O4"/>
    <mergeCell ref="A5:B5"/>
    <mergeCell ref="C5:O5"/>
    <mergeCell ref="A8:D8"/>
    <mergeCell ref="E8:E9"/>
    <mergeCell ref="F8:F9"/>
    <mergeCell ref="G8:J8"/>
    <mergeCell ref="K8:K9"/>
  </mergeCells>
  <conditionalFormatting sqref="G11:G1883">
    <cfRule type="cellIs" dxfId="1" priority="1" operator="lessThan">
      <formula>1</formula>
    </cfRule>
  </conditionalFormatting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3C47D"/>
    <outlinePr summaryBelow="0" summaryRight="0"/>
  </sheetPr>
  <dimension ref="A1:O1884"/>
  <sheetViews>
    <sheetView workbookViewId="0"/>
  </sheetViews>
  <sheetFormatPr baseColWidth="10" defaultColWidth="12.625" defaultRowHeight="15" customHeight="1" x14ac:dyDescent="0.2"/>
  <cols>
    <col min="1" max="1" width="7.75" customWidth="1"/>
    <col min="2" max="2" width="9.75" customWidth="1"/>
    <col min="3" max="3" width="10.625" customWidth="1"/>
    <col min="4" max="4" width="13.5" customWidth="1"/>
    <col min="5" max="5" width="12.625" hidden="1"/>
    <col min="7" max="7" width="12" hidden="1" customWidth="1"/>
    <col min="11" max="11" width="12" customWidth="1"/>
    <col min="12" max="12" width="10.5" customWidth="1"/>
    <col min="13" max="13" width="11.625" customWidth="1"/>
    <col min="14" max="14" width="11.375" customWidth="1"/>
    <col min="15" max="15" width="8.75" customWidth="1"/>
  </cols>
  <sheetData>
    <row r="1" spans="1:15" ht="15.75" x14ac:dyDescent="0.25">
      <c r="A1" s="377" t="s">
        <v>23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9"/>
    </row>
    <row r="2" spans="1:15" ht="9.75" customHeight="1" x14ac:dyDescent="0.25">
      <c r="A2" s="3"/>
      <c r="B2" s="3"/>
      <c r="C2" s="3"/>
      <c r="D2" s="3"/>
      <c r="E2" s="3"/>
      <c r="F2" s="3"/>
      <c r="G2" s="48"/>
      <c r="H2" s="3"/>
      <c r="I2" s="3"/>
      <c r="J2" s="3"/>
      <c r="K2" s="2"/>
      <c r="L2" s="2"/>
      <c r="M2" s="2"/>
      <c r="N2" s="2"/>
      <c r="O2" s="2"/>
    </row>
    <row r="3" spans="1:15" ht="14.25" x14ac:dyDescent="0.2">
      <c r="A3" s="380" t="s">
        <v>24</v>
      </c>
      <c r="B3" s="379"/>
      <c r="C3" s="381" t="s">
        <v>2</v>
      </c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9"/>
    </row>
    <row r="4" spans="1:15" ht="14.25" x14ac:dyDescent="0.2">
      <c r="A4" s="380" t="s">
        <v>1830</v>
      </c>
      <c r="B4" s="379"/>
      <c r="C4" s="381" t="s">
        <v>4</v>
      </c>
      <c r="D4" s="378"/>
      <c r="E4" s="378"/>
      <c r="F4" s="378"/>
      <c r="G4" s="378"/>
      <c r="H4" s="378"/>
      <c r="I4" s="378"/>
      <c r="J4" s="378"/>
      <c r="K4" s="378"/>
      <c r="L4" s="378"/>
      <c r="M4" s="378"/>
      <c r="N4" s="378"/>
      <c r="O4" s="379"/>
    </row>
    <row r="5" spans="1:15" ht="14.25" x14ac:dyDescent="0.2">
      <c r="A5" s="380" t="s">
        <v>26</v>
      </c>
      <c r="B5" s="379"/>
      <c r="C5" s="49" t="s">
        <v>3</v>
      </c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1"/>
    </row>
    <row r="6" spans="1:15" ht="14.25" x14ac:dyDescent="0.2">
      <c r="A6" s="4" t="s">
        <v>27</v>
      </c>
      <c r="B6" s="5"/>
      <c r="C6" s="390" t="s">
        <v>1</v>
      </c>
      <c r="D6" s="378"/>
      <c r="E6" s="378"/>
      <c r="F6" s="378"/>
      <c r="G6" s="378"/>
      <c r="H6" s="378"/>
      <c r="I6" s="378"/>
      <c r="J6" s="378"/>
      <c r="K6" s="378"/>
      <c r="L6" s="378"/>
      <c r="M6" s="378"/>
      <c r="N6" s="378"/>
      <c r="O6" s="379"/>
    </row>
    <row r="7" spans="1:15" x14ac:dyDescent="0.25">
      <c r="A7" s="11"/>
      <c r="B7" s="12"/>
      <c r="C7" s="12"/>
      <c r="D7" s="52">
        <f>SUBTOTAL(3,D11:D1884)</f>
        <v>1874</v>
      </c>
      <c r="E7" s="53"/>
      <c r="F7" s="53"/>
      <c r="G7" s="53"/>
      <c r="H7" s="53"/>
      <c r="I7" s="53"/>
      <c r="J7" s="53"/>
      <c r="K7" s="53"/>
      <c r="L7" s="53"/>
      <c r="M7" s="53"/>
      <c r="N7" s="53"/>
      <c r="O7" s="53"/>
    </row>
    <row r="8" spans="1:15" ht="18.75" customHeight="1" x14ac:dyDescent="0.2">
      <c r="A8" s="382" t="s">
        <v>61</v>
      </c>
      <c r="B8" s="383"/>
      <c r="C8" s="383"/>
      <c r="D8" s="384"/>
      <c r="E8" s="20"/>
      <c r="F8" s="387" t="s">
        <v>64</v>
      </c>
      <c r="G8" s="375"/>
      <c r="H8" s="375"/>
      <c r="I8" s="375"/>
      <c r="J8" s="376"/>
      <c r="K8" s="374" t="s">
        <v>1831</v>
      </c>
      <c r="L8" s="375"/>
      <c r="M8" s="375"/>
      <c r="N8" s="375"/>
      <c r="O8" s="376"/>
    </row>
    <row r="9" spans="1:15" ht="33.75" customHeight="1" x14ac:dyDescent="0.2">
      <c r="A9" s="18" t="s">
        <v>28</v>
      </c>
      <c r="B9" s="19" t="s">
        <v>29</v>
      </c>
      <c r="C9" s="20" t="s">
        <v>65</v>
      </c>
      <c r="D9" s="20" t="s">
        <v>66</v>
      </c>
      <c r="E9" s="20" t="s">
        <v>62</v>
      </c>
      <c r="F9" s="20" t="s">
        <v>63</v>
      </c>
      <c r="G9" s="22" t="s">
        <v>67</v>
      </c>
      <c r="H9" s="20" t="s">
        <v>68</v>
      </c>
      <c r="I9" s="20" t="s">
        <v>69</v>
      </c>
      <c r="J9" s="20" t="s">
        <v>70</v>
      </c>
      <c r="K9" s="23" t="s">
        <v>30</v>
      </c>
      <c r="L9" s="22" t="s">
        <v>71</v>
      </c>
      <c r="M9" s="23" t="s">
        <v>32</v>
      </c>
      <c r="N9" s="23" t="s">
        <v>1832</v>
      </c>
      <c r="O9" s="23" t="s">
        <v>34</v>
      </c>
    </row>
    <row r="10" spans="1:15" x14ac:dyDescent="0.25">
      <c r="A10" s="24"/>
      <c r="B10" s="25" t="s">
        <v>72</v>
      </c>
      <c r="C10" s="25"/>
      <c r="D10" s="25"/>
      <c r="E10" s="26">
        <f t="shared" ref="E10:I10" si="0">SUBTOTAL(9,E11:E1884)</f>
        <v>6770072</v>
      </c>
      <c r="F10" s="26">
        <f t="shared" si="0"/>
        <v>7605868</v>
      </c>
      <c r="G10" s="26">
        <f t="shared" si="0"/>
        <v>835796</v>
      </c>
      <c r="H10" s="26">
        <f t="shared" si="0"/>
        <v>4556412</v>
      </c>
      <c r="I10" s="26">
        <f t="shared" si="0"/>
        <v>3049456</v>
      </c>
      <c r="J10" s="27">
        <f>I10/F10</f>
        <v>0.40093464677535817</v>
      </c>
      <c r="K10" s="26">
        <f t="shared" ref="K10:N10" si="1">SUBTOTAL(9,K11:K1884)</f>
        <v>7564877</v>
      </c>
      <c r="L10" s="26">
        <f t="shared" si="1"/>
        <v>217856.28</v>
      </c>
      <c r="M10" s="26">
        <f t="shared" si="1"/>
        <v>4774268.2799999993</v>
      </c>
      <c r="N10" s="26">
        <f t="shared" si="1"/>
        <v>2790608.7199999997</v>
      </c>
      <c r="O10" s="28">
        <f t="shared" ref="O10:O264" si="2">N10/K10</f>
        <v>0.36889016437411998</v>
      </c>
    </row>
    <row r="11" spans="1:15" x14ac:dyDescent="0.25">
      <c r="A11" s="29">
        <v>10101</v>
      </c>
      <c r="B11" s="30" t="s">
        <v>36</v>
      </c>
      <c r="C11" s="47" t="s">
        <v>73</v>
      </c>
      <c r="D11" s="47" t="s">
        <v>73</v>
      </c>
      <c r="E11" s="54">
        <v>450</v>
      </c>
      <c r="F11" s="39">
        <v>498</v>
      </c>
      <c r="G11" s="40">
        <f t="shared" ref="G11:G265" si="3">F11-E11</f>
        <v>48</v>
      </c>
      <c r="H11" s="40">
        <v>262</v>
      </c>
      <c r="I11" s="40">
        <f t="shared" ref="I11:I265" si="4">F11-H11</f>
        <v>236</v>
      </c>
      <c r="J11" s="55">
        <v>0.47</v>
      </c>
      <c r="K11" s="34">
        <v>471</v>
      </c>
      <c r="L11" s="56"/>
      <c r="M11" s="34">
        <f t="shared" ref="M11:M265" si="5">H11+L11</f>
        <v>262</v>
      </c>
      <c r="N11" s="34">
        <f t="shared" ref="N11:N265" si="6">K11-M11</f>
        <v>209</v>
      </c>
      <c r="O11" s="36">
        <f t="shared" si="2"/>
        <v>0.4437367303609342</v>
      </c>
    </row>
    <row r="12" spans="1:15" x14ac:dyDescent="0.25">
      <c r="A12" s="37">
        <v>10102</v>
      </c>
      <c r="B12" s="30" t="s">
        <v>36</v>
      </c>
      <c r="C12" s="30" t="s">
        <v>73</v>
      </c>
      <c r="D12" s="30" t="s">
        <v>74</v>
      </c>
      <c r="E12" s="57">
        <v>259</v>
      </c>
      <c r="F12" s="39">
        <v>281</v>
      </c>
      <c r="G12" s="40">
        <f t="shared" si="3"/>
        <v>22</v>
      </c>
      <c r="H12" s="40">
        <v>258</v>
      </c>
      <c r="I12" s="40">
        <f t="shared" si="4"/>
        <v>23</v>
      </c>
      <c r="J12" s="58">
        <v>0.08</v>
      </c>
      <c r="K12" s="34">
        <v>278</v>
      </c>
      <c r="L12" s="56"/>
      <c r="M12" s="34">
        <f t="shared" si="5"/>
        <v>258</v>
      </c>
      <c r="N12" s="34">
        <f t="shared" si="6"/>
        <v>20</v>
      </c>
      <c r="O12" s="36">
        <f t="shared" si="2"/>
        <v>7.1942446043165464E-2</v>
      </c>
    </row>
    <row r="13" spans="1:15" x14ac:dyDescent="0.25">
      <c r="A13" s="37">
        <v>10103</v>
      </c>
      <c r="B13" s="30" t="s">
        <v>36</v>
      </c>
      <c r="C13" s="30" t="s">
        <v>73</v>
      </c>
      <c r="D13" s="30" t="s">
        <v>75</v>
      </c>
      <c r="E13" s="42">
        <v>1045</v>
      </c>
      <c r="F13" s="32">
        <v>1202</v>
      </c>
      <c r="G13" s="59">
        <f t="shared" si="3"/>
        <v>157</v>
      </c>
      <c r="H13" s="40">
        <v>815</v>
      </c>
      <c r="I13" s="59">
        <f t="shared" si="4"/>
        <v>387</v>
      </c>
      <c r="J13" s="58">
        <v>0.32</v>
      </c>
      <c r="K13" s="35">
        <v>1180</v>
      </c>
      <c r="L13" s="56"/>
      <c r="M13" s="34">
        <f t="shared" si="5"/>
        <v>815</v>
      </c>
      <c r="N13" s="35">
        <f t="shared" si="6"/>
        <v>365</v>
      </c>
      <c r="O13" s="36">
        <f t="shared" si="2"/>
        <v>0.30932203389830509</v>
      </c>
    </row>
    <row r="14" spans="1:15" x14ac:dyDescent="0.25">
      <c r="A14" s="37">
        <v>10104</v>
      </c>
      <c r="B14" s="30" t="s">
        <v>36</v>
      </c>
      <c r="C14" s="30" t="s">
        <v>73</v>
      </c>
      <c r="D14" s="30" t="s">
        <v>76</v>
      </c>
      <c r="E14" s="57">
        <v>648</v>
      </c>
      <c r="F14" s="39">
        <v>696</v>
      </c>
      <c r="G14" s="40">
        <f t="shared" si="3"/>
        <v>48</v>
      </c>
      <c r="H14" s="40">
        <v>579</v>
      </c>
      <c r="I14" s="40">
        <f t="shared" si="4"/>
        <v>117</v>
      </c>
      <c r="J14" s="58">
        <v>0.17</v>
      </c>
      <c r="K14" s="34">
        <v>702</v>
      </c>
      <c r="L14" s="29">
        <v>0</v>
      </c>
      <c r="M14" s="34">
        <f t="shared" si="5"/>
        <v>579</v>
      </c>
      <c r="N14" s="34">
        <f t="shared" si="6"/>
        <v>123</v>
      </c>
      <c r="O14" s="36">
        <f t="shared" si="2"/>
        <v>0.1752136752136752</v>
      </c>
    </row>
    <row r="15" spans="1:15" x14ac:dyDescent="0.25">
      <c r="A15" s="37">
        <v>10105</v>
      </c>
      <c r="B15" s="30" t="s">
        <v>36</v>
      </c>
      <c r="C15" s="30" t="s">
        <v>73</v>
      </c>
      <c r="D15" s="30" t="s">
        <v>77</v>
      </c>
      <c r="E15" s="57">
        <v>558</v>
      </c>
      <c r="F15" s="39">
        <v>604</v>
      </c>
      <c r="G15" s="40">
        <f t="shared" si="3"/>
        <v>46</v>
      </c>
      <c r="H15" s="40">
        <v>558</v>
      </c>
      <c r="I15" s="40">
        <f t="shared" si="4"/>
        <v>46</v>
      </c>
      <c r="J15" s="58">
        <v>0.08</v>
      </c>
      <c r="K15" s="34">
        <v>589</v>
      </c>
      <c r="L15" s="56"/>
      <c r="M15" s="34">
        <f t="shared" si="5"/>
        <v>558</v>
      </c>
      <c r="N15" s="34">
        <f t="shared" si="6"/>
        <v>31</v>
      </c>
      <c r="O15" s="36">
        <f t="shared" si="2"/>
        <v>5.2631578947368418E-2</v>
      </c>
    </row>
    <row r="16" spans="1:15" x14ac:dyDescent="0.25">
      <c r="A16" s="37">
        <v>10106</v>
      </c>
      <c r="B16" s="30" t="s">
        <v>36</v>
      </c>
      <c r="C16" s="30" t="s">
        <v>73</v>
      </c>
      <c r="D16" s="30" t="s">
        <v>78</v>
      </c>
      <c r="E16" s="42">
        <v>1697</v>
      </c>
      <c r="F16" s="32">
        <v>1955</v>
      </c>
      <c r="G16" s="59">
        <f t="shared" si="3"/>
        <v>258</v>
      </c>
      <c r="H16" s="59">
        <v>1286</v>
      </c>
      <c r="I16" s="59">
        <f t="shared" si="4"/>
        <v>669</v>
      </c>
      <c r="J16" s="58">
        <v>0.34</v>
      </c>
      <c r="K16" s="35">
        <v>1933</v>
      </c>
      <c r="L16" s="56"/>
      <c r="M16" s="35">
        <f t="shared" si="5"/>
        <v>1286</v>
      </c>
      <c r="N16" s="35">
        <f t="shared" si="6"/>
        <v>647</v>
      </c>
      <c r="O16" s="36">
        <f t="shared" si="2"/>
        <v>0.33471288153129852</v>
      </c>
    </row>
    <row r="17" spans="1:15" x14ac:dyDescent="0.25">
      <c r="A17" s="37">
        <v>10107</v>
      </c>
      <c r="B17" s="30" t="s">
        <v>36</v>
      </c>
      <c r="C17" s="30" t="s">
        <v>73</v>
      </c>
      <c r="D17" s="30" t="s">
        <v>79</v>
      </c>
      <c r="E17" s="57">
        <v>474</v>
      </c>
      <c r="F17" s="39">
        <v>532</v>
      </c>
      <c r="G17" s="40">
        <f t="shared" si="3"/>
        <v>58</v>
      </c>
      <c r="H17" s="40">
        <v>470</v>
      </c>
      <c r="I17" s="40">
        <f t="shared" si="4"/>
        <v>62</v>
      </c>
      <c r="J17" s="58">
        <v>0.12</v>
      </c>
      <c r="K17" s="34">
        <v>539</v>
      </c>
      <c r="L17" s="56"/>
      <c r="M17" s="34">
        <f t="shared" si="5"/>
        <v>470</v>
      </c>
      <c r="N17" s="34">
        <f t="shared" si="6"/>
        <v>69</v>
      </c>
      <c r="O17" s="36">
        <f t="shared" si="2"/>
        <v>0.1280148423005566</v>
      </c>
    </row>
    <row r="18" spans="1:15" x14ac:dyDescent="0.25">
      <c r="A18" s="37">
        <v>10108</v>
      </c>
      <c r="B18" s="30" t="s">
        <v>36</v>
      </c>
      <c r="C18" s="30" t="s">
        <v>73</v>
      </c>
      <c r="D18" s="30" t="s">
        <v>80</v>
      </c>
      <c r="E18" s="42">
        <v>380</v>
      </c>
      <c r="F18" s="32">
        <v>1395</v>
      </c>
      <c r="G18" s="59">
        <f t="shared" si="3"/>
        <v>1015</v>
      </c>
      <c r="H18" s="40">
        <v>364</v>
      </c>
      <c r="I18" s="59">
        <f t="shared" si="4"/>
        <v>1031</v>
      </c>
      <c r="J18" s="58">
        <v>0.74</v>
      </c>
      <c r="K18" s="35">
        <v>1456</v>
      </c>
      <c r="L18" s="56"/>
      <c r="M18" s="34">
        <f t="shared" si="5"/>
        <v>364</v>
      </c>
      <c r="N18" s="35">
        <f t="shared" si="6"/>
        <v>1092</v>
      </c>
      <c r="O18" s="36">
        <f t="shared" si="2"/>
        <v>0.75</v>
      </c>
    </row>
    <row r="19" spans="1:15" x14ac:dyDescent="0.25">
      <c r="A19" s="37">
        <v>10109</v>
      </c>
      <c r="B19" s="30" t="s">
        <v>36</v>
      </c>
      <c r="C19" s="30" t="s">
        <v>73</v>
      </c>
      <c r="D19" s="30" t="s">
        <v>81</v>
      </c>
      <c r="E19" s="42">
        <v>1448</v>
      </c>
      <c r="F19" s="32">
        <v>1541</v>
      </c>
      <c r="G19" s="59">
        <f t="shared" si="3"/>
        <v>93</v>
      </c>
      <c r="H19" s="59">
        <v>1439</v>
      </c>
      <c r="I19" s="59">
        <f t="shared" si="4"/>
        <v>102</v>
      </c>
      <c r="J19" s="58">
        <v>7.0000000000000007E-2</v>
      </c>
      <c r="K19" s="35">
        <v>1439</v>
      </c>
      <c r="L19" s="56"/>
      <c r="M19" s="35">
        <f t="shared" si="5"/>
        <v>1439</v>
      </c>
      <c r="N19" s="35">
        <f t="shared" si="6"/>
        <v>0</v>
      </c>
      <c r="O19" s="36">
        <f t="shared" si="2"/>
        <v>0</v>
      </c>
    </row>
    <row r="20" spans="1:15" x14ac:dyDescent="0.25">
      <c r="A20" s="37">
        <v>10110</v>
      </c>
      <c r="B20" s="30" t="s">
        <v>36</v>
      </c>
      <c r="C20" s="30" t="s">
        <v>73</v>
      </c>
      <c r="D20" s="30" t="s">
        <v>82</v>
      </c>
      <c r="E20" s="42">
        <v>3366</v>
      </c>
      <c r="F20" s="32">
        <v>3845</v>
      </c>
      <c r="G20" s="59">
        <f t="shared" si="3"/>
        <v>479</v>
      </c>
      <c r="H20" s="59">
        <v>2981</v>
      </c>
      <c r="I20" s="59">
        <f t="shared" si="4"/>
        <v>864</v>
      </c>
      <c r="J20" s="58">
        <v>0.22</v>
      </c>
      <c r="K20" s="35">
        <v>3815</v>
      </c>
      <c r="L20" s="56"/>
      <c r="M20" s="35">
        <f t="shared" si="5"/>
        <v>2981</v>
      </c>
      <c r="N20" s="35">
        <f t="shared" si="6"/>
        <v>834</v>
      </c>
      <c r="O20" s="36">
        <f t="shared" si="2"/>
        <v>0.21861074705111402</v>
      </c>
    </row>
    <row r="21" spans="1:15" x14ac:dyDescent="0.25">
      <c r="A21" s="37">
        <v>10111</v>
      </c>
      <c r="B21" s="30" t="s">
        <v>36</v>
      </c>
      <c r="C21" s="30" t="s">
        <v>73</v>
      </c>
      <c r="D21" s="30" t="s">
        <v>83</v>
      </c>
      <c r="E21" s="57">
        <v>779</v>
      </c>
      <c r="F21" s="39">
        <v>817</v>
      </c>
      <c r="G21" s="40">
        <f t="shared" si="3"/>
        <v>38</v>
      </c>
      <c r="H21" s="40">
        <v>775</v>
      </c>
      <c r="I21" s="40">
        <f t="shared" si="4"/>
        <v>42</v>
      </c>
      <c r="J21" s="58">
        <v>0.05</v>
      </c>
      <c r="K21" s="34">
        <v>803</v>
      </c>
      <c r="L21" s="56"/>
      <c r="M21" s="34">
        <f t="shared" si="5"/>
        <v>775</v>
      </c>
      <c r="N21" s="34">
        <f t="shared" si="6"/>
        <v>28</v>
      </c>
      <c r="O21" s="36">
        <f t="shared" si="2"/>
        <v>3.4869240348692404E-2</v>
      </c>
    </row>
    <row r="22" spans="1:15" x14ac:dyDescent="0.25">
      <c r="A22" s="37">
        <v>10112</v>
      </c>
      <c r="B22" s="30" t="s">
        <v>36</v>
      </c>
      <c r="C22" s="30" t="s">
        <v>73</v>
      </c>
      <c r="D22" s="30" t="s">
        <v>84</v>
      </c>
      <c r="E22" s="57">
        <v>839</v>
      </c>
      <c r="F22" s="39">
        <v>913</v>
      </c>
      <c r="G22" s="40">
        <f t="shared" si="3"/>
        <v>74</v>
      </c>
      <c r="H22" s="40">
        <v>839</v>
      </c>
      <c r="I22" s="40">
        <f t="shared" si="4"/>
        <v>74</v>
      </c>
      <c r="J22" s="58">
        <v>0.08</v>
      </c>
      <c r="K22" s="34">
        <v>911</v>
      </c>
      <c r="L22" s="56"/>
      <c r="M22" s="34">
        <f t="shared" si="5"/>
        <v>839</v>
      </c>
      <c r="N22" s="34">
        <f t="shared" si="6"/>
        <v>72</v>
      </c>
      <c r="O22" s="36">
        <f t="shared" si="2"/>
        <v>7.9034028540065859E-2</v>
      </c>
    </row>
    <row r="23" spans="1:15" x14ac:dyDescent="0.25">
      <c r="A23" s="37">
        <v>10113</v>
      </c>
      <c r="B23" s="30" t="s">
        <v>36</v>
      </c>
      <c r="C23" s="30" t="s">
        <v>73</v>
      </c>
      <c r="D23" s="30" t="s">
        <v>85</v>
      </c>
      <c r="E23" s="42">
        <v>1386</v>
      </c>
      <c r="F23" s="32">
        <v>1507</v>
      </c>
      <c r="G23" s="59">
        <f t="shared" si="3"/>
        <v>121</v>
      </c>
      <c r="H23" s="59">
        <v>1340</v>
      </c>
      <c r="I23" s="59">
        <f t="shared" si="4"/>
        <v>167</v>
      </c>
      <c r="J23" s="58">
        <v>0.11</v>
      </c>
      <c r="K23" s="35">
        <v>1534</v>
      </c>
      <c r="L23" s="56"/>
      <c r="M23" s="35">
        <f t="shared" si="5"/>
        <v>1340</v>
      </c>
      <c r="N23" s="35">
        <f t="shared" si="6"/>
        <v>194</v>
      </c>
      <c r="O23" s="36">
        <f t="shared" si="2"/>
        <v>0.12646675358539766</v>
      </c>
    </row>
    <row r="24" spans="1:15" x14ac:dyDescent="0.25">
      <c r="A24" s="37">
        <v>10114</v>
      </c>
      <c r="B24" s="30" t="s">
        <v>36</v>
      </c>
      <c r="C24" s="30" t="s">
        <v>73</v>
      </c>
      <c r="D24" s="30" t="s">
        <v>86</v>
      </c>
      <c r="E24" s="42">
        <v>2125</v>
      </c>
      <c r="F24" s="32">
        <v>2296</v>
      </c>
      <c r="G24" s="59">
        <f t="shared" si="3"/>
        <v>171</v>
      </c>
      <c r="H24" s="59">
        <v>1918</v>
      </c>
      <c r="I24" s="59">
        <f t="shared" si="4"/>
        <v>378</v>
      </c>
      <c r="J24" s="58">
        <v>0.16</v>
      </c>
      <c r="K24" s="35">
        <v>2266</v>
      </c>
      <c r="L24" s="56"/>
      <c r="M24" s="35">
        <f t="shared" si="5"/>
        <v>1918</v>
      </c>
      <c r="N24" s="35">
        <f t="shared" si="6"/>
        <v>348</v>
      </c>
      <c r="O24" s="36">
        <f t="shared" si="2"/>
        <v>0.15357458075904679</v>
      </c>
    </row>
    <row r="25" spans="1:15" x14ac:dyDescent="0.25">
      <c r="A25" s="37">
        <v>10115</v>
      </c>
      <c r="B25" s="30" t="s">
        <v>36</v>
      </c>
      <c r="C25" s="30" t="s">
        <v>73</v>
      </c>
      <c r="D25" s="30" t="s">
        <v>87</v>
      </c>
      <c r="E25" s="57">
        <v>496</v>
      </c>
      <c r="F25" s="39">
        <v>503</v>
      </c>
      <c r="G25" s="40">
        <f t="shared" si="3"/>
        <v>7</v>
      </c>
      <c r="H25" s="40">
        <v>490</v>
      </c>
      <c r="I25" s="40">
        <f t="shared" si="4"/>
        <v>13</v>
      </c>
      <c r="J25" s="58">
        <v>0.03</v>
      </c>
      <c r="K25" s="34">
        <v>490</v>
      </c>
      <c r="L25" s="56"/>
      <c r="M25" s="34">
        <f t="shared" si="5"/>
        <v>490</v>
      </c>
      <c r="N25" s="34">
        <f t="shared" si="6"/>
        <v>0</v>
      </c>
      <c r="O25" s="36">
        <f t="shared" si="2"/>
        <v>0</v>
      </c>
    </row>
    <row r="26" spans="1:15" x14ac:dyDescent="0.25">
      <c r="A26" s="37">
        <v>10116</v>
      </c>
      <c r="B26" s="30" t="s">
        <v>36</v>
      </c>
      <c r="C26" s="30" t="s">
        <v>73</v>
      </c>
      <c r="D26" s="30" t="s">
        <v>88</v>
      </c>
      <c r="E26" s="57">
        <v>377</v>
      </c>
      <c r="F26" s="39">
        <v>429</v>
      </c>
      <c r="G26" s="40">
        <f t="shared" si="3"/>
        <v>52</v>
      </c>
      <c r="H26" s="40">
        <v>375</v>
      </c>
      <c r="I26" s="40">
        <f t="shared" si="4"/>
        <v>54</v>
      </c>
      <c r="J26" s="58">
        <v>0.13</v>
      </c>
      <c r="K26" s="34">
        <v>435</v>
      </c>
      <c r="L26" s="56"/>
      <c r="M26" s="34">
        <f t="shared" si="5"/>
        <v>375</v>
      </c>
      <c r="N26" s="34">
        <f t="shared" si="6"/>
        <v>60</v>
      </c>
      <c r="O26" s="36">
        <f t="shared" si="2"/>
        <v>0.13793103448275862</v>
      </c>
    </row>
    <row r="27" spans="1:15" x14ac:dyDescent="0.25">
      <c r="A27" s="37">
        <v>10117</v>
      </c>
      <c r="B27" s="30" t="s">
        <v>36</v>
      </c>
      <c r="C27" s="30" t="s">
        <v>73</v>
      </c>
      <c r="D27" s="30" t="s">
        <v>89</v>
      </c>
      <c r="E27" s="57">
        <v>753</v>
      </c>
      <c r="F27" s="39">
        <v>807</v>
      </c>
      <c r="G27" s="40">
        <f t="shared" si="3"/>
        <v>54</v>
      </c>
      <c r="H27" s="40">
        <v>327</v>
      </c>
      <c r="I27" s="40">
        <f t="shared" si="4"/>
        <v>480</v>
      </c>
      <c r="J27" s="58">
        <v>0.59</v>
      </c>
      <c r="K27" s="34">
        <v>807</v>
      </c>
      <c r="L27" s="29">
        <v>480</v>
      </c>
      <c r="M27" s="34">
        <f t="shared" si="5"/>
        <v>807</v>
      </c>
      <c r="N27" s="34">
        <f t="shared" si="6"/>
        <v>0</v>
      </c>
      <c r="O27" s="36">
        <f t="shared" si="2"/>
        <v>0</v>
      </c>
    </row>
    <row r="28" spans="1:15" x14ac:dyDescent="0.25">
      <c r="A28" s="37">
        <v>10118</v>
      </c>
      <c r="B28" s="30" t="s">
        <v>36</v>
      </c>
      <c r="C28" s="30" t="s">
        <v>73</v>
      </c>
      <c r="D28" s="30" t="s">
        <v>90</v>
      </c>
      <c r="E28" s="57">
        <v>285</v>
      </c>
      <c r="F28" s="39">
        <v>323</v>
      </c>
      <c r="G28" s="40">
        <f t="shared" si="3"/>
        <v>38</v>
      </c>
      <c r="H28" s="40">
        <v>245</v>
      </c>
      <c r="I28" s="40">
        <f t="shared" si="4"/>
        <v>78</v>
      </c>
      <c r="J28" s="58">
        <v>0.24</v>
      </c>
      <c r="K28" s="34">
        <v>323</v>
      </c>
      <c r="L28" s="56"/>
      <c r="M28" s="34">
        <f t="shared" si="5"/>
        <v>245</v>
      </c>
      <c r="N28" s="34">
        <f t="shared" si="6"/>
        <v>78</v>
      </c>
      <c r="O28" s="36">
        <f t="shared" si="2"/>
        <v>0.24148606811145512</v>
      </c>
    </row>
    <row r="29" spans="1:15" x14ac:dyDescent="0.25">
      <c r="A29" s="37">
        <v>10119</v>
      </c>
      <c r="B29" s="30" t="s">
        <v>36</v>
      </c>
      <c r="C29" s="30" t="s">
        <v>73</v>
      </c>
      <c r="D29" s="30" t="s">
        <v>91</v>
      </c>
      <c r="E29" s="57">
        <v>580</v>
      </c>
      <c r="F29" s="39">
        <v>599</v>
      </c>
      <c r="G29" s="40">
        <f t="shared" si="3"/>
        <v>19</v>
      </c>
      <c r="H29" s="40">
        <v>580</v>
      </c>
      <c r="I29" s="40">
        <f t="shared" si="4"/>
        <v>19</v>
      </c>
      <c r="J29" s="58">
        <v>0.03</v>
      </c>
      <c r="K29" s="34">
        <v>590</v>
      </c>
      <c r="L29" s="56"/>
      <c r="M29" s="34">
        <f t="shared" si="5"/>
        <v>580</v>
      </c>
      <c r="N29" s="34">
        <f t="shared" si="6"/>
        <v>10</v>
      </c>
      <c r="O29" s="36">
        <f t="shared" si="2"/>
        <v>1.6949152542372881E-2</v>
      </c>
    </row>
    <row r="30" spans="1:15" x14ac:dyDescent="0.25">
      <c r="A30" s="37">
        <v>10120</v>
      </c>
      <c r="B30" s="30" t="s">
        <v>36</v>
      </c>
      <c r="C30" s="30" t="s">
        <v>73</v>
      </c>
      <c r="D30" s="30" t="s">
        <v>92</v>
      </c>
      <c r="E30" s="42">
        <v>1205</v>
      </c>
      <c r="F30" s="32">
        <v>1279</v>
      </c>
      <c r="G30" s="59">
        <f t="shared" si="3"/>
        <v>74</v>
      </c>
      <c r="H30" s="59">
        <v>1149</v>
      </c>
      <c r="I30" s="59">
        <f t="shared" si="4"/>
        <v>130</v>
      </c>
      <c r="J30" s="58">
        <v>0.1</v>
      </c>
      <c r="K30" s="35">
        <v>1261</v>
      </c>
      <c r="L30" s="56"/>
      <c r="M30" s="35">
        <f t="shared" si="5"/>
        <v>1149</v>
      </c>
      <c r="N30" s="35">
        <f t="shared" si="6"/>
        <v>112</v>
      </c>
      <c r="O30" s="36">
        <f t="shared" si="2"/>
        <v>8.8818398096748616E-2</v>
      </c>
    </row>
    <row r="31" spans="1:15" x14ac:dyDescent="0.25">
      <c r="A31" s="37">
        <v>10121</v>
      </c>
      <c r="B31" s="30" t="s">
        <v>36</v>
      </c>
      <c r="C31" s="30" t="s">
        <v>73</v>
      </c>
      <c r="D31" s="30" t="s">
        <v>93</v>
      </c>
      <c r="E31" s="57">
        <v>249</v>
      </c>
      <c r="F31" s="39">
        <v>274</v>
      </c>
      <c r="G31" s="40">
        <f t="shared" si="3"/>
        <v>25</v>
      </c>
      <c r="H31" s="40">
        <v>239</v>
      </c>
      <c r="I31" s="40">
        <f t="shared" si="4"/>
        <v>35</v>
      </c>
      <c r="J31" s="58">
        <v>0.13</v>
      </c>
      <c r="K31" s="34">
        <v>277</v>
      </c>
      <c r="L31" s="56"/>
      <c r="M31" s="34">
        <f t="shared" si="5"/>
        <v>239</v>
      </c>
      <c r="N31" s="34">
        <f t="shared" si="6"/>
        <v>38</v>
      </c>
      <c r="O31" s="36">
        <f t="shared" si="2"/>
        <v>0.13718411552346571</v>
      </c>
    </row>
    <row r="32" spans="1:15" x14ac:dyDescent="0.25">
      <c r="A32" s="37">
        <v>10201</v>
      </c>
      <c r="B32" s="30" t="s">
        <v>36</v>
      </c>
      <c r="C32" s="30" t="s">
        <v>94</v>
      </c>
      <c r="D32" s="30" t="s">
        <v>94</v>
      </c>
      <c r="E32" s="42">
        <v>2804</v>
      </c>
      <c r="F32" s="32">
        <v>3304</v>
      </c>
      <c r="G32" s="59">
        <f t="shared" si="3"/>
        <v>500</v>
      </c>
      <c r="H32" s="59">
        <v>2478</v>
      </c>
      <c r="I32" s="59">
        <f t="shared" si="4"/>
        <v>826</v>
      </c>
      <c r="J32" s="58">
        <v>0.25</v>
      </c>
      <c r="K32" s="35">
        <v>3307</v>
      </c>
      <c r="L32" s="56"/>
      <c r="M32" s="35">
        <f t="shared" si="5"/>
        <v>2478</v>
      </c>
      <c r="N32" s="35">
        <f t="shared" si="6"/>
        <v>829</v>
      </c>
      <c r="O32" s="36">
        <f t="shared" si="2"/>
        <v>0.25068037496220141</v>
      </c>
    </row>
    <row r="33" spans="1:15" x14ac:dyDescent="0.25">
      <c r="A33" s="37">
        <v>10202</v>
      </c>
      <c r="B33" s="30" t="s">
        <v>36</v>
      </c>
      <c r="C33" s="30" t="s">
        <v>94</v>
      </c>
      <c r="D33" s="30" t="s">
        <v>95</v>
      </c>
      <c r="E33" s="42">
        <v>9334</v>
      </c>
      <c r="F33" s="32">
        <v>10300</v>
      </c>
      <c r="G33" s="59">
        <f t="shared" si="3"/>
        <v>966</v>
      </c>
      <c r="H33" s="59">
        <v>7157</v>
      </c>
      <c r="I33" s="59">
        <f t="shared" si="4"/>
        <v>3143</v>
      </c>
      <c r="J33" s="58">
        <v>0.31</v>
      </c>
      <c r="K33" s="35">
        <v>10149</v>
      </c>
      <c r="L33" s="29">
        <v>54</v>
      </c>
      <c r="M33" s="35">
        <f t="shared" si="5"/>
        <v>7211</v>
      </c>
      <c r="N33" s="35">
        <f t="shared" si="6"/>
        <v>2938</v>
      </c>
      <c r="O33" s="36">
        <f t="shared" si="2"/>
        <v>0.28948664893092918</v>
      </c>
    </row>
    <row r="34" spans="1:15" x14ac:dyDescent="0.25">
      <c r="A34" s="37">
        <v>10203</v>
      </c>
      <c r="B34" s="30" t="s">
        <v>36</v>
      </c>
      <c r="C34" s="30" t="s">
        <v>94</v>
      </c>
      <c r="D34" s="30" t="s">
        <v>96</v>
      </c>
      <c r="E34" s="42">
        <v>4207</v>
      </c>
      <c r="F34" s="32">
        <v>4787</v>
      </c>
      <c r="G34" s="59">
        <f t="shared" si="3"/>
        <v>580</v>
      </c>
      <c r="H34" s="59">
        <v>3647</v>
      </c>
      <c r="I34" s="59">
        <f t="shared" si="4"/>
        <v>1140</v>
      </c>
      <c r="J34" s="58">
        <v>0.24</v>
      </c>
      <c r="K34" s="35">
        <v>4660</v>
      </c>
      <c r="L34" s="29">
        <v>283</v>
      </c>
      <c r="M34" s="35">
        <f t="shared" si="5"/>
        <v>3930</v>
      </c>
      <c r="N34" s="35">
        <f t="shared" si="6"/>
        <v>730</v>
      </c>
      <c r="O34" s="36">
        <f t="shared" si="2"/>
        <v>0.15665236051502146</v>
      </c>
    </row>
    <row r="35" spans="1:15" x14ac:dyDescent="0.25">
      <c r="A35" s="37">
        <v>10204</v>
      </c>
      <c r="B35" s="30" t="s">
        <v>36</v>
      </c>
      <c r="C35" s="30" t="s">
        <v>94</v>
      </c>
      <c r="D35" s="30" t="s">
        <v>97</v>
      </c>
      <c r="E35" s="42">
        <v>1210</v>
      </c>
      <c r="F35" s="32">
        <v>1292</v>
      </c>
      <c r="G35" s="59">
        <f t="shared" si="3"/>
        <v>82</v>
      </c>
      <c r="H35" s="59">
        <v>1188</v>
      </c>
      <c r="I35" s="59">
        <f t="shared" si="4"/>
        <v>104</v>
      </c>
      <c r="J35" s="58">
        <v>0.08</v>
      </c>
      <c r="K35" s="35">
        <v>1292</v>
      </c>
      <c r="L35" s="29">
        <v>104</v>
      </c>
      <c r="M35" s="35">
        <f t="shared" si="5"/>
        <v>1292</v>
      </c>
      <c r="N35" s="35">
        <f t="shared" si="6"/>
        <v>0</v>
      </c>
      <c r="O35" s="36">
        <f t="shared" si="2"/>
        <v>0</v>
      </c>
    </row>
    <row r="36" spans="1:15" x14ac:dyDescent="0.25">
      <c r="A36" s="37">
        <v>10205</v>
      </c>
      <c r="B36" s="30" t="s">
        <v>36</v>
      </c>
      <c r="C36" s="30" t="s">
        <v>94</v>
      </c>
      <c r="D36" s="30" t="s">
        <v>98</v>
      </c>
      <c r="E36" s="42">
        <v>22311</v>
      </c>
      <c r="F36" s="32">
        <v>27985</v>
      </c>
      <c r="G36" s="59">
        <f t="shared" si="3"/>
        <v>5674</v>
      </c>
      <c r="H36" s="59">
        <v>10625</v>
      </c>
      <c r="I36" s="59">
        <f t="shared" si="4"/>
        <v>17360</v>
      </c>
      <c r="J36" s="58">
        <v>0.62</v>
      </c>
      <c r="K36" s="35">
        <v>28493</v>
      </c>
      <c r="L36" s="29">
        <v>561</v>
      </c>
      <c r="M36" s="35">
        <f t="shared" si="5"/>
        <v>11186</v>
      </c>
      <c r="N36" s="35">
        <f t="shared" si="6"/>
        <v>17307</v>
      </c>
      <c r="O36" s="36">
        <f t="shared" si="2"/>
        <v>0.60741234689221912</v>
      </c>
    </row>
    <row r="37" spans="1:15" x14ac:dyDescent="0.25">
      <c r="A37" s="37">
        <v>10206</v>
      </c>
      <c r="B37" s="30" t="s">
        <v>36</v>
      </c>
      <c r="C37" s="30" t="s">
        <v>94</v>
      </c>
      <c r="D37" s="30" t="s">
        <v>99</v>
      </c>
      <c r="E37" s="42">
        <v>3085</v>
      </c>
      <c r="F37" s="32">
        <v>3328</v>
      </c>
      <c r="G37" s="59">
        <f t="shared" si="3"/>
        <v>243</v>
      </c>
      <c r="H37" s="59">
        <v>2717</v>
      </c>
      <c r="I37" s="59">
        <f t="shared" si="4"/>
        <v>611</v>
      </c>
      <c r="J37" s="58">
        <v>0.18</v>
      </c>
      <c r="K37" s="35">
        <v>3241</v>
      </c>
      <c r="L37" s="29">
        <v>6</v>
      </c>
      <c r="M37" s="35">
        <f t="shared" si="5"/>
        <v>2723</v>
      </c>
      <c r="N37" s="35">
        <f t="shared" si="6"/>
        <v>518</v>
      </c>
      <c r="O37" s="36">
        <f t="shared" si="2"/>
        <v>0.15982721382289417</v>
      </c>
    </row>
    <row r="38" spans="1:15" x14ac:dyDescent="0.25">
      <c r="A38" s="37">
        <v>10301</v>
      </c>
      <c r="B38" s="30" t="s">
        <v>36</v>
      </c>
      <c r="C38" s="30" t="s">
        <v>100</v>
      </c>
      <c r="D38" s="30" t="s">
        <v>101</v>
      </c>
      <c r="E38" s="42">
        <v>1180</v>
      </c>
      <c r="F38" s="32">
        <v>1354</v>
      </c>
      <c r="G38" s="59">
        <f t="shared" si="3"/>
        <v>174</v>
      </c>
      <c r="H38" s="59">
        <v>1028</v>
      </c>
      <c r="I38" s="59">
        <f t="shared" si="4"/>
        <v>326</v>
      </c>
      <c r="J38" s="58">
        <v>0.24</v>
      </c>
      <c r="K38" s="35">
        <v>1332</v>
      </c>
      <c r="L38" s="56"/>
      <c r="M38" s="35">
        <f t="shared" si="5"/>
        <v>1028</v>
      </c>
      <c r="N38" s="35">
        <f t="shared" si="6"/>
        <v>304</v>
      </c>
      <c r="O38" s="36">
        <f t="shared" si="2"/>
        <v>0.22822822822822822</v>
      </c>
    </row>
    <row r="39" spans="1:15" x14ac:dyDescent="0.25">
      <c r="A39" s="37">
        <v>10302</v>
      </c>
      <c r="B39" s="30" t="s">
        <v>36</v>
      </c>
      <c r="C39" s="30" t="s">
        <v>100</v>
      </c>
      <c r="D39" s="30" t="s">
        <v>102</v>
      </c>
      <c r="E39" s="57">
        <v>302</v>
      </c>
      <c r="F39" s="39">
        <v>321</v>
      </c>
      <c r="G39" s="40">
        <f t="shared" si="3"/>
        <v>19</v>
      </c>
      <c r="H39" s="40">
        <v>293</v>
      </c>
      <c r="I39" s="40">
        <f t="shared" si="4"/>
        <v>28</v>
      </c>
      <c r="J39" s="58">
        <v>0.09</v>
      </c>
      <c r="K39" s="34">
        <v>319</v>
      </c>
      <c r="L39" s="56"/>
      <c r="M39" s="34">
        <f t="shared" si="5"/>
        <v>293</v>
      </c>
      <c r="N39" s="34">
        <f t="shared" si="6"/>
        <v>26</v>
      </c>
      <c r="O39" s="36">
        <f t="shared" si="2"/>
        <v>8.1504702194357362E-2</v>
      </c>
    </row>
    <row r="40" spans="1:15" x14ac:dyDescent="0.25">
      <c r="A40" s="37">
        <v>10303</v>
      </c>
      <c r="B40" s="30" t="s">
        <v>36</v>
      </c>
      <c r="C40" s="30" t="s">
        <v>100</v>
      </c>
      <c r="D40" s="30" t="s">
        <v>103</v>
      </c>
      <c r="E40" s="57">
        <v>283</v>
      </c>
      <c r="F40" s="39">
        <v>301</v>
      </c>
      <c r="G40" s="40">
        <f t="shared" si="3"/>
        <v>18</v>
      </c>
      <c r="H40" s="40">
        <v>268</v>
      </c>
      <c r="I40" s="40">
        <f t="shared" si="4"/>
        <v>33</v>
      </c>
      <c r="J40" s="58">
        <v>0.11</v>
      </c>
      <c r="K40" s="34">
        <v>301</v>
      </c>
      <c r="L40" s="56"/>
      <c r="M40" s="34">
        <f t="shared" si="5"/>
        <v>268</v>
      </c>
      <c r="N40" s="34">
        <f t="shared" si="6"/>
        <v>33</v>
      </c>
      <c r="O40" s="36">
        <f t="shared" si="2"/>
        <v>0.10963455149501661</v>
      </c>
    </row>
    <row r="41" spans="1:15" x14ac:dyDescent="0.25">
      <c r="A41" s="37">
        <v>10304</v>
      </c>
      <c r="B41" s="30" t="s">
        <v>36</v>
      </c>
      <c r="C41" s="30" t="s">
        <v>100</v>
      </c>
      <c r="D41" s="30" t="s">
        <v>104</v>
      </c>
      <c r="E41" s="57">
        <v>778</v>
      </c>
      <c r="F41" s="39">
        <v>819</v>
      </c>
      <c r="G41" s="40">
        <f t="shared" si="3"/>
        <v>41</v>
      </c>
      <c r="H41" s="40">
        <v>686</v>
      </c>
      <c r="I41" s="40">
        <f t="shared" si="4"/>
        <v>133</v>
      </c>
      <c r="J41" s="58">
        <v>0.16</v>
      </c>
      <c r="K41" s="34">
        <v>825</v>
      </c>
      <c r="L41" s="56"/>
      <c r="M41" s="34">
        <f t="shared" si="5"/>
        <v>686</v>
      </c>
      <c r="N41" s="34">
        <f t="shared" si="6"/>
        <v>139</v>
      </c>
      <c r="O41" s="36">
        <f t="shared" si="2"/>
        <v>0.16848484848484849</v>
      </c>
    </row>
    <row r="42" spans="1:15" x14ac:dyDescent="0.25">
      <c r="A42" s="37">
        <v>10305</v>
      </c>
      <c r="B42" s="30" t="s">
        <v>36</v>
      </c>
      <c r="C42" s="30" t="s">
        <v>100</v>
      </c>
      <c r="D42" s="30" t="s">
        <v>105</v>
      </c>
      <c r="E42" s="57">
        <v>658</v>
      </c>
      <c r="F42" s="39">
        <v>694</v>
      </c>
      <c r="G42" s="40">
        <f t="shared" si="3"/>
        <v>36</v>
      </c>
      <c r="H42" s="40">
        <v>634</v>
      </c>
      <c r="I42" s="40">
        <f t="shared" si="4"/>
        <v>60</v>
      </c>
      <c r="J42" s="58">
        <v>0.09</v>
      </c>
      <c r="K42" s="34">
        <v>684</v>
      </c>
      <c r="L42" s="56"/>
      <c r="M42" s="34">
        <f t="shared" si="5"/>
        <v>634</v>
      </c>
      <c r="N42" s="34">
        <f t="shared" si="6"/>
        <v>50</v>
      </c>
      <c r="O42" s="36">
        <f t="shared" si="2"/>
        <v>7.3099415204678359E-2</v>
      </c>
    </row>
    <row r="43" spans="1:15" x14ac:dyDescent="0.25">
      <c r="A43" s="37">
        <v>10306</v>
      </c>
      <c r="B43" s="30" t="s">
        <v>36</v>
      </c>
      <c r="C43" s="30" t="s">
        <v>100</v>
      </c>
      <c r="D43" s="30" t="s">
        <v>106</v>
      </c>
      <c r="E43" s="42">
        <v>2223</v>
      </c>
      <c r="F43" s="32">
        <v>2442</v>
      </c>
      <c r="G43" s="59">
        <f t="shared" si="3"/>
        <v>219</v>
      </c>
      <c r="H43" s="59">
        <v>1670</v>
      </c>
      <c r="I43" s="59">
        <f t="shared" si="4"/>
        <v>772</v>
      </c>
      <c r="J43" s="58">
        <v>0.32</v>
      </c>
      <c r="K43" s="35">
        <v>2442</v>
      </c>
      <c r="L43" s="29">
        <v>772</v>
      </c>
      <c r="M43" s="35">
        <f t="shared" si="5"/>
        <v>2442</v>
      </c>
      <c r="N43" s="35">
        <f t="shared" si="6"/>
        <v>0</v>
      </c>
      <c r="O43" s="36">
        <f t="shared" si="2"/>
        <v>0</v>
      </c>
    </row>
    <row r="44" spans="1:15" x14ac:dyDescent="0.25">
      <c r="A44" s="37">
        <v>10307</v>
      </c>
      <c r="B44" s="30" t="s">
        <v>36</v>
      </c>
      <c r="C44" s="30" t="s">
        <v>100</v>
      </c>
      <c r="D44" s="30" t="s">
        <v>107</v>
      </c>
      <c r="E44" s="42">
        <v>2138</v>
      </c>
      <c r="F44" s="32">
        <v>2423</v>
      </c>
      <c r="G44" s="59">
        <f t="shared" si="3"/>
        <v>285</v>
      </c>
      <c r="H44" s="59">
        <v>2010</v>
      </c>
      <c r="I44" s="59">
        <f t="shared" si="4"/>
        <v>413</v>
      </c>
      <c r="J44" s="58">
        <v>0.17</v>
      </c>
      <c r="K44" s="35">
        <v>2372</v>
      </c>
      <c r="L44" s="56"/>
      <c r="M44" s="35">
        <f t="shared" si="5"/>
        <v>2010</v>
      </c>
      <c r="N44" s="35">
        <f t="shared" si="6"/>
        <v>362</v>
      </c>
      <c r="O44" s="36">
        <f t="shared" si="2"/>
        <v>0.15261382799325462</v>
      </c>
    </row>
    <row r="45" spans="1:15" x14ac:dyDescent="0.25">
      <c r="A45" s="37">
        <v>10308</v>
      </c>
      <c r="B45" s="30" t="s">
        <v>36</v>
      </c>
      <c r="C45" s="30" t="s">
        <v>100</v>
      </c>
      <c r="D45" s="30" t="s">
        <v>108</v>
      </c>
      <c r="E45" s="57">
        <v>206</v>
      </c>
      <c r="F45" s="39">
        <v>219</v>
      </c>
      <c r="G45" s="40">
        <f t="shared" si="3"/>
        <v>13</v>
      </c>
      <c r="H45" s="40">
        <v>177</v>
      </c>
      <c r="I45" s="40">
        <f t="shared" si="4"/>
        <v>42</v>
      </c>
      <c r="J45" s="58">
        <v>0.19</v>
      </c>
      <c r="K45" s="34">
        <v>218</v>
      </c>
      <c r="L45" s="56"/>
      <c r="M45" s="34">
        <f t="shared" si="5"/>
        <v>177</v>
      </c>
      <c r="N45" s="34">
        <f t="shared" si="6"/>
        <v>41</v>
      </c>
      <c r="O45" s="36">
        <f t="shared" si="2"/>
        <v>0.18807339449541285</v>
      </c>
    </row>
    <row r="46" spans="1:15" x14ac:dyDescent="0.25">
      <c r="A46" s="37">
        <v>10309</v>
      </c>
      <c r="B46" s="30" t="s">
        <v>36</v>
      </c>
      <c r="C46" s="30" t="s">
        <v>100</v>
      </c>
      <c r="D46" s="30" t="s">
        <v>109</v>
      </c>
      <c r="E46" s="57">
        <v>501</v>
      </c>
      <c r="F46" s="39">
        <v>535</v>
      </c>
      <c r="G46" s="40">
        <f t="shared" si="3"/>
        <v>34</v>
      </c>
      <c r="H46" s="40">
        <v>383</v>
      </c>
      <c r="I46" s="40">
        <f t="shared" si="4"/>
        <v>152</v>
      </c>
      <c r="J46" s="58">
        <v>0.28000000000000003</v>
      </c>
      <c r="K46" s="34">
        <v>551</v>
      </c>
      <c r="L46" s="56"/>
      <c r="M46" s="34">
        <f t="shared" si="5"/>
        <v>383</v>
      </c>
      <c r="N46" s="34">
        <f t="shared" si="6"/>
        <v>168</v>
      </c>
      <c r="O46" s="36">
        <f t="shared" si="2"/>
        <v>0.30490018148820325</v>
      </c>
    </row>
    <row r="47" spans="1:15" x14ac:dyDescent="0.25">
      <c r="A47" s="37">
        <v>10310</v>
      </c>
      <c r="B47" s="30" t="s">
        <v>36</v>
      </c>
      <c r="C47" s="30" t="s">
        <v>100</v>
      </c>
      <c r="D47" s="30" t="s">
        <v>110</v>
      </c>
      <c r="E47" s="42">
        <v>1495</v>
      </c>
      <c r="F47" s="32">
        <v>1656</v>
      </c>
      <c r="G47" s="59">
        <f t="shared" si="3"/>
        <v>161</v>
      </c>
      <c r="H47" s="59">
        <v>1229</v>
      </c>
      <c r="I47" s="59">
        <f t="shared" si="4"/>
        <v>427</v>
      </c>
      <c r="J47" s="58">
        <v>0.26</v>
      </c>
      <c r="K47" s="35">
        <v>1678</v>
      </c>
      <c r="L47" s="56"/>
      <c r="M47" s="35">
        <f t="shared" si="5"/>
        <v>1229</v>
      </c>
      <c r="N47" s="35">
        <f t="shared" si="6"/>
        <v>449</v>
      </c>
      <c r="O47" s="36">
        <f t="shared" si="2"/>
        <v>0.26758045292014304</v>
      </c>
    </row>
    <row r="48" spans="1:15" x14ac:dyDescent="0.25">
      <c r="A48" s="37">
        <v>10311</v>
      </c>
      <c r="B48" s="30" t="s">
        <v>36</v>
      </c>
      <c r="C48" s="30" t="s">
        <v>100</v>
      </c>
      <c r="D48" s="30" t="s">
        <v>111</v>
      </c>
      <c r="E48" s="57">
        <v>819</v>
      </c>
      <c r="F48" s="39">
        <v>868</v>
      </c>
      <c r="G48" s="40">
        <f t="shared" si="3"/>
        <v>49</v>
      </c>
      <c r="H48" s="40">
        <v>819</v>
      </c>
      <c r="I48" s="40">
        <f t="shared" si="4"/>
        <v>49</v>
      </c>
      <c r="J48" s="58">
        <v>0.06</v>
      </c>
      <c r="K48" s="34">
        <v>837</v>
      </c>
      <c r="L48" s="56"/>
      <c r="M48" s="34">
        <f t="shared" si="5"/>
        <v>819</v>
      </c>
      <c r="N48" s="34">
        <f t="shared" si="6"/>
        <v>18</v>
      </c>
      <c r="O48" s="36">
        <f t="shared" si="2"/>
        <v>2.1505376344086023E-2</v>
      </c>
    </row>
    <row r="49" spans="1:15" x14ac:dyDescent="0.25">
      <c r="A49" s="37">
        <v>10312</v>
      </c>
      <c r="B49" s="30" t="s">
        <v>36</v>
      </c>
      <c r="C49" s="30" t="s">
        <v>100</v>
      </c>
      <c r="D49" s="30" t="s">
        <v>112</v>
      </c>
      <c r="E49" s="42">
        <v>5509</v>
      </c>
      <c r="F49" s="32">
        <v>5802</v>
      </c>
      <c r="G49" s="59">
        <f t="shared" si="3"/>
        <v>293</v>
      </c>
      <c r="H49" s="59">
        <v>4542</v>
      </c>
      <c r="I49" s="59">
        <f t="shared" si="4"/>
        <v>1260</v>
      </c>
      <c r="J49" s="58">
        <v>0.22</v>
      </c>
      <c r="K49" s="35">
        <v>5757</v>
      </c>
      <c r="L49" s="29">
        <v>0</v>
      </c>
      <c r="M49" s="35">
        <f t="shared" si="5"/>
        <v>4542</v>
      </c>
      <c r="N49" s="35">
        <f t="shared" si="6"/>
        <v>1215</v>
      </c>
      <c r="O49" s="36">
        <f t="shared" si="2"/>
        <v>0.21104742053152684</v>
      </c>
    </row>
    <row r="50" spans="1:15" x14ac:dyDescent="0.25">
      <c r="A50" s="37">
        <v>10401</v>
      </c>
      <c r="B50" s="30" t="s">
        <v>36</v>
      </c>
      <c r="C50" s="30" t="s">
        <v>113</v>
      </c>
      <c r="D50" s="30" t="s">
        <v>114</v>
      </c>
      <c r="E50" s="42">
        <v>15233</v>
      </c>
      <c r="F50" s="32">
        <v>17899</v>
      </c>
      <c r="G50" s="59">
        <f t="shared" si="3"/>
        <v>2666</v>
      </c>
      <c r="H50" s="59">
        <v>5318</v>
      </c>
      <c r="I50" s="59">
        <f t="shared" si="4"/>
        <v>12581</v>
      </c>
      <c r="J50" s="58">
        <v>0.7</v>
      </c>
      <c r="K50" s="35">
        <v>17368</v>
      </c>
      <c r="L50" s="29">
        <v>497</v>
      </c>
      <c r="M50" s="35">
        <f t="shared" si="5"/>
        <v>5815</v>
      </c>
      <c r="N50" s="35">
        <f t="shared" si="6"/>
        <v>11553</v>
      </c>
      <c r="O50" s="36">
        <f t="shared" si="2"/>
        <v>0.6651888530631046</v>
      </c>
    </row>
    <row r="51" spans="1:15" x14ac:dyDescent="0.25">
      <c r="A51" s="37">
        <v>10402</v>
      </c>
      <c r="B51" s="30" t="s">
        <v>36</v>
      </c>
      <c r="C51" s="30" t="s">
        <v>113</v>
      </c>
      <c r="D51" s="30" t="s">
        <v>115</v>
      </c>
      <c r="E51" s="42">
        <v>9213</v>
      </c>
      <c r="F51" s="32">
        <v>12213</v>
      </c>
      <c r="G51" s="59">
        <f t="shared" si="3"/>
        <v>3000</v>
      </c>
      <c r="H51" s="59">
        <v>2919</v>
      </c>
      <c r="I51" s="59">
        <f t="shared" si="4"/>
        <v>9294</v>
      </c>
      <c r="J51" s="58">
        <v>0.76</v>
      </c>
      <c r="K51" s="35">
        <v>12537</v>
      </c>
      <c r="L51" s="56"/>
      <c r="M51" s="35">
        <f t="shared" si="5"/>
        <v>2919</v>
      </c>
      <c r="N51" s="35">
        <f t="shared" si="6"/>
        <v>9618</v>
      </c>
      <c r="O51" s="36">
        <f t="shared" si="2"/>
        <v>0.76716917922948069</v>
      </c>
    </row>
    <row r="52" spans="1:15" x14ac:dyDescent="0.25">
      <c r="A52" s="37">
        <v>10403</v>
      </c>
      <c r="B52" s="30" t="s">
        <v>36</v>
      </c>
      <c r="C52" s="30" t="s">
        <v>113</v>
      </c>
      <c r="D52" s="30" t="s">
        <v>116</v>
      </c>
      <c r="E52" s="42">
        <v>13903</v>
      </c>
      <c r="F52" s="32">
        <v>17543</v>
      </c>
      <c r="G52" s="59">
        <f t="shared" si="3"/>
        <v>3640</v>
      </c>
      <c r="H52" s="59">
        <v>3744</v>
      </c>
      <c r="I52" s="59">
        <f t="shared" si="4"/>
        <v>13799</v>
      </c>
      <c r="J52" s="58">
        <v>0.79</v>
      </c>
      <c r="K52" s="35">
        <v>17960</v>
      </c>
      <c r="L52" s="56"/>
      <c r="M52" s="35">
        <f t="shared" si="5"/>
        <v>3744</v>
      </c>
      <c r="N52" s="35">
        <f t="shared" si="6"/>
        <v>14216</v>
      </c>
      <c r="O52" s="36">
        <f t="shared" si="2"/>
        <v>0.7915367483296214</v>
      </c>
    </row>
    <row r="53" spans="1:15" x14ac:dyDescent="0.25">
      <c r="A53" s="37">
        <v>10501</v>
      </c>
      <c r="B53" s="30" t="s">
        <v>36</v>
      </c>
      <c r="C53" s="30" t="s">
        <v>117</v>
      </c>
      <c r="D53" s="30" t="s">
        <v>118</v>
      </c>
      <c r="E53" s="42">
        <v>2148</v>
      </c>
      <c r="F53" s="32">
        <v>2381</v>
      </c>
      <c r="G53" s="59">
        <f t="shared" si="3"/>
        <v>233</v>
      </c>
      <c r="H53" s="59">
        <v>2068</v>
      </c>
      <c r="I53" s="59">
        <f t="shared" si="4"/>
        <v>313</v>
      </c>
      <c r="J53" s="58">
        <v>0.13</v>
      </c>
      <c r="K53" s="35">
        <v>2375</v>
      </c>
      <c r="L53" s="56"/>
      <c r="M53" s="35">
        <f t="shared" si="5"/>
        <v>2068</v>
      </c>
      <c r="N53" s="35">
        <f t="shared" si="6"/>
        <v>307</v>
      </c>
      <c r="O53" s="36">
        <f t="shared" si="2"/>
        <v>0.12926315789473683</v>
      </c>
    </row>
    <row r="54" spans="1:15" x14ac:dyDescent="0.25">
      <c r="A54" s="37">
        <v>10502</v>
      </c>
      <c r="B54" s="30" t="s">
        <v>36</v>
      </c>
      <c r="C54" s="30" t="s">
        <v>117</v>
      </c>
      <c r="D54" s="30" t="s">
        <v>119</v>
      </c>
      <c r="E54" s="42">
        <v>3543</v>
      </c>
      <c r="F54" s="32">
        <v>4043</v>
      </c>
      <c r="G54" s="59">
        <f t="shared" si="3"/>
        <v>500</v>
      </c>
      <c r="H54" s="59">
        <v>3217</v>
      </c>
      <c r="I54" s="59">
        <f t="shared" si="4"/>
        <v>826</v>
      </c>
      <c r="J54" s="58">
        <v>0.2</v>
      </c>
      <c r="K54" s="35">
        <v>4067</v>
      </c>
      <c r="L54" s="29">
        <v>287</v>
      </c>
      <c r="M54" s="35">
        <f t="shared" si="5"/>
        <v>3504</v>
      </c>
      <c r="N54" s="35">
        <f t="shared" si="6"/>
        <v>563</v>
      </c>
      <c r="O54" s="36">
        <f t="shared" si="2"/>
        <v>0.1384312761249078</v>
      </c>
    </row>
    <row r="55" spans="1:15" x14ac:dyDescent="0.25">
      <c r="A55" s="37">
        <v>10503</v>
      </c>
      <c r="B55" s="30" t="s">
        <v>36</v>
      </c>
      <c r="C55" s="30" t="s">
        <v>117</v>
      </c>
      <c r="D55" s="30" t="s">
        <v>120</v>
      </c>
      <c r="E55" s="42">
        <v>1808</v>
      </c>
      <c r="F55" s="32">
        <v>2068</v>
      </c>
      <c r="G55" s="59">
        <f t="shared" si="3"/>
        <v>260</v>
      </c>
      <c r="H55" s="40">
        <v>632</v>
      </c>
      <c r="I55" s="59">
        <f t="shared" si="4"/>
        <v>1436</v>
      </c>
      <c r="J55" s="58">
        <v>0.69</v>
      </c>
      <c r="K55" s="35">
        <v>2045</v>
      </c>
      <c r="L55" s="56"/>
      <c r="M55" s="34">
        <f t="shared" si="5"/>
        <v>632</v>
      </c>
      <c r="N55" s="35">
        <f t="shared" si="6"/>
        <v>1413</v>
      </c>
      <c r="O55" s="36">
        <f t="shared" si="2"/>
        <v>0.69095354523227381</v>
      </c>
    </row>
    <row r="56" spans="1:15" x14ac:dyDescent="0.25">
      <c r="A56" s="37">
        <v>10504</v>
      </c>
      <c r="B56" s="30" t="s">
        <v>36</v>
      </c>
      <c r="C56" s="30" t="s">
        <v>117</v>
      </c>
      <c r="D56" s="30" t="s">
        <v>121</v>
      </c>
      <c r="E56" s="42">
        <v>1845</v>
      </c>
      <c r="F56" s="32">
        <v>1975</v>
      </c>
      <c r="G56" s="59">
        <f t="shared" si="3"/>
        <v>130</v>
      </c>
      <c r="H56" s="59">
        <v>1814</v>
      </c>
      <c r="I56" s="59">
        <f t="shared" si="4"/>
        <v>161</v>
      </c>
      <c r="J56" s="58">
        <v>0.08</v>
      </c>
      <c r="K56" s="35">
        <v>1933</v>
      </c>
      <c r="L56" s="56"/>
      <c r="M56" s="35">
        <f t="shared" si="5"/>
        <v>1814</v>
      </c>
      <c r="N56" s="35">
        <f t="shared" si="6"/>
        <v>119</v>
      </c>
      <c r="O56" s="36">
        <f t="shared" si="2"/>
        <v>6.1562338334195554E-2</v>
      </c>
    </row>
    <row r="57" spans="1:15" x14ac:dyDescent="0.25">
      <c r="A57" s="37">
        <v>10505</v>
      </c>
      <c r="B57" s="30" t="s">
        <v>36</v>
      </c>
      <c r="C57" s="30" t="s">
        <v>117</v>
      </c>
      <c r="D57" s="30" t="s">
        <v>122</v>
      </c>
      <c r="E57" s="42">
        <v>1634</v>
      </c>
      <c r="F57" s="32">
        <v>1939</v>
      </c>
      <c r="G57" s="59">
        <f t="shared" si="3"/>
        <v>305</v>
      </c>
      <c r="H57" s="59">
        <v>1622</v>
      </c>
      <c r="I57" s="59">
        <f t="shared" si="4"/>
        <v>317</v>
      </c>
      <c r="J57" s="58">
        <v>0.16</v>
      </c>
      <c r="K57" s="35">
        <v>1923</v>
      </c>
      <c r="L57" s="56"/>
      <c r="M57" s="35">
        <f t="shared" si="5"/>
        <v>1622</v>
      </c>
      <c r="N57" s="35">
        <f t="shared" si="6"/>
        <v>301</v>
      </c>
      <c r="O57" s="36">
        <f t="shared" si="2"/>
        <v>0.15652626105044201</v>
      </c>
    </row>
    <row r="58" spans="1:15" x14ac:dyDescent="0.25">
      <c r="A58" s="37">
        <v>10506</v>
      </c>
      <c r="B58" s="30" t="s">
        <v>36</v>
      </c>
      <c r="C58" s="30" t="s">
        <v>117</v>
      </c>
      <c r="D58" s="30" t="s">
        <v>123</v>
      </c>
      <c r="E58" s="57">
        <v>462</v>
      </c>
      <c r="F58" s="39">
        <v>502</v>
      </c>
      <c r="G58" s="40">
        <f t="shared" si="3"/>
        <v>40</v>
      </c>
      <c r="H58" s="40">
        <v>440</v>
      </c>
      <c r="I58" s="40">
        <f t="shared" si="4"/>
        <v>62</v>
      </c>
      <c r="J58" s="58">
        <v>0.12</v>
      </c>
      <c r="K58" s="34">
        <v>486</v>
      </c>
      <c r="L58" s="56"/>
      <c r="M58" s="34">
        <f t="shared" si="5"/>
        <v>440</v>
      </c>
      <c r="N58" s="34">
        <f t="shared" si="6"/>
        <v>46</v>
      </c>
      <c r="O58" s="36">
        <f t="shared" si="2"/>
        <v>9.4650205761316872E-2</v>
      </c>
    </row>
    <row r="59" spans="1:15" x14ac:dyDescent="0.25">
      <c r="A59" s="37">
        <v>10507</v>
      </c>
      <c r="B59" s="30" t="s">
        <v>36</v>
      </c>
      <c r="C59" s="30" t="s">
        <v>117</v>
      </c>
      <c r="D59" s="30" t="s">
        <v>124</v>
      </c>
      <c r="E59" s="57">
        <v>828</v>
      </c>
      <c r="F59" s="39">
        <v>892</v>
      </c>
      <c r="G59" s="40">
        <f t="shared" si="3"/>
        <v>64</v>
      </c>
      <c r="H59" s="40">
        <v>693</v>
      </c>
      <c r="I59" s="40">
        <f t="shared" si="4"/>
        <v>199</v>
      </c>
      <c r="J59" s="58">
        <v>0.22</v>
      </c>
      <c r="K59" s="34">
        <v>883</v>
      </c>
      <c r="L59" s="56"/>
      <c r="M59" s="34">
        <f t="shared" si="5"/>
        <v>693</v>
      </c>
      <c r="N59" s="34">
        <f t="shared" si="6"/>
        <v>190</v>
      </c>
      <c r="O59" s="36">
        <f t="shared" si="2"/>
        <v>0.21517553793884484</v>
      </c>
    </row>
    <row r="60" spans="1:15" x14ac:dyDescent="0.25">
      <c r="A60" s="37">
        <v>10508</v>
      </c>
      <c r="B60" s="30" t="s">
        <v>36</v>
      </c>
      <c r="C60" s="30" t="s">
        <v>117</v>
      </c>
      <c r="D60" s="30" t="s">
        <v>125</v>
      </c>
      <c r="E60" s="57">
        <v>842</v>
      </c>
      <c r="F60" s="39">
        <v>876</v>
      </c>
      <c r="G60" s="40">
        <f t="shared" si="3"/>
        <v>34</v>
      </c>
      <c r="H60" s="40">
        <v>818</v>
      </c>
      <c r="I60" s="40">
        <f t="shared" si="4"/>
        <v>58</v>
      </c>
      <c r="J60" s="58">
        <v>7.0000000000000007E-2</v>
      </c>
      <c r="K60" s="34">
        <v>876</v>
      </c>
      <c r="L60" s="29">
        <v>58</v>
      </c>
      <c r="M60" s="34">
        <f t="shared" si="5"/>
        <v>876</v>
      </c>
      <c r="N60" s="34">
        <f t="shared" si="6"/>
        <v>0</v>
      </c>
      <c r="O60" s="36">
        <f t="shared" si="2"/>
        <v>0</v>
      </c>
    </row>
    <row r="61" spans="1:15" x14ac:dyDescent="0.25">
      <c r="A61" s="37">
        <v>10509</v>
      </c>
      <c r="B61" s="30" t="s">
        <v>36</v>
      </c>
      <c r="C61" s="30" t="s">
        <v>117</v>
      </c>
      <c r="D61" s="30" t="s">
        <v>117</v>
      </c>
      <c r="E61" s="42">
        <v>1564</v>
      </c>
      <c r="F61" s="32">
        <v>1645</v>
      </c>
      <c r="G61" s="59">
        <f t="shared" si="3"/>
        <v>81</v>
      </c>
      <c r="H61" s="59">
        <v>1537</v>
      </c>
      <c r="I61" s="59">
        <f t="shared" si="4"/>
        <v>108</v>
      </c>
      <c r="J61" s="58">
        <v>7.0000000000000007E-2</v>
      </c>
      <c r="K61" s="35">
        <v>1606</v>
      </c>
      <c r="L61" s="56"/>
      <c r="M61" s="35">
        <f t="shared" si="5"/>
        <v>1537</v>
      </c>
      <c r="N61" s="35">
        <f t="shared" si="6"/>
        <v>69</v>
      </c>
      <c r="O61" s="36">
        <f t="shared" si="2"/>
        <v>4.2963885429638853E-2</v>
      </c>
    </row>
    <row r="62" spans="1:15" x14ac:dyDescent="0.25">
      <c r="A62" s="37">
        <v>10510</v>
      </c>
      <c r="B62" s="30" t="s">
        <v>36</v>
      </c>
      <c r="C62" s="30" t="s">
        <v>117</v>
      </c>
      <c r="D62" s="30" t="s">
        <v>126</v>
      </c>
      <c r="E62" s="57">
        <v>384</v>
      </c>
      <c r="F62" s="39">
        <v>407</v>
      </c>
      <c r="G62" s="40">
        <f t="shared" si="3"/>
        <v>23</v>
      </c>
      <c r="H62" s="40">
        <v>379</v>
      </c>
      <c r="I62" s="40">
        <f t="shared" si="4"/>
        <v>28</v>
      </c>
      <c r="J62" s="58">
        <v>7.0000000000000007E-2</v>
      </c>
      <c r="K62" s="34">
        <v>405</v>
      </c>
      <c r="L62" s="56"/>
      <c r="M62" s="34">
        <f t="shared" si="5"/>
        <v>379</v>
      </c>
      <c r="N62" s="34">
        <f t="shared" si="6"/>
        <v>26</v>
      </c>
      <c r="O62" s="36">
        <f t="shared" si="2"/>
        <v>6.4197530864197536E-2</v>
      </c>
    </row>
    <row r="63" spans="1:15" x14ac:dyDescent="0.25">
      <c r="A63" s="37">
        <v>10511</v>
      </c>
      <c r="B63" s="30" t="s">
        <v>36</v>
      </c>
      <c r="C63" s="30" t="s">
        <v>117</v>
      </c>
      <c r="D63" s="30" t="s">
        <v>127</v>
      </c>
      <c r="E63" s="57">
        <v>727</v>
      </c>
      <c r="F63" s="39">
        <v>785</v>
      </c>
      <c r="G63" s="40">
        <f t="shared" si="3"/>
        <v>58</v>
      </c>
      <c r="H63" s="40">
        <v>651</v>
      </c>
      <c r="I63" s="40">
        <f t="shared" si="4"/>
        <v>134</v>
      </c>
      <c r="J63" s="58">
        <v>0.17</v>
      </c>
      <c r="K63" s="34">
        <v>776</v>
      </c>
      <c r="L63" s="56"/>
      <c r="M63" s="34">
        <f t="shared" si="5"/>
        <v>651</v>
      </c>
      <c r="N63" s="34">
        <f t="shared" si="6"/>
        <v>125</v>
      </c>
      <c r="O63" s="36">
        <f t="shared" si="2"/>
        <v>0.16108247422680413</v>
      </c>
    </row>
    <row r="64" spans="1:15" x14ac:dyDescent="0.25">
      <c r="A64" s="37">
        <v>10512</v>
      </c>
      <c r="B64" s="30" t="s">
        <v>36</v>
      </c>
      <c r="C64" s="30" t="s">
        <v>117</v>
      </c>
      <c r="D64" s="30" t="s">
        <v>128</v>
      </c>
      <c r="E64" s="42">
        <v>3482</v>
      </c>
      <c r="F64" s="32">
        <v>3939</v>
      </c>
      <c r="G64" s="59">
        <f t="shared" si="3"/>
        <v>457</v>
      </c>
      <c r="H64" s="59">
        <v>3211</v>
      </c>
      <c r="I64" s="59">
        <f t="shared" si="4"/>
        <v>728</v>
      </c>
      <c r="J64" s="58">
        <v>0.18</v>
      </c>
      <c r="K64" s="35">
        <v>3950</v>
      </c>
      <c r="L64" s="29">
        <v>728</v>
      </c>
      <c r="M64" s="35">
        <f t="shared" si="5"/>
        <v>3939</v>
      </c>
      <c r="N64" s="35">
        <f t="shared" si="6"/>
        <v>11</v>
      </c>
      <c r="O64" s="36">
        <f t="shared" si="2"/>
        <v>2.7848101265822785E-3</v>
      </c>
    </row>
    <row r="65" spans="1:15" x14ac:dyDescent="0.25">
      <c r="A65" s="37">
        <v>10513</v>
      </c>
      <c r="B65" s="30" t="s">
        <v>36</v>
      </c>
      <c r="C65" s="30" t="s">
        <v>117</v>
      </c>
      <c r="D65" s="30" t="s">
        <v>129</v>
      </c>
      <c r="E65" s="42">
        <v>3396</v>
      </c>
      <c r="F65" s="32">
        <v>3734</v>
      </c>
      <c r="G65" s="59">
        <f t="shared" si="3"/>
        <v>338</v>
      </c>
      <c r="H65" s="59">
        <v>2968</v>
      </c>
      <c r="I65" s="59">
        <f t="shared" si="4"/>
        <v>766</v>
      </c>
      <c r="J65" s="58">
        <v>0.21</v>
      </c>
      <c r="K65" s="35">
        <v>3712</v>
      </c>
      <c r="L65" s="56"/>
      <c r="M65" s="35">
        <f t="shared" si="5"/>
        <v>2968</v>
      </c>
      <c r="N65" s="35">
        <f t="shared" si="6"/>
        <v>744</v>
      </c>
      <c r="O65" s="36">
        <f t="shared" si="2"/>
        <v>0.20043103448275862</v>
      </c>
    </row>
    <row r="66" spans="1:15" x14ac:dyDescent="0.25">
      <c r="A66" s="37">
        <v>10514</v>
      </c>
      <c r="B66" s="30" t="s">
        <v>36</v>
      </c>
      <c r="C66" s="30" t="s">
        <v>117</v>
      </c>
      <c r="D66" s="30" t="s">
        <v>130</v>
      </c>
      <c r="E66" s="42">
        <v>4654</v>
      </c>
      <c r="F66" s="32">
        <v>5125</v>
      </c>
      <c r="G66" s="59">
        <f t="shared" si="3"/>
        <v>471</v>
      </c>
      <c r="H66" s="59">
        <v>3986</v>
      </c>
      <c r="I66" s="59">
        <f t="shared" si="4"/>
        <v>1139</v>
      </c>
      <c r="J66" s="58">
        <v>0.22</v>
      </c>
      <c r="K66" s="35">
        <v>5075</v>
      </c>
      <c r="L66" s="56"/>
      <c r="M66" s="35">
        <f t="shared" si="5"/>
        <v>3986</v>
      </c>
      <c r="N66" s="35">
        <f t="shared" si="6"/>
        <v>1089</v>
      </c>
      <c r="O66" s="36">
        <f t="shared" si="2"/>
        <v>0.21458128078817734</v>
      </c>
    </row>
    <row r="67" spans="1:15" x14ac:dyDescent="0.25">
      <c r="A67" s="37">
        <v>10515</v>
      </c>
      <c r="B67" s="30" t="s">
        <v>36</v>
      </c>
      <c r="C67" s="30" t="s">
        <v>117</v>
      </c>
      <c r="D67" s="30" t="s">
        <v>131</v>
      </c>
      <c r="E67" s="42">
        <v>1268</v>
      </c>
      <c r="F67" s="32">
        <v>1399</v>
      </c>
      <c r="G67" s="59">
        <f t="shared" si="3"/>
        <v>131</v>
      </c>
      <c r="H67" s="59">
        <v>1204</v>
      </c>
      <c r="I67" s="59">
        <f t="shared" si="4"/>
        <v>195</v>
      </c>
      <c r="J67" s="58">
        <v>0.14000000000000001</v>
      </c>
      <c r="K67" s="35">
        <v>1389</v>
      </c>
      <c r="L67" s="56"/>
      <c r="M67" s="35">
        <f t="shared" si="5"/>
        <v>1204</v>
      </c>
      <c r="N67" s="35">
        <f t="shared" si="6"/>
        <v>185</v>
      </c>
      <c r="O67" s="36">
        <f t="shared" si="2"/>
        <v>0.1331893448524118</v>
      </c>
    </row>
    <row r="68" spans="1:15" x14ac:dyDescent="0.25">
      <c r="A68" s="37">
        <v>10516</v>
      </c>
      <c r="B68" s="30" t="s">
        <v>36</v>
      </c>
      <c r="C68" s="30" t="s">
        <v>117</v>
      </c>
      <c r="D68" s="30" t="s">
        <v>132</v>
      </c>
      <c r="E68" s="57">
        <v>546</v>
      </c>
      <c r="F68" s="39">
        <v>563</v>
      </c>
      <c r="G68" s="40">
        <f t="shared" si="3"/>
        <v>17</v>
      </c>
      <c r="H68" s="40">
        <v>539</v>
      </c>
      <c r="I68" s="40">
        <f t="shared" si="4"/>
        <v>24</v>
      </c>
      <c r="J68" s="58">
        <v>0.04</v>
      </c>
      <c r="K68" s="34">
        <v>550</v>
      </c>
      <c r="L68" s="56"/>
      <c r="M68" s="34">
        <f t="shared" si="5"/>
        <v>539</v>
      </c>
      <c r="N68" s="34">
        <f t="shared" si="6"/>
        <v>11</v>
      </c>
      <c r="O68" s="36">
        <f t="shared" si="2"/>
        <v>0.02</v>
      </c>
    </row>
    <row r="69" spans="1:15" x14ac:dyDescent="0.25">
      <c r="A69" s="37">
        <v>10517</v>
      </c>
      <c r="B69" s="30" t="s">
        <v>36</v>
      </c>
      <c r="C69" s="30" t="s">
        <v>117</v>
      </c>
      <c r="D69" s="30" t="s">
        <v>133</v>
      </c>
      <c r="E69" s="57">
        <v>685</v>
      </c>
      <c r="F69" s="39">
        <v>739</v>
      </c>
      <c r="G69" s="40">
        <f t="shared" si="3"/>
        <v>54</v>
      </c>
      <c r="H69" s="40">
        <v>629</v>
      </c>
      <c r="I69" s="40">
        <f t="shared" si="4"/>
        <v>110</v>
      </c>
      <c r="J69" s="58">
        <v>0.15</v>
      </c>
      <c r="K69" s="34">
        <v>732</v>
      </c>
      <c r="L69" s="56"/>
      <c r="M69" s="34">
        <f t="shared" si="5"/>
        <v>629</v>
      </c>
      <c r="N69" s="34">
        <f t="shared" si="6"/>
        <v>103</v>
      </c>
      <c r="O69" s="36">
        <f t="shared" si="2"/>
        <v>0.14071038251366119</v>
      </c>
    </row>
    <row r="70" spans="1:15" x14ac:dyDescent="0.25">
      <c r="A70" s="37">
        <v>10518</v>
      </c>
      <c r="B70" s="30" t="s">
        <v>36</v>
      </c>
      <c r="C70" s="30" t="s">
        <v>117</v>
      </c>
      <c r="D70" s="30" t="s">
        <v>134</v>
      </c>
      <c r="E70" s="57">
        <v>586</v>
      </c>
      <c r="F70" s="39">
        <v>645</v>
      </c>
      <c r="G70" s="40">
        <f t="shared" si="3"/>
        <v>59</v>
      </c>
      <c r="H70" s="40">
        <v>586</v>
      </c>
      <c r="I70" s="40">
        <f t="shared" si="4"/>
        <v>59</v>
      </c>
      <c r="J70" s="58">
        <v>0.09</v>
      </c>
      <c r="K70" s="34">
        <v>621</v>
      </c>
      <c r="L70" s="56"/>
      <c r="M70" s="34">
        <f t="shared" si="5"/>
        <v>586</v>
      </c>
      <c r="N70" s="34">
        <f t="shared" si="6"/>
        <v>35</v>
      </c>
      <c r="O70" s="36">
        <f t="shared" si="2"/>
        <v>5.6360708534621579E-2</v>
      </c>
    </row>
    <row r="71" spans="1:15" x14ac:dyDescent="0.25">
      <c r="A71" s="37">
        <v>10519</v>
      </c>
      <c r="B71" s="30" t="s">
        <v>36</v>
      </c>
      <c r="C71" s="30" t="s">
        <v>117</v>
      </c>
      <c r="D71" s="30" t="s">
        <v>135</v>
      </c>
      <c r="E71" s="57">
        <v>419</v>
      </c>
      <c r="F71" s="39">
        <v>445</v>
      </c>
      <c r="G71" s="40">
        <f t="shared" si="3"/>
        <v>26</v>
      </c>
      <c r="H71" s="40">
        <v>403</v>
      </c>
      <c r="I71" s="40">
        <f t="shared" si="4"/>
        <v>42</v>
      </c>
      <c r="J71" s="58">
        <v>0.09</v>
      </c>
      <c r="K71" s="34">
        <v>434</v>
      </c>
      <c r="L71" s="56"/>
      <c r="M71" s="34">
        <f t="shared" si="5"/>
        <v>403</v>
      </c>
      <c r="N71" s="34">
        <f t="shared" si="6"/>
        <v>31</v>
      </c>
      <c r="O71" s="36">
        <f t="shared" si="2"/>
        <v>7.1428571428571425E-2</v>
      </c>
    </row>
    <row r="72" spans="1:15" x14ac:dyDescent="0.25">
      <c r="A72" s="37">
        <v>10520</v>
      </c>
      <c r="B72" s="30" t="s">
        <v>36</v>
      </c>
      <c r="C72" s="30" t="s">
        <v>117</v>
      </c>
      <c r="D72" s="30" t="s">
        <v>136</v>
      </c>
      <c r="E72" s="42">
        <v>1907</v>
      </c>
      <c r="F72" s="32">
        <v>2114</v>
      </c>
      <c r="G72" s="59">
        <f t="shared" si="3"/>
        <v>207</v>
      </c>
      <c r="H72" s="59">
        <v>1888</v>
      </c>
      <c r="I72" s="59">
        <f t="shared" si="4"/>
        <v>226</v>
      </c>
      <c r="J72" s="58">
        <v>0.11</v>
      </c>
      <c r="K72" s="35">
        <v>2145</v>
      </c>
      <c r="L72" s="56"/>
      <c r="M72" s="35">
        <f t="shared" si="5"/>
        <v>1888</v>
      </c>
      <c r="N72" s="35">
        <f t="shared" si="6"/>
        <v>257</v>
      </c>
      <c r="O72" s="36">
        <f t="shared" si="2"/>
        <v>0.11981351981351981</v>
      </c>
    </row>
    <row r="73" spans="1:15" x14ac:dyDescent="0.25">
      <c r="A73" s="37">
        <v>10521</v>
      </c>
      <c r="B73" s="30" t="s">
        <v>36</v>
      </c>
      <c r="C73" s="30" t="s">
        <v>117</v>
      </c>
      <c r="D73" s="30" t="s">
        <v>137</v>
      </c>
      <c r="E73" s="42">
        <v>2945</v>
      </c>
      <c r="F73" s="32">
        <v>3127</v>
      </c>
      <c r="G73" s="59">
        <f t="shared" si="3"/>
        <v>182</v>
      </c>
      <c r="H73" s="59">
        <v>2916</v>
      </c>
      <c r="I73" s="59">
        <f t="shared" si="4"/>
        <v>211</v>
      </c>
      <c r="J73" s="58">
        <v>7.0000000000000007E-2</v>
      </c>
      <c r="K73" s="35">
        <v>3127</v>
      </c>
      <c r="L73" s="29">
        <v>211</v>
      </c>
      <c r="M73" s="35">
        <f t="shared" si="5"/>
        <v>3127</v>
      </c>
      <c r="N73" s="35">
        <f t="shared" si="6"/>
        <v>0</v>
      </c>
      <c r="O73" s="36">
        <f t="shared" si="2"/>
        <v>0</v>
      </c>
    </row>
    <row r="74" spans="1:15" x14ac:dyDescent="0.25">
      <c r="A74" s="37">
        <v>10522</v>
      </c>
      <c r="B74" s="30" t="s">
        <v>36</v>
      </c>
      <c r="C74" s="30" t="s">
        <v>117</v>
      </c>
      <c r="D74" s="30" t="s">
        <v>138</v>
      </c>
      <c r="E74" s="42">
        <v>1235</v>
      </c>
      <c r="F74" s="32">
        <v>1367</v>
      </c>
      <c r="G74" s="59">
        <f t="shared" si="3"/>
        <v>132</v>
      </c>
      <c r="H74" s="59">
        <v>1135</v>
      </c>
      <c r="I74" s="59">
        <f t="shared" si="4"/>
        <v>232</v>
      </c>
      <c r="J74" s="58">
        <v>0.17</v>
      </c>
      <c r="K74" s="35">
        <v>1375</v>
      </c>
      <c r="L74" s="56"/>
      <c r="M74" s="35">
        <f t="shared" si="5"/>
        <v>1135</v>
      </c>
      <c r="N74" s="35">
        <f t="shared" si="6"/>
        <v>240</v>
      </c>
      <c r="O74" s="36">
        <f t="shared" si="2"/>
        <v>0.17454545454545456</v>
      </c>
    </row>
    <row r="75" spans="1:15" x14ac:dyDescent="0.25">
      <c r="A75" s="37">
        <v>10523</v>
      </c>
      <c r="B75" s="30" t="s">
        <v>36</v>
      </c>
      <c r="C75" s="30" t="s">
        <v>117</v>
      </c>
      <c r="D75" s="30" t="s">
        <v>139</v>
      </c>
      <c r="E75" s="42">
        <v>1324</v>
      </c>
      <c r="F75" s="32">
        <v>1449</v>
      </c>
      <c r="G75" s="59">
        <f t="shared" si="3"/>
        <v>125</v>
      </c>
      <c r="H75" s="59">
        <v>1310</v>
      </c>
      <c r="I75" s="59">
        <f t="shared" si="4"/>
        <v>139</v>
      </c>
      <c r="J75" s="58">
        <v>0.1</v>
      </c>
      <c r="K75" s="35">
        <v>1457</v>
      </c>
      <c r="L75" s="56"/>
      <c r="M75" s="35">
        <f t="shared" si="5"/>
        <v>1310</v>
      </c>
      <c r="N75" s="35">
        <f t="shared" si="6"/>
        <v>147</v>
      </c>
      <c r="O75" s="36">
        <f t="shared" si="2"/>
        <v>0.10089224433768017</v>
      </c>
    </row>
    <row r="76" spans="1:15" x14ac:dyDescent="0.25">
      <c r="A76" s="37">
        <v>10601</v>
      </c>
      <c r="B76" s="30" t="s">
        <v>36</v>
      </c>
      <c r="C76" s="30" t="s">
        <v>140</v>
      </c>
      <c r="D76" s="30" t="s">
        <v>141</v>
      </c>
      <c r="E76" s="42">
        <v>982</v>
      </c>
      <c r="F76" s="32">
        <v>1104</v>
      </c>
      <c r="G76" s="59">
        <f t="shared" si="3"/>
        <v>122</v>
      </c>
      <c r="H76" s="40">
        <v>910</v>
      </c>
      <c r="I76" s="59">
        <f t="shared" si="4"/>
        <v>194</v>
      </c>
      <c r="J76" s="58">
        <v>0.18</v>
      </c>
      <c r="K76" s="35">
        <v>1058</v>
      </c>
      <c r="L76" s="56"/>
      <c r="M76" s="34">
        <f t="shared" si="5"/>
        <v>910</v>
      </c>
      <c r="N76" s="35">
        <f t="shared" si="6"/>
        <v>148</v>
      </c>
      <c r="O76" s="36">
        <f t="shared" si="2"/>
        <v>0.13988657844990549</v>
      </c>
    </row>
    <row r="77" spans="1:15" x14ac:dyDescent="0.25">
      <c r="A77" s="37">
        <v>10602</v>
      </c>
      <c r="B77" s="30" t="s">
        <v>36</v>
      </c>
      <c r="C77" s="30" t="s">
        <v>140</v>
      </c>
      <c r="D77" s="30" t="s">
        <v>142</v>
      </c>
      <c r="E77" s="42">
        <v>2564</v>
      </c>
      <c r="F77" s="32">
        <v>2799</v>
      </c>
      <c r="G77" s="59">
        <f t="shared" si="3"/>
        <v>235</v>
      </c>
      <c r="H77" s="40">
        <v>778</v>
      </c>
      <c r="I77" s="59">
        <f t="shared" si="4"/>
        <v>2021</v>
      </c>
      <c r="J77" s="58">
        <v>0.72</v>
      </c>
      <c r="K77" s="35">
        <v>2877</v>
      </c>
      <c r="L77" s="56"/>
      <c r="M77" s="34">
        <f t="shared" si="5"/>
        <v>778</v>
      </c>
      <c r="N77" s="35">
        <f t="shared" si="6"/>
        <v>2099</v>
      </c>
      <c r="O77" s="36">
        <f t="shared" si="2"/>
        <v>0.72957942301007994</v>
      </c>
    </row>
    <row r="78" spans="1:15" x14ac:dyDescent="0.25">
      <c r="A78" s="37">
        <v>10603</v>
      </c>
      <c r="B78" s="30" t="s">
        <v>36</v>
      </c>
      <c r="C78" s="30" t="s">
        <v>140</v>
      </c>
      <c r="D78" s="30" t="s">
        <v>143</v>
      </c>
      <c r="E78" s="57">
        <v>600</v>
      </c>
      <c r="F78" s="39">
        <v>633</v>
      </c>
      <c r="G78" s="40">
        <f t="shared" si="3"/>
        <v>33</v>
      </c>
      <c r="H78" s="40">
        <v>588</v>
      </c>
      <c r="I78" s="40">
        <f t="shared" si="4"/>
        <v>45</v>
      </c>
      <c r="J78" s="58">
        <v>7.0000000000000007E-2</v>
      </c>
      <c r="K78" s="34">
        <v>636</v>
      </c>
      <c r="L78" s="29">
        <v>45</v>
      </c>
      <c r="M78" s="34">
        <f t="shared" si="5"/>
        <v>633</v>
      </c>
      <c r="N78" s="34">
        <f t="shared" si="6"/>
        <v>3</v>
      </c>
      <c r="O78" s="36">
        <f t="shared" si="2"/>
        <v>4.7169811320754715E-3</v>
      </c>
    </row>
    <row r="79" spans="1:15" x14ac:dyDescent="0.25">
      <c r="A79" s="37">
        <v>10604</v>
      </c>
      <c r="B79" s="30" t="s">
        <v>36</v>
      </c>
      <c r="C79" s="30" t="s">
        <v>140</v>
      </c>
      <c r="D79" s="30" t="s">
        <v>144</v>
      </c>
      <c r="E79" s="42">
        <v>2561</v>
      </c>
      <c r="F79" s="32">
        <v>2722</v>
      </c>
      <c r="G79" s="59">
        <f t="shared" si="3"/>
        <v>161</v>
      </c>
      <c r="H79" s="59">
        <v>2514</v>
      </c>
      <c r="I79" s="59">
        <f t="shared" si="4"/>
        <v>208</v>
      </c>
      <c r="J79" s="58">
        <v>0.08</v>
      </c>
      <c r="K79" s="35">
        <v>2664</v>
      </c>
      <c r="L79" s="56"/>
      <c r="M79" s="35">
        <f t="shared" si="5"/>
        <v>2514</v>
      </c>
      <c r="N79" s="35">
        <f t="shared" si="6"/>
        <v>150</v>
      </c>
      <c r="O79" s="36">
        <f t="shared" si="2"/>
        <v>5.6306306306306307E-2</v>
      </c>
    </row>
    <row r="80" spans="1:15" x14ac:dyDescent="0.25">
      <c r="A80" s="37">
        <v>10605</v>
      </c>
      <c r="B80" s="30" t="s">
        <v>36</v>
      </c>
      <c r="C80" s="30" t="s">
        <v>140</v>
      </c>
      <c r="D80" s="30" t="s">
        <v>145</v>
      </c>
      <c r="E80" s="42">
        <v>2206</v>
      </c>
      <c r="F80" s="32">
        <v>2465</v>
      </c>
      <c r="G80" s="59">
        <f t="shared" si="3"/>
        <v>259</v>
      </c>
      <c r="H80" s="59">
        <v>1945</v>
      </c>
      <c r="I80" s="59">
        <f t="shared" si="4"/>
        <v>520</v>
      </c>
      <c r="J80" s="58">
        <v>0.21</v>
      </c>
      <c r="K80" s="35">
        <v>2431</v>
      </c>
      <c r="L80" s="56"/>
      <c r="M80" s="35">
        <f t="shared" si="5"/>
        <v>1945</v>
      </c>
      <c r="N80" s="35">
        <f t="shared" si="6"/>
        <v>486</v>
      </c>
      <c r="O80" s="36">
        <f t="shared" si="2"/>
        <v>0.19991772932949403</v>
      </c>
    </row>
    <row r="81" spans="1:15" x14ac:dyDescent="0.25">
      <c r="A81" s="37">
        <v>10606</v>
      </c>
      <c r="B81" s="30" t="s">
        <v>36</v>
      </c>
      <c r="C81" s="30" t="s">
        <v>140</v>
      </c>
      <c r="D81" s="30" t="s">
        <v>146</v>
      </c>
      <c r="E81" s="42">
        <v>1590</v>
      </c>
      <c r="F81" s="32">
        <v>1691</v>
      </c>
      <c r="G81" s="59">
        <f t="shared" si="3"/>
        <v>101</v>
      </c>
      <c r="H81" s="59">
        <v>1587</v>
      </c>
      <c r="I81" s="59">
        <f t="shared" si="4"/>
        <v>104</v>
      </c>
      <c r="J81" s="58">
        <v>0.06</v>
      </c>
      <c r="K81" s="35">
        <v>1673</v>
      </c>
      <c r="L81" s="56"/>
      <c r="M81" s="35">
        <f t="shared" si="5"/>
        <v>1587</v>
      </c>
      <c r="N81" s="35">
        <f t="shared" si="6"/>
        <v>86</v>
      </c>
      <c r="O81" s="36">
        <f t="shared" si="2"/>
        <v>5.1404662283323369E-2</v>
      </c>
    </row>
    <row r="82" spans="1:15" x14ac:dyDescent="0.25">
      <c r="A82" s="37">
        <v>10607</v>
      </c>
      <c r="B82" s="30" t="s">
        <v>36</v>
      </c>
      <c r="C82" s="30" t="s">
        <v>140</v>
      </c>
      <c r="D82" s="30" t="s">
        <v>147</v>
      </c>
      <c r="E82" s="42">
        <v>1508</v>
      </c>
      <c r="F82" s="32">
        <v>1566</v>
      </c>
      <c r="G82" s="59">
        <f t="shared" si="3"/>
        <v>58</v>
      </c>
      <c r="H82" s="59">
        <v>1466</v>
      </c>
      <c r="I82" s="59">
        <f t="shared" si="4"/>
        <v>100</v>
      </c>
      <c r="J82" s="58">
        <v>0.06</v>
      </c>
      <c r="K82" s="35">
        <v>1559</v>
      </c>
      <c r="L82" s="56"/>
      <c r="M82" s="35">
        <f t="shared" si="5"/>
        <v>1466</v>
      </c>
      <c r="N82" s="35">
        <f t="shared" si="6"/>
        <v>93</v>
      </c>
      <c r="O82" s="36">
        <f t="shared" si="2"/>
        <v>5.9653624118024377E-2</v>
      </c>
    </row>
    <row r="83" spans="1:15" x14ac:dyDescent="0.25">
      <c r="A83" s="37">
        <v>10608</v>
      </c>
      <c r="B83" s="30" t="s">
        <v>36</v>
      </c>
      <c r="C83" s="30" t="s">
        <v>140</v>
      </c>
      <c r="D83" s="30" t="s">
        <v>148</v>
      </c>
      <c r="E83" s="57">
        <v>431</v>
      </c>
      <c r="F83" s="39">
        <v>439</v>
      </c>
      <c r="G83" s="40">
        <f t="shared" si="3"/>
        <v>8</v>
      </c>
      <c r="H83" s="40">
        <v>416</v>
      </c>
      <c r="I83" s="40">
        <f t="shared" si="4"/>
        <v>23</v>
      </c>
      <c r="J83" s="58">
        <v>0.05</v>
      </c>
      <c r="K83" s="34">
        <v>419</v>
      </c>
      <c r="L83" s="56"/>
      <c r="M83" s="34">
        <f t="shared" si="5"/>
        <v>416</v>
      </c>
      <c r="N83" s="34">
        <f t="shared" si="6"/>
        <v>3</v>
      </c>
      <c r="O83" s="36">
        <f t="shared" si="2"/>
        <v>7.1599045346062056E-3</v>
      </c>
    </row>
    <row r="84" spans="1:15" x14ac:dyDescent="0.25">
      <c r="A84" s="37">
        <v>10609</v>
      </c>
      <c r="B84" s="30" t="s">
        <v>36</v>
      </c>
      <c r="C84" s="30" t="s">
        <v>140</v>
      </c>
      <c r="D84" s="30" t="s">
        <v>149</v>
      </c>
      <c r="E84" s="42">
        <v>8967</v>
      </c>
      <c r="F84" s="32">
        <v>9830</v>
      </c>
      <c r="G84" s="59">
        <f t="shared" si="3"/>
        <v>863</v>
      </c>
      <c r="H84" s="59">
        <v>5505</v>
      </c>
      <c r="I84" s="59">
        <f t="shared" si="4"/>
        <v>4325</v>
      </c>
      <c r="J84" s="58">
        <v>0.44</v>
      </c>
      <c r="K84" s="35">
        <v>10028</v>
      </c>
      <c r="L84" s="56"/>
      <c r="M84" s="35">
        <f t="shared" si="5"/>
        <v>5505</v>
      </c>
      <c r="N84" s="35">
        <f t="shared" si="6"/>
        <v>4523</v>
      </c>
      <c r="O84" s="36">
        <f t="shared" si="2"/>
        <v>0.45103709613083365</v>
      </c>
    </row>
    <row r="85" spans="1:15" x14ac:dyDescent="0.25">
      <c r="A85" s="37">
        <v>10610</v>
      </c>
      <c r="B85" s="30" t="s">
        <v>36</v>
      </c>
      <c r="C85" s="30" t="s">
        <v>140</v>
      </c>
      <c r="D85" s="30" t="s">
        <v>150</v>
      </c>
      <c r="E85" s="57">
        <v>510</v>
      </c>
      <c r="F85" s="39">
        <v>534</v>
      </c>
      <c r="G85" s="40">
        <f t="shared" si="3"/>
        <v>24</v>
      </c>
      <c r="H85" s="40">
        <v>504</v>
      </c>
      <c r="I85" s="40">
        <f t="shared" si="4"/>
        <v>30</v>
      </c>
      <c r="J85" s="58">
        <v>0.06</v>
      </c>
      <c r="K85" s="34">
        <v>529</v>
      </c>
      <c r="L85" s="56"/>
      <c r="M85" s="34">
        <f t="shared" si="5"/>
        <v>504</v>
      </c>
      <c r="N85" s="34">
        <f t="shared" si="6"/>
        <v>25</v>
      </c>
      <c r="O85" s="36">
        <f t="shared" si="2"/>
        <v>4.725897920604915E-2</v>
      </c>
    </row>
    <row r="86" spans="1:15" x14ac:dyDescent="0.25">
      <c r="A86" s="37">
        <v>10611</v>
      </c>
      <c r="B86" s="30" t="s">
        <v>36</v>
      </c>
      <c r="C86" s="30" t="s">
        <v>140</v>
      </c>
      <c r="D86" s="30" t="s">
        <v>151</v>
      </c>
      <c r="E86" s="57">
        <v>282</v>
      </c>
      <c r="F86" s="39">
        <v>290</v>
      </c>
      <c r="G86" s="40">
        <f t="shared" si="3"/>
        <v>8</v>
      </c>
      <c r="H86" s="40">
        <v>282</v>
      </c>
      <c r="I86" s="40">
        <f t="shared" si="4"/>
        <v>8</v>
      </c>
      <c r="J86" s="58">
        <v>0.03</v>
      </c>
      <c r="K86" s="34">
        <v>288</v>
      </c>
      <c r="L86" s="56"/>
      <c r="M86" s="34">
        <f t="shared" si="5"/>
        <v>282</v>
      </c>
      <c r="N86" s="34">
        <f t="shared" si="6"/>
        <v>6</v>
      </c>
      <c r="O86" s="36">
        <f t="shared" si="2"/>
        <v>2.0833333333333332E-2</v>
      </c>
    </row>
    <row r="87" spans="1:15" x14ac:dyDescent="0.25">
      <c r="A87" s="37">
        <v>10612</v>
      </c>
      <c r="B87" s="30" t="s">
        <v>36</v>
      </c>
      <c r="C87" s="30" t="s">
        <v>140</v>
      </c>
      <c r="D87" s="30" t="s">
        <v>152</v>
      </c>
      <c r="E87" s="42">
        <v>2956</v>
      </c>
      <c r="F87" s="32">
        <v>3754</v>
      </c>
      <c r="G87" s="59">
        <f t="shared" si="3"/>
        <v>798</v>
      </c>
      <c r="H87" s="59">
        <v>1212</v>
      </c>
      <c r="I87" s="59">
        <f t="shared" si="4"/>
        <v>2542</v>
      </c>
      <c r="J87" s="58">
        <v>0.68</v>
      </c>
      <c r="K87" s="35">
        <v>4048</v>
      </c>
      <c r="L87" s="56"/>
      <c r="M87" s="35">
        <f t="shared" si="5"/>
        <v>1212</v>
      </c>
      <c r="N87" s="35">
        <f t="shared" si="6"/>
        <v>2836</v>
      </c>
      <c r="O87" s="36">
        <f t="shared" si="2"/>
        <v>0.70059288537549402</v>
      </c>
    </row>
    <row r="88" spans="1:15" x14ac:dyDescent="0.25">
      <c r="A88" s="37">
        <v>10701</v>
      </c>
      <c r="B88" s="30" t="s">
        <v>36</v>
      </c>
      <c r="C88" s="30" t="s">
        <v>153</v>
      </c>
      <c r="D88" s="30" t="s">
        <v>154</v>
      </c>
      <c r="E88" s="42">
        <v>17747</v>
      </c>
      <c r="F88" s="32">
        <v>19901</v>
      </c>
      <c r="G88" s="59">
        <f t="shared" si="3"/>
        <v>2154</v>
      </c>
      <c r="H88" s="59">
        <v>13774</v>
      </c>
      <c r="I88" s="59">
        <f t="shared" si="4"/>
        <v>6127</v>
      </c>
      <c r="J88" s="58">
        <v>0.31</v>
      </c>
      <c r="K88" s="35">
        <v>19643</v>
      </c>
      <c r="L88" s="56"/>
      <c r="M88" s="35">
        <f t="shared" si="5"/>
        <v>13774</v>
      </c>
      <c r="N88" s="35">
        <f t="shared" si="6"/>
        <v>5869</v>
      </c>
      <c r="O88" s="36">
        <f t="shared" si="2"/>
        <v>0.29878328157613399</v>
      </c>
    </row>
    <row r="89" spans="1:15" x14ac:dyDescent="0.25">
      <c r="A89" s="37">
        <v>10702</v>
      </c>
      <c r="B89" s="30" t="s">
        <v>36</v>
      </c>
      <c r="C89" s="30" t="s">
        <v>153</v>
      </c>
      <c r="D89" s="30" t="s">
        <v>155</v>
      </c>
      <c r="E89" s="42">
        <v>22660</v>
      </c>
      <c r="F89" s="32">
        <v>24794</v>
      </c>
      <c r="G89" s="59">
        <f t="shared" si="3"/>
        <v>2134</v>
      </c>
      <c r="H89" s="59">
        <v>20018</v>
      </c>
      <c r="I89" s="59">
        <f t="shared" si="4"/>
        <v>4776</v>
      </c>
      <c r="J89" s="58">
        <v>0.19</v>
      </c>
      <c r="K89" s="35">
        <v>24525</v>
      </c>
      <c r="L89" s="56"/>
      <c r="M89" s="35">
        <f t="shared" si="5"/>
        <v>20018</v>
      </c>
      <c r="N89" s="35">
        <f t="shared" si="6"/>
        <v>4507</v>
      </c>
      <c r="O89" s="36">
        <f t="shared" si="2"/>
        <v>0.18377166156982672</v>
      </c>
    </row>
    <row r="90" spans="1:15" x14ac:dyDescent="0.25">
      <c r="A90" s="37">
        <v>10703</v>
      </c>
      <c r="B90" s="30" t="s">
        <v>36</v>
      </c>
      <c r="C90" s="30" t="s">
        <v>153</v>
      </c>
      <c r="D90" s="30" t="s">
        <v>156</v>
      </c>
      <c r="E90" s="42">
        <v>7701</v>
      </c>
      <c r="F90" s="32">
        <v>8819</v>
      </c>
      <c r="G90" s="59">
        <f t="shared" si="3"/>
        <v>1118</v>
      </c>
      <c r="H90" s="59">
        <v>6895</v>
      </c>
      <c r="I90" s="59">
        <f t="shared" si="4"/>
        <v>1924</v>
      </c>
      <c r="J90" s="58">
        <v>0.22</v>
      </c>
      <c r="K90" s="35">
        <v>8760</v>
      </c>
      <c r="L90" s="29">
        <v>511</v>
      </c>
      <c r="M90" s="35">
        <f t="shared" si="5"/>
        <v>7406</v>
      </c>
      <c r="N90" s="35">
        <f t="shared" si="6"/>
        <v>1354</v>
      </c>
      <c r="O90" s="36">
        <f t="shared" si="2"/>
        <v>0.15456621004566209</v>
      </c>
    </row>
    <row r="91" spans="1:15" x14ac:dyDescent="0.25">
      <c r="A91" s="37">
        <v>10704</v>
      </c>
      <c r="B91" s="30" t="s">
        <v>36</v>
      </c>
      <c r="C91" s="30" t="s">
        <v>153</v>
      </c>
      <c r="D91" s="30" t="s">
        <v>157</v>
      </c>
      <c r="E91" s="42">
        <v>5559</v>
      </c>
      <c r="F91" s="32">
        <v>6471</v>
      </c>
      <c r="G91" s="59">
        <f t="shared" si="3"/>
        <v>912</v>
      </c>
      <c r="H91" s="59">
        <v>3539</v>
      </c>
      <c r="I91" s="59">
        <f t="shared" si="4"/>
        <v>2932</v>
      </c>
      <c r="J91" s="58">
        <v>0.45</v>
      </c>
      <c r="K91" s="35">
        <v>6503</v>
      </c>
      <c r="L91" s="29">
        <v>686</v>
      </c>
      <c r="M91" s="35">
        <f t="shared" si="5"/>
        <v>4225</v>
      </c>
      <c r="N91" s="35">
        <f t="shared" si="6"/>
        <v>2278</v>
      </c>
      <c r="O91" s="36">
        <f t="shared" si="2"/>
        <v>0.35029986160233739</v>
      </c>
    </row>
    <row r="92" spans="1:15" x14ac:dyDescent="0.25">
      <c r="A92" s="37">
        <v>10705</v>
      </c>
      <c r="B92" s="30" t="s">
        <v>36</v>
      </c>
      <c r="C92" s="30" t="s">
        <v>153</v>
      </c>
      <c r="D92" s="30" t="s">
        <v>158</v>
      </c>
      <c r="E92" s="42">
        <v>6416</v>
      </c>
      <c r="F92" s="32">
        <v>7269</v>
      </c>
      <c r="G92" s="59">
        <f t="shared" si="3"/>
        <v>853</v>
      </c>
      <c r="H92" s="59">
        <v>5170</v>
      </c>
      <c r="I92" s="59">
        <f t="shared" si="4"/>
        <v>2099</v>
      </c>
      <c r="J92" s="58">
        <v>0.28999999999999998</v>
      </c>
      <c r="K92" s="35">
        <v>7215</v>
      </c>
      <c r="L92" s="29">
        <v>176</v>
      </c>
      <c r="M92" s="35">
        <f t="shared" si="5"/>
        <v>5346</v>
      </c>
      <c r="N92" s="35">
        <f t="shared" si="6"/>
        <v>1869</v>
      </c>
      <c r="O92" s="36">
        <f t="shared" si="2"/>
        <v>0.25904365904365906</v>
      </c>
    </row>
    <row r="93" spans="1:15" x14ac:dyDescent="0.25">
      <c r="A93" s="37">
        <v>10706</v>
      </c>
      <c r="B93" s="30" t="s">
        <v>36</v>
      </c>
      <c r="C93" s="30" t="s">
        <v>153</v>
      </c>
      <c r="D93" s="30" t="s">
        <v>159</v>
      </c>
      <c r="E93" s="42">
        <v>7217</v>
      </c>
      <c r="F93" s="32">
        <v>7968</v>
      </c>
      <c r="G93" s="59">
        <f t="shared" si="3"/>
        <v>751</v>
      </c>
      <c r="H93" s="59">
        <v>5734</v>
      </c>
      <c r="I93" s="59">
        <f t="shared" si="4"/>
        <v>2234</v>
      </c>
      <c r="J93" s="58">
        <v>0.28000000000000003</v>
      </c>
      <c r="K93" s="35">
        <v>8038</v>
      </c>
      <c r="L93" s="56"/>
      <c r="M93" s="35">
        <f t="shared" si="5"/>
        <v>5734</v>
      </c>
      <c r="N93" s="35">
        <f t="shared" si="6"/>
        <v>2304</v>
      </c>
      <c r="O93" s="36">
        <f t="shared" si="2"/>
        <v>0.28663846728041803</v>
      </c>
    </row>
    <row r="94" spans="1:15" x14ac:dyDescent="0.25">
      <c r="A94" s="37">
        <v>10707</v>
      </c>
      <c r="B94" s="30" t="s">
        <v>36</v>
      </c>
      <c r="C94" s="30" t="s">
        <v>153</v>
      </c>
      <c r="D94" s="30" t="s">
        <v>160</v>
      </c>
      <c r="E94" s="42">
        <v>2913</v>
      </c>
      <c r="F94" s="32">
        <v>3242</v>
      </c>
      <c r="G94" s="59">
        <f t="shared" si="3"/>
        <v>329</v>
      </c>
      <c r="H94" s="59">
        <v>2496</v>
      </c>
      <c r="I94" s="59">
        <f t="shared" si="4"/>
        <v>746</v>
      </c>
      <c r="J94" s="58">
        <v>0.23</v>
      </c>
      <c r="K94" s="35">
        <v>3245</v>
      </c>
      <c r="L94" s="56"/>
      <c r="M94" s="35">
        <f t="shared" si="5"/>
        <v>2496</v>
      </c>
      <c r="N94" s="35">
        <f t="shared" si="6"/>
        <v>749</v>
      </c>
      <c r="O94" s="36">
        <f t="shared" si="2"/>
        <v>0.2308166409861325</v>
      </c>
    </row>
    <row r="95" spans="1:15" x14ac:dyDescent="0.25">
      <c r="A95" s="37">
        <v>20101</v>
      </c>
      <c r="B95" s="30" t="s">
        <v>37</v>
      </c>
      <c r="C95" s="30" t="s">
        <v>161</v>
      </c>
      <c r="D95" s="30" t="s">
        <v>161</v>
      </c>
      <c r="E95" s="42">
        <v>7108</v>
      </c>
      <c r="F95" s="32">
        <v>8123</v>
      </c>
      <c r="G95" s="59">
        <f t="shared" si="3"/>
        <v>1015</v>
      </c>
      <c r="H95" s="59">
        <v>5017</v>
      </c>
      <c r="I95" s="59">
        <f t="shared" si="4"/>
        <v>3106</v>
      </c>
      <c r="J95" s="58">
        <v>0.38</v>
      </c>
      <c r="K95" s="35">
        <v>8137</v>
      </c>
      <c r="L95" s="29">
        <v>191</v>
      </c>
      <c r="M95" s="35">
        <f t="shared" si="5"/>
        <v>5208</v>
      </c>
      <c r="N95" s="35">
        <f t="shared" si="6"/>
        <v>2929</v>
      </c>
      <c r="O95" s="36">
        <f t="shared" si="2"/>
        <v>0.35996067346687971</v>
      </c>
    </row>
    <row r="96" spans="1:15" x14ac:dyDescent="0.25">
      <c r="A96" s="37">
        <v>20102</v>
      </c>
      <c r="B96" s="30" t="s">
        <v>37</v>
      </c>
      <c r="C96" s="30" t="s">
        <v>161</v>
      </c>
      <c r="D96" s="30" t="s">
        <v>162</v>
      </c>
      <c r="E96" s="42">
        <v>1570</v>
      </c>
      <c r="F96" s="32">
        <v>1723</v>
      </c>
      <c r="G96" s="59">
        <f t="shared" si="3"/>
        <v>153</v>
      </c>
      <c r="H96" s="59">
        <v>1336</v>
      </c>
      <c r="I96" s="59">
        <f t="shared" si="4"/>
        <v>387</v>
      </c>
      <c r="J96" s="58">
        <v>0.22</v>
      </c>
      <c r="K96" s="35">
        <v>1698</v>
      </c>
      <c r="L96" s="56"/>
      <c r="M96" s="35">
        <f t="shared" si="5"/>
        <v>1336</v>
      </c>
      <c r="N96" s="35">
        <f t="shared" si="6"/>
        <v>362</v>
      </c>
      <c r="O96" s="36">
        <f t="shared" si="2"/>
        <v>0.21319199057714958</v>
      </c>
    </row>
    <row r="97" spans="1:15" x14ac:dyDescent="0.25">
      <c r="A97" s="37">
        <v>20103</v>
      </c>
      <c r="B97" s="30" t="s">
        <v>37</v>
      </c>
      <c r="C97" s="30" t="s">
        <v>161</v>
      </c>
      <c r="D97" s="30" t="s">
        <v>163</v>
      </c>
      <c r="E97" s="57">
        <v>249</v>
      </c>
      <c r="F97" s="39">
        <v>293</v>
      </c>
      <c r="G97" s="40">
        <f t="shared" si="3"/>
        <v>44</v>
      </c>
      <c r="H97" s="40">
        <v>112</v>
      </c>
      <c r="I97" s="40">
        <f t="shared" si="4"/>
        <v>181</v>
      </c>
      <c r="J97" s="58">
        <v>0.62</v>
      </c>
      <c r="K97" s="34">
        <v>274</v>
      </c>
      <c r="L97" s="56"/>
      <c r="M97" s="34">
        <f t="shared" si="5"/>
        <v>112</v>
      </c>
      <c r="N97" s="34">
        <f t="shared" si="6"/>
        <v>162</v>
      </c>
      <c r="O97" s="36">
        <f t="shared" si="2"/>
        <v>0.59124087591240881</v>
      </c>
    </row>
    <row r="98" spans="1:15" x14ac:dyDescent="0.25">
      <c r="A98" s="37">
        <v>20104</v>
      </c>
      <c r="B98" s="30" t="s">
        <v>37</v>
      </c>
      <c r="C98" s="30" t="s">
        <v>161</v>
      </c>
      <c r="D98" s="30" t="s">
        <v>164</v>
      </c>
      <c r="E98" s="42">
        <v>1492</v>
      </c>
      <c r="F98" s="32">
        <v>1689</v>
      </c>
      <c r="G98" s="59">
        <f t="shared" si="3"/>
        <v>197</v>
      </c>
      <c r="H98" s="59">
        <v>1443</v>
      </c>
      <c r="I98" s="59">
        <f t="shared" si="4"/>
        <v>246</v>
      </c>
      <c r="J98" s="58">
        <v>0.15</v>
      </c>
      <c r="K98" s="35">
        <v>1652</v>
      </c>
      <c r="L98" s="56"/>
      <c r="M98" s="35">
        <f t="shared" si="5"/>
        <v>1443</v>
      </c>
      <c r="N98" s="35">
        <f t="shared" si="6"/>
        <v>209</v>
      </c>
      <c r="O98" s="36">
        <f t="shared" si="2"/>
        <v>0.12651331719128328</v>
      </c>
    </row>
    <row r="99" spans="1:15" x14ac:dyDescent="0.25">
      <c r="A99" s="37">
        <v>20105</v>
      </c>
      <c r="B99" s="30" t="s">
        <v>37</v>
      </c>
      <c r="C99" s="30" t="s">
        <v>161</v>
      </c>
      <c r="D99" s="30" t="s">
        <v>165</v>
      </c>
      <c r="E99" s="42">
        <v>13164</v>
      </c>
      <c r="F99" s="32">
        <v>14202</v>
      </c>
      <c r="G99" s="59">
        <f t="shared" si="3"/>
        <v>1038</v>
      </c>
      <c r="H99" s="59">
        <v>12273</v>
      </c>
      <c r="I99" s="59">
        <f t="shared" si="4"/>
        <v>1929</v>
      </c>
      <c r="J99" s="58">
        <v>0.14000000000000001</v>
      </c>
      <c r="K99" s="35">
        <v>14127</v>
      </c>
      <c r="L99" s="29">
        <v>664</v>
      </c>
      <c r="M99" s="35">
        <f t="shared" si="5"/>
        <v>12937</v>
      </c>
      <c r="N99" s="35">
        <f t="shared" si="6"/>
        <v>1190</v>
      </c>
      <c r="O99" s="36">
        <f t="shared" si="2"/>
        <v>8.4235860409145602E-2</v>
      </c>
    </row>
    <row r="100" spans="1:15" x14ac:dyDescent="0.25">
      <c r="A100" s="37">
        <v>20106</v>
      </c>
      <c r="B100" s="30" t="s">
        <v>37</v>
      </c>
      <c r="C100" s="30" t="s">
        <v>161</v>
      </c>
      <c r="D100" s="30" t="s">
        <v>166</v>
      </c>
      <c r="E100" s="42">
        <v>4561</v>
      </c>
      <c r="F100" s="32">
        <v>5138</v>
      </c>
      <c r="G100" s="59">
        <f t="shared" si="3"/>
        <v>577</v>
      </c>
      <c r="H100" s="59">
        <v>4397</v>
      </c>
      <c r="I100" s="59">
        <f t="shared" si="4"/>
        <v>741</v>
      </c>
      <c r="J100" s="58">
        <v>0.14000000000000001</v>
      </c>
      <c r="K100" s="35">
        <v>5206</v>
      </c>
      <c r="L100" s="56"/>
      <c r="M100" s="35">
        <f t="shared" si="5"/>
        <v>4397</v>
      </c>
      <c r="N100" s="35">
        <f t="shared" si="6"/>
        <v>809</v>
      </c>
      <c r="O100" s="36">
        <f t="shared" si="2"/>
        <v>0.15539761813292355</v>
      </c>
    </row>
    <row r="101" spans="1:15" x14ac:dyDescent="0.25">
      <c r="A101" s="37">
        <v>20107</v>
      </c>
      <c r="B101" s="30" t="s">
        <v>37</v>
      </c>
      <c r="C101" s="30" t="s">
        <v>161</v>
      </c>
      <c r="D101" s="30" t="s">
        <v>48</v>
      </c>
      <c r="E101" s="42">
        <v>1023</v>
      </c>
      <c r="F101" s="32">
        <v>1122</v>
      </c>
      <c r="G101" s="59">
        <f t="shared" si="3"/>
        <v>99</v>
      </c>
      <c r="H101" s="40">
        <v>993</v>
      </c>
      <c r="I101" s="59">
        <f t="shared" si="4"/>
        <v>129</v>
      </c>
      <c r="J101" s="58">
        <v>0.11</v>
      </c>
      <c r="K101" s="35">
        <v>1110</v>
      </c>
      <c r="L101" s="56"/>
      <c r="M101" s="34">
        <f t="shared" si="5"/>
        <v>993</v>
      </c>
      <c r="N101" s="35">
        <f t="shared" si="6"/>
        <v>117</v>
      </c>
      <c r="O101" s="36">
        <f t="shared" si="2"/>
        <v>0.10540540540540541</v>
      </c>
    </row>
    <row r="102" spans="1:15" x14ac:dyDescent="0.25">
      <c r="A102" s="37">
        <v>20108</v>
      </c>
      <c r="B102" s="30" t="s">
        <v>37</v>
      </c>
      <c r="C102" s="30" t="s">
        <v>161</v>
      </c>
      <c r="D102" s="30" t="s">
        <v>88</v>
      </c>
      <c r="E102" s="42">
        <v>2328</v>
      </c>
      <c r="F102" s="32">
        <v>2514</v>
      </c>
      <c r="G102" s="59">
        <f t="shared" si="3"/>
        <v>186</v>
      </c>
      <c r="H102" s="59">
        <v>2299</v>
      </c>
      <c r="I102" s="59">
        <f t="shared" si="4"/>
        <v>215</v>
      </c>
      <c r="J102" s="58">
        <v>0.09</v>
      </c>
      <c r="K102" s="35">
        <v>2507</v>
      </c>
      <c r="L102" s="56"/>
      <c r="M102" s="35">
        <f t="shared" si="5"/>
        <v>2299</v>
      </c>
      <c r="N102" s="35">
        <f t="shared" si="6"/>
        <v>208</v>
      </c>
      <c r="O102" s="36">
        <f t="shared" si="2"/>
        <v>8.2967690466693264E-2</v>
      </c>
    </row>
    <row r="103" spans="1:15" x14ac:dyDescent="0.25">
      <c r="A103" s="37">
        <v>20109</v>
      </c>
      <c r="B103" s="30" t="s">
        <v>37</v>
      </c>
      <c r="C103" s="30" t="s">
        <v>161</v>
      </c>
      <c r="D103" s="30" t="s">
        <v>167</v>
      </c>
      <c r="E103" s="42">
        <v>921</v>
      </c>
      <c r="F103" s="32">
        <v>1020</v>
      </c>
      <c r="G103" s="59">
        <f t="shared" si="3"/>
        <v>99</v>
      </c>
      <c r="H103" s="40">
        <v>813</v>
      </c>
      <c r="I103" s="59">
        <f t="shared" si="4"/>
        <v>207</v>
      </c>
      <c r="J103" s="58">
        <v>0.2</v>
      </c>
      <c r="K103" s="34">
        <v>998</v>
      </c>
      <c r="L103" s="56"/>
      <c r="M103" s="34">
        <f t="shared" si="5"/>
        <v>813</v>
      </c>
      <c r="N103" s="34">
        <f t="shared" si="6"/>
        <v>185</v>
      </c>
      <c r="O103" s="36">
        <f t="shared" si="2"/>
        <v>0.18537074148296592</v>
      </c>
    </row>
    <row r="104" spans="1:15" x14ac:dyDescent="0.25">
      <c r="A104" s="37">
        <v>20110</v>
      </c>
      <c r="B104" s="30" t="s">
        <v>37</v>
      </c>
      <c r="C104" s="30" t="s">
        <v>161</v>
      </c>
      <c r="D104" s="30" t="s">
        <v>168</v>
      </c>
      <c r="E104" s="42">
        <v>4419</v>
      </c>
      <c r="F104" s="32">
        <v>5163</v>
      </c>
      <c r="G104" s="59">
        <f t="shared" si="3"/>
        <v>744</v>
      </c>
      <c r="H104" s="59">
        <v>3805</v>
      </c>
      <c r="I104" s="59">
        <f t="shared" si="4"/>
        <v>1358</v>
      </c>
      <c r="J104" s="58">
        <v>0.26</v>
      </c>
      <c r="K104" s="35">
        <v>5235</v>
      </c>
      <c r="L104" s="56"/>
      <c r="M104" s="35">
        <f t="shared" si="5"/>
        <v>3805</v>
      </c>
      <c r="N104" s="35">
        <f t="shared" si="6"/>
        <v>1430</v>
      </c>
      <c r="O104" s="36">
        <f t="shared" si="2"/>
        <v>0.27316141356255969</v>
      </c>
    </row>
    <row r="105" spans="1:15" x14ac:dyDescent="0.25">
      <c r="A105" s="37">
        <v>20111</v>
      </c>
      <c r="B105" s="30" t="s">
        <v>37</v>
      </c>
      <c r="C105" s="30" t="s">
        <v>161</v>
      </c>
      <c r="D105" s="30" t="s">
        <v>169</v>
      </c>
      <c r="E105" s="42">
        <v>3065</v>
      </c>
      <c r="F105" s="32">
        <v>3518</v>
      </c>
      <c r="G105" s="59">
        <f t="shared" si="3"/>
        <v>453</v>
      </c>
      <c r="H105" s="59">
        <v>2939</v>
      </c>
      <c r="I105" s="59">
        <f t="shared" si="4"/>
        <v>579</v>
      </c>
      <c r="J105" s="58">
        <v>0.16</v>
      </c>
      <c r="K105" s="35">
        <v>3489</v>
      </c>
      <c r="L105" s="29">
        <v>195</v>
      </c>
      <c r="M105" s="35">
        <f t="shared" si="5"/>
        <v>3134</v>
      </c>
      <c r="N105" s="35">
        <f t="shared" si="6"/>
        <v>355</v>
      </c>
      <c r="O105" s="36">
        <f t="shared" si="2"/>
        <v>0.10174835196331328</v>
      </c>
    </row>
    <row r="106" spans="1:15" x14ac:dyDescent="0.25">
      <c r="A106" s="37">
        <v>20112</v>
      </c>
      <c r="B106" s="30" t="s">
        <v>37</v>
      </c>
      <c r="C106" s="30" t="s">
        <v>161</v>
      </c>
      <c r="D106" s="30" t="s">
        <v>170</v>
      </c>
      <c r="E106" s="42">
        <v>6376</v>
      </c>
      <c r="F106" s="32">
        <v>7337</v>
      </c>
      <c r="G106" s="59">
        <f t="shared" si="3"/>
        <v>961</v>
      </c>
      <c r="H106" s="59">
        <v>5941</v>
      </c>
      <c r="I106" s="59">
        <f t="shared" si="4"/>
        <v>1396</v>
      </c>
      <c r="J106" s="58">
        <v>0.19</v>
      </c>
      <c r="K106" s="35">
        <v>7529</v>
      </c>
      <c r="L106" s="56"/>
      <c r="M106" s="35">
        <f t="shared" si="5"/>
        <v>5941</v>
      </c>
      <c r="N106" s="35">
        <f t="shared" si="6"/>
        <v>1588</v>
      </c>
      <c r="O106" s="36">
        <f t="shared" si="2"/>
        <v>0.21091778456634347</v>
      </c>
    </row>
    <row r="107" spans="1:15" x14ac:dyDescent="0.25">
      <c r="A107" s="37">
        <v>20201</v>
      </c>
      <c r="B107" s="30" t="s">
        <v>37</v>
      </c>
      <c r="C107" s="30" t="s">
        <v>171</v>
      </c>
      <c r="D107" s="30" t="s">
        <v>171</v>
      </c>
      <c r="E107" s="42">
        <v>1601</v>
      </c>
      <c r="F107" s="32">
        <v>2175</v>
      </c>
      <c r="G107" s="59">
        <f t="shared" si="3"/>
        <v>574</v>
      </c>
      <c r="H107" s="59">
        <v>1504</v>
      </c>
      <c r="I107" s="59">
        <f t="shared" si="4"/>
        <v>671</v>
      </c>
      <c r="J107" s="58">
        <v>0.31</v>
      </c>
      <c r="K107" s="35">
        <v>2182</v>
      </c>
      <c r="L107" s="29">
        <v>0</v>
      </c>
      <c r="M107" s="35">
        <f t="shared" si="5"/>
        <v>1504</v>
      </c>
      <c r="N107" s="35">
        <f t="shared" si="6"/>
        <v>678</v>
      </c>
      <c r="O107" s="36">
        <f t="shared" si="2"/>
        <v>0.31072410632447295</v>
      </c>
    </row>
    <row r="108" spans="1:15" x14ac:dyDescent="0.25">
      <c r="A108" s="37">
        <v>20202</v>
      </c>
      <c r="B108" s="30" t="s">
        <v>37</v>
      </c>
      <c r="C108" s="30" t="s">
        <v>171</v>
      </c>
      <c r="D108" s="30" t="s">
        <v>172</v>
      </c>
      <c r="E108" s="42">
        <v>1544</v>
      </c>
      <c r="F108" s="32">
        <v>1683</v>
      </c>
      <c r="G108" s="59">
        <f t="shared" si="3"/>
        <v>139</v>
      </c>
      <c r="H108" s="40">
        <v>540</v>
      </c>
      <c r="I108" s="59">
        <f t="shared" si="4"/>
        <v>1143</v>
      </c>
      <c r="J108" s="58">
        <v>0.68</v>
      </c>
      <c r="K108" s="35">
        <v>1649</v>
      </c>
      <c r="L108" s="56"/>
      <c r="M108" s="34">
        <f t="shared" si="5"/>
        <v>540</v>
      </c>
      <c r="N108" s="35">
        <f t="shared" si="6"/>
        <v>1109</v>
      </c>
      <c r="O108" s="36">
        <f t="shared" si="2"/>
        <v>0.67252880533656767</v>
      </c>
    </row>
    <row r="109" spans="1:15" x14ac:dyDescent="0.25">
      <c r="A109" s="37">
        <v>20203</v>
      </c>
      <c r="B109" s="30" t="s">
        <v>37</v>
      </c>
      <c r="C109" s="30" t="s">
        <v>171</v>
      </c>
      <c r="D109" s="30" t="s">
        <v>173</v>
      </c>
      <c r="E109" s="57">
        <v>364</v>
      </c>
      <c r="F109" s="39">
        <v>371</v>
      </c>
      <c r="G109" s="40">
        <f t="shared" si="3"/>
        <v>7</v>
      </c>
      <c r="H109" s="40">
        <v>349</v>
      </c>
      <c r="I109" s="40">
        <f t="shared" si="4"/>
        <v>22</v>
      </c>
      <c r="J109" s="58">
        <v>0.06</v>
      </c>
      <c r="K109" s="34">
        <v>358</v>
      </c>
      <c r="L109" s="56"/>
      <c r="M109" s="34">
        <f t="shared" si="5"/>
        <v>349</v>
      </c>
      <c r="N109" s="34">
        <f t="shared" si="6"/>
        <v>9</v>
      </c>
      <c r="O109" s="36">
        <f t="shared" si="2"/>
        <v>2.5139664804469275E-2</v>
      </c>
    </row>
    <row r="110" spans="1:15" x14ac:dyDescent="0.25">
      <c r="A110" s="37">
        <v>20204</v>
      </c>
      <c r="B110" s="30" t="s">
        <v>37</v>
      </c>
      <c r="C110" s="30" t="s">
        <v>171</v>
      </c>
      <c r="D110" s="30" t="s">
        <v>174</v>
      </c>
      <c r="E110" s="42">
        <v>1457</v>
      </c>
      <c r="F110" s="32">
        <v>1573</v>
      </c>
      <c r="G110" s="59">
        <f t="shared" si="3"/>
        <v>116</v>
      </c>
      <c r="H110" s="59">
        <v>1429</v>
      </c>
      <c r="I110" s="59">
        <f t="shared" si="4"/>
        <v>144</v>
      </c>
      <c r="J110" s="58">
        <v>0.09</v>
      </c>
      <c r="K110" s="35">
        <v>1517</v>
      </c>
      <c r="L110" s="56"/>
      <c r="M110" s="35">
        <f t="shared" si="5"/>
        <v>1429</v>
      </c>
      <c r="N110" s="35">
        <f t="shared" si="6"/>
        <v>88</v>
      </c>
      <c r="O110" s="36">
        <f t="shared" si="2"/>
        <v>5.8009228740936059E-2</v>
      </c>
    </row>
    <row r="111" spans="1:15" x14ac:dyDescent="0.25">
      <c r="A111" s="37">
        <v>20205</v>
      </c>
      <c r="B111" s="30" t="s">
        <v>37</v>
      </c>
      <c r="C111" s="30" t="s">
        <v>171</v>
      </c>
      <c r="D111" s="30" t="s">
        <v>175</v>
      </c>
      <c r="E111" s="57">
        <v>678</v>
      </c>
      <c r="F111" s="39">
        <v>739</v>
      </c>
      <c r="G111" s="40">
        <f t="shared" si="3"/>
        <v>61</v>
      </c>
      <c r="H111" s="40">
        <v>640</v>
      </c>
      <c r="I111" s="40">
        <f t="shared" si="4"/>
        <v>99</v>
      </c>
      <c r="J111" s="58">
        <v>0.13</v>
      </c>
      <c r="K111" s="34">
        <v>727</v>
      </c>
      <c r="L111" s="56"/>
      <c r="M111" s="34">
        <f t="shared" si="5"/>
        <v>640</v>
      </c>
      <c r="N111" s="34">
        <f t="shared" si="6"/>
        <v>87</v>
      </c>
      <c r="O111" s="36">
        <f t="shared" si="2"/>
        <v>0.11966987620357634</v>
      </c>
    </row>
    <row r="112" spans="1:15" x14ac:dyDescent="0.25">
      <c r="A112" s="37">
        <v>20301</v>
      </c>
      <c r="B112" s="30" t="s">
        <v>37</v>
      </c>
      <c r="C112" s="30" t="s">
        <v>176</v>
      </c>
      <c r="D112" s="30" t="s">
        <v>177</v>
      </c>
      <c r="E112" s="42">
        <v>3001</v>
      </c>
      <c r="F112" s="32">
        <v>3446</v>
      </c>
      <c r="G112" s="59">
        <f t="shared" si="3"/>
        <v>445</v>
      </c>
      <c r="H112" s="59">
        <v>2828</v>
      </c>
      <c r="I112" s="59">
        <f t="shared" si="4"/>
        <v>618</v>
      </c>
      <c r="J112" s="58">
        <v>0.18</v>
      </c>
      <c r="K112" s="35">
        <v>3413</v>
      </c>
      <c r="L112" s="56"/>
      <c r="M112" s="35">
        <f t="shared" si="5"/>
        <v>2828</v>
      </c>
      <c r="N112" s="35">
        <f t="shared" si="6"/>
        <v>585</v>
      </c>
      <c r="O112" s="36">
        <f t="shared" si="2"/>
        <v>0.17140345736888368</v>
      </c>
    </row>
    <row r="113" spans="1:15" x14ac:dyDescent="0.25">
      <c r="A113" s="37">
        <v>20302</v>
      </c>
      <c r="B113" s="30" t="s">
        <v>37</v>
      </c>
      <c r="C113" s="30" t="s">
        <v>176</v>
      </c>
      <c r="D113" s="30" t="s">
        <v>178</v>
      </c>
      <c r="E113" s="42">
        <v>1766</v>
      </c>
      <c r="F113" s="32">
        <v>1988</v>
      </c>
      <c r="G113" s="59">
        <f t="shared" si="3"/>
        <v>222</v>
      </c>
      <c r="H113" s="59">
        <v>1720</v>
      </c>
      <c r="I113" s="59">
        <f t="shared" si="4"/>
        <v>268</v>
      </c>
      <c r="J113" s="58">
        <v>0.13</v>
      </c>
      <c r="K113" s="35">
        <v>1958</v>
      </c>
      <c r="L113" s="56"/>
      <c r="M113" s="35">
        <f t="shared" si="5"/>
        <v>1720</v>
      </c>
      <c r="N113" s="35">
        <f t="shared" si="6"/>
        <v>238</v>
      </c>
      <c r="O113" s="36">
        <f t="shared" si="2"/>
        <v>0.12155260469867211</v>
      </c>
    </row>
    <row r="114" spans="1:15" x14ac:dyDescent="0.25">
      <c r="A114" s="37">
        <v>20303</v>
      </c>
      <c r="B114" s="30" t="s">
        <v>37</v>
      </c>
      <c r="C114" s="30" t="s">
        <v>176</v>
      </c>
      <c r="D114" s="30" t="s">
        <v>179</v>
      </c>
      <c r="E114" s="42">
        <v>1242</v>
      </c>
      <c r="F114" s="32">
        <v>1385</v>
      </c>
      <c r="G114" s="59">
        <f t="shared" si="3"/>
        <v>143</v>
      </c>
      <c r="H114" s="40">
        <v>977</v>
      </c>
      <c r="I114" s="59">
        <f t="shared" si="4"/>
        <v>408</v>
      </c>
      <c r="J114" s="58">
        <v>0.28999999999999998</v>
      </c>
      <c r="K114" s="35">
        <v>1346</v>
      </c>
      <c r="L114" s="56"/>
      <c r="M114" s="34">
        <f t="shared" si="5"/>
        <v>977</v>
      </c>
      <c r="N114" s="35">
        <f t="shared" si="6"/>
        <v>369</v>
      </c>
      <c r="O114" s="36">
        <f t="shared" si="2"/>
        <v>0.27414561664190196</v>
      </c>
    </row>
    <row r="115" spans="1:15" x14ac:dyDescent="0.25">
      <c r="A115" s="37">
        <v>20304</v>
      </c>
      <c r="B115" s="30" t="s">
        <v>37</v>
      </c>
      <c r="C115" s="30" t="s">
        <v>176</v>
      </c>
      <c r="D115" s="30" t="s">
        <v>180</v>
      </c>
      <c r="E115" s="42">
        <v>1789</v>
      </c>
      <c r="F115" s="32">
        <v>1956</v>
      </c>
      <c r="G115" s="59">
        <f t="shared" si="3"/>
        <v>167</v>
      </c>
      <c r="H115" s="59">
        <v>1781</v>
      </c>
      <c r="I115" s="59">
        <f t="shared" si="4"/>
        <v>175</v>
      </c>
      <c r="J115" s="58">
        <v>0.09</v>
      </c>
      <c r="K115" s="35">
        <v>1946</v>
      </c>
      <c r="L115" s="56"/>
      <c r="M115" s="35">
        <f t="shared" si="5"/>
        <v>1781</v>
      </c>
      <c r="N115" s="35">
        <f t="shared" si="6"/>
        <v>165</v>
      </c>
      <c r="O115" s="36">
        <f t="shared" si="2"/>
        <v>8.4789311408016446E-2</v>
      </c>
    </row>
    <row r="116" spans="1:15" x14ac:dyDescent="0.25">
      <c r="A116" s="37">
        <v>20305</v>
      </c>
      <c r="B116" s="30" t="s">
        <v>37</v>
      </c>
      <c r="C116" s="30" t="s">
        <v>176</v>
      </c>
      <c r="D116" s="30" t="s">
        <v>181</v>
      </c>
      <c r="E116" s="42">
        <v>3954</v>
      </c>
      <c r="F116" s="32">
        <v>4212</v>
      </c>
      <c r="G116" s="59">
        <f t="shared" si="3"/>
        <v>258</v>
      </c>
      <c r="H116" s="59">
        <v>3803</v>
      </c>
      <c r="I116" s="59">
        <f t="shared" si="4"/>
        <v>409</v>
      </c>
      <c r="J116" s="58">
        <v>0.1</v>
      </c>
      <c r="K116" s="35">
        <v>4135</v>
      </c>
      <c r="L116" s="56"/>
      <c r="M116" s="35">
        <f t="shared" si="5"/>
        <v>3803</v>
      </c>
      <c r="N116" s="35">
        <f t="shared" si="6"/>
        <v>332</v>
      </c>
      <c r="O116" s="36">
        <f t="shared" si="2"/>
        <v>8.0290205562273273E-2</v>
      </c>
    </row>
    <row r="117" spans="1:15" x14ac:dyDescent="0.25">
      <c r="A117" s="37">
        <v>20306</v>
      </c>
      <c r="B117" s="30" t="s">
        <v>37</v>
      </c>
      <c r="C117" s="30" t="s">
        <v>176</v>
      </c>
      <c r="D117" s="30" t="s">
        <v>182</v>
      </c>
      <c r="E117" s="42">
        <v>1158</v>
      </c>
      <c r="F117" s="32">
        <v>1181</v>
      </c>
      <c r="G117" s="59">
        <f t="shared" si="3"/>
        <v>23</v>
      </c>
      <c r="H117" s="59">
        <v>1132</v>
      </c>
      <c r="I117" s="59">
        <f t="shared" si="4"/>
        <v>49</v>
      </c>
      <c r="J117" s="58">
        <v>0.04</v>
      </c>
      <c r="K117" s="35">
        <v>1181</v>
      </c>
      <c r="L117" s="29">
        <v>49</v>
      </c>
      <c r="M117" s="35">
        <f t="shared" si="5"/>
        <v>1181</v>
      </c>
      <c r="N117" s="35">
        <f t="shared" si="6"/>
        <v>0</v>
      </c>
      <c r="O117" s="36">
        <f t="shared" si="2"/>
        <v>0</v>
      </c>
    </row>
    <row r="118" spans="1:15" x14ac:dyDescent="0.25">
      <c r="A118" s="37">
        <v>20401</v>
      </c>
      <c r="B118" s="30" t="s">
        <v>37</v>
      </c>
      <c r="C118" s="30" t="s">
        <v>74</v>
      </c>
      <c r="D118" s="30" t="s">
        <v>183</v>
      </c>
      <c r="E118" s="42">
        <v>4077</v>
      </c>
      <c r="F118" s="32">
        <v>4825</v>
      </c>
      <c r="G118" s="59">
        <f t="shared" si="3"/>
        <v>748</v>
      </c>
      <c r="H118" s="59">
        <v>3696</v>
      </c>
      <c r="I118" s="59">
        <f t="shared" si="4"/>
        <v>1129</v>
      </c>
      <c r="J118" s="58">
        <v>0.23</v>
      </c>
      <c r="K118" s="35">
        <v>4787</v>
      </c>
      <c r="L118" s="29">
        <v>254</v>
      </c>
      <c r="M118" s="35">
        <f t="shared" si="5"/>
        <v>3950</v>
      </c>
      <c r="N118" s="35">
        <f t="shared" si="6"/>
        <v>837</v>
      </c>
      <c r="O118" s="36">
        <f t="shared" si="2"/>
        <v>0.17484854815124296</v>
      </c>
    </row>
    <row r="119" spans="1:15" x14ac:dyDescent="0.25">
      <c r="A119" s="37">
        <v>20402</v>
      </c>
      <c r="B119" s="30" t="s">
        <v>37</v>
      </c>
      <c r="C119" s="30" t="s">
        <v>74</v>
      </c>
      <c r="D119" s="30" t="s">
        <v>184</v>
      </c>
      <c r="E119" s="42">
        <v>2793</v>
      </c>
      <c r="F119" s="32">
        <v>2980</v>
      </c>
      <c r="G119" s="59">
        <f t="shared" si="3"/>
        <v>187</v>
      </c>
      <c r="H119" s="59">
        <v>2793</v>
      </c>
      <c r="I119" s="59">
        <f t="shared" si="4"/>
        <v>187</v>
      </c>
      <c r="J119" s="58">
        <v>0.06</v>
      </c>
      <c r="K119" s="35">
        <v>2923</v>
      </c>
      <c r="L119" s="56"/>
      <c r="M119" s="35">
        <f t="shared" si="5"/>
        <v>2793</v>
      </c>
      <c r="N119" s="35">
        <f t="shared" si="6"/>
        <v>130</v>
      </c>
      <c r="O119" s="36">
        <f t="shared" si="2"/>
        <v>4.4474854601436881E-2</v>
      </c>
    </row>
    <row r="120" spans="1:15" x14ac:dyDescent="0.25">
      <c r="A120" s="37">
        <v>20501</v>
      </c>
      <c r="B120" s="30" t="s">
        <v>37</v>
      </c>
      <c r="C120" s="30" t="s">
        <v>185</v>
      </c>
      <c r="D120" s="30" t="s">
        <v>186</v>
      </c>
      <c r="E120" s="57">
        <v>413</v>
      </c>
      <c r="F120" s="39">
        <v>488</v>
      </c>
      <c r="G120" s="40">
        <f t="shared" si="3"/>
        <v>75</v>
      </c>
      <c r="H120" s="40">
        <v>291</v>
      </c>
      <c r="I120" s="40">
        <f t="shared" si="4"/>
        <v>197</v>
      </c>
      <c r="J120" s="58">
        <v>0.4</v>
      </c>
      <c r="K120" s="34">
        <v>455</v>
      </c>
      <c r="L120" s="56"/>
      <c r="M120" s="34">
        <f t="shared" si="5"/>
        <v>291</v>
      </c>
      <c r="N120" s="34">
        <f t="shared" si="6"/>
        <v>164</v>
      </c>
      <c r="O120" s="36">
        <f t="shared" si="2"/>
        <v>0.36043956043956044</v>
      </c>
    </row>
    <row r="121" spans="1:15" x14ac:dyDescent="0.25">
      <c r="A121" s="37">
        <v>20502</v>
      </c>
      <c r="B121" s="30" t="s">
        <v>37</v>
      </c>
      <c r="C121" s="30" t="s">
        <v>185</v>
      </c>
      <c r="D121" s="30" t="s">
        <v>187</v>
      </c>
      <c r="E121" s="57">
        <v>220</v>
      </c>
      <c r="F121" s="39">
        <v>231</v>
      </c>
      <c r="G121" s="40">
        <f t="shared" si="3"/>
        <v>11</v>
      </c>
      <c r="H121" s="40">
        <v>0</v>
      </c>
      <c r="I121" s="40">
        <f t="shared" si="4"/>
        <v>231</v>
      </c>
      <c r="J121" s="58">
        <v>1</v>
      </c>
      <c r="K121" s="34">
        <v>215</v>
      </c>
      <c r="L121" s="56"/>
      <c r="M121" s="34">
        <f t="shared" si="5"/>
        <v>0</v>
      </c>
      <c r="N121" s="34">
        <f t="shared" si="6"/>
        <v>215</v>
      </c>
      <c r="O121" s="36">
        <f t="shared" si="2"/>
        <v>1</v>
      </c>
    </row>
    <row r="122" spans="1:15" x14ac:dyDescent="0.25">
      <c r="A122" s="37">
        <v>20503</v>
      </c>
      <c r="B122" s="30" t="s">
        <v>37</v>
      </c>
      <c r="C122" s="30" t="s">
        <v>185</v>
      </c>
      <c r="D122" s="30" t="s">
        <v>176</v>
      </c>
      <c r="E122" s="42">
        <v>939</v>
      </c>
      <c r="F122" s="32">
        <v>1034</v>
      </c>
      <c r="G122" s="59">
        <f t="shared" si="3"/>
        <v>95</v>
      </c>
      <c r="H122" s="40">
        <v>882</v>
      </c>
      <c r="I122" s="59">
        <f t="shared" si="4"/>
        <v>152</v>
      </c>
      <c r="J122" s="58">
        <v>0.15</v>
      </c>
      <c r="K122" s="35">
        <v>1020</v>
      </c>
      <c r="L122" s="56"/>
      <c r="M122" s="34">
        <f t="shared" si="5"/>
        <v>882</v>
      </c>
      <c r="N122" s="35">
        <f t="shared" si="6"/>
        <v>138</v>
      </c>
      <c r="O122" s="36">
        <f t="shared" si="2"/>
        <v>0.13529411764705881</v>
      </c>
    </row>
    <row r="123" spans="1:15" x14ac:dyDescent="0.25">
      <c r="A123" s="37">
        <v>20504</v>
      </c>
      <c r="B123" s="30" t="s">
        <v>37</v>
      </c>
      <c r="C123" s="30" t="s">
        <v>185</v>
      </c>
      <c r="D123" s="30" t="s">
        <v>188</v>
      </c>
      <c r="E123" s="42">
        <v>1729</v>
      </c>
      <c r="F123" s="32">
        <v>2136</v>
      </c>
      <c r="G123" s="59">
        <f t="shared" si="3"/>
        <v>407</v>
      </c>
      <c r="H123" s="59">
        <v>1570</v>
      </c>
      <c r="I123" s="59">
        <f t="shared" si="4"/>
        <v>566</v>
      </c>
      <c r="J123" s="58">
        <v>0.26</v>
      </c>
      <c r="K123" s="35">
        <v>2079</v>
      </c>
      <c r="L123" s="56"/>
      <c r="M123" s="35">
        <f t="shared" si="5"/>
        <v>1570</v>
      </c>
      <c r="N123" s="35">
        <f t="shared" si="6"/>
        <v>509</v>
      </c>
      <c r="O123" s="36">
        <f t="shared" si="2"/>
        <v>0.24482924482924484</v>
      </c>
    </row>
    <row r="124" spans="1:15" x14ac:dyDescent="0.25">
      <c r="A124" s="37">
        <v>20505</v>
      </c>
      <c r="B124" s="30" t="s">
        <v>37</v>
      </c>
      <c r="C124" s="30" t="s">
        <v>185</v>
      </c>
      <c r="D124" s="30" t="s">
        <v>189</v>
      </c>
      <c r="E124" s="42">
        <v>1556</v>
      </c>
      <c r="F124" s="32">
        <v>1856</v>
      </c>
      <c r="G124" s="59">
        <f t="shared" si="3"/>
        <v>300</v>
      </c>
      <c r="H124" s="59">
        <v>1325</v>
      </c>
      <c r="I124" s="59">
        <f t="shared" si="4"/>
        <v>531</v>
      </c>
      <c r="J124" s="58">
        <v>0.28999999999999998</v>
      </c>
      <c r="K124" s="35">
        <v>1868</v>
      </c>
      <c r="L124" s="56"/>
      <c r="M124" s="35">
        <f t="shared" si="5"/>
        <v>1325</v>
      </c>
      <c r="N124" s="35">
        <f t="shared" si="6"/>
        <v>543</v>
      </c>
      <c r="O124" s="36">
        <f t="shared" si="2"/>
        <v>0.2906852248394004</v>
      </c>
    </row>
    <row r="125" spans="1:15" x14ac:dyDescent="0.25">
      <c r="A125" s="37">
        <v>20506</v>
      </c>
      <c r="B125" s="30" t="s">
        <v>37</v>
      </c>
      <c r="C125" s="30" t="s">
        <v>185</v>
      </c>
      <c r="D125" s="30" t="s">
        <v>190</v>
      </c>
      <c r="E125" s="57">
        <v>279</v>
      </c>
      <c r="F125" s="39">
        <v>298</v>
      </c>
      <c r="G125" s="40">
        <f t="shared" si="3"/>
        <v>19</v>
      </c>
      <c r="H125" s="40">
        <v>298</v>
      </c>
      <c r="I125" s="40">
        <f t="shared" si="4"/>
        <v>0</v>
      </c>
      <c r="J125" s="58">
        <v>0</v>
      </c>
      <c r="K125" s="34">
        <v>298</v>
      </c>
      <c r="L125" s="56"/>
      <c r="M125" s="34">
        <f t="shared" si="5"/>
        <v>298</v>
      </c>
      <c r="N125" s="34">
        <f t="shared" si="6"/>
        <v>0</v>
      </c>
      <c r="O125" s="36">
        <f t="shared" si="2"/>
        <v>0</v>
      </c>
    </row>
    <row r="126" spans="1:15" x14ac:dyDescent="0.25">
      <c r="A126" s="37">
        <v>20507</v>
      </c>
      <c r="B126" s="30" t="s">
        <v>37</v>
      </c>
      <c r="C126" s="30" t="s">
        <v>185</v>
      </c>
      <c r="D126" s="30" t="s">
        <v>191</v>
      </c>
      <c r="E126" s="42">
        <v>2075</v>
      </c>
      <c r="F126" s="32">
        <v>2404</v>
      </c>
      <c r="G126" s="59">
        <f t="shared" si="3"/>
        <v>329</v>
      </c>
      <c r="H126" s="59">
        <v>2009</v>
      </c>
      <c r="I126" s="59">
        <f t="shared" si="4"/>
        <v>395</v>
      </c>
      <c r="J126" s="58">
        <v>0.16</v>
      </c>
      <c r="K126" s="35">
        <v>2348</v>
      </c>
      <c r="L126" s="56"/>
      <c r="M126" s="35">
        <f t="shared" si="5"/>
        <v>2009</v>
      </c>
      <c r="N126" s="35">
        <f t="shared" si="6"/>
        <v>339</v>
      </c>
      <c r="O126" s="36">
        <f t="shared" si="2"/>
        <v>0.14437819420783646</v>
      </c>
    </row>
    <row r="127" spans="1:15" x14ac:dyDescent="0.25">
      <c r="A127" s="37">
        <v>20508</v>
      </c>
      <c r="B127" s="30" t="s">
        <v>37</v>
      </c>
      <c r="C127" s="30" t="s">
        <v>185</v>
      </c>
      <c r="D127" s="30" t="s">
        <v>192</v>
      </c>
      <c r="E127" s="57">
        <v>831</v>
      </c>
      <c r="F127" s="39">
        <v>909</v>
      </c>
      <c r="G127" s="40">
        <f t="shared" si="3"/>
        <v>78</v>
      </c>
      <c r="H127" s="40">
        <v>147</v>
      </c>
      <c r="I127" s="40">
        <f t="shared" si="4"/>
        <v>762</v>
      </c>
      <c r="J127" s="58">
        <v>0.84</v>
      </c>
      <c r="K127" s="34">
        <v>808</v>
      </c>
      <c r="L127" s="56"/>
      <c r="M127" s="34">
        <f t="shared" si="5"/>
        <v>147</v>
      </c>
      <c r="N127" s="34">
        <f t="shared" si="6"/>
        <v>661</v>
      </c>
      <c r="O127" s="36">
        <f t="shared" si="2"/>
        <v>0.81806930693069302</v>
      </c>
    </row>
    <row r="128" spans="1:15" x14ac:dyDescent="0.25">
      <c r="A128" s="37">
        <v>20509</v>
      </c>
      <c r="B128" s="30" t="s">
        <v>37</v>
      </c>
      <c r="C128" s="30" t="s">
        <v>185</v>
      </c>
      <c r="D128" s="30" t="s">
        <v>193</v>
      </c>
      <c r="E128" s="42">
        <v>1333</v>
      </c>
      <c r="F128" s="32">
        <v>1408</v>
      </c>
      <c r="G128" s="59">
        <f t="shared" si="3"/>
        <v>75</v>
      </c>
      <c r="H128" s="59">
        <v>1289</v>
      </c>
      <c r="I128" s="59">
        <f t="shared" si="4"/>
        <v>119</v>
      </c>
      <c r="J128" s="58">
        <v>0.08</v>
      </c>
      <c r="K128" s="35">
        <v>1353</v>
      </c>
      <c r="L128" s="29">
        <v>0</v>
      </c>
      <c r="M128" s="35">
        <f t="shared" si="5"/>
        <v>1289</v>
      </c>
      <c r="N128" s="35">
        <f t="shared" si="6"/>
        <v>64</v>
      </c>
      <c r="O128" s="36">
        <f t="shared" si="2"/>
        <v>4.7302291204730229E-2</v>
      </c>
    </row>
    <row r="129" spans="1:15" x14ac:dyDescent="0.25">
      <c r="A129" s="37">
        <v>20510</v>
      </c>
      <c r="B129" s="30" t="s">
        <v>37</v>
      </c>
      <c r="C129" s="30" t="s">
        <v>185</v>
      </c>
      <c r="D129" s="30" t="s">
        <v>194</v>
      </c>
      <c r="E129" s="42">
        <v>1220</v>
      </c>
      <c r="F129" s="32">
        <v>1361</v>
      </c>
      <c r="G129" s="59">
        <f t="shared" si="3"/>
        <v>141</v>
      </c>
      <c r="H129" s="40">
        <v>878</v>
      </c>
      <c r="I129" s="59">
        <f t="shared" si="4"/>
        <v>483</v>
      </c>
      <c r="J129" s="58">
        <v>0.35</v>
      </c>
      <c r="K129" s="35">
        <v>1365</v>
      </c>
      <c r="L129" s="56"/>
      <c r="M129" s="34">
        <f t="shared" si="5"/>
        <v>878</v>
      </c>
      <c r="N129" s="35">
        <f t="shared" si="6"/>
        <v>487</v>
      </c>
      <c r="O129" s="36">
        <f t="shared" si="2"/>
        <v>0.35677655677655679</v>
      </c>
    </row>
    <row r="130" spans="1:15" x14ac:dyDescent="0.25">
      <c r="A130" s="37">
        <v>20511</v>
      </c>
      <c r="B130" s="30" t="s">
        <v>37</v>
      </c>
      <c r="C130" s="30" t="s">
        <v>185</v>
      </c>
      <c r="D130" s="30" t="s">
        <v>195</v>
      </c>
      <c r="E130" s="57">
        <v>437</v>
      </c>
      <c r="F130" s="39">
        <v>458</v>
      </c>
      <c r="G130" s="40">
        <f t="shared" si="3"/>
        <v>21</v>
      </c>
      <c r="H130" s="40">
        <v>0</v>
      </c>
      <c r="I130" s="40">
        <f t="shared" si="4"/>
        <v>458</v>
      </c>
      <c r="J130" s="58">
        <v>1</v>
      </c>
      <c r="K130" s="34">
        <v>444</v>
      </c>
      <c r="L130" s="56"/>
      <c r="M130" s="34">
        <f t="shared" si="5"/>
        <v>0</v>
      </c>
      <c r="N130" s="34">
        <f t="shared" si="6"/>
        <v>444</v>
      </c>
      <c r="O130" s="36">
        <f t="shared" si="2"/>
        <v>1</v>
      </c>
    </row>
    <row r="131" spans="1:15" x14ac:dyDescent="0.25">
      <c r="A131" s="37">
        <v>20512</v>
      </c>
      <c r="B131" s="30" t="s">
        <v>37</v>
      </c>
      <c r="C131" s="30" t="s">
        <v>185</v>
      </c>
      <c r="D131" s="30" t="s">
        <v>196</v>
      </c>
      <c r="E131" s="57">
        <v>473</v>
      </c>
      <c r="F131" s="39">
        <v>520</v>
      </c>
      <c r="G131" s="40">
        <f t="shared" si="3"/>
        <v>47</v>
      </c>
      <c r="H131" s="40">
        <v>435</v>
      </c>
      <c r="I131" s="40">
        <f t="shared" si="4"/>
        <v>85</v>
      </c>
      <c r="J131" s="58">
        <v>0.16</v>
      </c>
      <c r="K131" s="34">
        <v>515</v>
      </c>
      <c r="L131" s="56"/>
      <c r="M131" s="34">
        <f t="shared" si="5"/>
        <v>435</v>
      </c>
      <c r="N131" s="34">
        <f t="shared" si="6"/>
        <v>80</v>
      </c>
      <c r="O131" s="36">
        <f t="shared" si="2"/>
        <v>0.1553398058252427</v>
      </c>
    </row>
    <row r="132" spans="1:15" x14ac:dyDescent="0.25">
      <c r="A132" s="37">
        <v>20513</v>
      </c>
      <c r="B132" s="30" t="s">
        <v>37</v>
      </c>
      <c r="C132" s="30" t="s">
        <v>185</v>
      </c>
      <c r="D132" s="30" t="s">
        <v>197</v>
      </c>
      <c r="E132" s="57">
        <v>841</v>
      </c>
      <c r="F132" s="39">
        <v>915</v>
      </c>
      <c r="G132" s="40">
        <f t="shared" si="3"/>
        <v>74</v>
      </c>
      <c r="H132" s="40">
        <v>807</v>
      </c>
      <c r="I132" s="40">
        <f t="shared" si="4"/>
        <v>108</v>
      </c>
      <c r="J132" s="58">
        <v>0.12</v>
      </c>
      <c r="K132" s="34">
        <v>874</v>
      </c>
      <c r="L132" s="56"/>
      <c r="M132" s="34">
        <f t="shared" si="5"/>
        <v>807</v>
      </c>
      <c r="N132" s="34">
        <f t="shared" si="6"/>
        <v>67</v>
      </c>
      <c r="O132" s="36">
        <f t="shared" si="2"/>
        <v>7.6659038901601834E-2</v>
      </c>
    </row>
    <row r="133" spans="1:15" x14ac:dyDescent="0.25">
      <c r="A133" s="37">
        <v>20514</v>
      </c>
      <c r="B133" s="30" t="s">
        <v>37</v>
      </c>
      <c r="C133" s="30" t="s">
        <v>185</v>
      </c>
      <c r="D133" s="30" t="s">
        <v>198</v>
      </c>
      <c r="E133" s="57">
        <v>441</v>
      </c>
      <c r="F133" s="39">
        <v>492</v>
      </c>
      <c r="G133" s="40">
        <f t="shared" si="3"/>
        <v>51</v>
      </c>
      <c r="H133" s="40">
        <v>373</v>
      </c>
      <c r="I133" s="40">
        <f t="shared" si="4"/>
        <v>119</v>
      </c>
      <c r="J133" s="58">
        <v>0.24</v>
      </c>
      <c r="K133" s="34">
        <v>471</v>
      </c>
      <c r="L133" s="56"/>
      <c r="M133" s="34">
        <f t="shared" si="5"/>
        <v>373</v>
      </c>
      <c r="N133" s="34">
        <f t="shared" si="6"/>
        <v>98</v>
      </c>
      <c r="O133" s="36">
        <f t="shared" si="2"/>
        <v>0.20806794055201699</v>
      </c>
    </row>
    <row r="134" spans="1:15" x14ac:dyDescent="0.25">
      <c r="A134" s="37">
        <v>20515</v>
      </c>
      <c r="B134" s="30" t="s">
        <v>37</v>
      </c>
      <c r="C134" s="30" t="s">
        <v>185</v>
      </c>
      <c r="D134" s="30" t="s">
        <v>199</v>
      </c>
      <c r="E134" s="57">
        <v>524</v>
      </c>
      <c r="F134" s="39">
        <v>656</v>
      </c>
      <c r="G134" s="40">
        <f t="shared" si="3"/>
        <v>132</v>
      </c>
      <c r="H134" s="40">
        <v>517</v>
      </c>
      <c r="I134" s="40">
        <f t="shared" si="4"/>
        <v>139</v>
      </c>
      <c r="J134" s="58">
        <v>0.21</v>
      </c>
      <c r="K134" s="34">
        <v>633</v>
      </c>
      <c r="L134" s="56"/>
      <c r="M134" s="34">
        <f t="shared" si="5"/>
        <v>517</v>
      </c>
      <c r="N134" s="34">
        <f t="shared" si="6"/>
        <v>116</v>
      </c>
      <c r="O134" s="36">
        <f t="shared" si="2"/>
        <v>0.18325434439178515</v>
      </c>
    </row>
    <row r="135" spans="1:15" x14ac:dyDescent="0.25">
      <c r="A135" s="37">
        <v>20601</v>
      </c>
      <c r="B135" s="30" t="s">
        <v>37</v>
      </c>
      <c r="C135" s="30" t="s">
        <v>200</v>
      </c>
      <c r="D135" s="30" t="s">
        <v>200</v>
      </c>
      <c r="E135" s="42">
        <v>7968</v>
      </c>
      <c r="F135" s="32">
        <v>8680</v>
      </c>
      <c r="G135" s="59">
        <f t="shared" si="3"/>
        <v>712</v>
      </c>
      <c r="H135" s="59">
        <v>7530</v>
      </c>
      <c r="I135" s="59">
        <f t="shared" si="4"/>
        <v>1150</v>
      </c>
      <c r="J135" s="58">
        <v>0.13</v>
      </c>
      <c r="K135" s="35">
        <v>8755</v>
      </c>
      <c r="L135" s="29">
        <v>83</v>
      </c>
      <c r="M135" s="35">
        <f t="shared" si="5"/>
        <v>7613</v>
      </c>
      <c r="N135" s="35">
        <f t="shared" si="6"/>
        <v>1142</v>
      </c>
      <c r="O135" s="36">
        <f t="shared" si="2"/>
        <v>0.13043974871501998</v>
      </c>
    </row>
    <row r="136" spans="1:15" x14ac:dyDescent="0.25">
      <c r="A136" s="37">
        <v>20602</v>
      </c>
      <c r="B136" s="30" t="s">
        <v>37</v>
      </c>
      <c r="C136" s="30" t="s">
        <v>200</v>
      </c>
      <c r="D136" s="30" t="s">
        <v>201</v>
      </c>
      <c r="E136" s="42">
        <v>2459</v>
      </c>
      <c r="F136" s="32">
        <v>2768</v>
      </c>
      <c r="G136" s="59">
        <f t="shared" si="3"/>
        <v>309</v>
      </c>
      <c r="H136" s="59">
        <v>2327</v>
      </c>
      <c r="I136" s="59">
        <f t="shared" si="4"/>
        <v>441</v>
      </c>
      <c r="J136" s="58">
        <v>0.16</v>
      </c>
      <c r="K136" s="35">
        <v>2794</v>
      </c>
      <c r="L136" s="56"/>
      <c r="M136" s="35">
        <f t="shared" si="5"/>
        <v>2327</v>
      </c>
      <c r="N136" s="35">
        <f t="shared" si="6"/>
        <v>467</v>
      </c>
      <c r="O136" s="36">
        <f t="shared" si="2"/>
        <v>0.16714387974230493</v>
      </c>
    </row>
    <row r="137" spans="1:15" x14ac:dyDescent="0.25">
      <c r="A137" s="37">
        <v>20603</v>
      </c>
      <c r="B137" s="30" t="s">
        <v>37</v>
      </c>
      <c r="C137" s="30" t="s">
        <v>200</v>
      </c>
      <c r="D137" s="30" t="s">
        <v>202</v>
      </c>
      <c r="E137" s="42">
        <v>1410</v>
      </c>
      <c r="F137" s="32">
        <v>1529</v>
      </c>
      <c r="G137" s="59">
        <f t="shared" si="3"/>
        <v>119</v>
      </c>
      <c r="H137" s="59">
        <v>1330</v>
      </c>
      <c r="I137" s="59">
        <f t="shared" si="4"/>
        <v>199</v>
      </c>
      <c r="J137" s="58">
        <v>0.13</v>
      </c>
      <c r="K137" s="35">
        <v>1520</v>
      </c>
      <c r="L137" s="56"/>
      <c r="M137" s="35">
        <f t="shared" si="5"/>
        <v>1330</v>
      </c>
      <c r="N137" s="35">
        <f t="shared" si="6"/>
        <v>190</v>
      </c>
      <c r="O137" s="36">
        <f t="shared" si="2"/>
        <v>0.125</v>
      </c>
    </row>
    <row r="138" spans="1:15" x14ac:dyDescent="0.25">
      <c r="A138" s="37">
        <v>20604</v>
      </c>
      <c r="B138" s="30" t="s">
        <v>37</v>
      </c>
      <c r="C138" s="30" t="s">
        <v>200</v>
      </c>
      <c r="D138" s="30" t="s">
        <v>203</v>
      </c>
      <c r="E138" s="42">
        <v>2365</v>
      </c>
      <c r="F138" s="32">
        <v>2579</v>
      </c>
      <c r="G138" s="59">
        <f t="shared" si="3"/>
        <v>214</v>
      </c>
      <c r="H138" s="59">
        <v>2039</v>
      </c>
      <c r="I138" s="59">
        <f t="shared" si="4"/>
        <v>540</v>
      </c>
      <c r="J138" s="58">
        <v>0.21</v>
      </c>
      <c r="K138" s="35">
        <v>2598</v>
      </c>
      <c r="L138" s="56"/>
      <c r="M138" s="35">
        <f t="shared" si="5"/>
        <v>2039</v>
      </c>
      <c r="N138" s="35">
        <f t="shared" si="6"/>
        <v>559</v>
      </c>
      <c r="O138" s="36">
        <f t="shared" si="2"/>
        <v>0.21516551193225558</v>
      </c>
    </row>
    <row r="139" spans="1:15" x14ac:dyDescent="0.25">
      <c r="A139" s="37">
        <v>20605</v>
      </c>
      <c r="B139" s="30" t="s">
        <v>37</v>
      </c>
      <c r="C139" s="30" t="s">
        <v>200</v>
      </c>
      <c r="D139" s="30" t="s">
        <v>204</v>
      </c>
      <c r="E139" s="42">
        <v>1466</v>
      </c>
      <c r="F139" s="32">
        <v>1607</v>
      </c>
      <c r="G139" s="59">
        <f t="shared" si="3"/>
        <v>141</v>
      </c>
      <c r="H139" s="59">
        <v>1290</v>
      </c>
      <c r="I139" s="59">
        <f t="shared" si="4"/>
        <v>317</v>
      </c>
      <c r="J139" s="58">
        <v>0.2</v>
      </c>
      <c r="K139" s="35">
        <v>1617</v>
      </c>
      <c r="L139" s="56"/>
      <c r="M139" s="35">
        <f t="shared" si="5"/>
        <v>1290</v>
      </c>
      <c r="N139" s="35">
        <f t="shared" si="6"/>
        <v>327</v>
      </c>
      <c r="O139" s="36">
        <f t="shared" si="2"/>
        <v>0.20222634508348794</v>
      </c>
    </row>
    <row r="140" spans="1:15" x14ac:dyDescent="0.25">
      <c r="A140" s="37">
        <v>20606</v>
      </c>
      <c r="B140" s="30" t="s">
        <v>37</v>
      </c>
      <c r="C140" s="30" t="s">
        <v>200</v>
      </c>
      <c r="D140" s="30" t="s">
        <v>205</v>
      </c>
      <c r="E140" s="42">
        <v>8940</v>
      </c>
      <c r="F140" s="32">
        <v>10593</v>
      </c>
      <c r="G140" s="59">
        <f t="shared" si="3"/>
        <v>1653</v>
      </c>
      <c r="H140" s="59">
        <v>7793</v>
      </c>
      <c r="I140" s="59">
        <f t="shared" si="4"/>
        <v>2800</v>
      </c>
      <c r="J140" s="58">
        <v>0.26</v>
      </c>
      <c r="K140" s="35">
        <v>10782</v>
      </c>
      <c r="L140" s="56"/>
      <c r="M140" s="35">
        <f t="shared" si="5"/>
        <v>7793</v>
      </c>
      <c r="N140" s="35">
        <f t="shared" si="6"/>
        <v>2989</v>
      </c>
      <c r="O140" s="36">
        <f t="shared" si="2"/>
        <v>0.27722129475051011</v>
      </c>
    </row>
    <row r="141" spans="1:15" x14ac:dyDescent="0.25">
      <c r="A141" s="37">
        <v>20607</v>
      </c>
      <c r="B141" s="30" t="s">
        <v>37</v>
      </c>
      <c r="C141" s="30" t="s">
        <v>200</v>
      </c>
      <c r="D141" s="30" t="s">
        <v>206</v>
      </c>
      <c r="E141" s="42">
        <v>1370</v>
      </c>
      <c r="F141" s="32">
        <v>1458</v>
      </c>
      <c r="G141" s="59">
        <f t="shared" si="3"/>
        <v>88</v>
      </c>
      <c r="H141" s="59">
        <v>1117</v>
      </c>
      <c r="I141" s="59">
        <f t="shared" si="4"/>
        <v>341</v>
      </c>
      <c r="J141" s="58">
        <v>0.23</v>
      </c>
      <c r="K141" s="35">
        <v>1455</v>
      </c>
      <c r="L141" s="56"/>
      <c r="M141" s="35">
        <f t="shared" si="5"/>
        <v>1117</v>
      </c>
      <c r="N141" s="35">
        <f t="shared" si="6"/>
        <v>338</v>
      </c>
      <c r="O141" s="36">
        <f t="shared" si="2"/>
        <v>0.23230240549828179</v>
      </c>
    </row>
    <row r="142" spans="1:15" x14ac:dyDescent="0.25">
      <c r="A142" s="37">
        <v>20608</v>
      </c>
      <c r="B142" s="30" t="s">
        <v>37</v>
      </c>
      <c r="C142" s="30" t="s">
        <v>200</v>
      </c>
      <c r="D142" s="30" t="s">
        <v>207</v>
      </c>
      <c r="E142" s="42">
        <v>2330</v>
      </c>
      <c r="F142" s="32">
        <v>2505</v>
      </c>
      <c r="G142" s="59">
        <f t="shared" si="3"/>
        <v>175</v>
      </c>
      <c r="H142" s="59">
        <v>2179</v>
      </c>
      <c r="I142" s="59">
        <f t="shared" si="4"/>
        <v>326</v>
      </c>
      <c r="J142" s="58">
        <v>0.13</v>
      </c>
      <c r="K142" s="35">
        <v>2502</v>
      </c>
      <c r="L142" s="56"/>
      <c r="M142" s="35">
        <f t="shared" si="5"/>
        <v>2179</v>
      </c>
      <c r="N142" s="35">
        <f t="shared" si="6"/>
        <v>323</v>
      </c>
      <c r="O142" s="36">
        <f t="shared" si="2"/>
        <v>0.12909672262190247</v>
      </c>
    </row>
    <row r="143" spans="1:15" x14ac:dyDescent="0.25">
      <c r="A143" s="37">
        <v>20609</v>
      </c>
      <c r="B143" s="30" t="s">
        <v>37</v>
      </c>
      <c r="C143" s="30" t="s">
        <v>200</v>
      </c>
      <c r="D143" s="30" t="s">
        <v>208</v>
      </c>
      <c r="E143" s="42">
        <v>2688</v>
      </c>
      <c r="F143" s="32">
        <v>2943</v>
      </c>
      <c r="G143" s="59">
        <f t="shared" si="3"/>
        <v>255</v>
      </c>
      <c r="H143" s="59">
        <v>2638</v>
      </c>
      <c r="I143" s="59">
        <f t="shared" si="4"/>
        <v>305</v>
      </c>
      <c r="J143" s="58">
        <v>0.1</v>
      </c>
      <c r="K143" s="35">
        <v>2943</v>
      </c>
      <c r="L143" s="29">
        <v>305</v>
      </c>
      <c r="M143" s="35">
        <f t="shared" si="5"/>
        <v>2943</v>
      </c>
      <c r="N143" s="35">
        <f t="shared" si="6"/>
        <v>0</v>
      </c>
      <c r="O143" s="36">
        <f t="shared" si="2"/>
        <v>0</v>
      </c>
    </row>
    <row r="144" spans="1:15" x14ac:dyDescent="0.25">
      <c r="A144" s="37">
        <v>20610</v>
      </c>
      <c r="B144" s="30" t="s">
        <v>37</v>
      </c>
      <c r="C144" s="30" t="s">
        <v>200</v>
      </c>
      <c r="D144" s="30" t="s">
        <v>209</v>
      </c>
      <c r="E144" s="42">
        <v>3367</v>
      </c>
      <c r="F144" s="32">
        <v>3778</v>
      </c>
      <c r="G144" s="59">
        <f t="shared" si="3"/>
        <v>411</v>
      </c>
      <c r="H144" s="59">
        <v>3230</v>
      </c>
      <c r="I144" s="59">
        <f t="shared" si="4"/>
        <v>548</v>
      </c>
      <c r="J144" s="58">
        <v>0.15</v>
      </c>
      <c r="K144" s="35">
        <v>3861</v>
      </c>
      <c r="L144" s="56"/>
      <c r="M144" s="35">
        <f t="shared" si="5"/>
        <v>3230</v>
      </c>
      <c r="N144" s="35">
        <f t="shared" si="6"/>
        <v>631</v>
      </c>
      <c r="O144" s="36">
        <f t="shared" si="2"/>
        <v>0.16342916342916342</v>
      </c>
    </row>
    <row r="145" spans="1:15" x14ac:dyDescent="0.25">
      <c r="A145" s="37">
        <v>20611</v>
      </c>
      <c r="B145" s="30" t="s">
        <v>37</v>
      </c>
      <c r="C145" s="30" t="s">
        <v>200</v>
      </c>
      <c r="D145" s="30" t="s">
        <v>210</v>
      </c>
      <c r="E145" s="42">
        <v>2975</v>
      </c>
      <c r="F145" s="32">
        <v>3278</v>
      </c>
      <c r="G145" s="59">
        <f t="shared" si="3"/>
        <v>303</v>
      </c>
      <c r="H145" s="59">
        <v>1861</v>
      </c>
      <c r="I145" s="59">
        <f t="shared" si="4"/>
        <v>1417</v>
      </c>
      <c r="J145" s="58">
        <v>0.43</v>
      </c>
      <c r="K145" s="35">
        <v>3288</v>
      </c>
      <c r="L145" s="56"/>
      <c r="M145" s="35">
        <f t="shared" si="5"/>
        <v>1861</v>
      </c>
      <c r="N145" s="35">
        <f t="shared" si="6"/>
        <v>1427</v>
      </c>
      <c r="O145" s="36">
        <f t="shared" si="2"/>
        <v>0.43400243309002434</v>
      </c>
    </row>
    <row r="146" spans="1:15" x14ac:dyDescent="0.25">
      <c r="A146" s="37">
        <v>20701</v>
      </c>
      <c r="B146" s="30" t="s">
        <v>37</v>
      </c>
      <c r="C146" s="30" t="s">
        <v>1833</v>
      </c>
      <c r="D146" s="30" t="s">
        <v>212</v>
      </c>
      <c r="E146" s="42">
        <v>7053</v>
      </c>
      <c r="F146" s="32">
        <v>8179</v>
      </c>
      <c r="G146" s="59">
        <f t="shared" si="3"/>
        <v>1126</v>
      </c>
      <c r="H146" s="59">
        <v>6507</v>
      </c>
      <c r="I146" s="59">
        <f t="shared" si="4"/>
        <v>1672</v>
      </c>
      <c r="J146" s="58">
        <v>0.2</v>
      </c>
      <c r="K146" s="35">
        <v>7782</v>
      </c>
      <c r="L146" s="29">
        <v>1160</v>
      </c>
      <c r="M146" s="35">
        <f t="shared" si="5"/>
        <v>7667</v>
      </c>
      <c r="N146" s="35">
        <f t="shared" si="6"/>
        <v>115</v>
      </c>
      <c r="O146" s="36">
        <f t="shared" si="2"/>
        <v>1.477769210999743E-2</v>
      </c>
    </row>
    <row r="147" spans="1:15" x14ac:dyDescent="0.25">
      <c r="A147" s="37">
        <v>20702</v>
      </c>
      <c r="B147" s="30" t="s">
        <v>37</v>
      </c>
      <c r="C147" s="30" t="s">
        <v>1833</v>
      </c>
      <c r="D147" s="30" t="s">
        <v>141</v>
      </c>
      <c r="E147" s="42">
        <v>2980</v>
      </c>
      <c r="F147" s="32">
        <v>3282</v>
      </c>
      <c r="G147" s="59">
        <f t="shared" si="3"/>
        <v>302</v>
      </c>
      <c r="H147" s="59">
        <v>2691</v>
      </c>
      <c r="I147" s="59">
        <f t="shared" si="4"/>
        <v>591</v>
      </c>
      <c r="J147" s="58">
        <v>0.18</v>
      </c>
      <c r="K147" s="35">
        <v>3233</v>
      </c>
      <c r="L147" s="56"/>
      <c r="M147" s="35">
        <f t="shared" si="5"/>
        <v>2691</v>
      </c>
      <c r="N147" s="35">
        <f t="shared" si="6"/>
        <v>542</v>
      </c>
      <c r="O147" s="36">
        <f t="shared" si="2"/>
        <v>0.16764614908753481</v>
      </c>
    </row>
    <row r="148" spans="1:15" x14ac:dyDescent="0.25">
      <c r="A148" s="37">
        <v>20703</v>
      </c>
      <c r="B148" s="30" t="s">
        <v>37</v>
      </c>
      <c r="C148" s="30" t="s">
        <v>1833</v>
      </c>
      <c r="D148" s="30" t="s">
        <v>213</v>
      </c>
      <c r="E148" s="42">
        <v>3969</v>
      </c>
      <c r="F148" s="32">
        <v>4257</v>
      </c>
      <c r="G148" s="59">
        <f t="shared" si="3"/>
        <v>288</v>
      </c>
      <c r="H148" s="59">
        <v>3413</v>
      </c>
      <c r="I148" s="59">
        <f t="shared" si="4"/>
        <v>844</v>
      </c>
      <c r="J148" s="58">
        <v>0.2</v>
      </c>
      <c r="K148" s="35">
        <v>4180</v>
      </c>
      <c r="L148" s="56"/>
      <c r="M148" s="35">
        <f t="shared" si="5"/>
        <v>3413</v>
      </c>
      <c r="N148" s="35">
        <f t="shared" si="6"/>
        <v>767</v>
      </c>
      <c r="O148" s="36">
        <f t="shared" si="2"/>
        <v>0.18349282296650718</v>
      </c>
    </row>
    <row r="149" spans="1:15" x14ac:dyDescent="0.25">
      <c r="A149" s="37">
        <v>20801</v>
      </c>
      <c r="B149" s="30" t="s">
        <v>37</v>
      </c>
      <c r="C149" s="30" t="s">
        <v>214</v>
      </c>
      <c r="D149" s="30" t="s">
        <v>214</v>
      </c>
      <c r="E149" s="42">
        <v>4099</v>
      </c>
      <c r="F149" s="32">
        <v>4473</v>
      </c>
      <c r="G149" s="59">
        <f t="shared" si="3"/>
        <v>374</v>
      </c>
      <c r="H149" s="59">
        <v>2231</v>
      </c>
      <c r="I149" s="59">
        <f t="shared" si="4"/>
        <v>2242</v>
      </c>
      <c r="J149" s="58">
        <v>0.5</v>
      </c>
      <c r="K149" s="35">
        <v>4533</v>
      </c>
      <c r="L149" s="56"/>
      <c r="M149" s="35">
        <f t="shared" si="5"/>
        <v>2231</v>
      </c>
      <c r="N149" s="35">
        <f t="shared" si="6"/>
        <v>2302</v>
      </c>
      <c r="O149" s="36">
        <f t="shared" si="2"/>
        <v>0.5078314581954555</v>
      </c>
    </row>
    <row r="150" spans="1:15" x14ac:dyDescent="0.25">
      <c r="A150" s="37">
        <v>20802</v>
      </c>
      <c r="B150" s="30" t="s">
        <v>37</v>
      </c>
      <c r="C150" s="30" t="s">
        <v>214</v>
      </c>
      <c r="D150" s="30" t="s">
        <v>215</v>
      </c>
      <c r="E150" s="42">
        <v>4909</v>
      </c>
      <c r="F150" s="32">
        <v>5276</v>
      </c>
      <c r="G150" s="59">
        <f t="shared" si="3"/>
        <v>367</v>
      </c>
      <c r="H150" s="59">
        <v>3022</v>
      </c>
      <c r="I150" s="59">
        <f t="shared" si="4"/>
        <v>2254</v>
      </c>
      <c r="J150" s="58">
        <v>0.43</v>
      </c>
      <c r="K150" s="35">
        <v>5413</v>
      </c>
      <c r="L150" s="29">
        <v>2254</v>
      </c>
      <c r="M150" s="35">
        <f t="shared" si="5"/>
        <v>5276</v>
      </c>
      <c r="N150" s="35">
        <f t="shared" si="6"/>
        <v>137</v>
      </c>
      <c r="O150" s="36">
        <f t="shared" si="2"/>
        <v>2.5309440236467761E-2</v>
      </c>
    </row>
    <row r="151" spans="1:15" x14ac:dyDescent="0.25">
      <c r="A151" s="37">
        <v>20803</v>
      </c>
      <c r="B151" s="30" t="s">
        <v>37</v>
      </c>
      <c r="C151" s="30" t="s">
        <v>214</v>
      </c>
      <c r="D151" s="30" t="s">
        <v>216</v>
      </c>
      <c r="E151" s="42">
        <v>2071</v>
      </c>
      <c r="F151" s="32">
        <v>2313</v>
      </c>
      <c r="G151" s="59">
        <f t="shared" si="3"/>
        <v>242</v>
      </c>
      <c r="H151" s="59">
        <v>1746</v>
      </c>
      <c r="I151" s="59">
        <f t="shared" si="4"/>
        <v>567</v>
      </c>
      <c r="J151" s="58">
        <v>0.25</v>
      </c>
      <c r="K151" s="35">
        <v>2340</v>
      </c>
      <c r="L151" s="29">
        <v>567</v>
      </c>
      <c r="M151" s="35">
        <f t="shared" si="5"/>
        <v>2313</v>
      </c>
      <c r="N151" s="35">
        <f t="shared" si="6"/>
        <v>27</v>
      </c>
      <c r="O151" s="36">
        <f t="shared" si="2"/>
        <v>1.1538461538461539E-2</v>
      </c>
    </row>
    <row r="152" spans="1:15" x14ac:dyDescent="0.25">
      <c r="A152" s="37">
        <v>20804</v>
      </c>
      <c r="B152" s="30" t="s">
        <v>37</v>
      </c>
      <c r="C152" s="30" t="s">
        <v>214</v>
      </c>
      <c r="D152" s="30" t="s">
        <v>217</v>
      </c>
      <c r="E152" s="42">
        <v>5681</v>
      </c>
      <c r="F152" s="32">
        <v>5899</v>
      </c>
      <c r="G152" s="59">
        <f t="shared" si="3"/>
        <v>218</v>
      </c>
      <c r="H152" s="59">
        <v>5036</v>
      </c>
      <c r="I152" s="59">
        <f t="shared" si="4"/>
        <v>863</v>
      </c>
      <c r="J152" s="58">
        <v>0.15</v>
      </c>
      <c r="K152" s="35">
        <v>5755</v>
      </c>
      <c r="L152" s="29">
        <v>0</v>
      </c>
      <c r="M152" s="35">
        <f t="shared" si="5"/>
        <v>5036</v>
      </c>
      <c r="N152" s="35">
        <f t="shared" si="6"/>
        <v>719</v>
      </c>
      <c r="O152" s="36">
        <f t="shared" si="2"/>
        <v>0.12493483927019983</v>
      </c>
    </row>
    <row r="153" spans="1:15" x14ac:dyDescent="0.25">
      <c r="A153" s="37">
        <v>20901</v>
      </c>
      <c r="B153" s="30" t="s">
        <v>37</v>
      </c>
      <c r="C153" s="30" t="s">
        <v>218</v>
      </c>
      <c r="D153" s="30" t="s">
        <v>218</v>
      </c>
      <c r="E153" s="42">
        <v>1496</v>
      </c>
      <c r="F153" s="32">
        <v>1792</v>
      </c>
      <c r="G153" s="59">
        <f t="shared" si="3"/>
        <v>296</v>
      </c>
      <c r="H153" s="59">
        <v>1341</v>
      </c>
      <c r="I153" s="59">
        <f t="shared" si="4"/>
        <v>451</v>
      </c>
      <c r="J153" s="58">
        <v>0.25</v>
      </c>
      <c r="K153" s="35">
        <v>1790</v>
      </c>
      <c r="L153" s="56"/>
      <c r="M153" s="35">
        <f t="shared" si="5"/>
        <v>1341</v>
      </c>
      <c r="N153" s="35">
        <f t="shared" si="6"/>
        <v>449</v>
      </c>
      <c r="O153" s="36">
        <f t="shared" si="2"/>
        <v>0.25083798882681563</v>
      </c>
    </row>
    <row r="154" spans="1:15" x14ac:dyDescent="0.25">
      <c r="A154" s="37">
        <v>20902</v>
      </c>
      <c r="B154" s="30" t="s">
        <v>37</v>
      </c>
      <c r="C154" s="30" t="s">
        <v>218</v>
      </c>
      <c r="D154" s="30" t="s">
        <v>219</v>
      </c>
      <c r="E154" s="57">
        <v>363</v>
      </c>
      <c r="F154" s="39">
        <v>391</v>
      </c>
      <c r="G154" s="40">
        <f t="shared" si="3"/>
        <v>28</v>
      </c>
      <c r="H154" s="40">
        <v>21</v>
      </c>
      <c r="I154" s="40">
        <f t="shared" si="4"/>
        <v>370</v>
      </c>
      <c r="J154" s="58">
        <v>0.95</v>
      </c>
      <c r="K154" s="34">
        <v>380</v>
      </c>
      <c r="L154" s="56"/>
      <c r="M154" s="34">
        <f t="shared" si="5"/>
        <v>21</v>
      </c>
      <c r="N154" s="34">
        <f t="shared" si="6"/>
        <v>359</v>
      </c>
      <c r="O154" s="36">
        <f t="shared" si="2"/>
        <v>0.94473684210526321</v>
      </c>
    </row>
    <row r="155" spans="1:15" x14ac:dyDescent="0.25">
      <c r="A155" s="37">
        <v>20903</v>
      </c>
      <c r="B155" s="30" t="s">
        <v>37</v>
      </c>
      <c r="C155" s="30" t="s">
        <v>218</v>
      </c>
      <c r="D155" s="30" t="s">
        <v>220</v>
      </c>
      <c r="E155" s="57">
        <v>440</v>
      </c>
      <c r="F155" s="39">
        <v>483</v>
      </c>
      <c r="G155" s="40">
        <f t="shared" si="3"/>
        <v>43</v>
      </c>
      <c r="H155" s="40">
        <v>410</v>
      </c>
      <c r="I155" s="40">
        <f t="shared" si="4"/>
        <v>73</v>
      </c>
      <c r="J155" s="58">
        <v>0.15</v>
      </c>
      <c r="K155" s="34">
        <v>481</v>
      </c>
      <c r="L155" s="56"/>
      <c r="M155" s="34">
        <f t="shared" si="5"/>
        <v>410</v>
      </c>
      <c r="N155" s="34">
        <f t="shared" si="6"/>
        <v>71</v>
      </c>
      <c r="O155" s="36">
        <f t="shared" si="2"/>
        <v>0.14760914760914762</v>
      </c>
    </row>
    <row r="156" spans="1:15" x14ac:dyDescent="0.25">
      <c r="A156" s="37">
        <v>20904</v>
      </c>
      <c r="B156" s="30" t="s">
        <v>37</v>
      </c>
      <c r="C156" s="30" t="s">
        <v>218</v>
      </c>
      <c r="D156" s="30" t="s">
        <v>221</v>
      </c>
      <c r="E156" s="42">
        <v>2625</v>
      </c>
      <c r="F156" s="32">
        <v>2874</v>
      </c>
      <c r="G156" s="59">
        <f t="shared" si="3"/>
        <v>249</v>
      </c>
      <c r="H156" s="59">
        <v>2179</v>
      </c>
      <c r="I156" s="59">
        <f t="shared" si="4"/>
        <v>695</v>
      </c>
      <c r="J156" s="58">
        <v>0.24</v>
      </c>
      <c r="K156" s="35">
        <v>2881</v>
      </c>
      <c r="L156" s="56"/>
      <c r="M156" s="35">
        <f t="shared" si="5"/>
        <v>2179</v>
      </c>
      <c r="N156" s="35">
        <f t="shared" si="6"/>
        <v>702</v>
      </c>
      <c r="O156" s="36">
        <f t="shared" si="2"/>
        <v>0.24366539396043041</v>
      </c>
    </row>
    <row r="157" spans="1:15" x14ac:dyDescent="0.25">
      <c r="A157" s="37">
        <v>20905</v>
      </c>
      <c r="B157" s="30" t="s">
        <v>37</v>
      </c>
      <c r="C157" s="30" t="s">
        <v>218</v>
      </c>
      <c r="D157" s="30" t="s">
        <v>222</v>
      </c>
      <c r="E157" s="42">
        <v>936</v>
      </c>
      <c r="F157" s="32">
        <v>1084</v>
      </c>
      <c r="G157" s="59">
        <f t="shared" si="3"/>
        <v>148</v>
      </c>
      <c r="H157" s="40">
        <v>689</v>
      </c>
      <c r="I157" s="59">
        <f t="shared" si="4"/>
        <v>395</v>
      </c>
      <c r="J157" s="58">
        <v>0.36</v>
      </c>
      <c r="K157" s="35">
        <v>1078</v>
      </c>
      <c r="L157" s="56"/>
      <c r="M157" s="34">
        <f t="shared" si="5"/>
        <v>689</v>
      </c>
      <c r="N157" s="35">
        <f t="shared" si="6"/>
        <v>389</v>
      </c>
      <c r="O157" s="36">
        <f t="shared" si="2"/>
        <v>0.36085343228200373</v>
      </c>
    </row>
    <row r="158" spans="1:15" x14ac:dyDescent="0.25">
      <c r="A158" s="37">
        <v>20906</v>
      </c>
      <c r="B158" s="30" t="s">
        <v>37</v>
      </c>
      <c r="C158" s="30" t="s">
        <v>218</v>
      </c>
      <c r="D158" s="30" t="s">
        <v>223</v>
      </c>
      <c r="E158" s="57">
        <v>634</v>
      </c>
      <c r="F158" s="39">
        <v>672</v>
      </c>
      <c r="G158" s="40">
        <f t="shared" si="3"/>
        <v>38</v>
      </c>
      <c r="H158" s="40">
        <v>629</v>
      </c>
      <c r="I158" s="40">
        <f t="shared" si="4"/>
        <v>43</v>
      </c>
      <c r="J158" s="58">
        <v>0.06</v>
      </c>
      <c r="K158" s="34">
        <v>666</v>
      </c>
      <c r="L158" s="56"/>
      <c r="M158" s="34">
        <f t="shared" si="5"/>
        <v>629</v>
      </c>
      <c r="N158" s="34">
        <f t="shared" si="6"/>
        <v>37</v>
      </c>
      <c r="O158" s="36">
        <f t="shared" si="2"/>
        <v>5.5555555555555552E-2</v>
      </c>
    </row>
    <row r="159" spans="1:15" x14ac:dyDescent="0.25">
      <c r="A159" s="37">
        <v>20907</v>
      </c>
      <c r="B159" s="30" t="s">
        <v>37</v>
      </c>
      <c r="C159" s="30" t="s">
        <v>218</v>
      </c>
      <c r="D159" s="30" t="s">
        <v>224</v>
      </c>
      <c r="E159" s="57">
        <v>653</v>
      </c>
      <c r="F159" s="39">
        <v>741</v>
      </c>
      <c r="G159" s="40">
        <f t="shared" si="3"/>
        <v>88</v>
      </c>
      <c r="H159" s="40">
        <v>637</v>
      </c>
      <c r="I159" s="40">
        <f t="shared" si="4"/>
        <v>104</v>
      </c>
      <c r="J159" s="58">
        <v>0.14000000000000001</v>
      </c>
      <c r="K159" s="34">
        <v>741</v>
      </c>
      <c r="L159" s="56"/>
      <c r="M159" s="34">
        <f t="shared" si="5"/>
        <v>637</v>
      </c>
      <c r="N159" s="34">
        <f t="shared" si="6"/>
        <v>104</v>
      </c>
      <c r="O159" s="36">
        <f t="shared" si="2"/>
        <v>0.14035087719298245</v>
      </c>
    </row>
    <row r="160" spans="1:15" x14ac:dyDescent="0.25">
      <c r="A160" s="37">
        <v>21001</v>
      </c>
      <c r="B160" s="30" t="s">
        <v>37</v>
      </c>
      <c r="C160" s="30" t="s">
        <v>225</v>
      </c>
      <c r="D160" s="30" t="s">
        <v>225</v>
      </c>
      <c r="E160" s="42">
        <v>4228</v>
      </c>
      <c r="F160" s="32">
        <v>4604</v>
      </c>
      <c r="G160" s="59">
        <f t="shared" si="3"/>
        <v>376</v>
      </c>
      <c r="H160" s="59">
        <v>4006</v>
      </c>
      <c r="I160" s="59">
        <f t="shared" si="4"/>
        <v>598</v>
      </c>
      <c r="J160" s="58">
        <v>0.13</v>
      </c>
      <c r="K160" s="35">
        <v>4526</v>
      </c>
      <c r="L160" s="29">
        <v>426</v>
      </c>
      <c r="M160" s="35">
        <f t="shared" si="5"/>
        <v>4432</v>
      </c>
      <c r="N160" s="35">
        <f t="shared" si="6"/>
        <v>94</v>
      </c>
      <c r="O160" s="36">
        <f t="shared" si="2"/>
        <v>2.0768890852850198E-2</v>
      </c>
    </row>
    <row r="161" spans="1:15" x14ac:dyDescent="0.25">
      <c r="A161" s="37">
        <v>21002</v>
      </c>
      <c r="B161" s="30" t="s">
        <v>37</v>
      </c>
      <c r="C161" s="30" t="s">
        <v>225</v>
      </c>
      <c r="D161" s="30" t="s">
        <v>226</v>
      </c>
      <c r="E161" s="42">
        <v>1318</v>
      </c>
      <c r="F161" s="32">
        <v>1443</v>
      </c>
      <c r="G161" s="59">
        <f t="shared" si="3"/>
        <v>125</v>
      </c>
      <c r="H161" s="59">
        <v>1132</v>
      </c>
      <c r="I161" s="59">
        <f t="shared" si="4"/>
        <v>311</v>
      </c>
      <c r="J161" s="58">
        <v>0.22</v>
      </c>
      <c r="K161" s="35">
        <v>1414</v>
      </c>
      <c r="L161" s="29">
        <v>0</v>
      </c>
      <c r="M161" s="35">
        <f t="shared" si="5"/>
        <v>1132</v>
      </c>
      <c r="N161" s="35">
        <f t="shared" si="6"/>
        <v>282</v>
      </c>
      <c r="O161" s="36">
        <f t="shared" si="2"/>
        <v>0.19943422913719944</v>
      </c>
    </row>
    <row r="162" spans="1:15" x14ac:dyDescent="0.25">
      <c r="A162" s="37">
        <v>21003</v>
      </c>
      <c r="B162" s="30" t="s">
        <v>37</v>
      </c>
      <c r="C162" s="30" t="s">
        <v>225</v>
      </c>
      <c r="D162" s="30" t="s">
        <v>227</v>
      </c>
      <c r="E162" s="42">
        <v>2380</v>
      </c>
      <c r="F162" s="32">
        <v>2690</v>
      </c>
      <c r="G162" s="59">
        <f t="shared" si="3"/>
        <v>310</v>
      </c>
      <c r="H162" s="59">
        <v>2268</v>
      </c>
      <c r="I162" s="59">
        <f t="shared" si="4"/>
        <v>422</v>
      </c>
      <c r="J162" s="58">
        <v>0.16</v>
      </c>
      <c r="K162" s="35">
        <v>2661</v>
      </c>
      <c r="L162" s="56"/>
      <c r="M162" s="35">
        <f t="shared" si="5"/>
        <v>2268</v>
      </c>
      <c r="N162" s="35">
        <f t="shared" si="6"/>
        <v>393</v>
      </c>
      <c r="O162" s="36">
        <f t="shared" si="2"/>
        <v>0.14768883878241262</v>
      </c>
    </row>
    <row r="163" spans="1:15" x14ac:dyDescent="0.25">
      <c r="A163" s="37">
        <v>21004</v>
      </c>
      <c r="B163" s="30" t="s">
        <v>37</v>
      </c>
      <c r="C163" s="30" t="s">
        <v>225</v>
      </c>
      <c r="D163" s="30" t="s">
        <v>228</v>
      </c>
      <c r="E163" s="42">
        <v>5447</v>
      </c>
      <c r="F163" s="32">
        <v>6055</v>
      </c>
      <c r="G163" s="59">
        <f t="shared" si="3"/>
        <v>608</v>
      </c>
      <c r="H163" s="59">
        <v>5227</v>
      </c>
      <c r="I163" s="59">
        <f t="shared" si="4"/>
        <v>828</v>
      </c>
      <c r="J163" s="58">
        <v>0.14000000000000001</v>
      </c>
      <c r="K163" s="35">
        <v>5960</v>
      </c>
      <c r="L163" s="29">
        <v>145</v>
      </c>
      <c r="M163" s="35">
        <f t="shared" si="5"/>
        <v>5372</v>
      </c>
      <c r="N163" s="35">
        <f t="shared" si="6"/>
        <v>588</v>
      </c>
      <c r="O163" s="36">
        <f t="shared" si="2"/>
        <v>9.8657718120805371E-2</v>
      </c>
    </row>
    <row r="164" spans="1:15" x14ac:dyDescent="0.25">
      <c r="A164" s="37">
        <v>21005</v>
      </c>
      <c r="B164" s="30" t="s">
        <v>37</v>
      </c>
      <c r="C164" s="30" t="s">
        <v>225</v>
      </c>
      <c r="D164" s="30" t="s">
        <v>229</v>
      </c>
      <c r="E164" s="42">
        <v>1644</v>
      </c>
      <c r="F164" s="32">
        <v>1862</v>
      </c>
      <c r="G164" s="59">
        <f t="shared" si="3"/>
        <v>218</v>
      </c>
      <c r="H164" s="59">
        <v>1561</v>
      </c>
      <c r="I164" s="59">
        <f t="shared" si="4"/>
        <v>301</v>
      </c>
      <c r="J164" s="58">
        <v>0.16</v>
      </c>
      <c r="K164" s="35">
        <v>1841</v>
      </c>
      <c r="L164" s="56"/>
      <c r="M164" s="35">
        <f t="shared" si="5"/>
        <v>1561</v>
      </c>
      <c r="N164" s="35">
        <f t="shared" si="6"/>
        <v>280</v>
      </c>
      <c r="O164" s="36">
        <f t="shared" si="2"/>
        <v>0.15209125475285171</v>
      </c>
    </row>
    <row r="165" spans="1:15" x14ac:dyDescent="0.25">
      <c r="A165" s="37">
        <v>21006</v>
      </c>
      <c r="B165" s="30" t="s">
        <v>37</v>
      </c>
      <c r="C165" s="30" t="s">
        <v>225</v>
      </c>
      <c r="D165" s="30" t="s">
        <v>230</v>
      </c>
      <c r="E165" s="42">
        <v>1364</v>
      </c>
      <c r="F165" s="32">
        <v>1446</v>
      </c>
      <c r="G165" s="59">
        <f t="shared" si="3"/>
        <v>82</v>
      </c>
      <c r="H165" s="59">
        <v>1357</v>
      </c>
      <c r="I165" s="59">
        <f t="shared" si="4"/>
        <v>89</v>
      </c>
      <c r="J165" s="58">
        <v>0.06</v>
      </c>
      <c r="K165" s="35">
        <v>1401</v>
      </c>
      <c r="L165" s="56"/>
      <c r="M165" s="35">
        <f t="shared" si="5"/>
        <v>1357</v>
      </c>
      <c r="N165" s="35">
        <f t="shared" si="6"/>
        <v>44</v>
      </c>
      <c r="O165" s="36">
        <f t="shared" si="2"/>
        <v>3.1406138472519628E-2</v>
      </c>
    </row>
    <row r="166" spans="1:15" x14ac:dyDescent="0.25">
      <c r="A166" s="37">
        <v>21007</v>
      </c>
      <c r="B166" s="30" t="s">
        <v>37</v>
      </c>
      <c r="C166" s="30" t="s">
        <v>225</v>
      </c>
      <c r="D166" s="30" t="s">
        <v>231</v>
      </c>
      <c r="E166" s="42">
        <v>3113</v>
      </c>
      <c r="F166" s="32">
        <v>3604</v>
      </c>
      <c r="G166" s="59">
        <f t="shared" si="3"/>
        <v>491</v>
      </c>
      <c r="H166" s="59">
        <v>3058</v>
      </c>
      <c r="I166" s="59">
        <f t="shared" si="4"/>
        <v>546</v>
      </c>
      <c r="J166" s="58">
        <v>0.15</v>
      </c>
      <c r="K166" s="35">
        <v>3589</v>
      </c>
      <c r="L166" s="29">
        <v>50</v>
      </c>
      <c r="M166" s="35">
        <f t="shared" si="5"/>
        <v>3108</v>
      </c>
      <c r="N166" s="35">
        <f t="shared" si="6"/>
        <v>481</v>
      </c>
      <c r="O166" s="36">
        <f t="shared" si="2"/>
        <v>0.13402061855670103</v>
      </c>
    </row>
    <row r="167" spans="1:15" x14ac:dyDescent="0.25">
      <c r="A167" s="37">
        <v>21008</v>
      </c>
      <c r="B167" s="30" t="s">
        <v>37</v>
      </c>
      <c r="C167" s="30" t="s">
        <v>225</v>
      </c>
      <c r="D167" s="30" t="s">
        <v>232</v>
      </c>
      <c r="E167" s="42">
        <v>2403</v>
      </c>
      <c r="F167" s="32">
        <v>2768</v>
      </c>
      <c r="G167" s="59">
        <f t="shared" si="3"/>
        <v>365</v>
      </c>
      <c r="H167" s="59">
        <v>2270</v>
      </c>
      <c r="I167" s="59">
        <f t="shared" si="4"/>
        <v>498</v>
      </c>
      <c r="J167" s="58">
        <v>0.18</v>
      </c>
      <c r="K167" s="35">
        <v>2746</v>
      </c>
      <c r="L167" s="56"/>
      <c r="M167" s="35">
        <f t="shared" si="5"/>
        <v>2270</v>
      </c>
      <c r="N167" s="35">
        <f t="shared" si="6"/>
        <v>476</v>
      </c>
      <c r="O167" s="36">
        <f t="shared" si="2"/>
        <v>0.17334304442825929</v>
      </c>
    </row>
    <row r="168" spans="1:15" x14ac:dyDescent="0.25">
      <c r="A168" s="37">
        <v>21009</v>
      </c>
      <c r="B168" s="30" t="s">
        <v>37</v>
      </c>
      <c r="C168" s="30" t="s">
        <v>225</v>
      </c>
      <c r="D168" s="30" t="s">
        <v>233</v>
      </c>
      <c r="E168" s="42">
        <v>1354</v>
      </c>
      <c r="F168" s="32">
        <v>1401</v>
      </c>
      <c r="G168" s="59">
        <f t="shared" si="3"/>
        <v>47</v>
      </c>
      <c r="H168" s="59">
        <v>1318</v>
      </c>
      <c r="I168" s="59">
        <f t="shared" si="4"/>
        <v>83</v>
      </c>
      <c r="J168" s="58">
        <v>0.06</v>
      </c>
      <c r="K168" s="35">
        <v>1360</v>
      </c>
      <c r="L168" s="56"/>
      <c r="M168" s="35">
        <f t="shared" si="5"/>
        <v>1318</v>
      </c>
      <c r="N168" s="35">
        <f t="shared" si="6"/>
        <v>42</v>
      </c>
      <c r="O168" s="36">
        <f t="shared" si="2"/>
        <v>3.0882352941176472E-2</v>
      </c>
    </row>
    <row r="169" spans="1:15" x14ac:dyDescent="0.25">
      <c r="A169" s="37">
        <v>21010</v>
      </c>
      <c r="B169" s="30" t="s">
        <v>37</v>
      </c>
      <c r="C169" s="30" t="s">
        <v>225</v>
      </c>
      <c r="D169" s="30" t="s">
        <v>234</v>
      </c>
      <c r="E169" s="42">
        <v>1513</v>
      </c>
      <c r="F169" s="32">
        <v>1601</v>
      </c>
      <c r="G169" s="59">
        <f t="shared" si="3"/>
        <v>88</v>
      </c>
      <c r="H169" s="59">
        <v>1497</v>
      </c>
      <c r="I169" s="59">
        <f t="shared" si="4"/>
        <v>104</v>
      </c>
      <c r="J169" s="58">
        <v>0.06</v>
      </c>
      <c r="K169" s="35">
        <v>1565</v>
      </c>
      <c r="L169" s="56"/>
      <c r="M169" s="35">
        <f t="shared" si="5"/>
        <v>1497</v>
      </c>
      <c r="N169" s="35">
        <f t="shared" si="6"/>
        <v>68</v>
      </c>
      <c r="O169" s="36">
        <f t="shared" si="2"/>
        <v>4.3450479233226834E-2</v>
      </c>
    </row>
    <row r="170" spans="1:15" x14ac:dyDescent="0.25">
      <c r="A170" s="37">
        <v>21011</v>
      </c>
      <c r="B170" s="30" t="s">
        <v>37</v>
      </c>
      <c r="C170" s="30" t="s">
        <v>225</v>
      </c>
      <c r="D170" s="30" t="s">
        <v>235</v>
      </c>
      <c r="E170" s="42">
        <v>2438</v>
      </c>
      <c r="F170" s="32">
        <v>2781</v>
      </c>
      <c r="G170" s="59">
        <f t="shared" si="3"/>
        <v>343</v>
      </c>
      <c r="H170" s="59">
        <v>2271</v>
      </c>
      <c r="I170" s="59">
        <f t="shared" si="4"/>
        <v>510</v>
      </c>
      <c r="J170" s="58">
        <v>0.18</v>
      </c>
      <c r="K170" s="35">
        <v>2725</v>
      </c>
      <c r="L170" s="56"/>
      <c r="M170" s="35">
        <f t="shared" si="5"/>
        <v>2271</v>
      </c>
      <c r="N170" s="35">
        <f t="shared" si="6"/>
        <v>454</v>
      </c>
      <c r="O170" s="36">
        <f t="shared" si="2"/>
        <v>0.16660550458715595</v>
      </c>
    </row>
    <row r="171" spans="1:15" x14ac:dyDescent="0.25">
      <c r="A171" s="37">
        <v>21012</v>
      </c>
      <c r="B171" s="30" t="s">
        <v>37</v>
      </c>
      <c r="C171" s="30" t="s">
        <v>225</v>
      </c>
      <c r="D171" s="30" t="s">
        <v>236</v>
      </c>
      <c r="E171" s="57">
        <v>673</v>
      </c>
      <c r="F171" s="39">
        <v>751</v>
      </c>
      <c r="G171" s="40">
        <f t="shared" si="3"/>
        <v>78</v>
      </c>
      <c r="H171" s="40">
        <v>672</v>
      </c>
      <c r="I171" s="40">
        <f t="shared" si="4"/>
        <v>79</v>
      </c>
      <c r="J171" s="58">
        <v>0.11</v>
      </c>
      <c r="K171" s="34">
        <v>751</v>
      </c>
      <c r="L171" s="56"/>
      <c r="M171" s="34">
        <f t="shared" si="5"/>
        <v>672</v>
      </c>
      <c r="N171" s="34">
        <f t="shared" si="6"/>
        <v>79</v>
      </c>
      <c r="O171" s="36">
        <f t="shared" si="2"/>
        <v>0.1051930758988016</v>
      </c>
    </row>
    <row r="172" spans="1:15" x14ac:dyDescent="0.25">
      <c r="A172" s="37">
        <v>21013</v>
      </c>
      <c r="B172" s="30" t="s">
        <v>37</v>
      </c>
      <c r="C172" s="30" t="s">
        <v>225</v>
      </c>
      <c r="D172" s="30" t="s">
        <v>237</v>
      </c>
      <c r="E172" s="42">
        <v>1278</v>
      </c>
      <c r="F172" s="32">
        <v>1483</v>
      </c>
      <c r="G172" s="59">
        <f t="shared" si="3"/>
        <v>205</v>
      </c>
      <c r="H172" s="59">
        <v>1232</v>
      </c>
      <c r="I172" s="59">
        <f t="shared" si="4"/>
        <v>251</v>
      </c>
      <c r="J172" s="58">
        <v>0.17</v>
      </c>
      <c r="K172" s="35">
        <v>1461</v>
      </c>
      <c r="L172" s="29">
        <v>0</v>
      </c>
      <c r="M172" s="35">
        <f t="shared" si="5"/>
        <v>1232</v>
      </c>
      <c r="N172" s="35">
        <f t="shared" si="6"/>
        <v>229</v>
      </c>
      <c r="O172" s="36">
        <f t="shared" si="2"/>
        <v>0.1567419575633128</v>
      </c>
    </row>
    <row r="173" spans="1:15" x14ac:dyDescent="0.25">
      <c r="A173" s="37">
        <v>21014</v>
      </c>
      <c r="B173" s="30" t="s">
        <v>37</v>
      </c>
      <c r="C173" s="30" t="s">
        <v>225</v>
      </c>
      <c r="D173" s="30" t="s">
        <v>238</v>
      </c>
      <c r="E173" s="42">
        <v>9148</v>
      </c>
      <c r="F173" s="32">
        <v>15092</v>
      </c>
      <c r="G173" s="59">
        <f t="shared" si="3"/>
        <v>5944</v>
      </c>
      <c r="H173" s="59">
        <v>8590</v>
      </c>
      <c r="I173" s="59">
        <f t="shared" si="4"/>
        <v>6502</v>
      </c>
      <c r="J173" s="58">
        <v>0.43</v>
      </c>
      <c r="K173" s="35">
        <v>15473</v>
      </c>
      <c r="L173" s="29">
        <v>766</v>
      </c>
      <c r="M173" s="35">
        <f t="shared" si="5"/>
        <v>9356</v>
      </c>
      <c r="N173" s="35">
        <f t="shared" si="6"/>
        <v>6117</v>
      </c>
      <c r="O173" s="36">
        <f t="shared" si="2"/>
        <v>0.39533380727719253</v>
      </c>
    </row>
    <row r="174" spans="1:15" x14ac:dyDescent="0.25">
      <c r="A174" s="37">
        <v>21015</v>
      </c>
      <c r="B174" s="30" t="s">
        <v>37</v>
      </c>
      <c r="C174" s="30" t="s">
        <v>225</v>
      </c>
      <c r="D174" s="30" t="s">
        <v>239</v>
      </c>
      <c r="E174" s="42">
        <v>2472</v>
      </c>
      <c r="F174" s="32">
        <v>2695</v>
      </c>
      <c r="G174" s="59">
        <f t="shared" si="3"/>
        <v>223</v>
      </c>
      <c r="H174" s="59">
        <v>2389</v>
      </c>
      <c r="I174" s="59">
        <f t="shared" si="4"/>
        <v>306</v>
      </c>
      <c r="J174" s="58">
        <v>0.11</v>
      </c>
      <c r="K174" s="35">
        <v>2694</v>
      </c>
      <c r="L174" s="29">
        <v>0</v>
      </c>
      <c r="M174" s="35">
        <f t="shared" si="5"/>
        <v>2389</v>
      </c>
      <c r="N174" s="35">
        <f t="shared" si="6"/>
        <v>305</v>
      </c>
      <c r="O174" s="36">
        <f t="shared" si="2"/>
        <v>0.11321455085374907</v>
      </c>
    </row>
    <row r="175" spans="1:15" x14ac:dyDescent="0.25">
      <c r="A175" s="37">
        <v>21016</v>
      </c>
      <c r="B175" s="30" t="s">
        <v>37</v>
      </c>
      <c r="C175" s="30" t="s">
        <v>225</v>
      </c>
      <c r="D175" s="30" t="s">
        <v>240</v>
      </c>
      <c r="E175" s="42">
        <v>1085</v>
      </c>
      <c r="F175" s="32">
        <v>1327</v>
      </c>
      <c r="G175" s="59">
        <f t="shared" si="3"/>
        <v>242</v>
      </c>
      <c r="H175" s="59">
        <v>1081</v>
      </c>
      <c r="I175" s="59">
        <f t="shared" si="4"/>
        <v>246</v>
      </c>
      <c r="J175" s="58">
        <v>0.19</v>
      </c>
      <c r="K175" s="35">
        <v>1293</v>
      </c>
      <c r="L175" s="29">
        <v>0</v>
      </c>
      <c r="M175" s="35">
        <f t="shared" si="5"/>
        <v>1081</v>
      </c>
      <c r="N175" s="35">
        <f t="shared" si="6"/>
        <v>212</v>
      </c>
      <c r="O175" s="36">
        <f t="shared" si="2"/>
        <v>0.16395978344934262</v>
      </c>
    </row>
    <row r="176" spans="1:15" x14ac:dyDescent="0.25">
      <c r="A176" s="37">
        <v>21101</v>
      </c>
      <c r="B176" s="30" t="s">
        <v>37</v>
      </c>
      <c r="C176" s="30" t="s">
        <v>241</v>
      </c>
      <c r="D176" s="30" t="s">
        <v>241</v>
      </c>
      <c r="E176" s="42">
        <v>3737</v>
      </c>
      <c r="F176" s="32">
        <v>3996</v>
      </c>
      <c r="G176" s="59">
        <f t="shared" si="3"/>
        <v>259</v>
      </c>
      <c r="H176" s="59">
        <v>2638</v>
      </c>
      <c r="I176" s="59">
        <f t="shared" si="4"/>
        <v>1358</v>
      </c>
      <c r="J176" s="58">
        <v>0.34</v>
      </c>
      <c r="K176" s="35">
        <v>3989</v>
      </c>
      <c r="L176" s="29">
        <v>72.599999999999994</v>
      </c>
      <c r="M176" s="35">
        <f t="shared" si="5"/>
        <v>2710.6</v>
      </c>
      <c r="N176" s="35">
        <f t="shared" si="6"/>
        <v>1278.4000000000001</v>
      </c>
      <c r="O176" s="36">
        <f t="shared" si="2"/>
        <v>0.32048132364001003</v>
      </c>
    </row>
    <row r="177" spans="1:15" x14ac:dyDescent="0.25">
      <c r="A177" s="37">
        <v>21102</v>
      </c>
      <c r="B177" s="30" t="s">
        <v>37</v>
      </c>
      <c r="C177" s="30" t="s">
        <v>241</v>
      </c>
      <c r="D177" s="30" t="s">
        <v>242</v>
      </c>
      <c r="E177" s="57">
        <v>726</v>
      </c>
      <c r="F177" s="39">
        <v>820</v>
      </c>
      <c r="G177" s="40">
        <f t="shared" si="3"/>
        <v>94</v>
      </c>
      <c r="H177" s="40">
        <v>604</v>
      </c>
      <c r="I177" s="40">
        <f t="shared" si="4"/>
        <v>216</v>
      </c>
      <c r="J177" s="58">
        <v>0.26</v>
      </c>
      <c r="K177" s="34">
        <v>814</v>
      </c>
      <c r="L177" s="56"/>
      <c r="M177" s="34">
        <f t="shared" si="5"/>
        <v>604</v>
      </c>
      <c r="N177" s="34">
        <f t="shared" si="6"/>
        <v>210</v>
      </c>
      <c r="O177" s="36">
        <f t="shared" si="2"/>
        <v>0.25798525798525801</v>
      </c>
    </row>
    <row r="178" spans="1:15" x14ac:dyDescent="0.25">
      <c r="A178" s="37">
        <v>21103</v>
      </c>
      <c r="B178" s="30" t="s">
        <v>37</v>
      </c>
      <c r="C178" s="30" t="s">
        <v>241</v>
      </c>
      <c r="D178" s="30" t="s">
        <v>243</v>
      </c>
      <c r="E178" s="42">
        <v>2886</v>
      </c>
      <c r="F178" s="32">
        <v>3382</v>
      </c>
      <c r="G178" s="59">
        <f t="shared" si="3"/>
        <v>496</v>
      </c>
      <c r="H178" s="59">
        <v>2533</v>
      </c>
      <c r="I178" s="59">
        <f t="shared" si="4"/>
        <v>849</v>
      </c>
      <c r="J178" s="58">
        <v>0.25</v>
      </c>
      <c r="K178" s="35">
        <v>3405</v>
      </c>
      <c r="L178" s="29">
        <v>223</v>
      </c>
      <c r="M178" s="35">
        <f t="shared" si="5"/>
        <v>2756</v>
      </c>
      <c r="N178" s="35">
        <f t="shared" si="6"/>
        <v>649</v>
      </c>
      <c r="O178" s="36">
        <f t="shared" si="2"/>
        <v>0.19060205580029368</v>
      </c>
    </row>
    <row r="179" spans="1:15" x14ac:dyDescent="0.25">
      <c r="A179" s="37">
        <v>21104</v>
      </c>
      <c r="B179" s="30" t="s">
        <v>37</v>
      </c>
      <c r="C179" s="30" t="s">
        <v>241</v>
      </c>
      <c r="D179" s="30" t="s">
        <v>244</v>
      </c>
      <c r="E179" s="57">
        <v>789</v>
      </c>
      <c r="F179" s="39">
        <v>971</v>
      </c>
      <c r="G179" s="40">
        <f t="shared" si="3"/>
        <v>182</v>
      </c>
      <c r="H179" s="40">
        <v>764</v>
      </c>
      <c r="I179" s="40">
        <f t="shared" si="4"/>
        <v>207</v>
      </c>
      <c r="J179" s="58">
        <v>0.21</v>
      </c>
      <c r="K179" s="34">
        <v>961</v>
      </c>
      <c r="L179" s="56"/>
      <c r="M179" s="34">
        <f t="shared" si="5"/>
        <v>764</v>
      </c>
      <c r="N179" s="34">
        <f t="shared" si="6"/>
        <v>197</v>
      </c>
      <c r="O179" s="36">
        <f t="shared" si="2"/>
        <v>0.20499479708636836</v>
      </c>
    </row>
    <row r="180" spans="1:15" x14ac:dyDescent="0.25">
      <c r="A180" s="37">
        <v>21105</v>
      </c>
      <c r="B180" s="30" t="s">
        <v>37</v>
      </c>
      <c r="C180" s="30" t="s">
        <v>241</v>
      </c>
      <c r="D180" s="30" t="s">
        <v>245</v>
      </c>
      <c r="E180" s="57">
        <v>677</v>
      </c>
      <c r="F180" s="39">
        <v>782</v>
      </c>
      <c r="G180" s="40">
        <f t="shared" si="3"/>
        <v>105</v>
      </c>
      <c r="H180" s="40">
        <v>636</v>
      </c>
      <c r="I180" s="40">
        <f t="shared" si="4"/>
        <v>146</v>
      </c>
      <c r="J180" s="58">
        <v>0.19</v>
      </c>
      <c r="K180" s="34">
        <v>763</v>
      </c>
      <c r="L180" s="29">
        <v>0</v>
      </c>
      <c r="M180" s="34">
        <f t="shared" si="5"/>
        <v>636</v>
      </c>
      <c r="N180" s="34">
        <f t="shared" si="6"/>
        <v>127</v>
      </c>
      <c r="O180" s="36">
        <f t="shared" si="2"/>
        <v>0.16644823066841416</v>
      </c>
    </row>
    <row r="181" spans="1:15" x14ac:dyDescent="0.25">
      <c r="A181" s="37">
        <v>21201</v>
      </c>
      <c r="B181" s="30" t="s">
        <v>37</v>
      </c>
      <c r="C181" s="30" t="s">
        <v>246</v>
      </c>
      <c r="D181" s="30" t="s">
        <v>247</v>
      </c>
      <c r="E181" s="42">
        <v>8791</v>
      </c>
      <c r="F181" s="32">
        <v>9656</v>
      </c>
      <c r="G181" s="59">
        <f t="shared" si="3"/>
        <v>865</v>
      </c>
      <c r="H181" s="59">
        <v>6764</v>
      </c>
      <c r="I181" s="59">
        <f t="shared" si="4"/>
        <v>2892</v>
      </c>
      <c r="J181" s="58">
        <v>0.3</v>
      </c>
      <c r="K181" s="35">
        <v>9591</v>
      </c>
      <c r="L181" s="29">
        <v>488</v>
      </c>
      <c r="M181" s="35">
        <f t="shared" si="5"/>
        <v>7252</v>
      </c>
      <c r="N181" s="35">
        <f t="shared" si="6"/>
        <v>2339</v>
      </c>
      <c r="O181" s="36">
        <f t="shared" si="2"/>
        <v>0.24387446564487542</v>
      </c>
    </row>
    <row r="182" spans="1:15" x14ac:dyDescent="0.25">
      <c r="A182" s="37">
        <v>21202</v>
      </c>
      <c r="B182" s="30" t="s">
        <v>37</v>
      </c>
      <c r="C182" s="30" t="s">
        <v>246</v>
      </c>
      <c r="D182" s="30" t="s">
        <v>192</v>
      </c>
      <c r="E182" s="42">
        <v>918</v>
      </c>
      <c r="F182" s="32">
        <v>1096</v>
      </c>
      <c r="G182" s="59">
        <f t="shared" si="3"/>
        <v>178</v>
      </c>
      <c r="H182" s="40">
        <v>859</v>
      </c>
      <c r="I182" s="59">
        <f t="shared" si="4"/>
        <v>237</v>
      </c>
      <c r="J182" s="58">
        <v>0.22</v>
      </c>
      <c r="K182" s="35">
        <v>1110</v>
      </c>
      <c r="L182" s="56"/>
      <c r="M182" s="34">
        <f t="shared" si="5"/>
        <v>859</v>
      </c>
      <c r="N182" s="35">
        <f t="shared" si="6"/>
        <v>251</v>
      </c>
      <c r="O182" s="36">
        <f t="shared" si="2"/>
        <v>0.22612612612612612</v>
      </c>
    </row>
    <row r="183" spans="1:15" x14ac:dyDescent="0.25">
      <c r="A183" s="37">
        <v>21203</v>
      </c>
      <c r="B183" s="30" t="s">
        <v>37</v>
      </c>
      <c r="C183" s="30" t="s">
        <v>246</v>
      </c>
      <c r="D183" s="30" t="s">
        <v>248</v>
      </c>
      <c r="E183" s="42">
        <v>1318</v>
      </c>
      <c r="F183" s="32">
        <v>1410</v>
      </c>
      <c r="G183" s="59">
        <f t="shared" si="3"/>
        <v>92</v>
      </c>
      <c r="H183" s="59">
        <v>1257</v>
      </c>
      <c r="I183" s="59">
        <f t="shared" si="4"/>
        <v>153</v>
      </c>
      <c r="J183" s="58">
        <v>0.11</v>
      </c>
      <c r="K183" s="35">
        <v>1394</v>
      </c>
      <c r="L183" s="56"/>
      <c r="M183" s="35">
        <f t="shared" si="5"/>
        <v>1257</v>
      </c>
      <c r="N183" s="35">
        <f t="shared" si="6"/>
        <v>137</v>
      </c>
      <c r="O183" s="36">
        <f t="shared" si="2"/>
        <v>9.8278335724533719E-2</v>
      </c>
    </row>
    <row r="184" spans="1:15" x14ac:dyDescent="0.25">
      <c r="A184" s="37">
        <v>21204</v>
      </c>
      <c r="B184" s="30" t="s">
        <v>37</v>
      </c>
      <c r="C184" s="30" t="s">
        <v>246</v>
      </c>
      <c r="D184" s="30" t="s">
        <v>246</v>
      </c>
      <c r="E184" s="42">
        <v>1579</v>
      </c>
      <c r="F184" s="32">
        <v>1712</v>
      </c>
      <c r="G184" s="59">
        <f t="shared" si="3"/>
        <v>133</v>
      </c>
      <c r="H184" s="59">
        <v>1261</v>
      </c>
      <c r="I184" s="59">
        <f t="shared" si="4"/>
        <v>451</v>
      </c>
      <c r="J184" s="58">
        <v>0.26</v>
      </c>
      <c r="K184" s="35">
        <v>1697</v>
      </c>
      <c r="L184" s="56"/>
      <c r="M184" s="35">
        <f t="shared" si="5"/>
        <v>1261</v>
      </c>
      <c r="N184" s="35">
        <f t="shared" si="6"/>
        <v>436</v>
      </c>
      <c r="O184" s="36">
        <f t="shared" si="2"/>
        <v>0.25692398350029466</v>
      </c>
    </row>
    <row r="185" spans="1:15" x14ac:dyDescent="0.25">
      <c r="A185" s="37">
        <v>21205</v>
      </c>
      <c r="B185" s="30" t="s">
        <v>37</v>
      </c>
      <c r="C185" s="30" t="s">
        <v>246</v>
      </c>
      <c r="D185" s="30" t="s">
        <v>249</v>
      </c>
      <c r="E185" s="42">
        <v>1823</v>
      </c>
      <c r="F185" s="32">
        <v>1977</v>
      </c>
      <c r="G185" s="59">
        <f t="shared" si="3"/>
        <v>154</v>
      </c>
      <c r="H185" s="59">
        <v>1778</v>
      </c>
      <c r="I185" s="59">
        <f t="shared" si="4"/>
        <v>199</v>
      </c>
      <c r="J185" s="58">
        <v>0.1</v>
      </c>
      <c r="K185" s="35">
        <v>1967</v>
      </c>
      <c r="L185" s="56"/>
      <c r="M185" s="35">
        <f t="shared" si="5"/>
        <v>1778</v>
      </c>
      <c r="N185" s="35">
        <f t="shared" si="6"/>
        <v>189</v>
      </c>
      <c r="O185" s="36">
        <f t="shared" si="2"/>
        <v>9.6085409252669035E-2</v>
      </c>
    </row>
    <row r="186" spans="1:15" x14ac:dyDescent="0.25">
      <c r="A186" s="37">
        <v>21206</v>
      </c>
      <c r="B186" s="30" t="s">
        <v>37</v>
      </c>
      <c r="C186" s="30" t="s">
        <v>246</v>
      </c>
      <c r="D186" s="30" t="s">
        <v>250</v>
      </c>
      <c r="E186" s="42">
        <v>7464</v>
      </c>
      <c r="F186" s="32">
        <v>8577</v>
      </c>
      <c r="G186" s="59">
        <f t="shared" si="3"/>
        <v>1113</v>
      </c>
      <c r="H186" s="59">
        <v>3199</v>
      </c>
      <c r="I186" s="59">
        <f t="shared" si="4"/>
        <v>5378</v>
      </c>
      <c r="J186" s="58">
        <v>0.63</v>
      </c>
      <c r="K186" s="35">
        <v>8577</v>
      </c>
      <c r="L186" s="29">
        <v>158.4</v>
      </c>
      <c r="M186" s="35">
        <f t="shared" si="5"/>
        <v>3357.4</v>
      </c>
      <c r="N186" s="35">
        <f t="shared" si="6"/>
        <v>5219.6000000000004</v>
      </c>
      <c r="O186" s="36">
        <f t="shared" si="2"/>
        <v>0.60855777078232487</v>
      </c>
    </row>
    <row r="187" spans="1:15" x14ac:dyDescent="0.25">
      <c r="A187" s="37">
        <v>21207</v>
      </c>
      <c r="B187" s="30" t="s">
        <v>37</v>
      </c>
      <c r="C187" s="30" t="s">
        <v>246</v>
      </c>
      <c r="D187" s="30" t="s">
        <v>251</v>
      </c>
      <c r="E187" s="42">
        <v>6285</v>
      </c>
      <c r="F187" s="32">
        <v>6980</v>
      </c>
      <c r="G187" s="59">
        <f t="shared" si="3"/>
        <v>695</v>
      </c>
      <c r="H187" s="59">
        <v>5831</v>
      </c>
      <c r="I187" s="59">
        <f t="shared" si="4"/>
        <v>1149</v>
      </c>
      <c r="J187" s="58">
        <v>0.16</v>
      </c>
      <c r="K187" s="35">
        <v>6990</v>
      </c>
      <c r="L187" s="29">
        <v>0</v>
      </c>
      <c r="M187" s="35">
        <f t="shared" si="5"/>
        <v>5831</v>
      </c>
      <c r="N187" s="35">
        <f t="shared" si="6"/>
        <v>1159</v>
      </c>
      <c r="O187" s="36">
        <f t="shared" si="2"/>
        <v>0.16580829756795423</v>
      </c>
    </row>
    <row r="188" spans="1:15" x14ac:dyDescent="0.25">
      <c r="A188" s="37">
        <v>21208</v>
      </c>
      <c r="B188" s="30" t="s">
        <v>37</v>
      </c>
      <c r="C188" s="30" t="s">
        <v>246</v>
      </c>
      <c r="D188" s="30" t="s">
        <v>252</v>
      </c>
      <c r="E188" s="42">
        <v>4125</v>
      </c>
      <c r="F188" s="32">
        <v>4606</v>
      </c>
      <c r="G188" s="59">
        <f t="shared" si="3"/>
        <v>481</v>
      </c>
      <c r="H188" s="59">
        <v>3528</v>
      </c>
      <c r="I188" s="59">
        <f t="shared" si="4"/>
        <v>1078</v>
      </c>
      <c r="J188" s="58">
        <v>0.23</v>
      </c>
      <c r="K188" s="35">
        <v>4588</v>
      </c>
      <c r="L188" s="56"/>
      <c r="M188" s="35">
        <f t="shared" si="5"/>
        <v>3528</v>
      </c>
      <c r="N188" s="35">
        <f t="shared" si="6"/>
        <v>1060</v>
      </c>
      <c r="O188" s="36">
        <f t="shared" si="2"/>
        <v>0.23103748910200522</v>
      </c>
    </row>
    <row r="189" spans="1:15" x14ac:dyDescent="0.25">
      <c r="A189" s="37">
        <v>21209</v>
      </c>
      <c r="B189" s="30" t="s">
        <v>37</v>
      </c>
      <c r="C189" s="30" t="s">
        <v>246</v>
      </c>
      <c r="D189" s="30" t="s">
        <v>253</v>
      </c>
      <c r="E189" s="42">
        <v>997</v>
      </c>
      <c r="F189" s="32">
        <v>1113</v>
      </c>
      <c r="G189" s="59">
        <f t="shared" si="3"/>
        <v>116</v>
      </c>
      <c r="H189" s="40">
        <v>911</v>
      </c>
      <c r="I189" s="59">
        <f t="shared" si="4"/>
        <v>202</v>
      </c>
      <c r="J189" s="58">
        <v>0.18</v>
      </c>
      <c r="K189" s="35">
        <v>1092</v>
      </c>
      <c r="L189" s="56"/>
      <c r="M189" s="34">
        <f t="shared" si="5"/>
        <v>911</v>
      </c>
      <c r="N189" s="35">
        <f t="shared" si="6"/>
        <v>181</v>
      </c>
      <c r="O189" s="36">
        <f t="shared" si="2"/>
        <v>0.16575091575091574</v>
      </c>
    </row>
    <row r="190" spans="1:15" x14ac:dyDescent="0.25">
      <c r="A190" s="37">
        <v>21210</v>
      </c>
      <c r="B190" s="30" t="s">
        <v>37</v>
      </c>
      <c r="C190" s="30" t="s">
        <v>246</v>
      </c>
      <c r="D190" s="30" t="s">
        <v>254</v>
      </c>
      <c r="E190" s="42">
        <v>1985</v>
      </c>
      <c r="F190" s="32">
        <v>2161</v>
      </c>
      <c r="G190" s="59">
        <f t="shared" si="3"/>
        <v>176</v>
      </c>
      <c r="H190" s="59">
        <v>1971</v>
      </c>
      <c r="I190" s="59">
        <f t="shared" si="4"/>
        <v>190</v>
      </c>
      <c r="J190" s="58">
        <v>0.09</v>
      </c>
      <c r="K190" s="35">
        <v>2193</v>
      </c>
      <c r="L190" s="29">
        <v>190</v>
      </c>
      <c r="M190" s="35">
        <f t="shared" si="5"/>
        <v>2161</v>
      </c>
      <c r="N190" s="35">
        <f t="shared" si="6"/>
        <v>32</v>
      </c>
      <c r="O190" s="36">
        <f t="shared" si="2"/>
        <v>1.459188326493388E-2</v>
      </c>
    </row>
    <row r="191" spans="1:15" x14ac:dyDescent="0.25">
      <c r="A191" s="37">
        <v>21301</v>
      </c>
      <c r="B191" s="30" t="s">
        <v>37</v>
      </c>
      <c r="C191" s="30" t="s">
        <v>255</v>
      </c>
      <c r="D191" s="30" t="s">
        <v>256</v>
      </c>
      <c r="E191" s="42">
        <v>2851</v>
      </c>
      <c r="F191" s="32">
        <v>3158</v>
      </c>
      <c r="G191" s="59">
        <f t="shared" si="3"/>
        <v>307</v>
      </c>
      <c r="H191" s="40">
        <v>63</v>
      </c>
      <c r="I191" s="59">
        <f t="shared" si="4"/>
        <v>3095</v>
      </c>
      <c r="J191" s="58">
        <v>0.98</v>
      </c>
      <c r="K191" s="35">
        <v>3122</v>
      </c>
      <c r="L191" s="56"/>
      <c r="M191" s="34">
        <f t="shared" si="5"/>
        <v>63</v>
      </c>
      <c r="N191" s="35">
        <f t="shared" si="6"/>
        <v>3059</v>
      </c>
      <c r="O191" s="36">
        <f t="shared" si="2"/>
        <v>0.97982062780269064</v>
      </c>
    </row>
    <row r="192" spans="1:15" x14ac:dyDescent="0.25">
      <c r="A192" s="37">
        <v>21302</v>
      </c>
      <c r="B192" s="30" t="s">
        <v>37</v>
      </c>
      <c r="C192" s="30" t="s">
        <v>255</v>
      </c>
      <c r="D192" s="30" t="s">
        <v>257</v>
      </c>
      <c r="E192" s="42">
        <v>3605</v>
      </c>
      <c r="F192" s="32">
        <v>4036</v>
      </c>
      <c r="G192" s="59">
        <f t="shared" si="3"/>
        <v>431</v>
      </c>
      <c r="H192" s="40">
        <v>476</v>
      </c>
      <c r="I192" s="59">
        <f t="shared" si="4"/>
        <v>3560</v>
      </c>
      <c r="J192" s="58">
        <v>0.88</v>
      </c>
      <c r="K192" s="35">
        <v>4015</v>
      </c>
      <c r="L192" s="29">
        <v>0</v>
      </c>
      <c r="M192" s="34">
        <f t="shared" si="5"/>
        <v>476</v>
      </c>
      <c r="N192" s="35">
        <f t="shared" si="6"/>
        <v>3539</v>
      </c>
      <c r="O192" s="36">
        <f t="shared" si="2"/>
        <v>0.88144458281444582</v>
      </c>
    </row>
    <row r="193" spans="1:15" x14ac:dyDescent="0.25">
      <c r="A193" s="37">
        <v>21303</v>
      </c>
      <c r="B193" s="30" t="s">
        <v>37</v>
      </c>
      <c r="C193" s="30" t="s">
        <v>255</v>
      </c>
      <c r="D193" s="30" t="s">
        <v>258</v>
      </c>
      <c r="E193" s="42">
        <v>1207</v>
      </c>
      <c r="F193" s="32">
        <v>1413</v>
      </c>
      <c r="G193" s="59">
        <f t="shared" si="3"/>
        <v>206</v>
      </c>
      <c r="H193" s="59">
        <v>1239</v>
      </c>
      <c r="I193" s="59">
        <f t="shared" si="4"/>
        <v>174</v>
      </c>
      <c r="J193" s="58">
        <v>0.12</v>
      </c>
      <c r="K193" s="35">
        <v>1421</v>
      </c>
      <c r="L193" s="56"/>
      <c r="M193" s="35">
        <f t="shared" si="5"/>
        <v>1239</v>
      </c>
      <c r="N193" s="35">
        <f t="shared" si="6"/>
        <v>182</v>
      </c>
      <c r="O193" s="36">
        <f t="shared" si="2"/>
        <v>0.12807881773399016</v>
      </c>
    </row>
    <row r="194" spans="1:15" x14ac:dyDescent="0.25">
      <c r="A194" s="37">
        <v>21304</v>
      </c>
      <c r="B194" s="30" t="s">
        <v>37</v>
      </c>
      <c r="C194" s="30" t="s">
        <v>255</v>
      </c>
      <c r="D194" s="30" t="s">
        <v>259</v>
      </c>
      <c r="E194" s="42">
        <v>1868</v>
      </c>
      <c r="F194" s="32">
        <v>2016</v>
      </c>
      <c r="G194" s="59">
        <f t="shared" si="3"/>
        <v>148</v>
      </c>
      <c r="H194" s="59">
        <v>1576</v>
      </c>
      <c r="I194" s="59">
        <f t="shared" si="4"/>
        <v>440</v>
      </c>
      <c r="J194" s="58">
        <v>0.22</v>
      </c>
      <c r="K194" s="35">
        <v>1993</v>
      </c>
      <c r="L194" s="56"/>
      <c r="M194" s="35">
        <f t="shared" si="5"/>
        <v>1576</v>
      </c>
      <c r="N194" s="35">
        <f t="shared" si="6"/>
        <v>417</v>
      </c>
      <c r="O194" s="36">
        <f t="shared" si="2"/>
        <v>0.20923231309583543</v>
      </c>
    </row>
    <row r="195" spans="1:15" x14ac:dyDescent="0.25">
      <c r="A195" s="37">
        <v>21305</v>
      </c>
      <c r="B195" s="30" t="s">
        <v>37</v>
      </c>
      <c r="C195" s="30" t="s">
        <v>255</v>
      </c>
      <c r="D195" s="30" t="s">
        <v>260</v>
      </c>
      <c r="E195" s="42">
        <v>951</v>
      </c>
      <c r="F195" s="32">
        <v>1040</v>
      </c>
      <c r="G195" s="59">
        <f t="shared" si="3"/>
        <v>89</v>
      </c>
      <c r="H195" s="40">
        <v>896</v>
      </c>
      <c r="I195" s="59">
        <f t="shared" si="4"/>
        <v>144</v>
      </c>
      <c r="J195" s="58">
        <v>0.14000000000000001</v>
      </c>
      <c r="K195" s="35">
        <v>1015</v>
      </c>
      <c r="L195" s="56"/>
      <c r="M195" s="34">
        <f t="shared" si="5"/>
        <v>896</v>
      </c>
      <c r="N195" s="35">
        <f t="shared" si="6"/>
        <v>119</v>
      </c>
      <c r="O195" s="36">
        <f t="shared" si="2"/>
        <v>0.11724137931034483</v>
      </c>
    </row>
    <row r="196" spans="1:15" x14ac:dyDescent="0.25">
      <c r="A196" s="37">
        <v>21306</v>
      </c>
      <c r="B196" s="30" t="s">
        <v>37</v>
      </c>
      <c r="C196" s="30" t="s">
        <v>255</v>
      </c>
      <c r="D196" s="30" t="s">
        <v>261</v>
      </c>
      <c r="E196" s="42">
        <v>5575</v>
      </c>
      <c r="F196" s="32">
        <v>6294</v>
      </c>
      <c r="G196" s="59">
        <f t="shared" si="3"/>
        <v>719</v>
      </c>
      <c r="H196" s="59">
        <v>5370</v>
      </c>
      <c r="I196" s="59">
        <f t="shared" si="4"/>
        <v>924</v>
      </c>
      <c r="J196" s="58">
        <v>0.15</v>
      </c>
      <c r="K196" s="35">
        <v>6315</v>
      </c>
      <c r="L196" s="29">
        <v>698</v>
      </c>
      <c r="M196" s="35">
        <f t="shared" si="5"/>
        <v>6068</v>
      </c>
      <c r="N196" s="35">
        <f t="shared" si="6"/>
        <v>247</v>
      </c>
      <c r="O196" s="36">
        <f t="shared" si="2"/>
        <v>3.91132224861441E-2</v>
      </c>
    </row>
    <row r="197" spans="1:15" x14ac:dyDescent="0.25">
      <c r="A197" s="37">
        <v>21307</v>
      </c>
      <c r="B197" s="30" t="s">
        <v>37</v>
      </c>
      <c r="C197" s="30" t="s">
        <v>255</v>
      </c>
      <c r="D197" s="30" t="s">
        <v>262</v>
      </c>
      <c r="E197" s="42">
        <v>2686</v>
      </c>
      <c r="F197" s="32">
        <v>2894</v>
      </c>
      <c r="G197" s="59">
        <f t="shared" si="3"/>
        <v>208</v>
      </c>
      <c r="H197" s="59">
        <v>2339</v>
      </c>
      <c r="I197" s="59">
        <f t="shared" si="4"/>
        <v>555</v>
      </c>
      <c r="J197" s="58">
        <v>0.19</v>
      </c>
      <c r="K197" s="35">
        <v>2870</v>
      </c>
      <c r="L197" s="56"/>
      <c r="M197" s="35">
        <f t="shared" si="5"/>
        <v>2339</v>
      </c>
      <c r="N197" s="35">
        <f t="shared" si="6"/>
        <v>531</v>
      </c>
      <c r="O197" s="36">
        <f t="shared" si="2"/>
        <v>0.18501742160278745</v>
      </c>
    </row>
    <row r="198" spans="1:15" x14ac:dyDescent="0.25">
      <c r="A198" s="37">
        <v>21308</v>
      </c>
      <c r="B198" s="30" t="s">
        <v>37</v>
      </c>
      <c r="C198" s="30" t="s">
        <v>255</v>
      </c>
      <c r="D198" s="30" t="s">
        <v>263</v>
      </c>
      <c r="E198" s="42">
        <v>957</v>
      </c>
      <c r="F198" s="32">
        <v>1040</v>
      </c>
      <c r="G198" s="59">
        <f t="shared" si="3"/>
        <v>83</v>
      </c>
      <c r="H198" s="40">
        <v>11</v>
      </c>
      <c r="I198" s="59">
        <f t="shared" si="4"/>
        <v>1029</v>
      </c>
      <c r="J198" s="58">
        <v>0.99</v>
      </c>
      <c r="K198" s="35">
        <v>1036</v>
      </c>
      <c r="L198" s="56"/>
      <c r="M198" s="34">
        <f t="shared" si="5"/>
        <v>11</v>
      </c>
      <c r="N198" s="35">
        <f t="shared" si="6"/>
        <v>1025</v>
      </c>
      <c r="O198" s="36">
        <f t="shared" si="2"/>
        <v>0.98938223938223935</v>
      </c>
    </row>
    <row r="199" spans="1:15" x14ac:dyDescent="0.25">
      <c r="A199" s="37">
        <v>21401</v>
      </c>
      <c r="B199" s="30" t="s">
        <v>37</v>
      </c>
      <c r="C199" s="30" t="s">
        <v>264</v>
      </c>
      <c r="D199" s="30" t="s">
        <v>264</v>
      </c>
      <c r="E199" s="42">
        <v>1152</v>
      </c>
      <c r="F199" s="32">
        <v>1275</v>
      </c>
      <c r="G199" s="59">
        <f t="shared" si="3"/>
        <v>123</v>
      </c>
      <c r="H199" s="59">
        <v>1017</v>
      </c>
      <c r="I199" s="59">
        <f t="shared" si="4"/>
        <v>258</v>
      </c>
      <c r="J199" s="58">
        <v>0.2</v>
      </c>
      <c r="K199" s="35">
        <v>1259</v>
      </c>
      <c r="L199" s="56"/>
      <c r="M199" s="35">
        <f t="shared" si="5"/>
        <v>1017</v>
      </c>
      <c r="N199" s="35">
        <f t="shared" si="6"/>
        <v>242</v>
      </c>
      <c r="O199" s="36">
        <f t="shared" si="2"/>
        <v>0.19221604447974583</v>
      </c>
    </row>
    <row r="200" spans="1:15" x14ac:dyDescent="0.25">
      <c r="A200" s="37">
        <v>21402</v>
      </c>
      <c r="B200" s="30" t="s">
        <v>37</v>
      </c>
      <c r="C200" s="30" t="s">
        <v>264</v>
      </c>
      <c r="D200" s="30" t="s">
        <v>265</v>
      </c>
      <c r="E200" s="57">
        <v>641</v>
      </c>
      <c r="F200" s="39">
        <v>689</v>
      </c>
      <c r="G200" s="40">
        <f t="shared" si="3"/>
        <v>48</v>
      </c>
      <c r="H200" s="40">
        <v>14</v>
      </c>
      <c r="I200" s="40">
        <f t="shared" si="4"/>
        <v>675</v>
      </c>
      <c r="J200" s="58">
        <v>0.98</v>
      </c>
      <c r="K200" s="34">
        <v>676</v>
      </c>
      <c r="L200" s="56"/>
      <c r="M200" s="34">
        <f t="shared" si="5"/>
        <v>14</v>
      </c>
      <c r="N200" s="34">
        <f t="shared" si="6"/>
        <v>662</v>
      </c>
      <c r="O200" s="36">
        <f t="shared" si="2"/>
        <v>0.97928994082840237</v>
      </c>
    </row>
    <row r="201" spans="1:15" x14ac:dyDescent="0.25">
      <c r="A201" s="37">
        <v>21403</v>
      </c>
      <c r="B201" s="30" t="s">
        <v>37</v>
      </c>
      <c r="C201" s="30" t="s">
        <v>264</v>
      </c>
      <c r="D201" s="30" t="s">
        <v>266</v>
      </c>
      <c r="E201" s="57">
        <v>246</v>
      </c>
      <c r="F201" s="39">
        <v>307</v>
      </c>
      <c r="G201" s="40">
        <f t="shared" si="3"/>
        <v>61</v>
      </c>
      <c r="H201" s="40">
        <v>239</v>
      </c>
      <c r="I201" s="40">
        <f t="shared" si="4"/>
        <v>68</v>
      </c>
      <c r="J201" s="58">
        <v>0.22</v>
      </c>
      <c r="K201" s="34">
        <v>297</v>
      </c>
      <c r="L201" s="56"/>
      <c r="M201" s="34">
        <f t="shared" si="5"/>
        <v>239</v>
      </c>
      <c r="N201" s="34">
        <f t="shared" si="6"/>
        <v>58</v>
      </c>
      <c r="O201" s="36">
        <f t="shared" si="2"/>
        <v>0.19528619528619529</v>
      </c>
    </row>
    <row r="202" spans="1:15" x14ac:dyDescent="0.25">
      <c r="A202" s="37">
        <v>21404</v>
      </c>
      <c r="B202" s="30" t="s">
        <v>37</v>
      </c>
      <c r="C202" s="30" t="s">
        <v>264</v>
      </c>
      <c r="D202" s="30" t="s">
        <v>267</v>
      </c>
      <c r="E202" s="57">
        <v>406</v>
      </c>
      <c r="F202" s="39">
        <v>469</v>
      </c>
      <c r="G202" s="40">
        <f t="shared" si="3"/>
        <v>63</v>
      </c>
      <c r="H202" s="40">
        <v>397</v>
      </c>
      <c r="I202" s="40">
        <f t="shared" si="4"/>
        <v>72</v>
      </c>
      <c r="J202" s="58">
        <v>0.15</v>
      </c>
      <c r="K202" s="34">
        <v>447</v>
      </c>
      <c r="L202" s="56"/>
      <c r="M202" s="34">
        <f t="shared" si="5"/>
        <v>397</v>
      </c>
      <c r="N202" s="34">
        <f t="shared" si="6"/>
        <v>50</v>
      </c>
      <c r="O202" s="36">
        <f t="shared" si="2"/>
        <v>0.11185682326621924</v>
      </c>
    </row>
    <row r="203" spans="1:15" x14ac:dyDescent="0.25">
      <c r="A203" s="37">
        <v>21405</v>
      </c>
      <c r="B203" s="30" t="s">
        <v>37</v>
      </c>
      <c r="C203" s="30" t="s">
        <v>264</v>
      </c>
      <c r="D203" s="30" t="s">
        <v>268</v>
      </c>
      <c r="E203" s="42">
        <v>1426</v>
      </c>
      <c r="F203" s="32">
        <v>1553</v>
      </c>
      <c r="G203" s="59">
        <f t="shared" si="3"/>
        <v>127</v>
      </c>
      <c r="H203" s="40">
        <v>975</v>
      </c>
      <c r="I203" s="59">
        <f t="shared" si="4"/>
        <v>578</v>
      </c>
      <c r="J203" s="58">
        <v>0.37</v>
      </c>
      <c r="K203" s="35">
        <v>1566</v>
      </c>
      <c r="L203" s="56"/>
      <c r="M203" s="34">
        <f t="shared" si="5"/>
        <v>975</v>
      </c>
      <c r="N203" s="35">
        <f t="shared" si="6"/>
        <v>591</v>
      </c>
      <c r="O203" s="36">
        <f t="shared" si="2"/>
        <v>0.37739463601532569</v>
      </c>
    </row>
    <row r="204" spans="1:15" x14ac:dyDescent="0.25">
      <c r="A204" s="37">
        <v>21406</v>
      </c>
      <c r="B204" s="30" t="s">
        <v>37</v>
      </c>
      <c r="C204" s="30" t="s">
        <v>264</v>
      </c>
      <c r="D204" s="30" t="s">
        <v>269</v>
      </c>
      <c r="E204" s="42">
        <v>1205</v>
      </c>
      <c r="F204" s="32">
        <v>1313</v>
      </c>
      <c r="G204" s="59">
        <f t="shared" si="3"/>
        <v>108</v>
      </c>
      <c r="H204" s="40">
        <v>968</v>
      </c>
      <c r="I204" s="59">
        <f t="shared" si="4"/>
        <v>345</v>
      </c>
      <c r="J204" s="58">
        <v>0.26</v>
      </c>
      <c r="K204" s="35">
        <v>1313</v>
      </c>
      <c r="L204" s="56"/>
      <c r="M204" s="34">
        <f t="shared" si="5"/>
        <v>968</v>
      </c>
      <c r="N204" s="35">
        <f t="shared" si="6"/>
        <v>345</v>
      </c>
      <c r="O204" s="36">
        <f t="shared" si="2"/>
        <v>0.26275704493526275</v>
      </c>
    </row>
    <row r="205" spans="1:15" x14ac:dyDescent="0.25">
      <c r="A205" s="37">
        <v>21407</v>
      </c>
      <c r="B205" s="30" t="s">
        <v>37</v>
      </c>
      <c r="C205" s="30" t="s">
        <v>264</v>
      </c>
      <c r="D205" s="30" t="s">
        <v>270</v>
      </c>
      <c r="E205" s="57">
        <v>235</v>
      </c>
      <c r="F205" s="39">
        <v>259</v>
      </c>
      <c r="G205" s="40">
        <f t="shared" si="3"/>
        <v>24</v>
      </c>
      <c r="H205" s="40">
        <v>199</v>
      </c>
      <c r="I205" s="40">
        <f t="shared" si="4"/>
        <v>60</v>
      </c>
      <c r="J205" s="58">
        <v>0.23</v>
      </c>
      <c r="K205" s="34">
        <v>233</v>
      </c>
      <c r="L205" s="56"/>
      <c r="M205" s="34">
        <f t="shared" si="5"/>
        <v>199</v>
      </c>
      <c r="N205" s="34">
        <f t="shared" si="6"/>
        <v>34</v>
      </c>
      <c r="O205" s="36">
        <f t="shared" si="2"/>
        <v>0.14592274678111589</v>
      </c>
    </row>
    <row r="206" spans="1:15" x14ac:dyDescent="0.25">
      <c r="A206" s="37">
        <v>21408</v>
      </c>
      <c r="B206" s="30" t="s">
        <v>37</v>
      </c>
      <c r="C206" s="30" t="s">
        <v>264</v>
      </c>
      <c r="D206" s="30" t="s">
        <v>271</v>
      </c>
      <c r="E206" s="57">
        <v>352</v>
      </c>
      <c r="F206" s="39">
        <v>449</v>
      </c>
      <c r="G206" s="40">
        <f t="shared" si="3"/>
        <v>97</v>
      </c>
      <c r="H206" s="40">
        <v>302</v>
      </c>
      <c r="I206" s="40">
        <f t="shared" si="4"/>
        <v>147</v>
      </c>
      <c r="J206" s="58">
        <v>0.33</v>
      </c>
      <c r="K206" s="34">
        <v>437</v>
      </c>
      <c r="L206" s="56"/>
      <c r="M206" s="34">
        <f t="shared" si="5"/>
        <v>302</v>
      </c>
      <c r="N206" s="34">
        <f t="shared" si="6"/>
        <v>135</v>
      </c>
      <c r="O206" s="36">
        <f t="shared" si="2"/>
        <v>0.30892448512585813</v>
      </c>
    </row>
    <row r="207" spans="1:15" x14ac:dyDescent="0.25">
      <c r="A207" s="37">
        <v>21409</v>
      </c>
      <c r="B207" s="30" t="s">
        <v>37</v>
      </c>
      <c r="C207" s="30" t="s">
        <v>264</v>
      </c>
      <c r="D207" s="30" t="s">
        <v>272</v>
      </c>
      <c r="E207" s="57">
        <v>570</v>
      </c>
      <c r="F207" s="39">
        <v>593</v>
      </c>
      <c r="G207" s="40">
        <f t="shared" si="3"/>
        <v>23</v>
      </c>
      <c r="H207" s="40">
        <v>374</v>
      </c>
      <c r="I207" s="40">
        <f t="shared" si="4"/>
        <v>219</v>
      </c>
      <c r="J207" s="58">
        <v>0.37</v>
      </c>
      <c r="K207" s="34">
        <v>544</v>
      </c>
      <c r="L207" s="56"/>
      <c r="M207" s="34">
        <f t="shared" si="5"/>
        <v>374</v>
      </c>
      <c r="N207" s="34">
        <f t="shared" si="6"/>
        <v>170</v>
      </c>
      <c r="O207" s="36">
        <f t="shared" si="2"/>
        <v>0.3125</v>
      </c>
    </row>
    <row r="208" spans="1:15" x14ac:dyDescent="0.25">
      <c r="A208" s="37">
        <v>21410</v>
      </c>
      <c r="B208" s="30" t="s">
        <v>37</v>
      </c>
      <c r="C208" s="30" t="s">
        <v>264</v>
      </c>
      <c r="D208" s="30" t="s">
        <v>273</v>
      </c>
      <c r="E208" s="57">
        <v>334</v>
      </c>
      <c r="F208" s="39">
        <v>452</v>
      </c>
      <c r="G208" s="40">
        <f t="shared" si="3"/>
        <v>118</v>
      </c>
      <c r="H208" s="40">
        <v>263</v>
      </c>
      <c r="I208" s="40">
        <f t="shared" si="4"/>
        <v>189</v>
      </c>
      <c r="J208" s="58">
        <v>0.42</v>
      </c>
      <c r="K208" s="34">
        <v>452</v>
      </c>
      <c r="L208" s="56"/>
      <c r="M208" s="34">
        <f t="shared" si="5"/>
        <v>263</v>
      </c>
      <c r="N208" s="34">
        <f t="shared" si="6"/>
        <v>189</v>
      </c>
      <c r="O208" s="36">
        <f t="shared" si="2"/>
        <v>0.41814159292035397</v>
      </c>
    </row>
    <row r="209" spans="1:15" x14ac:dyDescent="0.25">
      <c r="A209" s="37">
        <v>21501</v>
      </c>
      <c r="B209" s="30" t="s">
        <v>37</v>
      </c>
      <c r="C209" s="30" t="s">
        <v>274</v>
      </c>
      <c r="D209" s="30" t="s">
        <v>275</v>
      </c>
      <c r="E209" s="42">
        <v>2245</v>
      </c>
      <c r="F209" s="32">
        <v>2608</v>
      </c>
      <c r="G209" s="59">
        <f t="shared" si="3"/>
        <v>363</v>
      </c>
      <c r="H209" s="59">
        <v>1819</v>
      </c>
      <c r="I209" s="59">
        <f t="shared" si="4"/>
        <v>789</v>
      </c>
      <c r="J209" s="58">
        <v>0.3</v>
      </c>
      <c r="K209" s="35">
        <v>2588</v>
      </c>
      <c r="L209" s="56"/>
      <c r="M209" s="35">
        <f t="shared" si="5"/>
        <v>1819</v>
      </c>
      <c r="N209" s="35">
        <f t="shared" si="6"/>
        <v>769</v>
      </c>
      <c r="O209" s="36">
        <f t="shared" si="2"/>
        <v>0.29714064914992272</v>
      </c>
    </row>
    <row r="210" spans="1:15" x14ac:dyDescent="0.25">
      <c r="A210" s="37">
        <v>21502</v>
      </c>
      <c r="B210" s="30" t="s">
        <v>37</v>
      </c>
      <c r="C210" s="30" t="s">
        <v>274</v>
      </c>
      <c r="D210" s="30" t="s">
        <v>185</v>
      </c>
      <c r="E210" s="42">
        <v>949</v>
      </c>
      <c r="F210" s="32">
        <v>1043</v>
      </c>
      <c r="G210" s="59">
        <f t="shared" si="3"/>
        <v>94</v>
      </c>
      <c r="H210" s="40">
        <v>722</v>
      </c>
      <c r="I210" s="59">
        <f t="shared" si="4"/>
        <v>321</v>
      </c>
      <c r="J210" s="58">
        <v>0.31</v>
      </c>
      <c r="K210" s="35">
        <v>1017</v>
      </c>
      <c r="L210" s="56"/>
      <c r="M210" s="34">
        <f t="shared" si="5"/>
        <v>722</v>
      </c>
      <c r="N210" s="35">
        <f t="shared" si="6"/>
        <v>295</v>
      </c>
      <c r="O210" s="36">
        <f t="shared" si="2"/>
        <v>0.29006882989183874</v>
      </c>
    </row>
    <row r="211" spans="1:15" x14ac:dyDescent="0.25">
      <c r="A211" s="37">
        <v>21503</v>
      </c>
      <c r="B211" s="30" t="s">
        <v>37</v>
      </c>
      <c r="C211" s="30" t="s">
        <v>274</v>
      </c>
      <c r="D211" s="30" t="s">
        <v>276</v>
      </c>
      <c r="E211" s="42">
        <v>4209</v>
      </c>
      <c r="F211" s="32">
        <v>4548</v>
      </c>
      <c r="G211" s="59">
        <f t="shared" si="3"/>
        <v>339</v>
      </c>
      <c r="H211" s="59">
        <v>2940</v>
      </c>
      <c r="I211" s="59">
        <f t="shared" si="4"/>
        <v>1608</v>
      </c>
      <c r="J211" s="58">
        <v>0.35</v>
      </c>
      <c r="K211" s="35">
        <v>4505</v>
      </c>
      <c r="L211" s="56"/>
      <c r="M211" s="35">
        <f t="shared" si="5"/>
        <v>2940</v>
      </c>
      <c r="N211" s="35">
        <f t="shared" si="6"/>
        <v>1565</v>
      </c>
      <c r="O211" s="36">
        <f t="shared" si="2"/>
        <v>0.34739178690344064</v>
      </c>
    </row>
    <row r="212" spans="1:15" x14ac:dyDescent="0.25">
      <c r="A212" s="37">
        <v>21504</v>
      </c>
      <c r="B212" s="30" t="s">
        <v>37</v>
      </c>
      <c r="C212" s="30" t="s">
        <v>274</v>
      </c>
      <c r="D212" s="30" t="s">
        <v>277</v>
      </c>
      <c r="E212" s="57">
        <v>492</v>
      </c>
      <c r="F212" s="39">
        <v>543</v>
      </c>
      <c r="G212" s="40">
        <f t="shared" si="3"/>
        <v>51</v>
      </c>
      <c r="H212" s="40">
        <v>395</v>
      </c>
      <c r="I212" s="40">
        <f t="shared" si="4"/>
        <v>148</v>
      </c>
      <c r="J212" s="58">
        <v>0.27</v>
      </c>
      <c r="K212" s="34">
        <v>532</v>
      </c>
      <c r="L212" s="56"/>
      <c r="M212" s="34">
        <f t="shared" si="5"/>
        <v>395</v>
      </c>
      <c r="N212" s="34">
        <f t="shared" si="6"/>
        <v>137</v>
      </c>
      <c r="O212" s="36">
        <f t="shared" si="2"/>
        <v>0.2575187969924812</v>
      </c>
    </row>
    <row r="213" spans="1:15" x14ac:dyDescent="0.25">
      <c r="A213" s="37">
        <v>21505</v>
      </c>
      <c r="B213" s="30" t="s">
        <v>37</v>
      </c>
      <c r="C213" s="30" t="s">
        <v>274</v>
      </c>
      <c r="D213" s="30" t="s">
        <v>278</v>
      </c>
      <c r="E213" s="42">
        <v>905</v>
      </c>
      <c r="F213" s="32">
        <v>1087</v>
      </c>
      <c r="G213" s="59">
        <f t="shared" si="3"/>
        <v>182</v>
      </c>
      <c r="H213" s="40">
        <v>750</v>
      </c>
      <c r="I213" s="59">
        <f t="shared" si="4"/>
        <v>337</v>
      </c>
      <c r="J213" s="58">
        <v>0.31</v>
      </c>
      <c r="K213" s="35">
        <v>1082</v>
      </c>
      <c r="L213" s="56"/>
      <c r="M213" s="34">
        <f t="shared" si="5"/>
        <v>750</v>
      </c>
      <c r="N213" s="35">
        <f t="shared" si="6"/>
        <v>332</v>
      </c>
      <c r="O213" s="36">
        <f t="shared" si="2"/>
        <v>0.30683918669131238</v>
      </c>
    </row>
    <row r="214" spans="1:15" x14ac:dyDescent="0.25">
      <c r="A214" s="37">
        <v>21506</v>
      </c>
      <c r="B214" s="30" t="s">
        <v>37</v>
      </c>
      <c r="C214" s="30" t="s">
        <v>274</v>
      </c>
      <c r="D214" s="30" t="s">
        <v>279</v>
      </c>
      <c r="E214" s="57">
        <v>490</v>
      </c>
      <c r="F214" s="39">
        <v>528</v>
      </c>
      <c r="G214" s="40">
        <f t="shared" si="3"/>
        <v>38</v>
      </c>
      <c r="H214" s="40">
        <v>453</v>
      </c>
      <c r="I214" s="40">
        <f t="shared" si="4"/>
        <v>75</v>
      </c>
      <c r="J214" s="58">
        <v>0.14000000000000001</v>
      </c>
      <c r="K214" s="34">
        <v>517</v>
      </c>
      <c r="L214" s="56"/>
      <c r="M214" s="34">
        <f t="shared" si="5"/>
        <v>453</v>
      </c>
      <c r="N214" s="34">
        <f t="shared" si="6"/>
        <v>64</v>
      </c>
      <c r="O214" s="36">
        <f t="shared" si="2"/>
        <v>0.12379110251450677</v>
      </c>
    </row>
    <row r="215" spans="1:15" x14ac:dyDescent="0.25">
      <c r="A215" s="37">
        <v>21507</v>
      </c>
      <c r="B215" s="30" t="s">
        <v>37</v>
      </c>
      <c r="C215" s="30" t="s">
        <v>274</v>
      </c>
      <c r="D215" s="30" t="s">
        <v>280</v>
      </c>
      <c r="E215" s="57">
        <v>545</v>
      </c>
      <c r="F215" s="39">
        <v>629</v>
      </c>
      <c r="G215" s="40">
        <f t="shared" si="3"/>
        <v>84</v>
      </c>
      <c r="H215" s="40">
        <v>544</v>
      </c>
      <c r="I215" s="40">
        <f t="shared" si="4"/>
        <v>85</v>
      </c>
      <c r="J215" s="58">
        <v>0.14000000000000001</v>
      </c>
      <c r="K215" s="34">
        <v>624</v>
      </c>
      <c r="L215" s="56"/>
      <c r="M215" s="34">
        <f t="shared" si="5"/>
        <v>544</v>
      </c>
      <c r="N215" s="34">
        <f t="shared" si="6"/>
        <v>80</v>
      </c>
      <c r="O215" s="36">
        <f t="shared" si="2"/>
        <v>0.12820512820512819</v>
      </c>
    </row>
    <row r="216" spans="1:15" x14ac:dyDescent="0.25">
      <c r="A216" s="37">
        <v>21508</v>
      </c>
      <c r="B216" s="30" t="s">
        <v>37</v>
      </c>
      <c r="C216" s="30" t="s">
        <v>274</v>
      </c>
      <c r="D216" s="30" t="s">
        <v>274</v>
      </c>
      <c r="E216" s="42">
        <v>2294</v>
      </c>
      <c r="F216" s="32">
        <v>2529</v>
      </c>
      <c r="G216" s="59">
        <f t="shared" si="3"/>
        <v>235</v>
      </c>
      <c r="H216" s="59">
        <v>2034</v>
      </c>
      <c r="I216" s="59">
        <f t="shared" si="4"/>
        <v>495</v>
      </c>
      <c r="J216" s="58">
        <v>0.2</v>
      </c>
      <c r="K216" s="35">
        <v>2517</v>
      </c>
      <c r="L216" s="56"/>
      <c r="M216" s="35">
        <f t="shared" si="5"/>
        <v>2034</v>
      </c>
      <c r="N216" s="35">
        <f t="shared" si="6"/>
        <v>483</v>
      </c>
      <c r="O216" s="36">
        <f t="shared" si="2"/>
        <v>0.19189511323003575</v>
      </c>
    </row>
    <row r="217" spans="1:15" x14ac:dyDescent="0.25">
      <c r="A217" s="37">
        <v>21509</v>
      </c>
      <c r="B217" s="30" t="s">
        <v>37</v>
      </c>
      <c r="C217" s="30" t="s">
        <v>274</v>
      </c>
      <c r="D217" s="30" t="s">
        <v>167</v>
      </c>
      <c r="E217" s="42">
        <v>3456</v>
      </c>
      <c r="F217" s="32">
        <v>3902</v>
      </c>
      <c r="G217" s="59">
        <f t="shared" si="3"/>
        <v>446</v>
      </c>
      <c r="H217" s="59">
        <v>3346</v>
      </c>
      <c r="I217" s="59">
        <f t="shared" si="4"/>
        <v>556</v>
      </c>
      <c r="J217" s="58">
        <v>0.14000000000000001</v>
      </c>
      <c r="K217" s="35">
        <v>3697</v>
      </c>
      <c r="L217" s="29">
        <v>84.48</v>
      </c>
      <c r="M217" s="35">
        <f t="shared" si="5"/>
        <v>3430.48</v>
      </c>
      <c r="N217" s="35">
        <f t="shared" si="6"/>
        <v>266.52</v>
      </c>
      <c r="O217" s="36">
        <f t="shared" si="2"/>
        <v>7.2090884500946709E-2</v>
      </c>
    </row>
    <row r="218" spans="1:15" x14ac:dyDescent="0.25">
      <c r="A218" s="37">
        <v>21510</v>
      </c>
      <c r="B218" s="30" t="s">
        <v>37</v>
      </c>
      <c r="C218" s="30" t="s">
        <v>274</v>
      </c>
      <c r="D218" s="30" t="s">
        <v>150</v>
      </c>
      <c r="E218" s="42">
        <v>953</v>
      </c>
      <c r="F218" s="32">
        <v>1148</v>
      </c>
      <c r="G218" s="59">
        <f t="shared" si="3"/>
        <v>195</v>
      </c>
      <c r="H218" s="40">
        <v>852</v>
      </c>
      <c r="I218" s="59">
        <f t="shared" si="4"/>
        <v>296</v>
      </c>
      <c r="J218" s="58">
        <v>0.26</v>
      </c>
      <c r="K218" s="35">
        <v>1147</v>
      </c>
      <c r="L218" s="56"/>
      <c r="M218" s="34">
        <f t="shared" si="5"/>
        <v>852</v>
      </c>
      <c r="N218" s="35">
        <f t="shared" si="6"/>
        <v>295</v>
      </c>
      <c r="O218" s="36">
        <f t="shared" si="2"/>
        <v>0.25719267654751526</v>
      </c>
    </row>
    <row r="219" spans="1:15" x14ac:dyDescent="0.25">
      <c r="A219" s="37">
        <v>21511</v>
      </c>
      <c r="B219" s="30" t="s">
        <v>37</v>
      </c>
      <c r="C219" s="30" t="s">
        <v>274</v>
      </c>
      <c r="D219" s="30" t="s">
        <v>281</v>
      </c>
      <c r="E219" s="42">
        <v>2486</v>
      </c>
      <c r="F219" s="32">
        <v>2835</v>
      </c>
      <c r="G219" s="59">
        <f t="shared" si="3"/>
        <v>349</v>
      </c>
      <c r="H219" s="59">
        <v>2311</v>
      </c>
      <c r="I219" s="59">
        <f t="shared" si="4"/>
        <v>524</v>
      </c>
      <c r="J219" s="58">
        <v>0.18</v>
      </c>
      <c r="K219" s="35">
        <v>2800</v>
      </c>
      <c r="L219" s="56"/>
      <c r="M219" s="35">
        <f t="shared" si="5"/>
        <v>2311</v>
      </c>
      <c r="N219" s="35">
        <f t="shared" si="6"/>
        <v>489</v>
      </c>
      <c r="O219" s="36">
        <f t="shared" si="2"/>
        <v>0.17464285714285716</v>
      </c>
    </row>
    <row r="220" spans="1:15" x14ac:dyDescent="0.25">
      <c r="A220" s="37">
        <v>21601</v>
      </c>
      <c r="B220" s="30" t="s">
        <v>37</v>
      </c>
      <c r="C220" s="30" t="s">
        <v>282</v>
      </c>
      <c r="D220" s="30" t="s">
        <v>282</v>
      </c>
      <c r="E220" s="42">
        <v>7940</v>
      </c>
      <c r="F220" s="32">
        <v>8588</v>
      </c>
      <c r="G220" s="59">
        <f t="shared" si="3"/>
        <v>648</v>
      </c>
      <c r="H220" s="59">
        <v>6881</v>
      </c>
      <c r="I220" s="59">
        <f t="shared" si="4"/>
        <v>1707</v>
      </c>
      <c r="J220" s="58">
        <v>0.2</v>
      </c>
      <c r="K220" s="35">
        <v>8411</v>
      </c>
      <c r="L220" s="29">
        <v>307</v>
      </c>
      <c r="M220" s="35">
        <f t="shared" si="5"/>
        <v>7188</v>
      </c>
      <c r="N220" s="35">
        <f t="shared" si="6"/>
        <v>1223</v>
      </c>
      <c r="O220" s="36">
        <f t="shared" si="2"/>
        <v>0.14540482701224586</v>
      </c>
    </row>
    <row r="221" spans="1:15" x14ac:dyDescent="0.25">
      <c r="A221" s="37">
        <v>21602</v>
      </c>
      <c r="B221" s="30" t="s">
        <v>37</v>
      </c>
      <c r="C221" s="30" t="s">
        <v>282</v>
      </c>
      <c r="D221" s="30" t="s">
        <v>283</v>
      </c>
      <c r="E221" s="42">
        <v>2884</v>
      </c>
      <c r="F221" s="32">
        <v>3094</v>
      </c>
      <c r="G221" s="59">
        <f t="shared" si="3"/>
        <v>210</v>
      </c>
      <c r="H221" s="59">
        <v>2794</v>
      </c>
      <c r="I221" s="59">
        <f t="shared" si="4"/>
        <v>300</v>
      </c>
      <c r="J221" s="58">
        <v>0.1</v>
      </c>
      <c r="K221" s="35">
        <v>3051</v>
      </c>
      <c r="L221" s="56"/>
      <c r="M221" s="35">
        <f t="shared" si="5"/>
        <v>2794</v>
      </c>
      <c r="N221" s="35">
        <f t="shared" si="6"/>
        <v>257</v>
      </c>
      <c r="O221" s="36">
        <f t="shared" si="2"/>
        <v>8.4234677155031135E-2</v>
      </c>
    </row>
    <row r="222" spans="1:15" x14ac:dyDescent="0.25">
      <c r="A222" s="37">
        <v>21603</v>
      </c>
      <c r="B222" s="30" t="s">
        <v>37</v>
      </c>
      <c r="C222" s="30" t="s">
        <v>282</v>
      </c>
      <c r="D222" s="30" t="s">
        <v>284</v>
      </c>
      <c r="E222" s="42">
        <v>5592</v>
      </c>
      <c r="F222" s="32">
        <v>6404</v>
      </c>
      <c r="G222" s="59">
        <f t="shared" si="3"/>
        <v>812</v>
      </c>
      <c r="H222" s="59">
        <v>4164</v>
      </c>
      <c r="I222" s="59">
        <f t="shared" si="4"/>
        <v>2240</v>
      </c>
      <c r="J222" s="58">
        <v>0.35</v>
      </c>
      <c r="K222" s="35">
        <v>6369</v>
      </c>
      <c r="L222" s="29">
        <v>48</v>
      </c>
      <c r="M222" s="35">
        <f t="shared" si="5"/>
        <v>4212</v>
      </c>
      <c r="N222" s="35">
        <f t="shared" si="6"/>
        <v>2157</v>
      </c>
      <c r="O222" s="36">
        <f t="shared" si="2"/>
        <v>0.33867169100329725</v>
      </c>
    </row>
    <row r="223" spans="1:15" x14ac:dyDescent="0.25">
      <c r="A223" s="37">
        <v>21604</v>
      </c>
      <c r="B223" s="30" t="s">
        <v>37</v>
      </c>
      <c r="C223" s="30" t="s">
        <v>282</v>
      </c>
      <c r="D223" s="30" t="s">
        <v>285</v>
      </c>
      <c r="E223" s="42">
        <v>2172</v>
      </c>
      <c r="F223" s="32">
        <v>2334</v>
      </c>
      <c r="G223" s="59">
        <f t="shared" si="3"/>
        <v>162</v>
      </c>
      <c r="H223" s="59">
        <v>2243</v>
      </c>
      <c r="I223" s="59">
        <f t="shared" si="4"/>
        <v>91</v>
      </c>
      <c r="J223" s="58">
        <v>0.04</v>
      </c>
      <c r="K223" s="35">
        <v>2322</v>
      </c>
      <c r="L223" s="29">
        <v>45</v>
      </c>
      <c r="M223" s="35">
        <f t="shared" si="5"/>
        <v>2288</v>
      </c>
      <c r="N223" s="35">
        <f t="shared" si="6"/>
        <v>34</v>
      </c>
      <c r="O223" s="36">
        <f t="shared" si="2"/>
        <v>1.4642549526270457E-2</v>
      </c>
    </row>
    <row r="224" spans="1:15" x14ac:dyDescent="0.25">
      <c r="A224" s="37">
        <v>21701</v>
      </c>
      <c r="B224" s="30" t="s">
        <v>37</v>
      </c>
      <c r="C224" s="30" t="s">
        <v>286</v>
      </c>
      <c r="D224" s="30" t="s">
        <v>286</v>
      </c>
      <c r="E224" s="42">
        <v>1950</v>
      </c>
      <c r="F224" s="32">
        <v>2073</v>
      </c>
      <c r="G224" s="59">
        <f t="shared" si="3"/>
        <v>123</v>
      </c>
      <c r="H224" s="59">
        <v>1765</v>
      </c>
      <c r="I224" s="59">
        <f t="shared" si="4"/>
        <v>308</v>
      </c>
      <c r="J224" s="58">
        <v>0.15</v>
      </c>
      <c r="K224" s="35">
        <v>2017</v>
      </c>
      <c r="L224" s="56"/>
      <c r="M224" s="35">
        <f t="shared" si="5"/>
        <v>1765</v>
      </c>
      <c r="N224" s="35">
        <f t="shared" si="6"/>
        <v>252</v>
      </c>
      <c r="O224" s="36">
        <f t="shared" si="2"/>
        <v>0.1249380267724343</v>
      </c>
    </row>
    <row r="225" spans="1:15" x14ac:dyDescent="0.25">
      <c r="A225" s="37">
        <v>21702</v>
      </c>
      <c r="B225" s="30" t="s">
        <v>37</v>
      </c>
      <c r="C225" s="30" t="s">
        <v>286</v>
      </c>
      <c r="D225" s="30" t="s">
        <v>287</v>
      </c>
      <c r="E225" s="42">
        <v>1087</v>
      </c>
      <c r="F225" s="32">
        <v>1117</v>
      </c>
      <c r="G225" s="59">
        <f t="shared" si="3"/>
        <v>30</v>
      </c>
      <c r="H225" s="40">
        <v>877</v>
      </c>
      <c r="I225" s="59">
        <f t="shared" si="4"/>
        <v>240</v>
      </c>
      <c r="J225" s="58">
        <v>0.21</v>
      </c>
      <c r="K225" s="35">
        <v>1068</v>
      </c>
      <c r="L225" s="29">
        <v>0</v>
      </c>
      <c r="M225" s="34">
        <f t="shared" si="5"/>
        <v>877</v>
      </c>
      <c r="N225" s="35">
        <f t="shared" si="6"/>
        <v>191</v>
      </c>
      <c r="O225" s="36">
        <f t="shared" si="2"/>
        <v>0.17883895131086142</v>
      </c>
    </row>
    <row r="226" spans="1:15" x14ac:dyDescent="0.25">
      <c r="A226" s="37">
        <v>21703</v>
      </c>
      <c r="B226" s="30" t="s">
        <v>37</v>
      </c>
      <c r="C226" s="30" t="s">
        <v>286</v>
      </c>
      <c r="D226" s="30" t="s">
        <v>288</v>
      </c>
      <c r="E226" s="57">
        <v>341</v>
      </c>
      <c r="F226" s="39">
        <v>409</v>
      </c>
      <c r="G226" s="40">
        <f t="shared" si="3"/>
        <v>68</v>
      </c>
      <c r="H226" s="40">
        <v>250</v>
      </c>
      <c r="I226" s="40">
        <f t="shared" si="4"/>
        <v>159</v>
      </c>
      <c r="J226" s="58">
        <v>0.39</v>
      </c>
      <c r="K226" s="34">
        <v>394</v>
      </c>
      <c r="L226" s="56"/>
      <c r="M226" s="34">
        <f t="shared" si="5"/>
        <v>250</v>
      </c>
      <c r="N226" s="34">
        <f t="shared" si="6"/>
        <v>144</v>
      </c>
      <c r="O226" s="36">
        <f t="shared" si="2"/>
        <v>0.36548223350253806</v>
      </c>
    </row>
    <row r="227" spans="1:15" x14ac:dyDescent="0.25">
      <c r="A227" s="37">
        <v>21704</v>
      </c>
      <c r="B227" s="30" t="s">
        <v>37</v>
      </c>
      <c r="C227" s="30" t="s">
        <v>286</v>
      </c>
      <c r="D227" s="30" t="s">
        <v>289</v>
      </c>
      <c r="E227" s="57">
        <v>568</v>
      </c>
      <c r="F227" s="39">
        <v>614</v>
      </c>
      <c r="G227" s="40">
        <f t="shared" si="3"/>
        <v>46</v>
      </c>
      <c r="H227" s="40">
        <v>381</v>
      </c>
      <c r="I227" s="40">
        <f t="shared" si="4"/>
        <v>233</v>
      </c>
      <c r="J227" s="58">
        <v>0.38</v>
      </c>
      <c r="K227" s="34">
        <v>580</v>
      </c>
      <c r="L227" s="56"/>
      <c r="M227" s="34">
        <f t="shared" si="5"/>
        <v>381</v>
      </c>
      <c r="N227" s="34">
        <f t="shared" si="6"/>
        <v>199</v>
      </c>
      <c r="O227" s="36">
        <f t="shared" si="2"/>
        <v>0.34310344827586209</v>
      </c>
    </row>
    <row r="228" spans="1:15" x14ac:dyDescent="0.25">
      <c r="A228" s="37">
        <v>21705</v>
      </c>
      <c r="B228" s="30" t="s">
        <v>37</v>
      </c>
      <c r="C228" s="30" t="s">
        <v>286</v>
      </c>
      <c r="D228" s="30" t="s">
        <v>290</v>
      </c>
      <c r="E228" s="57">
        <v>782</v>
      </c>
      <c r="F228" s="39">
        <v>893</v>
      </c>
      <c r="G228" s="40">
        <f t="shared" si="3"/>
        <v>111</v>
      </c>
      <c r="H228" s="40">
        <v>725</v>
      </c>
      <c r="I228" s="40">
        <f t="shared" si="4"/>
        <v>168</v>
      </c>
      <c r="J228" s="58">
        <v>0.19</v>
      </c>
      <c r="K228" s="34">
        <v>855</v>
      </c>
      <c r="L228" s="56"/>
      <c r="M228" s="34">
        <f t="shared" si="5"/>
        <v>725</v>
      </c>
      <c r="N228" s="34">
        <f t="shared" si="6"/>
        <v>130</v>
      </c>
      <c r="O228" s="36">
        <f t="shared" si="2"/>
        <v>0.15204678362573099</v>
      </c>
    </row>
    <row r="229" spans="1:15" x14ac:dyDescent="0.25">
      <c r="A229" s="37">
        <v>21706</v>
      </c>
      <c r="B229" s="30" t="s">
        <v>37</v>
      </c>
      <c r="C229" s="30" t="s">
        <v>286</v>
      </c>
      <c r="D229" s="30" t="s">
        <v>291</v>
      </c>
      <c r="E229" s="42">
        <v>1638</v>
      </c>
      <c r="F229" s="32">
        <v>1843</v>
      </c>
      <c r="G229" s="59">
        <f t="shared" si="3"/>
        <v>205</v>
      </c>
      <c r="H229" s="40">
        <v>151</v>
      </c>
      <c r="I229" s="59">
        <f t="shared" si="4"/>
        <v>1692</v>
      </c>
      <c r="J229" s="58">
        <v>0.92</v>
      </c>
      <c r="K229" s="35">
        <v>1924</v>
      </c>
      <c r="L229" s="56"/>
      <c r="M229" s="34">
        <f t="shared" si="5"/>
        <v>151</v>
      </c>
      <c r="N229" s="35">
        <f t="shared" si="6"/>
        <v>1773</v>
      </c>
      <c r="O229" s="36">
        <f t="shared" si="2"/>
        <v>0.9215176715176715</v>
      </c>
    </row>
    <row r="230" spans="1:15" x14ac:dyDescent="0.25">
      <c r="A230" s="37">
        <v>21707</v>
      </c>
      <c r="B230" s="30" t="s">
        <v>37</v>
      </c>
      <c r="C230" s="30" t="s">
        <v>286</v>
      </c>
      <c r="D230" s="30" t="s">
        <v>292</v>
      </c>
      <c r="E230" s="57">
        <v>804</v>
      </c>
      <c r="F230" s="39">
        <v>901</v>
      </c>
      <c r="G230" s="40">
        <f t="shared" si="3"/>
        <v>97</v>
      </c>
      <c r="H230" s="40">
        <v>705</v>
      </c>
      <c r="I230" s="40">
        <f t="shared" si="4"/>
        <v>196</v>
      </c>
      <c r="J230" s="58">
        <v>0.22</v>
      </c>
      <c r="K230" s="34">
        <v>854</v>
      </c>
      <c r="L230" s="56"/>
      <c r="M230" s="34">
        <f t="shared" si="5"/>
        <v>705</v>
      </c>
      <c r="N230" s="34">
        <f t="shared" si="6"/>
        <v>149</v>
      </c>
      <c r="O230" s="36">
        <f t="shared" si="2"/>
        <v>0.17447306791569087</v>
      </c>
    </row>
    <row r="231" spans="1:15" x14ac:dyDescent="0.25">
      <c r="A231" s="37">
        <v>21708</v>
      </c>
      <c r="B231" s="30" t="s">
        <v>37</v>
      </c>
      <c r="C231" s="30" t="s">
        <v>286</v>
      </c>
      <c r="D231" s="30" t="s">
        <v>293</v>
      </c>
      <c r="E231" s="42">
        <v>1549</v>
      </c>
      <c r="F231" s="32">
        <v>1681</v>
      </c>
      <c r="G231" s="59">
        <f t="shared" si="3"/>
        <v>132</v>
      </c>
      <c r="H231" s="40">
        <v>519</v>
      </c>
      <c r="I231" s="59">
        <f t="shared" si="4"/>
        <v>1162</v>
      </c>
      <c r="J231" s="58">
        <v>0.69</v>
      </c>
      <c r="K231" s="35">
        <v>1716</v>
      </c>
      <c r="L231" s="56"/>
      <c r="M231" s="34">
        <f t="shared" si="5"/>
        <v>519</v>
      </c>
      <c r="N231" s="35">
        <f t="shared" si="6"/>
        <v>1197</v>
      </c>
      <c r="O231" s="36">
        <f t="shared" si="2"/>
        <v>0.69755244755244761</v>
      </c>
    </row>
    <row r="232" spans="1:15" x14ac:dyDescent="0.25">
      <c r="A232" s="37">
        <v>21709</v>
      </c>
      <c r="B232" s="30" t="s">
        <v>37</v>
      </c>
      <c r="C232" s="30" t="s">
        <v>286</v>
      </c>
      <c r="D232" s="30" t="s">
        <v>294</v>
      </c>
      <c r="E232" s="57">
        <v>411</v>
      </c>
      <c r="F232" s="39">
        <v>440</v>
      </c>
      <c r="G232" s="40">
        <f t="shared" si="3"/>
        <v>29</v>
      </c>
      <c r="H232" s="40">
        <v>366</v>
      </c>
      <c r="I232" s="40">
        <f t="shared" si="4"/>
        <v>74</v>
      </c>
      <c r="J232" s="58">
        <v>0.17</v>
      </c>
      <c r="K232" s="34">
        <v>432</v>
      </c>
      <c r="L232" s="56"/>
      <c r="M232" s="34">
        <f t="shared" si="5"/>
        <v>366</v>
      </c>
      <c r="N232" s="34">
        <f t="shared" si="6"/>
        <v>66</v>
      </c>
      <c r="O232" s="36">
        <f t="shared" si="2"/>
        <v>0.15277777777777779</v>
      </c>
    </row>
    <row r="233" spans="1:15" x14ac:dyDescent="0.25">
      <c r="A233" s="37">
        <v>21710</v>
      </c>
      <c r="B233" s="30" t="s">
        <v>37</v>
      </c>
      <c r="C233" s="30" t="s">
        <v>286</v>
      </c>
      <c r="D233" s="30" t="s">
        <v>295</v>
      </c>
      <c r="E233" s="42">
        <v>2466</v>
      </c>
      <c r="F233" s="32">
        <v>2726</v>
      </c>
      <c r="G233" s="59">
        <f t="shared" si="3"/>
        <v>260</v>
      </c>
      <c r="H233" s="59">
        <v>2341</v>
      </c>
      <c r="I233" s="59">
        <f t="shared" si="4"/>
        <v>385</v>
      </c>
      <c r="J233" s="58">
        <v>0.14000000000000001</v>
      </c>
      <c r="K233" s="35">
        <v>2743</v>
      </c>
      <c r="L233" s="29">
        <v>156</v>
      </c>
      <c r="M233" s="35">
        <f t="shared" si="5"/>
        <v>2497</v>
      </c>
      <c r="N233" s="35">
        <f t="shared" si="6"/>
        <v>246</v>
      </c>
      <c r="O233" s="36">
        <f t="shared" si="2"/>
        <v>8.9682829019321911E-2</v>
      </c>
    </row>
    <row r="234" spans="1:15" x14ac:dyDescent="0.25">
      <c r="A234" s="37">
        <v>21801</v>
      </c>
      <c r="B234" s="30" t="s">
        <v>37</v>
      </c>
      <c r="C234" s="30" t="s">
        <v>296</v>
      </c>
      <c r="D234" s="30" t="s">
        <v>297</v>
      </c>
      <c r="E234" s="42">
        <v>16409</v>
      </c>
      <c r="F234" s="32">
        <v>18042</v>
      </c>
      <c r="G234" s="59">
        <f t="shared" si="3"/>
        <v>1633</v>
      </c>
      <c r="H234" s="59">
        <v>8738</v>
      </c>
      <c r="I234" s="59">
        <f t="shared" si="4"/>
        <v>9304</v>
      </c>
      <c r="J234" s="58">
        <v>0.52</v>
      </c>
      <c r="K234" s="35">
        <v>18261</v>
      </c>
      <c r="L234" s="29">
        <v>0</v>
      </c>
      <c r="M234" s="35">
        <f t="shared" si="5"/>
        <v>8738</v>
      </c>
      <c r="N234" s="35">
        <f t="shared" si="6"/>
        <v>9523</v>
      </c>
      <c r="O234" s="36">
        <f t="shared" si="2"/>
        <v>0.5214938940912327</v>
      </c>
    </row>
    <row r="235" spans="1:15" x14ac:dyDescent="0.25">
      <c r="A235" s="37">
        <v>21802</v>
      </c>
      <c r="B235" s="30" t="s">
        <v>37</v>
      </c>
      <c r="C235" s="30" t="s">
        <v>296</v>
      </c>
      <c r="D235" s="30" t="s">
        <v>298</v>
      </c>
      <c r="E235" s="42">
        <v>4283</v>
      </c>
      <c r="F235" s="32">
        <v>4828</v>
      </c>
      <c r="G235" s="59">
        <f t="shared" si="3"/>
        <v>545</v>
      </c>
      <c r="H235" s="59">
        <v>3182</v>
      </c>
      <c r="I235" s="59">
        <f t="shared" si="4"/>
        <v>1646</v>
      </c>
      <c r="J235" s="58">
        <v>0.34</v>
      </c>
      <c r="K235" s="35">
        <v>4816</v>
      </c>
      <c r="L235" s="56"/>
      <c r="M235" s="35">
        <f t="shared" si="5"/>
        <v>3182</v>
      </c>
      <c r="N235" s="35">
        <f t="shared" si="6"/>
        <v>1634</v>
      </c>
      <c r="O235" s="36">
        <f t="shared" si="2"/>
        <v>0.3392857142857143</v>
      </c>
    </row>
    <row r="236" spans="1:15" x14ac:dyDescent="0.25">
      <c r="A236" s="37">
        <v>21803</v>
      </c>
      <c r="B236" s="30" t="s">
        <v>37</v>
      </c>
      <c r="C236" s="30" t="s">
        <v>296</v>
      </c>
      <c r="D236" s="30" t="s">
        <v>299</v>
      </c>
      <c r="E236" s="38"/>
      <c r="F236" s="39">
        <v>0</v>
      </c>
      <c r="G236" s="40">
        <f t="shared" si="3"/>
        <v>0</v>
      </c>
      <c r="H236" s="40">
        <v>0</v>
      </c>
      <c r="I236" s="40">
        <f t="shared" si="4"/>
        <v>0</v>
      </c>
      <c r="J236" s="40" t="s">
        <v>1834</v>
      </c>
      <c r="K236" s="34">
        <v>0</v>
      </c>
      <c r="L236" s="29">
        <v>0</v>
      </c>
      <c r="M236" s="34">
        <f t="shared" si="5"/>
        <v>0</v>
      </c>
      <c r="N236" s="34">
        <f t="shared" si="6"/>
        <v>0</v>
      </c>
      <c r="O236" s="36" t="e">
        <f t="shared" si="2"/>
        <v>#DIV/0!</v>
      </c>
    </row>
    <row r="237" spans="1:15" x14ac:dyDescent="0.25">
      <c r="A237" s="37">
        <v>21804</v>
      </c>
      <c r="B237" s="30" t="s">
        <v>37</v>
      </c>
      <c r="C237" s="30" t="s">
        <v>296</v>
      </c>
      <c r="D237" s="30" t="s">
        <v>300</v>
      </c>
      <c r="E237" s="42">
        <v>2919</v>
      </c>
      <c r="F237" s="32">
        <v>3315</v>
      </c>
      <c r="G237" s="59">
        <f t="shared" si="3"/>
        <v>396</v>
      </c>
      <c r="H237" s="59">
        <v>2327</v>
      </c>
      <c r="I237" s="59">
        <f t="shared" si="4"/>
        <v>988</v>
      </c>
      <c r="J237" s="58">
        <v>0.3</v>
      </c>
      <c r="K237" s="35">
        <v>3275</v>
      </c>
      <c r="L237" s="56"/>
      <c r="M237" s="35">
        <f t="shared" si="5"/>
        <v>2327</v>
      </c>
      <c r="N237" s="35">
        <f t="shared" si="6"/>
        <v>948</v>
      </c>
      <c r="O237" s="36">
        <f t="shared" si="2"/>
        <v>0.28946564885496184</v>
      </c>
    </row>
    <row r="238" spans="1:15" x14ac:dyDescent="0.25">
      <c r="A238" s="37">
        <v>21805</v>
      </c>
      <c r="B238" s="30" t="s">
        <v>37</v>
      </c>
      <c r="C238" s="30" t="s">
        <v>296</v>
      </c>
      <c r="D238" s="30" t="s">
        <v>301</v>
      </c>
      <c r="E238" s="42">
        <v>4058</v>
      </c>
      <c r="F238" s="32">
        <v>4264</v>
      </c>
      <c r="G238" s="59">
        <f t="shared" si="3"/>
        <v>206</v>
      </c>
      <c r="H238" s="59">
        <v>1820</v>
      </c>
      <c r="I238" s="59">
        <f t="shared" si="4"/>
        <v>2444</v>
      </c>
      <c r="J238" s="58">
        <v>0.56999999999999995</v>
      </c>
      <c r="K238" s="35">
        <v>4241</v>
      </c>
      <c r="L238" s="29">
        <v>132</v>
      </c>
      <c r="M238" s="35">
        <f t="shared" si="5"/>
        <v>1952</v>
      </c>
      <c r="N238" s="35">
        <f t="shared" si="6"/>
        <v>2289</v>
      </c>
      <c r="O238" s="36">
        <f t="shared" si="2"/>
        <v>0.53973119547276582</v>
      </c>
    </row>
    <row r="239" spans="1:15" x14ac:dyDescent="0.25">
      <c r="A239" s="37">
        <v>21806</v>
      </c>
      <c r="B239" s="30" t="s">
        <v>37</v>
      </c>
      <c r="C239" s="30" t="s">
        <v>296</v>
      </c>
      <c r="D239" s="30" t="s">
        <v>302</v>
      </c>
      <c r="E239" s="42">
        <v>5707</v>
      </c>
      <c r="F239" s="32">
        <v>5986</v>
      </c>
      <c r="G239" s="59">
        <f t="shared" si="3"/>
        <v>279</v>
      </c>
      <c r="H239" s="59">
        <v>5091</v>
      </c>
      <c r="I239" s="59">
        <f t="shared" si="4"/>
        <v>895</v>
      </c>
      <c r="J239" s="58">
        <v>0.15</v>
      </c>
      <c r="K239" s="35">
        <v>6054</v>
      </c>
      <c r="L239" s="29">
        <v>92</v>
      </c>
      <c r="M239" s="35">
        <f t="shared" si="5"/>
        <v>5183</v>
      </c>
      <c r="N239" s="35">
        <f t="shared" si="6"/>
        <v>871</v>
      </c>
      <c r="O239" s="36">
        <f t="shared" si="2"/>
        <v>0.14387182028410969</v>
      </c>
    </row>
    <row r="240" spans="1:15" x14ac:dyDescent="0.25">
      <c r="A240" s="37">
        <v>21807</v>
      </c>
      <c r="B240" s="30" t="s">
        <v>37</v>
      </c>
      <c r="C240" s="30" t="s">
        <v>296</v>
      </c>
      <c r="D240" s="30" t="s">
        <v>303</v>
      </c>
      <c r="E240" s="42">
        <v>2366</v>
      </c>
      <c r="F240" s="32">
        <v>2324</v>
      </c>
      <c r="G240" s="59">
        <f t="shared" si="3"/>
        <v>-42</v>
      </c>
      <c r="H240" s="59">
        <v>2178</v>
      </c>
      <c r="I240" s="59">
        <f t="shared" si="4"/>
        <v>146</v>
      </c>
      <c r="J240" s="58">
        <v>0.06</v>
      </c>
      <c r="K240" s="35">
        <v>2178</v>
      </c>
      <c r="L240" s="56"/>
      <c r="M240" s="35">
        <f t="shared" si="5"/>
        <v>2178</v>
      </c>
      <c r="N240" s="35">
        <f t="shared" si="6"/>
        <v>0</v>
      </c>
      <c r="O240" s="36">
        <f t="shared" si="2"/>
        <v>0</v>
      </c>
    </row>
    <row r="241" spans="1:15" x14ac:dyDescent="0.25">
      <c r="A241" s="37">
        <v>21808</v>
      </c>
      <c r="B241" s="30" t="s">
        <v>37</v>
      </c>
      <c r="C241" s="30" t="s">
        <v>296</v>
      </c>
      <c r="D241" s="30" t="s">
        <v>296</v>
      </c>
      <c r="E241" s="42">
        <v>2368</v>
      </c>
      <c r="F241" s="32">
        <v>2672</v>
      </c>
      <c r="G241" s="59">
        <f t="shared" si="3"/>
        <v>304</v>
      </c>
      <c r="H241" s="59">
        <v>1153</v>
      </c>
      <c r="I241" s="59">
        <f t="shared" si="4"/>
        <v>1519</v>
      </c>
      <c r="J241" s="58">
        <v>0.56999999999999995</v>
      </c>
      <c r="K241" s="35">
        <v>2718</v>
      </c>
      <c r="L241" s="29">
        <v>0</v>
      </c>
      <c r="M241" s="35">
        <f t="shared" si="5"/>
        <v>1153</v>
      </c>
      <c r="N241" s="35">
        <f t="shared" si="6"/>
        <v>1565</v>
      </c>
      <c r="O241" s="36">
        <f t="shared" si="2"/>
        <v>0.57579102281089034</v>
      </c>
    </row>
    <row r="242" spans="1:15" x14ac:dyDescent="0.25">
      <c r="A242" s="37">
        <v>21809</v>
      </c>
      <c r="B242" s="30" t="s">
        <v>37</v>
      </c>
      <c r="C242" s="30" t="s">
        <v>296</v>
      </c>
      <c r="D242" s="30" t="s">
        <v>304</v>
      </c>
      <c r="E242" s="57">
        <v>938</v>
      </c>
      <c r="F242" s="39">
        <v>990</v>
      </c>
      <c r="G242" s="40">
        <f t="shared" si="3"/>
        <v>52</v>
      </c>
      <c r="H242" s="40">
        <v>1</v>
      </c>
      <c r="I242" s="40">
        <f t="shared" si="4"/>
        <v>989</v>
      </c>
      <c r="J242" s="58">
        <v>1</v>
      </c>
      <c r="K242" s="34">
        <v>998</v>
      </c>
      <c r="L242" s="29">
        <v>0</v>
      </c>
      <c r="M242" s="34">
        <f t="shared" si="5"/>
        <v>1</v>
      </c>
      <c r="N242" s="34">
        <f t="shared" si="6"/>
        <v>997</v>
      </c>
      <c r="O242" s="36">
        <f t="shared" si="2"/>
        <v>0.99899799599198402</v>
      </c>
    </row>
    <row r="243" spans="1:15" x14ac:dyDescent="0.25">
      <c r="A243" s="37">
        <v>21901</v>
      </c>
      <c r="B243" s="30" t="s">
        <v>37</v>
      </c>
      <c r="C243" s="30" t="s">
        <v>305</v>
      </c>
      <c r="D243" s="30" t="s">
        <v>305</v>
      </c>
      <c r="E243" s="42">
        <v>1009</v>
      </c>
      <c r="F243" s="32">
        <v>1061</v>
      </c>
      <c r="G243" s="59">
        <f t="shared" si="3"/>
        <v>52</v>
      </c>
      <c r="H243" s="59">
        <v>1058</v>
      </c>
      <c r="I243" s="59">
        <f t="shared" si="4"/>
        <v>3</v>
      </c>
      <c r="J243" s="58">
        <v>0</v>
      </c>
      <c r="K243" s="35">
        <v>1058</v>
      </c>
      <c r="L243" s="56"/>
      <c r="M243" s="35">
        <f t="shared" si="5"/>
        <v>1058</v>
      </c>
      <c r="N243" s="35">
        <f t="shared" si="6"/>
        <v>0</v>
      </c>
      <c r="O243" s="36">
        <f t="shared" si="2"/>
        <v>0</v>
      </c>
    </row>
    <row r="244" spans="1:15" x14ac:dyDescent="0.25">
      <c r="A244" s="37">
        <v>21902</v>
      </c>
      <c r="B244" s="30" t="s">
        <v>37</v>
      </c>
      <c r="C244" s="30" t="s">
        <v>305</v>
      </c>
      <c r="D244" s="30" t="s">
        <v>306</v>
      </c>
      <c r="E244" s="42">
        <v>1534</v>
      </c>
      <c r="F244" s="32">
        <v>1673</v>
      </c>
      <c r="G244" s="59">
        <f t="shared" si="3"/>
        <v>139</v>
      </c>
      <c r="H244" s="59">
        <v>1285</v>
      </c>
      <c r="I244" s="59">
        <f t="shared" si="4"/>
        <v>388</v>
      </c>
      <c r="J244" s="58">
        <v>0.23</v>
      </c>
      <c r="K244" s="35">
        <v>1647</v>
      </c>
      <c r="L244" s="56"/>
      <c r="M244" s="35">
        <f t="shared" si="5"/>
        <v>1285</v>
      </c>
      <c r="N244" s="35">
        <f t="shared" si="6"/>
        <v>362</v>
      </c>
      <c r="O244" s="36">
        <f t="shared" si="2"/>
        <v>0.21979356405585915</v>
      </c>
    </row>
    <row r="245" spans="1:15" x14ac:dyDescent="0.25">
      <c r="A245" s="37">
        <v>21903</v>
      </c>
      <c r="B245" s="30" t="s">
        <v>37</v>
      </c>
      <c r="C245" s="30" t="s">
        <v>305</v>
      </c>
      <c r="D245" s="30" t="s">
        <v>307</v>
      </c>
      <c r="E245" s="57">
        <v>464</v>
      </c>
      <c r="F245" s="39">
        <v>535</v>
      </c>
      <c r="G245" s="40">
        <f t="shared" si="3"/>
        <v>71</v>
      </c>
      <c r="H245" s="40">
        <v>425</v>
      </c>
      <c r="I245" s="40">
        <f t="shared" si="4"/>
        <v>110</v>
      </c>
      <c r="J245" s="58">
        <v>0.21</v>
      </c>
      <c r="K245" s="34">
        <v>514</v>
      </c>
      <c r="L245" s="56"/>
      <c r="M245" s="34">
        <f t="shared" si="5"/>
        <v>425</v>
      </c>
      <c r="N245" s="34">
        <f t="shared" si="6"/>
        <v>89</v>
      </c>
      <c r="O245" s="36">
        <f t="shared" si="2"/>
        <v>0.17315175097276264</v>
      </c>
    </row>
    <row r="246" spans="1:15" x14ac:dyDescent="0.25">
      <c r="A246" s="37">
        <v>21904</v>
      </c>
      <c r="B246" s="30" t="s">
        <v>37</v>
      </c>
      <c r="C246" s="30" t="s">
        <v>305</v>
      </c>
      <c r="D246" s="30" t="s">
        <v>308</v>
      </c>
      <c r="E246" s="42">
        <v>2707</v>
      </c>
      <c r="F246" s="32">
        <v>2954</v>
      </c>
      <c r="G246" s="59">
        <f t="shared" si="3"/>
        <v>247</v>
      </c>
      <c r="H246" s="59">
        <v>2293</v>
      </c>
      <c r="I246" s="59">
        <f t="shared" si="4"/>
        <v>661</v>
      </c>
      <c r="J246" s="58">
        <v>0.22</v>
      </c>
      <c r="K246" s="35">
        <v>2945</v>
      </c>
      <c r="L246" s="29">
        <v>0</v>
      </c>
      <c r="M246" s="35">
        <f t="shared" si="5"/>
        <v>2293</v>
      </c>
      <c r="N246" s="35">
        <f t="shared" si="6"/>
        <v>652</v>
      </c>
      <c r="O246" s="36">
        <f t="shared" si="2"/>
        <v>0.22139219015280137</v>
      </c>
    </row>
    <row r="247" spans="1:15" x14ac:dyDescent="0.25">
      <c r="A247" s="37">
        <v>21905</v>
      </c>
      <c r="B247" s="30" t="s">
        <v>37</v>
      </c>
      <c r="C247" s="30" t="s">
        <v>305</v>
      </c>
      <c r="D247" s="30" t="s">
        <v>309</v>
      </c>
      <c r="E247" s="57">
        <v>880</v>
      </c>
      <c r="F247" s="39">
        <v>933</v>
      </c>
      <c r="G247" s="40">
        <f t="shared" si="3"/>
        <v>53</v>
      </c>
      <c r="H247" s="40">
        <v>873</v>
      </c>
      <c r="I247" s="40">
        <f t="shared" si="4"/>
        <v>60</v>
      </c>
      <c r="J247" s="58">
        <v>0.06</v>
      </c>
      <c r="K247" s="34">
        <v>916</v>
      </c>
      <c r="L247" s="56"/>
      <c r="M247" s="34">
        <f t="shared" si="5"/>
        <v>873</v>
      </c>
      <c r="N247" s="34">
        <f t="shared" si="6"/>
        <v>43</v>
      </c>
      <c r="O247" s="36">
        <f t="shared" si="2"/>
        <v>4.6943231441048033E-2</v>
      </c>
    </row>
    <row r="248" spans="1:15" x14ac:dyDescent="0.25">
      <c r="A248" s="37">
        <v>21906</v>
      </c>
      <c r="B248" s="30" t="s">
        <v>37</v>
      </c>
      <c r="C248" s="30" t="s">
        <v>305</v>
      </c>
      <c r="D248" s="30" t="s">
        <v>310</v>
      </c>
      <c r="E248" s="42">
        <v>3338</v>
      </c>
      <c r="F248" s="32">
        <v>3740</v>
      </c>
      <c r="G248" s="59">
        <f t="shared" si="3"/>
        <v>402</v>
      </c>
      <c r="H248" s="59">
        <v>2573</v>
      </c>
      <c r="I248" s="59">
        <f t="shared" si="4"/>
        <v>1167</v>
      </c>
      <c r="J248" s="58">
        <v>0.31</v>
      </c>
      <c r="K248" s="35">
        <v>3701</v>
      </c>
      <c r="L248" s="29">
        <v>723</v>
      </c>
      <c r="M248" s="35">
        <f t="shared" si="5"/>
        <v>3296</v>
      </c>
      <c r="N248" s="35">
        <f t="shared" si="6"/>
        <v>405</v>
      </c>
      <c r="O248" s="36">
        <f t="shared" si="2"/>
        <v>0.10942988381518509</v>
      </c>
    </row>
    <row r="249" spans="1:15" x14ac:dyDescent="0.25">
      <c r="A249" s="37">
        <v>21907</v>
      </c>
      <c r="B249" s="30" t="s">
        <v>37</v>
      </c>
      <c r="C249" s="30" t="s">
        <v>305</v>
      </c>
      <c r="D249" s="30" t="s">
        <v>311</v>
      </c>
      <c r="E249" s="42">
        <v>2203</v>
      </c>
      <c r="F249" s="32">
        <v>2428</v>
      </c>
      <c r="G249" s="59">
        <f t="shared" si="3"/>
        <v>225</v>
      </c>
      <c r="H249" s="59">
        <v>1636</v>
      </c>
      <c r="I249" s="59">
        <f t="shared" si="4"/>
        <v>792</v>
      </c>
      <c r="J249" s="58">
        <v>0.33</v>
      </c>
      <c r="K249" s="35">
        <v>2400</v>
      </c>
      <c r="L249" s="56"/>
      <c r="M249" s="35">
        <f t="shared" si="5"/>
        <v>1636</v>
      </c>
      <c r="N249" s="35">
        <f t="shared" si="6"/>
        <v>764</v>
      </c>
      <c r="O249" s="36">
        <f t="shared" si="2"/>
        <v>0.31833333333333336</v>
      </c>
    </row>
    <row r="250" spans="1:15" x14ac:dyDescent="0.25">
      <c r="A250" s="37">
        <v>21908</v>
      </c>
      <c r="B250" s="30" t="s">
        <v>37</v>
      </c>
      <c r="C250" s="30" t="s">
        <v>305</v>
      </c>
      <c r="D250" s="30" t="s">
        <v>312</v>
      </c>
      <c r="E250" s="42">
        <v>2229</v>
      </c>
      <c r="F250" s="32">
        <v>2432</v>
      </c>
      <c r="G250" s="59">
        <f t="shared" si="3"/>
        <v>203</v>
      </c>
      <c r="H250" s="59">
        <v>1326</v>
      </c>
      <c r="I250" s="59">
        <f t="shared" si="4"/>
        <v>1106</v>
      </c>
      <c r="J250" s="58">
        <v>0.45</v>
      </c>
      <c r="K250" s="35">
        <v>2404</v>
      </c>
      <c r="L250" s="29">
        <v>189</v>
      </c>
      <c r="M250" s="35">
        <f t="shared" si="5"/>
        <v>1515</v>
      </c>
      <c r="N250" s="35">
        <f t="shared" si="6"/>
        <v>889</v>
      </c>
      <c r="O250" s="36">
        <f t="shared" si="2"/>
        <v>0.36980033277870217</v>
      </c>
    </row>
    <row r="251" spans="1:15" x14ac:dyDescent="0.25">
      <c r="A251" s="37">
        <v>21909</v>
      </c>
      <c r="B251" s="30" t="s">
        <v>37</v>
      </c>
      <c r="C251" s="30" t="s">
        <v>305</v>
      </c>
      <c r="D251" s="30" t="s">
        <v>313</v>
      </c>
      <c r="E251" s="42">
        <v>6065</v>
      </c>
      <c r="F251" s="32">
        <v>6870</v>
      </c>
      <c r="G251" s="59">
        <f t="shared" si="3"/>
        <v>805</v>
      </c>
      <c r="H251" s="59">
        <v>4700</v>
      </c>
      <c r="I251" s="59">
        <f t="shared" si="4"/>
        <v>2170</v>
      </c>
      <c r="J251" s="58">
        <v>0.32</v>
      </c>
      <c r="K251" s="35">
        <v>6914</v>
      </c>
      <c r="L251" s="29">
        <v>272</v>
      </c>
      <c r="M251" s="35">
        <f t="shared" si="5"/>
        <v>4972</v>
      </c>
      <c r="N251" s="35">
        <f t="shared" si="6"/>
        <v>1942</v>
      </c>
      <c r="O251" s="36">
        <f t="shared" si="2"/>
        <v>0.28087937518079259</v>
      </c>
    </row>
    <row r="252" spans="1:15" x14ac:dyDescent="0.25">
      <c r="A252" s="37">
        <v>21910</v>
      </c>
      <c r="B252" s="30" t="s">
        <v>37</v>
      </c>
      <c r="C252" s="30" t="s">
        <v>305</v>
      </c>
      <c r="D252" s="30" t="s">
        <v>314</v>
      </c>
      <c r="E252" s="42">
        <v>1440</v>
      </c>
      <c r="F252" s="32">
        <v>1531</v>
      </c>
      <c r="G252" s="59">
        <f t="shared" si="3"/>
        <v>91</v>
      </c>
      <c r="H252" s="59">
        <v>1415</v>
      </c>
      <c r="I252" s="59">
        <f t="shared" si="4"/>
        <v>116</v>
      </c>
      <c r="J252" s="58">
        <v>0.08</v>
      </c>
      <c r="K252" s="35">
        <v>1531</v>
      </c>
      <c r="L252" s="29">
        <v>116</v>
      </c>
      <c r="M252" s="35">
        <f t="shared" si="5"/>
        <v>1531</v>
      </c>
      <c r="N252" s="35">
        <f t="shared" si="6"/>
        <v>0</v>
      </c>
      <c r="O252" s="36">
        <f t="shared" si="2"/>
        <v>0</v>
      </c>
    </row>
    <row r="253" spans="1:15" x14ac:dyDescent="0.25">
      <c r="A253" s="37">
        <v>22001</v>
      </c>
      <c r="B253" s="30" t="s">
        <v>37</v>
      </c>
      <c r="C253" s="30" t="s">
        <v>315</v>
      </c>
      <c r="D253" s="30" t="s">
        <v>315</v>
      </c>
      <c r="E253" s="42">
        <v>12255</v>
      </c>
      <c r="F253" s="32">
        <v>13625</v>
      </c>
      <c r="G253" s="59">
        <f t="shared" si="3"/>
        <v>1370</v>
      </c>
      <c r="H253" s="59">
        <v>10691</v>
      </c>
      <c r="I253" s="59">
        <f t="shared" si="4"/>
        <v>2934</v>
      </c>
      <c r="J253" s="58">
        <v>0.22</v>
      </c>
      <c r="K253" s="35">
        <v>13552</v>
      </c>
      <c r="L253" s="29">
        <v>502</v>
      </c>
      <c r="M253" s="35">
        <f t="shared" si="5"/>
        <v>11193</v>
      </c>
      <c r="N253" s="35">
        <f t="shared" si="6"/>
        <v>2359</v>
      </c>
      <c r="O253" s="36">
        <f t="shared" si="2"/>
        <v>0.17407024793388429</v>
      </c>
    </row>
    <row r="254" spans="1:15" x14ac:dyDescent="0.25">
      <c r="A254" s="37">
        <v>22002</v>
      </c>
      <c r="B254" s="30" t="s">
        <v>37</v>
      </c>
      <c r="C254" s="30" t="s">
        <v>315</v>
      </c>
      <c r="D254" s="30" t="s">
        <v>316</v>
      </c>
      <c r="E254" s="42">
        <v>1627</v>
      </c>
      <c r="F254" s="32">
        <v>1725</v>
      </c>
      <c r="G254" s="59">
        <f t="shared" si="3"/>
        <v>98</v>
      </c>
      <c r="H254" s="59">
        <v>1394</v>
      </c>
      <c r="I254" s="59">
        <f t="shared" si="4"/>
        <v>331</v>
      </c>
      <c r="J254" s="58">
        <v>0.19</v>
      </c>
      <c r="K254" s="35">
        <v>1698</v>
      </c>
      <c r="L254" s="56"/>
      <c r="M254" s="35">
        <f t="shared" si="5"/>
        <v>1394</v>
      </c>
      <c r="N254" s="35">
        <f t="shared" si="6"/>
        <v>304</v>
      </c>
      <c r="O254" s="36">
        <f t="shared" si="2"/>
        <v>0.1790341578327444</v>
      </c>
    </row>
    <row r="255" spans="1:15" x14ac:dyDescent="0.25">
      <c r="A255" s="37">
        <v>22003</v>
      </c>
      <c r="B255" s="30" t="s">
        <v>37</v>
      </c>
      <c r="C255" s="30" t="s">
        <v>315</v>
      </c>
      <c r="D255" s="30" t="s">
        <v>317</v>
      </c>
      <c r="E255" s="42">
        <v>6177</v>
      </c>
      <c r="F255" s="32">
        <v>6904</v>
      </c>
      <c r="G255" s="59">
        <f t="shared" si="3"/>
        <v>727</v>
      </c>
      <c r="H255" s="59">
        <v>6029</v>
      </c>
      <c r="I255" s="59">
        <f t="shared" si="4"/>
        <v>875</v>
      </c>
      <c r="J255" s="58">
        <v>0.13</v>
      </c>
      <c r="K255" s="35">
        <v>6881</v>
      </c>
      <c r="L255" s="56"/>
      <c r="M255" s="35">
        <f t="shared" si="5"/>
        <v>6029</v>
      </c>
      <c r="N255" s="35">
        <f t="shared" si="6"/>
        <v>852</v>
      </c>
      <c r="O255" s="36">
        <f t="shared" si="2"/>
        <v>0.12381921232379015</v>
      </c>
    </row>
    <row r="256" spans="1:15" x14ac:dyDescent="0.25">
      <c r="A256" s="37">
        <v>22004</v>
      </c>
      <c r="B256" s="30" t="s">
        <v>37</v>
      </c>
      <c r="C256" s="30" t="s">
        <v>315</v>
      </c>
      <c r="D256" s="30" t="s">
        <v>318</v>
      </c>
      <c r="E256" s="42">
        <v>1330</v>
      </c>
      <c r="F256" s="32">
        <v>1519</v>
      </c>
      <c r="G256" s="59">
        <f t="shared" si="3"/>
        <v>189</v>
      </c>
      <c r="H256" s="59">
        <v>1241</v>
      </c>
      <c r="I256" s="59">
        <f t="shared" si="4"/>
        <v>278</v>
      </c>
      <c r="J256" s="58">
        <v>0.18</v>
      </c>
      <c r="K256" s="35">
        <v>1522</v>
      </c>
      <c r="L256" s="56"/>
      <c r="M256" s="35">
        <f t="shared" si="5"/>
        <v>1241</v>
      </c>
      <c r="N256" s="35">
        <f t="shared" si="6"/>
        <v>281</v>
      </c>
      <c r="O256" s="36">
        <f t="shared" si="2"/>
        <v>0.18462549277266754</v>
      </c>
    </row>
    <row r="257" spans="1:15" x14ac:dyDescent="0.25">
      <c r="A257" s="37">
        <v>22005</v>
      </c>
      <c r="B257" s="30" t="s">
        <v>37</v>
      </c>
      <c r="C257" s="30" t="s">
        <v>315</v>
      </c>
      <c r="D257" s="30" t="s">
        <v>319</v>
      </c>
      <c r="E257" s="42">
        <v>11493</v>
      </c>
      <c r="F257" s="32">
        <v>13049</v>
      </c>
      <c r="G257" s="59">
        <f t="shared" si="3"/>
        <v>1556</v>
      </c>
      <c r="H257" s="59">
        <v>7753</v>
      </c>
      <c r="I257" s="59">
        <f t="shared" si="4"/>
        <v>5296</v>
      </c>
      <c r="J257" s="58">
        <v>0.41</v>
      </c>
      <c r="K257" s="35">
        <v>13137</v>
      </c>
      <c r="L257" s="29">
        <v>281</v>
      </c>
      <c r="M257" s="35">
        <f t="shared" si="5"/>
        <v>8034</v>
      </c>
      <c r="N257" s="35">
        <f t="shared" si="6"/>
        <v>5103</v>
      </c>
      <c r="O257" s="36">
        <f t="shared" si="2"/>
        <v>0.3884448504224709</v>
      </c>
    </row>
    <row r="258" spans="1:15" x14ac:dyDescent="0.25">
      <c r="A258" s="37">
        <v>22006</v>
      </c>
      <c r="B258" s="30" t="s">
        <v>37</v>
      </c>
      <c r="C258" s="30" t="s">
        <v>315</v>
      </c>
      <c r="D258" s="30" t="s">
        <v>320</v>
      </c>
      <c r="E258" s="42">
        <v>2616</v>
      </c>
      <c r="F258" s="32">
        <v>2952</v>
      </c>
      <c r="G258" s="59">
        <f t="shared" si="3"/>
        <v>336</v>
      </c>
      <c r="H258" s="59">
        <v>2508</v>
      </c>
      <c r="I258" s="59">
        <f t="shared" si="4"/>
        <v>444</v>
      </c>
      <c r="J258" s="58">
        <v>0.15</v>
      </c>
      <c r="K258" s="35">
        <v>2964</v>
      </c>
      <c r="L258" s="56"/>
      <c r="M258" s="35">
        <f t="shared" si="5"/>
        <v>2508</v>
      </c>
      <c r="N258" s="35">
        <f t="shared" si="6"/>
        <v>456</v>
      </c>
      <c r="O258" s="36">
        <f t="shared" si="2"/>
        <v>0.15384615384615385</v>
      </c>
    </row>
    <row r="259" spans="1:15" x14ac:dyDescent="0.25">
      <c r="A259" s="37">
        <v>22007</v>
      </c>
      <c r="B259" s="30" t="s">
        <v>37</v>
      </c>
      <c r="C259" s="30" t="s">
        <v>315</v>
      </c>
      <c r="D259" s="30" t="s">
        <v>321</v>
      </c>
      <c r="E259" s="42">
        <v>1793</v>
      </c>
      <c r="F259" s="32">
        <v>1932</v>
      </c>
      <c r="G259" s="59">
        <f t="shared" si="3"/>
        <v>139</v>
      </c>
      <c r="H259" s="59">
        <v>1752</v>
      </c>
      <c r="I259" s="59">
        <f t="shared" si="4"/>
        <v>180</v>
      </c>
      <c r="J259" s="58">
        <v>0.09</v>
      </c>
      <c r="K259" s="35">
        <v>1932</v>
      </c>
      <c r="L259" s="29">
        <v>180</v>
      </c>
      <c r="M259" s="35">
        <f t="shared" si="5"/>
        <v>1932</v>
      </c>
      <c r="N259" s="35">
        <f t="shared" si="6"/>
        <v>0</v>
      </c>
      <c r="O259" s="36">
        <f t="shared" si="2"/>
        <v>0</v>
      </c>
    </row>
    <row r="260" spans="1:15" x14ac:dyDescent="0.25">
      <c r="A260" s="37">
        <v>22008</v>
      </c>
      <c r="B260" s="30" t="s">
        <v>37</v>
      </c>
      <c r="C260" s="30" t="s">
        <v>315</v>
      </c>
      <c r="D260" s="30" t="s">
        <v>322</v>
      </c>
      <c r="E260" s="42">
        <v>5032</v>
      </c>
      <c r="F260" s="32">
        <v>5476</v>
      </c>
      <c r="G260" s="59">
        <f t="shared" si="3"/>
        <v>444</v>
      </c>
      <c r="H260" s="59">
        <v>4964</v>
      </c>
      <c r="I260" s="59">
        <f t="shared" si="4"/>
        <v>512</v>
      </c>
      <c r="J260" s="58">
        <v>0.09</v>
      </c>
      <c r="K260" s="35">
        <v>5361</v>
      </c>
      <c r="L260" s="56"/>
      <c r="M260" s="35">
        <f t="shared" si="5"/>
        <v>4964</v>
      </c>
      <c r="N260" s="35">
        <f t="shared" si="6"/>
        <v>397</v>
      </c>
      <c r="O260" s="36">
        <f t="shared" si="2"/>
        <v>7.4053348255922399E-2</v>
      </c>
    </row>
    <row r="261" spans="1:15" x14ac:dyDescent="0.25">
      <c r="A261" s="37">
        <v>30101</v>
      </c>
      <c r="B261" s="30" t="s">
        <v>38</v>
      </c>
      <c r="C261" s="30" t="s">
        <v>323</v>
      </c>
      <c r="D261" s="30" t="s">
        <v>323</v>
      </c>
      <c r="E261" s="42">
        <v>5978</v>
      </c>
      <c r="F261" s="32">
        <v>6612</v>
      </c>
      <c r="G261" s="59">
        <f t="shared" si="3"/>
        <v>634</v>
      </c>
      <c r="H261" s="59">
        <v>5117</v>
      </c>
      <c r="I261" s="59">
        <f t="shared" si="4"/>
        <v>1495</v>
      </c>
      <c r="J261" s="58">
        <v>0.23</v>
      </c>
      <c r="K261" s="35">
        <v>6698</v>
      </c>
      <c r="L261" s="56"/>
      <c r="M261" s="35">
        <f t="shared" si="5"/>
        <v>5117</v>
      </c>
      <c r="N261" s="35">
        <f t="shared" si="6"/>
        <v>1581</v>
      </c>
      <c r="O261" s="36">
        <f t="shared" si="2"/>
        <v>0.23604060913705585</v>
      </c>
    </row>
    <row r="262" spans="1:15" x14ac:dyDescent="0.25">
      <c r="A262" s="37">
        <v>30102</v>
      </c>
      <c r="B262" s="30" t="s">
        <v>38</v>
      </c>
      <c r="C262" s="30" t="s">
        <v>323</v>
      </c>
      <c r="D262" s="30" t="s">
        <v>324</v>
      </c>
      <c r="E262" s="42">
        <v>1280</v>
      </c>
      <c r="F262" s="32">
        <v>1425</v>
      </c>
      <c r="G262" s="59">
        <f t="shared" si="3"/>
        <v>145</v>
      </c>
      <c r="H262" s="59">
        <v>1230</v>
      </c>
      <c r="I262" s="59">
        <f t="shared" si="4"/>
        <v>195</v>
      </c>
      <c r="J262" s="58">
        <v>0.14000000000000001</v>
      </c>
      <c r="K262" s="35">
        <v>1437</v>
      </c>
      <c r="L262" s="56"/>
      <c r="M262" s="35">
        <f t="shared" si="5"/>
        <v>1230</v>
      </c>
      <c r="N262" s="35">
        <f t="shared" si="6"/>
        <v>207</v>
      </c>
      <c r="O262" s="36">
        <f t="shared" si="2"/>
        <v>0.1440501043841336</v>
      </c>
    </row>
    <row r="263" spans="1:15" x14ac:dyDescent="0.25">
      <c r="A263" s="37">
        <v>30103</v>
      </c>
      <c r="B263" s="30" t="s">
        <v>38</v>
      </c>
      <c r="C263" s="30" t="s">
        <v>323</v>
      </c>
      <c r="D263" s="30" t="s">
        <v>325</v>
      </c>
      <c r="E263" s="42">
        <v>1824</v>
      </c>
      <c r="F263" s="32">
        <v>1887</v>
      </c>
      <c r="G263" s="59">
        <f t="shared" si="3"/>
        <v>63</v>
      </c>
      <c r="H263" s="59">
        <v>1824</v>
      </c>
      <c r="I263" s="59">
        <f t="shared" si="4"/>
        <v>63</v>
      </c>
      <c r="J263" s="58">
        <v>0.03</v>
      </c>
      <c r="K263" s="35">
        <v>1887</v>
      </c>
      <c r="L263" s="29">
        <v>63</v>
      </c>
      <c r="M263" s="35">
        <f t="shared" si="5"/>
        <v>1887</v>
      </c>
      <c r="N263" s="35">
        <f t="shared" si="6"/>
        <v>0</v>
      </c>
      <c r="O263" s="36">
        <f t="shared" si="2"/>
        <v>0</v>
      </c>
    </row>
    <row r="264" spans="1:15" x14ac:dyDescent="0.25">
      <c r="A264" s="37">
        <v>30104</v>
      </c>
      <c r="B264" s="30" t="s">
        <v>38</v>
      </c>
      <c r="C264" s="30" t="s">
        <v>323</v>
      </c>
      <c r="D264" s="30" t="s">
        <v>326</v>
      </c>
      <c r="E264" s="42">
        <v>9412</v>
      </c>
      <c r="F264" s="32">
        <v>9662</v>
      </c>
      <c r="G264" s="59">
        <f t="shared" si="3"/>
        <v>250</v>
      </c>
      <c r="H264" s="59">
        <v>9187</v>
      </c>
      <c r="I264" s="59">
        <f t="shared" si="4"/>
        <v>475</v>
      </c>
      <c r="J264" s="58">
        <v>0.05</v>
      </c>
      <c r="K264" s="35">
        <v>9662</v>
      </c>
      <c r="L264" s="29">
        <v>475</v>
      </c>
      <c r="M264" s="35">
        <f t="shared" si="5"/>
        <v>9662</v>
      </c>
      <c r="N264" s="35">
        <f t="shared" si="6"/>
        <v>0</v>
      </c>
      <c r="O264" s="36">
        <f t="shared" si="2"/>
        <v>0</v>
      </c>
    </row>
    <row r="265" spans="1:15" x14ac:dyDescent="0.25">
      <c r="A265" s="37">
        <v>30105</v>
      </c>
      <c r="B265" s="30" t="s">
        <v>38</v>
      </c>
      <c r="C265" s="30" t="s">
        <v>323</v>
      </c>
      <c r="D265" s="30" t="s">
        <v>327</v>
      </c>
      <c r="E265" s="42">
        <v>2701</v>
      </c>
      <c r="F265" s="32">
        <v>2896</v>
      </c>
      <c r="G265" s="59">
        <f t="shared" si="3"/>
        <v>195</v>
      </c>
      <c r="H265" s="59">
        <v>2375</v>
      </c>
      <c r="I265" s="59">
        <f t="shared" si="4"/>
        <v>521</v>
      </c>
      <c r="J265" s="58">
        <v>0.18</v>
      </c>
      <c r="K265" s="35">
        <v>2778</v>
      </c>
      <c r="L265" s="56"/>
      <c r="M265" s="35">
        <f t="shared" si="5"/>
        <v>2375</v>
      </c>
      <c r="N265" s="35">
        <f t="shared" si="6"/>
        <v>403</v>
      </c>
      <c r="O265" s="36">
        <f t="shared" ref="O265:O519" si="7">N265/K265</f>
        <v>0.14506839452843773</v>
      </c>
    </row>
    <row r="266" spans="1:15" x14ac:dyDescent="0.25">
      <c r="A266" s="37">
        <v>30106</v>
      </c>
      <c r="B266" s="30" t="s">
        <v>38</v>
      </c>
      <c r="C266" s="30" t="s">
        <v>323</v>
      </c>
      <c r="D266" s="30" t="s">
        <v>328</v>
      </c>
      <c r="E266" s="42">
        <v>2677</v>
      </c>
      <c r="F266" s="32">
        <v>2953</v>
      </c>
      <c r="G266" s="59">
        <f t="shared" ref="G266:G520" si="8">F266-E266</f>
        <v>276</v>
      </c>
      <c r="H266" s="59">
        <v>2342</v>
      </c>
      <c r="I266" s="59">
        <f t="shared" ref="I266:I520" si="9">F266-H266</f>
        <v>611</v>
      </c>
      <c r="J266" s="58">
        <v>0.21</v>
      </c>
      <c r="K266" s="35">
        <v>2813</v>
      </c>
      <c r="L266" s="56"/>
      <c r="M266" s="35">
        <f t="shared" ref="M266:M520" si="10">H266+L266</f>
        <v>2342</v>
      </c>
      <c r="N266" s="35">
        <f t="shared" ref="N266:N520" si="11">K266-M266</f>
        <v>471</v>
      </c>
      <c r="O266" s="36">
        <f t="shared" si="7"/>
        <v>0.16743690010664772</v>
      </c>
    </row>
    <row r="267" spans="1:15" x14ac:dyDescent="0.25">
      <c r="A267" s="37">
        <v>30107</v>
      </c>
      <c r="B267" s="30" t="s">
        <v>38</v>
      </c>
      <c r="C267" s="30" t="s">
        <v>323</v>
      </c>
      <c r="D267" s="30" t="s">
        <v>329</v>
      </c>
      <c r="E267" s="42">
        <v>2615</v>
      </c>
      <c r="F267" s="32">
        <v>2777</v>
      </c>
      <c r="G267" s="59">
        <f t="shared" si="8"/>
        <v>162</v>
      </c>
      <c r="H267" s="59">
        <v>2011</v>
      </c>
      <c r="I267" s="59">
        <f t="shared" si="9"/>
        <v>766</v>
      </c>
      <c r="J267" s="58">
        <v>0.28000000000000003</v>
      </c>
      <c r="K267" s="35">
        <v>2673</v>
      </c>
      <c r="L267" s="29">
        <v>59</v>
      </c>
      <c r="M267" s="35">
        <f t="shared" si="10"/>
        <v>2070</v>
      </c>
      <c r="N267" s="35">
        <f t="shared" si="11"/>
        <v>603</v>
      </c>
      <c r="O267" s="36">
        <f t="shared" si="7"/>
        <v>0.22558922558922559</v>
      </c>
    </row>
    <row r="268" spans="1:15" x14ac:dyDescent="0.25">
      <c r="A268" s="37">
        <v>30108</v>
      </c>
      <c r="B268" s="30" t="s">
        <v>38</v>
      </c>
      <c r="C268" s="30" t="s">
        <v>323</v>
      </c>
      <c r="D268" s="30" t="s">
        <v>330</v>
      </c>
      <c r="E268" s="42">
        <v>2331</v>
      </c>
      <c r="F268" s="32">
        <v>2568</v>
      </c>
      <c r="G268" s="59">
        <f t="shared" si="8"/>
        <v>237</v>
      </c>
      <c r="H268" s="59">
        <v>2037</v>
      </c>
      <c r="I268" s="59">
        <f t="shared" si="9"/>
        <v>531</v>
      </c>
      <c r="J268" s="58">
        <v>0.21</v>
      </c>
      <c r="K268" s="35">
        <v>2490</v>
      </c>
      <c r="L268" s="56"/>
      <c r="M268" s="35">
        <f t="shared" si="10"/>
        <v>2037</v>
      </c>
      <c r="N268" s="35">
        <f t="shared" si="11"/>
        <v>453</v>
      </c>
      <c r="O268" s="36">
        <f t="shared" si="7"/>
        <v>0.1819277108433735</v>
      </c>
    </row>
    <row r="269" spans="1:15" x14ac:dyDescent="0.25">
      <c r="A269" s="37">
        <v>30109</v>
      </c>
      <c r="B269" s="30" t="s">
        <v>38</v>
      </c>
      <c r="C269" s="30" t="s">
        <v>323</v>
      </c>
      <c r="D269" s="30" t="s">
        <v>331</v>
      </c>
      <c r="E269" s="42">
        <v>1682</v>
      </c>
      <c r="F269" s="32">
        <v>1754</v>
      </c>
      <c r="G269" s="59">
        <f t="shared" si="8"/>
        <v>72</v>
      </c>
      <c r="H269" s="59">
        <v>1567</v>
      </c>
      <c r="I269" s="59">
        <f t="shared" si="9"/>
        <v>187</v>
      </c>
      <c r="J269" s="58">
        <v>0.11</v>
      </c>
      <c r="K269" s="35">
        <v>1757</v>
      </c>
      <c r="L269" s="29">
        <v>0</v>
      </c>
      <c r="M269" s="35">
        <f t="shared" si="10"/>
        <v>1567</v>
      </c>
      <c r="N269" s="35">
        <f t="shared" si="11"/>
        <v>190</v>
      </c>
      <c r="O269" s="36">
        <f t="shared" si="7"/>
        <v>0.10813887307911212</v>
      </c>
    </row>
    <row r="270" spans="1:15" x14ac:dyDescent="0.25">
      <c r="A270" s="37">
        <v>30201</v>
      </c>
      <c r="B270" s="30" t="s">
        <v>38</v>
      </c>
      <c r="C270" s="30" t="s">
        <v>332</v>
      </c>
      <c r="D270" s="30" t="s">
        <v>332</v>
      </c>
      <c r="E270" s="42">
        <v>7307</v>
      </c>
      <c r="F270" s="32">
        <v>7946</v>
      </c>
      <c r="G270" s="59">
        <f t="shared" si="8"/>
        <v>639</v>
      </c>
      <c r="H270" s="59">
        <v>6248</v>
      </c>
      <c r="I270" s="59">
        <f t="shared" si="9"/>
        <v>1698</v>
      </c>
      <c r="J270" s="58">
        <v>0.21</v>
      </c>
      <c r="K270" s="35">
        <v>7967</v>
      </c>
      <c r="L270" s="56"/>
      <c r="M270" s="35">
        <f t="shared" si="10"/>
        <v>6248</v>
      </c>
      <c r="N270" s="35">
        <f t="shared" si="11"/>
        <v>1719</v>
      </c>
      <c r="O270" s="36">
        <f t="shared" si="7"/>
        <v>0.21576503075185138</v>
      </c>
    </row>
    <row r="271" spans="1:15" x14ac:dyDescent="0.25">
      <c r="A271" s="37">
        <v>30202</v>
      </c>
      <c r="B271" s="30" t="s">
        <v>38</v>
      </c>
      <c r="C271" s="30" t="s">
        <v>332</v>
      </c>
      <c r="D271" s="30" t="s">
        <v>333</v>
      </c>
      <c r="E271" s="42">
        <v>5305</v>
      </c>
      <c r="F271" s="32">
        <v>5655</v>
      </c>
      <c r="G271" s="59">
        <f t="shared" si="8"/>
        <v>350</v>
      </c>
      <c r="H271" s="59">
        <v>5061</v>
      </c>
      <c r="I271" s="59">
        <f t="shared" si="9"/>
        <v>594</v>
      </c>
      <c r="J271" s="58">
        <v>0.11</v>
      </c>
      <c r="K271" s="35">
        <v>5655</v>
      </c>
      <c r="L271" s="29">
        <v>594</v>
      </c>
      <c r="M271" s="35">
        <f t="shared" si="10"/>
        <v>5655</v>
      </c>
      <c r="N271" s="35">
        <f t="shared" si="11"/>
        <v>0</v>
      </c>
      <c r="O271" s="36">
        <f t="shared" si="7"/>
        <v>0</v>
      </c>
    </row>
    <row r="272" spans="1:15" x14ac:dyDescent="0.25">
      <c r="A272" s="37">
        <v>30203</v>
      </c>
      <c r="B272" s="30" t="s">
        <v>38</v>
      </c>
      <c r="C272" s="30" t="s">
        <v>332</v>
      </c>
      <c r="D272" s="30" t="s">
        <v>334</v>
      </c>
      <c r="E272" s="42">
        <v>1164</v>
      </c>
      <c r="F272" s="32">
        <v>1224</v>
      </c>
      <c r="G272" s="59">
        <f t="shared" si="8"/>
        <v>60</v>
      </c>
      <c r="H272" s="59">
        <v>1138</v>
      </c>
      <c r="I272" s="59">
        <f t="shared" si="9"/>
        <v>86</v>
      </c>
      <c r="J272" s="58">
        <v>7.0000000000000007E-2</v>
      </c>
      <c r="K272" s="35">
        <v>1209</v>
      </c>
      <c r="L272" s="56"/>
      <c r="M272" s="35">
        <f t="shared" si="10"/>
        <v>1138</v>
      </c>
      <c r="N272" s="35">
        <f t="shared" si="11"/>
        <v>71</v>
      </c>
      <c r="O272" s="36">
        <f t="shared" si="7"/>
        <v>5.8726220016542596E-2</v>
      </c>
    </row>
    <row r="273" spans="1:15" x14ac:dyDescent="0.25">
      <c r="A273" s="37">
        <v>30204</v>
      </c>
      <c r="B273" s="30" t="s">
        <v>38</v>
      </c>
      <c r="C273" s="30" t="s">
        <v>332</v>
      </c>
      <c r="D273" s="30" t="s">
        <v>335</v>
      </c>
      <c r="E273" s="42">
        <v>4710</v>
      </c>
      <c r="F273" s="32">
        <v>5229</v>
      </c>
      <c r="G273" s="59">
        <f t="shared" si="8"/>
        <v>519</v>
      </c>
      <c r="H273" s="59">
        <v>4692</v>
      </c>
      <c r="I273" s="59">
        <f t="shared" si="9"/>
        <v>537</v>
      </c>
      <c r="J273" s="58">
        <v>0.1</v>
      </c>
      <c r="K273" s="35">
        <v>5070</v>
      </c>
      <c r="L273" s="29">
        <v>258</v>
      </c>
      <c r="M273" s="35">
        <f t="shared" si="10"/>
        <v>4950</v>
      </c>
      <c r="N273" s="35">
        <f t="shared" si="11"/>
        <v>120</v>
      </c>
      <c r="O273" s="36">
        <f t="shared" si="7"/>
        <v>2.3668639053254437E-2</v>
      </c>
    </row>
    <row r="274" spans="1:15" x14ac:dyDescent="0.25">
      <c r="A274" s="37">
        <v>30205</v>
      </c>
      <c r="B274" s="30" t="s">
        <v>38</v>
      </c>
      <c r="C274" s="30" t="s">
        <v>332</v>
      </c>
      <c r="D274" s="30" t="s">
        <v>336</v>
      </c>
      <c r="E274" s="42">
        <v>3692</v>
      </c>
      <c r="F274" s="32">
        <v>3904</v>
      </c>
      <c r="G274" s="59">
        <f t="shared" si="8"/>
        <v>212</v>
      </c>
      <c r="H274" s="59">
        <v>3522</v>
      </c>
      <c r="I274" s="59">
        <f t="shared" si="9"/>
        <v>382</v>
      </c>
      <c r="J274" s="58">
        <v>0.1</v>
      </c>
      <c r="K274" s="35">
        <v>3904</v>
      </c>
      <c r="L274" s="29">
        <v>382</v>
      </c>
      <c r="M274" s="35">
        <f t="shared" si="10"/>
        <v>3904</v>
      </c>
      <c r="N274" s="35">
        <f t="shared" si="11"/>
        <v>0</v>
      </c>
      <c r="O274" s="36">
        <f t="shared" si="7"/>
        <v>0</v>
      </c>
    </row>
    <row r="275" spans="1:15" x14ac:dyDescent="0.25">
      <c r="A275" s="37">
        <v>30206</v>
      </c>
      <c r="B275" s="30" t="s">
        <v>38</v>
      </c>
      <c r="C275" s="30" t="s">
        <v>332</v>
      </c>
      <c r="D275" s="30" t="s">
        <v>337</v>
      </c>
      <c r="E275" s="57">
        <v>708</v>
      </c>
      <c r="F275" s="39">
        <v>770</v>
      </c>
      <c r="G275" s="40">
        <f t="shared" si="8"/>
        <v>62</v>
      </c>
      <c r="H275" s="40">
        <v>708</v>
      </c>
      <c r="I275" s="40">
        <f t="shared" si="9"/>
        <v>62</v>
      </c>
      <c r="J275" s="58">
        <v>0.08</v>
      </c>
      <c r="K275" s="34">
        <v>751</v>
      </c>
      <c r="L275" s="56"/>
      <c r="M275" s="34">
        <f t="shared" si="10"/>
        <v>708</v>
      </c>
      <c r="N275" s="34">
        <f t="shared" si="11"/>
        <v>43</v>
      </c>
      <c r="O275" s="36">
        <f t="shared" si="7"/>
        <v>5.7256990679094538E-2</v>
      </c>
    </row>
    <row r="276" spans="1:15" x14ac:dyDescent="0.25">
      <c r="A276" s="37">
        <v>30207</v>
      </c>
      <c r="B276" s="30" t="s">
        <v>38</v>
      </c>
      <c r="C276" s="30" t="s">
        <v>332</v>
      </c>
      <c r="D276" s="30" t="s">
        <v>338</v>
      </c>
      <c r="E276" s="42">
        <v>5666</v>
      </c>
      <c r="F276" s="32">
        <v>6234</v>
      </c>
      <c r="G276" s="59">
        <f t="shared" si="8"/>
        <v>568</v>
      </c>
      <c r="H276" s="59">
        <v>5450</v>
      </c>
      <c r="I276" s="59">
        <f t="shared" si="9"/>
        <v>784</v>
      </c>
      <c r="J276" s="58">
        <v>0.13</v>
      </c>
      <c r="K276" s="35">
        <v>6069</v>
      </c>
      <c r="L276" s="56"/>
      <c r="M276" s="35">
        <f t="shared" si="10"/>
        <v>5450</v>
      </c>
      <c r="N276" s="35">
        <f t="shared" si="11"/>
        <v>619</v>
      </c>
      <c r="O276" s="36">
        <f t="shared" si="7"/>
        <v>0.10199373867193937</v>
      </c>
    </row>
    <row r="277" spans="1:15" x14ac:dyDescent="0.25">
      <c r="A277" s="37">
        <v>30208</v>
      </c>
      <c r="B277" s="30" t="s">
        <v>38</v>
      </c>
      <c r="C277" s="30" t="s">
        <v>332</v>
      </c>
      <c r="D277" s="30" t="s">
        <v>339</v>
      </c>
      <c r="E277" s="42">
        <v>3105</v>
      </c>
      <c r="F277" s="32">
        <v>3451</v>
      </c>
      <c r="G277" s="59">
        <f t="shared" si="8"/>
        <v>346</v>
      </c>
      <c r="H277" s="59">
        <v>2888</v>
      </c>
      <c r="I277" s="59">
        <f t="shared" si="9"/>
        <v>563</v>
      </c>
      <c r="J277" s="58">
        <v>0.16</v>
      </c>
      <c r="K277" s="35">
        <v>3334</v>
      </c>
      <c r="L277" s="56"/>
      <c r="M277" s="35">
        <f t="shared" si="10"/>
        <v>2888</v>
      </c>
      <c r="N277" s="35">
        <f t="shared" si="11"/>
        <v>446</v>
      </c>
      <c r="O277" s="36">
        <f t="shared" si="7"/>
        <v>0.13377324535092983</v>
      </c>
    </row>
    <row r="278" spans="1:15" x14ac:dyDescent="0.25">
      <c r="A278" s="37">
        <v>30209</v>
      </c>
      <c r="B278" s="30" t="s">
        <v>38</v>
      </c>
      <c r="C278" s="30" t="s">
        <v>332</v>
      </c>
      <c r="D278" s="30" t="s">
        <v>340</v>
      </c>
      <c r="E278" s="42">
        <v>7609</v>
      </c>
      <c r="F278" s="32">
        <v>8514</v>
      </c>
      <c r="G278" s="59">
        <f t="shared" si="8"/>
        <v>905</v>
      </c>
      <c r="H278" s="59">
        <v>7391</v>
      </c>
      <c r="I278" s="59">
        <f t="shared" si="9"/>
        <v>1123</v>
      </c>
      <c r="J278" s="58">
        <v>0.13</v>
      </c>
      <c r="K278" s="35">
        <v>8367</v>
      </c>
      <c r="L278" s="29">
        <v>0</v>
      </c>
      <c r="M278" s="35">
        <f t="shared" si="10"/>
        <v>7391</v>
      </c>
      <c r="N278" s="35">
        <f t="shared" si="11"/>
        <v>976</v>
      </c>
      <c r="O278" s="36">
        <f t="shared" si="7"/>
        <v>0.11664873909406</v>
      </c>
    </row>
    <row r="279" spans="1:15" x14ac:dyDescent="0.25">
      <c r="A279" s="37">
        <v>30210</v>
      </c>
      <c r="B279" s="30" t="s">
        <v>38</v>
      </c>
      <c r="C279" s="30" t="s">
        <v>332</v>
      </c>
      <c r="D279" s="30" t="s">
        <v>341</v>
      </c>
      <c r="E279" s="42">
        <v>2137</v>
      </c>
      <c r="F279" s="32">
        <v>2293</v>
      </c>
      <c r="G279" s="59">
        <f t="shared" si="8"/>
        <v>156</v>
      </c>
      <c r="H279" s="59">
        <v>1735</v>
      </c>
      <c r="I279" s="59">
        <f t="shared" si="9"/>
        <v>558</v>
      </c>
      <c r="J279" s="58">
        <v>0.24</v>
      </c>
      <c r="K279" s="35">
        <v>2268</v>
      </c>
      <c r="L279" s="56"/>
      <c r="M279" s="35">
        <f t="shared" si="10"/>
        <v>1735</v>
      </c>
      <c r="N279" s="35">
        <f t="shared" si="11"/>
        <v>533</v>
      </c>
      <c r="O279" s="36">
        <f t="shared" si="7"/>
        <v>0.23500881834215168</v>
      </c>
    </row>
    <row r="280" spans="1:15" x14ac:dyDescent="0.25">
      <c r="A280" s="37">
        <v>30211</v>
      </c>
      <c r="B280" s="30" t="s">
        <v>38</v>
      </c>
      <c r="C280" s="30" t="s">
        <v>332</v>
      </c>
      <c r="D280" s="30" t="s">
        <v>342</v>
      </c>
      <c r="E280" s="57">
        <v>850</v>
      </c>
      <c r="F280" s="39">
        <v>901</v>
      </c>
      <c r="G280" s="40">
        <f t="shared" si="8"/>
        <v>51</v>
      </c>
      <c r="H280" s="40">
        <v>810</v>
      </c>
      <c r="I280" s="40">
        <f t="shared" si="9"/>
        <v>91</v>
      </c>
      <c r="J280" s="58">
        <v>0.1</v>
      </c>
      <c r="K280" s="34">
        <v>890</v>
      </c>
      <c r="L280" s="56"/>
      <c r="M280" s="34">
        <f t="shared" si="10"/>
        <v>810</v>
      </c>
      <c r="N280" s="34">
        <f t="shared" si="11"/>
        <v>80</v>
      </c>
      <c r="O280" s="36">
        <f t="shared" si="7"/>
        <v>8.98876404494382E-2</v>
      </c>
    </row>
    <row r="281" spans="1:15" x14ac:dyDescent="0.25">
      <c r="A281" s="37">
        <v>30212</v>
      </c>
      <c r="B281" s="30" t="s">
        <v>38</v>
      </c>
      <c r="C281" s="30" t="s">
        <v>332</v>
      </c>
      <c r="D281" s="30" t="s">
        <v>343</v>
      </c>
      <c r="E281" s="42">
        <v>2860</v>
      </c>
      <c r="F281" s="32">
        <v>3028</v>
      </c>
      <c r="G281" s="59">
        <f t="shared" si="8"/>
        <v>168</v>
      </c>
      <c r="H281" s="59">
        <v>2591</v>
      </c>
      <c r="I281" s="59">
        <f t="shared" si="9"/>
        <v>437</v>
      </c>
      <c r="J281" s="58">
        <v>0.14000000000000001</v>
      </c>
      <c r="K281" s="35">
        <v>3000</v>
      </c>
      <c r="L281" s="56"/>
      <c r="M281" s="35">
        <f t="shared" si="10"/>
        <v>2591</v>
      </c>
      <c r="N281" s="35">
        <f t="shared" si="11"/>
        <v>409</v>
      </c>
      <c r="O281" s="36">
        <f t="shared" si="7"/>
        <v>0.13633333333333333</v>
      </c>
    </row>
    <row r="282" spans="1:15" x14ac:dyDescent="0.25">
      <c r="A282" s="37">
        <v>30213</v>
      </c>
      <c r="B282" s="30" t="s">
        <v>38</v>
      </c>
      <c r="C282" s="30" t="s">
        <v>332</v>
      </c>
      <c r="D282" s="30" t="s">
        <v>134</v>
      </c>
      <c r="E282" s="42">
        <v>8778</v>
      </c>
      <c r="F282" s="32">
        <v>9546</v>
      </c>
      <c r="G282" s="59">
        <f t="shared" si="8"/>
        <v>768</v>
      </c>
      <c r="H282" s="59">
        <v>7665</v>
      </c>
      <c r="I282" s="59">
        <f t="shared" si="9"/>
        <v>1881</v>
      </c>
      <c r="J282" s="58">
        <v>0.2</v>
      </c>
      <c r="K282" s="35">
        <v>9510</v>
      </c>
      <c r="L282" s="56"/>
      <c r="M282" s="35">
        <f t="shared" si="10"/>
        <v>7665</v>
      </c>
      <c r="N282" s="35">
        <f t="shared" si="11"/>
        <v>1845</v>
      </c>
      <c r="O282" s="36">
        <f t="shared" si="7"/>
        <v>0.19400630914826497</v>
      </c>
    </row>
    <row r="283" spans="1:15" x14ac:dyDescent="0.25">
      <c r="A283" s="37">
        <v>30214</v>
      </c>
      <c r="B283" s="30" t="s">
        <v>38</v>
      </c>
      <c r="C283" s="30" t="s">
        <v>332</v>
      </c>
      <c r="D283" s="30" t="s">
        <v>344</v>
      </c>
      <c r="E283" s="42">
        <v>1587</v>
      </c>
      <c r="F283" s="32">
        <v>1673</v>
      </c>
      <c r="G283" s="59">
        <f t="shared" si="8"/>
        <v>86</v>
      </c>
      <c r="H283" s="59">
        <v>1465</v>
      </c>
      <c r="I283" s="59">
        <f t="shared" si="9"/>
        <v>208</v>
      </c>
      <c r="J283" s="58">
        <v>0.12</v>
      </c>
      <c r="K283" s="35">
        <v>1650</v>
      </c>
      <c r="L283" s="56"/>
      <c r="M283" s="35">
        <f t="shared" si="10"/>
        <v>1465</v>
      </c>
      <c r="N283" s="35">
        <f t="shared" si="11"/>
        <v>185</v>
      </c>
      <c r="O283" s="36">
        <f t="shared" si="7"/>
        <v>0.11212121212121212</v>
      </c>
    </row>
    <row r="284" spans="1:15" x14ac:dyDescent="0.25">
      <c r="A284" s="37">
        <v>30215</v>
      </c>
      <c r="B284" s="30" t="s">
        <v>38</v>
      </c>
      <c r="C284" s="30" t="s">
        <v>332</v>
      </c>
      <c r="D284" s="30" t="s">
        <v>345</v>
      </c>
      <c r="E284" s="42">
        <v>7952</v>
      </c>
      <c r="F284" s="32">
        <v>8674</v>
      </c>
      <c r="G284" s="59">
        <f t="shared" si="8"/>
        <v>722</v>
      </c>
      <c r="H284" s="59">
        <v>7741</v>
      </c>
      <c r="I284" s="59">
        <f t="shared" si="9"/>
        <v>933</v>
      </c>
      <c r="J284" s="58">
        <v>0.11</v>
      </c>
      <c r="K284" s="35">
        <v>8570</v>
      </c>
      <c r="L284" s="56"/>
      <c r="M284" s="35">
        <f t="shared" si="10"/>
        <v>7741</v>
      </c>
      <c r="N284" s="35">
        <f t="shared" si="11"/>
        <v>829</v>
      </c>
      <c r="O284" s="36">
        <f t="shared" si="7"/>
        <v>9.6732788798133018E-2</v>
      </c>
    </row>
    <row r="285" spans="1:15" x14ac:dyDescent="0.25">
      <c r="A285" s="37">
        <v>30216</v>
      </c>
      <c r="B285" s="30" t="s">
        <v>38</v>
      </c>
      <c r="C285" s="30" t="s">
        <v>332</v>
      </c>
      <c r="D285" s="30" t="s">
        <v>346</v>
      </c>
      <c r="E285" s="42">
        <v>6693</v>
      </c>
      <c r="F285" s="32">
        <v>6927</v>
      </c>
      <c r="G285" s="59">
        <f t="shared" si="8"/>
        <v>234</v>
      </c>
      <c r="H285" s="59">
        <v>6126</v>
      </c>
      <c r="I285" s="59">
        <f t="shared" si="9"/>
        <v>801</v>
      </c>
      <c r="J285" s="58">
        <v>0.12</v>
      </c>
      <c r="K285" s="35">
        <v>6797</v>
      </c>
      <c r="L285" s="29">
        <v>0</v>
      </c>
      <c r="M285" s="35">
        <f t="shared" si="10"/>
        <v>6126</v>
      </c>
      <c r="N285" s="35">
        <f t="shared" si="11"/>
        <v>671</v>
      </c>
      <c r="O285" s="36">
        <f t="shared" si="7"/>
        <v>9.8720023539796975E-2</v>
      </c>
    </row>
    <row r="286" spans="1:15" x14ac:dyDescent="0.25">
      <c r="A286" s="37">
        <v>30217</v>
      </c>
      <c r="B286" s="30" t="s">
        <v>38</v>
      </c>
      <c r="C286" s="30" t="s">
        <v>332</v>
      </c>
      <c r="D286" s="30" t="s">
        <v>347</v>
      </c>
      <c r="E286" s="42">
        <v>1837</v>
      </c>
      <c r="F286" s="32">
        <v>1939</v>
      </c>
      <c r="G286" s="59">
        <f t="shared" si="8"/>
        <v>102</v>
      </c>
      <c r="H286" s="59">
        <v>1550</v>
      </c>
      <c r="I286" s="59">
        <f t="shared" si="9"/>
        <v>389</v>
      </c>
      <c r="J286" s="58">
        <v>0.2</v>
      </c>
      <c r="K286" s="35">
        <v>1912</v>
      </c>
      <c r="L286" s="56"/>
      <c r="M286" s="35">
        <f t="shared" si="10"/>
        <v>1550</v>
      </c>
      <c r="N286" s="35">
        <f t="shared" si="11"/>
        <v>362</v>
      </c>
      <c r="O286" s="36">
        <f t="shared" si="7"/>
        <v>0.1893305439330544</v>
      </c>
    </row>
    <row r="287" spans="1:15" x14ac:dyDescent="0.25">
      <c r="A287" s="37">
        <v>30218</v>
      </c>
      <c r="B287" s="30" t="s">
        <v>38</v>
      </c>
      <c r="C287" s="30" t="s">
        <v>332</v>
      </c>
      <c r="D287" s="30" t="s">
        <v>348</v>
      </c>
      <c r="E287" s="42">
        <v>3600</v>
      </c>
      <c r="F287" s="32">
        <v>3778</v>
      </c>
      <c r="G287" s="59">
        <f t="shared" si="8"/>
        <v>178</v>
      </c>
      <c r="H287" s="59">
        <v>3461</v>
      </c>
      <c r="I287" s="59">
        <f t="shared" si="9"/>
        <v>317</v>
      </c>
      <c r="J287" s="58">
        <v>0.08</v>
      </c>
      <c r="K287" s="35">
        <v>3736</v>
      </c>
      <c r="L287" s="56"/>
      <c r="M287" s="35">
        <f t="shared" si="10"/>
        <v>3461</v>
      </c>
      <c r="N287" s="35">
        <f t="shared" si="11"/>
        <v>275</v>
      </c>
      <c r="O287" s="36">
        <f t="shared" si="7"/>
        <v>7.3608137044967881E-2</v>
      </c>
    </row>
    <row r="288" spans="1:15" x14ac:dyDescent="0.25">
      <c r="A288" s="37">
        <v>30219</v>
      </c>
      <c r="B288" s="30" t="s">
        <v>38</v>
      </c>
      <c r="C288" s="30" t="s">
        <v>332</v>
      </c>
      <c r="D288" s="30" t="s">
        <v>349</v>
      </c>
      <c r="E288" s="42">
        <v>1691</v>
      </c>
      <c r="F288" s="32">
        <v>1802</v>
      </c>
      <c r="G288" s="59">
        <f t="shared" si="8"/>
        <v>111</v>
      </c>
      <c r="H288" s="59">
        <v>1660</v>
      </c>
      <c r="I288" s="59">
        <f t="shared" si="9"/>
        <v>142</v>
      </c>
      <c r="J288" s="58">
        <v>0.08</v>
      </c>
      <c r="K288" s="35">
        <v>1748</v>
      </c>
      <c r="L288" s="56"/>
      <c r="M288" s="35">
        <f t="shared" si="10"/>
        <v>1660</v>
      </c>
      <c r="N288" s="35">
        <f t="shared" si="11"/>
        <v>88</v>
      </c>
      <c r="O288" s="36">
        <f t="shared" si="7"/>
        <v>5.0343249427917618E-2</v>
      </c>
    </row>
    <row r="289" spans="1:15" x14ac:dyDescent="0.25">
      <c r="A289" s="37">
        <v>30220</v>
      </c>
      <c r="B289" s="30" t="s">
        <v>38</v>
      </c>
      <c r="C289" s="30" t="s">
        <v>332</v>
      </c>
      <c r="D289" s="30" t="s">
        <v>350</v>
      </c>
      <c r="E289" s="42">
        <v>1582</v>
      </c>
      <c r="F289" s="32">
        <v>1503</v>
      </c>
      <c r="G289" s="59">
        <f t="shared" si="8"/>
        <v>-79</v>
      </c>
      <c r="H289" s="59">
        <v>1503</v>
      </c>
      <c r="I289" s="59">
        <f t="shared" si="9"/>
        <v>0</v>
      </c>
      <c r="J289" s="58">
        <v>0</v>
      </c>
      <c r="K289" s="35">
        <v>1503</v>
      </c>
      <c r="L289" s="56"/>
      <c r="M289" s="35">
        <f t="shared" si="10"/>
        <v>1503</v>
      </c>
      <c r="N289" s="35">
        <f t="shared" si="11"/>
        <v>0</v>
      </c>
      <c r="O289" s="36">
        <f t="shared" si="7"/>
        <v>0</v>
      </c>
    </row>
    <row r="290" spans="1:15" x14ac:dyDescent="0.25">
      <c r="A290" s="37">
        <v>30301</v>
      </c>
      <c r="B290" s="30" t="s">
        <v>38</v>
      </c>
      <c r="C290" s="30" t="s">
        <v>351</v>
      </c>
      <c r="D290" s="30" t="s">
        <v>351</v>
      </c>
      <c r="E290" s="42">
        <v>2550</v>
      </c>
      <c r="F290" s="32">
        <v>2895</v>
      </c>
      <c r="G290" s="59">
        <f t="shared" si="8"/>
        <v>345</v>
      </c>
      <c r="H290" s="59">
        <v>2149</v>
      </c>
      <c r="I290" s="59">
        <f t="shared" si="9"/>
        <v>746</v>
      </c>
      <c r="J290" s="58">
        <v>0.26</v>
      </c>
      <c r="K290" s="35">
        <v>2860</v>
      </c>
      <c r="L290" s="56"/>
      <c r="M290" s="35">
        <f t="shared" si="10"/>
        <v>2149</v>
      </c>
      <c r="N290" s="35">
        <f t="shared" si="11"/>
        <v>711</v>
      </c>
      <c r="O290" s="36">
        <f t="shared" si="7"/>
        <v>0.2486013986013986</v>
      </c>
    </row>
    <row r="291" spans="1:15" x14ac:dyDescent="0.25">
      <c r="A291" s="37">
        <v>30302</v>
      </c>
      <c r="B291" s="30" t="s">
        <v>38</v>
      </c>
      <c r="C291" s="30" t="s">
        <v>351</v>
      </c>
      <c r="D291" s="30" t="s">
        <v>352</v>
      </c>
      <c r="E291" s="57">
        <v>548</v>
      </c>
      <c r="F291" s="39">
        <v>590</v>
      </c>
      <c r="G291" s="40">
        <f t="shared" si="8"/>
        <v>42</v>
      </c>
      <c r="H291" s="40">
        <v>445</v>
      </c>
      <c r="I291" s="40">
        <f t="shared" si="9"/>
        <v>145</v>
      </c>
      <c r="J291" s="58">
        <v>0.25</v>
      </c>
      <c r="K291" s="34">
        <v>595</v>
      </c>
      <c r="L291" s="56"/>
      <c r="M291" s="34">
        <f t="shared" si="10"/>
        <v>445</v>
      </c>
      <c r="N291" s="34">
        <f t="shared" si="11"/>
        <v>150</v>
      </c>
      <c r="O291" s="36">
        <f t="shared" si="7"/>
        <v>0.25210084033613445</v>
      </c>
    </row>
    <row r="292" spans="1:15" x14ac:dyDescent="0.25">
      <c r="A292" s="37">
        <v>30303</v>
      </c>
      <c r="B292" s="30" t="s">
        <v>38</v>
      </c>
      <c r="C292" s="30" t="s">
        <v>351</v>
      </c>
      <c r="D292" s="30" t="s">
        <v>353</v>
      </c>
      <c r="E292" s="42">
        <v>1346</v>
      </c>
      <c r="F292" s="32">
        <v>2005</v>
      </c>
      <c r="G292" s="59">
        <f t="shared" si="8"/>
        <v>659</v>
      </c>
      <c r="H292" s="59">
        <v>1137</v>
      </c>
      <c r="I292" s="59">
        <f t="shared" si="9"/>
        <v>868</v>
      </c>
      <c r="J292" s="58">
        <v>0.43</v>
      </c>
      <c r="K292" s="35">
        <v>2049</v>
      </c>
      <c r="L292" s="29">
        <v>0</v>
      </c>
      <c r="M292" s="35">
        <f t="shared" si="10"/>
        <v>1137</v>
      </c>
      <c r="N292" s="35">
        <f t="shared" si="11"/>
        <v>912</v>
      </c>
      <c r="O292" s="36">
        <f t="shared" si="7"/>
        <v>0.445095168374817</v>
      </c>
    </row>
    <row r="293" spans="1:15" x14ac:dyDescent="0.25">
      <c r="A293" s="37">
        <v>30304</v>
      </c>
      <c r="B293" s="30" t="s">
        <v>38</v>
      </c>
      <c r="C293" s="30" t="s">
        <v>351</v>
      </c>
      <c r="D293" s="30" t="s">
        <v>354</v>
      </c>
      <c r="E293" s="42">
        <v>1629</v>
      </c>
      <c r="F293" s="32">
        <v>1763</v>
      </c>
      <c r="G293" s="59">
        <f t="shared" si="8"/>
        <v>134</v>
      </c>
      <c r="H293" s="59">
        <v>1490</v>
      </c>
      <c r="I293" s="59">
        <f t="shared" si="9"/>
        <v>273</v>
      </c>
      <c r="J293" s="58">
        <v>0.15</v>
      </c>
      <c r="K293" s="35">
        <v>1738</v>
      </c>
      <c r="L293" s="29">
        <v>0</v>
      </c>
      <c r="M293" s="35">
        <f t="shared" si="10"/>
        <v>1490</v>
      </c>
      <c r="N293" s="35">
        <f t="shared" si="11"/>
        <v>248</v>
      </c>
      <c r="O293" s="36">
        <f t="shared" si="7"/>
        <v>0.14269275028768699</v>
      </c>
    </row>
    <row r="294" spans="1:15" x14ac:dyDescent="0.25">
      <c r="A294" s="37">
        <v>30305</v>
      </c>
      <c r="B294" s="30" t="s">
        <v>38</v>
      </c>
      <c r="C294" s="30" t="s">
        <v>351</v>
      </c>
      <c r="D294" s="30" t="s">
        <v>355</v>
      </c>
      <c r="E294" s="42">
        <v>2054</v>
      </c>
      <c r="F294" s="32">
        <v>2390</v>
      </c>
      <c r="G294" s="59">
        <f t="shared" si="8"/>
        <v>336</v>
      </c>
      <c r="H294" s="59">
        <v>1597</v>
      </c>
      <c r="I294" s="59">
        <f t="shared" si="9"/>
        <v>793</v>
      </c>
      <c r="J294" s="58">
        <v>0.33</v>
      </c>
      <c r="K294" s="35">
        <v>2369</v>
      </c>
      <c r="L294" s="56"/>
      <c r="M294" s="35">
        <f t="shared" si="10"/>
        <v>1597</v>
      </c>
      <c r="N294" s="35">
        <f t="shared" si="11"/>
        <v>772</v>
      </c>
      <c r="O294" s="36">
        <f t="shared" si="7"/>
        <v>0.32587589700295483</v>
      </c>
    </row>
    <row r="295" spans="1:15" x14ac:dyDescent="0.25">
      <c r="A295" s="37">
        <v>30306</v>
      </c>
      <c r="B295" s="30" t="s">
        <v>38</v>
      </c>
      <c r="C295" s="30" t="s">
        <v>351</v>
      </c>
      <c r="D295" s="30" t="s">
        <v>356</v>
      </c>
      <c r="E295" s="42">
        <v>899</v>
      </c>
      <c r="F295" s="32">
        <v>1091</v>
      </c>
      <c r="G295" s="59">
        <f t="shared" si="8"/>
        <v>192</v>
      </c>
      <c r="H295" s="40">
        <v>882</v>
      </c>
      <c r="I295" s="59">
        <f t="shared" si="9"/>
        <v>209</v>
      </c>
      <c r="J295" s="58">
        <v>0.19</v>
      </c>
      <c r="K295" s="35">
        <v>1079</v>
      </c>
      <c r="L295" s="56"/>
      <c r="M295" s="34">
        <f t="shared" si="10"/>
        <v>882</v>
      </c>
      <c r="N295" s="35">
        <f t="shared" si="11"/>
        <v>197</v>
      </c>
      <c r="O295" s="36">
        <f t="shared" si="7"/>
        <v>0.18257645968489342</v>
      </c>
    </row>
    <row r="296" spans="1:15" x14ac:dyDescent="0.25">
      <c r="A296" s="37">
        <v>30307</v>
      </c>
      <c r="B296" s="30" t="s">
        <v>38</v>
      </c>
      <c r="C296" s="30" t="s">
        <v>351</v>
      </c>
      <c r="D296" s="30" t="s">
        <v>357</v>
      </c>
      <c r="E296" s="42">
        <v>982</v>
      </c>
      <c r="F296" s="32">
        <v>1120</v>
      </c>
      <c r="G296" s="59">
        <f t="shared" si="8"/>
        <v>138</v>
      </c>
      <c r="H296" s="40">
        <v>877</v>
      </c>
      <c r="I296" s="59">
        <f t="shared" si="9"/>
        <v>243</v>
      </c>
      <c r="J296" s="58">
        <v>0.22</v>
      </c>
      <c r="K296" s="35">
        <v>1091</v>
      </c>
      <c r="L296" s="56"/>
      <c r="M296" s="34">
        <f t="shared" si="10"/>
        <v>877</v>
      </c>
      <c r="N296" s="35">
        <f t="shared" si="11"/>
        <v>214</v>
      </c>
      <c r="O296" s="36">
        <f t="shared" si="7"/>
        <v>0.19615032080659944</v>
      </c>
    </row>
    <row r="297" spans="1:15" x14ac:dyDescent="0.25">
      <c r="A297" s="37">
        <v>30401</v>
      </c>
      <c r="B297" s="30" t="s">
        <v>38</v>
      </c>
      <c r="C297" s="30" t="s">
        <v>358</v>
      </c>
      <c r="D297" s="30" t="s">
        <v>359</v>
      </c>
      <c r="E297" s="57">
        <v>516</v>
      </c>
      <c r="F297" s="39">
        <v>575</v>
      </c>
      <c r="G297" s="40">
        <f t="shared" si="8"/>
        <v>59</v>
      </c>
      <c r="H297" s="40">
        <v>290</v>
      </c>
      <c r="I297" s="40">
        <f t="shared" si="9"/>
        <v>285</v>
      </c>
      <c r="J297" s="58">
        <v>0.5</v>
      </c>
      <c r="K297" s="34">
        <v>535</v>
      </c>
      <c r="L297" s="56"/>
      <c r="M297" s="34">
        <f t="shared" si="10"/>
        <v>290</v>
      </c>
      <c r="N297" s="34">
        <f t="shared" si="11"/>
        <v>245</v>
      </c>
      <c r="O297" s="36">
        <f t="shared" si="7"/>
        <v>0.45794392523364486</v>
      </c>
    </row>
    <row r="298" spans="1:15" x14ac:dyDescent="0.25">
      <c r="A298" s="37">
        <v>30402</v>
      </c>
      <c r="B298" s="30" t="s">
        <v>38</v>
      </c>
      <c r="C298" s="30" t="s">
        <v>358</v>
      </c>
      <c r="D298" s="30" t="s">
        <v>360</v>
      </c>
      <c r="E298" s="57">
        <v>562</v>
      </c>
      <c r="F298" s="39">
        <v>606</v>
      </c>
      <c r="G298" s="40">
        <f t="shared" si="8"/>
        <v>44</v>
      </c>
      <c r="H298" s="40">
        <v>499</v>
      </c>
      <c r="I298" s="40">
        <f t="shared" si="9"/>
        <v>107</v>
      </c>
      <c r="J298" s="58">
        <v>0.18</v>
      </c>
      <c r="K298" s="34">
        <v>593</v>
      </c>
      <c r="L298" s="56"/>
      <c r="M298" s="34">
        <f t="shared" si="10"/>
        <v>499</v>
      </c>
      <c r="N298" s="34">
        <f t="shared" si="11"/>
        <v>94</v>
      </c>
      <c r="O298" s="36">
        <f t="shared" si="7"/>
        <v>0.15851602023608768</v>
      </c>
    </row>
    <row r="299" spans="1:15" x14ac:dyDescent="0.25">
      <c r="A299" s="37">
        <v>30403</v>
      </c>
      <c r="B299" s="30" t="s">
        <v>38</v>
      </c>
      <c r="C299" s="30" t="s">
        <v>358</v>
      </c>
      <c r="D299" s="30" t="s">
        <v>361</v>
      </c>
      <c r="E299" s="57">
        <v>892</v>
      </c>
      <c r="F299" s="39">
        <v>949</v>
      </c>
      <c r="G299" s="40">
        <f t="shared" si="8"/>
        <v>57</v>
      </c>
      <c r="H299" s="40">
        <v>867</v>
      </c>
      <c r="I299" s="40">
        <f t="shared" si="9"/>
        <v>82</v>
      </c>
      <c r="J299" s="58">
        <v>0.09</v>
      </c>
      <c r="K299" s="34">
        <v>919</v>
      </c>
      <c r="L299" s="56"/>
      <c r="M299" s="34">
        <f t="shared" si="10"/>
        <v>867</v>
      </c>
      <c r="N299" s="34">
        <f t="shared" si="11"/>
        <v>52</v>
      </c>
      <c r="O299" s="36">
        <f t="shared" si="7"/>
        <v>5.6583242655059846E-2</v>
      </c>
    </row>
    <row r="300" spans="1:15" x14ac:dyDescent="0.25">
      <c r="A300" s="37">
        <v>30404</v>
      </c>
      <c r="B300" s="30" t="s">
        <v>38</v>
      </c>
      <c r="C300" s="30" t="s">
        <v>358</v>
      </c>
      <c r="D300" s="30" t="s">
        <v>362</v>
      </c>
      <c r="E300" s="42">
        <v>1761</v>
      </c>
      <c r="F300" s="32">
        <v>1939</v>
      </c>
      <c r="G300" s="59">
        <f t="shared" si="8"/>
        <v>178</v>
      </c>
      <c r="H300" s="59">
        <v>1154</v>
      </c>
      <c r="I300" s="59">
        <f t="shared" si="9"/>
        <v>785</v>
      </c>
      <c r="J300" s="58">
        <v>0.4</v>
      </c>
      <c r="K300" s="35">
        <v>1907</v>
      </c>
      <c r="L300" s="29">
        <v>742.5</v>
      </c>
      <c r="M300" s="35">
        <f t="shared" si="10"/>
        <v>1896.5</v>
      </c>
      <c r="N300" s="35">
        <f t="shared" si="11"/>
        <v>10.5</v>
      </c>
      <c r="O300" s="36">
        <f t="shared" si="7"/>
        <v>5.5060304142632403E-3</v>
      </c>
    </row>
    <row r="301" spans="1:15" x14ac:dyDescent="0.25">
      <c r="A301" s="37">
        <v>30405</v>
      </c>
      <c r="B301" s="30" t="s">
        <v>38</v>
      </c>
      <c r="C301" s="30" t="s">
        <v>358</v>
      </c>
      <c r="D301" s="30" t="s">
        <v>163</v>
      </c>
      <c r="E301" s="57">
        <v>683</v>
      </c>
      <c r="F301" s="39">
        <v>721</v>
      </c>
      <c r="G301" s="40">
        <f t="shared" si="8"/>
        <v>38</v>
      </c>
      <c r="H301" s="40">
        <v>675</v>
      </c>
      <c r="I301" s="40">
        <f t="shared" si="9"/>
        <v>46</v>
      </c>
      <c r="J301" s="58">
        <v>0.06</v>
      </c>
      <c r="K301" s="34">
        <v>712</v>
      </c>
      <c r="L301" s="56"/>
      <c r="M301" s="34">
        <f t="shared" si="10"/>
        <v>675</v>
      </c>
      <c r="N301" s="34">
        <f t="shared" si="11"/>
        <v>37</v>
      </c>
      <c r="O301" s="36">
        <f t="shared" si="7"/>
        <v>5.1966292134831463E-2</v>
      </c>
    </row>
    <row r="302" spans="1:15" x14ac:dyDescent="0.25">
      <c r="A302" s="37">
        <v>30406</v>
      </c>
      <c r="B302" s="30" t="s">
        <v>38</v>
      </c>
      <c r="C302" s="30" t="s">
        <v>358</v>
      </c>
      <c r="D302" s="30" t="s">
        <v>363</v>
      </c>
      <c r="E302" s="42">
        <v>2100</v>
      </c>
      <c r="F302" s="32">
        <v>2598</v>
      </c>
      <c r="G302" s="59">
        <f t="shared" si="8"/>
        <v>498</v>
      </c>
      <c r="H302" s="59">
        <v>1965</v>
      </c>
      <c r="I302" s="59">
        <f t="shared" si="9"/>
        <v>633</v>
      </c>
      <c r="J302" s="58">
        <v>0.24</v>
      </c>
      <c r="K302" s="35">
        <v>2491</v>
      </c>
      <c r="L302" s="56"/>
      <c r="M302" s="35">
        <f t="shared" si="10"/>
        <v>1965</v>
      </c>
      <c r="N302" s="35">
        <f t="shared" si="11"/>
        <v>526</v>
      </c>
      <c r="O302" s="36">
        <f t="shared" si="7"/>
        <v>0.21116017663588921</v>
      </c>
    </row>
    <row r="303" spans="1:15" x14ac:dyDescent="0.25">
      <c r="A303" s="37">
        <v>30407</v>
      </c>
      <c r="B303" s="30" t="s">
        <v>38</v>
      </c>
      <c r="C303" s="30" t="s">
        <v>358</v>
      </c>
      <c r="D303" s="30" t="s">
        <v>364</v>
      </c>
      <c r="E303" s="57">
        <v>462</v>
      </c>
      <c r="F303" s="39">
        <v>466</v>
      </c>
      <c r="G303" s="40">
        <f t="shared" si="8"/>
        <v>4</v>
      </c>
      <c r="H303" s="40">
        <v>449</v>
      </c>
      <c r="I303" s="40">
        <f t="shared" si="9"/>
        <v>17</v>
      </c>
      <c r="J303" s="58">
        <v>0.04</v>
      </c>
      <c r="K303" s="34">
        <v>453</v>
      </c>
      <c r="L303" s="56"/>
      <c r="M303" s="34">
        <f t="shared" si="10"/>
        <v>449</v>
      </c>
      <c r="N303" s="34">
        <f t="shared" si="11"/>
        <v>4</v>
      </c>
      <c r="O303" s="36">
        <f t="shared" si="7"/>
        <v>8.8300220750551876E-3</v>
      </c>
    </row>
    <row r="304" spans="1:15" x14ac:dyDescent="0.25">
      <c r="A304" s="37">
        <v>30408</v>
      </c>
      <c r="B304" s="30" t="s">
        <v>38</v>
      </c>
      <c r="C304" s="30" t="s">
        <v>358</v>
      </c>
      <c r="D304" s="30" t="s">
        <v>365</v>
      </c>
      <c r="E304" s="57">
        <v>687</v>
      </c>
      <c r="F304" s="39">
        <v>747</v>
      </c>
      <c r="G304" s="40">
        <f t="shared" si="8"/>
        <v>60</v>
      </c>
      <c r="H304" s="40">
        <v>581</v>
      </c>
      <c r="I304" s="40">
        <f t="shared" si="9"/>
        <v>166</v>
      </c>
      <c r="J304" s="58">
        <v>0.22</v>
      </c>
      <c r="K304" s="34">
        <v>723</v>
      </c>
      <c r="L304" s="56"/>
      <c r="M304" s="34">
        <f t="shared" si="10"/>
        <v>581</v>
      </c>
      <c r="N304" s="34">
        <f t="shared" si="11"/>
        <v>142</v>
      </c>
      <c r="O304" s="36">
        <f t="shared" si="7"/>
        <v>0.19640387275242047</v>
      </c>
    </row>
    <row r="305" spans="1:15" x14ac:dyDescent="0.25">
      <c r="A305" s="37">
        <v>30409</v>
      </c>
      <c r="B305" s="30" t="s">
        <v>38</v>
      </c>
      <c r="C305" s="30" t="s">
        <v>358</v>
      </c>
      <c r="D305" s="30" t="s">
        <v>366</v>
      </c>
      <c r="E305" s="42">
        <v>1452</v>
      </c>
      <c r="F305" s="32">
        <v>1552</v>
      </c>
      <c r="G305" s="59">
        <f t="shared" si="8"/>
        <v>100</v>
      </c>
      <c r="H305" s="59">
        <v>1426</v>
      </c>
      <c r="I305" s="59">
        <f t="shared" si="9"/>
        <v>126</v>
      </c>
      <c r="J305" s="58">
        <v>0.08</v>
      </c>
      <c r="K305" s="35">
        <v>1507</v>
      </c>
      <c r="L305" s="56"/>
      <c r="M305" s="35">
        <f t="shared" si="10"/>
        <v>1426</v>
      </c>
      <c r="N305" s="35">
        <f t="shared" si="11"/>
        <v>81</v>
      </c>
      <c r="O305" s="36">
        <f t="shared" si="7"/>
        <v>5.3749170537491703E-2</v>
      </c>
    </row>
    <row r="306" spans="1:15" x14ac:dyDescent="0.25">
      <c r="A306" s="37">
        <v>30410</v>
      </c>
      <c r="B306" s="30" t="s">
        <v>38</v>
      </c>
      <c r="C306" s="30" t="s">
        <v>358</v>
      </c>
      <c r="D306" s="30" t="s">
        <v>367</v>
      </c>
      <c r="E306" s="42">
        <v>988</v>
      </c>
      <c r="F306" s="32">
        <v>1054</v>
      </c>
      <c r="G306" s="59">
        <f t="shared" si="8"/>
        <v>66</v>
      </c>
      <c r="H306" s="40">
        <v>964</v>
      </c>
      <c r="I306" s="59">
        <f t="shared" si="9"/>
        <v>90</v>
      </c>
      <c r="J306" s="58">
        <v>0.09</v>
      </c>
      <c r="K306" s="35">
        <v>1041</v>
      </c>
      <c r="L306" s="56"/>
      <c r="M306" s="34">
        <f t="shared" si="10"/>
        <v>964</v>
      </c>
      <c r="N306" s="35">
        <f t="shared" si="11"/>
        <v>77</v>
      </c>
      <c r="O306" s="36">
        <f t="shared" si="7"/>
        <v>7.3967339097022092E-2</v>
      </c>
    </row>
    <row r="307" spans="1:15" x14ac:dyDescent="0.25">
      <c r="A307" s="37">
        <v>30411</v>
      </c>
      <c r="B307" s="30" t="s">
        <v>38</v>
      </c>
      <c r="C307" s="30" t="s">
        <v>358</v>
      </c>
      <c r="D307" s="30" t="s">
        <v>368</v>
      </c>
      <c r="E307" s="57">
        <v>699</v>
      </c>
      <c r="F307" s="39">
        <v>784</v>
      </c>
      <c r="G307" s="40">
        <f t="shared" si="8"/>
        <v>85</v>
      </c>
      <c r="H307" s="40">
        <v>729</v>
      </c>
      <c r="I307" s="40">
        <f t="shared" si="9"/>
        <v>55</v>
      </c>
      <c r="J307" s="58">
        <v>7.0000000000000007E-2</v>
      </c>
      <c r="K307" s="34">
        <v>770</v>
      </c>
      <c r="L307" s="56"/>
      <c r="M307" s="34">
        <f t="shared" si="10"/>
        <v>729</v>
      </c>
      <c r="N307" s="34">
        <f t="shared" si="11"/>
        <v>41</v>
      </c>
      <c r="O307" s="36">
        <f t="shared" si="7"/>
        <v>5.3246753246753244E-2</v>
      </c>
    </row>
    <row r="308" spans="1:15" x14ac:dyDescent="0.25">
      <c r="A308" s="37">
        <v>30412</v>
      </c>
      <c r="B308" s="30" t="s">
        <v>38</v>
      </c>
      <c r="C308" s="30" t="s">
        <v>358</v>
      </c>
      <c r="D308" s="30" t="s">
        <v>369</v>
      </c>
      <c r="E308" s="42">
        <v>1049</v>
      </c>
      <c r="F308" s="32">
        <v>1137</v>
      </c>
      <c r="G308" s="59">
        <f t="shared" si="8"/>
        <v>88</v>
      </c>
      <c r="H308" s="40">
        <v>904</v>
      </c>
      <c r="I308" s="59">
        <f t="shared" si="9"/>
        <v>233</v>
      </c>
      <c r="J308" s="58">
        <v>0.2</v>
      </c>
      <c r="K308" s="35">
        <v>1118</v>
      </c>
      <c r="L308" s="56"/>
      <c r="M308" s="34">
        <f t="shared" si="10"/>
        <v>904</v>
      </c>
      <c r="N308" s="35">
        <f t="shared" si="11"/>
        <v>214</v>
      </c>
      <c r="O308" s="36">
        <f t="shared" si="7"/>
        <v>0.19141323792486584</v>
      </c>
    </row>
    <row r="309" spans="1:15" x14ac:dyDescent="0.25">
      <c r="A309" s="37">
        <v>30413</v>
      </c>
      <c r="B309" s="30" t="s">
        <v>38</v>
      </c>
      <c r="C309" s="30" t="s">
        <v>358</v>
      </c>
      <c r="D309" s="30" t="s">
        <v>370</v>
      </c>
      <c r="E309" s="57">
        <v>700</v>
      </c>
      <c r="F309" s="39">
        <v>742</v>
      </c>
      <c r="G309" s="40">
        <f t="shared" si="8"/>
        <v>42</v>
      </c>
      <c r="H309" s="40">
        <v>560</v>
      </c>
      <c r="I309" s="40">
        <f t="shared" si="9"/>
        <v>182</v>
      </c>
      <c r="J309" s="58">
        <v>0.25</v>
      </c>
      <c r="K309" s="34">
        <v>736</v>
      </c>
      <c r="L309" s="56"/>
      <c r="M309" s="34">
        <f t="shared" si="10"/>
        <v>560</v>
      </c>
      <c r="N309" s="34">
        <f t="shared" si="11"/>
        <v>176</v>
      </c>
      <c r="O309" s="36">
        <f t="shared" si="7"/>
        <v>0.2391304347826087</v>
      </c>
    </row>
    <row r="310" spans="1:15" x14ac:dyDescent="0.25">
      <c r="A310" s="37">
        <v>30414</v>
      </c>
      <c r="B310" s="30" t="s">
        <v>38</v>
      </c>
      <c r="C310" s="30" t="s">
        <v>358</v>
      </c>
      <c r="D310" s="30" t="s">
        <v>371</v>
      </c>
      <c r="E310" s="42">
        <v>1761</v>
      </c>
      <c r="F310" s="32">
        <v>1926</v>
      </c>
      <c r="G310" s="59">
        <f t="shared" si="8"/>
        <v>165</v>
      </c>
      <c r="H310" s="59">
        <v>1616</v>
      </c>
      <c r="I310" s="59">
        <f t="shared" si="9"/>
        <v>310</v>
      </c>
      <c r="J310" s="58">
        <v>0.16</v>
      </c>
      <c r="K310" s="35">
        <v>1901</v>
      </c>
      <c r="L310" s="56"/>
      <c r="M310" s="35">
        <f t="shared" si="10"/>
        <v>1616</v>
      </c>
      <c r="N310" s="35">
        <f t="shared" si="11"/>
        <v>285</v>
      </c>
      <c r="O310" s="36">
        <f t="shared" si="7"/>
        <v>0.14992109416096791</v>
      </c>
    </row>
    <row r="311" spans="1:15" x14ac:dyDescent="0.25">
      <c r="A311" s="37">
        <v>30415</v>
      </c>
      <c r="B311" s="30" t="s">
        <v>38</v>
      </c>
      <c r="C311" s="30" t="s">
        <v>358</v>
      </c>
      <c r="D311" s="30" t="s">
        <v>372</v>
      </c>
      <c r="E311" s="42">
        <v>2260</v>
      </c>
      <c r="F311" s="32">
        <v>2320</v>
      </c>
      <c r="G311" s="59">
        <f t="shared" si="8"/>
        <v>60</v>
      </c>
      <c r="H311" s="59">
        <v>2260</v>
      </c>
      <c r="I311" s="59">
        <f t="shared" si="9"/>
        <v>60</v>
      </c>
      <c r="J311" s="58">
        <v>0.03</v>
      </c>
      <c r="K311" s="35">
        <v>2260</v>
      </c>
      <c r="L311" s="56"/>
      <c r="M311" s="35">
        <f t="shared" si="10"/>
        <v>2260</v>
      </c>
      <c r="N311" s="35">
        <f t="shared" si="11"/>
        <v>0</v>
      </c>
      <c r="O311" s="36">
        <f t="shared" si="7"/>
        <v>0</v>
      </c>
    </row>
    <row r="312" spans="1:15" x14ac:dyDescent="0.25">
      <c r="A312" s="37">
        <v>30416</v>
      </c>
      <c r="B312" s="30" t="s">
        <v>38</v>
      </c>
      <c r="C312" s="30" t="s">
        <v>358</v>
      </c>
      <c r="D312" s="30" t="s">
        <v>373</v>
      </c>
      <c r="E312" s="42">
        <v>1278</v>
      </c>
      <c r="F312" s="32">
        <v>1301</v>
      </c>
      <c r="G312" s="59">
        <f t="shared" si="8"/>
        <v>23</v>
      </c>
      <c r="H312" s="59">
        <v>1234</v>
      </c>
      <c r="I312" s="59">
        <f t="shared" si="9"/>
        <v>67</v>
      </c>
      <c r="J312" s="58">
        <v>0.05</v>
      </c>
      <c r="K312" s="35">
        <v>1266</v>
      </c>
      <c r="L312" s="56"/>
      <c r="M312" s="35">
        <f t="shared" si="10"/>
        <v>1234</v>
      </c>
      <c r="N312" s="35">
        <f t="shared" si="11"/>
        <v>32</v>
      </c>
      <c r="O312" s="36">
        <f t="shared" si="7"/>
        <v>2.5276461295418641E-2</v>
      </c>
    </row>
    <row r="313" spans="1:15" x14ac:dyDescent="0.25">
      <c r="A313" s="37">
        <v>30417</v>
      </c>
      <c r="B313" s="30" t="s">
        <v>38</v>
      </c>
      <c r="C313" s="30" t="s">
        <v>358</v>
      </c>
      <c r="D313" s="30" t="s">
        <v>374</v>
      </c>
      <c r="E313" s="42">
        <v>905</v>
      </c>
      <c r="F313" s="32">
        <v>1006</v>
      </c>
      <c r="G313" s="59">
        <f t="shared" si="8"/>
        <v>101</v>
      </c>
      <c r="H313" s="40">
        <v>607</v>
      </c>
      <c r="I313" s="59">
        <f t="shared" si="9"/>
        <v>399</v>
      </c>
      <c r="J313" s="58">
        <v>0.4</v>
      </c>
      <c r="K313" s="35">
        <v>1006</v>
      </c>
      <c r="L313" s="29">
        <v>399</v>
      </c>
      <c r="M313" s="34">
        <f t="shared" si="10"/>
        <v>1006</v>
      </c>
      <c r="N313" s="35">
        <f t="shared" si="11"/>
        <v>0</v>
      </c>
      <c r="O313" s="36">
        <f t="shared" si="7"/>
        <v>0</v>
      </c>
    </row>
    <row r="314" spans="1:15" x14ac:dyDescent="0.25">
      <c r="A314" s="37">
        <v>30501</v>
      </c>
      <c r="B314" s="30" t="s">
        <v>38</v>
      </c>
      <c r="C314" s="30" t="s">
        <v>375</v>
      </c>
      <c r="D314" s="30" t="s">
        <v>376</v>
      </c>
      <c r="E314" s="42">
        <v>6211</v>
      </c>
      <c r="F314" s="32">
        <v>6700</v>
      </c>
      <c r="G314" s="59">
        <f t="shared" si="8"/>
        <v>489</v>
      </c>
      <c r="H314" s="59">
        <v>5725</v>
      </c>
      <c r="I314" s="59">
        <f t="shared" si="9"/>
        <v>975</v>
      </c>
      <c r="J314" s="58">
        <v>0.15</v>
      </c>
      <c r="K314" s="35">
        <v>6611</v>
      </c>
      <c r="L314" s="29">
        <v>500</v>
      </c>
      <c r="M314" s="35">
        <f t="shared" si="10"/>
        <v>6225</v>
      </c>
      <c r="N314" s="35">
        <f t="shared" si="11"/>
        <v>386</v>
      </c>
      <c r="O314" s="36">
        <f t="shared" si="7"/>
        <v>5.8387535924973526E-2</v>
      </c>
    </row>
    <row r="315" spans="1:15" x14ac:dyDescent="0.25">
      <c r="A315" s="37">
        <v>30502</v>
      </c>
      <c r="B315" s="30" t="s">
        <v>38</v>
      </c>
      <c r="C315" s="30" t="s">
        <v>375</v>
      </c>
      <c r="D315" s="30" t="s">
        <v>375</v>
      </c>
      <c r="E315" s="42">
        <v>3521</v>
      </c>
      <c r="F315" s="32">
        <v>4089</v>
      </c>
      <c r="G315" s="59">
        <f t="shared" si="8"/>
        <v>568</v>
      </c>
      <c r="H315" s="59">
        <v>3482</v>
      </c>
      <c r="I315" s="59">
        <f t="shared" si="9"/>
        <v>607</v>
      </c>
      <c r="J315" s="58">
        <v>0.15</v>
      </c>
      <c r="K315" s="35">
        <v>4052</v>
      </c>
      <c r="L315" s="56"/>
      <c r="M315" s="35">
        <f t="shared" si="10"/>
        <v>3482</v>
      </c>
      <c r="N315" s="35">
        <f t="shared" si="11"/>
        <v>570</v>
      </c>
      <c r="O315" s="36">
        <f t="shared" si="7"/>
        <v>0.14067127344521224</v>
      </c>
    </row>
    <row r="316" spans="1:15" x14ac:dyDescent="0.25">
      <c r="A316" s="37">
        <v>30503</v>
      </c>
      <c r="B316" s="30" t="s">
        <v>38</v>
      </c>
      <c r="C316" s="30" t="s">
        <v>375</v>
      </c>
      <c r="D316" s="30" t="s">
        <v>377</v>
      </c>
      <c r="E316" s="42">
        <v>6406</v>
      </c>
      <c r="F316" s="32">
        <v>6860</v>
      </c>
      <c r="G316" s="59">
        <f t="shared" si="8"/>
        <v>454</v>
      </c>
      <c r="H316" s="59">
        <v>5344</v>
      </c>
      <c r="I316" s="59">
        <f t="shared" si="9"/>
        <v>1516</v>
      </c>
      <c r="J316" s="58">
        <v>0.22</v>
      </c>
      <c r="K316" s="35">
        <v>6756</v>
      </c>
      <c r="L316" s="56"/>
      <c r="M316" s="35">
        <f t="shared" si="10"/>
        <v>5344</v>
      </c>
      <c r="N316" s="35">
        <f t="shared" si="11"/>
        <v>1412</v>
      </c>
      <c r="O316" s="36">
        <f t="shared" si="7"/>
        <v>0.20899940793368857</v>
      </c>
    </row>
    <row r="317" spans="1:15" x14ac:dyDescent="0.25">
      <c r="A317" s="37">
        <v>30504</v>
      </c>
      <c r="B317" s="30" t="s">
        <v>38</v>
      </c>
      <c r="C317" s="30" t="s">
        <v>375</v>
      </c>
      <c r="D317" s="30" t="s">
        <v>378</v>
      </c>
      <c r="E317" s="42">
        <v>5757</v>
      </c>
      <c r="F317" s="32">
        <v>6116</v>
      </c>
      <c r="G317" s="59">
        <f t="shared" si="8"/>
        <v>359</v>
      </c>
      <c r="H317" s="59">
        <v>4988</v>
      </c>
      <c r="I317" s="59">
        <f t="shared" si="9"/>
        <v>1128</v>
      </c>
      <c r="J317" s="58">
        <v>0.18</v>
      </c>
      <c r="K317" s="35">
        <v>6116</v>
      </c>
      <c r="L317" s="29">
        <v>1128</v>
      </c>
      <c r="M317" s="35">
        <f t="shared" si="10"/>
        <v>6116</v>
      </c>
      <c r="N317" s="35">
        <f t="shared" si="11"/>
        <v>0</v>
      </c>
      <c r="O317" s="36">
        <f t="shared" si="7"/>
        <v>0</v>
      </c>
    </row>
    <row r="318" spans="1:15" x14ac:dyDescent="0.25">
      <c r="A318" s="37">
        <v>30505</v>
      </c>
      <c r="B318" s="30" t="s">
        <v>38</v>
      </c>
      <c r="C318" s="30" t="s">
        <v>375</v>
      </c>
      <c r="D318" s="30" t="s">
        <v>379</v>
      </c>
      <c r="E318" s="42">
        <v>5744</v>
      </c>
      <c r="F318" s="32">
        <v>6171</v>
      </c>
      <c r="G318" s="59">
        <f t="shared" si="8"/>
        <v>427</v>
      </c>
      <c r="H318" s="59">
        <v>5900</v>
      </c>
      <c r="I318" s="59">
        <f t="shared" si="9"/>
        <v>271</v>
      </c>
      <c r="J318" s="58">
        <v>0.04</v>
      </c>
      <c r="K318" s="35">
        <v>6142</v>
      </c>
      <c r="L318" s="29">
        <v>242</v>
      </c>
      <c r="M318" s="35">
        <f t="shared" si="10"/>
        <v>6142</v>
      </c>
      <c r="N318" s="35">
        <f t="shared" si="11"/>
        <v>0</v>
      </c>
      <c r="O318" s="36">
        <f t="shared" si="7"/>
        <v>0</v>
      </c>
    </row>
    <row r="319" spans="1:15" x14ac:dyDescent="0.25">
      <c r="A319" s="37">
        <v>30506</v>
      </c>
      <c r="B319" s="30" t="s">
        <v>38</v>
      </c>
      <c r="C319" s="30" t="s">
        <v>375</v>
      </c>
      <c r="D319" s="30" t="s">
        <v>380</v>
      </c>
      <c r="E319" s="42">
        <v>6763</v>
      </c>
      <c r="F319" s="32">
        <v>10109</v>
      </c>
      <c r="G319" s="59">
        <f t="shared" si="8"/>
        <v>3346</v>
      </c>
      <c r="H319" s="59">
        <v>5434</v>
      </c>
      <c r="I319" s="59">
        <f t="shared" si="9"/>
        <v>4675</v>
      </c>
      <c r="J319" s="58">
        <v>0.46</v>
      </c>
      <c r="K319" s="35">
        <v>10358</v>
      </c>
      <c r="L319" s="29">
        <v>1398</v>
      </c>
      <c r="M319" s="35">
        <f t="shared" si="10"/>
        <v>6832</v>
      </c>
      <c r="N319" s="35">
        <f t="shared" si="11"/>
        <v>3526</v>
      </c>
      <c r="O319" s="36">
        <f t="shared" si="7"/>
        <v>0.34041320718285384</v>
      </c>
    </row>
    <row r="320" spans="1:15" x14ac:dyDescent="0.25">
      <c r="A320" s="37">
        <v>30601</v>
      </c>
      <c r="B320" s="30" t="s">
        <v>38</v>
      </c>
      <c r="C320" s="30" t="s">
        <v>381</v>
      </c>
      <c r="D320" s="30" t="s">
        <v>381</v>
      </c>
      <c r="E320" s="42">
        <v>5058</v>
      </c>
      <c r="F320" s="32">
        <v>5529</v>
      </c>
      <c r="G320" s="59">
        <f t="shared" si="8"/>
        <v>471</v>
      </c>
      <c r="H320" s="59">
        <v>4961</v>
      </c>
      <c r="I320" s="59">
        <f t="shared" si="9"/>
        <v>568</v>
      </c>
      <c r="J320" s="58">
        <v>0.1</v>
      </c>
      <c r="K320" s="35">
        <v>5495</v>
      </c>
      <c r="L320" s="56"/>
      <c r="M320" s="35">
        <f t="shared" si="10"/>
        <v>4961</v>
      </c>
      <c r="N320" s="35">
        <f t="shared" si="11"/>
        <v>534</v>
      </c>
      <c r="O320" s="36">
        <f t="shared" si="7"/>
        <v>9.7179253867151955E-2</v>
      </c>
    </row>
    <row r="321" spans="1:15" x14ac:dyDescent="0.25">
      <c r="A321" s="37">
        <v>30602</v>
      </c>
      <c r="B321" s="30" t="s">
        <v>38</v>
      </c>
      <c r="C321" s="30" t="s">
        <v>381</v>
      </c>
      <c r="D321" s="30" t="s">
        <v>382</v>
      </c>
      <c r="E321" s="42">
        <v>3976</v>
      </c>
      <c r="F321" s="32">
        <v>4094</v>
      </c>
      <c r="G321" s="59">
        <f t="shared" si="8"/>
        <v>118</v>
      </c>
      <c r="H321" s="59">
        <v>3755</v>
      </c>
      <c r="I321" s="59">
        <f t="shared" si="9"/>
        <v>339</v>
      </c>
      <c r="J321" s="58">
        <v>0.08</v>
      </c>
      <c r="K321" s="35">
        <v>4094</v>
      </c>
      <c r="L321" s="29">
        <v>339</v>
      </c>
      <c r="M321" s="35">
        <f t="shared" si="10"/>
        <v>4094</v>
      </c>
      <c r="N321" s="35">
        <f t="shared" si="11"/>
        <v>0</v>
      </c>
      <c r="O321" s="36">
        <f t="shared" si="7"/>
        <v>0</v>
      </c>
    </row>
    <row r="322" spans="1:15" x14ac:dyDescent="0.25">
      <c r="A322" s="37">
        <v>30603</v>
      </c>
      <c r="B322" s="30" t="s">
        <v>38</v>
      </c>
      <c r="C322" s="30" t="s">
        <v>381</v>
      </c>
      <c r="D322" s="30" t="s">
        <v>383</v>
      </c>
      <c r="E322" s="42">
        <v>1621</v>
      </c>
      <c r="F322" s="32">
        <v>1772</v>
      </c>
      <c r="G322" s="59">
        <f t="shared" si="8"/>
        <v>151</v>
      </c>
      <c r="H322" s="59">
        <v>1471</v>
      </c>
      <c r="I322" s="59">
        <f t="shared" si="9"/>
        <v>301</v>
      </c>
      <c r="J322" s="58">
        <v>0.17</v>
      </c>
      <c r="K322" s="35">
        <v>1772</v>
      </c>
      <c r="L322" s="29">
        <v>301</v>
      </c>
      <c r="M322" s="35">
        <f t="shared" si="10"/>
        <v>1772</v>
      </c>
      <c r="N322" s="35">
        <f t="shared" si="11"/>
        <v>0</v>
      </c>
      <c r="O322" s="36">
        <f t="shared" si="7"/>
        <v>0</v>
      </c>
    </row>
    <row r="323" spans="1:15" x14ac:dyDescent="0.25">
      <c r="A323" s="37">
        <v>30604</v>
      </c>
      <c r="B323" s="30" t="s">
        <v>38</v>
      </c>
      <c r="C323" s="30" t="s">
        <v>381</v>
      </c>
      <c r="D323" s="30" t="s">
        <v>384</v>
      </c>
      <c r="E323" s="42">
        <v>6137</v>
      </c>
      <c r="F323" s="32">
        <v>6836</v>
      </c>
      <c r="G323" s="59">
        <f t="shared" si="8"/>
        <v>699</v>
      </c>
      <c r="H323" s="59">
        <v>5814</v>
      </c>
      <c r="I323" s="59">
        <f t="shared" si="9"/>
        <v>1022</v>
      </c>
      <c r="J323" s="58">
        <v>0.15</v>
      </c>
      <c r="K323" s="35">
        <v>6711</v>
      </c>
      <c r="L323" s="29">
        <v>481</v>
      </c>
      <c r="M323" s="35">
        <f t="shared" si="10"/>
        <v>6295</v>
      </c>
      <c r="N323" s="35">
        <f t="shared" si="11"/>
        <v>416</v>
      </c>
      <c r="O323" s="36">
        <f t="shared" si="7"/>
        <v>6.1987781254656531E-2</v>
      </c>
    </row>
    <row r="324" spans="1:15" x14ac:dyDescent="0.25">
      <c r="A324" s="37">
        <v>30605</v>
      </c>
      <c r="B324" s="30" t="s">
        <v>38</v>
      </c>
      <c r="C324" s="30" t="s">
        <v>381</v>
      </c>
      <c r="D324" s="30" t="s">
        <v>385</v>
      </c>
      <c r="E324" s="42">
        <v>6504</v>
      </c>
      <c r="F324" s="32">
        <v>7125</v>
      </c>
      <c r="G324" s="59">
        <f t="shared" si="8"/>
        <v>621</v>
      </c>
      <c r="H324" s="59">
        <v>6233</v>
      </c>
      <c r="I324" s="59">
        <f t="shared" si="9"/>
        <v>892</v>
      </c>
      <c r="J324" s="58">
        <v>0.13</v>
      </c>
      <c r="K324" s="35">
        <v>7036</v>
      </c>
      <c r="L324" s="56"/>
      <c r="M324" s="35">
        <f t="shared" si="10"/>
        <v>6233</v>
      </c>
      <c r="N324" s="35">
        <f t="shared" si="11"/>
        <v>803</v>
      </c>
      <c r="O324" s="36">
        <f t="shared" si="7"/>
        <v>0.1141273450824332</v>
      </c>
    </row>
    <row r="325" spans="1:15" x14ac:dyDescent="0.25">
      <c r="A325" s="37">
        <v>30606</v>
      </c>
      <c r="B325" s="30" t="s">
        <v>38</v>
      </c>
      <c r="C325" s="30" t="s">
        <v>381</v>
      </c>
      <c r="D325" s="30" t="s">
        <v>386</v>
      </c>
      <c r="E325" s="42">
        <v>2199</v>
      </c>
      <c r="F325" s="32">
        <v>2408</v>
      </c>
      <c r="G325" s="59">
        <f t="shared" si="8"/>
        <v>209</v>
      </c>
      <c r="H325" s="59">
        <v>2164</v>
      </c>
      <c r="I325" s="59">
        <f t="shared" si="9"/>
        <v>244</v>
      </c>
      <c r="J325" s="58">
        <v>0.1</v>
      </c>
      <c r="K325" s="35">
        <v>2352</v>
      </c>
      <c r="L325" s="56"/>
      <c r="M325" s="35">
        <f t="shared" si="10"/>
        <v>2164</v>
      </c>
      <c r="N325" s="35">
        <f t="shared" si="11"/>
        <v>188</v>
      </c>
      <c r="O325" s="36">
        <f t="shared" si="7"/>
        <v>7.9931972789115652E-2</v>
      </c>
    </row>
    <row r="326" spans="1:15" x14ac:dyDescent="0.25">
      <c r="A326" s="37">
        <v>30607</v>
      </c>
      <c r="B326" s="30" t="s">
        <v>38</v>
      </c>
      <c r="C326" s="30" t="s">
        <v>381</v>
      </c>
      <c r="D326" s="30" t="s">
        <v>387</v>
      </c>
      <c r="E326" s="42">
        <v>2498</v>
      </c>
      <c r="F326" s="32">
        <v>2794</v>
      </c>
      <c r="G326" s="59">
        <f t="shared" si="8"/>
        <v>296</v>
      </c>
      <c r="H326" s="59">
        <v>2411</v>
      </c>
      <c r="I326" s="59">
        <f t="shared" si="9"/>
        <v>383</v>
      </c>
      <c r="J326" s="58">
        <v>0.14000000000000001</v>
      </c>
      <c r="K326" s="35">
        <v>2765</v>
      </c>
      <c r="L326" s="56"/>
      <c r="M326" s="35">
        <f t="shared" si="10"/>
        <v>2411</v>
      </c>
      <c r="N326" s="35">
        <f t="shared" si="11"/>
        <v>354</v>
      </c>
      <c r="O326" s="36">
        <f t="shared" si="7"/>
        <v>0.12802893309222424</v>
      </c>
    </row>
    <row r="327" spans="1:15" x14ac:dyDescent="0.25">
      <c r="A327" s="37">
        <v>30608</v>
      </c>
      <c r="B327" s="30" t="s">
        <v>38</v>
      </c>
      <c r="C327" s="30" t="s">
        <v>381</v>
      </c>
      <c r="D327" s="30" t="s">
        <v>388</v>
      </c>
      <c r="E327" s="42">
        <v>3953</v>
      </c>
      <c r="F327" s="32">
        <v>4209</v>
      </c>
      <c r="G327" s="59">
        <f t="shared" si="8"/>
        <v>256</v>
      </c>
      <c r="H327" s="59">
        <v>3623</v>
      </c>
      <c r="I327" s="59">
        <f t="shared" si="9"/>
        <v>586</v>
      </c>
      <c r="J327" s="58">
        <v>0.14000000000000001</v>
      </c>
      <c r="K327" s="35">
        <v>4209</v>
      </c>
      <c r="L327" s="29">
        <v>586</v>
      </c>
      <c r="M327" s="35">
        <f t="shared" si="10"/>
        <v>4209</v>
      </c>
      <c r="N327" s="35">
        <f t="shared" si="11"/>
        <v>0</v>
      </c>
      <c r="O327" s="36">
        <f t="shared" si="7"/>
        <v>0</v>
      </c>
    </row>
    <row r="328" spans="1:15" x14ac:dyDescent="0.25">
      <c r="A328" s="37">
        <v>30609</v>
      </c>
      <c r="B328" s="30" t="s">
        <v>38</v>
      </c>
      <c r="C328" s="30" t="s">
        <v>381</v>
      </c>
      <c r="D328" s="30" t="s">
        <v>389</v>
      </c>
      <c r="E328" s="42">
        <v>2646</v>
      </c>
      <c r="F328" s="32">
        <v>2810</v>
      </c>
      <c r="G328" s="59">
        <f t="shared" si="8"/>
        <v>164</v>
      </c>
      <c r="H328" s="59">
        <v>2340</v>
      </c>
      <c r="I328" s="59">
        <f t="shared" si="9"/>
        <v>470</v>
      </c>
      <c r="J328" s="58">
        <v>0.17</v>
      </c>
      <c r="K328" s="35">
        <v>2787</v>
      </c>
      <c r="L328" s="56"/>
      <c r="M328" s="35">
        <f t="shared" si="10"/>
        <v>2340</v>
      </c>
      <c r="N328" s="35">
        <f t="shared" si="11"/>
        <v>447</v>
      </c>
      <c r="O328" s="36">
        <f t="shared" si="7"/>
        <v>0.16038751345532831</v>
      </c>
    </row>
    <row r="329" spans="1:15" x14ac:dyDescent="0.25">
      <c r="A329" s="37">
        <v>30610</v>
      </c>
      <c r="B329" s="30" t="s">
        <v>38</v>
      </c>
      <c r="C329" s="30" t="s">
        <v>381</v>
      </c>
      <c r="D329" s="30" t="s">
        <v>390</v>
      </c>
      <c r="E329" s="42">
        <v>1700</v>
      </c>
      <c r="F329" s="32">
        <v>1788</v>
      </c>
      <c r="G329" s="59">
        <f t="shared" si="8"/>
        <v>88</v>
      </c>
      <c r="H329" s="59">
        <v>1691</v>
      </c>
      <c r="I329" s="59">
        <f t="shared" si="9"/>
        <v>97</v>
      </c>
      <c r="J329" s="58">
        <v>0.05</v>
      </c>
      <c r="K329" s="35">
        <v>1771</v>
      </c>
      <c r="L329" s="56"/>
      <c r="M329" s="35">
        <f t="shared" si="10"/>
        <v>1691</v>
      </c>
      <c r="N329" s="35">
        <f t="shared" si="11"/>
        <v>80</v>
      </c>
      <c r="O329" s="36">
        <f t="shared" si="7"/>
        <v>4.517221908526256E-2</v>
      </c>
    </row>
    <row r="330" spans="1:15" x14ac:dyDescent="0.25">
      <c r="A330" s="37">
        <v>30611</v>
      </c>
      <c r="B330" s="30" t="s">
        <v>38</v>
      </c>
      <c r="C330" s="30" t="s">
        <v>381</v>
      </c>
      <c r="D330" s="30" t="s">
        <v>391</v>
      </c>
      <c r="E330" s="42">
        <v>974</v>
      </c>
      <c r="F330" s="32">
        <v>1050</v>
      </c>
      <c r="G330" s="59">
        <f t="shared" si="8"/>
        <v>76</v>
      </c>
      <c r="H330" s="40">
        <v>924</v>
      </c>
      <c r="I330" s="59">
        <f t="shared" si="9"/>
        <v>126</v>
      </c>
      <c r="J330" s="58">
        <v>0.12</v>
      </c>
      <c r="K330" s="35">
        <v>1045</v>
      </c>
      <c r="L330" s="56"/>
      <c r="M330" s="34">
        <f t="shared" si="10"/>
        <v>924</v>
      </c>
      <c r="N330" s="35">
        <f t="shared" si="11"/>
        <v>121</v>
      </c>
      <c r="O330" s="36">
        <f t="shared" si="7"/>
        <v>0.11578947368421053</v>
      </c>
    </row>
    <row r="331" spans="1:15" x14ac:dyDescent="0.25">
      <c r="A331" s="37">
        <v>30701</v>
      </c>
      <c r="B331" s="30" t="s">
        <v>38</v>
      </c>
      <c r="C331" s="30" t="s">
        <v>392</v>
      </c>
      <c r="D331" s="30" t="s">
        <v>393</v>
      </c>
      <c r="E331" s="42">
        <v>1799</v>
      </c>
      <c r="F331" s="32">
        <v>2040</v>
      </c>
      <c r="G331" s="59">
        <f t="shared" si="8"/>
        <v>241</v>
      </c>
      <c r="H331" s="59">
        <v>1380</v>
      </c>
      <c r="I331" s="59">
        <f t="shared" si="9"/>
        <v>660</v>
      </c>
      <c r="J331" s="58">
        <v>0.32</v>
      </c>
      <c r="K331" s="35">
        <v>1944</v>
      </c>
      <c r="L331" s="56"/>
      <c r="M331" s="35">
        <f t="shared" si="10"/>
        <v>1380</v>
      </c>
      <c r="N331" s="35">
        <f t="shared" si="11"/>
        <v>564</v>
      </c>
      <c r="O331" s="36">
        <f t="shared" si="7"/>
        <v>0.29012345679012347</v>
      </c>
    </row>
    <row r="332" spans="1:15" x14ac:dyDescent="0.25">
      <c r="A332" s="37">
        <v>30702</v>
      </c>
      <c r="B332" s="30" t="s">
        <v>38</v>
      </c>
      <c r="C332" s="30" t="s">
        <v>392</v>
      </c>
      <c r="D332" s="30" t="s">
        <v>394</v>
      </c>
      <c r="E332" s="42">
        <v>1891</v>
      </c>
      <c r="F332" s="32">
        <v>2003</v>
      </c>
      <c r="G332" s="59">
        <f t="shared" si="8"/>
        <v>112</v>
      </c>
      <c r="H332" s="59">
        <v>1594</v>
      </c>
      <c r="I332" s="59">
        <f t="shared" si="9"/>
        <v>409</v>
      </c>
      <c r="J332" s="58">
        <v>0.2</v>
      </c>
      <c r="K332" s="35">
        <v>2003</v>
      </c>
      <c r="L332" s="29">
        <v>409</v>
      </c>
      <c r="M332" s="35">
        <f t="shared" si="10"/>
        <v>2003</v>
      </c>
      <c r="N332" s="35">
        <f t="shared" si="11"/>
        <v>0</v>
      </c>
      <c r="O332" s="36">
        <f t="shared" si="7"/>
        <v>0</v>
      </c>
    </row>
    <row r="333" spans="1:15" x14ac:dyDescent="0.25">
      <c r="A333" s="37">
        <v>30703</v>
      </c>
      <c r="B333" s="30" t="s">
        <v>38</v>
      </c>
      <c r="C333" s="30" t="s">
        <v>392</v>
      </c>
      <c r="D333" s="30" t="s">
        <v>395</v>
      </c>
      <c r="E333" s="42">
        <v>2581</v>
      </c>
      <c r="F333" s="32">
        <v>2791</v>
      </c>
      <c r="G333" s="59">
        <f t="shared" si="8"/>
        <v>210</v>
      </c>
      <c r="H333" s="59">
        <v>2569</v>
      </c>
      <c r="I333" s="59">
        <f t="shared" si="9"/>
        <v>222</v>
      </c>
      <c r="J333" s="58">
        <v>0.08</v>
      </c>
      <c r="K333" s="35">
        <v>2696</v>
      </c>
      <c r="L333" s="56"/>
      <c r="M333" s="35">
        <f t="shared" si="10"/>
        <v>2569</v>
      </c>
      <c r="N333" s="35">
        <f t="shared" si="11"/>
        <v>127</v>
      </c>
      <c r="O333" s="36">
        <f t="shared" si="7"/>
        <v>4.7106824925816027E-2</v>
      </c>
    </row>
    <row r="334" spans="1:15" x14ac:dyDescent="0.25">
      <c r="A334" s="37">
        <v>30704</v>
      </c>
      <c r="B334" s="30" t="s">
        <v>38</v>
      </c>
      <c r="C334" s="30" t="s">
        <v>392</v>
      </c>
      <c r="D334" s="30" t="s">
        <v>396</v>
      </c>
      <c r="E334" s="42">
        <v>1322</v>
      </c>
      <c r="F334" s="32">
        <v>1385</v>
      </c>
      <c r="G334" s="59">
        <f t="shared" si="8"/>
        <v>63</v>
      </c>
      <c r="H334" s="59">
        <v>1109</v>
      </c>
      <c r="I334" s="59">
        <f t="shared" si="9"/>
        <v>276</v>
      </c>
      <c r="J334" s="58">
        <v>0.2</v>
      </c>
      <c r="K334" s="35">
        <v>1350</v>
      </c>
      <c r="L334" s="29">
        <v>241</v>
      </c>
      <c r="M334" s="35">
        <f t="shared" si="10"/>
        <v>1350</v>
      </c>
      <c r="N334" s="35">
        <f t="shared" si="11"/>
        <v>0</v>
      </c>
      <c r="O334" s="36">
        <f t="shared" si="7"/>
        <v>0</v>
      </c>
    </row>
    <row r="335" spans="1:15" x14ac:dyDescent="0.25">
      <c r="A335" s="37">
        <v>30705</v>
      </c>
      <c r="B335" s="30" t="s">
        <v>38</v>
      </c>
      <c r="C335" s="30" t="s">
        <v>392</v>
      </c>
      <c r="D335" s="30" t="s">
        <v>397</v>
      </c>
      <c r="E335" s="57">
        <v>734</v>
      </c>
      <c r="F335" s="39">
        <v>900</v>
      </c>
      <c r="G335" s="40">
        <f t="shared" si="8"/>
        <v>166</v>
      </c>
      <c r="H335" s="40">
        <v>642</v>
      </c>
      <c r="I335" s="40">
        <f t="shared" si="9"/>
        <v>258</v>
      </c>
      <c r="J335" s="58">
        <v>0.28999999999999998</v>
      </c>
      <c r="K335" s="34">
        <v>893</v>
      </c>
      <c r="L335" s="56"/>
      <c r="M335" s="34">
        <f t="shared" si="10"/>
        <v>642</v>
      </c>
      <c r="N335" s="34">
        <f t="shared" si="11"/>
        <v>251</v>
      </c>
      <c r="O335" s="36">
        <f t="shared" si="7"/>
        <v>0.2810750279955207</v>
      </c>
    </row>
    <row r="336" spans="1:15" x14ac:dyDescent="0.25">
      <c r="A336" s="37">
        <v>30706</v>
      </c>
      <c r="B336" s="30" t="s">
        <v>38</v>
      </c>
      <c r="C336" s="30" t="s">
        <v>392</v>
      </c>
      <c r="D336" s="30" t="s">
        <v>398</v>
      </c>
      <c r="E336" s="57">
        <v>855</v>
      </c>
      <c r="F336" s="39">
        <v>933</v>
      </c>
      <c r="G336" s="40">
        <f t="shared" si="8"/>
        <v>78</v>
      </c>
      <c r="H336" s="40">
        <v>715</v>
      </c>
      <c r="I336" s="40">
        <f t="shared" si="9"/>
        <v>218</v>
      </c>
      <c r="J336" s="58">
        <v>0.23</v>
      </c>
      <c r="K336" s="34">
        <v>905</v>
      </c>
      <c r="L336" s="56"/>
      <c r="M336" s="34">
        <f t="shared" si="10"/>
        <v>715</v>
      </c>
      <c r="N336" s="34">
        <f t="shared" si="11"/>
        <v>190</v>
      </c>
      <c r="O336" s="36">
        <f t="shared" si="7"/>
        <v>0.20994475138121546</v>
      </c>
    </row>
    <row r="337" spans="1:15" x14ac:dyDescent="0.25">
      <c r="A337" s="37">
        <v>30707</v>
      </c>
      <c r="B337" s="30" t="s">
        <v>38</v>
      </c>
      <c r="C337" s="30" t="s">
        <v>392</v>
      </c>
      <c r="D337" s="30" t="s">
        <v>399</v>
      </c>
      <c r="E337" s="57">
        <v>776</v>
      </c>
      <c r="F337" s="39">
        <v>814</v>
      </c>
      <c r="G337" s="40">
        <f t="shared" si="8"/>
        <v>38</v>
      </c>
      <c r="H337" s="40">
        <v>375</v>
      </c>
      <c r="I337" s="40">
        <f t="shared" si="9"/>
        <v>439</v>
      </c>
      <c r="J337" s="58">
        <v>0.54</v>
      </c>
      <c r="K337" s="34">
        <v>794</v>
      </c>
      <c r="L337" s="56"/>
      <c r="M337" s="34">
        <f t="shared" si="10"/>
        <v>375</v>
      </c>
      <c r="N337" s="34">
        <f t="shared" si="11"/>
        <v>419</v>
      </c>
      <c r="O337" s="36">
        <f t="shared" si="7"/>
        <v>0.52770780856423172</v>
      </c>
    </row>
    <row r="338" spans="1:15" x14ac:dyDescent="0.25">
      <c r="A338" s="37">
        <v>30708</v>
      </c>
      <c r="B338" s="30" t="s">
        <v>38</v>
      </c>
      <c r="C338" s="30" t="s">
        <v>392</v>
      </c>
      <c r="D338" s="30" t="s">
        <v>400</v>
      </c>
      <c r="E338" s="42">
        <v>2814</v>
      </c>
      <c r="F338" s="32">
        <v>3194</v>
      </c>
      <c r="G338" s="59">
        <f t="shared" si="8"/>
        <v>380</v>
      </c>
      <c r="H338" s="59">
        <v>1452</v>
      </c>
      <c r="I338" s="59">
        <f t="shared" si="9"/>
        <v>1742</v>
      </c>
      <c r="J338" s="58">
        <v>0.55000000000000004</v>
      </c>
      <c r="K338" s="35">
        <v>3222</v>
      </c>
      <c r="L338" s="56"/>
      <c r="M338" s="35">
        <f t="shared" si="10"/>
        <v>1452</v>
      </c>
      <c r="N338" s="35">
        <f t="shared" si="11"/>
        <v>1770</v>
      </c>
      <c r="O338" s="36">
        <f t="shared" si="7"/>
        <v>0.54934823091247675</v>
      </c>
    </row>
    <row r="339" spans="1:15" x14ac:dyDescent="0.25">
      <c r="A339" s="37">
        <v>30709</v>
      </c>
      <c r="B339" s="30" t="s">
        <v>38</v>
      </c>
      <c r="C339" s="30" t="s">
        <v>392</v>
      </c>
      <c r="D339" s="30" t="s">
        <v>401</v>
      </c>
      <c r="E339" s="57">
        <v>263</v>
      </c>
      <c r="F339" s="39">
        <v>278</v>
      </c>
      <c r="G339" s="40">
        <f t="shared" si="8"/>
        <v>15</v>
      </c>
      <c r="H339" s="40">
        <v>223</v>
      </c>
      <c r="I339" s="40">
        <f t="shared" si="9"/>
        <v>55</v>
      </c>
      <c r="J339" s="58">
        <v>0.2</v>
      </c>
      <c r="K339" s="34">
        <v>271</v>
      </c>
      <c r="L339" s="56"/>
      <c r="M339" s="34">
        <f t="shared" si="10"/>
        <v>223</v>
      </c>
      <c r="N339" s="34">
        <f t="shared" si="11"/>
        <v>48</v>
      </c>
      <c r="O339" s="36">
        <f t="shared" si="7"/>
        <v>0.17712177121771217</v>
      </c>
    </row>
    <row r="340" spans="1:15" x14ac:dyDescent="0.25">
      <c r="A340" s="37">
        <v>30710</v>
      </c>
      <c r="B340" s="30" t="s">
        <v>38</v>
      </c>
      <c r="C340" s="30" t="s">
        <v>392</v>
      </c>
      <c r="D340" s="30" t="s">
        <v>150</v>
      </c>
      <c r="E340" s="57">
        <v>545</v>
      </c>
      <c r="F340" s="39">
        <v>576</v>
      </c>
      <c r="G340" s="40">
        <f t="shared" si="8"/>
        <v>31</v>
      </c>
      <c r="H340" s="40">
        <v>522</v>
      </c>
      <c r="I340" s="40">
        <f t="shared" si="9"/>
        <v>54</v>
      </c>
      <c r="J340" s="58">
        <v>0.09</v>
      </c>
      <c r="K340" s="34">
        <v>562</v>
      </c>
      <c r="L340" s="56"/>
      <c r="M340" s="34">
        <f t="shared" si="10"/>
        <v>522</v>
      </c>
      <c r="N340" s="34">
        <f t="shared" si="11"/>
        <v>40</v>
      </c>
      <c r="O340" s="36">
        <f t="shared" si="7"/>
        <v>7.1174377224199295E-2</v>
      </c>
    </row>
    <row r="341" spans="1:15" x14ac:dyDescent="0.25">
      <c r="A341" s="37">
        <v>30711</v>
      </c>
      <c r="B341" s="30" t="s">
        <v>38</v>
      </c>
      <c r="C341" s="30" t="s">
        <v>392</v>
      </c>
      <c r="D341" s="30" t="s">
        <v>402</v>
      </c>
      <c r="E341" s="57">
        <v>622</v>
      </c>
      <c r="F341" s="39">
        <v>652</v>
      </c>
      <c r="G341" s="40">
        <f t="shared" si="8"/>
        <v>30</v>
      </c>
      <c r="H341" s="40">
        <v>548</v>
      </c>
      <c r="I341" s="40">
        <f t="shared" si="9"/>
        <v>104</v>
      </c>
      <c r="J341" s="58">
        <v>0.16</v>
      </c>
      <c r="K341" s="34">
        <v>640</v>
      </c>
      <c r="L341" s="56"/>
      <c r="M341" s="34">
        <f t="shared" si="10"/>
        <v>548</v>
      </c>
      <c r="N341" s="34">
        <f t="shared" si="11"/>
        <v>92</v>
      </c>
      <c r="O341" s="36">
        <f t="shared" si="7"/>
        <v>0.14374999999999999</v>
      </c>
    </row>
    <row r="342" spans="1:15" x14ac:dyDescent="0.25">
      <c r="A342" s="37">
        <v>30712</v>
      </c>
      <c r="B342" s="30" t="s">
        <v>38</v>
      </c>
      <c r="C342" s="30" t="s">
        <v>392</v>
      </c>
      <c r="D342" s="30" t="s">
        <v>403</v>
      </c>
      <c r="E342" s="42">
        <v>1183</v>
      </c>
      <c r="F342" s="32">
        <v>1321</v>
      </c>
      <c r="G342" s="59">
        <f t="shared" si="8"/>
        <v>138</v>
      </c>
      <c r="H342" s="59">
        <v>1134</v>
      </c>
      <c r="I342" s="59">
        <f t="shared" si="9"/>
        <v>187</v>
      </c>
      <c r="J342" s="58">
        <v>0.14000000000000001</v>
      </c>
      <c r="K342" s="35">
        <v>1324</v>
      </c>
      <c r="L342" s="56"/>
      <c r="M342" s="35">
        <f t="shared" si="10"/>
        <v>1134</v>
      </c>
      <c r="N342" s="35">
        <f t="shared" si="11"/>
        <v>190</v>
      </c>
      <c r="O342" s="36">
        <f t="shared" si="7"/>
        <v>0.14350453172205438</v>
      </c>
    </row>
    <row r="343" spans="1:15" x14ac:dyDescent="0.25">
      <c r="A343" s="37">
        <v>30713</v>
      </c>
      <c r="B343" s="30" t="s">
        <v>38</v>
      </c>
      <c r="C343" s="30" t="s">
        <v>392</v>
      </c>
      <c r="D343" s="30" t="s">
        <v>404</v>
      </c>
      <c r="E343" s="57">
        <v>643</v>
      </c>
      <c r="F343" s="39">
        <v>668</v>
      </c>
      <c r="G343" s="40">
        <f t="shared" si="8"/>
        <v>25</v>
      </c>
      <c r="H343" s="40">
        <v>624</v>
      </c>
      <c r="I343" s="40">
        <f t="shared" si="9"/>
        <v>44</v>
      </c>
      <c r="J343" s="58">
        <v>7.0000000000000007E-2</v>
      </c>
      <c r="K343" s="34">
        <v>643</v>
      </c>
      <c r="L343" s="56"/>
      <c r="M343" s="34">
        <f t="shared" si="10"/>
        <v>624</v>
      </c>
      <c r="N343" s="34">
        <f t="shared" si="11"/>
        <v>19</v>
      </c>
      <c r="O343" s="36">
        <f t="shared" si="7"/>
        <v>2.9548989113530325E-2</v>
      </c>
    </row>
    <row r="344" spans="1:15" x14ac:dyDescent="0.25">
      <c r="A344" s="37">
        <v>30714</v>
      </c>
      <c r="B344" s="30" t="s">
        <v>38</v>
      </c>
      <c r="C344" s="30" t="s">
        <v>392</v>
      </c>
      <c r="D344" s="30" t="s">
        <v>405</v>
      </c>
      <c r="E344" s="42">
        <v>1151</v>
      </c>
      <c r="F344" s="32">
        <v>1263</v>
      </c>
      <c r="G344" s="59">
        <f t="shared" si="8"/>
        <v>112</v>
      </c>
      <c r="H344" s="40">
        <v>901</v>
      </c>
      <c r="I344" s="59">
        <f t="shared" si="9"/>
        <v>362</v>
      </c>
      <c r="J344" s="58">
        <v>0.28999999999999998</v>
      </c>
      <c r="K344" s="35">
        <v>1241</v>
      </c>
      <c r="L344" s="56"/>
      <c r="M344" s="34">
        <f t="shared" si="10"/>
        <v>901</v>
      </c>
      <c r="N344" s="35">
        <f t="shared" si="11"/>
        <v>340</v>
      </c>
      <c r="O344" s="36">
        <f t="shared" si="7"/>
        <v>0.27397260273972601</v>
      </c>
    </row>
    <row r="345" spans="1:15" x14ac:dyDescent="0.25">
      <c r="A345" s="37">
        <v>40101</v>
      </c>
      <c r="B345" s="30" t="s">
        <v>39</v>
      </c>
      <c r="C345" s="30" t="s">
        <v>39</v>
      </c>
      <c r="D345" s="30" t="s">
        <v>39</v>
      </c>
      <c r="E345" s="38"/>
      <c r="F345" s="39">
        <v>0</v>
      </c>
      <c r="G345" s="40">
        <f t="shared" si="8"/>
        <v>0</v>
      </c>
      <c r="H345" s="40">
        <v>0</v>
      </c>
      <c r="I345" s="40">
        <f t="shared" si="9"/>
        <v>0</v>
      </c>
      <c r="J345" s="40" t="s">
        <v>1834</v>
      </c>
      <c r="K345" s="34">
        <v>0</v>
      </c>
      <c r="L345" s="56"/>
      <c r="M345" s="34">
        <f t="shared" si="10"/>
        <v>0</v>
      </c>
      <c r="N345" s="34">
        <f t="shared" si="11"/>
        <v>0</v>
      </c>
      <c r="O345" s="36" t="e">
        <f t="shared" si="7"/>
        <v>#DIV/0!</v>
      </c>
    </row>
    <row r="346" spans="1:15" x14ac:dyDescent="0.25">
      <c r="A346" s="37">
        <v>40102</v>
      </c>
      <c r="B346" s="30" t="s">
        <v>39</v>
      </c>
      <c r="C346" s="30" t="s">
        <v>39</v>
      </c>
      <c r="D346" s="30" t="s">
        <v>406</v>
      </c>
      <c r="E346" s="38"/>
      <c r="F346" s="39">
        <v>0</v>
      </c>
      <c r="G346" s="40">
        <f t="shared" si="8"/>
        <v>0</v>
      </c>
      <c r="H346" s="40">
        <v>0</v>
      </c>
      <c r="I346" s="40">
        <f t="shared" si="9"/>
        <v>0</v>
      </c>
      <c r="J346" s="40" t="s">
        <v>1834</v>
      </c>
      <c r="K346" s="34">
        <v>0</v>
      </c>
      <c r="L346" s="56"/>
      <c r="M346" s="34">
        <f t="shared" si="10"/>
        <v>0</v>
      </c>
      <c r="N346" s="34">
        <f t="shared" si="11"/>
        <v>0</v>
      </c>
      <c r="O346" s="36" t="e">
        <f t="shared" si="7"/>
        <v>#DIV/0!</v>
      </c>
    </row>
    <row r="347" spans="1:15" x14ac:dyDescent="0.25">
      <c r="A347" s="37">
        <v>40103</v>
      </c>
      <c r="B347" s="30" t="s">
        <v>39</v>
      </c>
      <c r="C347" s="30" t="s">
        <v>39</v>
      </c>
      <c r="D347" s="30" t="s">
        <v>407</v>
      </c>
      <c r="E347" s="57">
        <v>13</v>
      </c>
      <c r="F347" s="39">
        <v>15</v>
      </c>
      <c r="G347" s="40">
        <f t="shared" si="8"/>
        <v>2</v>
      </c>
      <c r="H347" s="40">
        <v>0</v>
      </c>
      <c r="I347" s="40">
        <f t="shared" si="9"/>
        <v>15</v>
      </c>
      <c r="J347" s="58">
        <v>1</v>
      </c>
      <c r="K347" s="34">
        <v>15</v>
      </c>
      <c r="L347" s="56"/>
      <c r="M347" s="34">
        <f t="shared" si="10"/>
        <v>0</v>
      </c>
      <c r="N347" s="34">
        <f t="shared" si="11"/>
        <v>15</v>
      </c>
      <c r="O347" s="36">
        <f t="shared" si="7"/>
        <v>1</v>
      </c>
    </row>
    <row r="348" spans="1:15" x14ac:dyDescent="0.25">
      <c r="A348" s="37">
        <v>40104</v>
      </c>
      <c r="B348" s="30" t="s">
        <v>39</v>
      </c>
      <c r="C348" s="30" t="s">
        <v>39</v>
      </c>
      <c r="D348" s="30" t="s">
        <v>408</v>
      </c>
      <c r="E348" s="57">
        <v>204</v>
      </c>
      <c r="F348" s="39">
        <v>187</v>
      </c>
      <c r="G348" s="40">
        <f t="shared" si="8"/>
        <v>-17</v>
      </c>
      <c r="H348" s="40">
        <v>65</v>
      </c>
      <c r="I348" s="40">
        <f t="shared" si="9"/>
        <v>122</v>
      </c>
      <c r="J348" s="58">
        <v>0.65</v>
      </c>
      <c r="K348" s="34">
        <v>170</v>
      </c>
      <c r="L348" s="56"/>
      <c r="M348" s="34">
        <f t="shared" si="10"/>
        <v>65</v>
      </c>
      <c r="N348" s="34">
        <f t="shared" si="11"/>
        <v>105</v>
      </c>
      <c r="O348" s="36">
        <f t="shared" si="7"/>
        <v>0.61764705882352944</v>
      </c>
    </row>
    <row r="349" spans="1:15" x14ac:dyDescent="0.25">
      <c r="A349" s="37">
        <v>40105</v>
      </c>
      <c r="B349" s="30" t="s">
        <v>39</v>
      </c>
      <c r="C349" s="30" t="s">
        <v>39</v>
      </c>
      <c r="D349" s="30" t="s">
        <v>409</v>
      </c>
      <c r="E349" s="57">
        <v>515</v>
      </c>
      <c r="F349" s="39">
        <v>534</v>
      </c>
      <c r="G349" s="40">
        <f t="shared" si="8"/>
        <v>19</v>
      </c>
      <c r="H349" s="40">
        <v>467</v>
      </c>
      <c r="I349" s="40">
        <f t="shared" si="9"/>
        <v>67</v>
      </c>
      <c r="J349" s="58">
        <v>0.13</v>
      </c>
      <c r="K349" s="34">
        <v>522</v>
      </c>
      <c r="L349" s="56"/>
      <c r="M349" s="34">
        <f t="shared" si="10"/>
        <v>467</v>
      </c>
      <c r="N349" s="34">
        <f t="shared" si="11"/>
        <v>55</v>
      </c>
      <c r="O349" s="36">
        <f t="shared" si="7"/>
        <v>0.1053639846743295</v>
      </c>
    </row>
    <row r="350" spans="1:15" x14ac:dyDescent="0.25">
      <c r="A350" s="37">
        <v>40106</v>
      </c>
      <c r="B350" s="30" t="s">
        <v>39</v>
      </c>
      <c r="C350" s="30" t="s">
        <v>39</v>
      </c>
      <c r="D350" s="30" t="s">
        <v>410</v>
      </c>
      <c r="E350" s="42">
        <v>2945</v>
      </c>
      <c r="F350" s="32">
        <v>3080</v>
      </c>
      <c r="G350" s="59">
        <f t="shared" si="8"/>
        <v>135</v>
      </c>
      <c r="H350" s="59">
        <v>2339</v>
      </c>
      <c r="I350" s="59">
        <f t="shared" si="9"/>
        <v>741</v>
      </c>
      <c r="J350" s="58">
        <v>0.24</v>
      </c>
      <c r="K350" s="35">
        <v>3112</v>
      </c>
      <c r="L350" s="56"/>
      <c r="M350" s="35">
        <f t="shared" si="10"/>
        <v>2339</v>
      </c>
      <c r="N350" s="35">
        <f t="shared" si="11"/>
        <v>773</v>
      </c>
      <c r="O350" s="36">
        <f t="shared" si="7"/>
        <v>0.24839331619537275</v>
      </c>
    </row>
    <row r="351" spans="1:15" x14ac:dyDescent="0.25">
      <c r="A351" s="37">
        <v>40107</v>
      </c>
      <c r="B351" s="30" t="s">
        <v>39</v>
      </c>
      <c r="C351" s="30" t="s">
        <v>39</v>
      </c>
      <c r="D351" s="30" t="s">
        <v>411</v>
      </c>
      <c r="E351" s="57">
        <v>21</v>
      </c>
      <c r="F351" s="39">
        <v>24</v>
      </c>
      <c r="G351" s="40">
        <f t="shared" si="8"/>
        <v>3</v>
      </c>
      <c r="H351" s="40">
        <v>14</v>
      </c>
      <c r="I351" s="40">
        <f t="shared" si="9"/>
        <v>10</v>
      </c>
      <c r="J351" s="58">
        <v>0.42</v>
      </c>
      <c r="K351" s="34">
        <v>26</v>
      </c>
      <c r="L351" s="56"/>
      <c r="M351" s="34">
        <f t="shared" si="10"/>
        <v>14</v>
      </c>
      <c r="N351" s="34">
        <f t="shared" si="11"/>
        <v>12</v>
      </c>
      <c r="O351" s="36">
        <f t="shared" si="7"/>
        <v>0.46153846153846156</v>
      </c>
    </row>
    <row r="352" spans="1:15" x14ac:dyDescent="0.25">
      <c r="A352" s="37">
        <v>40108</v>
      </c>
      <c r="B352" s="30" t="s">
        <v>39</v>
      </c>
      <c r="C352" s="30" t="s">
        <v>39</v>
      </c>
      <c r="D352" s="30" t="s">
        <v>412</v>
      </c>
      <c r="E352" s="42">
        <v>9557</v>
      </c>
      <c r="F352" s="32">
        <v>10761</v>
      </c>
      <c r="G352" s="59">
        <f t="shared" si="8"/>
        <v>1204</v>
      </c>
      <c r="H352" s="59">
        <v>3398</v>
      </c>
      <c r="I352" s="59">
        <f t="shared" si="9"/>
        <v>7363</v>
      </c>
      <c r="J352" s="58">
        <v>0.68</v>
      </c>
      <c r="K352" s="35">
        <v>10712</v>
      </c>
      <c r="L352" s="56"/>
      <c r="M352" s="35">
        <f t="shared" si="10"/>
        <v>3398</v>
      </c>
      <c r="N352" s="35">
        <f t="shared" si="11"/>
        <v>7314</v>
      </c>
      <c r="O352" s="36">
        <f t="shared" si="7"/>
        <v>0.68278566094100079</v>
      </c>
    </row>
    <row r="353" spans="1:15" x14ac:dyDescent="0.25">
      <c r="A353" s="37">
        <v>40109</v>
      </c>
      <c r="B353" s="30" t="s">
        <v>39</v>
      </c>
      <c r="C353" s="30" t="s">
        <v>39</v>
      </c>
      <c r="D353" s="30" t="s">
        <v>413</v>
      </c>
      <c r="E353" s="38"/>
      <c r="F353" s="39">
        <v>0</v>
      </c>
      <c r="G353" s="40">
        <f t="shared" si="8"/>
        <v>0</v>
      </c>
      <c r="H353" s="40">
        <v>0</v>
      </c>
      <c r="I353" s="40">
        <f t="shared" si="9"/>
        <v>0</v>
      </c>
      <c r="J353" s="40" t="s">
        <v>1834</v>
      </c>
      <c r="K353" s="34">
        <v>0</v>
      </c>
      <c r="L353" s="56"/>
      <c r="M353" s="34">
        <f t="shared" si="10"/>
        <v>0</v>
      </c>
      <c r="N353" s="34">
        <f t="shared" si="11"/>
        <v>0</v>
      </c>
      <c r="O353" s="36" t="e">
        <f t="shared" si="7"/>
        <v>#DIV/0!</v>
      </c>
    </row>
    <row r="354" spans="1:15" x14ac:dyDescent="0.25">
      <c r="A354" s="37">
        <v>40110</v>
      </c>
      <c r="B354" s="30" t="s">
        <v>39</v>
      </c>
      <c r="C354" s="30" t="s">
        <v>39</v>
      </c>
      <c r="D354" s="30" t="s">
        <v>414</v>
      </c>
      <c r="E354" s="38"/>
      <c r="F354" s="39">
        <v>0</v>
      </c>
      <c r="G354" s="40">
        <f t="shared" si="8"/>
        <v>0</v>
      </c>
      <c r="H354" s="40">
        <v>0</v>
      </c>
      <c r="I354" s="40">
        <f t="shared" si="9"/>
        <v>0</v>
      </c>
      <c r="J354" s="40" t="s">
        <v>1834</v>
      </c>
      <c r="K354" s="34">
        <v>0</v>
      </c>
      <c r="L354" s="56"/>
      <c r="M354" s="34">
        <f t="shared" si="10"/>
        <v>0</v>
      </c>
      <c r="N354" s="34">
        <f t="shared" si="11"/>
        <v>0</v>
      </c>
      <c r="O354" s="36" t="e">
        <f t="shared" si="7"/>
        <v>#DIV/0!</v>
      </c>
    </row>
    <row r="355" spans="1:15" x14ac:dyDescent="0.25">
      <c r="A355" s="37">
        <v>40111</v>
      </c>
      <c r="B355" s="30" t="s">
        <v>39</v>
      </c>
      <c r="C355" s="30" t="s">
        <v>39</v>
      </c>
      <c r="D355" s="30" t="s">
        <v>415</v>
      </c>
      <c r="E355" s="42">
        <v>5063</v>
      </c>
      <c r="F355" s="32">
        <v>6172</v>
      </c>
      <c r="G355" s="59">
        <f t="shared" si="8"/>
        <v>1109</v>
      </c>
      <c r="H355" s="59">
        <v>1157</v>
      </c>
      <c r="I355" s="59">
        <f t="shared" si="9"/>
        <v>5015</v>
      </c>
      <c r="J355" s="58">
        <v>0.81</v>
      </c>
      <c r="K355" s="35">
        <v>6998</v>
      </c>
      <c r="L355" s="56"/>
      <c r="M355" s="35">
        <f t="shared" si="10"/>
        <v>1157</v>
      </c>
      <c r="N355" s="35">
        <f t="shared" si="11"/>
        <v>5841</v>
      </c>
      <c r="O355" s="36">
        <f t="shared" si="7"/>
        <v>0.83466704772792222</v>
      </c>
    </row>
    <row r="356" spans="1:15" x14ac:dyDescent="0.25">
      <c r="A356" s="37">
        <v>40112</v>
      </c>
      <c r="B356" s="30" t="s">
        <v>39</v>
      </c>
      <c r="C356" s="30" t="s">
        <v>39</v>
      </c>
      <c r="D356" s="30" t="s">
        <v>416</v>
      </c>
      <c r="E356" s="38"/>
      <c r="F356" s="39">
        <v>0</v>
      </c>
      <c r="G356" s="40">
        <f t="shared" si="8"/>
        <v>0</v>
      </c>
      <c r="H356" s="40">
        <v>0</v>
      </c>
      <c r="I356" s="40">
        <f t="shared" si="9"/>
        <v>0</v>
      </c>
      <c r="J356" s="40" t="s">
        <v>1834</v>
      </c>
      <c r="K356" s="34">
        <v>0</v>
      </c>
      <c r="L356" s="56"/>
      <c r="M356" s="34">
        <f t="shared" si="10"/>
        <v>0</v>
      </c>
      <c r="N356" s="34">
        <f t="shared" si="11"/>
        <v>0</v>
      </c>
      <c r="O356" s="36" t="e">
        <f t="shared" si="7"/>
        <v>#DIV/0!</v>
      </c>
    </row>
    <row r="357" spans="1:15" x14ac:dyDescent="0.25">
      <c r="A357" s="37">
        <v>40113</v>
      </c>
      <c r="B357" s="30" t="s">
        <v>39</v>
      </c>
      <c r="C357" s="30" t="s">
        <v>39</v>
      </c>
      <c r="D357" s="30" t="s">
        <v>417</v>
      </c>
      <c r="E357" s="57">
        <v>407</v>
      </c>
      <c r="F357" s="39">
        <v>458</v>
      </c>
      <c r="G357" s="40">
        <f t="shared" si="8"/>
        <v>51</v>
      </c>
      <c r="H357" s="40">
        <v>372</v>
      </c>
      <c r="I357" s="40">
        <f t="shared" si="9"/>
        <v>86</v>
      </c>
      <c r="J357" s="58">
        <v>0.19</v>
      </c>
      <c r="K357" s="34">
        <v>447</v>
      </c>
      <c r="L357" s="56"/>
      <c r="M357" s="34">
        <f t="shared" si="10"/>
        <v>372</v>
      </c>
      <c r="N357" s="34">
        <f t="shared" si="11"/>
        <v>75</v>
      </c>
      <c r="O357" s="36">
        <f t="shared" si="7"/>
        <v>0.16778523489932887</v>
      </c>
    </row>
    <row r="358" spans="1:15" x14ac:dyDescent="0.25">
      <c r="A358" s="37">
        <v>40114</v>
      </c>
      <c r="B358" s="30" t="s">
        <v>39</v>
      </c>
      <c r="C358" s="30" t="s">
        <v>39</v>
      </c>
      <c r="D358" s="30" t="s">
        <v>418</v>
      </c>
      <c r="E358" s="57">
        <v>782</v>
      </c>
      <c r="F358" s="39">
        <v>836</v>
      </c>
      <c r="G358" s="40">
        <f t="shared" si="8"/>
        <v>54</v>
      </c>
      <c r="H358" s="40">
        <v>139</v>
      </c>
      <c r="I358" s="40">
        <f t="shared" si="9"/>
        <v>697</v>
      </c>
      <c r="J358" s="58">
        <v>0.83</v>
      </c>
      <c r="K358" s="34">
        <v>797</v>
      </c>
      <c r="L358" s="56"/>
      <c r="M358" s="34">
        <f t="shared" si="10"/>
        <v>139</v>
      </c>
      <c r="N358" s="34">
        <f t="shared" si="11"/>
        <v>658</v>
      </c>
      <c r="O358" s="36">
        <f t="shared" si="7"/>
        <v>0.82559598494353825</v>
      </c>
    </row>
    <row r="359" spans="1:15" x14ac:dyDescent="0.25">
      <c r="A359" s="37">
        <v>40115</v>
      </c>
      <c r="B359" s="30" t="s">
        <v>39</v>
      </c>
      <c r="C359" s="30" t="s">
        <v>39</v>
      </c>
      <c r="D359" s="30" t="s">
        <v>419</v>
      </c>
      <c r="E359" s="57">
        <v>376</v>
      </c>
      <c r="F359" s="39">
        <v>445</v>
      </c>
      <c r="G359" s="40">
        <f t="shared" si="8"/>
        <v>69</v>
      </c>
      <c r="H359" s="40">
        <v>331</v>
      </c>
      <c r="I359" s="40">
        <f t="shared" si="9"/>
        <v>114</v>
      </c>
      <c r="J359" s="58">
        <v>0.26</v>
      </c>
      <c r="K359" s="34">
        <v>510</v>
      </c>
      <c r="L359" s="56"/>
      <c r="M359" s="34">
        <f t="shared" si="10"/>
        <v>331</v>
      </c>
      <c r="N359" s="34">
        <f t="shared" si="11"/>
        <v>179</v>
      </c>
      <c r="O359" s="36">
        <f t="shared" si="7"/>
        <v>0.35098039215686272</v>
      </c>
    </row>
    <row r="360" spans="1:15" x14ac:dyDescent="0.25">
      <c r="A360" s="37">
        <v>40116</v>
      </c>
      <c r="B360" s="30" t="s">
        <v>39</v>
      </c>
      <c r="C360" s="30" t="s">
        <v>39</v>
      </c>
      <c r="D360" s="30" t="s">
        <v>420</v>
      </c>
      <c r="E360" s="57">
        <v>584</v>
      </c>
      <c r="F360" s="39">
        <v>590</v>
      </c>
      <c r="G360" s="40">
        <f t="shared" si="8"/>
        <v>6</v>
      </c>
      <c r="H360" s="40">
        <v>579</v>
      </c>
      <c r="I360" s="40">
        <f t="shared" si="9"/>
        <v>11</v>
      </c>
      <c r="J360" s="58">
        <v>0.02</v>
      </c>
      <c r="K360" s="34">
        <v>584</v>
      </c>
      <c r="L360" s="56"/>
      <c r="M360" s="34">
        <f t="shared" si="10"/>
        <v>579</v>
      </c>
      <c r="N360" s="34">
        <f t="shared" si="11"/>
        <v>5</v>
      </c>
      <c r="O360" s="36">
        <f t="shared" si="7"/>
        <v>8.5616438356164379E-3</v>
      </c>
    </row>
    <row r="361" spans="1:15" x14ac:dyDescent="0.25">
      <c r="A361" s="37">
        <v>40117</v>
      </c>
      <c r="B361" s="30" t="s">
        <v>39</v>
      </c>
      <c r="C361" s="30" t="s">
        <v>39</v>
      </c>
      <c r="D361" s="30" t="s">
        <v>421</v>
      </c>
      <c r="E361" s="57">
        <v>561</v>
      </c>
      <c r="F361" s="39">
        <v>593</v>
      </c>
      <c r="G361" s="40">
        <f t="shared" si="8"/>
        <v>32</v>
      </c>
      <c r="H361" s="40">
        <v>543</v>
      </c>
      <c r="I361" s="40">
        <f t="shared" si="9"/>
        <v>50</v>
      </c>
      <c r="J361" s="58">
        <v>0.08</v>
      </c>
      <c r="K361" s="34">
        <v>609</v>
      </c>
      <c r="L361" s="29">
        <v>0</v>
      </c>
      <c r="M361" s="34">
        <f t="shared" si="10"/>
        <v>543</v>
      </c>
      <c r="N361" s="34">
        <f t="shared" si="11"/>
        <v>66</v>
      </c>
      <c r="O361" s="36">
        <f t="shared" si="7"/>
        <v>0.10837438423645321</v>
      </c>
    </row>
    <row r="362" spans="1:15" x14ac:dyDescent="0.25">
      <c r="A362" s="37">
        <v>40118</v>
      </c>
      <c r="B362" s="30" t="s">
        <v>39</v>
      </c>
      <c r="C362" s="30" t="s">
        <v>39</v>
      </c>
      <c r="D362" s="30" t="s">
        <v>422</v>
      </c>
      <c r="E362" s="57">
        <v>586</v>
      </c>
      <c r="F362" s="39">
        <v>601</v>
      </c>
      <c r="G362" s="40">
        <f t="shared" si="8"/>
        <v>15</v>
      </c>
      <c r="H362" s="40">
        <v>569</v>
      </c>
      <c r="I362" s="40">
        <f t="shared" si="9"/>
        <v>32</v>
      </c>
      <c r="J362" s="58">
        <v>0.05</v>
      </c>
      <c r="K362" s="34">
        <v>569</v>
      </c>
      <c r="L362" s="56"/>
      <c r="M362" s="34">
        <f t="shared" si="10"/>
        <v>569</v>
      </c>
      <c r="N362" s="34">
        <f t="shared" si="11"/>
        <v>0</v>
      </c>
      <c r="O362" s="36">
        <f t="shared" si="7"/>
        <v>0</v>
      </c>
    </row>
    <row r="363" spans="1:15" x14ac:dyDescent="0.25">
      <c r="A363" s="37">
        <v>40119</v>
      </c>
      <c r="B363" s="30" t="s">
        <v>39</v>
      </c>
      <c r="C363" s="30" t="s">
        <v>39</v>
      </c>
      <c r="D363" s="30" t="s">
        <v>423</v>
      </c>
      <c r="E363" s="42">
        <v>1088</v>
      </c>
      <c r="F363" s="32">
        <v>1353</v>
      </c>
      <c r="G363" s="59">
        <f t="shared" si="8"/>
        <v>265</v>
      </c>
      <c r="H363" s="40">
        <v>650</v>
      </c>
      <c r="I363" s="59">
        <f t="shared" si="9"/>
        <v>703</v>
      </c>
      <c r="J363" s="58">
        <v>0.52</v>
      </c>
      <c r="K363" s="35">
        <v>1299</v>
      </c>
      <c r="L363" s="56"/>
      <c r="M363" s="34">
        <f t="shared" si="10"/>
        <v>650</v>
      </c>
      <c r="N363" s="35">
        <f t="shared" si="11"/>
        <v>649</v>
      </c>
      <c r="O363" s="36">
        <f t="shared" si="7"/>
        <v>0.49961508852963821</v>
      </c>
    </row>
    <row r="364" spans="1:15" x14ac:dyDescent="0.25">
      <c r="A364" s="37">
        <v>40120</v>
      </c>
      <c r="B364" s="30" t="s">
        <v>39</v>
      </c>
      <c r="C364" s="30" t="s">
        <v>39</v>
      </c>
      <c r="D364" s="30" t="s">
        <v>424</v>
      </c>
      <c r="E364" s="57">
        <v>577</v>
      </c>
      <c r="F364" s="39">
        <v>686</v>
      </c>
      <c r="G364" s="40">
        <f t="shared" si="8"/>
        <v>109</v>
      </c>
      <c r="H364" s="40">
        <v>36</v>
      </c>
      <c r="I364" s="40">
        <f t="shared" si="9"/>
        <v>650</v>
      </c>
      <c r="J364" s="58">
        <v>0.95</v>
      </c>
      <c r="K364" s="34">
        <v>650</v>
      </c>
      <c r="L364" s="56"/>
      <c r="M364" s="34">
        <f t="shared" si="10"/>
        <v>36</v>
      </c>
      <c r="N364" s="34">
        <f t="shared" si="11"/>
        <v>614</v>
      </c>
      <c r="O364" s="36">
        <f t="shared" si="7"/>
        <v>0.94461538461538463</v>
      </c>
    </row>
    <row r="365" spans="1:15" x14ac:dyDescent="0.25">
      <c r="A365" s="37">
        <v>40121</v>
      </c>
      <c r="B365" s="30" t="s">
        <v>39</v>
      </c>
      <c r="C365" s="30" t="s">
        <v>39</v>
      </c>
      <c r="D365" s="30" t="s">
        <v>425</v>
      </c>
      <c r="E365" s="57">
        <v>111</v>
      </c>
      <c r="F365" s="39">
        <v>108</v>
      </c>
      <c r="G365" s="40">
        <f t="shared" si="8"/>
        <v>-3</v>
      </c>
      <c r="H365" s="40">
        <v>2</v>
      </c>
      <c r="I365" s="40">
        <f t="shared" si="9"/>
        <v>106</v>
      </c>
      <c r="J365" s="58">
        <v>0.98</v>
      </c>
      <c r="K365" s="34">
        <v>97</v>
      </c>
      <c r="L365" s="56"/>
      <c r="M365" s="34">
        <f t="shared" si="10"/>
        <v>2</v>
      </c>
      <c r="N365" s="34">
        <f t="shared" si="11"/>
        <v>95</v>
      </c>
      <c r="O365" s="36">
        <f t="shared" si="7"/>
        <v>0.97938144329896903</v>
      </c>
    </row>
    <row r="366" spans="1:15" x14ac:dyDescent="0.25">
      <c r="A366" s="37">
        <v>40122</v>
      </c>
      <c r="B366" s="30" t="s">
        <v>39</v>
      </c>
      <c r="C366" s="30" t="s">
        <v>39</v>
      </c>
      <c r="D366" s="30" t="s">
        <v>426</v>
      </c>
      <c r="E366" s="57">
        <v>815</v>
      </c>
      <c r="F366" s="39">
        <v>910</v>
      </c>
      <c r="G366" s="40">
        <f t="shared" si="8"/>
        <v>95</v>
      </c>
      <c r="H366" s="40">
        <v>254</v>
      </c>
      <c r="I366" s="40">
        <f t="shared" si="9"/>
        <v>656</v>
      </c>
      <c r="J366" s="58">
        <v>0.72</v>
      </c>
      <c r="K366" s="34">
        <v>954</v>
      </c>
      <c r="L366" s="29">
        <v>0</v>
      </c>
      <c r="M366" s="34">
        <f t="shared" si="10"/>
        <v>254</v>
      </c>
      <c r="N366" s="34">
        <f t="shared" si="11"/>
        <v>700</v>
      </c>
      <c r="O366" s="36">
        <f t="shared" si="7"/>
        <v>0.7337526205450734</v>
      </c>
    </row>
    <row r="367" spans="1:15" x14ac:dyDescent="0.25">
      <c r="A367" s="37">
        <v>40123</v>
      </c>
      <c r="B367" s="30" t="s">
        <v>39</v>
      </c>
      <c r="C367" s="30" t="s">
        <v>39</v>
      </c>
      <c r="D367" s="30" t="s">
        <v>427</v>
      </c>
      <c r="E367" s="42">
        <v>2195</v>
      </c>
      <c r="F367" s="32">
        <v>2282</v>
      </c>
      <c r="G367" s="59">
        <f t="shared" si="8"/>
        <v>87</v>
      </c>
      <c r="H367" s="59">
        <v>1942</v>
      </c>
      <c r="I367" s="59">
        <f t="shared" si="9"/>
        <v>340</v>
      </c>
      <c r="J367" s="58">
        <v>0.15</v>
      </c>
      <c r="K367" s="35">
        <v>2289</v>
      </c>
      <c r="L367" s="56"/>
      <c r="M367" s="35">
        <f t="shared" si="10"/>
        <v>1942</v>
      </c>
      <c r="N367" s="35">
        <f t="shared" si="11"/>
        <v>347</v>
      </c>
      <c r="O367" s="36">
        <f t="shared" si="7"/>
        <v>0.15159458278724333</v>
      </c>
    </row>
    <row r="368" spans="1:15" x14ac:dyDescent="0.25">
      <c r="A368" s="37">
        <v>40124</v>
      </c>
      <c r="B368" s="30" t="s">
        <v>39</v>
      </c>
      <c r="C368" s="30" t="s">
        <v>39</v>
      </c>
      <c r="D368" s="30" t="s">
        <v>428</v>
      </c>
      <c r="E368" s="42">
        <v>2908</v>
      </c>
      <c r="F368" s="32">
        <v>3115</v>
      </c>
      <c r="G368" s="59">
        <f t="shared" si="8"/>
        <v>207</v>
      </c>
      <c r="H368" s="59">
        <v>2326</v>
      </c>
      <c r="I368" s="59">
        <f t="shared" si="9"/>
        <v>789</v>
      </c>
      <c r="J368" s="58">
        <v>0.25</v>
      </c>
      <c r="K368" s="35">
        <v>3132</v>
      </c>
      <c r="L368" s="56"/>
      <c r="M368" s="35">
        <f t="shared" si="10"/>
        <v>2326</v>
      </c>
      <c r="N368" s="35">
        <f t="shared" si="11"/>
        <v>806</v>
      </c>
      <c r="O368" s="36">
        <f t="shared" si="7"/>
        <v>0.25734355044699875</v>
      </c>
    </row>
    <row r="369" spans="1:15" x14ac:dyDescent="0.25">
      <c r="A369" s="37">
        <v>40125</v>
      </c>
      <c r="B369" s="30" t="s">
        <v>39</v>
      </c>
      <c r="C369" s="30" t="s">
        <v>39</v>
      </c>
      <c r="D369" s="30" t="s">
        <v>429</v>
      </c>
      <c r="E369" s="42">
        <v>3656</v>
      </c>
      <c r="F369" s="32">
        <v>4332</v>
      </c>
      <c r="G369" s="59">
        <f t="shared" si="8"/>
        <v>676</v>
      </c>
      <c r="H369" s="59">
        <v>1948</v>
      </c>
      <c r="I369" s="59">
        <f t="shared" si="9"/>
        <v>2384</v>
      </c>
      <c r="J369" s="58">
        <v>0.55000000000000004</v>
      </c>
      <c r="K369" s="35">
        <v>4506</v>
      </c>
      <c r="L369" s="56"/>
      <c r="M369" s="35">
        <f t="shared" si="10"/>
        <v>1948</v>
      </c>
      <c r="N369" s="35">
        <f t="shared" si="11"/>
        <v>2558</v>
      </c>
      <c r="O369" s="36">
        <f t="shared" si="7"/>
        <v>0.56768752774079001</v>
      </c>
    </row>
    <row r="370" spans="1:15" x14ac:dyDescent="0.25">
      <c r="A370" s="37">
        <v>40126</v>
      </c>
      <c r="B370" s="30" t="s">
        <v>39</v>
      </c>
      <c r="C370" s="30" t="s">
        <v>39</v>
      </c>
      <c r="D370" s="30" t="s">
        <v>430</v>
      </c>
      <c r="E370" s="38"/>
      <c r="F370" s="39">
        <v>0</v>
      </c>
      <c r="G370" s="40">
        <f t="shared" si="8"/>
        <v>0</v>
      </c>
      <c r="H370" s="40">
        <v>0</v>
      </c>
      <c r="I370" s="40">
        <f t="shared" si="9"/>
        <v>0</v>
      </c>
      <c r="J370" s="40" t="s">
        <v>1834</v>
      </c>
      <c r="K370" s="34">
        <v>0</v>
      </c>
      <c r="L370" s="56"/>
      <c r="M370" s="34">
        <f t="shared" si="10"/>
        <v>0</v>
      </c>
      <c r="N370" s="34">
        <f t="shared" si="11"/>
        <v>0</v>
      </c>
      <c r="O370" s="36" t="e">
        <f t="shared" si="7"/>
        <v>#DIV/0!</v>
      </c>
    </row>
    <row r="371" spans="1:15" x14ac:dyDescent="0.25">
      <c r="A371" s="37">
        <v>40127</v>
      </c>
      <c r="B371" s="30" t="s">
        <v>39</v>
      </c>
      <c r="C371" s="30" t="s">
        <v>39</v>
      </c>
      <c r="D371" s="30" t="s">
        <v>431</v>
      </c>
      <c r="E371" s="42">
        <v>1339</v>
      </c>
      <c r="F371" s="32">
        <v>1482</v>
      </c>
      <c r="G371" s="59">
        <f t="shared" si="8"/>
        <v>143</v>
      </c>
      <c r="H371" s="40">
        <v>138</v>
      </c>
      <c r="I371" s="59">
        <f t="shared" si="9"/>
        <v>1344</v>
      </c>
      <c r="J371" s="58">
        <v>0.91</v>
      </c>
      <c r="K371" s="35">
        <v>1528</v>
      </c>
      <c r="L371" s="29">
        <v>1344</v>
      </c>
      <c r="M371" s="34">
        <f t="shared" si="10"/>
        <v>1482</v>
      </c>
      <c r="N371" s="35">
        <f t="shared" si="11"/>
        <v>46</v>
      </c>
      <c r="O371" s="36">
        <f t="shared" si="7"/>
        <v>3.0104712041884817E-2</v>
      </c>
    </row>
    <row r="372" spans="1:15" x14ac:dyDescent="0.25">
      <c r="A372" s="37">
        <v>40128</v>
      </c>
      <c r="B372" s="30" t="s">
        <v>39</v>
      </c>
      <c r="C372" s="30" t="s">
        <v>39</v>
      </c>
      <c r="D372" s="30" t="s">
        <v>432</v>
      </c>
      <c r="E372" s="42">
        <v>2141</v>
      </c>
      <c r="F372" s="32">
        <v>2432</v>
      </c>
      <c r="G372" s="59">
        <f t="shared" si="8"/>
        <v>291</v>
      </c>
      <c r="H372" s="59">
        <v>1224</v>
      </c>
      <c r="I372" s="59">
        <f t="shared" si="9"/>
        <v>1208</v>
      </c>
      <c r="J372" s="58">
        <v>0.5</v>
      </c>
      <c r="K372" s="35">
        <v>2583</v>
      </c>
      <c r="L372" s="29">
        <v>0</v>
      </c>
      <c r="M372" s="35">
        <f t="shared" si="10"/>
        <v>1224</v>
      </c>
      <c r="N372" s="35">
        <f t="shared" si="11"/>
        <v>1359</v>
      </c>
      <c r="O372" s="36">
        <f t="shared" si="7"/>
        <v>0.52613240418118468</v>
      </c>
    </row>
    <row r="373" spans="1:15" x14ac:dyDescent="0.25">
      <c r="A373" s="37">
        <v>40129</v>
      </c>
      <c r="B373" s="30" t="s">
        <v>39</v>
      </c>
      <c r="C373" s="30" t="s">
        <v>39</v>
      </c>
      <c r="D373" s="30" t="s">
        <v>433</v>
      </c>
      <c r="E373" s="38"/>
      <c r="F373" s="39">
        <v>0</v>
      </c>
      <c r="G373" s="40">
        <f t="shared" si="8"/>
        <v>0</v>
      </c>
      <c r="H373" s="40">
        <v>0</v>
      </c>
      <c r="I373" s="40">
        <f t="shared" si="9"/>
        <v>0</v>
      </c>
      <c r="J373" s="40" t="s">
        <v>1834</v>
      </c>
      <c r="K373" s="34">
        <v>0</v>
      </c>
      <c r="L373" s="56"/>
      <c r="M373" s="34">
        <f t="shared" si="10"/>
        <v>0</v>
      </c>
      <c r="N373" s="34">
        <f t="shared" si="11"/>
        <v>0</v>
      </c>
      <c r="O373" s="36" t="e">
        <f t="shared" si="7"/>
        <v>#DIV/0!</v>
      </c>
    </row>
    <row r="374" spans="1:15" x14ac:dyDescent="0.25">
      <c r="A374" s="37">
        <v>40201</v>
      </c>
      <c r="B374" s="30" t="s">
        <v>39</v>
      </c>
      <c r="C374" s="30" t="s">
        <v>434</v>
      </c>
      <c r="D374" s="30" t="s">
        <v>434</v>
      </c>
      <c r="E374" s="57">
        <v>2</v>
      </c>
      <c r="F374" s="39">
        <v>1</v>
      </c>
      <c r="G374" s="40">
        <f t="shared" si="8"/>
        <v>-1</v>
      </c>
      <c r="H374" s="40">
        <v>0</v>
      </c>
      <c r="I374" s="40">
        <f t="shared" si="9"/>
        <v>1</v>
      </c>
      <c r="J374" s="58">
        <v>1</v>
      </c>
      <c r="K374" s="34">
        <v>1</v>
      </c>
      <c r="L374" s="56"/>
      <c r="M374" s="34">
        <f t="shared" si="10"/>
        <v>0</v>
      </c>
      <c r="N374" s="34">
        <f t="shared" si="11"/>
        <v>1</v>
      </c>
      <c r="O374" s="36">
        <f t="shared" si="7"/>
        <v>1</v>
      </c>
    </row>
    <row r="375" spans="1:15" x14ac:dyDescent="0.25">
      <c r="A375" s="37">
        <v>40202</v>
      </c>
      <c r="B375" s="30" t="s">
        <v>39</v>
      </c>
      <c r="C375" s="30" t="s">
        <v>434</v>
      </c>
      <c r="D375" s="30" t="s">
        <v>435</v>
      </c>
      <c r="E375" s="42">
        <v>2109</v>
      </c>
      <c r="F375" s="32">
        <v>2025</v>
      </c>
      <c r="G375" s="59">
        <f t="shared" si="8"/>
        <v>-84</v>
      </c>
      <c r="H375" s="59">
        <v>2025</v>
      </c>
      <c r="I375" s="59">
        <f t="shared" si="9"/>
        <v>0</v>
      </c>
      <c r="J375" s="58">
        <v>0</v>
      </c>
      <c r="K375" s="35">
        <v>2025</v>
      </c>
      <c r="L375" s="56"/>
      <c r="M375" s="35">
        <f t="shared" si="10"/>
        <v>2025</v>
      </c>
      <c r="N375" s="35">
        <f t="shared" si="11"/>
        <v>0</v>
      </c>
      <c r="O375" s="36">
        <f t="shared" si="7"/>
        <v>0</v>
      </c>
    </row>
    <row r="376" spans="1:15" x14ac:dyDescent="0.25">
      <c r="A376" s="37">
        <v>40203</v>
      </c>
      <c r="B376" s="30" t="s">
        <v>39</v>
      </c>
      <c r="C376" s="30" t="s">
        <v>434</v>
      </c>
      <c r="D376" s="30" t="s">
        <v>436</v>
      </c>
      <c r="E376" s="42">
        <v>1561</v>
      </c>
      <c r="F376" s="32">
        <v>1567</v>
      </c>
      <c r="G376" s="59">
        <f t="shared" si="8"/>
        <v>6</v>
      </c>
      <c r="H376" s="40">
        <v>246</v>
      </c>
      <c r="I376" s="59">
        <f t="shared" si="9"/>
        <v>1321</v>
      </c>
      <c r="J376" s="58">
        <v>0.84</v>
      </c>
      <c r="K376" s="35">
        <v>1297</v>
      </c>
      <c r="L376" s="56"/>
      <c r="M376" s="34">
        <f t="shared" si="10"/>
        <v>246</v>
      </c>
      <c r="N376" s="35">
        <f t="shared" si="11"/>
        <v>1051</v>
      </c>
      <c r="O376" s="36">
        <f t="shared" si="7"/>
        <v>0.81033153430994598</v>
      </c>
    </row>
    <row r="377" spans="1:15" x14ac:dyDescent="0.25">
      <c r="A377" s="37">
        <v>40204</v>
      </c>
      <c r="B377" s="30" t="s">
        <v>39</v>
      </c>
      <c r="C377" s="30" t="s">
        <v>434</v>
      </c>
      <c r="D377" s="30" t="s">
        <v>437</v>
      </c>
      <c r="E377" s="42">
        <v>2616</v>
      </c>
      <c r="F377" s="32">
        <v>2874</v>
      </c>
      <c r="G377" s="59">
        <f t="shared" si="8"/>
        <v>258</v>
      </c>
      <c r="H377" s="59">
        <v>2607</v>
      </c>
      <c r="I377" s="59">
        <f t="shared" si="9"/>
        <v>267</v>
      </c>
      <c r="J377" s="58">
        <v>0.09</v>
      </c>
      <c r="K377" s="35">
        <v>2893</v>
      </c>
      <c r="L377" s="56"/>
      <c r="M377" s="35">
        <f t="shared" si="10"/>
        <v>2607</v>
      </c>
      <c r="N377" s="35">
        <f t="shared" si="11"/>
        <v>286</v>
      </c>
      <c r="O377" s="36">
        <f t="shared" si="7"/>
        <v>9.8859315589353611E-2</v>
      </c>
    </row>
    <row r="378" spans="1:15" x14ac:dyDescent="0.25">
      <c r="A378" s="37">
        <v>40205</v>
      </c>
      <c r="B378" s="30" t="s">
        <v>39</v>
      </c>
      <c r="C378" s="30" t="s">
        <v>434</v>
      </c>
      <c r="D378" s="30" t="s">
        <v>438</v>
      </c>
      <c r="E378" s="42">
        <v>2555</v>
      </c>
      <c r="F378" s="32">
        <v>2675</v>
      </c>
      <c r="G378" s="59">
        <f t="shared" si="8"/>
        <v>120</v>
      </c>
      <c r="H378" s="59">
        <v>2428</v>
      </c>
      <c r="I378" s="59">
        <f t="shared" si="9"/>
        <v>247</v>
      </c>
      <c r="J378" s="58">
        <v>0.09</v>
      </c>
      <c r="K378" s="35">
        <v>2671</v>
      </c>
      <c r="L378" s="56"/>
      <c r="M378" s="35">
        <f t="shared" si="10"/>
        <v>2428</v>
      </c>
      <c r="N378" s="35">
        <f t="shared" si="11"/>
        <v>243</v>
      </c>
      <c r="O378" s="36">
        <f t="shared" si="7"/>
        <v>9.0977162111568699E-2</v>
      </c>
    </row>
    <row r="379" spans="1:15" x14ac:dyDescent="0.25">
      <c r="A379" s="37">
        <v>40206</v>
      </c>
      <c r="B379" s="30" t="s">
        <v>39</v>
      </c>
      <c r="C379" s="30" t="s">
        <v>434</v>
      </c>
      <c r="D379" s="30" t="s">
        <v>439</v>
      </c>
      <c r="E379" s="42">
        <v>3972</v>
      </c>
      <c r="F379" s="32">
        <v>4082</v>
      </c>
      <c r="G379" s="59">
        <f t="shared" si="8"/>
        <v>110</v>
      </c>
      <c r="H379" s="59">
        <v>3537</v>
      </c>
      <c r="I379" s="59">
        <f t="shared" si="9"/>
        <v>545</v>
      </c>
      <c r="J379" s="58">
        <v>0.13</v>
      </c>
      <c r="K379" s="35">
        <v>4040</v>
      </c>
      <c r="L379" s="56"/>
      <c r="M379" s="35">
        <f t="shared" si="10"/>
        <v>3537</v>
      </c>
      <c r="N379" s="35">
        <f t="shared" si="11"/>
        <v>503</v>
      </c>
      <c r="O379" s="36">
        <f t="shared" si="7"/>
        <v>0.1245049504950495</v>
      </c>
    </row>
    <row r="380" spans="1:15" x14ac:dyDescent="0.25">
      <c r="A380" s="37">
        <v>40207</v>
      </c>
      <c r="B380" s="30" t="s">
        <v>39</v>
      </c>
      <c r="C380" s="30" t="s">
        <v>434</v>
      </c>
      <c r="D380" s="30" t="s">
        <v>440</v>
      </c>
      <c r="E380" s="42">
        <v>914</v>
      </c>
      <c r="F380" s="32">
        <v>1048</v>
      </c>
      <c r="G380" s="59">
        <f t="shared" si="8"/>
        <v>134</v>
      </c>
      <c r="H380" s="40">
        <v>137</v>
      </c>
      <c r="I380" s="59">
        <f t="shared" si="9"/>
        <v>911</v>
      </c>
      <c r="J380" s="58">
        <v>0.87</v>
      </c>
      <c r="K380" s="35">
        <v>1072</v>
      </c>
      <c r="L380" s="56"/>
      <c r="M380" s="34">
        <f t="shared" si="10"/>
        <v>137</v>
      </c>
      <c r="N380" s="35">
        <f t="shared" si="11"/>
        <v>935</v>
      </c>
      <c r="O380" s="36">
        <f t="shared" si="7"/>
        <v>0.87220149253731338</v>
      </c>
    </row>
    <row r="381" spans="1:15" x14ac:dyDescent="0.25">
      <c r="A381" s="37">
        <v>40208</v>
      </c>
      <c r="B381" s="30" t="s">
        <v>39</v>
      </c>
      <c r="C381" s="30" t="s">
        <v>434</v>
      </c>
      <c r="D381" s="30" t="s">
        <v>441</v>
      </c>
      <c r="E381" s="42">
        <v>1452</v>
      </c>
      <c r="F381" s="32">
        <v>1418</v>
      </c>
      <c r="G381" s="59">
        <f t="shared" si="8"/>
        <v>-34</v>
      </c>
      <c r="H381" s="59">
        <v>1293</v>
      </c>
      <c r="I381" s="59">
        <f t="shared" si="9"/>
        <v>125</v>
      </c>
      <c r="J381" s="58">
        <v>0.09</v>
      </c>
      <c r="K381" s="35">
        <v>1362</v>
      </c>
      <c r="L381" s="29">
        <v>0</v>
      </c>
      <c r="M381" s="35">
        <f t="shared" si="10"/>
        <v>1293</v>
      </c>
      <c r="N381" s="35">
        <f t="shared" si="11"/>
        <v>69</v>
      </c>
      <c r="O381" s="36">
        <f t="shared" si="7"/>
        <v>5.0660792951541848E-2</v>
      </c>
    </row>
    <row r="382" spans="1:15" x14ac:dyDescent="0.25">
      <c r="A382" s="37">
        <v>40301</v>
      </c>
      <c r="B382" s="30" t="s">
        <v>39</v>
      </c>
      <c r="C382" s="30" t="s">
        <v>442</v>
      </c>
      <c r="D382" s="30" t="s">
        <v>442</v>
      </c>
      <c r="E382" s="57">
        <v>163</v>
      </c>
      <c r="F382" s="39">
        <v>181</v>
      </c>
      <c r="G382" s="40">
        <f t="shared" si="8"/>
        <v>18</v>
      </c>
      <c r="H382" s="40">
        <v>15</v>
      </c>
      <c r="I382" s="40">
        <f t="shared" si="9"/>
        <v>166</v>
      </c>
      <c r="J382" s="58">
        <v>0.92</v>
      </c>
      <c r="K382" s="34">
        <v>190</v>
      </c>
      <c r="L382" s="56"/>
      <c r="M382" s="34">
        <f t="shared" si="10"/>
        <v>15</v>
      </c>
      <c r="N382" s="34">
        <f t="shared" si="11"/>
        <v>175</v>
      </c>
      <c r="O382" s="36">
        <f t="shared" si="7"/>
        <v>0.92105263157894735</v>
      </c>
    </row>
    <row r="383" spans="1:15" x14ac:dyDescent="0.25">
      <c r="A383" s="37">
        <v>40302</v>
      </c>
      <c r="B383" s="30" t="s">
        <v>39</v>
      </c>
      <c r="C383" s="30" t="s">
        <v>442</v>
      </c>
      <c r="D383" s="30" t="s">
        <v>443</v>
      </c>
      <c r="E383" s="42">
        <v>1337</v>
      </c>
      <c r="F383" s="32">
        <v>1614</v>
      </c>
      <c r="G383" s="59">
        <f t="shared" si="8"/>
        <v>277</v>
      </c>
      <c r="H383" s="59">
        <v>1118</v>
      </c>
      <c r="I383" s="59">
        <f t="shared" si="9"/>
        <v>496</v>
      </c>
      <c r="J383" s="58">
        <v>0.31</v>
      </c>
      <c r="K383" s="35">
        <v>1662</v>
      </c>
      <c r="L383" s="56"/>
      <c r="M383" s="35">
        <f t="shared" si="10"/>
        <v>1118</v>
      </c>
      <c r="N383" s="35">
        <f t="shared" si="11"/>
        <v>544</v>
      </c>
      <c r="O383" s="36">
        <f t="shared" si="7"/>
        <v>0.32731648616125153</v>
      </c>
    </row>
    <row r="384" spans="1:15" x14ac:dyDescent="0.25">
      <c r="A384" s="37">
        <v>40303</v>
      </c>
      <c r="B384" s="30" t="s">
        <v>39</v>
      </c>
      <c r="C384" s="30" t="s">
        <v>442</v>
      </c>
      <c r="D384" s="30" t="s">
        <v>444</v>
      </c>
      <c r="E384" s="57">
        <v>550</v>
      </c>
      <c r="F384" s="39">
        <v>608</v>
      </c>
      <c r="G384" s="40">
        <f t="shared" si="8"/>
        <v>58</v>
      </c>
      <c r="H384" s="40">
        <v>223</v>
      </c>
      <c r="I384" s="40">
        <f t="shared" si="9"/>
        <v>385</v>
      </c>
      <c r="J384" s="58">
        <v>0.63</v>
      </c>
      <c r="K384" s="34">
        <v>572</v>
      </c>
      <c r="L384" s="56"/>
      <c r="M384" s="34">
        <f t="shared" si="10"/>
        <v>223</v>
      </c>
      <c r="N384" s="34">
        <f t="shared" si="11"/>
        <v>349</v>
      </c>
      <c r="O384" s="36">
        <f t="shared" si="7"/>
        <v>0.6101398601398601</v>
      </c>
    </row>
    <row r="385" spans="1:15" x14ac:dyDescent="0.25">
      <c r="A385" s="37">
        <v>40304</v>
      </c>
      <c r="B385" s="30" t="s">
        <v>39</v>
      </c>
      <c r="C385" s="30" t="s">
        <v>442</v>
      </c>
      <c r="D385" s="30" t="s">
        <v>445</v>
      </c>
      <c r="E385" s="57">
        <v>431</v>
      </c>
      <c r="F385" s="39">
        <v>493</v>
      </c>
      <c r="G385" s="40">
        <f t="shared" si="8"/>
        <v>62</v>
      </c>
      <c r="H385" s="40">
        <v>352</v>
      </c>
      <c r="I385" s="40">
        <f t="shared" si="9"/>
        <v>141</v>
      </c>
      <c r="J385" s="58">
        <v>0.28999999999999998</v>
      </c>
      <c r="K385" s="34">
        <v>475</v>
      </c>
      <c r="L385" s="56"/>
      <c r="M385" s="34">
        <f t="shared" si="10"/>
        <v>352</v>
      </c>
      <c r="N385" s="34">
        <f t="shared" si="11"/>
        <v>123</v>
      </c>
      <c r="O385" s="36">
        <f t="shared" si="7"/>
        <v>0.25894736842105265</v>
      </c>
    </row>
    <row r="386" spans="1:15" x14ac:dyDescent="0.25">
      <c r="A386" s="37">
        <v>40305</v>
      </c>
      <c r="B386" s="30" t="s">
        <v>39</v>
      </c>
      <c r="C386" s="30" t="s">
        <v>442</v>
      </c>
      <c r="D386" s="30" t="s">
        <v>446</v>
      </c>
      <c r="E386" s="57">
        <v>296</v>
      </c>
      <c r="F386" s="39">
        <v>345</v>
      </c>
      <c r="G386" s="40">
        <f t="shared" si="8"/>
        <v>49</v>
      </c>
      <c r="H386" s="40">
        <v>18</v>
      </c>
      <c r="I386" s="40">
        <f t="shared" si="9"/>
        <v>327</v>
      </c>
      <c r="J386" s="58">
        <v>0.95</v>
      </c>
      <c r="K386" s="34">
        <v>335</v>
      </c>
      <c r="L386" s="29">
        <v>0</v>
      </c>
      <c r="M386" s="34">
        <f t="shared" si="10"/>
        <v>18</v>
      </c>
      <c r="N386" s="34">
        <f t="shared" si="11"/>
        <v>317</v>
      </c>
      <c r="O386" s="36">
        <f t="shared" si="7"/>
        <v>0.94626865671641791</v>
      </c>
    </row>
    <row r="387" spans="1:15" x14ac:dyDescent="0.25">
      <c r="A387" s="37">
        <v>40306</v>
      </c>
      <c r="B387" s="30" t="s">
        <v>39</v>
      </c>
      <c r="C387" s="30" t="s">
        <v>442</v>
      </c>
      <c r="D387" s="30" t="s">
        <v>447</v>
      </c>
      <c r="E387" s="57">
        <v>554</v>
      </c>
      <c r="F387" s="39">
        <v>628</v>
      </c>
      <c r="G387" s="40">
        <f t="shared" si="8"/>
        <v>74</v>
      </c>
      <c r="H387" s="40">
        <v>525</v>
      </c>
      <c r="I387" s="40">
        <f t="shared" si="9"/>
        <v>103</v>
      </c>
      <c r="J387" s="58">
        <v>0.16</v>
      </c>
      <c r="K387" s="34">
        <v>609</v>
      </c>
      <c r="L387" s="56"/>
      <c r="M387" s="34">
        <f t="shared" si="10"/>
        <v>525</v>
      </c>
      <c r="N387" s="34">
        <f t="shared" si="11"/>
        <v>84</v>
      </c>
      <c r="O387" s="36">
        <f t="shared" si="7"/>
        <v>0.13793103448275862</v>
      </c>
    </row>
    <row r="388" spans="1:15" x14ac:dyDescent="0.25">
      <c r="A388" s="37">
        <v>40307</v>
      </c>
      <c r="B388" s="30" t="s">
        <v>39</v>
      </c>
      <c r="C388" s="30" t="s">
        <v>442</v>
      </c>
      <c r="D388" s="30" t="s">
        <v>448</v>
      </c>
      <c r="E388" s="57">
        <v>757</v>
      </c>
      <c r="F388" s="39">
        <v>929</v>
      </c>
      <c r="G388" s="40">
        <f t="shared" si="8"/>
        <v>172</v>
      </c>
      <c r="H388" s="40">
        <v>104</v>
      </c>
      <c r="I388" s="40">
        <f t="shared" si="9"/>
        <v>825</v>
      </c>
      <c r="J388" s="58">
        <v>0.89</v>
      </c>
      <c r="K388" s="34">
        <v>977</v>
      </c>
      <c r="L388" s="56"/>
      <c r="M388" s="34">
        <f t="shared" si="10"/>
        <v>104</v>
      </c>
      <c r="N388" s="34">
        <f t="shared" si="11"/>
        <v>873</v>
      </c>
      <c r="O388" s="36">
        <f t="shared" si="7"/>
        <v>0.8935516888433982</v>
      </c>
    </row>
    <row r="389" spans="1:15" x14ac:dyDescent="0.25">
      <c r="A389" s="37">
        <v>40308</v>
      </c>
      <c r="B389" s="30" t="s">
        <v>39</v>
      </c>
      <c r="C389" s="30" t="s">
        <v>442</v>
      </c>
      <c r="D389" s="30" t="s">
        <v>449</v>
      </c>
      <c r="E389" s="42">
        <v>2883</v>
      </c>
      <c r="F389" s="32">
        <v>3639</v>
      </c>
      <c r="G389" s="59">
        <f t="shared" si="8"/>
        <v>756</v>
      </c>
      <c r="H389" s="59">
        <v>2883</v>
      </c>
      <c r="I389" s="59">
        <f t="shared" si="9"/>
        <v>756</v>
      </c>
      <c r="J389" s="58">
        <v>0.21</v>
      </c>
      <c r="K389" s="35">
        <v>3613</v>
      </c>
      <c r="L389" s="56"/>
      <c r="M389" s="35">
        <f t="shared" si="10"/>
        <v>2883</v>
      </c>
      <c r="N389" s="35">
        <f t="shared" si="11"/>
        <v>730</v>
      </c>
      <c r="O389" s="36">
        <f t="shared" si="7"/>
        <v>0.20204815942430113</v>
      </c>
    </row>
    <row r="390" spans="1:15" x14ac:dyDescent="0.25">
      <c r="A390" s="37">
        <v>40309</v>
      </c>
      <c r="B390" s="30" t="s">
        <v>39</v>
      </c>
      <c r="C390" s="30" t="s">
        <v>442</v>
      </c>
      <c r="D390" s="30" t="s">
        <v>450</v>
      </c>
      <c r="E390" s="42">
        <v>2336</v>
      </c>
      <c r="F390" s="32">
        <v>3144</v>
      </c>
      <c r="G390" s="59">
        <f t="shared" si="8"/>
        <v>808</v>
      </c>
      <c r="H390" s="59">
        <v>2133</v>
      </c>
      <c r="I390" s="59">
        <f t="shared" si="9"/>
        <v>1011</v>
      </c>
      <c r="J390" s="58">
        <v>0.32</v>
      </c>
      <c r="K390" s="35">
        <v>3199</v>
      </c>
      <c r="L390" s="56"/>
      <c r="M390" s="35">
        <f t="shared" si="10"/>
        <v>2133</v>
      </c>
      <c r="N390" s="35">
        <f t="shared" si="11"/>
        <v>1066</v>
      </c>
      <c r="O390" s="36">
        <f t="shared" si="7"/>
        <v>0.33322913410440763</v>
      </c>
    </row>
    <row r="391" spans="1:15" x14ac:dyDescent="0.25">
      <c r="A391" s="37">
        <v>40310</v>
      </c>
      <c r="B391" s="30" t="s">
        <v>39</v>
      </c>
      <c r="C391" s="30" t="s">
        <v>442</v>
      </c>
      <c r="D391" s="30" t="s">
        <v>451</v>
      </c>
      <c r="E391" s="42">
        <v>1490</v>
      </c>
      <c r="F391" s="32">
        <v>1585</v>
      </c>
      <c r="G391" s="59">
        <f t="shared" si="8"/>
        <v>95</v>
      </c>
      <c r="H391" s="59">
        <v>1375</v>
      </c>
      <c r="I391" s="59">
        <f t="shared" si="9"/>
        <v>210</v>
      </c>
      <c r="J391" s="58">
        <v>0.13</v>
      </c>
      <c r="K391" s="35">
        <v>1576</v>
      </c>
      <c r="L391" s="56"/>
      <c r="M391" s="35">
        <f t="shared" si="10"/>
        <v>1375</v>
      </c>
      <c r="N391" s="35">
        <f t="shared" si="11"/>
        <v>201</v>
      </c>
      <c r="O391" s="36">
        <f t="shared" si="7"/>
        <v>0.12753807106598986</v>
      </c>
    </row>
    <row r="392" spans="1:15" x14ac:dyDescent="0.25">
      <c r="A392" s="37">
        <v>40311</v>
      </c>
      <c r="B392" s="30" t="s">
        <v>39</v>
      </c>
      <c r="C392" s="30" t="s">
        <v>442</v>
      </c>
      <c r="D392" s="30" t="s">
        <v>452</v>
      </c>
      <c r="E392" s="42">
        <v>1379</v>
      </c>
      <c r="F392" s="32">
        <v>1548</v>
      </c>
      <c r="G392" s="59">
        <f t="shared" si="8"/>
        <v>169</v>
      </c>
      <c r="H392" s="40">
        <v>0</v>
      </c>
      <c r="I392" s="59">
        <f t="shared" si="9"/>
        <v>1548</v>
      </c>
      <c r="J392" s="58">
        <v>1</v>
      </c>
      <c r="K392" s="35">
        <v>1580</v>
      </c>
      <c r="L392" s="56"/>
      <c r="M392" s="34">
        <f t="shared" si="10"/>
        <v>0</v>
      </c>
      <c r="N392" s="35">
        <f t="shared" si="11"/>
        <v>1580</v>
      </c>
      <c r="O392" s="36">
        <f t="shared" si="7"/>
        <v>1</v>
      </c>
    </row>
    <row r="393" spans="1:15" x14ac:dyDescent="0.25">
      <c r="A393" s="37">
        <v>40312</v>
      </c>
      <c r="B393" s="30" t="s">
        <v>39</v>
      </c>
      <c r="C393" s="30" t="s">
        <v>442</v>
      </c>
      <c r="D393" s="30" t="s">
        <v>453</v>
      </c>
      <c r="E393" s="42">
        <v>1781</v>
      </c>
      <c r="F393" s="32">
        <v>1903</v>
      </c>
      <c r="G393" s="59">
        <f t="shared" si="8"/>
        <v>122</v>
      </c>
      <c r="H393" s="59">
        <v>1587</v>
      </c>
      <c r="I393" s="59">
        <f t="shared" si="9"/>
        <v>316</v>
      </c>
      <c r="J393" s="58">
        <v>0.17</v>
      </c>
      <c r="K393" s="35">
        <v>1902</v>
      </c>
      <c r="L393" s="56"/>
      <c r="M393" s="35">
        <f t="shared" si="10"/>
        <v>1587</v>
      </c>
      <c r="N393" s="35">
        <f t="shared" si="11"/>
        <v>315</v>
      </c>
      <c r="O393" s="36">
        <f t="shared" si="7"/>
        <v>0.16561514195583596</v>
      </c>
    </row>
    <row r="394" spans="1:15" x14ac:dyDescent="0.25">
      <c r="A394" s="37">
        <v>40313</v>
      </c>
      <c r="B394" s="30" t="s">
        <v>39</v>
      </c>
      <c r="C394" s="30" t="s">
        <v>442</v>
      </c>
      <c r="D394" s="30" t="s">
        <v>454</v>
      </c>
      <c r="E394" s="42">
        <v>1780</v>
      </c>
      <c r="F394" s="32">
        <v>2006</v>
      </c>
      <c r="G394" s="59">
        <f t="shared" si="8"/>
        <v>226</v>
      </c>
      <c r="H394" s="59">
        <v>1255</v>
      </c>
      <c r="I394" s="59">
        <f t="shared" si="9"/>
        <v>751</v>
      </c>
      <c r="J394" s="58">
        <v>0.37</v>
      </c>
      <c r="K394" s="35">
        <v>2029</v>
      </c>
      <c r="L394" s="56"/>
      <c r="M394" s="35">
        <f t="shared" si="10"/>
        <v>1255</v>
      </c>
      <c r="N394" s="35">
        <f t="shared" si="11"/>
        <v>774</v>
      </c>
      <c r="O394" s="36">
        <f t="shared" si="7"/>
        <v>0.38146870379497289</v>
      </c>
    </row>
    <row r="395" spans="1:15" x14ac:dyDescent="0.25">
      <c r="A395" s="37">
        <v>40401</v>
      </c>
      <c r="B395" s="30" t="s">
        <v>39</v>
      </c>
      <c r="C395" s="30" t="s">
        <v>455</v>
      </c>
      <c r="D395" s="30" t="s">
        <v>456</v>
      </c>
      <c r="E395" s="42">
        <v>5549</v>
      </c>
      <c r="F395" s="32">
        <v>6079</v>
      </c>
      <c r="G395" s="59">
        <f t="shared" si="8"/>
        <v>530</v>
      </c>
      <c r="H395" s="59">
        <v>4592</v>
      </c>
      <c r="I395" s="59">
        <f t="shared" si="9"/>
        <v>1487</v>
      </c>
      <c r="J395" s="58">
        <v>0.24</v>
      </c>
      <c r="K395" s="35">
        <v>6099</v>
      </c>
      <c r="L395" s="29">
        <v>125</v>
      </c>
      <c r="M395" s="35">
        <f t="shared" si="10"/>
        <v>4717</v>
      </c>
      <c r="N395" s="35">
        <f t="shared" si="11"/>
        <v>1382</v>
      </c>
      <c r="O395" s="36">
        <f t="shared" si="7"/>
        <v>0.22659452369240859</v>
      </c>
    </row>
    <row r="396" spans="1:15" x14ac:dyDescent="0.25">
      <c r="A396" s="37">
        <v>40402</v>
      </c>
      <c r="B396" s="30" t="s">
        <v>39</v>
      </c>
      <c r="C396" s="30" t="s">
        <v>455</v>
      </c>
      <c r="D396" s="30" t="s">
        <v>457</v>
      </c>
      <c r="E396" s="42">
        <v>787</v>
      </c>
      <c r="F396" s="32">
        <v>1031</v>
      </c>
      <c r="G396" s="59">
        <f t="shared" si="8"/>
        <v>244</v>
      </c>
      <c r="H396" s="40">
        <v>747</v>
      </c>
      <c r="I396" s="59">
        <f t="shared" si="9"/>
        <v>284</v>
      </c>
      <c r="J396" s="58">
        <v>0.28000000000000003</v>
      </c>
      <c r="K396" s="35">
        <v>1010</v>
      </c>
      <c r="L396" s="56"/>
      <c r="M396" s="34">
        <f t="shared" si="10"/>
        <v>747</v>
      </c>
      <c r="N396" s="35">
        <f t="shared" si="11"/>
        <v>263</v>
      </c>
      <c r="O396" s="36">
        <f t="shared" si="7"/>
        <v>0.26039603960396041</v>
      </c>
    </row>
    <row r="397" spans="1:15" x14ac:dyDescent="0.25">
      <c r="A397" s="37">
        <v>40403</v>
      </c>
      <c r="B397" s="30" t="s">
        <v>39</v>
      </c>
      <c r="C397" s="30" t="s">
        <v>455</v>
      </c>
      <c r="D397" s="30" t="s">
        <v>458</v>
      </c>
      <c r="E397" s="57">
        <v>186</v>
      </c>
      <c r="F397" s="39">
        <v>239</v>
      </c>
      <c r="G397" s="40">
        <f t="shared" si="8"/>
        <v>53</v>
      </c>
      <c r="H397" s="40">
        <v>161</v>
      </c>
      <c r="I397" s="40">
        <f t="shared" si="9"/>
        <v>78</v>
      </c>
      <c r="J397" s="58">
        <v>0.33</v>
      </c>
      <c r="K397" s="34">
        <v>230</v>
      </c>
      <c r="L397" s="56"/>
      <c r="M397" s="34">
        <f t="shared" si="10"/>
        <v>161</v>
      </c>
      <c r="N397" s="34">
        <f t="shared" si="11"/>
        <v>69</v>
      </c>
      <c r="O397" s="36">
        <f t="shared" si="7"/>
        <v>0.3</v>
      </c>
    </row>
    <row r="398" spans="1:15" x14ac:dyDescent="0.25">
      <c r="A398" s="37">
        <v>40404</v>
      </c>
      <c r="B398" s="30" t="s">
        <v>39</v>
      </c>
      <c r="C398" s="30" t="s">
        <v>455</v>
      </c>
      <c r="D398" s="30" t="s">
        <v>459</v>
      </c>
      <c r="E398" s="42">
        <v>1385</v>
      </c>
      <c r="F398" s="32">
        <v>1664</v>
      </c>
      <c r="G398" s="59">
        <f t="shared" si="8"/>
        <v>279</v>
      </c>
      <c r="H398" s="59">
        <v>1130</v>
      </c>
      <c r="I398" s="59">
        <f t="shared" si="9"/>
        <v>534</v>
      </c>
      <c r="J398" s="58">
        <v>0.32</v>
      </c>
      <c r="K398" s="35">
        <v>1643</v>
      </c>
      <c r="L398" s="56"/>
      <c r="M398" s="35">
        <f t="shared" si="10"/>
        <v>1130</v>
      </c>
      <c r="N398" s="35">
        <f t="shared" si="11"/>
        <v>513</v>
      </c>
      <c r="O398" s="36">
        <f t="shared" si="7"/>
        <v>0.31223371880706025</v>
      </c>
    </row>
    <row r="399" spans="1:15" x14ac:dyDescent="0.25">
      <c r="A399" s="37">
        <v>40405</v>
      </c>
      <c r="B399" s="30" t="s">
        <v>39</v>
      </c>
      <c r="C399" s="30" t="s">
        <v>455</v>
      </c>
      <c r="D399" s="30" t="s">
        <v>460</v>
      </c>
      <c r="E399" s="42">
        <v>945</v>
      </c>
      <c r="F399" s="32">
        <v>1018</v>
      </c>
      <c r="G399" s="59">
        <f t="shared" si="8"/>
        <v>73</v>
      </c>
      <c r="H399" s="40">
        <v>819</v>
      </c>
      <c r="I399" s="59">
        <f t="shared" si="9"/>
        <v>199</v>
      </c>
      <c r="J399" s="58">
        <v>0.2</v>
      </c>
      <c r="K399" s="35">
        <v>1034</v>
      </c>
      <c r="L399" s="56"/>
      <c r="M399" s="34">
        <f t="shared" si="10"/>
        <v>819</v>
      </c>
      <c r="N399" s="35">
        <f t="shared" si="11"/>
        <v>215</v>
      </c>
      <c r="O399" s="36">
        <f t="shared" si="7"/>
        <v>0.20793036750483559</v>
      </c>
    </row>
    <row r="400" spans="1:15" x14ac:dyDescent="0.25">
      <c r="A400" s="37">
        <v>40406</v>
      </c>
      <c r="B400" s="30" t="s">
        <v>39</v>
      </c>
      <c r="C400" s="30" t="s">
        <v>455</v>
      </c>
      <c r="D400" s="30" t="s">
        <v>461</v>
      </c>
      <c r="E400" s="57">
        <v>685</v>
      </c>
      <c r="F400" s="39">
        <v>694</v>
      </c>
      <c r="G400" s="40">
        <f t="shared" si="8"/>
        <v>9</v>
      </c>
      <c r="H400" s="40">
        <v>685</v>
      </c>
      <c r="I400" s="40">
        <f t="shared" si="9"/>
        <v>9</v>
      </c>
      <c r="J400" s="58">
        <v>0.01</v>
      </c>
      <c r="K400" s="34">
        <v>685</v>
      </c>
      <c r="L400" s="56"/>
      <c r="M400" s="34">
        <f t="shared" si="10"/>
        <v>685</v>
      </c>
      <c r="N400" s="34">
        <f t="shared" si="11"/>
        <v>0</v>
      </c>
      <c r="O400" s="36">
        <f t="shared" si="7"/>
        <v>0</v>
      </c>
    </row>
    <row r="401" spans="1:15" x14ac:dyDescent="0.25">
      <c r="A401" s="37">
        <v>40407</v>
      </c>
      <c r="B401" s="30" t="s">
        <v>39</v>
      </c>
      <c r="C401" s="30" t="s">
        <v>455</v>
      </c>
      <c r="D401" s="30" t="s">
        <v>462</v>
      </c>
      <c r="E401" s="42">
        <v>1342</v>
      </c>
      <c r="F401" s="32">
        <v>1574</v>
      </c>
      <c r="G401" s="59">
        <f t="shared" si="8"/>
        <v>232</v>
      </c>
      <c r="H401" s="59">
        <v>1152</v>
      </c>
      <c r="I401" s="59">
        <f t="shared" si="9"/>
        <v>422</v>
      </c>
      <c r="J401" s="58">
        <v>0.27</v>
      </c>
      <c r="K401" s="35">
        <v>1586</v>
      </c>
      <c r="L401" s="56"/>
      <c r="M401" s="35">
        <f t="shared" si="10"/>
        <v>1152</v>
      </c>
      <c r="N401" s="35">
        <f t="shared" si="11"/>
        <v>434</v>
      </c>
      <c r="O401" s="36">
        <f t="shared" si="7"/>
        <v>0.27364438839848676</v>
      </c>
    </row>
    <row r="402" spans="1:15" x14ac:dyDescent="0.25">
      <c r="A402" s="37">
        <v>40408</v>
      </c>
      <c r="B402" s="30" t="s">
        <v>39</v>
      </c>
      <c r="C402" s="30" t="s">
        <v>455</v>
      </c>
      <c r="D402" s="30" t="s">
        <v>463</v>
      </c>
      <c r="E402" s="57">
        <v>453</v>
      </c>
      <c r="F402" s="39">
        <v>484</v>
      </c>
      <c r="G402" s="40">
        <f t="shared" si="8"/>
        <v>31</v>
      </c>
      <c r="H402" s="40">
        <v>263</v>
      </c>
      <c r="I402" s="40">
        <f t="shared" si="9"/>
        <v>221</v>
      </c>
      <c r="J402" s="58">
        <v>0.46</v>
      </c>
      <c r="K402" s="34">
        <v>457</v>
      </c>
      <c r="L402" s="56"/>
      <c r="M402" s="34">
        <f t="shared" si="10"/>
        <v>263</v>
      </c>
      <c r="N402" s="34">
        <f t="shared" si="11"/>
        <v>194</v>
      </c>
      <c r="O402" s="36">
        <f t="shared" si="7"/>
        <v>0.42450765864332601</v>
      </c>
    </row>
    <row r="403" spans="1:15" x14ac:dyDescent="0.25">
      <c r="A403" s="37">
        <v>40409</v>
      </c>
      <c r="B403" s="30" t="s">
        <v>39</v>
      </c>
      <c r="C403" s="30" t="s">
        <v>455</v>
      </c>
      <c r="D403" s="30" t="s">
        <v>464</v>
      </c>
      <c r="E403" s="57">
        <v>466</v>
      </c>
      <c r="F403" s="39">
        <v>531</v>
      </c>
      <c r="G403" s="40">
        <f t="shared" si="8"/>
        <v>65</v>
      </c>
      <c r="H403" s="40">
        <v>334</v>
      </c>
      <c r="I403" s="40">
        <f t="shared" si="9"/>
        <v>197</v>
      </c>
      <c r="J403" s="58">
        <v>0.37</v>
      </c>
      <c r="K403" s="34">
        <v>489</v>
      </c>
      <c r="L403" s="56"/>
      <c r="M403" s="34">
        <f t="shared" si="10"/>
        <v>334</v>
      </c>
      <c r="N403" s="34">
        <f t="shared" si="11"/>
        <v>155</v>
      </c>
      <c r="O403" s="36">
        <f t="shared" si="7"/>
        <v>0.31697341513292432</v>
      </c>
    </row>
    <row r="404" spans="1:15" x14ac:dyDescent="0.25">
      <c r="A404" s="37">
        <v>40410</v>
      </c>
      <c r="B404" s="30" t="s">
        <v>39</v>
      </c>
      <c r="C404" s="30" t="s">
        <v>455</v>
      </c>
      <c r="D404" s="30" t="s">
        <v>465</v>
      </c>
      <c r="E404" s="42">
        <v>1867</v>
      </c>
      <c r="F404" s="32">
        <v>1944</v>
      </c>
      <c r="G404" s="59">
        <f t="shared" si="8"/>
        <v>77</v>
      </c>
      <c r="H404" s="59">
        <v>1766</v>
      </c>
      <c r="I404" s="59">
        <f t="shared" si="9"/>
        <v>178</v>
      </c>
      <c r="J404" s="58">
        <v>0.09</v>
      </c>
      <c r="K404" s="35">
        <v>1862</v>
      </c>
      <c r="L404" s="56"/>
      <c r="M404" s="35">
        <f t="shared" si="10"/>
        <v>1766</v>
      </c>
      <c r="N404" s="35">
        <f t="shared" si="11"/>
        <v>96</v>
      </c>
      <c r="O404" s="36">
        <f t="shared" si="7"/>
        <v>5.155746509129968E-2</v>
      </c>
    </row>
    <row r="405" spans="1:15" x14ac:dyDescent="0.25">
      <c r="A405" s="37">
        <v>40411</v>
      </c>
      <c r="B405" s="30" t="s">
        <v>39</v>
      </c>
      <c r="C405" s="30" t="s">
        <v>455</v>
      </c>
      <c r="D405" s="30" t="s">
        <v>466</v>
      </c>
      <c r="E405" s="57">
        <v>395</v>
      </c>
      <c r="F405" s="39">
        <v>440</v>
      </c>
      <c r="G405" s="40">
        <f t="shared" si="8"/>
        <v>45</v>
      </c>
      <c r="H405" s="40">
        <v>387</v>
      </c>
      <c r="I405" s="40">
        <f t="shared" si="9"/>
        <v>53</v>
      </c>
      <c r="J405" s="58">
        <v>0.12</v>
      </c>
      <c r="K405" s="34">
        <v>429</v>
      </c>
      <c r="L405" s="56"/>
      <c r="M405" s="34">
        <f t="shared" si="10"/>
        <v>387</v>
      </c>
      <c r="N405" s="34">
        <f t="shared" si="11"/>
        <v>42</v>
      </c>
      <c r="O405" s="36">
        <f t="shared" si="7"/>
        <v>9.7902097902097904E-2</v>
      </c>
    </row>
    <row r="406" spans="1:15" x14ac:dyDescent="0.25">
      <c r="A406" s="37">
        <v>40412</v>
      </c>
      <c r="B406" s="30" t="s">
        <v>39</v>
      </c>
      <c r="C406" s="30" t="s">
        <v>455</v>
      </c>
      <c r="D406" s="30" t="s">
        <v>467</v>
      </c>
      <c r="E406" s="57">
        <v>157</v>
      </c>
      <c r="F406" s="39">
        <v>206</v>
      </c>
      <c r="G406" s="40">
        <f t="shared" si="8"/>
        <v>49</v>
      </c>
      <c r="H406" s="40">
        <v>116</v>
      </c>
      <c r="I406" s="40">
        <f t="shared" si="9"/>
        <v>90</v>
      </c>
      <c r="J406" s="58">
        <v>0.44</v>
      </c>
      <c r="K406" s="34">
        <v>202</v>
      </c>
      <c r="L406" s="56"/>
      <c r="M406" s="34">
        <f t="shared" si="10"/>
        <v>116</v>
      </c>
      <c r="N406" s="34">
        <f t="shared" si="11"/>
        <v>86</v>
      </c>
      <c r="O406" s="36">
        <f t="shared" si="7"/>
        <v>0.42574257425742573</v>
      </c>
    </row>
    <row r="407" spans="1:15" x14ac:dyDescent="0.25">
      <c r="A407" s="37">
        <v>40413</v>
      </c>
      <c r="B407" s="30" t="s">
        <v>39</v>
      </c>
      <c r="C407" s="30" t="s">
        <v>455</v>
      </c>
      <c r="D407" s="30" t="s">
        <v>468</v>
      </c>
      <c r="E407" s="42">
        <v>3855</v>
      </c>
      <c r="F407" s="32">
        <v>4214</v>
      </c>
      <c r="G407" s="59">
        <f t="shared" si="8"/>
        <v>359</v>
      </c>
      <c r="H407" s="59">
        <v>3151</v>
      </c>
      <c r="I407" s="59">
        <f t="shared" si="9"/>
        <v>1063</v>
      </c>
      <c r="J407" s="58">
        <v>0.25</v>
      </c>
      <c r="K407" s="35">
        <v>4136</v>
      </c>
      <c r="L407" s="56"/>
      <c r="M407" s="35">
        <f t="shared" si="10"/>
        <v>3151</v>
      </c>
      <c r="N407" s="35">
        <f t="shared" si="11"/>
        <v>985</v>
      </c>
      <c r="O407" s="36">
        <f t="shared" si="7"/>
        <v>0.23815280464216634</v>
      </c>
    </row>
    <row r="408" spans="1:15" x14ac:dyDescent="0.25">
      <c r="A408" s="37">
        <v>40414</v>
      </c>
      <c r="B408" s="30" t="s">
        <v>39</v>
      </c>
      <c r="C408" s="30" t="s">
        <v>455</v>
      </c>
      <c r="D408" s="30" t="s">
        <v>469</v>
      </c>
      <c r="E408" s="42">
        <v>1326</v>
      </c>
      <c r="F408" s="32">
        <v>1549</v>
      </c>
      <c r="G408" s="59">
        <f t="shared" si="8"/>
        <v>223</v>
      </c>
      <c r="H408" s="59">
        <v>1319</v>
      </c>
      <c r="I408" s="59">
        <f t="shared" si="9"/>
        <v>230</v>
      </c>
      <c r="J408" s="58">
        <v>0.15</v>
      </c>
      <c r="K408" s="35">
        <v>1513</v>
      </c>
      <c r="L408" s="56"/>
      <c r="M408" s="35">
        <f t="shared" si="10"/>
        <v>1319</v>
      </c>
      <c r="N408" s="35">
        <f t="shared" si="11"/>
        <v>194</v>
      </c>
      <c r="O408" s="36">
        <f t="shared" si="7"/>
        <v>0.12822207534699273</v>
      </c>
    </row>
    <row r="409" spans="1:15" x14ac:dyDescent="0.25">
      <c r="A409" s="37">
        <v>40501</v>
      </c>
      <c r="B409" s="30" t="s">
        <v>39</v>
      </c>
      <c r="C409" s="30" t="s">
        <v>470</v>
      </c>
      <c r="D409" s="30" t="s">
        <v>471</v>
      </c>
      <c r="E409" s="57">
        <v>116</v>
      </c>
      <c r="F409" s="39">
        <v>117</v>
      </c>
      <c r="G409" s="40">
        <f t="shared" si="8"/>
        <v>1</v>
      </c>
      <c r="H409" s="40">
        <v>94</v>
      </c>
      <c r="I409" s="40">
        <f t="shared" si="9"/>
        <v>23</v>
      </c>
      <c r="J409" s="58">
        <v>0.2</v>
      </c>
      <c r="K409" s="34">
        <v>104</v>
      </c>
      <c r="L409" s="56"/>
      <c r="M409" s="34">
        <f t="shared" si="10"/>
        <v>94</v>
      </c>
      <c r="N409" s="34">
        <f t="shared" si="11"/>
        <v>10</v>
      </c>
      <c r="O409" s="36">
        <f t="shared" si="7"/>
        <v>9.6153846153846159E-2</v>
      </c>
    </row>
    <row r="410" spans="1:15" x14ac:dyDescent="0.25">
      <c r="A410" s="37">
        <v>40502</v>
      </c>
      <c r="B410" s="30" t="s">
        <v>39</v>
      </c>
      <c r="C410" s="30" t="s">
        <v>470</v>
      </c>
      <c r="D410" s="30" t="s">
        <v>472</v>
      </c>
      <c r="E410" s="57">
        <v>811</v>
      </c>
      <c r="F410" s="39">
        <v>840</v>
      </c>
      <c r="G410" s="40">
        <f t="shared" si="8"/>
        <v>29</v>
      </c>
      <c r="H410" s="40">
        <v>789</v>
      </c>
      <c r="I410" s="40">
        <f t="shared" si="9"/>
        <v>51</v>
      </c>
      <c r="J410" s="58">
        <v>0.06</v>
      </c>
      <c r="K410" s="34">
        <v>817</v>
      </c>
      <c r="L410" s="56"/>
      <c r="M410" s="34">
        <f t="shared" si="10"/>
        <v>789</v>
      </c>
      <c r="N410" s="34">
        <f t="shared" si="11"/>
        <v>28</v>
      </c>
      <c r="O410" s="36">
        <f t="shared" si="7"/>
        <v>3.4271725826193387E-2</v>
      </c>
    </row>
    <row r="411" spans="1:15" x14ac:dyDescent="0.25">
      <c r="A411" s="37">
        <v>40503</v>
      </c>
      <c r="B411" s="30" t="s">
        <v>39</v>
      </c>
      <c r="C411" s="30" t="s">
        <v>470</v>
      </c>
      <c r="D411" s="30" t="s">
        <v>473</v>
      </c>
      <c r="E411" s="42">
        <v>1773</v>
      </c>
      <c r="F411" s="32">
        <v>2149</v>
      </c>
      <c r="G411" s="59">
        <f t="shared" si="8"/>
        <v>376</v>
      </c>
      <c r="H411" s="59">
        <v>1766</v>
      </c>
      <c r="I411" s="59">
        <f t="shared" si="9"/>
        <v>383</v>
      </c>
      <c r="J411" s="58">
        <v>0.18</v>
      </c>
      <c r="K411" s="35">
        <v>2094</v>
      </c>
      <c r="L411" s="56"/>
      <c r="M411" s="35">
        <f t="shared" si="10"/>
        <v>1766</v>
      </c>
      <c r="N411" s="35">
        <f t="shared" si="11"/>
        <v>328</v>
      </c>
      <c r="O411" s="36">
        <f t="shared" si="7"/>
        <v>0.15663801337153774</v>
      </c>
    </row>
    <row r="412" spans="1:15" x14ac:dyDescent="0.25">
      <c r="A412" s="37">
        <v>40504</v>
      </c>
      <c r="B412" s="30" t="s">
        <v>39</v>
      </c>
      <c r="C412" s="30" t="s">
        <v>470</v>
      </c>
      <c r="D412" s="30" t="s">
        <v>474</v>
      </c>
      <c r="E412" s="42">
        <v>1238</v>
      </c>
      <c r="F412" s="32">
        <v>1427</v>
      </c>
      <c r="G412" s="59">
        <f t="shared" si="8"/>
        <v>189</v>
      </c>
      <c r="H412" s="40">
        <v>889</v>
      </c>
      <c r="I412" s="59">
        <f t="shared" si="9"/>
        <v>538</v>
      </c>
      <c r="J412" s="58">
        <v>0.38</v>
      </c>
      <c r="K412" s="35">
        <v>1357</v>
      </c>
      <c r="L412" s="56"/>
      <c r="M412" s="34">
        <f t="shared" si="10"/>
        <v>889</v>
      </c>
      <c r="N412" s="35">
        <f t="shared" si="11"/>
        <v>468</v>
      </c>
      <c r="O412" s="36">
        <f t="shared" si="7"/>
        <v>0.34487840825350036</v>
      </c>
    </row>
    <row r="413" spans="1:15" x14ac:dyDescent="0.25">
      <c r="A413" s="37">
        <v>40505</v>
      </c>
      <c r="B413" s="30" t="s">
        <v>39</v>
      </c>
      <c r="C413" s="30" t="s">
        <v>470</v>
      </c>
      <c r="D413" s="30" t="s">
        <v>470</v>
      </c>
      <c r="E413" s="42">
        <v>1904</v>
      </c>
      <c r="F413" s="32">
        <v>3718</v>
      </c>
      <c r="G413" s="59">
        <f t="shared" si="8"/>
        <v>1814</v>
      </c>
      <c r="H413" s="59">
        <v>1721</v>
      </c>
      <c r="I413" s="59">
        <f t="shared" si="9"/>
        <v>1997</v>
      </c>
      <c r="J413" s="58">
        <v>0.54</v>
      </c>
      <c r="K413" s="35">
        <v>3688</v>
      </c>
      <c r="L413" s="56"/>
      <c r="M413" s="35">
        <f t="shared" si="10"/>
        <v>1721</v>
      </c>
      <c r="N413" s="35">
        <f t="shared" si="11"/>
        <v>1967</v>
      </c>
      <c r="O413" s="36">
        <f t="shared" si="7"/>
        <v>0.53335140997830799</v>
      </c>
    </row>
    <row r="414" spans="1:15" x14ac:dyDescent="0.25">
      <c r="A414" s="37">
        <v>40506</v>
      </c>
      <c r="B414" s="30" t="s">
        <v>39</v>
      </c>
      <c r="C414" s="30" t="s">
        <v>470</v>
      </c>
      <c r="D414" s="30" t="s">
        <v>475</v>
      </c>
      <c r="E414" s="42">
        <v>964</v>
      </c>
      <c r="F414" s="32">
        <v>1147</v>
      </c>
      <c r="G414" s="59">
        <f t="shared" si="8"/>
        <v>183</v>
      </c>
      <c r="H414" s="40">
        <v>941</v>
      </c>
      <c r="I414" s="59">
        <f t="shared" si="9"/>
        <v>206</v>
      </c>
      <c r="J414" s="58">
        <v>0.18</v>
      </c>
      <c r="K414" s="35">
        <v>1126</v>
      </c>
      <c r="L414" s="56"/>
      <c r="M414" s="34">
        <f t="shared" si="10"/>
        <v>941</v>
      </c>
      <c r="N414" s="35">
        <f t="shared" si="11"/>
        <v>185</v>
      </c>
      <c r="O414" s="36">
        <f t="shared" si="7"/>
        <v>0.16429840142095914</v>
      </c>
    </row>
    <row r="415" spans="1:15" x14ac:dyDescent="0.25">
      <c r="A415" s="37">
        <v>40507</v>
      </c>
      <c r="B415" s="30" t="s">
        <v>39</v>
      </c>
      <c r="C415" s="30" t="s">
        <v>470</v>
      </c>
      <c r="D415" s="30" t="s">
        <v>144</v>
      </c>
      <c r="E415" s="57">
        <v>630</v>
      </c>
      <c r="F415" s="39">
        <v>678</v>
      </c>
      <c r="G415" s="40">
        <f t="shared" si="8"/>
        <v>48</v>
      </c>
      <c r="H415" s="40">
        <v>456</v>
      </c>
      <c r="I415" s="40">
        <f t="shared" si="9"/>
        <v>222</v>
      </c>
      <c r="J415" s="58">
        <v>0.33</v>
      </c>
      <c r="K415" s="34">
        <v>660</v>
      </c>
      <c r="L415" s="56"/>
      <c r="M415" s="34">
        <f t="shared" si="10"/>
        <v>456</v>
      </c>
      <c r="N415" s="34">
        <f t="shared" si="11"/>
        <v>204</v>
      </c>
      <c r="O415" s="36">
        <f t="shared" si="7"/>
        <v>0.30909090909090908</v>
      </c>
    </row>
    <row r="416" spans="1:15" x14ac:dyDescent="0.25">
      <c r="A416" s="37">
        <v>40508</v>
      </c>
      <c r="B416" s="30" t="s">
        <v>39</v>
      </c>
      <c r="C416" s="30" t="s">
        <v>470</v>
      </c>
      <c r="D416" s="30" t="s">
        <v>476</v>
      </c>
      <c r="E416" s="42">
        <v>920</v>
      </c>
      <c r="F416" s="32">
        <v>1003</v>
      </c>
      <c r="G416" s="59">
        <f t="shared" si="8"/>
        <v>83</v>
      </c>
      <c r="H416" s="40">
        <v>795</v>
      </c>
      <c r="I416" s="59">
        <f t="shared" si="9"/>
        <v>208</v>
      </c>
      <c r="J416" s="58">
        <v>0.21</v>
      </c>
      <c r="K416" s="34">
        <v>967</v>
      </c>
      <c r="L416" s="56"/>
      <c r="M416" s="34">
        <f t="shared" si="10"/>
        <v>795</v>
      </c>
      <c r="N416" s="34">
        <f t="shared" si="11"/>
        <v>172</v>
      </c>
      <c r="O416" s="36">
        <f t="shared" si="7"/>
        <v>0.1778697001034126</v>
      </c>
    </row>
    <row r="417" spans="1:15" x14ac:dyDescent="0.25">
      <c r="A417" s="37">
        <v>40509</v>
      </c>
      <c r="B417" s="30" t="s">
        <v>39</v>
      </c>
      <c r="C417" s="30" t="s">
        <v>470</v>
      </c>
      <c r="D417" s="30" t="s">
        <v>477</v>
      </c>
      <c r="E417" s="57">
        <v>555</v>
      </c>
      <c r="F417" s="39">
        <v>574</v>
      </c>
      <c r="G417" s="40">
        <f t="shared" si="8"/>
        <v>19</v>
      </c>
      <c r="H417" s="40">
        <v>555</v>
      </c>
      <c r="I417" s="40">
        <f t="shared" si="9"/>
        <v>19</v>
      </c>
      <c r="J417" s="58">
        <v>0.03</v>
      </c>
      <c r="K417" s="34">
        <v>572</v>
      </c>
      <c r="L417" s="56"/>
      <c r="M417" s="34">
        <f t="shared" si="10"/>
        <v>555</v>
      </c>
      <c r="N417" s="34">
        <f t="shared" si="11"/>
        <v>17</v>
      </c>
      <c r="O417" s="36">
        <f t="shared" si="7"/>
        <v>2.972027972027972E-2</v>
      </c>
    </row>
    <row r="418" spans="1:15" x14ac:dyDescent="0.25">
      <c r="A418" s="37">
        <v>40510</v>
      </c>
      <c r="B418" s="30" t="s">
        <v>39</v>
      </c>
      <c r="C418" s="30" t="s">
        <v>470</v>
      </c>
      <c r="D418" s="30" t="s">
        <v>478</v>
      </c>
      <c r="E418" s="57">
        <v>904</v>
      </c>
      <c r="F418" s="39">
        <v>904</v>
      </c>
      <c r="G418" s="40">
        <f t="shared" si="8"/>
        <v>0</v>
      </c>
      <c r="H418" s="40">
        <v>904</v>
      </c>
      <c r="I418" s="40">
        <f t="shared" si="9"/>
        <v>0</v>
      </c>
      <c r="J418" s="58">
        <v>0</v>
      </c>
      <c r="K418" s="34">
        <v>904</v>
      </c>
      <c r="L418" s="56"/>
      <c r="M418" s="34">
        <f t="shared" si="10"/>
        <v>904</v>
      </c>
      <c r="N418" s="34">
        <f t="shared" si="11"/>
        <v>0</v>
      </c>
      <c r="O418" s="36">
        <f t="shared" si="7"/>
        <v>0</v>
      </c>
    </row>
    <row r="419" spans="1:15" x14ac:dyDescent="0.25">
      <c r="A419" s="37">
        <v>40511</v>
      </c>
      <c r="B419" s="30" t="s">
        <v>39</v>
      </c>
      <c r="C419" s="30" t="s">
        <v>470</v>
      </c>
      <c r="D419" s="30" t="s">
        <v>479</v>
      </c>
      <c r="E419" s="57">
        <v>671</v>
      </c>
      <c r="F419" s="39">
        <v>723</v>
      </c>
      <c r="G419" s="40">
        <f t="shared" si="8"/>
        <v>52</v>
      </c>
      <c r="H419" s="40">
        <v>416</v>
      </c>
      <c r="I419" s="40">
        <f t="shared" si="9"/>
        <v>307</v>
      </c>
      <c r="J419" s="58">
        <v>0.42</v>
      </c>
      <c r="K419" s="34">
        <v>703</v>
      </c>
      <c r="L419" s="56"/>
      <c r="M419" s="34">
        <f t="shared" si="10"/>
        <v>416</v>
      </c>
      <c r="N419" s="34">
        <f t="shared" si="11"/>
        <v>287</v>
      </c>
      <c r="O419" s="36">
        <f t="shared" si="7"/>
        <v>0.40825035561877665</v>
      </c>
    </row>
    <row r="420" spans="1:15" x14ac:dyDescent="0.25">
      <c r="A420" s="37">
        <v>40512</v>
      </c>
      <c r="B420" s="30" t="s">
        <v>39</v>
      </c>
      <c r="C420" s="30" t="s">
        <v>470</v>
      </c>
      <c r="D420" s="30" t="s">
        <v>480</v>
      </c>
      <c r="E420" s="57">
        <v>600</v>
      </c>
      <c r="F420" s="39">
        <v>704</v>
      </c>
      <c r="G420" s="40">
        <f t="shared" si="8"/>
        <v>104</v>
      </c>
      <c r="H420" s="40">
        <v>577</v>
      </c>
      <c r="I420" s="40">
        <f t="shared" si="9"/>
        <v>127</v>
      </c>
      <c r="J420" s="58">
        <v>0.18</v>
      </c>
      <c r="K420" s="34">
        <v>687</v>
      </c>
      <c r="L420" s="56"/>
      <c r="M420" s="34">
        <f t="shared" si="10"/>
        <v>577</v>
      </c>
      <c r="N420" s="34">
        <f t="shared" si="11"/>
        <v>110</v>
      </c>
      <c r="O420" s="36">
        <f t="shared" si="7"/>
        <v>0.16011644832605532</v>
      </c>
    </row>
    <row r="421" spans="1:15" x14ac:dyDescent="0.25">
      <c r="A421" s="37">
        <v>40513</v>
      </c>
      <c r="B421" s="30" t="s">
        <v>39</v>
      </c>
      <c r="C421" s="30" t="s">
        <v>470</v>
      </c>
      <c r="D421" s="30" t="s">
        <v>481</v>
      </c>
      <c r="E421" s="57">
        <v>634</v>
      </c>
      <c r="F421" s="39">
        <v>664</v>
      </c>
      <c r="G421" s="40">
        <f t="shared" si="8"/>
        <v>30</v>
      </c>
      <c r="H421" s="40">
        <v>624</v>
      </c>
      <c r="I421" s="40">
        <f t="shared" si="9"/>
        <v>40</v>
      </c>
      <c r="J421" s="58">
        <v>0.06</v>
      </c>
      <c r="K421" s="34">
        <v>660</v>
      </c>
      <c r="L421" s="56"/>
      <c r="M421" s="34">
        <f t="shared" si="10"/>
        <v>624</v>
      </c>
      <c r="N421" s="34">
        <f t="shared" si="11"/>
        <v>36</v>
      </c>
      <c r="O421" s="36">
        <f t="shared" si="7"/>
        <v>5.4545454545454543E-2</v>
      </c>
    </row>
    <row r="422" spans="1:15" x14ac:dyDescent="0.25">
      <c r="A422" s="37">
        <v>40514</v>
      </c>
      <c r="B422" s="30" t="s">
        <v>39</v>
      </c>
      <c r="C422" s="30" t="s">
        <v>470</v>
      </c>
      <c r="D422" s="30" t="s">
        <v>482</v>
      </c>
      <c r="E422" s="57">
        <v>801</v>
      </c>
      <c r="F422" s="39">
        <v>901</v>
      </c>
      <c r="G422" s="40">
        <f t="shared" si="8"/>
        <v>100</v>
      </c>
      <c r="H422" s="40">
        <v>462</v>
      </c>
      <c r="I422" s="40">
        <f t="shared" si="9"/>
        <v>439</v>
      </c>
      <c r="J422" s="58">
        <v>0.49</v>
      </c>
      <c r="K422" s="34">
        <v>878</v>
      </c>
      <c r="L422" s="56"/>
      <c r="M422" s="34">
        <f t="shared" si="10"/>
        <v>462</v>
      </c>
      <c r="N422" s="34">
        <f t="shared" si="11"/>
        <v>416</v>
      </c>
      <c r="O422" s="36">
        <f t="shared" si="7"/>
        <v>0.47380410022779046</v>
      </c>
    </row>
    <row r="423" spans="1:15" x14ac:dyDescent="0.25">
      <c r="A423" s="37">
        <v>40515</v>
      </c>
      <c r="B423" s="30" t="s">
        <v>39</v>
      </c>
      <c r="C423" s="30" t="s">
        <v>470</v>
      </c>
      <c r="D423" s="30" t="s">
        <v>483</v>
      </c>
      <c r="E423" s="57">
        <v>546</v>
      </c>
      <c r="F423" s="39">
        <v>687</v>
      </c>
      <c r="G423" s="40">
        <f t="shared" si="8"/>
        <v>141</v>
      </c>
      <c r="H423" s="40">
        <v>31</v>
      </c>
      <c r="I423" s="40">
        <f t="shared" si="9"/>
        <v>656</v>
      </c>
      <c r="J423" s="58">
        <v>0.95</v>
      </c>
      <c r="K423" s="34">
        <v>677</v>
      </c>
      <c r="L423" s="56"/>
      <c r="M423" s="34">
        <f t="shared" si="10"/>
        <v>31</v>
      </c>
      <c r="N423" s="34">
        <f t="shared" si="11"/>
        <v>646</v>
      </c>
      <c r="O423" s="36">
        <f t="shared" si="7"/>
        <v>0.95420974889217136</v>
      </c>
    </row>
    <row r="424" spans="1:15" x14ac:dyDescent="0.25">
      <c r="A424" s="37">
        <v>40516</v>
      </c>
      <c r="B424" s="30" t="s">
        <v>39</v>
      </c>
      <c r="C424" s="30" t="s">
        <v>470</v>
      </c>
      <c r="D424" s="30" t="s">
        <v>484</v>
      </c>
      <c r="E424" s="57">
        <v>427</v>
      </c>
      <c r="F424" s="39">
        <v>799</v>
      </c>
      <c r="G424" s="40">
        <f t="shared" si="8"/>
        <v>372</v>
      </c>
      <c r="H424" s="40">
        <v>272</v>
      </c>
      <c r="I424" s="40">
        <f t="shared" si="9"/>
        <v>527</v>
      </c>
      <c r="J424" s="58">
        <v>0.66</v>
      </c>
      <c r="K424" s="34">
        <v>817</v>
      </c>
      <c r="L424" s="56"/>
      <c r="M424" s="34">
        <f t="shared" si="10"/>
        <v>272</v>
      </c>
      <c r="N424" s="34">
        <f t="shared" si="11"/>
        <v>545</v>
      </c>
      <c r="O424" s="36">
        <f t="shared" si="7"/>
        <v>0.66707466340269272</v>
      </c>
    </row>
    <row r="425" spans="1:15" x14ac:dyDescent="0.25">
      <c r="A425" s="37">
        <v>40517</v>
      </c>
      <c r="B425" s="30" t="s">
        <v>39</v>
      </c>
      <c r="C425" s="30" t="s">
        <v>470</v>
      </c>
      <c r="D425" s="30" t="s">
        <v>485</v>
      </c>
      <c r="E425" s="42">
        <v>1191</v>
      </c>
      <c r="F425" s="32">
        <v>1507</v>
      </c>
      <c r="G425" s="59">
        <f t="shared" si="8"/>
        <v>316</v>
      </c>
      <c r="H425" s="40">
        <v>529</v>
      </c>
      <c r="I425" s="59">
        <f t="shared" si="9"/>
        <v>978</v>
      </c>
      <c r="J425" s="58">
        <v>0.65</v>
      </c>
      <c r="K425" s="35">
        <v>1483</v>
      </c>
      <c r="L425" s="56"/>
      <c r="M425" s="34">
        <f t="shared" si="10"/>
        <v>529</v>
      </c>
      <c r="N425" s="35">
        <f t="shared" si="11"/>
        <v>954</v>
      </c>
      <c r="O425" s="36">
        <f t="shared" si="7"/>
        <v>0.64329062710721507</v>
      </c>
    </row>
    <row r="426" spans="1:15" x14ac:dyDescent="0.25">
      <c r="A426" s="37">
        <v>40518</v>
      </c>
      <c r="B426" s="30" t="s">
        <v>39</v>
      </c>
      <c r="C426" s="30" t="s">
        <v>470</v>
      </c>
      <c r="D426" s="30" t="s">
        <v>486</v>
      </c>
      <c r="E426" s="57">
        <v>535</v>
      </c>
      <c r="F426" s="39">
        <v>617</v>
      </c>
      <c r="G426" s="40">
        <f t="shared" si="8"/>
        <v>82</v>
      </c>
      <c r="H426" s="40">
        <v>472</v>
      </c>
      <c r="I426" s="40">
        <f t="shared" si="9"/>
        <v>145</v>
      </c>
      <c r="J426" s="58">
        <v>0.24</v>
      </c>
      <c r="K426" s="34">
        <v>598</v>
      </c>
      <c r="L426" s="56"/>
      <c r="M426" s="34">
        <f t="shared" si="10"/>
        <v>472</v>
      </c>
      <c r="N426" s="34">
        <f t="shared" si="11"/>
        <v>126</v>
      </c>
      <c r="O426" s="36">
        <f t="shared" si="7"/>
        <v>0.21070234113712374</v>
      </c>
    </row>
    <row r="427" spans="1:15" x14ac:dyDescent="0.25">
      <c r="A427" s="37">
        <v>40519</v>
      </c>
      <c r="B427" s="30" t="s">
        <v>39</v>
      </c>
      <c r="C427" s="30" t="s">
        <v>470</v>
      </c>
      <c r="D427" s="30" t="s">
        <v>487</v>
      </c>
      <c r="E427" s="42">
        <v>1856</v>
      </c>
      <c r="F427" s="32">
        <v>2173</v>
      </c>
      <c r="G427" s="59">
        <f t="shared" si="8"/>
        <v>317</v>
      </c>
      <c r="H427" s="59">
        <v>1529</v>
      </c>
      <c r="I427" s="59">
        <f t="shared" si="9"/>
        <v>644</v>
      </c>
      <c r="J427" s="58">
        <v>0.3</v>
      </c>
      <c r="K427" s="35">
        <v>2158</v>
      </c>
      <c r="L427" s="56"/>
      <c r="M427" s="35">
        <f t="shared" si="10"/>
        <v>1529</v>
      </c>
      <c r="N427" s="35">
        <f t="shared" si="11"/>
        <v>629</v>
      </c>
      <c r="O427" s="36">
        <f t="shared" si="7"/>
        <v>0.29147358665430956</v>
      </c>
    </row>
    <row r="428" spans="1:15" x14ac:dyDescent="0.25">
      <c r="A428" s="37">
        <v>40520</v>
      </c>
      <c r="B428" s="30" t="s">
        <v>39</v>
      </c>
      <c r="C428" s="30" t="s">
        <v>470</v>
      </c>
      <c r="D428" s="30" t="s">
        <v>488</v>
      </c>
      <c r="E428" s="42">
        <v>11743</v>
      </c>
      <c r="F428" s="32">
        <v>12121</v>
      </c>
      <c r="G428" s="59">
        <f t="shared" si="8"/>
        <v>378</v>
      </c>
      <c r="H428" s="59">
        <v>11438</v>
      </c>
      <c r="I428" s="59">
        <f t="shared" si="9"/>
        <v>683</v>
      </c>
      <c r="J428" s="58">
        <v>0.06</v>
      </c>
      <c r="K428" s="35">
        <v>11477</v>
      </c>
      <c r="L428" s="56"/>
      <c r="M428" s="35">
        <f t="shared" si="10"/>
        <v>11438</v>
      </c>
      <c r="N428" s="35">
        <f t="shared" si="11"/>
        <v>39</v>
      </c>
      <c r="O428" s="36">
        <f t="shared" si="7"/>
        <v>3.3981005489239348E-3</v>
      </c>
    </row>
    <row r="429" spans="1:15" x14ac:dyDescent="0.25">
      <c r="A429" s="37">
        <v>40601</v>
      </c>
      <c r="B429" s="30" t="s">
        <v>39</v>
      </c>
      <c r="C429" s="30" t="s">
        <v>489</v>
      </c>
      <c r="D429" s="30" t="s">
        <v>78</v>
      </c>
      <c r="E429" s="57">
        <v>424</v>
      </c>
      <c r="F429" s="39">
        <v>469</v>
      </c>
      <c r="G429" s="40">
        <f t="shared" si="8"/>
        <v>45</v>
      </c>
      <c r="H429" s="40">
        <v>326</v>
      </c>
      <c r="I429" s="40">
        <f t="shared" si="9"/>
        <v>143</v>
      </c>
      <c r="J429" s="58">
        <v>0.3</v>
      </c>
      <c r="K429" s="34">
        <v>432</v>
      </c>
      <c r="L429" s="56"/>
      <c r="M429" s="34">
        <f t="shared" si="10"/>
        <v>326</v>
      </c>
      <c r="N429" s="34">
        <f t="shared" si="11"/>
        <v>106</v>
      </c>
      <c r="O429" s="36">
        <f t="shared" si="7"/>
        <v>0.24537037037037038</v>
      </c>
    </row>
    <row r="430" spans="1:15" x14ac:dyDescent="0.25">
      <c r="A430" s="37">
        <v>40602</v>
      </c>
      <c r="B430" s="30" t="s">
        <v>39</v>
      </c>
      <c r="C430" s="30" t="s">
        <v>489</v>
      </c>
      <c r="D430" s="30" t="s">
        <v>490</v>
      </c>
      <c r="E430" s="57">
        <v>347</v>
      </c>
      <c r="F430" s="39">
        <v>685</v>
      </c>
      <c r="G430" s="40">
        <f t="shared" si="8"/>
        <v>338</v>
      </c>
      <c r="H430" s="40">
        <v>229</v>
      </c>
      <c r="I430" s="40">
        <f t="shared" si="9"/>
        <v>456</v>
      </c>
      <c r="J430" s="58">
        <v>0.67</v>
      </c>
      <c r="K430" s="34">
        <v>685</v>
      </c>
      <c r="L430" s="56"/>
      <c r="M430" s="34">
        <f t="shared" si="10"/>
        <v>229</v>
      </c>
      <c r="N430" s="34">
        <f t="shared" si="11"/>
        <v>456</v>
      </c>
      <c r="O430" s="36">
        <f t="shared" si="7"/>
        <v>0.66569343065693432</v>
      </c>
    </row>
    <row r="431" spans="1:15" x14ac:dyDescent="0.25">
      <c r="A431" s="37">
        <v>40603</v>
      </c>
      <c r="B431" s="30" t="s">
        <v>39</v>
      </c>
      <c r="C431" s="30" t="s">
        <v>489</v>
      </c>
      <c r="D431" s="30" t="s">
        <v>491</v>
      </c>
      <c r="E431" s="42">
        <v>2041</v>
      </c>
      <c r="F431" s="32">
        <v>3307</v>
      </c>
      <c r="G431" s="59">
        <f t="shared" si="8"/>
        <v>1266</v>
      </c>
      <c r="H431" s="59">
        <v>1292</v>
      </c>
      <c r="I431" s="59">
        <f t="shared" si="9"/>
        <v>2015</v>
      </c>
      <c r="J431" s="58">
        <v>0.61</v>
      </c>
      <c r="K431" s="35">
        <v>3275</v>
      </c>
      <c r="L431" s="29">
        <v>96</v>
      </c>
      <c r="M431" s="35">
        <f t="shared" si="10"/>
        <v>1388</v>
      </c>
      <c r="N431" s="35">
        <f t="shared" si="11"/>
        <v>1887</v>
      </c>
      <c r="O431" s="36">
        <f t="shared" si="7"/>
        <v>0.57618320610687024</v>
      </c>
    </row>
    <row r="432" spans="1:15" x14ac:dyDescent="0.25">
      <c r="A432" s="37">
        <v>40604</v>
      </c>
      <c r="B432" s="30" t="s">
        <v>39</v>
      </c>
      <c r="C432" s="30" t="s">
        <v>489</v>
      </c>
      <c r="D432" s="30" t="s">
        <v>492</v>
      </c>
      <c r="E432" s="57">
        <v>502</v>
      </c>
      <c r="F432" s="39">
        <v>684</v>
      </c>
      <c r="G432" s="40">
        <f t="shared" si="8"/>
        <v>182</v>
      </c>
      <c r="H432" s="40">
        <v>440</v>
      </c>
      <c r="I432" s="40">
        <f t="shared" si="9"/>
        <v>244</v>
      </c>
      <c r="J432" s="58">
        <v>0.36</v>
      </c>
      <c r="K432" s="34">
        <v>673</v>
      </c>
      <c r="L432" s="56"/>
      <c r="M432" s="34">
        <f t="shared" si="10"/>
        <v>440</v>
      </c>
      <c r="N432" s="34">
        <f t="shared" si="11"/>
        <v>233</v>
      </c>
      <c r="O432" s="36">
        <f t="shared" si="7"/>
        <v>0.34621099554234769</v>
      </c>
    </row>
    <row r="433" spans="1:15" x14ac:dyDescent="0.25">
      <c r="A433" s="37">
        <v>40605</v>
      </c>
      <c r="B433" s="30" t="s">
        <v>39</v>
      </c>
      <c r="C433" s="30" t="s">
        <v>489</v>
      </c>
      <c r="D433" s="30" t="s">
        <v>493</v>
      </c>
      <c r="E433" s="57">
        <v>550</v>
      </c>
      <c r="F433" s="39">
        <v>607</v>
      </c>
      <c r="G433" s="40">
        <f t="shared" si="8"/>
        <v>57</v>
      </c>
      <c r="H433" s="40">
        <v>417</v>
      </c>
      <c r="I433" s="40">
        <f t="shared" si="9"/>
        <v>190</v>
      </c>
      <c r="J433" s="58">
        <v>0.31</v>
      </c>
      <c r="K433" s="34">
        <v>599</v>
      </c>
      <c r="L433" s="56"/>
      <c r="M433" s="34">
        <f t="shared" si="10"/>
        <v>417</v>
      </c>
      <c r="N433" s="34">
        <f t="shared" si="11"/>
        <v>182</v>
      </c>
      <c r="O433" s="36">
        <f t="shared" si="7"/>
        <v>0.30383973288814692</v>
      </c>
    </row>
    <row r="434" spans="1:15" x14ac:dyDescent="0.25">
      <c r="A434" s="37">
        <v>40606</v>
      </c>
      <c r="B434" s="30" t="s">
        <v>39</v>
      </c>
      <c r="C434" s="30" t="s">
        <v>489</v>
      </c>
      <c r="D434" s="30" t="s">
        <v>494</v>
      </c>
      <c r="E434" s="42">
        <v>2713</v>
      </c>
      <c r="F434" s="32">
        <v>3450</v>
      </c>
      <c r="G434" s="59">
        <f t="shared" si="8"/>
        <v>737</v>
      </c>
      <c r="H434" s="40">
        <v>739</v>
      </c>
      <c r="I434" s="59">
        <f t="shared" si="9"/>
        <v>2711</v>
      </c>
      <c r="J434" s="58">
        <v>0.79</v>
      </c>
      <c r="K434" s="35">
        <v>3451</v>
      </c>
      <c r="L434" s="56"/>
      <c r="M434" s="34">
        <f t="shared" si="10"/>
        <v>739</v>
      </c>
      <c r="N434" s="35">
        <f t="shared" si="11"/>
        <v>2712</v>
      </c>
      <c r="O434" s="36">
        <f t="shared" si="7"/>
        <v>0.78585917125470883</v>
      </c>
    </row>
    <row r="435" spans="1:15" x14ac:dyDescent="0.25">
      <c r="A435" s="37">
        <v>40607</v>
      </c>
      <c r="B435" s="30" t="s">
        <v>39</v>
      </c>
      <c r="C435" s="30" t="s">
        <v>489</v>
      </c>
      <c r="D435" s="30" t="s">
        <v>495</v>
      </c>
      <c r="E435" s="57">
        <v>442</v>
      </c>
      <c r="F435" s="39">
        <v>448</v>
      </c>
      <c r="G435" s="40">
        <f t="shared" si="8"/>
        <v>6</v>
      </c>
      <c r="H435" s="40">
        <v>390</v>
      </c>
      <c r="I435" s="40">
        <f t="shared" si="9"/>
        <v>58</v>
      </c>
      <c r="J435" s="58">
        <v>0.13</v>
      </c>
      <c r="K435" s="34">
        <v>419</v>
      </c>
      <c r="L435" s="56"/>
      <c r="M435" s="34">
        <f t="shared" si="10"/>
        <v>390</v>
      </c>
      <c r="N435" s="34">
        <f t="shared" si="11"/>
        <v>29</v>
      </c>
      <c r="O435" s="36">
        <f t="shared" si="7"/>
        <v>6.9212410501193311E-2</v>
      </c>
    </row>
    <row r="436" spans="1:15" x14ac:dyDescent="0.25">
      <c r="A436" s="37">
        <v>40608</v>
      </c>
      <c r="B436" s="30" t="s">
        <v>39</v>
      </c>
      <c r="C436" s="30" t="s">
        <v>489</v>
      </c>
      <c r="D436" s="30" t="s">
        <v>496</v>
      </c>
      <c r="E436" s="42">
        <v>3374</v>
      </c>
      <c r="F436" s="32">
        <v>4034</v>
      </c>
      <c r="G436" s="59">
        <f t="shared" si="8"/>
        <v>660</v>
      </c>
      <c r="H436" s="59">
        <v>2181</v>
      </c>
      <c r="I436" s="59">
        <f t="shared" si="9"/>
        <v>1853</v>
      </c>
      <c r="J436" s="58">
        <v>0.46</v>
      </c>
      <c r="K436" s="35">
        <v>3963</v>
      </c>
      <c r="L436" s="56"/>
      <c r="M436" s="35">
        <f t="shared" si="10"/>
        <v>2181</v>
      </c>
      <c r="N436" s="35">
        <f t="shared" si="11"/>
        <v>1782</v>
      </c>
      <c r="O436" s="36">
        <f t="shared" si="7"/>
        <v>0.44965934897804694</v>
      </c>
    </row>
    <row r="437" spans="1:15" x14ac:dyDescent="0.25">
      <c r="A437" s="37">
        <v>40701</v>
      </c>
      <c r="B437" s="30" t="s">
        <v>39</v>
      </c>
      <c r="C437" s="30" t="s">
        <v>497</v>
      </c>
      <c r="D437" s="30" t="s">
        <v>498</v>
      </c>
      <c r="E437" s="57">
        <v>160</v>
      </c>
      <c r="F437" s="39">
        <v>153</v>
      </c>
      <c r="G437" s="40">
        <f t="shared" si="8"/>
        <v>-7</v>
      </c>
      <c r="H437" s="40">
        <v>0</v>
      </c>
      <c r="I437" s="40">
        <f t="shared" si="9"/>
        <v>153</v>
      </c>
      <c r="J437" s="58">
        <v>1</v>
      </c>
      <c r="K437" s="34">
        <v>132</v>
      </c>
      <c r="L437" s="56"/>
      <c r="M437" s="34">
        <f t="shared" si="10"/>
        <v>0</v>
      </c>
      <c r="N437" s="34">
        <f t="shared" si="11"/>
        <v>132</v>
      </c>
      <c r="O437" s="36">
        <f t="shared" si="7"/>
        <v>1</v>
      </c>
    </row>
    <row r="438" spans="1:15" x14ac:dyDescent="0.25">
      <c r="A438" s="37">
        <v>40702</v>
      </c>
      <c r="B438" s="30" t="s">
        <v>39</v>
      </c>
      <c r="C438" s="30" t="s">
        <v>497</v>
      </c>
      <c r="D438" s="30" t="s">
        <v>499</v>
      </c>
      <c r="E438" s="42">
        <v>2701</v>
      </c>
      <c r="F438" s="32">
        <v>2766</v>
      </c>
      <c r="G438" s="59">
        <f t="shared" si="8"/>
        <v>65</v>
      </c>
      <c r="H438" s="59">
        <v>1556</v>
      </c>
      <c r="I438" s="59">
        <f t="shared" si="9"/>
        <v>1210</v>
      </c>
      <c r="J438" s="58">
        <v>0.44</v>
      </c>
      <c r="K438" s="35">
        <v>2679</v>
      </c>
      <c r="L438" s="56"/>
      <c r="M438" s="35">
        <f t="shared" si="10"/>
        <v>1556</v>
      </c>
      <c r="N438" s="35">
        <f t="shared" si="11"/>
        <v>1123</v>
      </c>
      <c r="O438" s="36">
        <f t="shared" si="7"/>
        <v>0.41918626353116833</v>
      </c>
    </row>
    <row r="439" spans="1:15" x14ac:dyDescent="0.25">
      <c r="A439" s="37">
        <v>40703</v>
      </c>
      <c r="B439" s="30" t="s">
        <v>39</v>
      </c>
      <c r="C439" s="30" t="s">
        <v>497</v>
      </c>
      <c r="D439" s="30" t="s">
        <v>500</v>
      </c>
      <c r="E439" s="42">
        <v>1917</v>
      </c>
      <c r="F439" s="32">
        <v>2012</v>
      </c>
      <c r="G439" s="59">
        <f t="shared" si="8"/>
        <v>95</v>
      </c>
      <c r="H439" s="59">
        <v>1737</v>
      </c>
      <c r="I439" s="59">
        <f t="shared" si="9"/>
        <v>275</v>
      </c>
      <c r="J439" s="58">
        <v>0.14000000000000001</v>
      </c>
      <c r="K439" s="35">
        <v>2040</v>
      </c>
      <c r="L439" s="29">
        <v>0</v>
      </c>
      <c r="M439" s="35">
        <f t="shared" si="10"/>
        <v>1737</v>
      </c>
      <c r="N439" s="35">
        <f t="shared" si="11"/>
        <v>303</v>
      </c>
      <c r="O439" s="36">
        <f t="shared" si="7"/>
        <v>0.14852941176470588</v>
      </c>
    </row>
    <row r="440" spans="1:15" x14ac:dyDescent="0.25">
      <c r="A440" s="37">
        <v>40704</v>
      </c>
      <c r="B440" s="30" t="s">
        <v>39</v>
      </c>
      <c r="C440" s="30" t="s">
        <v>497</v>
      </c>
      <c r="D440" s="30" t="s">
        <v>497</v>
      </c>
      <c r="E440" s="38"/>
      <c r="F440" s="39">
        <v>0</v>
      </c>
      <c r="G440" s="40">
        <f t="shared" si="8"/>
        <v>0</v>
      </c>
      <c r="H440" s="40">
        <v>0</v>
      </c>
      <c r="I440" s="40">
        <f t="shared" si="9"/>
        <v>0</v>
      </c>
      <c r="J440" s="40" t="s">
        <v>1834</v>
      </c>
      <c r="K440" s="34">
        <v>0</v>
      </c>
      <c r="L440" s="29">
        <v>0</v>
      </c>
      <c r="M440" s="34">
        <f t="shared" si="10"/>
        <v>0</v>
      </c>
      <c r="N440" s="34">
        <f t="shared" si="11"/>
        <v>0</v>
      </c>
      <c r="O440" s="36" t="e">
        <f t="shared" si="7"/>
        <v>#DIV/0!</v>
      </c>
    </row>
    <row r="441" spans="1:15" x14ac:dyDescent="0.25">
      <c r="A441" s="37">
        <v>40705</v>
      </c>
      <c r="B441" s="30" t="s">
        <v>39</v>
      </c>
      <c r="C441" s="30" t="s">
        <v>497</v>
      </c>
      <c r="D441" s="30" t="s">
        <v>501</v>
      </c>
      <c r="E441" s="42">
        <v>951</v>
      </c>
      <c r="F441" s="32">
        <v>1230</v>
      </c>
      <c r="G441" s="59">
        <f t="shared" si="8"/>
        <v>279</v>
      </c>
      <c r="H441" s="40">
        <v>785</v>
      </c>
      <c r="I441" s="59">
        <f t="shared" si="9"/>
        <v>445</v>
      </c>
      <c r="J441" s="58">
        <v>0.36</v>
      </c>
      <c r="K441" s="35">
        <v>1240</v>
      </c>
      <c r="L441" s="56"/>
      <c r="M441" s="34">
        <f t="shared" si="10"/>
        <v>785</v>
      </c>
      <c r="N441" s="35">
        <f t="shared" si="11"/>
        <v>455</v>
      </c>
      <c r="O441" s="36">
        <f t="shared" si="7"/>
        <v>0.36693548387096775</v>
      </c>
    </row>
    <row r="442" spans="1:15" x14ac:dyDescent="0.25">
      <c r="A442" s="37">
        <v>40706</v>
      </c>
      <c r="B442" s="30" t="s">
        <v>39</v>
      </c>
      <c r="C442" s="30" t="s">
        <v>497</v>
      </c>
      <c r="D442" s="30" t="s">
        <v>502</v>
      </c>
      <c r="E442" s="57">
        <v>621</v>
      </c>
      <c r="F442" s="39">
        <v>613</v>
      </c>
      <c r="G442" s="40">
        <f t="shared" si="8"/>
        <v>-8</v>
      </c>
      <c r="H442" s="40">
        <v>474</v>
      </c>
      <c r="I442" s="40">
        <f t="shared" si="9"/>
        <v>139</v>
      </c>
      <c r="J442" s="58">
        <v>0.23</v>
      </c>
      <c r="K442" s="34">
        <v>592</v>
      </c>
      <c r="L442" s="56"/>
      <c r="M442" s="34">
        <f t="shared" si="10"/>
        <v>474</v>
      </c>
      <c r="N442" s="34">
        <f t="shared" si="11"/>
        <v>118</v>
      </c>
      <c r="O442" s="36">
        <f t="shared" si="7"/>
        <v>0.19932432432432431</v>
      </c>
    </row>
    <row r="443" spans="1:15" x14ac:dyDescent="0.25">
      <c r="A443" s="37">
        <v>40801</v>
      </c>
      <c r="B443" s="30" t="s">
        <v>39</v>
      </c>
      <c r="C443" s="30" t="s">
        <v>503</v>
      </c>
      <c r="D443" s="30" t="s">
        <v>504</v>
      </c>
      <c r="E443" s="57">
        <v>731</v>
      </c>
      <c r="F443" s="39">
        <v>555</v>
      </c>
      <c r="G443" s="40">
        <f t="shared" si="8"/>
        <v>-176</v>
      </c>
      <c r="H443" s="40">
        <v>555</v>
      </c>
      <c r="I443" s="40">
        <f t="shared" si="9"/>
        <v>0</v>
      </c>
      <c r="J443" s="58">
        <v>0</v>
      </c>
      <c r="K443" s="34">
        <v>555</v>
      </c>
      <c r="L443" s="56"/>
      <c r="M443" s="34">
        <f t="shared" si="10"/>
        <v>555</v>
      </c>
      <c r="N443" s="34">
        <f t="shared" si="11"/>
        <v>0</v>
      </c>
      <c r="O443" s="36">
        <f t="shared" si="7"/>
        <v>0</v>
      </c>
    </row>
    <row r="444" spans="1:15" x14ac:dyDescent="0.25">
      <c r="A444" s="37">
        <v>40802</v>
      </c>
      <c r="B444" s="30" t="s">
        <v>39</v>
      </c>
      <c r="C444" s="30" t="s">
        <v>503</v>
      </c>
      <c r="D444" s="30" t="s">
        <v>505</v>
      </c>
      <c r="E444" s="42">
        <v>1599</v>
      </c>
      <c r="F444" s="32">
        <v>1875</v>
      </c>
      <c r="G444" s="59">
        <f t="shared" si="8"/>
        <v>276</v>
      </c>
      <c r="H444" s="40">
        <v>930</v>
      </c>
      <c r="I444" s="59">
        <f t="shared" si="9"/>
        <v>945</v>
      </c>
      <c r="J444" s="58">
        <v>0.5</v>
      </c>
      <c r="K444" s="35">
        <v>1851</v>
      </c>
      <c r="L444" s="56"/>
      <c r="M444" s="34">
        <f t="shared" si="10"/>
        <v>930</v>
      </c>
      <c r="N444" s="35">
        <f t="shared" si="11"/>
        <v>921</v>
      </c>
      <c r="O444" s="36">
        <f t="shared" si="7"/>
        <v>0.49756888168557534</v>
      </c>
    </row>
    <row r="445" spans="1:15" x14ac:dyDescent="0.25">
      <c r="A445" s="37">
        <v>40803</v>
      </c>
      <c r="B445" s="30" t="s">
        <v>39</v>
      </c>
      <c r="C445" s="30" t="s">
        <v>503</v>
      </c>
      <c r="D445" s="30" t="s">
        <v>506</v>
      </c>
      <c r="E445" s="57">
        <v>552</v>
      </c>
      <c r="F445" s="39">
        <v>591</v>
      </c>
      <c r="G445" s="40">
        <f t="shared" si="8"/>
        <v>39</v>
      </c>
      <c r="H445" s="40">
        <v>522</v>
      </c>
      <c r="I445" s="40">
        <f t="shared" si="9"/>
        <v>69</v>
      </c>
      <c r="J445" s="58">
        <v>0.12</v>
      </c>
      <c r="K445" s="34">
        <v>586</v>
      </c>
      <c r="L445" s="56"/>
      <c r="M445" s="34">
        <f t="shared" si="10"/>
        <v>522</v>
      </c>
      <c r="N445" s="34">
        <f t="shared" si="11"/>
        <v>64</v>
      </c>
      <c r="O445" s="36">
        <f t="shared" si="7"/>
        <v>0.10921501706484642</v>
      </c>
    </row>
    <row r="446" spans="1:15" x14ac:dyDescent="0.25">
      <c r="A446" s="37">
        <v>40804</v>
      </c>
      <c r="B446" s="30" t="s">
        <v>39</v>
      </c>
      <c r="C446" s="30" t="s">
        <v>503</v>
      </c>
      <c r="D446" s="30" t="s">
        <v>507</v>
      </c>
      <c r="E446" s="42">
        <v>1694</v>
      </c>
      <c r="F446" s="32">
        <v>1907</v>
      </c>
      <c r="G446" s="59">
        <f t="shared" si="8"/>
        <v>213</v>
      </c>
      <c r="H446" s="59">
        <v>1272</v>
      </c>
      <c r="I446" s="59">
        <f t="shared" si="9"/>
        <v>635</v>
      </c>
      <c r="J446" s="58">
        <v>0.33</v>
      </c>
      <c r="K446" s="35">
        <v>1867</v>
      </c>
      <c r="L446" s="56"/>
      <c r="M446" s="35">
        <f t="shared" si="10"/>
        <v>1272</v>
      </c>
      <c r="N446" s="35">
        <f t="shared" si="11"/>
        <v>595</v>
      </c>
      <c r="O446" s="36">
        <f t="shared" si="7"/>
        <v>0.31869309051955008</v>
      </c>
    </row>
    <row r="447" spans="1:15" x14ac:dyDescent="0.25">
      <c r="A447" s="37">
        <v>40805</v>
      </c>
      <c r="B447" s="30" t="s">
        <v>39</v>
      </c>
      <c r="C447" s="30" t="s">
        <v>503</v>
      </c>
      <c r="D447" s="30" t="s">
        <v>508</v>
      </c>
      <c r="E447" s="42">
        <v>1059</v>
      </c>
      <c r="F447" s="32">
        <v>1129</v>
      </c>
      <c r="G447" s="59">
        <f t="shared" si="8"/>
        <v>70</v>
      </c>
      <c r="H447" s="40">
        <v>927</v>
      </c>
      <c r="I447" s="59">
        <f t="shared" si="9"/>
        <v>202</v>
      </c>
      <c r="J447" s="58">
        <v>0.18</v>
      </c>
      <c r="K447" s="35">
        <v>1106</v>
      </c>
      <c r="L447" s="56"/>
      <c r="M447" s="34">
        <f t="shared" si="10"/>
        <v>927</v>
      </c>
      <c r="N447" s="35">
        <f t="shared" si="11"/>
        <v>179</v>
      </c>
      <c r="O447" s="36">
        <f t="shared" si="7"/>
        <v>0.16184448462929477</v>
      </c>
    </row>
    <row r="448" spans="1:15" x14ac:dyDescent="0.25">
      <c r="A448" s="37">
        <v>40806</v>
      </c>
      <c r="B448" s="30" t="s">
        <v>39</v>
      </c>
      <c r="C448" s="30" t="s">
        <v>503</v>
      </c>
      <c r="D448" s="30" t="s">
        <v>509</v>
      </c>
      <c r="E448" s="42">
        <v>2200</v>
      </c>
      <c r="F448" s="32">
        <v>2384</v>
      </c>
      <c r="G448" s="59">
        <f t="shared" si="8"/>
        <v>184</v>
      </c>
      <c r="H448" s="59">
        <v>1681</v>
      </c>
      <c r="I448" s="59">
        <f t="shared" si="9"/>
        <v>703</v>
      </c>
      <c r="J448" s="58">
        <v>0.28999999999999998</v>
      </c>
      <c r="K448" s="35">
        <v>2346</v>
      </c>
      <c r="L448" s="56"/>
      <c r="M448" s="35">
        <f t="shared" si="10"/>
        <v>1681</v>
      </c>
      <c r="N448" s="35">
        <f t="shared" si="11"/>
        <v>665</v>
      </c>
      <c r="O448" s="36">
        <f t="shared" si="7"/>
        <v>0.28346121057118501</v>
      </c>
    </row>
    <row r="449" spans="1:15" x14ac:dyDescent="0.25">
      <c r="A449" s="37">
        <v>40807</v>
      </c>
      <c r="B449" s="30" t="s">
        <v>39</v>
      </c>
      <c r="C449" s="30" t="s">
        <v>503</v>
      </c>
      <c r="D449" s="30" t="s">
        <v>510</v>
      </c>
      <c r="E449" s="57">
        <v>260</v>
      </c>
      <c r="F449" s="39">
        <v>278</v>
      </c>
      <c r="G449" s="40">
        <f t="shared" si="8"/>
        <v>18</v>
      </c>
      <c r="H449" s="40">
        <v>155</v>
      </c>
      <c r="I449" s="40">
        <f t="shared" si="9"/>
        <v>123</v>
      </c>
      <c r="J449" s="58">
        <v>0.44</v>
      </c>
      <c r="K449" s="34">
        <v>278</v>
      </c>
      <c r="L449" s="56"/>
      <c r="M449" s="34">
        <f t="shared" si="10"/>
        <v>155</v>
      </c>
      <c r="N449" s="34">
        <f t="shared" si="11"/>
        <v>123</v>
      </c>
      <c r="O449" s="36">
        <f t="shared" si="7"/>
        <v>0.44244604316546765</v>
      </c>
    </row>
    <row r="450" spans="1:15" x14ac:dyDescent="0.25">
      <c r="A450" s="37">
        <v>40808</v>
      </c>
      <c r="B450" s="30" t="s">
        <v>39</v>
      </c>
      <c r="C450" s="30" t="s">
        <v>503</v>
      </c>
      <c r="D450" s="30" t="s">
        <v>511</v>
      </c>
      <c r="E450" s="57">
        <v>273</v>
      </c>
      <c r="F450" s="39">
        <v>313</v>
      </c>
      <c r="G450" s="40">
        <f t="shared" si="8"/>
        <v>40</v>
      </c>
      <c r="H450" s="40">
        <v>256</v>
      </c>
      <c r="I450" s="40">
        <f t="shared" si="9"/>
        <v>57</v>
      </c>
      <c r="J450" s="58">
        <v>0.18</v>
      </c>
      <c r="K450" s="34">
        <v>300</v>
      </c>
      <c r="L450" s="56"/>
      <c r="M450" s="34">
        <f t="shared" si="10"/>
        <v>256</v>
      </c>
      <c r="N450" s="34">
        <f t="shared" si="11"/>
        <v>44</v>
      </c>
      <c r="O450" s="36">
        <f t="shared" si="7"/>
        <v>0.14666666666666667</v>
      </c>
    </row>
    <row r="451" spans="1:15" x14ac:dyDescent="0.25">
      <c r="A451" s="37">
        <v>40809</v>
      </c>
      <c r="B451" s="30" t="s">
        <v>39</v>
      </c>
      <c r="C451" s="30" t="s">
        <v>503</v>
      </c>
      <c r="D451" s="30" t="s">
        <v>512</v>
      </c>
      <c r="E451" s="57">
        <v>291</v>
      </c>
      <c r="F451" s="39">
        <v>315</v>
      </c>
      <c r="G451" s="40">
        <f t="shared" si="8"/>
        <v>24</v>
      </c>
      <c r="H451" s="40">
        <v>235</v>
      </c>
      <c r="I451" s="40">
        <f t="shared" si="9"/>
        <v>80</v>
      </c>
      <c r="J451" s="58">
        <v>0.25</v>
      </c>
      <c r="K451" s="34">
        <v>313</v>
      </c>
      <c r="L451" s="56"/>
      <c r="M451" s="34">
        <f t="shared" si="10"/>
        <v>235</v>
      </c>
      <c r="N451" s="34">
        <f t="shared" si="11"/>
        <v>78</v>
      </c>
      <c r="O451" s="36">
        <f t="shared" si="7"/>
        <v>0.24920127795527156</v>
      </c>
    </row>
    <row r="452" spans="1:15" x14ac:dyDescent="0.25">
      <c r="A452" s="37">
        <v>40810</v>
      </c>
      <c r="B452" s="30" t="s">
        <v>39</v>
      </c>
      <c r="C452" s="30" t="s">
        <v>503</v>
      </c>
      <c r="D452" s="30" t="s">
        <v>513</v>
      </c>
      <c r="E452" s="57">
        <v>602</v>
      </c>
      <c r="F452" s="39">
        <v>675</v>
      </c>
      <c r="G452" s="40">
        <f t="shared" si="8"/>
        <v>73</v>
      </c>
      <c r="H452" s="40">
        <v>231</v>
      </c>
      <c r="I452" s="40">
        <f t="shared" si="9"/>
        <v>444</v>
      </c>
      <c r="J452" s="58">
        <v>0.66</v>
      </c>
      <c r="K452" s="34">
        <v>658</v>
      </c>
      <c r="L452" s="56"/>
      <c r="M452" s="34">
        <f t="shared" si="10"/>
        <v>231</v>
      </c>
      <c r="N452" s="34">
        <f t="shared" si="11"/>
        <v>427</v>
      </c>
      <c r="O452" s="36">
        <f t="shared" si="7"/>
        <v>0.64893617021276595</v>
      </c>
    </row>
    <row r="453" spans="1:15" x14ac:dyDescent="0.25">
      <c r="A453" s="37">
        <v>40811</v>
      </c>
      <c r="B453" s="30" t="s">
        <v>39</v>
      </c>
      <c r="C453" s="30" t="s">
        <v>503</v>
      </c>
      <c r="D453" s="30" t="s">
        <v>514</v>
      </c>
      <c r="E453" s="57">
        <v>485</v>
      </c>
      <c r="F453" s="39">
        <v>538</v>
      </c>
      <c r="G453" s="40">
        <f t="shared" si="8"/>
        <v>53</v>
      </c>
      <c r="H453" s="40">
        <v>430</v>
      </c>
      <c r="I453" s="40">
        <f t="shared" si="9"/>
        <v>108</v>
      </c>
      <c r="J453" s="58">
        <v>0.2</v>
      </c>
      <c r="K453" s="34">
        <v>511</v>
      </c>
      <c r="L453" s="56"/>
      <c r="M453" s="34">
        <f t="shared" si="10"/>
        <v>430</v>
      </c>
      <c r="N453" s="34">
        <f t="shared" si="11"/>
        <v>81</v>
      </c>
      <c r="O453" s="36">
        <f t="shared" si="7"/>
        <v>0.15851272015655576</v>
      </c>
    </row>
    <row r="454" spans="1:15" x14ac:dyDescent="0.25">
      <c r="A454" s="37">
        <v>50101</v>
      </c>
      <c r="B454" s="30" t="s">
        <v>40</v>
      </c>
      <c r="C454" s="30" t="s">
        <v>515</v>
      </c>
      <c r="D454" s="30" t="s">
        <v>40</v>
      </c>
      <c r="E454" s="42">
        <v>4011</v>
      </c>
      <c r="F454" s="32">
        <v>4498</v>
      </c>
      <c r="G454" s="59">
        <f t="shared" si="8"/>
        <v>487</v>
      </c>
      <c r="H454" s="59">
        <v>3191</v>
      </c>
      <c r="I454" s="59">
        <f t="shared" si="9"/>
        <v>1307</v>
      </c>
      <c r="J454" s="58">
        <v>0.28999999999999998</v>
      </c>
      <c r="K454" s="35">
        <v>4512</v>
      </c>
      <c r="L454" s="56"/>
      <c r="M454" s="35">
        <f t="shared" si="10"/>
        <v>3191</v>
      </c>
      <c r="N454" s="35">
        <f t="shared" si="11"/>
        <v>1321</v>
      </c>
      <c r="O454" s="36">
        <f t="shared" si="7"/>
        <v>0.29277482269503546</v>
      </c>
    </row>
    <row r="455" spans="1:15" x14ac:dyDescent="0.25">
      <c r="A455" s="37">
        <v>50102</v>
      </c>
      <c r="B455" s="30" t="s">
        <v>40</v>
      </c>
      <c r="C455" s="30" t="s">
        <v>515</v>
      </c>
      <c r="D455" s="30" t="s">
        <v>516</v>
      </c>
      <c r="E455" s="42">
        <v>7152</v>
      </c>
      <c r="F455" s="32">
        <v>8573</v>
      </c>
      <c r="G455" s="59">
        <f t="shared" si="8"/>
        <v>1421</v>
      </c>
      <c r="H455" s="59">
        <v>6124</v>
      </c>
      <c r="I455" s="59">
        <f t="shared" si="9"/>
        <v>2449</v>
      </c>
      <c r="J455" s="58">
        <v>0.28999999999999998</v>
      </c>
      <c r="K455" s="35">
        <v>8818</v>
      </c>
      <c r="L455" s="29">
        <v>402</v>
      </c>
      <c r="M455" s="35">
        <f t="shared" si="10"/>
        <v>6526</v>
      </c>
      <c r="N455" s="35">
        <f t="shared" si="11"/>
        <v>2292</v>
      </c>
      <c r="O455" s="36">
        <f t="shared" si="7"/>
        <v>0.25992288500793831</v>
      </c>
    </row>
    <row r="456" spans="1:15" x14ac:dyDescent="0.25">
      <c r="A456" s="37">
        <v>50103</v>
      </c>
      <c r="B456" s="30" t="s">
        <v>40</v>
      </c>
      <c r="C456" s="30" t="s">
        <v>515</v>
      </c>
      <c r="D456" s="30" t="s">
        <v>517</v>
      </c>
      <c r="E456" s="42">
        <v>4359</v>
      </c>
      <c r="F456" s="32">
        <v>4844</v>
      </c>
      <c r="G456" s="59">
        <f t="shared" si="8"/>
        <v>485</v>
      </c>
      <c r="H456" s="59">
        <v>4359</v>
      </c>
      <c r="I456" s="59">
        <f t="shared" si="9"/>
        <v>485</v>
      </c>
      <c r="J456" s="58">
        <v>0.1</v>
      </c>
      <c r="K456" s="35">
        <v>4964</v>
      </c>
      <c r="L456" s="56"/>
      <c r="M456" s="35">
        <f t="shared" si="10"/>
        <v>4359</v>
      </c>
      <c r="N456" s="35">
        <f t="shared" si="11"/>
        <v>605</v>
      </c>
      <c r="O456" s="36">
        <f t="shared" si="7"/>
        <v>0.12187751813053989</v>
      </c>
    </row>
    <row r="457" spans="1:15" x14ac:dyDescent="0.25">
      <c r="A457" s="37">
        <v>50104</v>
      </c>
      <c r="B457" s="30" t="s">
        <v>40</v>
      </c>
      <c r="C457" s="30" t="s">
        <v>515</v>
      </c>
      <c r="D457" s="30" t="s">
        <v>518</v>
      </c>
      <c r="E457" s="57">
        <v>633</v>
      </c>
      <c r="F457" s="39">
        <v>675</v>
      </c>
      <c r="G457" s="40">
        <f t="shared" si="8"/>
        <v>42</v>
      </c>
      <c r="H457" s="40">
        <v>161</v>
      </c>
      <c r="I457" s="40">
        <f t="shared" si="9"/>
        <v>514</v>
      </c>
      <c r="J457" s="58">
        <v>0.76</v>
      </c>
      <c r="K457" s="34">
        <v>690</v>
      </c>
      <c r="L457" s="56"/>
      <c r="M457" s="34">
        <f t="shared" si="10"/>
        <v>161</v>
      </c>
      <c r="N457" s="34">
        <f t="shared" si="11"/>
        <v>529</v>
      </c>
      <c r="O457" s="36">
        <f t="shared" si="7"/>
        <v>0.76666666666666672</v>
      </c>
    </row>
    <row r="458" spans="1:15" x14ac:dyDescent="0.25">
      <c r="A458" s="37">
        <v>50105</v>
      </c>
      <c r="B458" s="30" t="s">
        <v>40</v>
      </c>
      <c r="C458" s="30" t="s">
        <v>515</v>
      </c>
      <c r="D458" s="30" t="s">
        <v>334</v>
      </c>
      <c r="E458" s="42">
        <v>5628</v>
      </c>
      <c r="F458" s="32">
        <v>6512</v>
      </c>
      <c r="G458" s="59">
        <f t="shared" si="8"/>
        <v>884</v>
      </c>
      <c r="H458" s="59">
        <v>4814</v>
      </c>
      <c r="I458" s="59">
        <f t="shared" si="9"/>
        <v>1698</v>
      </c>
      <c r="J458" s="58">
        <v>0.26</v>
      </c>
      <c r="K458" s="35">
        <v>6691</v>
      </c>
      <c r="L458" s="29">
        <v>1130</v>
      </c>
      <c r="M458" s="35">
        <f t="shared" si="10"/>
        <v>5944</v>
      </c>
      <c r="N458" s="35">
        <f t="shared" si="11"/>
        <v>747</v>
      </c>
      <c r="O458" s="36">
        <f t="shared" si="7"/>
        <v>0.11164250485727097</v>
      </c>
    </row>
    <row r="459" spans="1:15" x14ac:dyDescent="0.25">
      <c r="A459" s="37">
        <v>50106</v>
      </c>
      <c r="B459" s="30" t="s">
        <v>40</v>
      </c>
      <c r="C459" s="30" t="s">
        <v>515</v>
      </c>
      <c r="D459" s="30" t="s">
        <v>264</v>
      </c>
      <c r="E459" s="42">
        <v>5198</v>
      </c>
      <c r="F459" s="32">
        <v>6018</v>
      </c>
      <c r="G459" s="59">
        <f t="shared" si="8"/>
        <v>820</v>
      </c>
      <c r="H459" s="59">
        <v>4512</v>
      </c>
      <c r="I459" s="59">
        <f t="shared" si="9"/>
        <v>1506</v>
      </c>
      <c r="J459" s="58">
        <v>0.25</v>
      </c>
      <c r="K459" s="35">
        <v>6172</v>
      </c>
      <c r="L459" s="29">
        <v>1221</v>
      </c>
      <c r="M459" s="35">
        <f t="shared" si="10"/>
        <v>5733</v>
      </c>
      <c r="N459" s="35">
        <f t="shared" si="11"/>
        <v>439</v>
      </c>
      <c r="O459" s="36">
        <f t="shared" si="7"/>
        <v>7.1127673363577448E-2</v>
      </c>
    </row>
    <row r="460" spans="1:15" x14ac:dyDescent="0.25">
      <c r="A460" s="37">
        <v>50107</v>
      </c>
      <c r="B460" s="30" t="s">
        <v>40</v>
      </c>
      <c r="C460" s="30" t="s">
        <v>515</v>
      </c>
      <c r="D460" s="30" t="s">
        <v>519</v>
      </c>
      <c r="E460" s="42">
        <v>3141</v>
      </c>
      <c r="F460" s="32">
        <v>3477</v>
      </c>
      <c r="G460" s="59">
        <f t="shared" si="8"/>
        <v>336</v>
      </c>
      <c r="H460" s="59">
        <v>2596</v>
      </c>
      <c r="I460" s="59">
        <f t="shared" si="9"/>
        <v>881</v>
      </c>
      <c r="J460" s="58">
        <v>0.25</v>
      </c>
      <c r="K460" s="35">
        <v>3565</v>
      </c>
      <c r="L460" s="29">
        <v>0</v>
      </c>
      <c r="M460" s="35">
        <f t="shared" si="10"/>
        <v>2596</v>
      </c>
      <c r="N460" s="35">
        <f t="shared" si="11"/>
        <v>969</v>
      </c>
      <c r="O460" s="36">
        <f t="shared" si="7"/>
        <v>0.27180925666199157</v>
      </c>
    </row>
    <row r="461" spans="1:15" x14ac:dyDescent="0.25">
      <c r="A461" s="37">
        <v>50108</v>
      </c>
      <c r="B461" s="30" t="s">
        <v>40</v>
      </c>
      <c r="C461" s="30" t="s">
        <v>515</v>
      </c>
      <c r="D461" s="30" t="s">
        <v>520</v>
      </c>
      <c r="E461" s="42">
        <v>2887</v>
      </c>
      <c r="F461" s="32">
        <v>3262</v>
      </c>
      <c r="G461" s="59">
        <f t="shared" si="8"/>
        <v>375</v>
      </c>
      <c r="H461" s="59">
        <v>2713</v>
      </c>
      <c r="I461" s="59">
        <f t="shared" si="9"/>
        <v>549</v>
      </c>
      <c r="J461" s="58">
        <v>0.17</v>
      </c>
      <c r="K461" s="35">
        <v>3318</v>
      </c>
      <c r="L461" s="29">
        <v>549</v>
      </c>
      <c r="M461" s="35">
        <f t="shared" si="10"/>
        <v>3262</v>
      </c>
      <c r="N461" s="35">
        <f t="shared" si="11"/>
        <v>56</v>
      </c>
      <c r="O461" s="36">
        <f t="shared" si="7"/>
        <v>1.6877637130801686E-2</v>
      </c>
    </row>
    <row r="462" spans="1:15" x14ac:dyDescent="0.25">
      <c r="A462" s="37">
        <v>50109</v>
      </c>
      <c r="B462" s="30" t="s">
        <v>40</v>
      </c>
      <c r="C462" s="30" t="s">
        <v>515</v>
      </c>
      <c r="D462" s="30" t="s">
        <v>521</v>
      </c>
      <c r="E462" s="42">
        <v>1366</v>
      </c>
      <c r="F462" s="32">
        <v>1558</v>
      </c>
      <c r="G462" s="59">
        <f t="shared" si="8"/>
        <v>192</v>
      </c>
      <c r="H462" s="59">
        <v>1195</v>
      </c>
      <c r="I462" s="59">
        <f t="shared" si="9"/>
        <v>363</v>
      </c>
      <c r="J462" s="58">
        <v>0.23</v>
      </c>
      <c r="K462" s="35">
        <v>1596</v>
      </c>
      <c r="L462" s="56"/>
      <c r="M462" s="35">
        <f t="shared" si="10"/>
        <v>1195</v>
      </c>
      <c r="N462" s="35">
        <f t="shared" si="11"/>
        <v>401</v>
      </c>
      <c r="O462" s="36">
        <f t="shared" si="7"/>
        <v>0.25125313283208023</v>
      </c>
    </row>
    <row r="463" spans="1:15" x14ac:dyDescent="0.25">
      <c r="A463" s="37">
        <v>50110</v>
      </c>
      <c r="B463" s="30" t="s">
        <v>40</v>
      </c>
      <c r="C463" s="30" t="s">
        <v>515</v>
      </c>
      <c r="D463" s="30" t="s">
        <v>522</v>
      </c>
      <c r="E463" s="57">
        <v>42</v>
      </c>
      <c r="F463" s="39">
        <v>35</v>
      </c>
      <c r="G463" s="40">
        <f t="shared" si="8"/>
        <v>-7</v>
      </c>
      <c r="H463" s="40">
        <v>0</v>
      </c>
      <c r="I463" s="40">
        <f t="shared" si="9"/>
        <v>35</v>
      </c>
      <c r="J463" s="58">
        <v>1</v>
      </c>
      <c r="K463" s="34">
        <v>27</v>
      </c>
      <c r="L463" s="56"/>
      <c r="M463" s="34">
        <f t="shared" si="10"/>
        <v>0</v>
      </c>
      <c r="N463" s="34">
        <f t="shared" si="11"/>
        <v>27</v>
      </c>
      <c r="O463" s="36">
        <f t="shared" si="7"/>
        <v>1</v>
      </c>
    </row>
    <row r="464" spans="1:15" x14ac:dyDescent="0.25">
      <c r="A464" s="37">
        <v>50111</v>
      </c>
      <c r="B464" s="30" t="s">
        <v>40</v>
      </c>
      <c r="C464" s="30" t="s">
        <v>515</v>
      </c>
      <c r="D464" s="30" t="s">
        <v>523</v>
      </c>
      <c r="E464" s="42">
        <v>1404</v>
      </c>
      <c r="F464" s="32">
        <v>1598</v>
      </c>
      <c r="G464" s="59">
        <f t="shared" si="8"/>
        <v>194</v>
      </c>
      <c r="H464" s="40">
        <v>94</v>
      </c>
      <c r="I464" s="59">
        <f t="shared" si="9"/>
        <v>1504</v>
      </c>
      <c r="J464" s="58">
        <v>0.94</v>
      </c>
      <c r="K464" s="35">
        <v>1639</v>
      </c>
      <c r="L464" s="29">
        <v>94</v>
      </c>
      <c r="M464" s="34">
        <f t="shared" si="10"/>
        <v>188</v>
      </c>
      <c r="N464" s="35">
        <f t="shared" si="11"/>
        <v>1451</v>
      </c>
      <c r="O464" s="36">
        <f t="shared" si="7"/>
        <v>0.88529591214154968</v>
      </c>
    </row>
    <row r="465" spans="1:15" x14ac:dyDescent="0.25">
      <c r="A465" s="37">
        <v>50112</v>
      </c>
      <c r="B465" s="30" t="s">
        <v>40</v>
      </c>
      <c r="C465" s="30" t="s">
        <v>515</v>
      </c>
      <c r="D465" s="30" t="s">
        <v>524</v>
      </c>
      <c r="E465" s="42">
        <v>5807</v>
      </c>
      <c r="F465" s="32">
        <v>6674</v>
      </c>
      <c r="G465" s="59">
        <f t="shared" si="8"/>
        <v>867</v>
      </c>
      <c r="H465" s="59">
        <v>5563</v>
      </c>
      <c r="I465" s="59">
        <f t="shared" si="9"/>
        <v>1111</v>
      </c>
      <c r="J465" s="58">
        <v>0.17</v>
      </c>
      <c r="K465" s="35">
        <v>6846</v>
      </c>
      <c r="L465" s="29">
        <v>1111</v>
      </c>
      <c r="M465" s="35">
        <f t="shared" si="10"/>
        <v>6674</v>
      </c>
      <c r="N465" s="35">
        <f t="shared" si="11"/>
        <v>172</v>
      </c>
      <c r="O465" s="36">
        <f t="shared" si="7"/>
        <v>2.5124160093485247E-2</v>
      </c>
    </row>
    <row r="466" spans="1:15" x14ac:dyDescent="0.25">
      <c r="A466" s="37">
        <v>50113</v>
      </c>
      <c r="B466" s="30" t="s">
        <v>40</v>
      </c>
      <c r="C466" s="30" t="s">
        <v>515</v>
      </c>
      <c r="D466" s="30" t="s">
        <v>525</v>
      </c>
      <c r="E466" s="42">
        <v>5041</v>
      </c>
      <c r="F466" s="32">
        <v>5835</v>
      </c>
      <c r="G466" s="59">
        <f t="shared" si="8"/>
        <v>794</v>
      </c>
      <c r="H466" s="59">
        <v>5109</v>
      </c>
      <c r="I466" s="59">
        <f t="shared" si="9"/>
        <v>726</v>
      </c>
      <c r="J466" s="58">
        <v>0.12</v>
      </c>
      <c r="K466" s="35">
        <v>6001</v>
      </c>
      <c r="L466" s="56"/>
      <c r="M466" s="35">
        <f t="shared" si="10"/>
        <v>5109</v>
      </c>
      <c r="N466" s="35">
        <f t="shared" si="11"/>
        <v>892</v>
      </c>
      <c r="O466" s="36">
        <f t="shared" si="7"/>
        <v>0.14864189301783037</v>
      </c>
    </row>
    <row r="467" spans="1:15" x14ac:dyDescent="0.25">
      <c r="A467" s="37">
        <v>50114</v>
      </c>
      <c r="B467" s="30" t="s">
        <v>40</v>
      </c>
      <c r="C467" s="30" t="s">
        <v>515</v>
      </c>
      <c r="D467" s="30" t="s">
        <v>526</v>
      </c>
      <c r="E467" s="42">
        <v>13337</v>
      </c>
      <c r="F467" s="32">
        <v>15780</v>
      </c>
      <c r="G467" s="59">
        <f t="shared" si="8"/>
        <v>2443</v>
      </c>
      <c r="H467" s="59">
        <v>10796</v>
      </c>
      <c r="I467" s="59">
        <f t="shared" si="9"/>
        <v>4984</v>
      </c>
      <c r="J467" s="58">
        <v>0.32</v>
      </c>
      <c r="K467" s="35">
        <v>16233</v>
      </c>
      <c r="L467" s="29">
        <v>718</v>
      </c>
      <c r="M467" s="35">
        <f t="shared" si="10"/>
        <v>11514</v>
      </c>
      <c r="N467" s="35">
        <f t="shared" si="11"/>
        <v>4719</v>
      </c>
      <c r="O467" s="36">
        <f t="shared" si="7"/>
        <v>0.29070412123452227</v>
      </c>
    </row>
    <row r="468" spans="1:15" x14ac:dyDescent="0.25">
      <c r="A468" s="37">
        <v>50115</v>
      </c>
      <c r="B468" s="30" t="s">
        <v>40</v>
      </c>
      <c r="C468" s="30" t="s">
        <v>515</v>
      </c>
      <c r="D468" s="30" t="s">
        <v>527</v>
      </c>
      <c r="E468" s="57">
        <v>869</v>
      </c>
      <c r="F468" s="39">
        <v>930</v>
      </c>
      <c r="G468" s="40">
        <f t="shared" si="8"/>
        <v>61</v>
      </c>
      <c r="H468" s="40">
        <v>749</v>
      </c>
      <c r="I468" s="40">
        <f t="shared" si="9"/>
        <v>181</v>
      </c>
      <c r="J468" s="58">
        <v>0.19</v>
      </c>
      <c r="K468" s="34">
        <v>919</v>
      </c>
      <c r="L468" s="56"/>
      <c r="M468" s="34">
        <f t="shared" si="10"/>
        <v>749</v>
      </c>
      <c r="N468" s="34">
        <f t="shared" si="11"/>
        <v>170</v>
      </c>
      <c r="O468" s="36">
        <f t="shared" si="7"/>
        <v>0.18498367791077258</v>
      </c>
    </row>
    <row r="469" spans="1:15" x14ac:dyDescent="0.25">
      <c r="A469" s="37">
        <v>50116</v>
      </c>
      <c r="B469" s="30" t="s">
        <v>40</v>
      </c>
      <c r="C469" s="30" t="s">
        <v>515</v>
      </c>
      <c r="D469" s="30" t="s">
        <v>528</v>
      </c>
      <c r="E469" s="57">
        <v>460</v>
      </c>
      <c r="F469" s="39">
        <v>554</v>
      </c>
      <c r="G469" s="40">
        <f t="shared" si="8"/>
        <v>94</v>
      </c>
      <c r="H469" s="40">
        <v>367</v>
      </c>
      <c r="I469" s="40">
        <f t="shared" si="9"/>
        <v>187</v>
      </c>
      <c r="J469" s="58">
        <v>0.34</v>
      </c>
      <c r="K469" s="34">
        <v>560</v>
      </c>
      <c r="L469" s="56"/>
      <c r="M469" s="34">
        <f t="shared" si="10"/>
        <v>367</v>
      </c>
      <c r="N469" s="34">
        <f t="shared" si="11"/>
        <v>193</v>
      </c>
      <c r="O469" s="36">
        <f t="shared" si="7"/>
        <v>0.34464285714285714</v>
      </c>
    </row>
    <row r="470" spans="1:15" x14ac:dyDescent="0.25">
      <c r="A470" s="37">
        <v>50201</v>
      </c>
      <c r="B470" s="30" t="s">
        <v>40</v>
      </c>
      <c r="C470" s="30" t="s">
        <v>529</v>
      </c>
      <c r="D470" s="30" t="s">
        <v>529</v>
      </c>
      <c r="E470" s="42">
        <v>5006</v>
      </c>
      <c r="F470" s="32">
        <v>5929</v>
      </c>
      <c r="G470" s="59">
        <f t="shared" si="8"/>
        <v>923</v>
      </c>
      <c r="H470" s="59">
        <v>4896</v>
      </c>
      <c r="I470" s="59">
        <f t="shared" si="9"/>
        <v>1033</v>
      </c>
      <c r="J470" s="58">
        <v>0.17</v>
      </c>
      <c r="K470" s="35">
        <v>5842</v>
      </c>
      <c r="L470" s="56"/>
      <c r="M470" s="35">
        <f t="shared" si="10"/>
        <v>4896</v>
      </c>
      <c r="N470" s="35">
        <f t="shared" si="11"/>
        <v>946</v>
      </c>
      <c r="O470" s="36">
        <f t="shared" si="7"/>
        <v>0.16193084560082163</v>
      </c>
    </row>
    <row r="471" spans="1:15" x14ac:dyDescent="0.25">
      <c r="A471" s="37">
        <v>50202</v>
      </c>
      <c r="B471" s="30" t="s">
        <v>40</v>
      </c>
      <c r="C471" s="30" t="s">
        <v>529</v>
      </c>
      <c r="D471" s="30" t="s">
        <v>530</v>
      </c>
      <c r="E471" s="42">
        <v>5901</v>
      </c>
      <c r="F471" s="32">
        <v>6377</v>
      </c>
      <c r="G471" s="59">
        <f t="shared" si="8"/>
        <v>476</v>
      </c>
      <c r="H471" s="59">
        <v>5921</v>
      </c>
      <c r="I471" s="59">
        <f t="shared" si="9"/>
        <v>456</v>
      </c>
      <c r="J471" s="58">
        <v>7.0000000000000007E-2</v>
      </c>
      <c r="K471" s="35">
        <v>6173</v>
      </c>
      <c r="L471" s="56"/>
      <c r="M471" s="35">
        <f t="shared" si="10"/>
        <v>5921</v>
      </c>
      <c r="N471" s="35">
        <f t="shared" si="11"/>
        <v>252</v>
      </c>
      <c r="O471" s="36">
        <f t="shared" si="7"/>
        <v>4.0822938603596308E-2</v>
      </c>
    </row>
    <row r="472" spans="1:15" x14ac:dyDescent="0.25">
      <c r="A472" s="37">
        <v>50203</v>
      </c>
      <c r="B472" s="30" t="s">
        <v>40</v>
      </c>
      <c r="C472" s="30" t="s">
        <v>529</v>
      </c>
      <c r="D472" s="30" t="s">
        <v>531</v>
      </c>
      <c r="E472" s="42">
        <v>5296</v>
      </c>
      <c r="F472" s="32">
        <v>5938</v>
      </c>
      <c r="G472" s="59">
        <f t="shared" si="8"/>
        <v>642</v>
      </c>
      <c r="H472" s="59">
        <v>5257</v>
      </c>
      <c r="I472" s="59">
        <f t="shared" si="9"/>
        <v>681</v>
      </c>
      <c r="J472" s="58">
        <v>0.11</v>
      </c>
      <c r="K472" s="35">
        <v>5932</v>
      </c>
      <c r="L472" s="29">
        <v>340</v>
      </c>
      <c r="M472" s="35">
        <f t="shared" si="10"/>
        <v>5597</v>
      </c>
      <c r="N472" s="35">
        <f t="shared" si="11"/>
        <v>335</v>
      </c>
      <c r="O472" s="36">
        <f t="shared" si="7"/>
        <v>5.6473364801078896E-2</v>
      </c>
    </row>
    <row r="473" spans="1:15" x14ac:dyDescent="0.25">
      <c r="A473" s="37">
        <v>50204</v>
      </c>
      <c r="B473" s="30" t="s">
        <v>40</v>
      </c>
      <c r="C473" s="30" t="s">
        <v>529</v>
      </c>
      <c r="D473" s="30" t="s">
        <v>532</v>
      </c>
      <c r="E473" s="42">
        <v>2059</v>
      </c>
      <c r="F473" s="32">
        <v>2088</v>
      </c>
      <c r="G473" s="59">
        <f t="shared" si="8"/>
        <v>29</v>
      </c>
      <c r="H473" s="59">
        <v>2039</v>
      </c>
      <c r="I473" s="59">
        <f t="shared" si="9"/>
        <v>49</v>
      </c>
      <c r="J473" s="58">
        <v>0.02</v>
      </c>
      <c r="K473" s="35">
        <v>2039</v>
      </c>
      <c r="L473" s="56"/>
      <c r="M473" s="35">
        <f t="shared" si="10"/>
        <v>2039</v>
      </c>
      <c r="N473" s="35">
        <f t="shared" si="11"/>
        <v>0</v>
      </c>
      <c r="O473" s="36">
        <f t="shared" si="7"/>
        <v>0</v>
      </c>
    </row>
    <row r="474" spans="1:15" x14ac:dyDescent="0.25">
      <c r="A474" s="37">
        <v>50205</v>
      </c>
      <c r="B474" s="30" t="s">
        <v>40</v>
      </c>
      <c r="C474" s="30" t="s">
        <v>529</v>
      </c>
      <c r="D474" s="30" t="s">
        <v>533</v>
      </c>
      <c r="E474" s="42">
        <v>3819</v>
      </c>
      <c r="F474" s="32">
        <v>4347</v>
      </c>
      <c r="G474" s="59">
        <f t="shared" si="8"/>
        <v>528</v>
      </c>
      <c r="H474" s="59">
        <v>2708</v>
      </c>
      <c r="I474" s="59">
        <f t="shared" si="9"/>
        <v>1639</v>
      </c>
      <c r="J474" s="58">
        <v>0.38</v>
      </c>
      <c r="K474" s="35">
        <v>4279</v>
      </c>
      <c r="L474" s="56"/>
      <c r="M474" s="35">
        <f t="shared" si="10"/>
        <v>2708</v>
      </c>
      <c r="N474" s="35">
        <f t="shared" si="11"/>
        <v>1571</v>
      </c>
      <c r="O474" s="36">
        <f t="shared" si="7"/>
        <v>0.36714185557373219</v>
      </c>
    </row>
    <row r="475" spans="1:15" x14ac:dyDescent="0.25">
      <c r="A475" s="37">
        <v>50206</v>
      </c>
      <c r="B475" s="30" t="s">
        <v>40</v>
      </c>
      <c r="C475" s="30" t="s">
        <v>529</v>
      </c>
      <c r="D475" s="30" t="s">
        <v>534</v>
      </c>
      <c r="E475" s="42">
        <v>2880</v>
      </c>
      <c r="F475" s="32">
        <v>3079</v>
      </c>
      <c r="G475" s="59">
        <f t="shared" si="8"/>
        <v>199</v>
      </c>
      <c r="H475" s="59">
        <v>2882</v>
      </c>
      <c r="I475" s="59">
        <f t="shared" si="9"/>
        <v>197</v>
      </c>
      <c r="J475" s="58">
        <v>0.06</v>
      </c>
      <c r="K475" s="35">
        <v>3079</v>
      </c>
      <c r="L475" s="29">
        <v>197</v>
      </c>
      <c r="M475" s="35">
        <f t="shared" si="10"/>
        <v>3079</v>
      </c>
      <c r="N475" s="35">
        <f t="shared" si="11"/>
        <v>0</v>
      </c>
      <c r="O475" s="36">
        <f t="shared" si="7"/>
        <v>0</v>
      </c>
    </row>
    <row r="476" spans="1:15" x14ac:dyDescent="0.25">
      <c r="A476" s="37">
        <v>50301</v>
      </c>
      <c r="B476" s="30" t="s">
        <v>40</v>
      </c>
      <c r="C476" s="30" t="s">
        <v>535</v>
      </c>
      <c r="D476" s="30" t="s">
        <v>536</v>
      </c>
      <c r="E476" s="57">
        <v>161</v>
      </c>
      <c r="F476" s="39">
        <v>167</v>
      </c>
      <c r="G476" s="40">
        <f t="shared" si="8"/>
        <v>6</v>
      </c>
      <c r="H476" s="40">
        <v>6</v>
      </c>
      <c r="I476" s="40">
        <f t="shared" si="9"/>
        <v>161</v>
      </c>
      <c r="J476" s="58">
        <v>0.96</v>
      </c>
      <c r="K476" s="34">
        <v>151</v>
      </c>
      <c r="L476" s="56"/>
      <c r="M476" s="34">
        <f t="shared" si="10"/>
        <v>6</v>
      </c>
      <c r="N476" s="34">
        <f t="shared" si="11"/>
        <v>145</v>
      </c>
      <c r="O476" s="36">
        <f t="shared" si="7"/>
        <v>0.96026490066225167</v>
      </c>
    </row>
    <row r="477" spans="1:15" x14ac:dyDescent="0.25">
      <c r="A477" s="37">
        <v>50302</v>
      </c>
      <c r="B477" s="30" t="s">
        <v>40</v>
      </c>
      <c r="C477" s="30" t="s">
        <v>535</v>
      </c>
      <c r="D477" s="30" t="s">
        <v>537</v>
      </c>
      <c r="E477" s="42">
        <v>1621</v>
      </c>
      <c r="F477" s="32">
        <v>1836</v>
      </c>
      <c r="G477" s="59">
        <f t="shared" si="8"/>
        <v>215</v>
      </c>
      <c r="H477" s="59">
        <v>1598</v>
      </c>
      <c r="I477" s="59">
        <f t="shared" si="9"/>
        <v>238</v>
      </c>
      <c r="J477" s="58">
        <v>0.13</v>
      </c>
      <c r="K477" s="35">
        <v>1836</v>
      </c>
      <c r="L477" s="29">
        <v>238</v>
      </c>
      <c r="M477" s="35">
        <f t="shared" si="10"/>
        <v>1836</v>
      </c>
      <c r="N477" s="35">
        <f t="shared" si="11"/>
        <v>0</v>
      </c>
      <c r="O477" s="36">
        <f t="shared" si="7"/>
        <v>0</v>
      </c>
    </row>
    <row r="478" spans="1:15" x14ac:dyDescent="0.25">
      <c r="A478" s="37">
        <v>50303</v>
      </c>
      <c r="B478" s="30" t="s">
        <v>40</v>
      </c>
      <c r="C478" s="30" t="s">
        <v>535</v>
      </c>
      <c r="D478" s="30" t="s">
        <v>538</v>
      </c>
      <c r="E478" s="42">
        <v>1193</v>
      </c>
      <c r="F478" s="32">
        <v>1346</v>
      </c>
      <c r="G478" s="59">
        <f t="shared" si="8"/>
        <v>153</v>
      </c>
      <c r="H478" s="59">
        <v>1247</v>
      </c>
      <c r="I478" s="59">
        <f t="shared" si="9"/>
        <v>99</v>
      </c>
      <c r="J478" s="58">
        <v>7.0000000000000007E-2</v>
      </c>
      <c r="K478" s="35">
        <v>1308</v>
      </c>
      <c r="L478" s="56"/>
      <c r="M478" s="35">
        <f t="shared" si="10"/>
        <v>1247</v>
      </c>
      <c r="N478" s="35">
        <f t="shared" si="11"/>
        <v>61</v>
      </c>
      <c r="O478" s="36">
        <f t="shared" si="7"/>
        <v>4.6636085626911315E-2</v>
      </c>
    </row>
    <row r="479" spans="1:15" x14ac:dyDescent="0.25">
      <c r="A479" s="37">
        <v>50304</v>
      </c>
      <c r="B479" s="30" t="s">
        <v>40</v>
      </c>
      <c r="C479" s="30" t="s">
        <v>535</v>
      </c>
      <c r="D479" s="30" t="s">
        <v>539</v>
      </c>
      <c r="E479" s="42">
        <v>1912</v>
      </c>
      <c r="F479" s="32">
        <v>2126</v>
      </c>
      <c r="G479" s="59">
        <f t="shared" si="8"/>
        <v>214</v>
      </c>
      <c r="H479" s="59">
        <v>1838</v>
      </c>
      <c r="I479" s="59">
        <f t="shared" si="9"/>
        <v>288</v>
      </c>
      <c r="J479" s="58">
        <v>0.14000000000000001</v>
      </c>
      <c r="K479" s="35">
        <v>2078</v>
      </c>
      <c r="L479" s="56"/>
      <c r="M479" s="35">
        <f t="shared" si="10"/>
        <v>1838</v>
      </c>
      <c r="N479" s="35">
        <f t="shared" si="11"/>
        <v>240</v>
      </c>
      <c r="O479" s="36">
        <f t="shared" si="7"/>
        <v>0.11549566891241578</v>
      </c>
    </row>
    <row r="480" spans="1:15" x14ac:dyDescent="0.25">
      <c r="A480" s="37">
        <v>50401</v>
      </c>
      <c r="B480" s="30" t="s">
        <v>40</v>
      </c>
      <c r="C480" s="30" t="s">
        <v>540</v>
      </c>
      <c r="D480" s="30" t="s">
        <v>540</v>
      </c>
      <c r="E480" s="42">
        <v>7575</v>
      </c>
      <c r="F480" s="32">
        <v>8250</v>
      </c>
      <c r="G480" s="59">
        <f t="shared" si="8"/>
        <v>675</v>
      </c>
      <c r="H480" s="59">
        <v>4895</v>
      </c>
      <c r="I480" s="59">
        <f t="shared" si="9"/>
        <v>3355</v>
      </c>
      <c r="J480" s="58">
        <v>0.41</v>
      </c>
      <c r="K480" s="35">
        <v>8135</v>
      </c>
      <c r="L480" s="29">
        <v>314</v>
      </c>
      <c r="M480" s="35">
        <f t="shared" si="10"/>
        <v>5209</v>
      </c>
      <c r="N480" s="35">
        <f t="shared" si="11"/>
        <v>2926</v>
      </c>
      <c r="O480" s="36">
        <f t="shared" si="7"/>
        <v>0.35968039336201596</v>
      </c>
    </row>
    <row r="481" spans="1:15" x14ac:dyDescent="0.25">
      <c r="A481" s="37">
        <v>50402</v>
      </c>
      <c r="B481" s="30" t="s">
        <v>40</v>
      </c>
      <c r="C481" s="30" t="s">
        <v>540</v>
      </c>
      <c r="D481" s="30" t="s">
        <v>541</v>
      </c>
      <c r="E481" s="42">
        <v>1170</v>
      </c>
      <c r="F481" s="32">
        <v>1139</v>
      </c>
      <c r="G481" s="59">
        <f t="shared" si="8"/>
        <v>-31</v>
      </c>
      <c r="H481" s="59">
        <v>1107</v>
      </c>
      <c r="I481" s="59">
        <f t="shared" si="9"/>
        <v>32</v>
      </c>
      <c r="J481" s="58">
        <v>0.03</v>
      </c>
      <c r="K481" s="35">
        <v>1138</v>
      </c>
      <c r="L481" s="56"/>
      <c r="M481" s="35">
        <f t="shared" si="10"/>
        <v>1107</v>
      </c>
      <c r="N481" s="35">
        <f t="shared" si="11"/>
        <v>31</v>
      </c>
      <c r="O481" s="36">
        <f t="shared" si="7"/>
        <v>2.7240773286467488E-2</v>
      </c>
    </row>
    <row r="482" spans="1:15" x14ac:dyDescent="0.25">
      <c r="A482" s="37">
        <v>50403</v>
      </c>
      <c r="B482" s="30" t="s">
        <v>40</v>
      </c>
      <c r="C482" s="30" t="s">
        <v>540</v>
      </c>
      <c r="D482" s="30" t="s">
        <v>542</v>
      </c>
      <c r="E482" s="42">
        <v>3918</v>
      </c>
      <c r="F482" s="32">
        <v>4287</v>
      </c>
      <c r="G482" s="59">
        <f t="shared" si="8"/>
        <v>369</v>
      </c>
      <c r="H482" s="59">
        <v>3891</v>
      </c>
      <c r="I482" s="59">
        <f t="shared" si="9"/>
        <v>396</v>
      </c>
      <c r="J482" s="58">
        <v>0.09</v>
      </c>
      <c r="K482" s="35">
        <v>4188</v>
      </c>
      <c r="L482" s="56"/>
      <c r="M482" s="35">
        <f t="shared" si="10"/>
        <v>3891</v>
      </c>
      <c r="N482" s="35">
        <f t="shared" si="11"/>
        <v>297</v>
      </c>
      <c r="O482" s="36">
        <f t="shared" si="7"/>
        <v>7.0916905444126072E-2</v>
      </c>
    </row>
    <row r="483" spans="1:15" x14ac:dyDescent="0.25">
      <c r="A483" s="37">
        <v>50404</v>
      </c>
      <c r="B483" s="30" t="s">
        <v>40</v>
      </c>
      <c r="C483" s="30" t="s">
        <v>540</v>
      </c>
      <c r="D483" s="30" t="s">
        <v>543</v>
      </c>
      <c r="E483" s="42">
        <v>2642</v>
      </c>
      <c r="F483" s="32">
        <v>2865</v>
      </c>
      <c r="G483" s="59">
        <f t="shared" si="8"/>
        <v>223</v>
      </c>
      <c r="H483" s="59">
        <v>2374</v>
      </c>
      <c r="I483" s="59">
        <f t="shared" si="9"/>
        <v>491</v>
      </c>
      <c r="J483" s="58">
        <v>0.17</v>
      </c>
      <c r="K483" s="35">
        <v>2861</v>
      </c>
      <c r="L483" s="56"/>
      <c r="M483" s="35">
        <f t="shared" si="10"/>
        <v>2374</v>
      </c>
      <c r="N483" s="35">
        <f t="shared" si="11"/>
        <v>487</v>
      </c>
      <c r="O483" s="36">
        <f t="shared" si="7"/>
        <v>0.17022020272631946</v>
      </c>
    </row>
    <row r="484" spans="1:15" x14ac:dyDescent="0.25">
      <c r="A484" s="37">
        <v>50405</v>
      </c>
      <c r="B484" s="30" t="s">
        <v>40</v>
      </c>
      <c r="C484" s="30" t="s">
        <v>540</v>
      </c>
      <c r="D484" s="30" t="s">
        <v>544</v>
      </c>
      <c r="E484" s="42">
        <v>5532</v>
      </c>
      <c r="F484" s="32">
        <v>6157</v>
      </c>
      <c r="G484" s="59">
        <f t="shared" si="8"/>
        <v>625</v>
      </c>
      <c r="H484" s="59">
        <v>4652</v>
      </c>
      <c r="I484" s="59">
        <f t="shared" si="9"/>
        <v>1505</v>
      </c>
      <c r="J484" s="58">
        <v>0.24</v>
      </c>
      <c r="K484" s="35">
        <v>6217</v>
      </c>
      <c r="L484" s="29">
        <v>129</v>
      </c>
      <c r="M484" s="35">
        <f t="shared" si="10"/>
        <v>4781</v>
      </c>
      <c r="N484" s="35">
        <f t="shared" si="11"/>
        <v>1436</v>
      </c>
      <c r="O484" s="36">
        <f t="shared" si="7"/>
        <v>0.23097957214090398</v>
      </c>
    </row>
    <row r="485" spans="1:15" x14ac:dyDescent="0.25">
      <c r="A485" s="37">
        <v>50406</v>
      </c>
      <c r="B485" s="30" t="s">
        <v>40</v>
      </c>
      <c r="C485" s="30" t="s">
        <v>540</v>
      </c>
      <c r="D485" s="30" t="s">
        <v>545</v>
      </c>
      <c r="E485" s="42">
        <v>3740</v>
      </c>
      <c r="F485" s="32">
        <v>3985</v>
      </c>
      <c r="G485" s="59">
        <f t="shared" si="8"/>
        <v>245</v>
      </c>
      <c r="H485" s="59">
        <v>3519</v>
      </c>
      <c r="I485" s="59">
        <f t="shared" si="9"/>
        <v>466</v>
      </c>
      <c r="J485" s="58">
        <v>0.12</v>
      </c>
      <c r="K485" s="35">
        <v>3900</v>
      </c>
      <c r="L485" s="56"/>
      <c r="M485" s="35">
        <f t="shared" si="10"/>
        <v>3519</v>
      </c>
      <c r="N485" s="35">
        <f t="shared" si="11"/>
        <v>381</v>
      </c>
      <c r="O485" s="36">
        <f t="shared" si="7"/>
        <v>9.7692307692307689E-2</v>
      </c>
    </row>
    <row r="486" spans="1:15" x14ac:dyDescent="0.25">
      <c r="A486" s="37">
        <v>50407</v>
      </c>
      <c r="B486" s="30" t="s">
        <v>40</v>
      </c>
      <c r="C486" s="30" t="s">
        <v>540</v>
      </c>
      <c r="D486" s="30" t="s">
        <v>546</v>
      </c>
      <c r="E486" s="42">
        <v>7223</v>
      </c>
      <c r="F486" s="32">
        <v>8232</v>
      </c>
      <c r="G486" s="59">
        <f t="shared" si="8"/>
        <v>1009</v>
      </c>
      <c r="H486" s="59">
        <v>6446</v>
      </c>
      <c r="I486" s="59">
        <f t="shared" si="9"/>
        <v>1786</v>
      </c>
      <c r="J486" s="58">
        <v>0.22</v>
      </c>
      <c r="K486" s="35">
        <v>8061</v>
      </c>
      <c r="L486" s="29">
        <v>1013</v>
      </c>
      <c r="M486" s="35">
        <f t="shared" si="10"/>
        <v>7459</v>
      </c>
      <c r="N486" s="35">
        <f t="shared" si="11"/>
        <v>602</v>
      </c>
      <c r="O486" s="36">
        <f t="shared" si="7"/>
        <v>7.4680560724475875E-2</v>
      </c>
    </row>
    <row r="487" spans="1:15" x14ac:dyDescent="0.25">
      <c r="A487" s="37">
        <v>50408</v>
      </c>
      <c r="B487" s="30" t="s">
        <v>40</v>
      </c>
      <c r="C487" s="30" t="s">
        <v>540</v>
      </c>
      <c r="D487" s="30" t="s">
        <v>547</v>
      </c>
      <c r="E487" s="42">
        <v>6659</v>
      </c>
      <c r="F487" s="32">
        <v>7991</v>
      </c>
      <c r="G487" s="59">
        <f t="shared" si="8"/>
        <v>1332</v>
      </c>
      <c r="H487" s="59">
        <v>6688</v>
      </c>
      <c r="I487" s="59">
        <f t="shared" si="9"/>
        <v>1303</v>
      </c>
      <c r="J487" s="58">
        <v>0.16</v>
      </c>
      <c r="K487" s="35">
        <v>8033</v>
      </c>
      <c r="L487" s="56"/>
      <c r="M487" s="35">
        <f t="shared" si="10"/>
        <v>6688</v>
      </c>
      <c r="N487" s="35">
        <f t="shared" si="11"/>
        <v>1345</v>
      </c>
      <c r="O487" s="36">
        <f t="shared" si="7"/>
        <v>0.16743433337482883</v>
      </c>
    </row>
    <row r="488" spans="1:15" x14ac:dyDescent="0.25">
      <c r="A488" s="37">
        <v>50409</v>
      </c>
      <c r="B488" s="30" t="s">
        <v>40</v>
      </c>
      <c r="C488" s="30" t="s">
        <v>540</v>
      </c>
      <c r="D488" s="30" t="s">
        <v>548</v>
      </c>
      <c r="E488" s="42">
        <v>3482</v>
      </c>
      <c r="F488" s="32">
        <v>4233</v>
      </c>
      <c r="G488" s="59">
        <f t="shared" si="8"/>
        <v>751</v>
      </c>
      <c r="H488" s="59">
        <v>3500</v>
      </c>
      <c r="I488" s="59">
        <f t="shared" si="9"/>
        <v>733</v>
      </c>
      <c r="J488" s="58">
        <v>0.17</v>
      </c>
      <c r="K488" s="35">
        <v>4384</v>
      </c>
      <c r="L488" s="56"/>
      <c r="M488" s="35">
        <f t="shared" si="10"/>
        <v>3500</v>
      </c>
      <c r="N488" s="35">
        <f t="shared" si="11"/>
        <v>884</v>
      </c>
      <c r="O488" s="36">
        <f t="shared" si="7"/>
        <v>0.20164233576642335</v>
      </c>
    </row>
    <row r="489" spans="1:15" x14ac:dyDescent="0.25">
      <c r="A489" s="37">
        <v>50410</v>
      </c>
      <c r="B489" s="30" t="s">
        <v>40</v>
      </c>
      <c r="C489" s="30" t="s">
        <v>540</v>
      </c>
      <c r="D489" s="30" t="s">
        <v>549</v>
      </c>
      <c r="E489" s="42">
        <v>3355</v>
      </c>
      <c r="F489" s="32">
        <v>3763</v>
      </c>
      <c r="G489" s="59">
        <f t="shared" si="8"/>
        <v>408</v>
      </c>
      <c r="H489" s="59">
        <v>2018</v>
      </c>
      <c r="I489" s="59">
        <f t="shared" si="9"/>
        <v>1745</v>
      </c>
      <c r="J489" s="58">
        <v>0.46</v>
      </c>
      <c r="K489" s="35">
        <v>3672</v>
      </c>
      <c r="L489" s="29">
        <v>92</v>
      </c>
      <c r="M489" s="35">
        <f t="shared" si="10"/>
        <v>2110</v>
      </c>
      <c r="N489" s="35">
        <f t="shared" si="11"/>
        <v>1562</v>
      </c>
      <c r="O489" s="36">
        <f t="shared" si="7"/>
        <v>0.42538126361655776</v>
      </c>
    </row>
    <row r="490" spans="1:15" x14ac:dyDescent="0.25">
      <c r="A490" s="37">
        <v>50411</v>
      </c>
      <c r="B490" s="30" t="s">
        <v>40</v>
      </c>
      <c r="C490" s="30" t="s">
        <v>540</v>
      </c>
      <c r="D490" s="30" t="s">
        <v>550</v>
      </c>
      <c r="E490" s="42">
        <v>2278</v>
      </c>
      <c r="F490" s="32">
        <v>2453</v>
      </c>
      <c r="G490" s="59">
        <f t="shared" si="8"/>
        <v>175</v>
      </c>
      <c r="H490" s="59">
        <v>2060</v>
      </c>
      <c r="I490" s="59">
        <f t="shared" si="9"/>
        <v>393</v>
      </c>
      <c r="J490" s="58">
        <v>0.16</v>
      </c>
      <c r="K490" s="35">
        <v>2299</v>
      </c>
      <c r="L490" s="56"/>
      <c r="M490" s="35">
        <f t="shared" si="10"/>
        <v>2060</v>
      </c>
      <c r="N490" s="35">
        <f t="shared" si="11"/>
        <v>239</v>
      </c>
      <c r="O490" s="36">
        <f t="shared" si="7"/>
        <v>0.10395824271422358</v>
      </c>
    </row>
    <row r="491" spans="1:15" x14ac:dyDescent="0.25">
      <c r="A491" s="37">
        <v>50412</v>
      </c>
      <c r="B491" s="30" t="s">
        <v>40</v>
      </c>
      <c r="C491" s="30" t="s">
        <v>540</v>
      </c>
      <c r="D491" s="30" t="s">
        <v>551</v>
      </c>
      <c r="E491" s="42">
        <v>2130</v>
      </c>
      <c r="F491" s="32">
        <v>2230</v>
      </c>
      <c r="G491" s="59">
        <f t="shared" si="8"/>
        <v>100</v>
      </c>
      <c r="H491" s="59">
        <v>1605</v>
      </c>
      <c r="I491" s="59">
        <f t="shared" si="9"/>
        <v>625</v>
      </c>
      <c r="J491" s="58">
        <v>0.28000000000000003</v>
      </c>
      <c r="K491" s="35">
        <v>2195</v>
      </c>
      <c r="L491" s="56"/>
      <c r="M491" s="35">
        <f t="shared" si="10"/>
        <v>1605</v>
      </c>
      <c r="N491" s="35">
        <f t="shared" si="11"/>
        <v>590</v>
      </c>
      <c r="O491" s="36">
        <f t="shared" si="7"/>
        <v>0.26879271070615035</v>
      </c>
    </row>
    <row r="492" spans="1:15" x14ac:dyDescent="0.25">
      <c r="A492" s="37">
        <v>50501</v>
      </c>
      <c r="B492" s="30" t="s">
        <v>40</v>
      </c>
      <c r="C492" s="30" t="s">
        <v>552</v>
      </c>
      <c r="D492" s="30" t="s">
        <v>553</v>
      </c>
      <c r="E492" s="42">
        <v>6359</v>
      </c>
      <c r="F492" s="32">
        <v>7597</v>
      </c>
      <c r="G492" s="59">
        <f t="shared" si="8"/>
        <v>1238</v>
      </c>
      <c r="H492" s="59">
        <v>5058</v>
      </c>
      <c r="I492" s="59">
        <f t="shared" si="9"/>
        <v>2539</v>
      </c>
      <c r="J492" s="58">
        <v>0.33</v>
      </c>
      <c r="K492" s="35">
        <v>7579</v>
      </c>
      <c r="L492" s="29">
        <v>765</v>
      </c>
      <c r="M492" s="35">
        <f t="shared" si="10"/>
        <v>5823</v>
      </c>
      <c r="N492" s="35">
        <f t="shared" si="11"/>
        <v>1756</v>
      </c>
      <c r="O492" s="36">
        <f t="shared" si="7"/>
        <v>0.23169283546642036</v>
      </c>
    </row>
    <row r="493" spans="1:15" x14ac:dyDescent="0.25">
      <c r="A493" s="37">
        <v>50502</v>
      </c>
      <c r="B493" s="30" t="s">
        <v>40</v>
      </c>
      <c r="C493" s="30" t="s">
        <v>552</v>
      </c>
      <c r="D493" s="30" t="s">
        <v>554</v>
      </c>
      <c r="E493" s="42">
        <v>7313</v>
      </c>
      <c r="F493" s="32">
        <v>8300</v>
      </c>
      <c r="G493" s="59">
        <f t="shared" si="8"/>
        <v>987</v>
      </c>
      <c r="H493" s="59">
        <v>6862</v>
      </c>
      <c r="I493" s="59">
        <f t="shared" si="9"/>
        <v>1438</v>
      </c>
      <c r="J493" s="58">
        <v>0.17</v>
      </c>
      <c r="K493" s="35">
        <v>8105</v>
      </c>
      <c r="L493" s="29">
        <v>1241</v>
      </c>
      <c r="M493" s="35">
        <f t="shared" si="10"/>
        <v>8103</v>
      </c>
      <c r="N493" s="35">
        <f t="shared" si="11"/>
        <v>2</v>
      </c>
      <c r="O493" s="36">
        <f t="shared" si="7"/>
        <v>2.4676125848241827E-4</v>
      </c>
    </row>
    <row r="494" spans="1:15" x14ac:dyDescent="0.25">
      <c r="A494" s="37">
        <v>50503</v>
      </c>
      <c r="B494" s="30" t="s">
        <v>40</v>
      </c>
      <c r="C494" s="30" t="s">
        <v>552</v>
      </c>
      <c r="D494" s="30" t="s">
        <v>555</v>
      </c>
      <c r="E494" s="42">
        <v>3866</v>
      </c>
      <c r="F494" s="32">
        <v>4880</v>
      </c>
      <c r="G494" s="59">
        <f t="shared" si="8"/>
        <v>1014</v>
      </c>
      <c r="H494" s="59">
        <v>3734</v>
      </c>
      <c r="I494" s="59">
        <f t="shared" si="9"/>
        <v>1146</v>
      </c>
      <c r="J494" s="58">
        <v>0.23</v>
      </c>
      <c r="K494" s="35">
        <v>4800</v>
      </c>
      <c r="L494" s="29">
        <v>0</v>
      </c>
      <c r="M494" s="35">
        <f t="shared" si="10"/>
        <v>3734</v>
      </c>
      <c r="N494" s="35">
        <f t="shared" si="11"/>
        <v>1066</v>
      </c>
      <c r="O494" s="36">
        <f t="shared" si="7"/>
        <v>0.22208333333333333</v>
      </c>
    </row>
    <row r="495" spans="1:15" x14ac:dyDescent="0.25">
      <c r="A495" s="37">
        <v>50504</v>
      </c>
      <c r="B495" s="30" t="s">
        <v>40</v>
      </c>
      <c r="C495" s="30" t="s">
        <v>552</v>
      </c>
      <c r="D495" s="30" t="s">
        <v>556</v>
      </c>
      <c r="E495" s="42">
        <v>1502</v>
      </c>
      <c r="F495" s="32">
        <v>1633</v>
      </c>
      <c r="G495" s="59">
        <f t="shared" si="8"/>
        <v>131</v>
      </c>
      <c r="H495" s="59">
        <v>1464</v>
      </c>
      <c r="I495" s="59">
        <f t="shared" si="9"/>
        <v>169</v>
      </c>
      <c r="J495" s="58">
        <v>0.1</v>
      </c>
      <c r="K495" s="35">
        <v>1558</v>
      </c>
      <c r="L495" s="56"/>
      <c r="M495" s="35">
        <f t="shared" si="10"/>
        <v>1464</v>
      </c>
      <c r="N495" s="35">
        <f t="shared" si="11"/>
        <v>94</v>
      </c>
      <c r="O495" s="36">
        <f t="shared" si="7"/>
        <v>6.0333761232349167E-2</v>
      </c>
    </row>
    <row r="496" spans="1:15" x14ac:dyDescent="0.25">
      <c r="A496" s="37">
        <v>50505</v>
      </c>
      <c r="B496" s="30" t="s">
        <v>40</v>
      </c>
      <c r="C496" s="30" t="s">
        <v>552</v>
      </c>
      <c r="D496" s="30" t="s">
        <v>1835</v>
      </c>
      <c r="E496" s="42">
        <v>4020</v>
      </c>
      <c r="F496" s="32">
        <v>4505</v>
      </c>
      <c r="G496" s="59">
        <f t="shared" si="8"/>
        <v>485</v>
      </c>
      <c r="H496" s="59">
        <v>3839</v>
      </c>
      <c r="I496" s="59">
        <f t="shared" si="9"/>
        <v>666</v>
      </c>
      <c r="J496" s="58">
        <v>0.15</v>
      </c>
      <c r="K496" s="35">
        <v>4443</v>
      </c>
      <c r="L496" s="29">
        <v>347</v>
      </c>
      <c r="M496" s="35">
        <f t="shared" si="10"/>
        <v>4186</v>
      </c>
      <c r="N496" s="35">
        <f t="shared" si="11"/>
        <v>257</v>
      </c>
      <c r="O496" s="36">
        <f t="shared" si="7"/>
        <v>5.7843799234751296E-2</v>
      </c>
    </row>
    <row r="497" spans="1:15" x14ac:dyDescent="0.25">
      <c r="A497" s="37">
        <v>50506</v>
      </c>
      <c r="B497" s="30" t="s">
        <v>40</v>
      </c>
      <c r="C497" s="30" t="s">
        <v>552</v>
      </c>
      <c r="D497" s="30" t="s">
        <v>558</v>
      </c>
      <c r="E497" s="42">
        <v>1283</v>
      </c>
      <c r="F497" s="32">
        <v>1361</v>
      </c>
      <c r="G497" s="59">
        <f t="shared" si="8"/>
        <v>78</v>
      </c>
      <c r="H497" s="59">
        <v>1156</v>
      </c>
      <c r="I497" s="59">
        <f t="shared" si="9"/>
        <v>205</v>
      </c>
      <c r="J497" s="58">
        <v>0.15</v>
      </c>
      <c r="K497" s="35">
        <v>1365</v>
      </c>
      <c r="L497" s="56"/>
      <c r="M497" s="35">
        <f t="shared" si="10"/>
        <v>1156</v>
      </c>
      <c r="N497" s="35">
        <f t="shared" si="11"/>
        <v>209</v>
      </c>
      <c r="O497" s="36">
        <f t="shared" si="7"/>
        <v>0.15311355311355312</v>
      </c>
    </row>
    <row r="498" spans="1:15" x14ac:dyDescent="0.25">
      <c r="A498" s="37">
        <v>50507</v>
      </c>
      <c r="B498" s="30" t="s">
        <v>40</v>
      </c>
      <c r="C498" s="30" t="s">
        <v>552</v>
      </c>
      <c r="D498" s="30" t="s">
        <v>150</v>
      </c>
      <c r="E498" s="42">
        <v>6297</v>
      </c>
      <c r="F498" s="32">
        <v>7168</v>
      </c>
      <c r="G498" s="59">
        <f t="shared" si="8"/>
        <v>871</v>
      </c>
      <c r="H498" s="59">
        <v>5858</v>
      </c>
      <c r="I498" s="59">
        <f t="shared" si="9"/>
        <v>1310</v>
      </c>
      <c r="J498" s="58">
        <v>0.18</v>
      </c>
      <c r="K498" s="35">
        <v>7184</v>
      </c>
      <c r="L498" s="56"/>
      <c r="M498" s="35">
        <f t="shared" si="10"/>
        <v>5858</v>
      </c>
      <c r="N498" s="35">
        <f t="shared" si="11"/>
        <v>1326</v>
      </c>
      <c r="O498" s="36">
        <f t="shared" si="7"/>
        <v>0.18457683741648107</v>
      </c>
    </row>
    <row r="499" spans="1:15" x14ac:dyDescent="0.25">
      <c r="A499" s="37">
        <v>50508</v>
      </c>
      <c r="B499" s="30" t="s">
        <v>40</v>
      </c>
      <c r="C499" s="30" t="s">
        <v>552</v>
      </c>
      <c r="D499" s="30" t="s">
        <v>559</v>
      </c>
      <c r="E499" s="42">
        <v>6180</v>
      </c>
      <c r="F499" s="32">
        <v>5804</v>
      </c>
      <c r="G499" s="59">
        <f t="shared" si="8"/>
        <v>-376</v>
      </c>
      <c r="H499" s="59">
        <v>5804</v>
      </c>
      <c r="I499" s="59">
        <f t="shared" si="9"/>
        <v>0</v>
      </c>
      <c r="J499" s="58">
        <v>0</v>
      </c>
      <c r="K499" s="35">
        <v>5804</v>
      </c>
      <c r="L499" s="56"/>
      <c r="M499" s="35">
        <f t="shared" si="10"/>
        <v>5804</v>
      </c>
      <c r="N499" s="35">
        <f t="shared" si="11"/>
        <v>0</v>
      </c>
      <c r="O499" s="36">
        <f t="shared" si="7"/>
        <v>0</v>
      </c>
    </row>
    <row r="500" spans="1:15" x14ac:dyDescent="0.25">
      <c r="A500" s="37">
        <v>50509</v>
      </c>
      <c r="B500" s="30" t="s">
        <v>40</v>
      </c>
      <c r="C500" s="30" t="s">
        <v>552</v>
      </c>
      <c r="D500" s="30" t="s">
        <v>560</v>
      </c>
      <c r="E500" s="42">
        <v>5796</v>
      </c>
      <c r="F500" s="32">
        <v>6804</v>
      </c>
      <c r="G500" s="59">
        <f t="shared" si="8"/>
        <v>1008</v>
      </c>
      <c r="H500" s="59">
        <v>5132</v>
      </c>
      <c r="I500" s="59">
        <f t="shared" si="9"/>
        <v>1672</v>
      </c>
      <c r="J500" s="58">
        <v>0.25</v>
      </c>
      <c r="K500" s="35">
        <v>6850</v>
      </c>
      <c r="L500" s="56"/>
      <c r="M500" s="35">
        <f t="shared" si="10"/>
        <v>5132</v>
      </c>
      <c r="N500" s="35">
        <f t="shared" si="11"/>
        <v>1718</v>
      </c>
      <c r="O500" s="36">
        <f t="shared" si="7"/>
        <v>0.2508029197080292</v>
      </c>
    </row>
    <row r="501" spans="1:15" x14ac:dyDescent="0.25">
      <c r="A501" s="37">
        <v>50510</v>
      </c>
      <c r="B501" s="30" t="s">
        <v>40</v>
      </c>
      <c r="C501" s="30" t="s">
        <v>552</v>
      </c>
      <c r="D501" s="30" t="s">
        <v>561</v>
      </c>
      <c r="E501" s="42">
        <v>3843</v>
      </c>
      <c r="F501" s="32">
        <v>4429</v>
      </c>
      <c r="G501" s="59">
        <f t="shared" si="8"/>
        <v>586</v>
      </c>
      <c r="H501" s="59">
        <v>3217</v>
      </c>
      <c r="I501" s="59">
        <f t="shared" si="9"/>
        <v>1212</v>
      </c>
      <c r="J501" s="58">
        <v>0.27</v>
      </c>
      <c r="K501" s="35">
        <v>4345</v>
      </c>
      <c r="L501" s="56"/>
      <c r="M501" s="35">
        <f t="shared" si="10"/>
        <v>3217</v>
      </c>
      <c r="N501" s="35">
        <f t="shared" si="11"/>
        <v>1128</v>
      </c>
      <c r="O501" s="36">
        <f t="shared" si="7"/>
        <v>0.25960874568469505</v>
      </c>
    </row>
    <row r="502" spans="1:15" x14ac:dyDescent="0.25">
      <c r="A502" s="37">
        <v>50511</v>
      </c>
      <c r="B502" s="30" t="s">
        <v>40</v>
      </c>
      <c r="C502" s="30" t="s">
        <v>552</v>
      </c>
      <c r="D502" s="30" t="s">
        <v>562</v>
      </c>
      <c r="E502" s="42">
        <v>930</v>
      </c>
      <c r="F502" s="32">
        <v>1098</v>
      </c>
      <c r="G502" s="59">
        <f t="shared" si="8"/>
        <v>168</v>
      </c>
      <c r="H502" s="40">
        <v>110</v>
      </c>
      <c r="I502" s="59">
        <f t="shared" si="9"/>
        <v>988</v>
      </c>
      <c r="J502" s="58">
        <v>0.9</v>
      </c>
      <c r="K502" s="35">
        <v>1071</v>
      </c>
      <c r="L502" s="56"/>
      <c r="M502" s="34">
        <f t="shared" si="10"/>
        <v>110</v>
      </c>
      <c r="N502" s="35">
        <f t="shared" si="11"/>
        <v>961</v>
      </c>
      <c r="O502" s="36">
        <f t="shared" si="7"/>
        <v>0.89729225023342674</v>
      </c>
    </row>
    <row r="503" spans="1:15" x14ac:dyDescent="0.25">
      <c r="A503" s="37">
        <v>50601</v>
      </c>
      <c r="B503" s="30" t="s">
        <v>40</v>
      </c>
      <c r="C503" s="30" t="s">
        <v>563</v>
      </c>
      <c r="D503" s="30" t="s">
        <v>564</v>
      </c>
      <c r="E503" s="42">
        <v>1146</v>
      </c>
      <c r="F503" s="32">
        <v>1214</v>
      </c>
      <c r="G503" s="59">
        <f t="shared" si="8"/>
        <v>68</v>
      </c>
      <c r="H503" s="59">
        <v>1097</v>
      </c>
      <c r="I503" s="59">
        <f t="shared" si="9"/>
        <v>117</v>
      </c>
      <c r="J503" s="58">
        <v>0.1</v>
      </c>
      <c r="K503" s="35">
        <v>1138</v>
      </c>
      <c r="L503" s="56"/>
      <c r="M503" s="35">
        <f t="shared" si="10"/>
        <v>1097</v>
      </c>
      <c r="N503" s="35">
        <f t="shared" si="11"/>
        <v>41</v>
      </c>
      <c r="O503" s="36">
        <f t="shared" si="7"/>
        <v>3.6028119507908608E-2</v>
      </c>
    </row>
    <row r="504" spans="1:15" x14ac:dyDescent="0.25">
      <c r="A504" s="37">
        <v>50602</v>
      </c>
      <c r="B504" s="30" t="s">
        <v>40</v>
      </c>
      <c r="C504" s="30" t="s">
        <v>563</v>
      </c>
      <c r="D504" s="30" t="s">
        <v>565</v>
      </c>
      <c r="E504" s="42">
        <v>2633</v>
      </c>
      <c r="F504" s="32">
        <v>2788</v>
      </c>
      <c r="G504" s="59">
        <f t="shared" si="8"/>
        <v>155</v>
      </c>
      <c r="H504" s="59">
        <v>2568</v>
      </c>
      <c r="I504" s="59">
        <f t="shared" si="9"/>
        <v>220</v>
      </c>
      <c r="J504" s="58">
        <v>0.08</v>
      </c>
      <c r="K504" s="35">
        <v>2665</v>
      </c>
      <c r="L504" s="29">
        <v>0</v>
      </c>
      <c r="M504" s="35">
        <f t="shared" si="10"/>
        <v>2568</v>
      </c>
      <c r="N504" s="35">
        <f t="shared" si="11"/>
        <v>97</v>
      </c>
      <c r="O504" s="36">
        <f t="shared" si="7"/>
        <v>3.6397748592870545E-2</v>
      </c>
    </row>
    <row r="505" spans="1:15" x14ac:dyDescent="0.25">
      <c r="A505" s="37">
        <v>50603</v>
      </c>
      <c r="B505" s="30" t="s">
        <v>40</v>
      </c>
      <c r="C505" s="30" t="s">
        <v>563</v>
      </c>
      <c r="D505" s="30" t="s">
        <v>275</v>
      </c>
      <c r="E505" s="42">
        <v>2066</v>
      </c>
      <c r="F505" s="32">
        <v>2068</v>
      </c>
      <c r="G505" s="59">
        <f t="shared" si="8"/>
        <v>2</v>
      </c>
      <c r="H505" s="59">
        <v>2010</v>
      </c>
      <c r="I505" s="59">
        <f t="shared" si="9"/>
        <v>58</v>
      </c>
      <c r="J505" s="58">
        <v>0.03</v>
      </c>
      <c r="K505" s="35">
        <v>2010</v>
      </c>
      <c r="L505" s="56"/>
      <c r="M505" s="35">
        <f t="shared" si="10"/>
        <v>2010</v>
      </c>
      <c r="N505" s="35">
        <f t="shared" si="11"/>
        <v>0</v>
      </c>
      <c r="O505" s="36">
        <f t="shared" si="7"/>
        <v>0</v>
      </c>
    </row>
    <row r="506" spans="1:15" x14ac:dyDescent="0.25">
      <c r="A506" s="37">
        <v>50604</v>
      </c>
      <c r="B506" s="30" t="s">
        <v>40</v>
      </c>
      <c r="C506" s="30" t="s">
        <v>563</v>
      </c>
      <c r="D506" s="30" t="s">
        <v>566</v>
      </c>
      <c r="E506" s="42">
        <v>1565</v>
      </c>
      <c r="F506" s="32">
        <v>1637</v>
      </c>
      <c r="G506" s="59">
        <f t="shared" si="8"/>
        <v>72</v>
      </c>
      <c r="H506" s="59">
        <v>1527</v>
      </c>
      <c r="I506" s="59">
        <f t="shared" si="9"/>
        <v>110</v>
      </c>
      <c r="J506" s="58">
        <v>7.0000000000000007E-2</v>
      </c>
      <c r="K506" s="35">
        <v>1532</v>
      </c>
      <c r="L506" s="56"/>
      <c r="M506" s="35">
        <f t="shared" si="10"/>
        <v>1527</v>
      </c>
      <c r="N506" s="35">
        <f t="shared" si="11"/>
        <v>5</v>
      </c>
      <c r="O506" s="36">
        <f t="shared" si="7"/>
        <v>3.2637075718015664E-3</v>
      </c>
    </row>
    <row r="507" spans="1:15" x14ac:dyDescent="0.25">
      <c r="A507" s="37">
        <v>50605</v>
      </c>
      <c r="B507" s="30" t="s">
        <v>40</v>
      </c>
      <c r="C507" s="30" t="s">
        <v>563</v>
      </c>
      <c r="D507" s="30" t="s">
        <v>567</v>
      </c>
      <c r="E507" s="42">
        <v>1798</v>
      </c>
      <c r="F507" s="32">
        <v>2312</v>
      </c>
      <c r="G507" s="59">
        <f t="shared" si="8"/>
        <v>514</v>
      </c>
      <c r="H507" s="59">
        <v>1723</v>
      </c>
      <c r="I507" s="59">
        <f t="shared" si="9"/>
        <v>589</v>
      </c>
      <c r="J507" s="58">
        <v>0.25</v>
      </c>
      <c r="K507" s="35">
        <v>2296</v>
      </c>
      <c r="L507" s="56"/>
      <c r="M507" s="35">
        <f t="shared" si="10"/>
        <v>1723</v>
      </c>
      <c r="N507" s="35">
        <f t="shared" si="11"/>
        <v>573</v>
      </c>
      <c r="O507" s="36">
        <f t="shared" si="7"/>
        <v>0.24956445993031359</v>
      </c>
    </row>
    <row r="508" spans="1:15" x14ac:dyDescent="0.25">
      <c r="A508" s="37">
        <v>50606</v>
      </c>
      <c r="B508" s="30" t="s">
        <v>40</v>
      </c>
      <c r="C508" s="30" t="s">
        <v>563</v>
      </c>
      <c r="D508" s="30" t="s">
        <v>568</v>
      </c>
      <c r="E508" s="42">
        <v>2286</v>
      </c>
      <c r="F508" s="32">
        <v>2551</v>
      </c>
      <c r="G508" s="59">
        <f t="shared" si="8"/>
        <v>265</v>
      </c>
      <c r="H508" s="59">
        <v>1922</v>
      </c>
      <c r="I508" s="59">
        <f t="shared" si="9"/>
        <v>629</v>
      </c>
      <c r="J508" s="58">
        <v>0.25</v>
      </c>
      <c r="K508" s="35">
        <v>2443</v>
      </c>
      <c r="L508" s="56"/>
      <c r="M508" s="35">
        <f t="shared" si="10"/>
        <v>1922</v>
      </c>
      <c r="N508" s="35">
        <f t="shared" si="11"/>
        <v>521</v>
      </c>
      <c r="O508" s="36">
        <f t="shared" si="7"/>
        <v>0.21326238231682357</v>
      </c>
    </row>
    <row r="509" spans="1:15" x14ac:dyDescent="0.25">
      <c r="A509" s="37">
        <v>50607</v>
      </c>
      <c r="B509" s="30" t="s">
        <v>40</v>
      </c>
      <c r="C509" s="30" t="s">
        <v>563</v>
      </c>
      <c r="D509" s="30" t="s">
        <v>569</v>
      </c>
      <c r="E509" s="42">
        <v>1410</v>
      </c>
      <c r="F509" s="32">
        <v>1627</v>
      </c>
      <c r="G509" s="59">
        <f t="shared" si="8"/>
        <v>217</v>
      </c>
      <c r="H509" s="40">
        <v>812</v>
      </c>
      <c r="I509" s="59">
        <f t="shared" si="9"/>
        <v>815</v>
      </c>
      <c r="J509" s="58">
        <v>0.5</v>
      </c>
      <c r="K509" s="35">
        <v>1550</v>
      </c>
      <c r="L509" s="56"/>
      <c r="M509" s="34">
        <f t="shared" si="10"/>
        <v>812</v>
      </c>
      <c r="N509" s="35">
        <f t="shared" si="11"/>
        <v>738</v>
      </c>
      <c r="O509" s="36">
        <f t="shared" si="7"/>
        <v>0.47612903225806452</v>
      </c>
    </row>
    <row r="510" spans="1:15" x14ac:dyDescent="0.25">
      <c r="A510" s="37">
        <v>50608</v>
      </c>
      <c r="B510" s="30" t="s">
        <v>40</v>
      </c>
      <c r="C510" s="30" t="s">
        <v>563</v>
      </c>
      <c r="D510" s="30" t="s">
        <v>570</v>
      </c>
      <c r="E510" s="42">
        <v>1477</v>
      </c>
      <c r="F510" s="32">
        <v>1702</v>
      </c>
      <c r="G510" s="59">
        <f t="shared" si="8"/>
        <v>225</v>
      </c>
      <c r="H510" s="59">
        <v>1199</v>
      </c>
      <c r="I510" s="59">
        <f t="shared" si="9"/>
        <v>503</v>
      </c>
      <c r="J510" s="58">
        <v>0.3</v>
      </c>
      <c r="K510" s="35">
        <v>1676</v>
      </c>
      <c r="L510" s="56"/>
      <c r="M510" s="35">
        <f t="shared" si="10"/>
        <v>1199</v>
      </c>
      <c r="N510" s="35">
        <f t="shared" si="11"/>
        <v>477</v>
      </c>
      <c r="O510" s="36">
        <f t="shared" si="7"/>
        <v>0.28460620525059666</v>
      </c>
    </row>
    <row r="511" spans="1:15" x14ac:dyDescent="0.25">
      <c r="A511" s="37">
        <v>50609</v>
      </c>
      <c r="B511" s="30" t="s">
        <v>40</v>
      </c>
      <c r="C511" s="30" t="s">
        <v>563</v>
      </c>
      <c r="D511" s="30" t="s">
        <v>571</v>
      </c>
      <c r="E511" s="42">
        <v>981</v>
      </c>
      <c r="F511" s="32">
        <v>1133</v>
      </c>
      <c r="G511" s="59">
        <f t="shared" si="8"/>
        <v>152</v>
      </c>
      <c r="H511" s="40">
        <v>406</v>
      </c>
      <c r="I511" s="59">
        <f t="shared" si="9"/>
        <v>727</v>
      </c>
      <c r="J511" s="58">
        <v>0.64</v>
      </c>
      <c r="K511" s="35">
        <v>1095</v>
      </c>
      <c r="L511" s="56"/>
      <c r="M511" s="34">
        <f t="shared" si="10"/>
        <v>406</v>
      </c>
      <c r="N511" s="35">
        <f t="shared" si="11"/>
        <v>689</v>
      </c>
      <c r="O511" s="36">
        <f t="shared" si="7"/>
        <v>0.62922374429223749</v>
      </c>
    </row>
    <row r="512" spans="1:15" x14ac:dyDescent="0.25">
      <c r="A512" s="37">
        <v>50610</v>
      </c>
      <c r="B512" s="30" t="s">
        <v>40</v>
      </c>
      <c r="C512" s="30" t="s">
        <v>563</v>
      </c>
      <c r="D512" s="30" t="s">
        <v>572</v>
      </c>
      <c r="E512" s="57">
        <v>859</v>
      </c>
      <c r="F512" s="39">
        <v>913</v>
      </c>
      <c r="G512" s="40">
        <f t="shared" si="8"/>
        <v>54</v>
      </c>
      <c r="H512" s="40">
        <v>808</v>
      </c>
      <c r="I512" s="40">
        <f t="shared" si="9"/>
        <v>105</v>
      </c>
      <c r="J512" s="58">
        <v>0.12</v>
      </c>
      <c r="K512" s="34">
        <v>877</v>
      </c>
      <c r="L512" s="56"/>
      <c r="M512" s="34">
        <f t="shared" si="10"/>
        <v>808</v>
      </c>
      <c r="N512" s="34">
        <f t="shared" si="11"/>
        <v>69</v>
      </c>
      <c r="O512" s="36">
        <f t="shared" si="7"/>
        <v>7.8677309007981755E-2</v>
      </c>
    </row>
    <row r="513" spans="1:15" x14ac:dyDescent="0.25">
      <c r="A513" s="37">
        <v>50611</v>
      </c>
      <c r="B513" s="30" t="s">
        <v>40</v>
      </c>
      <c r="C513" s="30" t="s">
        <v>563</v>
      </c>
      <c r="D513" s="30" t="s">
        <v>563</v>
      </c>
      <c r="E513" s="42">
        <v>2409</v>
      </c>
      <c r="F513" s="32">
        <v>2790</v>
      </c>
      <c r="G513" s="59">
        <f t="shared" si="8"/>
        <v>381</v>
      </c>
      <c r="H513" s="59">
        <v>2213</v>
      </c>
      <c r="I513" s="59">
        <f t="shared" si="9"/>
        <v>577</v>
      </c>
      <c r="J513" s="58">
        <v>0.21</v>
      </c>
      <c r="K513" s="35">
        <v>2703</v>
      </c>
      <c r="L513" s="56"/>
      <c r="M513" s="35">
        <f t="shared" si="10"/>
        <v>2213</v>
      </c>
      <c r="N513" s="35">
        <f t="shared" si="11"/>
        <v>490</v>
      </c>
      <c r="O513" s="36">
        <f t="shared" si="7"/>
        <v>0.18128005919348872</v>
      </c>
    </row>
    <row r="514" spans="1:15" x14ac:dyDescent="0.25">
      <c r="A514" s="37">
        <v>50612</v>
      </c>
      <c r="B514" s="30" t="s">
        <v>40</v>
      </c>
      <c r="C514" s="30" t="s">
        <v>563</v>
      </c>
      <c r="D514" s="30" t="s">
        <v>573</v>
      </c>
      <c r="E514" s="42">
        <v>2085</v>
      </c>
      <c r="F514" s="32">
        <v>2334</v>
      </c>
      <c r="G514" s="59">
        <f t="shared" si="8"/>
        <v>249</v>
      </c>
      <c r="H514" s="59">
        <v>1817</v>
      </c>
      <c r="I514" s="59">
        <f t="shared" si="9"/>
        <v>517</v>
      </c>
      <c r="J514" s="58">
        <v>0.22</v>
      </c>
      <c r="K514" s="35">
        <v>2244</v>
      </c>
      <c r="L514" s="56"/>
      <c r="M514" s="35">
        <f t="shared" si="10"/>
        <v>1817</v>
      </c>
      <c r="N514" s="35">
        <f t="shared" si="11"/>
        <v>427</v>
      </c>
      <c r="O514" s="36">
        <f t="shared" si="7"/>
        <v>0.19028520499108734</v>
      </c>
    </row>
    <row r="515" spans="1:15" x14ac:dyDescent="0.25">
      <c r="A515" s="37">
        <v>50613</v>
      </c>
      <c r="B515" s="30" t="s">
        <v>40</v>
      </c>
      <c r="C515" s="30" t="s">
        <v>563</v>
      </c>
      <c r="D515" s="30" t="s">
        <v>574</v>
      </c>
      <c r="E515" s="42">
        <v>1650</v>
      </c>
      <c r="F515" s="32">
        <v>1932</v>
      </c>
      <c r="G515" s="59">
        <f t="shared" si="8"/>
        <v>282</v>
      </c>
      <c r="H515" s="40">
        <v>591</v>
      </c>
      <c r="I515" s="59">
        <f t="shared" si="9"/>
        <v>1341</v>
      </c>
      <c r="J515" s="58">
        <v>0.69</v>
      </c>
      <c r="K515" s="35">
        <v>1848</v>
      </c>
      <c r="L515" s="56"/>
      <c r="M515" s="34">
        <f t="shared" si="10"/>
        <v>591</v>
      </c>
      <c r="N515" s="35">
        <f t="shared" si="11"/>
        <v>1257</v>
      </c>
      <c r="O515" s="36">
        <f t="shared" si="7"/>
        <v>0.68019480519480524</v>
      </c>
    </row>
    <row r="516" spans="1:15" x14ac:dyDescent="0.25">
      <c r="A516" s="37">
        <v>50614</v>
      </c>
      <c r="B516" s="30" t="s">
        <v>40</v>
      </c>
      <c r="C516" s="30" t="s">
        <v>563</v>
      </c>
      <c r="D516" s="30" t="s">
        <v>575</v>
      </c>
      <c r="E516" s="57">
        <v>723</v>
      </c>
      <c r="F516" s="39">
        <v>854</v>
      </c>
      <c r="G516" s="40">
        <f t="shared" si="8"/>
        <v>131</v>
      </c>
      <c r="H516" s="40">
        <v>561</v>
      </c>
      <c r="I516" s="40">
        <f t="shared" si="9"/>
        <v>293</v>
      </c>
      <c r="J516" s="58">
        <v>0.34</v>
      </c>
      <c r="K516" s="34">
        <v>848</v>
      </c>
      <c r="L516" s="56"/>
      <c r="M516" s="34">
        <f t="shared" si="10"/>
        <v>561</v>
      </c>
      <c r="N516" s="34">
        <f t="shared" si="11"/>
        <v>287</v>
      </c>
      <c r="O516" s="36">
        <f t="shared" si="7"/>
        <v>0.33844339622641512</v>
      </c>
    </row>
    <row r="517" spans="1:15" x14ac:dyDescent="0.25">
      <c r="A517" s="37">
        <v>50615</v>
      </c>
      <c r="B517" s="30" t="s">
        <v>40</v>
      </c>
      <c r="C517" s="30" t="s">
        <v>563</v>
      </c>
      <c r="D517" s="30" t="s">
        <v>132</v>
      </c>
      <c r="E517" s="42">
        <v>1525</v>
      </c>
      <c r="F517" s="32">
        <v>1842</v>
      </c>
      <c r="G517" s="59">
        <f t="shared" si="8"/>
        <v>317</v>
      </c>
      <c r="H517" s="59">
        <v>1503</v>
      </c>
      <c r="I517" s="59">
        <f t="shared" si="9"/>
        <v>339</v>
      </c>
      <c r="J517" s="58">
        <v>0.18</v>
      </c>
      <c r="K517" s="35">
        <v>1823</v>
      </c>
      <c r="L517" s="56"/>
      <c r="M517" s="35">
        <f t="shared" si="10"/>
        <v>1503</v>
      </c>
      <c r="N517" s="35">
        <f t="shared" si="11"/>
        <v>320</v>
      </c>
      <c r="O517" s="36">
        <f t="shared" si="7"/>
        <v>0.17553483269336259</v>
      </c>
    </row>
    <row r="518" spans="1:15" x14ac:dyDescent="0.25">
      <c r="A518" s="37">
        <v>50616</v>
      </c>
      <c r="B518" s="30" t="s">
        <v>40</v>
      </c>
      <c r="C518" s="30" t="s">
        <v>563</v>
      </c>
      <c r="D518" s="30" t="s">
        <v>313</v>
      </c>
      <c r="E518" s="42">
        <v>941</v>
      </c>
      <c r="F518" s="32">
        <v>1012</v>
      </c>
      <c r="G518" s="59">
        <f t="shared" si="8"/>
        <v>71</v>
      </c>
      <c r="H518" s="40">
        <v>892</v>
      </c>
      <c r="I518" s="59">
        <f t="shared" si="9"/>
        <v>120</v>
      </c>
      <c r="J518" s="58">
        <v>0.12</v>
      </c>
      <c r="K518" s="34">
        <v>994</v>
      </c>
      <c r="L518" s="56"/>
      <c r="M518" s="34">
        <f t="shared" si="10"/>
        <v>892</v>
      </c>
      <c r="N518" s="34">
        <f t="shared" si="11"/>
        <v>102</v>
      </c>
      <c r="O518" s="36">
        <f t="shared" si="7"/>
        <v>0.10261569416498995</v>
      </c>
    </row>
    <row r="519" spans="1:15" x14ac:dyDescent="0.25">
      <c r="A519" s="37">
        <v>50617</v>
      </c>
      <c r="B519" s="30" t="s">
        <v>40</v>
      </c>
      <c r="C519" s="30" t="s">
        <v>563</v>
      </c>
      <c r="D519" s="30" t="s">
        <v>272</v>
      </c>
      <c r="E519" s="42">
        <v>2400</v>
      </c>
      <c r="F519" s="32">
        <v>2722</v>
      </c>
      <c r="G519" s="59">
        <f t="shared" si="8"/>
        <v>322</v>
      </c>
      <c r="H519" s="59">
        <v>2074</v>
      </c>
      <c r="I519" s="59">
        <f t="shared" si="9"/>
        <v>648</v>
      </c>
      <c r="J519" s="58">
        <v>0.24</v>
      </c>
      <c r="K519" s="35">
        <v>2661</v>
      </c>
      <c r="L519" s="56"/>
      <c r="M519" s="35">
        <f t="shared" si="10"/>
        <v>2074</v>
      </c>
      <c r="N519" s="35">
        <f t="shared" si="11"/>
        <v>587</v>
      </c>
      <c r="O519" s="36">
        <f t="shared" si="7"/>
        <v>0.22059376174370537</v>
      </c>
    </row>
    <row r="520" spans="1:15" x14ac:dyDescent="0.25">
      <c r="A520" s="37">
        <v>50618</v>
      </c>
      <c r="B520" s="30" t="s">
        <v>40</v>
      </c>
      <c r="C520" s="30" t="s">
        <v>563</v>
      </c>
      <c r="D520" s="30" t="s">
        <v>576</v>
      </c>
      <c r="E520" s="57">
        <v>853</v>
      </c>
      <c r="F520" s="39">
        <v>941</v>
      </c>
      <c r="G520" s="40">
        <f t="shared" si="8"/>
        <v>88</v>
      </c>
      <c r="H520" s="40">
        <v>733</v>
      </c>
      <c r="I520" s="40">
        <f t="shared" si="9"/>
        <v>208</v>
      </c>
      <c r="J520" s="58">
        <v>0.22</v>
      </c>
      <c r="K520" s="34">
        <v>898</v>
      </c>
      <c r="L520" s="56"/>
      <c r="M520" s="34">
        <f t="shared" si="10"/>
        <v>733</v>
      </c>
      <c r="N520" s="34">
        <f t="shared" si="11"/>
        <v>165</v>
      </c>
      <c r="O520" s="36">
        <f t="shared" ref="O520:O774" si="12">N520/K520</f>
        <v>0.18374164810690424</v>
      </c>
    </row>
    <row r="521" spans="1:15" x14ac:dyDescent="0.25">
      <c r="A521" s="37">
        <v>50619</v>
      </c>
      <c r="B521" s="30" t="s">
        <v>40</v>
      </c>
      <c r="C521" s="30" t="s">
        <v>563</v>
      </c>
      <c r="D521" s="30" t="s">
        <v>536</v>
      </c>
      <c r="E521" s="42">
        <v>4213</v>
      </c>
      <c r="F521" s="32">
        <v>4947</v>
      </c>
      <c r="G521" s="59">
        <f t="shared" ref="G521:G775" si="13">F521-E521</f>
        <v>734</v>
      </c>
      <c r="H521" s="59">
        <v>1613</v>
      </c>
      <c r="I521" s="59">
        <f t="shared" ref="I521:I775" si="14">F521-H521</f>
        <v>3334</v>
      </c>
      <c r="J521" s="58">
        <v>0.67</v>
      </c>
      <c r="K521" s="35">
        <v>4869</v>
      </c>
      <c r="L521" s="56"/>
      <c r="M521" s="35">
        <f t="shared" ref="M521:M775" si="15">H521+L521</f>
        <v>1613</v>
      </c>
      <c r="N521" s="35">
        <f t="shared" ref="N521:N775" si="16">K521-M521</f>
        <v>3256</v>
      </c>
      <c r="O521" s="36">
        <f t="shared" si="12"/>
        <v>0.66872047648387756</v>
      </c>
    </row>
    <row r="522" spans="1:15" x14ac:dyDescent="0.25">
      <c r="A522" s="37">
        <v>50620</v>
      </c>
      <c r="B522" s="30" t="s">
        <v>40</v>
      </c>
      <c r="C522" s="30" t="s">
        <v>563</v>
      </c>
      <c r="D522" s="30" t="s">
        <v>577</v>
      </c>
      <c r="E522" s="57">
        <v>792</v>
      </c>
      <c r="F522" s="39">
        <v>846</v>
      </c>
      <c r="G522" s="40">
        <f t="shared" si="13"/>
        <v>54</v>
      </c>
      <c r="H522" s="40">
        <v>766</v>
      </c>
      <c r="I522" s="40">
        <f t="shared" si="14"/>
        <v>80</v>
      </c>
      <c r="J522" s="58">
        <v>0.09</v>
      </c>
      <c r="K522" s="34">
        <v>850</v>
      </c>
      <c r="L522" s="56"/>
      <c r="M522" s="34">
        <f t="shared" si="15"/>
        <v>766</v>
      </c>
      <c r="N522" s="34">
        <f t="shared" si="16"/>
        <v>84</v>
      </c>
      <c r="O522" s="36">
        <f t="shared" si="12"/>
        <v>9.8823529411764699E-2</v>
      </c>
    </row>
    <row r="523" spans="1:15" x14ac:dyDescent="0.25">
      <c r="A523" s="37">
        <v>50621</v>
      </c>
      <c r="B523" s="30" t="s">
        <v>40</v>
      </c>
      <c r="C523" s="30" t="s">
        <v>563</v>
      </c>
      <c r="D523" s="30" t="s">
        <v>578</v>
      </c>
      <c r="E523" s="42">
        <v>1233</v>
      </c>
      <c r="F523" s="32">
        <v>1434</v>
      </c>
      <c r="G523" s="59">
        <f t="shared" si="13"/>
        <v>201</v>
      </c>
      <c r="H523" s="40">
        <v>656</v>
      </c>
      <c r="I523" s="59">
        <f t="shared" si="14"/>
        <v>778</v>
      </c>
      <c r="J523" s="58">
        <v>0.54</v>
      </c>
      <c r="K523" s="35">
        <v>1455</v>
      </c>
      <c r="L523" s="56"/>
      <c r="M523" s="34">
        <f t="shared" si="15"/>
        <v>656</v>
      </c>
      <c r="N523" s="35">
        <f t="shared" si="16"/>
        <v>799</v>
      </c>
      <c r="O523" s="36">
        <f t="shared" si="12"/>
        <v>0.54914089347079043</v>
      </c>
    </row>
    <row r="524" spans="1:15" x14ac:dyDescent="0.25">
      <c r="A524" s="37">
        <v>50701</v>
      </c>
      <c r="B524" s="30" t="s">
        <v>40</v>
      </c>
      <c r="C524" s="30" t="s">
        <v>579</v>
      </c>
      <c r="D524" s="30" t="s">
        <v>580</v>
      </c>
      <c r="E524" s="42">
        <v>2031</v>
      </c>
      <c r="F524" s="32">
        <v>2245</v>
      </c>
      <c r="G524" s="59">
        <f t="shared" si="13"/>
        <v>214</v>
      </c>
      <c r="H524" s="59">
        <v>1251</v>
      </c>
      <c r="I524" s="59">
        <f t="shared" si="14"/>
        <v>994</v>
      </c>
      <c r="J524" s="58">
        <v>0.44</v>
      </c>
      <c r="K524" s="35">
        <v>1979</v>
      </c>
      <c r="L524" s="56"/>
      <c r="M524" s="35">
        <f t="shared" si="15"/>
        <v>1251</v>
      </c>
      <c r="N524" s="35">
        <f t="shared" si="16"/>
        <v>728</v>
      </c>
      <c r="O524" s="36">
        <f t="shared" si="12"/>
        <v>0.3678625568468924</v>
      </c>
    </row>
    <row r="525" spans="1:15" x14ac:dyDescent="0.25">
      <c r="A525" s="37">
        <v>50702</v>
      </c>
      <c r="B525" s="30" t="s">
        <v>40</v>
      </c>
      <c r="C525" s="30" t="s">
        <v>579</v>
      </c>
      <c r="D525" s="30" t="s">
        <v>581</v>
      </c>
      <c r="E525" s="42">
        <v>2129</v>
      </c>
      <c r="F525" s="32">
        <v>2248</v>
      </c>
      <c r="G525" s="59">
        <f t="shared" si="13"/>
        <v>119</v>
      </c>
      <c r="H525" s="59">
        <v>2060</v>
      </c>
      <c r="I525" s="59">
        <f t="shared" si="14"/>
        <v>188</v>
      </c>
      <c r="J525" s="58">
        <v>0.08</v>
      </c>
      <c r="K525" s="35">
        <v>2179</v>
      </c>
      <c r="L525" s="56"/>
      <c r="M525" s="35">
        <f t="shared" si="15"/>
        <v>2060</v>
      </c>
      <c r="N525" s="35">
        <f t="shared" si="16"/>
        <v>119</v>
      </c>
      <c r="O525" s="36">
        <f t="shared" si="12"/>
        <v>5.461220743460303E-2</v>
      </c>
    </row>
    <row r="526" spans="1:15" x14ac:dyDescent="0.25">
      <c r="A526" s="37">
        <v>50703</v>
      </c>
      <c r="B526" s="30" t="s">
        <v>40</v>
      </c>
      <c r="C526" s="30" t="s">
        <v>579</v>
      </c>
      <c r="D526" s="30" t="s">
        <v>582</v>
      </c>
      <c r="E526" s="42">
        <v>576</v>
      </c>
      <c r="F526" s="32">
        <v>1884</v>
      </c>
      <c r="G526" s="59">
        <f t="shared" si="13"/>
        <v>1308</v>
      </c>
      <c r="H526" s="40">
        <v>501</v>
      </c>
      <c r="I526" s="59">
        <f t="shared" si="14"/>
        <v>1383</v>
      </c>
      <c r="J526" s="58">
        <v>0.73</v>
      </c>
      <c r="K526" s="35">
        <v>1934</v>
      </c>
      <c r="L526" s="29">
        <v>0</v>
      </c>
      <c r="M526" s="34">
        <f t="shared" si="15"/>
        <v>501</v>
      </c>
      <c r="N526" s="35">
        <f t="shared" si="16"/>
        <v>1433</v>
      </c>
      <c r="O526" s="36">
        <f t="shared" si="12"/>
        <v>0.74095139607032057</v>
      </c>
    </row>
    <row r="527" spans="1:15" x14ac:dyDescent="0.25">
      <c r="A527" s="37">
        <v>50704</v>
      </c>
      <c r="B527" s="30" t="s">
        <v>40</v>
      </c>
      <c r="C527" s="30" t="s">
        <v>579</v>
      </c>
      <c r="D527" s="30" t="s">
        <v>583</v>
      </c>
      <c r="E527" s="57">
        <v>509</v>
      </c>
      <c r="F527" s="39">
        <v>599</v>
      </c>
      <c r="G527" s="40">
        <f t="shared" si="13"/>
        <v>90</v>
      </c>
      <c r="H527" s="40">
        <v>496</v>
      </c>
      <c r="I527" s="40">
        <f t="shared" si="14"/>
        <v>103</v>
      </c>
      <c r="J527" s="58">
        <v>0.17</v>
      </c>
      <c r="K527" s="34">
        <v>556</v>
      </c>
      <c r="L527" s="56"/>
      <c r="M527" s="34">
        <f t="shared" si="15"/>
        <v>496</v>
      </c>
      <c r="N527" s="34">
        <f t="shared" si="16"/>
        <v>60</v>
      </c>
      <c r="O527" s="36">
        <f t="shared" si="12"/>
        <v>0.1079136690647482</v>
      </c>
    </row>
    <row r="528" spans="1:15" x14ac:dyDescent="0.25">
      <c r="A528" s="37">
        <v>50705</v>
      </c>
      <c r="B528" s="30" t="s">
        <v>40</v>
      </c>
      <c r="C528" s="30" t="s">
        <v>579</v>
      </c>
      <c r="D528" s="30" t="s">
        <v>584</v>
      </c>
      <c r="E528" s="42">
        <v>1574</v>
      </c>
      <c r="F528" s="32">
        <v>1566</v>
      </c>
      <c r="G528" s="59">
        <f t="shared" si="13"/>
        <v>-8</v>
      </c>
      <c r="H528" s="59">
        <v>1566</v>
      </c>
      <c r="I528" s="59">
        <f t="shared" si="14"/>
        <v>0</v>
      </c>
      <c r="J528" s="58">
        <v>0</v>
      </c>
      <c r="K528" s="35">
        <v>1566</v>
      </c>
      <c r="L528" s="56"/>
      <c r="M528" s="35">
        <f t="shared" si="15"/>
        <v>1566</v>
      </c>
      <c r="N528" s="35">
        <f t="shared" si="16"/>
        <v>0</v>
      </c>
      <c r="O528" s="36">
        <f t="shared" si="12"/>
        <v>0</v>
      </c>
    </row>
    <row r="529" spans="1:15" x14ac:dyDescent="0.25">
      <c r="A529" s="37">
        <v>50706</v>
      </c>
      <c r="B529" s="30" t="s">
        <v>40</v>
      </c>
      <c r="C529" s="30" t="s">
        <v>579</v>
      </c>
      <c r="D529" s="30" t="s">
        <v>585</v>
      </c>
      <c r="E529" s="42">
        <v>1893</v>
      </c>
      <c r="F529" s="32">
        <v>2154</v>
      </c>
      <c r="G529" s="59">
        <f t="shared" si="13"/>
        <v>261</v>
      </c>
      <c r="H529" s="59">
        <v>1726</v>
      </c>
      <c r="I529" s="59">
        <f t="shared" si="14"/>
        <v>428</v>
      </c>
      <c r="J529" s="58">
        <v>0.2</v>
      </c>
      <c r="K529" s="35">
        <v>2123</v>
      </c>
      <c r="L529" s="56"/>
      <c r="M529" s="35">
        <f t="shared" si="15"/>
        <v>1726</v>
      </c>
      <c r="N529" s="35">
        <f t="shared" si="16"/>
        <v>397</v>
      </c>
      <c r="O529" s="36">
        <f t="shared" si="12"/>
        <v>0.18699952896844088</v>
      </c>
    </row>
    <row r="530" spans="1:15" x14ac:dyDescent="0.25">
      <c r="A530" s="37">
        <v>50707</v>
      </c>
      <c r="B530" s="30" t="s">
        <v>40</v>
      </c>
      <c r="C530" s="30" t="s">
        <v>579</v>
      </c>
      <c r="D530" s="30" t="s">
        <v>586</v>
      </c>
      <c r="E530" s="57">
        <v>482</v>
      </c>
      <c r="F530" s="39">
        <v>532</v>
      </c>
      <c r="G530" s="40">
        <f t="shared" si="13"/>
        <v>50</v>
      </c>
      <c r="H530" s="40">
        <v>359</v>
      </c>
      <c r="I530" s="40">
        <f t="shared" si="14"/>
        <v>173</v>
      </c>
      <c r="J530" s="58">
        <v>0.33</v>
      </c>
      <c r="K530" s="34">
        <v>518</v>
      </c>
      <c r="L530" s="56"/>
      <c r="M530" s="34">
        <f t="shared" si="15"/>
        <v>359</v>
      </c>
      <c r="N530" s="34">
        <f t="shared" si="16"/>
        <v>159</v>
      </c>
      <c r="O530" s="36">
        <f t="shared" si="12"/>
        <v>0.30694980694980695</v>
      </c>
    </row>
    <row r="531" spans="1:15" x14ac:dyDescent="0.25">
      <c r="A531" s="37">
        <v>50708</v>
      </c>
      <c r="B531" s="30" t="s">
        <v>40</v>
      </c>
      <c r="C531" s="30" t="s">
        <v>579</v>
      </c>
      <c r="D531" s="30" t="s">
        <v>587</v>
      </c>
      <c r="E531" s="42">
        <v>1047</v>
      </c>
      <c r="F531" s="32">
        <v>1145</v>
      </c>
      <c r="G531" s="59">
        <f t="shared" si="13"/>
        <v>98</v>
      </c>
      <c r="H531" s="40">
        <v>982</v>
      </c>
      <c r="I531" s="59">
        <f t="shared" si="14"/>
        <v>163</v>
      </c>
      <c r="J531" s="58">
        <v>0.14000000000000001</v>
      </c>
      <c r="K531" s="35">
        <v>1123</v>
      </c>
      <c r="L531" s="56"/>
      <c r="M531" s="34">
        <f t="shared" si="15"/>
        <v>982</v>
      </c>
      <c r="N531" s="35">
        <f t="shared" si="16"/>
        <v>141</v>
      </c>
      <c r="O531" s="36">
        <f t="shared" si="12"/>
        <v>0.12555654496883348</v>
      </c>
    </row>
    <row r="532" spans="1:15" x14ac:dyDescent="0.25">
      <c r="A532" s="37">
        <v>50801</v>
      </c>
      <c r="B532" s="30" t="s">
        <v>40</v>
      </c>
      <c r="C532" s="30" t="s">
        <v>588</v>
      </c>
      <c r="D532" s="30" t="s">
        <v>589</v>
      </c>
      <c r="E532" s="57">
        <v>776</v>
      </c>
      <c r="F532" s="39">
        <v>730</v>
      </c>
      <c r="G532" s="40">
        <f t="shared" si="13"/>
        <v>-46</v>
      </c>
      <c r="H532" s="40">
        <v>730</v>
      </c>
      <c r="I532" s="40">
        <f t="shared" si="14"/>
        <v>0</v>
      </c>
      <c r="J532" s="58">
        <v>0</v>
      </c>
      <c r="K532" s="34">
        <v>730</v>
      </c>
      <c r="L532" s="29">
        <v>0</v>
      </c>
      <c r="M532" s="34">
        <f t="shared" si="15"/>
        <v>730</v>
      </c>
      <c r="N532" s="34">
        <f t="shared" si="16"/>
        <v>0</v>
      </c>
      <c r="O532" s="36">
        <f t="shared" si="12"/>
        <v>0</v>
      </c>
    </row>
    <row r="533" spans="1:15" x14ac:dyDescent="0.25">
      <c r="A533" s="37">
        <v>50802</v>
      </c>
      <c r="B533" s="30" t="s">
        <v>40</v>
      </c>
      <c r="C533" s="30" t="s">
        <v>588</v>
      </c>
      <c r="D533" s="30" t="s">
        <v>590</v>
      </c>
      <c r="E533" s="57">
        <v>415</v>
      </c>
      <c r="F533" s="39">
        <v>463</v>
      </c>
      <c r="G533" s="40">
        <f t="shared" si="13"/>
        <v>48</v>
      </c>
      <c r="H533" s="40">
        <v>391</v>
      </c>
      <c r="I533" s="40">
        <f t="shared" si="14"/>
        <v>72</v>
      </c>
      <c r="J533" s="58">
        <v>0.16</v>
      </c>
      <c r="K533" s="34">
        <v>440</v>
      </c>
      <c r="L533" s="56"/>
      <c r="M533" s="34">
        <f t="shared" si="15"/>
        <v>391</v>
      </c>
      <c r="N533" s="34">
        <f t="shared" si="16"/>
        <v>49</v>
      </c>
      <c r="O533" s="36">
        <f t="shared" si="12"/>
        <v>0.11136363636363636</v>
      </c>
    </row>
    <row r="534" spans="1:15" x14ac:dyDescent="0.25">
      <c r="A534" s="37">
        <v>50803</v>
      </c>
      <c r="B534" s="30" t="s">
        <v>40</v>
      </c>
      <c r="C534" s="30" t="s">
        <v>588</v>
      </c>
      <c r="D534" s="30" t="s">
        <v>591</v>
      </c>
      <c r="E534" s="57">
        <v>421</v>
      </c>
      <c r="F534" s="39">
        <v>456</v>
      </c>
      <c r="G534" s="40">
        <f t="shared" si="13"/>
        <v>35</v>
      </c>
      <c r="H534" s="40">
        <v>416</v>
      </c>
      <c r="I534" s="40">
        <f t="shared" si="14"/>
        <v>40</v>
      </c>
      <c r="J534" s="58">
        <v>0.09</v>
      </c>
      <c r="K534" s="34">
        <v>445</v>
      </c>
      <c r="L534" s="56"/>
      <c r="M534" s="34">
        <f t="shared" si="15"/>
        <v>416</v>
      </c>
      <c r="N534" s="34">
        <f t="shared" si="16"/>
        <v>29</v>
      </c>
      <c r="O534" s="36">
        <f t="shared" si="12"/>
        <v>6.5168539325842698E-2</v>
      </c>
    </row>
    <row r="535" spans="1:15" x14ac:dyDescent="0.25">
      <c r="A535" s="37">
        <v>50804</v>
      </c>
      <c r="B535" s="30" t="s">
        <v>40</v>
      </c>
      <c r="C535" s="30" t="s">
        <v>588</v>
      </c>
      <c r="D535" s="30" t="s">
        <v>592</v>
      </c>
      <c r="E535" s="42">
        <v>1841</v>
      </c>
      <c r="F535" s="32">
        <v>2031</v>
      </c>
      <c r="G535" s="59">
        <f t="shared" si="13"/>
        <v>190</v>
      </c>
      <c r="H535" s="59">
        <v>1786</v>
      </c>
      <c r="I535" s="59">
        <f t="shared" si="14"/>
        <v>245</v>
      </c>
      <c r="J535" s="58">
        <v>0.12</v>
      </c>
      <c r="K535" s="35">
        <v>1983</v>
      </c>
      <c r="L535" s="56"/>
      <c r="M535" s="35">
        <f t="shared" si="15"/>
        <v>1786</v>
      </c>
      <c r="N535" s="35">
        <f t="shared" si="16"/>
        <v>197</v>
      </c>
      <c r="O535" s="36">
        <f t="shared" si="12"/>
        <v>9.934442763489662E-2</v>
      </c>
    </row>
    <row r="536" spans="1:15" x14ac:dyDescent="0.25">
      <c r="A536" s="37">
        <v>50805</v>
      </c>
      <c r="B536" s="30" t="s">
        <v>40</v>
      </c>
      <c r="C536" s="30" t="s">
        <v>588</v>
      </c>
      <c r="D536" s="30" t="s">
        <v>593</v>
      </c>
      <c r="E536" s="57">
        <v>540</v>
      </c>
      <c r="F536" s="39">
        <v>636</v>
      </c>
      <c r="G536" s="40">
        <f t="shared" si="13"/>
        <v>96</v>
      </c>
      <c r="H536" s="40">
        <v>522</v>
      </c>
      <c r="I536" s="40">
        <f t="shared" si="14"/>
        <v>114</v>
      </c>
      <c r="J536" s="58">
        <v>0.18</v>
      </c>
      <c r="K536" s="34">
        <v>621</v>
      </c>
      <c r="L536" s="56"/>
      <c r="M536" s="34">
        <f t="shared" si="15"/>
        <v>522</v>
      </c>
      <c r="N536" s="34">
        <f t="shared" si="16"/>
        <v>99</v>
      </c>
      <c r="O536" s="36">
        <f t="shared" si="12"/>
        <v>0.15942028985507245</v>
      </c>
    </row>
    <row r="537" spans="1:15" x14ac:dyDescent="0.25">
      <c r="A537" s="37">
        <v>50806</v>
      </c>
      <c r="B537" s="30" t="s">
        <v>40</v>
      </c>
      <c r="C537" s="30" t="s">
        <v>588</v>
      </c>
      <c r="D537" s="30" t="s">
        <v>594</v>
      </c>
      <c r="E537" s="42">
        <v>981</v>
      </c>
      <c r="F537" s="32">
        <v>1610</v>
      </c>
      <c r="G537" s="59">
        <f t="shared" si="13"/>
        <v>629</v>
      </c>
      <c r="H537" s="40">
        <v>725</v>
      </c>
      <c r="I537" s="59">
        <f t="shared" si="14"/>
        <v>885</v>
      </c>
      <c r="J537" s="58">
        <v>0.55000000000000004</v>
      </c>
      <c r="K537" s="35">
        <v>1647</v>
      </c>
      <c r="L537" s="56"/>
      <c r="M537" s="34">
        <f t="shared" si="15"/>
        <v>725</v>
      </c>
      <c r="N537" s="35">
        <f t="shared" si="16"/>
        <v>922</v>
      </c>
      <c r="O537" s="36">
        <f t="shared" si="12"/>
        <v>0.55980570734669099</v>
      </c>
    </row>
    <row r="538" spans="1:15" x14ac:dyDescent="0.25">
      <c r="A538" s="37">
        <v>50807</v>
      </c>
      <c r="B538" s="30" t="s">
        <v>40</v>
      </c>
      <c r="C538" s="30" t="s">
        <v>588</v>
      </c>
      <c r="D538" s="30" t="s">
        <v>595</v>
      </c>
      <c r="E538" s="57">
        <v>419</v>
      </c>
      <c r="F538" s="39">
        <v>414</v>
      </c>
      <c r="G538" s="40">
        <f t="shared" si="13"/>
        <v>-5</v>
      </c>
      <c r="H538" s="40">
        <v>414</v>
      </c>
      <c r="I538" s="40">
        <f t="shared" si="14"/>
        <v>0</v>
      </c>
      <c r="J538" s="58">
        <v>0</v>
      </c>
      <c r="K538" s="34">
        <v>414</v>
      </c>
      <c r="L538" s="56"/>
      <c r="M538" s="34">
        <f t="shared" si="15"/>
        <v>414</v>
      </c>
      <c r="N538" s="34">
        <f t="shared" si="16"/>
        <v>0</v>
      </c>
      <c r="O538" s="36">
        <f t="shared" si="12"/>
        <v>0</v>
      </c>
    </row>
    <row r="539" spans="1:15" x14ac:dyDescent="0.25">
      <c r="A539" s="37">
        <v>50808</v>
      </c>
      <c r="B539" s="30" t="s">
        <v>40</v>
      </c>
      <c r="C539" s="30" t="s">
        <v>588</v>
      </c>
      <c r="D539" s="30" t="s">
        <v>596</v>
      </c>
      <c r="E539" s="57">
        <v>271</v>
      </c>
      <c r="F539" s="39">
        <v>290</v>
      </c>
      <c r="G539" s="40">
        <f t="shared" si="13"/>
        <v>19</v>
      </c>
      <c r="H539" s="40">
        <v>242</v>
      </c>
      <c r="I539" s="40">
        <f t="shared" si="14"/>
        <v>48</v>
      </c>
      <c r="J539" s="58">
        <v>0.17</v>
      </c>
      <c r="K539" s="34">
        <v>275</v>
      </c>
      <c r="L539" s="56"/>
      <c r="M539" s="34">
        <f t="shared" si="15"/>
        <v>242</v>
      </c>
      <c r="N539" s="34">
        <f t="shared" si="16"/>
        <v>33</v>
      </c>
      <c r="O539" s="36">
        <f t="shared" si="12"/>
        <v>0.12</v>
      </c>
    </row>
    <row r="540" spans="1:15" x14ac:dyDescent="0.25">
      <c r="A540" s="37">
        <v>50809</v>
      </c>
      <c r="B540" s="30" t="s">
        <v>40</v>
      </c>
      <c r="C540" s="30" t="s">
        <v>588</v>
      </c>
      <c r="D540" s="30" t="s">
        <v>597</v>
      </c>
      <c r="E540" s="57">
        <v>224</v>
      </c>
      <c r="F540" s="39">
        <v>242</v>
      </c>
      <c r="G540" s="40">
        <f t="shared" si="13"/>
        <v>18</v>
      </c>
      <c r="H540" s="40">
        <v>216</v>
      </c>
      <c r="I540" s="40">
        <f t="shared" si="14"/>
        <v>26</v>
      </c>
      <c r="J540" s="58">
        <v>0.11</v>
      </c>
      <c r="K540" s="34">
        <v>247</v>
      </c>
      <c r="L540" s="56"/>
      <c r="M540" s="34">
        <f t="shared" si="15"/>
        <v>216</v>
      </c>
      <c r="N540" s="34">
        <f t="shared" si="16"/>
        <v>31</v>
      </c>
      <c r="O540" s="36">
        <f t="shared" si="12"/>
        <v>0.12550607287449392</v>
      </c>
    </row>
    <row r="541" spans="1:15" x14ac:dyDescent="0.25">
      <c r="A541" s="37">
        <v>50810</v>
      </c>
      <c r="B541" s="30" t="s">
        <v>40</v>
      </c>
      <c r="C541" s="30" t="s">
        <v>588</v>
      </c>
      <c r="D541" s="30" t="s">
        <v>598</v>
      </c>
      <c r="E541" s="57">
        <v>444</v>
      </c>
      <c r="F541" s="39">
        <v>505</v>
      </c>
      <c r="G541" s="40">
        <f t="shared" si="13"/>
        <v>61</v>
      </c>
      <c r="H541" s="40">
        <v>423</v>
      </c>
      <c r="I541" s="40">
        <f t="shared" si="14"/>
        <v>82</v>
      </c>
      <c r="J541" s="58">
        <v>0.16</v>
      </c>
      <c r="K541" s="34">
        <v>483</v>
      </c>
      <c r="L541" s="56"/>
      <c r="M541" s="34">
        <f t="shared" si="15"/>
        <v>423</v>
      </c>
      <c r="N541" s="34">
        <f t="shared" si="16"/>
        <v>60</v>
      </c>
      <c r="O541" s="36">
        <f t="shared" si="12"/>
        <v>0.12422360248447205</v>
      </c>
    </row>
    <row r="542" spans="1:15" x14ac:dyDescent="0.25">
      <c r="A542" s="37">
        <v>50901</v>
      </c>
      <c r="B542" s="30" t="s">
        <v>40</v>
      </c>
      <c r="C542" s="30" t="s">
        <v>599</v>
      </c>
      <c r="D542" s="30" t="s">
        <v>600</v>
      </c>
      <c r="E542" s="42">
        <v>2332</v>
      </c>
      <c r="F542" s="32">
        <v>2618</v>
      </c>
      <c r="G542" s="59">
        <f t="shared" si="13"/>
        <v>286</v>
      </c>
      <c r="H542" s="59">
        <v>2332</v>
      </c>
      <c r="I542" s="59">
        <f t="shared" si="14"/>
        <v>286</v>
      </c>
      <c r="J542" s="58">
        <v>0.11</v>
      </c>
      <c r="K542" s="35">
        <v>2600</v>
      </c>
      <c r="L542" s="56"/>
      <c r="M542" s="35">
        <f t="shared" si="15"/>
        <v>2332</v>
      </c>
      <c r="N542" s="35">
        <f t="shared" si="16"/>
        <v>268</v>
      </c>
      <c r="O542" s="36">
        <f t="shared" si="12"/>
        <v>0.10307692307692308</v>
      </c>
    </row>
    <row r="543" spans="1:15" x14ac:dyDescent="0.25">
      <c r="A543" s="37">
        <v>50902</v>
      </c>
      <c r="B543" s="30" t="s">
        <v>40</v>
      </c>
      <c r="C543" s="30" t="s">
        <v>599</v>
      </c>
      <c r="D543" s="30" t="s">
        <v>601</v>
      </c>
      <c r="E543" s="57">
        <v>308</v>
      </c>
      <c r="F543" s="39">
        <v>325</v>
      </c>
      <c r="G543" s="40">
        <f t="shared" si="13"/>
        <v>17</v>
      </c>
      <c r="H543" s="40">
        <v>73</v>
      </c>
      <c r="I543" s="40">
        <f t="shared" si="14"/>
        <v>252</v>
      </c>
      <c r="J543" s="58">
        <v>0.78</v>
      </c>
      <c r="K543" s="34">
        <v>310</v>
      </c>
      <c r="L543" s="56"/>
      <c r="M543" s="34">
        <f t="shared" si="15"/>
        <v>73</v>
      </c>
      <c r="N543" s="34">
        <f t="shared" si="16"/>
        <v>237</v>
      </c>
      <c r="O543" s="36">
        <f t="shared" si="12"/>
        <v>0.76451612903225807</v>
      </c>
    </row>
    <row r="544" spans="1:15" x14ac:dyDescent="0.25">
      <c r="A544" s="37">
        <v>50903</v>
      </c>
      <c r="B544" s="30" t="s">
        <v>40</v>
      </c>
      <c r="C544" s="30" t="s">
        <v>599</v>
      </c>
      <c r="D544" s="30" t="s">
        <v>602</v>
      </c>
      <c r="E544" s="57">
        <v>454</v>
      </c>
      <c r="F544" s="39">
        <v>481</v>
      </c>
      <c r="G544" s="40">
        <f t="shared" si="13"/>
        <v>27</v>
      </c>
      <c r="H544" s="40">
        <v>360</v>
      </c>
      <c r="I544" s="40">
        <f t="shared" si="14"/>
        <v>121</v>
      </c>
      <c r="J544" s="58">
        <v>0.25</v>
      </c>
      <c r="K544" s="34">
        <v>461</v>
      </c>
      <c r="L544" s="56"/>
      <c r="M544" s="34">
        <f t="shared" si="15"/>
        <v>360</v>
      </c>
      <c r="N544" s="34">
        <f t="shared" si="16"/>
        <v>101</v>
      </c>
      <c r="O544" s="36">
        <f t="shared" si="12"/>
        <v>0.21908893709327548</v>
      </c>
    </row>
    <row r="545" spans="1:15" x14ac:dyDescent="0.25">
      <c r="A545" s="37">
        <v>50904</v>
      </c>
      <c r="B545" s="30" t="s">
        <v>40</v>
      </c>
      <c r="C545" s="30" t="s">
        <v>599</v>
      </c>
      <c r="D545" s="30" t="s">
        <v>603</v>
      </c>
      <c r="E545" s="57">
        <v>479</v>
      </c>
      <c r="F545" s="39">
        <v>497</v>
      </c>
      <c r="G545" s="40">
        <f t="shared" si="13"/>
        <v>18</v>
      </c>
      <c r="H545" s="40">
        <v>427</v>
      </c>
      <c r="I545" s="40">
        <f t="shared" si="14"/>
        <v>70</v>
      </c>
      <c r="J545" s="58">
        <v>0.14000000000000001</v>
      </c>
      <c r="K545" s="34">
        <v>497</v>
      </c>
      <c r="L545" s="29">
        <v>70</v>
      </c>
      <c r="M545" s="34">
        <f t="shared" si="15"/>
        <v>497</v>
      </c>
      <c r="N545" s="34">
        <f t="shared" si="16"/>
        <v>0</v>
      </c>
      <c r="O545" s="36">
        <f t="shared" si="12"/>
        <v>0</v>
      </c>
    </row>
    <row r="546" spans="1:15" x14ac:dyDescent="0.25">
      <c r="A546" s="37">
        <v>50905</v>
      </c>
      <c r="B546" s="30" t="s">
        <v>40</v>
      </c>
      <c r="C546" s="30" t="s">
        <v>599</v>
      </c>
      <c r="D546" s="30" t="s">
        <v>604</v>
      </c>
      <c r="E546" s="57">
        <v>347</v>
      </c>
      <c r="F546" s="39">
        <v>365</v>
      </c>
      <c r="G546" s="40">
        <f t="shared" si="13"/>
        <v>18</v>
      </c>
      <c r="H546" s="40">
        <v>324</v>
      </c>
      <c r="I546" s="40">
        <f t="shared" si="14"/>
        <v>41</v>
      </c>
      <c r="J546" s="58">
        <v>0.11</v>
      </c>
      <c r="K546" s="34">
        <v>348</v>
      </c>
      <c r="L546" s="56"/>
      <c r="M546" s="34">
        <f t="shared" si="15"/>
        <v>324</v>
      </c>
      <c r="N546" s="34">
        <f t="shared" si="16"/>
        <v>24</v>
      </c>
      <c r="O546" s="36">
        <f t="shared" si="12"/>
        <v>6.8965517241379309E-2</v>
      </c>
    </row>
    <row r="547" spans="1:15" x14ac:dyDescent="0.25">
      <c r="A547" s="37">
        <v>50906</v>
      </c>
      <c r="B547" s="30" t="s">
        <v>40</v>
      </c>
      <c r="C547" s="30" t="s">
        <v>599</v>
      </c>
      <c r="D547" s="30" t="s">
        <v>605</v>
      </c>
      <c r="E547" s="42">
        <v>1059</v>
      </c>
      <c r="F547" s="32">
        <v>1274</v>
      </c>
      <c r="G547" s="59">
        <f t="shared" si="13"/>
        <v>215</v>
      </c>
      <c r="H547" s="40">
        <v>922</v>
      </c>
      <c r="I547" s="59">
        <f t="shared" si="14"/>
        <v>352</v>
      </c>
      <c r="J547" s="58">
        <v>0.28000000000000003</v>
      </c>
      <c r="K547" s="35">
        <v>1243</v>
      </c>
      <c r="L547" s="56"/>
      <c r="M547" s="34">
        <f t="shared" si="15"/>
        <v>922</v>
      </c>
      <c r="N547" s="35">
        <f t="shared" si="16"/>
        <v>321</v>
      </c>
      <c r="O547" s="36">
        <f t="shared" si="12"/>
        <v>0.25824617860016091</v>
      </c>
    </row>
    <row r="548" spans="1:15" x14ac:dyDescent="0.25">
      <c r="A548" s="37">
        <v>50907</v>
      </c>
      <c r="B548" s="30" t="s">
        <v>40</v>
      </c>
      <c r="C548" s="30" t="s">
        <v>599</v>
      </c>
      <c r="D548" s="30" t="s">
        <v>606</v>
      </c>
      <c r="E548" s="57">
        <v>553</v>
      </c>
      <c r="F548" s="39">
        <v>544</v>
      </c>
      <c r="G548" s="40">
        <f t="shared" si="13"/>
        <v>-9</v>
      </c>
      <c r="H548" s="40">
        <v>524</v>
      </c>
      <c r="I548" s="40">
        <f t="shared" si="14"/>
        <v>20</v>
      </c>
      <c r="J548" s="58">
        <v>0.04</v>
      </c>
      <c r="K548" s="34">
        <v>524</v>
      </c>
      <c r="L548" s="56"/>
      <c r="M548" s="34">
        <f t="shared" si="15"/>
        <v>524</v>
      </c>
      <c r="N548" s="34">
        <f t="shared" si="16"/>
        <v>0</v>
      </c>
      <c r="O548" s="36">
        <f t="shared" si="12"/>
        <v>0</v>
      </c>
    </row>
    <row r="549" spans="1:15" x14ac:dyDescent="0.25">
      <c r="A549" s="37">
        <v>50908</v>
      </c>
      <c r="B549" s="30" t="s">
        <v>40</v>
      </c>
      <c r="C549" s="30" t="s">
        <v>599</v>
      </c>
      <c r="D549" s="30" t="s">
        <v>607</v>
      </c>
      <c r="E549" s="57">
        <v>793</v>
      </c>
      <c r="F549" s="39">
        <v>829</v>
      </c>
      <c r="G549" s="40">
        <f t="shared" si="13"/>
        <v>36</v>
      </c>
      <c r="H549" s="40">
        <v>640</v>
      </c>
      <c r="I549" s="40">
        <f t="shared" si="14"/>
        <v>189</v>
      </c>
      <c r="J549" s="58">
        <v>0.23</v>
      </c>
      <c r="K549" s="34">
        <v>814</v>
      </c>
      <c r="L549" s="56"/>
      <c r="M549" s="34">
        <f t="shared" si="15"/>
        <v>640</v>
      </c>
      <c r="N549" s="34">
        <f t="shared" si="16"/>
        <v>174</v>
      </c>
      <c r="O549" s="36">
        <f t="shared" si="12"/>
        <v>0.21375921375921375</v>
      </c>
    </row>
    <row r="550" spans="1:15" x14ac:dyDescent="0.25">
      <c r="A550" s="37">
        <v>50909</v>
      </c>
      <c r="B550" s="30" t="s">
        <v>40</v>
      </c>
      <c r="C550" s="30" t="s">
        <v>599</v>
      </c>
      <c r="D550" s="30" t="s">
        <v>608</v>
      </c>
      <c r="E550" s="57">
        <v>908</v>
      </c>
      <c r="F550" s="39">
        <v>982</v>
      </c>
      <c r="G550" s="40">
        <f t="shared" si="13"/>
        <v>74</v>
      </c>
      <c r="H550" s="40">
        <v>878</v>
      </c>
      <c r="I550" s="40">
        <f t="shared" si="14"/>
        <v>104</v>
      </c>
      <c r="J550" s="58">
        <v>0.11</v>
      </c>
      <c r="K550" s="34">
        <v>936</v>
      </c>
      <c r="L550" s="56"/>
      <c r="M550" s="34">
        <f t="shared" si="15"/>
        <v>878</v>
      </c>
      <c r="N550" s="34">
        <f t="shared" si="16"/>
        <v>58</v>
      </c>
      <c r="O550" s="36">
        <f t="shared" si="12"/>
        <v>6.1965811965811968E-2</v>
      </c>
    </row>
    <row r="551" spans="1:15" x14ac:dyDescent="0.25">
      <c r="A551" s="37">
        <v>50910</v>
      </c>
      <c r="B551" s="30" t="s">
        <v>40</v>
      </c>
      <c r="C551" s="30" t="s">
        <v>599</v>
      </c>
      <c r="D551" s="30" t="s">
        <v>609</v>
      </c>
      <c r="E551" s="57">
        <v>594</v>
      </c>
      <c r="F551" s="39">
        <v>590</v>
      </c>
      <c r="G551" s="40">
        <f t="shared" si="13"/>
        <v>-4</v>
      </c>
      <c r="H551" s="40">
        <v>579</v>
      </c>
      <c r="I551" s="40">
        <f t="shared" si="14"/>
        <v>11</v>
      </c>
      <c r="J551" s="58">
        <v>0.02</v>
      </c>
      <c r="K551" s="34">
        <v>579</v>
      </c>
      <c r="L551" s="56"/>
      <c r="M551" s="34">
        <f t="shared" si="15"/>
        <v>579</v>
      </c>
      <c r="N551" s="34">
        <f t="shared" si="16"/>
        <v>0</v>
      </c>
      <c r="O551" s="36">
        <f t="shared" si="12"/>
        <v>0</v>
      </c>
    </row>
    <row r="552" spans="1:15" x14ac:dyDescent="0.25">
      <c r="A552" s="37">
        <v>50911</v>
      </c>
      <c r="B552" s="30" t="s">
        <v>40</v>
      </c>
      <c r="C552" s="30" t="s">
        <v>599</v>
      </c>
      <c r="D552" s="30" t="s">
        <v>610</v>
      </c>
      <c r="E552" s="42">
        <v>904</v>
      </c>
      <c r="F552" s="32">
        <v>1038</v>
      </c>
      <c r="G552" s="59">
        <f t="shared" si="13"/>
        <v>134</v>
      </c>
      <c r="H552" s="40">
        <v>822</v>
      </c>
      <c r="I552" s="59">
        <f t="shared" si="14"/>
        <v>216</v>
      </c>
      <c r="J552" s="58">
        <v>0.21</v>
      </c>
      <c r="K552" s="35">
        <v>1017</v>
      </c>
      <c r="L552" s="56"/>
      <c r="M552" s="34">
        <f t="shared" si="15"/>
        <v>822</v>
      </c>
      <c r="N552" s="35">
        <f t="shared" si="16"/>
        <v>195</v>
      </c>
      <c r="O552" s="36">
        <f t="shared" si="12"/>
        <v>0.19174041297935104</v>
      </c>
    </row>
    <row r="553" spans="1:15" x14ac:dyDescent="0.25">
      <c r="A553" s="37">
        <v>51001</v>
      </c>
      <c r="B553" s="30" t="s">
        <v>40</v>
      </c>
      <c r="C553" s="30" t="s">
        <v>611</v>
      </c>
      <c r="D553" s="30" t="s">
        <v>612</v>
      </c>
      <c r="E553" s="42">
        <v>1570</v>
      </c>
      <c r="F553" s="32">
        <v>1923</v>
      </c>
      <c r="G553" s="59">
        <f t="shared" si="13"/>
        <v>353</v>
      </c>
      <c r="H553" s="59">
        <v>1553</v>
      </c>
      <c r="I553" s="59">
        <f t="shared" si="14"/>
        <v>370</v>
      </c>
      <c r="J553" s="58">
        <v>0.19</v>
      </c>
      <c r="K553" s="35">
        <v>1878</v>
      </c>
      <c r="L553" s="56"/>
      <c r="M553" s="35">
        <f t="shared" si="15"/>
        <v>1553</v>
      </c>
      <c r="N553" s="35">
        <f t="shared" si="16"/>
        <v>325</v>
      </c>
      <c r="O553" s="36">
        <f t="shared" si="12"/>
        <v>0.17305644302449413</v>
      </c>
    </row>
    <row r="554" spans="1:15" x14ac:dyDescent="0.25">
      <c r="A554" s="37">
        <v>51002</v>
      </c>
      <c r="B554" s="30" t="s">
        <v>40</v>
      </c>
      <c r="C554" s="30" t="s">
        <v>611</v>
      </c>
      <c r="D554" s="30" t="s">
        <v>613</v>
      </c>
      <c r="E554" s="42">
        <v>1424</v>
      </c>
      <c r="F554" s="32">
        <v>1474</v>
      </c>
      <c r="G554" s="59">
        <f t="shared" si="13"/>
        <v>50</v>
      </c>
      <c r="H554" s="59">
        <v>1357</v>
      </c>
      <c r="I554" s="59">
        <f t="shared" si="14"/>
        <v>117</v>
      </c>
      <c r="J554" s="58">
        <v>0.08</v>
      </c>
      <c r="K554" s="35">
        <v>1474</v>
      </c>
      <c r="L554" s="29">
        <v>117</v>
      </c>
      <c r="M554" s="35">
        <f t="shared" si="15"/>
        <v>1474</v>
      </c>
      <c r="N554" s="35">
        <f t="shared" si="16"/>
        <v>0</v>
      </c>
      <c r="O554" s="36">
        <f t="shared" si="12"/>
        <v>0</v>
      </c>
    </row>
    <row r="555" spans="1:15" x14ac:dyDescent="0.25">
      <c r="A555" s="37">
        <v>51003</v>
      </c>
      <c r="B555" s="30" t="s">
        <v>40</v>
      </c>
      <c r="C555" s="30" t="s">
        <v>611</v>
      </c>
      <c r="D555" s="30" t="s">
        <v>614</v>
      </c>
      <c r="E555" s="57">
        <v>630</v>
      </c>
      <c r="F555" s="39">
        <v>624</v>
      </c>
      <c r="G555" s="40">
        <f t="shared" si="13"/>
        <v>-6</v>
      </c>
      <c r="H555" s="40">
        <v>624</v>
      </c>
      <c r="I555" s="40">
        <f t="shared" si="14"/>
        <v>0</v>
      </c>
      <c r="J555" s="58">
        <v>0</v>
      </c>
      <c r="K555" s="34">
        <v>624</v>
      </c>
      <c r="L555" s="56"/>
      <c r="M555" s="34">
        <f t="shared" si="15"/>
        <v>624</v>
      </c>
      <c r="N555" s="34">
        <f t="shared" si="16"/>
        <v>0</v>
      </c>
      <c r="O555" s="36">
        <f t="shared" si="12"/>
        <v>0</v>
      </c>
    </row>
    <row r="556" spans="1:15" x14ac:dyDescent="0.25">
      <c r="A556" s="37">
        <v>51004</v>
      </c>
      <c r="B556" s="30" t="s">
        <v>40</v>
      </c>
      <c r="C556" s="30" t="s">
        <v>611</v>
      </c>
      <c r="D556" s="30" t="s">
        <v>615</v>
      </c>
      <c r="E556" s="57">
        <v>443</v>
      </c>
      <c r="F556" s="39">
        <v>484</v>
      </c>
      <c r="G556" s="40">
        <f t="shared" si="13"/>
        <v>41</v>
      </c>
      <c r="H556" s="40">
        <v>404</v>
      </c>
      <c r="I556" s="40">
        <f t="shared" si="14"/>
        <v>80</v>
      </c>
      <c r="J556" s="58">
        <v>0.17</v>
      </c>
      <c r="K556" s="34">
        <v>482</v>
      </c>
      <c r="L556" s="56"/>
      <c r="M556" s="34">
        <f t="shared" si="15"/>
        <v>404</v>
      </c>
      <c r="N556" s="34">
        <f t="shared" si="16"/>
        <v>78</v>
      </c>
      <c r="O556" s="36">
        <f t="shared" si="12"/>
        <v>0.16182572614107885</v>
      </c>
    </row>
    <row r="557" spans="1:15" x14ac:dyDescent="0.25">
      <c r="A557" s="37">
        <v>51005</v>
      </c>
      <c r="B557" s="30" t="s">
        <v>40</v>
      </c>
      <c r="C557" s="30" t="s">
        <v>611</v>
      </c>
      <c r="D557" s="30" t="s">
        <v>616</v>
      </c>
      <c r="E557" s="42">
        <v>3177</v>
      </c>
      <c r="F557" s="32">
        <v>4045</v>
      </c>
      <c r="G557" s="59">
        <f t="shared" si="13"/>
        <v>868</v>
      </c>
      <c r="H557" s="59">
        <v>3178</v>
      </c>
      <c r="I557" s="59">
        <f t="shared" si="14"/>
        <v>867</v>
      </c>
      <c r="J557" s="58">
        <v>0.21</v>
      </c>
      <c r="K557" s="35">
        <v>4027</v>
      </c>
      <c r="L557" s="56"/>
      <c r="M557" s="35">
        <f t="shared" si="15"/>
        <v>3178</v>
      </c>
      <c r="N557" s="35">
        <f t="shared" si="16"/>
        <v>849</v>
      </c>
      <c r="O557" s="36">
        <f t="shared" si="12"/>
        <v>0.2108269183014651</v>
      </c>
    </row>
    <row r="558" spans="1:15" x14ac:dyDescent="0.25">
      <c r="A558" s="37">
        <v>51006</v>
      </c>
      <c r="B558" s="30" t="s">
        <v>40</v>
      </c>
      <c r="C558" s="30" t="s">
        <v>611</v>
      </c>
      <c r="D558" s="30" t="s">
        <v>617</v>
      </c>
      <c r="E558" s="42">
        <v>1118</v>
      </c>
      <c r="F558" s="32">
        <v>1158</v>
      </c>
      <c r="G558" s="59">
        <f t="shared" si="13"/>
        <v>40</v>
      </c>
      <c r="H558" s="59">
        <v>1046</v>
      </c>
      <c r="I558" s="59">
        <f t="shared" si="14"/>
        <v>112</v>
      </c>
      <c r="J558" s="58">
        <v>0.1</v>
      </c>
      <c r="K558" s="35">
        <v>1138</v>
      </c>
      <c r="L558" s="56"/>
      <c r="M558" s="35">
        <f t="shared" si="15"/>
        <v>1046</v>
      </c>
      <c r="N558" s="35">
        <f t="shared" si="16"/>
        <v>92</v>
      </c>
      <c r="O558" s="36">
        <f t="shared" si="12"/>
        <v>8.0843585237258347E-2</v>
      </c>
    </row>
    <row r="559" spans="1:15" x14ac:dyDescent="0.25">
      <c r="A559" s="37">
        <v>51007</v>
      </c>
      <c r="B559" s="30" t="s">
        <v>40</v>
      </c>
      <c r="C559" s="30" t="s">
        <v>611</v>
      </c>
      <c r="D559" s="30" t="s">
        <v>618</v>
      </c>
      <c r="E559" s="42">
        <v>931</v>
      </c>
      <c r="F559" s="32">
        <v>1039</v>
      </c>
      <c r="G559" s="59">
        <f t="shared" si="13"/>
        <v>108</v>
      </c>
      <c r="H559" s="40">
        <v>926</v>
      </c>
      <c r="I559" s="59">
        <f t="shared" si="14"/>
        <v>113</v>
      </c>
      <c r="J559" s="58">
        <v>0.11</v>
      </c>
      <c r="K559" s="35">
        <v>1020</v>
      </c>
      <c r="L559" s="56"/>
      <c r="M559" s="34">
        <f t="shared" si="15"/>
        <v>926</v>
      </c>
      <c r="N559" s="35">
        <f t="shared" si="16"/>
        <v>94</v>
      </c>
      <c r="O559" s="36">
        <f t="shared" si="12"/>
        <v>9.2156862745098045E-2</v>
      </c>
    </row>
    <row r="560" spans="1:15" x14ac:dyDescent="0.25">
      <c r="A560" s="37">
        <v>51008</v>
      </c>
      <c r="B560" s="30" t="s">
        <v>40</v>
      </c>
      <c r="C560" s="30" t="s">
        <v>611</v>
      </c>
      <c r="D560" s="30" t="s">
        <v>619</v>
      </c>
      <c r="E560" s="42">
        <v>1035</v>
      </c>
      <c r="F560" s="32">
        <v>1124</v>
      </c>
      <c r="G560" s="59">
        <f t="shared" si="13"/>
        <v>89</v>
      </c>
      <c r="H560" s="59">
        <v>1012</v>
      </c>
      <c r="I560" s="59">
        <f t="shared" si="14"/>
        <v>112</v>
      </c>
      <c r="J560" s="58">
        <v>0.1</v>
      </c>
      <c r="K560" s="35">
        <v>1107</v>
      </c>
      <c r="L560" s="56"/>
      <c r="M560" s="35">
        <f t="shared" si="15"/>
        <v>1012</v>
      </c>
      <c r="N560" s="35">
        <f t="shared" si="16"/>
        <v>95</v>
      </c>
      <c r="O560" s="36">
        <f t="shared" si="12"/>
        <v>8.5817524841915085E-2</v>
      </c>
    </row>
    <row r="561" spans="1:15" x14ac:dyDescent="0.25">
      <c r="A561" s="37">
        <v>51009</v>
      </c>
      <c r="B561" s="30" t="s">
        <v>40</v>
      </c>
      <c r="C561" s="30" t="s">
        <v>611</v>
      </c>
      <c r="D561" s="30" t="s">
        <v>620</v>
      </c>
      <c r="E561" s="42">
        <v>1294</v>
      </c>
      <c r="F561" s="32">
        <v>1283</v>
      </c>
      <c r="G561" s="59">
        <f t="shared" si="13"/>
        <v>-11</v>
      </c>
      <c r="H561" s="59">
        <v>1263</v>
      </c>
      <c r="I561" s="59">
        <f t="shared" si="14"/>
        <v>20</v>
      </c>
      <c r="J561" s="58">
        <v>0.02</v>
      </c>
      <c r="K561" s="35">
        <v>1263</v>
      </c>
      <c r="L561" s="56"/>
      <c r="M561" s="35">
        <f t="shared" si="15"/>
        <v>1263</v>
      </c>
      <c r="N561" s="35">
        <f t="shared" si="16"/>
        <v>0</v>
      </c>
      <c r="O561" s="36">
        <f t="shared" si="12"/>
        <v>0</v>
      </c>
    </row>
    <row r="562" spans="1:15" x14ac:dyDescent="0.25">
      <c r="A562" s="37">
        <v>51010</v>
      </c>
      <c r="B562" s="30" t="s">
        <v>40</v>
      </c>
      <c r="C562" s="30" t="s">
        <v>611</v>
      </c>
      <c r="D562" s="30" t="s">
        <v>621</v>
      </c>
      <c r="E562" s="42">
        <v>1986</v>
      </c>
      <c r="F562" s="32">
        <v>2070</v>
      </c>
      <c r="G562" s="59">
        <f t="shared" si="13"/>
        <v>84</v>
      </c>
      <c r="H562" s="59">
        <v>1954</v>
      </c>
      <c r="I562" s="59">
        <f t="shared" si="14"/>
        <v>116</v>
      </c>
      <c r="J562" s="58">
        <v>0.06</v>
      </c>
      <c r="K562" s="35">
        <v>1985</v>
      </c>
      <c r="L562" s="56"/>
      <c r="M562" s="35">
        <f t="shared" si="15"/>
        <v>1954</v>
      </c>
      <c r="N562" s="35">
        <f t="shared" si="16"/>
        <v>31</v>
      </c>
      <c r="O562" s="36">
        <f t="shared" si="12"/>
        <v>1.5617128463476071E-2</v>
      </c>
    </row>
    <row r="563" spans="1:15" x14ac:dyDescent="0.25">
      <c r="A563" s="37">
        <v>51011</v>
      </c>
      <c r="B563" s="30" t="s">
        <v>40</v>
      </c>
      <c r="C563" s="30" t="s">
        <v>611</v>
      </c>
      <c r="D563" s="30" t="s">
        <v>622</v>
      </c>
      <c r="E563" s="42">
        <v>2353</v>
      </c>
      <c r="F563" s="32">
        <v>2661</v>
      </c>
      <c r="G563" s="59">
        <f t="shared" si="13"/>
        <v>308</v>
      </c>
      <c r="H563" s="59">
        <v>2353</v>
      </c>
      <c r="I563" s="59">
        <f t="shared" si="14"/>
        <v>308</v>
      </c>
      <c r="J563" s="58">
        <v>0.12</v>
      </c>
      <c r="K563" s="35">
        <v>2661</v>
      </c>
      <c r="L563" s="29">
        <v>122</v>
      </c>
      <c r="M563" s="35">
        <f t="shared" si="15"/>
        <v>2475</v>
      </c>
      <c r="N563" s="35">
        <f t="shared" si="16"/>
        <v>186</v>
      </c>
      <c r="O563" s="36">
        <f t="shared" si="12"/>
        <v>6.9898534385569339E-2</v>
      </c>
    </row>
    <row r="564" spans="1:15" x14ac:dyDescent="0.25">
      <c r="A564" s="37">
        <v>51012</v>
      </c>
      <c r="B564" s="30" t="s">
        <v>40</v>
      </c>
      <c r="C564" s="30" t="s">
        <v>611</v>
      </c>
      <c r="D564" s="30" t="s">
        <v>623</v>
      </c>
      <c r="E564" s="42">
        <v>2272</v>
      </c>
      <c r="F564" s="32">
        <v>2447</v>
      </c>
      <c r="G564" s="59">
        <f t="shared" si="13"/>
        <v>175</v>
      </c>
      <c r="H564" s="59">
        <v>2237</v>
      </c>
      <c r="I564" s="59">
        <f t="shared" si="14"/>
        <v>210</v>
      </c>
      <c r="J564" s="58">
        <v>0.09</v>
      </c>
      <c r="K564" s="35">
        <v>2400</v>
      </c>
      <c r="L564" s="56"/>
      <c r="M564" s="35">
        <f t="shared" si="15"/>
        <v>2237</v>
      </c>
      <c r="N564" s="35">
        <f t="shared" si="16"/>
        <v>163</v>
      </c>
      <c r="O564" s="36">
        <f t="shared" si="12"/>
        <v>6.7916666666666667E-2</v>
      </c>
    </row>
    <row r="565" spans="1:15" x14ac:dyDescent="0.25">
      <c r="A565" s="37">
        <v>51101</v>
      </c>
      <c r="B565" s="30" t="s">
        <v>40</v>
      </c>
      <c r="C565" s="30" t="s">
        <v>624</v>
      </c>
      <c r="D565" s="30" t="s">
        <v>624</v>
      </c>
      <c r="E565" s="42">
        <v>3568</v>
      </c>
      <c r="F565" s="32">
        <v>4090</v>
      </c>
      <c r="G565" s="59">
        <f t="shared" si="13"/>
        <v>522</v>
      </c>
      <c r="H565" s="59">
        <v>3110</v>
      </c>
      <c r="I565" s="59">
        <f t="shared" si="14"/>
        <v>980</v>
      </c>
      <c r="J565" s="58">
        <v>0.24</v>
      </c>
      <c r="K565" s="35">
        <v>3947</v>
      </c>
      <c r="L565" s="29">
        <v>0</v>
      </c>
      <c r="M565" s="35">
        <f t="shared" si="15"/>
        <v>3110</v>
      </c>
      <c r="N565" s="35">
        <f t="shared" si="16"/>
        <v>837</v>
      </c>
      <c r="O565" s="36">
        <f t="shared" si="12"/>
        <v>0.21205979224727642</v>
      </c>
    </row>
    <row r="566" spans="1:15" x14ac:dyDescent="0.25">
      <c r="A566" s="37">
        <v>51102</v>
      </c>
      <c r="B566" s="30" t="s">
        <v>40</v>
      </c>
      <c r="C566" s="30" t="s">
        <v>624</v>
      </c>
      <c r="D566" s="30" t="s">
        <v>625</v>
      </c>
      <c r="E566" s="57">
        <v>839</v>
      </c>
      <c r="F566" s="39">
        <v>887</v>
      </c>
      <c r="G566" s="40">
        <f t="shared" si="13"/>
        <v>48</v>
      </c>
      <c r="H566" s="40">
        <v>819</v>
      </c>
      <c r="I566" s="40">
        <f t="shared" si="14"/>
        <v>68</v>
      </c>
      <c r="J566" s="58">
        <v>0.08</v>
      </c>
      <c r="K566" s="34">
        <v>851</v>
      </c>
      <c r="L566" s="56"/>
      <c r="M566" s="34">
        <f t="shared" si="15"/>
        <v>819</v>
      </c>
      <c r="N566" s="34">
        <f t="shared" si="16"/>
        <v>32</v>
      </c>
      <c r="O566" s="36">
        <f t="shared" si="12"/>
        <v>3.7602820211515862E-2</v>
      </c>
    </row>
    <row r="567" spans="1:15" x14ac:dyDescent="0.25">
      <c r="A567" s="37">
        <v>51103</v>
      </c>
      <c r="B567" s="30" t="s">
        <v>40</v>
      </c>
      <c r="C567" s="30" t="s">
        <v>624</v>
      </c>
      <c r="D567" s="30" t="s">
        <v>626</v>
      </c>
      <c r="E567" s="57">
        <v>787</v>
      </c>
      <c r="F567" s="39">
        <v>837</v>
      </c>
      <c r="G567" s="40">
        <f t="shared" si="13"/>
        <v>50</v>
      </c>
      <c r="H567" s="40">
        <v>689</v>
      </c>
      <c r="I567" s="40">
        <f t="shared" si="14"/>
        <v>148</v>
      </c>
      <c r="J567" s="58">
        <v>0.18</v>
      </c>
      <c r="K567" s="34">
        <v>812</v>
      </c>
      <c r="L567" s="56"/>
      <c r="M567" s="34">
        <f t="shared" si="15"/>
        <v>689</v>
      </c>
      <c r="N567" s="34">
        <f t="shared" si="16"/>
        <v>123</v>
      </c>
      <c r="O567" s="36">
        <f t="shared" si="12"/>
        <v>0.15147783251231528</v>
      </c>
    </row>
    <row r="568" spans="1:15" x14ac:dyDescent="0.25">
      <c r="A568" s="37">
        <v>51104</v>
      </c>
      <c r="B568" s="30" t="s">
        <v>40</v>
      </c>
      <c r="C568" s="30" t="s">
        <v>624</v>
      </c>
      <c r="D568" s="30" t="s">
        <v>627</v>
      </c>
      <c r="E568" s="42">
        <v>1446</v>
      </c>
      <c r="F568" s="32">
        <v>1642</v>
      </c>
      <c r="G568" s="59">
        <f t="shared" si="13"/>
        <v>196</v>
      </c>
      <c r="H568" s="59">
        <v>1418</v>
      </c>
      <c r="I568" s="59">
        <f t="shared" si="14"/>
        <v>224</v>
      </c>
      <c r="J568" s="58">
        <v>0.14000000000000001</v>
      </c>
      <c r="K568" s="35">
        <v>1558</v>
      </c>
      <c r="L568" s="56"/>
      <c r="M568" s="35">
        <f t="shared" si="15"/>
        <v>1418</v>
      </c>
      <c r="N568" s="35">
        <f t="shared" si="16"/>
        <v>140</v>
      </c>
      <c r="O568" s="36">
        <f t="shared" si="12"/>
        <v>8.9858793324775352E-2</v>
      </c>
    </row>
    <row r="569" spans="1:15" x14ac:dyDescent="0.25">
      <c r="A569" s="37">
        <v>51105</v>
      </c>
      <c r="B569" s="30" t="s">
        <v>40</v>
      </c>
      <c r="C569" s="30" t="s">
        <v>624</v>
      </c>
      <c r="D569" s="30" t="s">
        <v>628</v>
      </c>
      <c r="E569" s="42">
        <v>1218</v>
      </c>
      <c r="F569" s="32">
        <v>1342</v>
      </c>
      <c r="G569" s="59">
        <f t="shared" si="13"/>
        <v>124</v>
      </c>
      <c r="H569" s="59">
        <v>1213</v>
      </c>
      <c r="I569" s="59">
        <f t="shared" si="14"/>
        <v>129</v>
      </c>
      <c r="J569" s="58">
        <v>0.1</v>
      </c>
      <c r="K569" s="35">
        <v>1280</v>
      </c>
      <c r="L569" s="56"/>
      <c r="M569" s="35">
        <f t="shared" si="15"/>
        <v>1213</v>
      </c>
      <c r="N569" s="35">
        <f t="shared" si="16"/>
        <v>67</v>
      </c>
      <c r="O569" s="36">
        <f t="shared" si="12"/>
        <v>5.2343750000000001E-2</v>
      </c>
    </row>
    <row r="570" spans="1:15" x14ac:dyDescent="0.25">
      <c r="A570" s="37">
        <v>51106</v>
      </c>
      <c r="B570" s="30" t="s">
        <v>40</v>
      </c>
      <c r="C570" s="30" t="s">
        <v>624</v>
      </c>
      <c r="D570" s="30" t="s">
        <v>165</v>
      </c>
      <c r="E570" s="42">
        <v>1042</v>
      </c>
      <c r="F570" s="32">
        <v>1144</v>
      </c>
      <c r="G570" s="59">
        <f t="shared" si="13"/>
        <v>102</v>
      </c>
      <c r="H570" s="40">
        <v>969</v>
      </c>
      <c r="I570" s="59">
        <f t="shared" si="14"/>
        <v>175</v>
      </c>
      <c r="J570" s="58">
        <v>0.15</v>
      </c>
      <c r="K570" s="35">
        <v>1095</v>
      </c>
      <c r="L570" s="56"/>
      <c r="M570" s="34">
        <f t="shared" si="15"/>
        <v>969</v>
      </c>
      <c r="N570" s="35">
        <f t="shared" si="16"/>
        <v>126</v>
      </c>
      <c r="O570" s="36">
        <f t="shared" si="12"/>
        <v>0.11506849315068493</v>
      </c>
    </row>
    <row r="571" spans="1:15" x14ac:dyDescent="0.25">
      <c r="A571" s="37">
        <v>51107</v>
      </c>
      <c r="B571" s="30" t="s">
        <v>40</v>
      </c>
      <c r="C571" s="30" t="s">
        <v>624</v>
      </c>
      <c r="D571" s="30" t="s">
        <v>629</v>
      </c>
      <c r="E571" s="42">
        <v>995</v>
      </c>
      <c r="F571" s="32">
        <v>1075</v>
      </c>
      <c r="G571" s="59">
        <f t="shared" si="13"/>
        <v>80</v>
      </c>
      <c r="H571" s="40">
        <v>549</v>
      </c>
      <c r="I571" s="59">
        <f t="shared" si="14"/>
        <v>526</v>
      </c>
      <c r="J571" s="58">
        <v>0.49</v>
      </c>
      <c r="K571" s="35">
        <v>1075</v>
      </c>
      <c r="L571" s="29">
        <v>526</v>
      </c>
      <c r="M571" s="34">
        <f t="shared" si="15"/>
        <v>1075</v>
      </c>
      <c r="N571" s="35">
        <f t="shared" si="16"/>
        <v>0</v>
      </c>
      <c r="O571" s="36">
        <f t="shared" si="12"/>
        <v>0</v>
      </c>
    </row>
    <row r="572" spans="1:15" x14ac:dyDescent="0.25">
      <c r="A572" s="37">
        <v>51108</v>
      </c>
      <c r="B572" s="30" t="s">
        <v>40</v>
      </c>
      <c r="C572" s="30" t="s">
        <v>624</v>
      </c>
      <c r="D572" s="30" t="s">
        <v>630</v>
      </c>
      <c r="E572" s="42">
        <v>3541</v>
      </c>
      <c r="F572" s="32">
        <v>3965</v>
      </c>
      <c r="G572" s="59">
        <f t="shared" si="13"/>
        <v>424</v>
      </c>
      <c r="H572" s="59">
        <v>3541</v>
      </c>
      <c r="I572" s="59">
        <f t="shared" si="14"/>
        <v>424</v>
      </c>
      <c r="J572" s="58">
        <v>0.11</v>
      </c>
      <c r="K572" s="35">
        <v>3912</v>
      </c>
      <c r="L572" s="56"/>
      <c r="M572" s="35">
        <f t="shared" si="15"/>
        <v>3541</v>
      </c>
      <c r="N572" s="35">
        <f t="shared" si="16"/>
        <v>371</v>
      </c>
      <c r="O572" s="36">
        <f t="shared" si="12"/>
        <v>9.4836400817995908E-2</v>
      </c>
    </row>
    <row r="573" spans="1:15" x14ac:dyDescent="0.25">
      <c r="A573" s="37">
        <v>60101</v>
      </c>
      <c r="B573" s="30" t="s">
        <v>41</v>
      </c>
      <c r="C573" s="30" t="s">
        <v>41</v>
      </c>
      <c r="D573" s="30" t="s">
        <v>41</v>
      </c>
      <c r="E573" s="42">
        <v>34380</v>
      </c>
      <c r="F573" s="32">
        <v>38005</v>
      </c>
      <c r="G573" s="59">
        <f t="shared" si="13"/>
        <v>3625</v>
      </c>
      <c r="H573" s="59">
        <v>24092</v>
      </c>
      <c r="I573" s="59">
        <f t="shared" si="14"/>
        <v>13913</v>
      </c>
      <c r="J573" s="58">
        <v>0.37</v>
      </c>
      <c r="K573" s="35">
        <v>38121</v>
      </c>
      <c r="L573" s="29">
        <v>116</v>
      </c>
      <c r="M573" s="35">
        <f t="shared" si="15"/>
        <v>24208</v>
      </c>
      <c r="N573" s="35">
        <f t="shared" si="16"/>
        <v>13913</v>
      </c>
      <c r="O573" s="36">
        <f t="shared" si="12"/>
        <v>0.36496943941659454</v>
      </c>
    </row>
    <row r="574" spans="1:15" x14ac:dyDescent="0.25">
      <c r="A574" s="37">
        <v>60102</v>
      </c>
      <c r="B574" s="30" t="s">
        <v>41</v>
      </c>
      <c r="C574" s="30" t="s">
        <v>41</v>
      </c>
      <c r="D574" s="30" t="s">
        <v>74</v>
      </c>
      <c r="E574" s="42">
        <v>7820</v>
      </c>
      <c r="F574" s="32">
        <v>8137</v>
      </c>
      <c r="G574" s="59">
        <f t="shared" si="13"/>
        <v>317</v>
      </c>
      <c r="H574" s="59">
        <v>7785</v>
      </c>
      <c r="I574" s="59">
        <f t="shared" si="14"/>
        <v>352</v>
      </c>
      <c r="J574" s="58">
        <v>0.04</v>
      </c>
      <c r="K574" s="35">
        <v>8137</v>
      </c>
      <c r="L574" s="29">
        <v>352</v>
      </c>
      <c r="M574" s="35">
        <f t="shared" si="15"/>
        <v>8137</v>
      </c>
      <c r="N574" s="35">
        <f t="shared" si="16"/>
        <v>0</v>
      </c>
      <c r="O574" s="36">
        <f t="shared" si="12"/>
        <v>0</v>
      </c>
    </row>
    <row r="575" spans="1:15" x14ac:dyDescent="0.25">
      <c r="A575" s="37">
        <v>60103</v>
      </c>
      <c r="B575" s="30" t="s">
        <v>41</v>
      </c>
      <c r="C575" s="30" t="s">
        <v>41</v>
      </c>
      <c r="D575" s="30" t="s">
        <v>631</v>
      </c>
      <c r="E575" s="42">
        <v>3660</v>
      </c>
      <c r="F575" s="32">
        <v>3880</v>
      </c>
      <c r="G575" s="59">
        <f t="shared" si="13"/>
        <v>220</v>
      </c>
      <c r="H575" s="59">
        <v>3684</v>
      </c>
      <c r="I575" s="59">
        <f t="shared" si="14"/>
        <v>196</v>
      </c>
      <c r="J575" s="58">
        <v>0.05</v>
      </c>
      <c r="K575" s="35">
        <v>3863</v>
      </c>
      <c r="L575" s="56"/>
      <c r="M575" s="35">
        <f t="shared" si="15"/>
        <v>3684</v>
      </c>
      <c r="N575" s="35">
        <f t="shared" si="16"/>
        <v>179</v>
      </c>
      <c r="O575" s="36">
        <f t="shared" si="12"/>
        <v>4.6337043748382087E-2</v>
      </c>
    </row>
    <row r="576" spans="1:15" x14ac:dyDescent="0.25">
      <c r="A576" s="37">
        <v>60104</v>
      </c>
      <c r="B576" s="30" t="s">
        <v>41</v>
      </c>
      <c r="C576" s="30" t="s">
        <v>41</v>
      </c>
      <c r="D576" s="30" t="s">
        <v>632</v>
      </c>
      <c r="E576" s="42">
        <v>6626</v>
      </c>
      <c r="F576" s="32">
        <v>7222</v>
      </c>
      <c r="G576" s="59">
        <f t="shared" si="13"/>
        <v>596</v>
      </c>
      <c r="H576" s="59">
        <v>5686</v>
      </c>
      <c r="I576" s="59">
        <f t="shared" si="14"/>
        <v>1536</v>
      </c>
      <c r="J576" s="58">
        <v>0.21</v>
      </c>
      <c r="K576" s="35">
        <v>7159</v>
      </c>
      <c r="L576" s="56"/>
      <c r="M576" s="35">
        <f t="shared" si="15"/>
        <v>5686</v>
      </c>
      <c r="N576" s="35">
        <f t="shared" si="16"/>
        <v>1473</v>
      </c>
      <c r="O576" s="36">
        <f t="shared" si="12"/>
        <v>0.20575499371420589</v>
      </c>
    </row>
    <row r="577" spans="1:15" x14ac:dyDescent="0.25">
      <c r="A577" s="37">
        <v>60105</v>
      </c>
      <c r="B577" s="30" t="s">
        <v>41</v>
      </c>
      <c r="C577" s="30" t="s">
        <v>41</v>
      </c>
      <c r="D577" s="30" t="s">
        <v>633</v>
      </c>
      <c r="E577" s="42">
        <v>18592</v>
      </c>
      <c r="F577" s="32">
        <v>20310</v>
      </c>
      <c r="G577" s="59">
        <f t="shared" si="13"/>
        <v>1718</v>
      </c>
      <c r="H577" s="59">
        <v>18194</v>
      </c>
      <c r="I577" s="59">
        <f t="shared" si="14"/>
        <v>2116</v>
      </c>
      <c r="J577" s="58">
        <v>0.1</v>
      </c>
      <c r="K577" s="35">
        <v>20052</v>
      </c>
      <c r="L577" s="56"/>
      <c r="M577" s="35">
        <f t="shared" si="15"/>
        <v>18194</v>
      </c>
      <c r="N577" s="35">
        <f t="shared" si="16"/>
        <v>1858</v>
      </c>
      <c r="O577" s="36">
        <f t="shared" si="12"/>
        <v>9.2659086375423902E-2</v>
      </c>
    </row>
    <row r="578" spans="1:15" x14ac:dyDescent="0.25">
      <c r="A578" s="37">
        <v>60106</v>
      </c>
      <c r="B578" s="30" t="s">
        <v>41</v>
      </c>
      <c r="C578" s="30" t="s">
        <v>41</v>
      </c>
      <c r="D578" s="30" t="s">
        <v>634</v>
      </c>
      <c r="E578" s="42">
        <v>11802</v>
      </c>
      <c r="F578" s="32">
        <v>12848</v>
      </c>
      <c r="G578" s="59">
        <f t="shared" si="13"/>
        <v>1046</v>
      </c>
      <c r="H578" s="59">
        <v>9817</v>
      </c>
      <c r="I578" s="59">
        <f t="shared" si="14"/>
        <v>3031</v>
      </c>
      <c r="J578" s="58">
        <v>0.24</v>
      </c>
      <c r="K578" s="35">
        <v>12918</v>
      </c>
      <c r="L578" s="29">
        <v>300</v>
      </c>
      <c r="M578" s="35">
        <f t="shared" si="15"/>
        <v>10117</v>
      </c>
      <c r="N578" s="35">
        <f t="shared" si="16"/>
        <v>2801</v>
      </c>
      <c r="O578" s="36">
        <f t="shared" si="12"/>
        <v>0.21682923053104194</v>
      </c>
    </row>
    <row r="579" spans="1:15" x14ac:dyDescent="0.25">
      <c r="A579" s="37">
        <v>60107</v>
      </c>
      <c r="B579" s="30" t="s">
        <v>41</v>
      </c>
      <c r="C579" s="30" t="s">
        <v>41</v>
      </c>
      <c r="D579" s="30" t="s">
        <v>635</v>
      </c>
      <c r="E579" s="42">
        <v>5712</v>
      </c>
      <c r="F579" s="32">
        <v>6508</v>
      </c>
      <c r="G579" s="59">
        <f t="shared" si="13"/>
        <v>796</v>
      </c>
      <c r="H579" s="59">
        <v>5639</v>
      </c>
      <c r="I579" s="59">
        <f t="shared" si="14"/>
        <v>869</v>
      </c>
      <c r="J579" s="58">
        <v>0.13</v>
      </c>
      <c r="K579" s="35">
        <v>6657</v>
      </c>
      <c r="L579" s="29">
        <v>869</v>
      </c>
      <c r="M579" s="35">
        <f t="shared" si="15"/>
        <v>6508</v>
      </c>
      <c r="N579" s="35">
        <f t="shared" si="16"/>
        <v>149</v>
      </c>
      <c r="O579" s="36">
        <f t="shared" si="12"/>
        <v>2.2382454559110712E-2</v>
      </c>
    </row>
    <row r="580" spans="1:15" x14ac:dyDescent="0.25">
      <c r="A580" s="37">
        <v>60108</v>
      </c>
      <c r="B580" s="30" t="s">
        <v>41</v>
      </c>
      <c r="C580" s="30" t="s">
        <v>41</v>
      </c>
      <c r="D580" s="30" t="s">
        <v>636</v>
      </c>
      <c r="E580" s="42">
        <v>25249</v>
      </c>
      <c r="F580" s="32">
        <v>27474</v>
      </c>
      <c r="G580" s="59">
        <f t="shared" si="13"/>
        <v>2225</v>
      </c>
      <c r="H580" s="59">
        <v>22636</v>
      </c>
      <c r="I580" s="59">
        <f t="shared" si="14"/>
        <v>4838</v>
      </c>
      <c r="J580" s="58">
        <v>0.18</v>
      </c>
      <c r="K580" s="35">
        <v>27732</v>
      </c>
      <c r="L580" s="56"/>
      <c r="M580" s="35">
        <f t="shared" si="15"/>
        <v>22636</v>
      </c>
      <c r="N580" s="35">
        <f t="shared" si="16"/>
        <v>5096</v>
      </c>
      <c r="O580" s="36">
        <f t="shared" si="12"/>
        <v>0.18375883455935382</v>
      </c>
    </row>
    <row r="581" spans="1:15" x14ac:dyDescent="0.25">
      <c r="A581" s="37">
        <v>60109</v>
      </c>
      <c r="B581" s="30" t="s">
        <v>41</v>
      </c>
      <c r="C581" s="30" t="s">
        <v>41</v>
      </c>
      <c r="D581" s="30" t="s">
        <v>84</v>
      </c>
      <c r="E581" s="42">
        <v>8125</v>
      </c>
      <c r="F581" s="32">
        <v>8851</v>
      </c>
      <c r="G581" s="59">
        <f t="shared" si="13"/>
        <v>726</v>
      </c>
      <c r="H581" s="59">
        <v>6871</v>
      </c>
      <c r="I581" s="59">
        <f t="shared" si="14"/>
        <v>1980</v>
      </c>
      <c r="J581" s="58">
        <v>0.22</v>
      </c>
      <c r="K581" s="35">
        <v>8809</v>
      </c>
      <c r="L581" s="56"/>
      <c r="M581" s="35">
        <f t="shared" si="15"/>
        <v>6871</v>
      </c>
      <c r="N581" s="35">
        <f t="shared" si="16"/>
        <v>1938</v>
      </c>
      <c r="O581" s="36">
        <f t="shared" si="12"/>
        <v>0.22000227040526735</v>
      </c>
    </row>
    <row r="582" spans="1:15" x14ac:dyDescent="0.25">
      <c r="A582" s="37">
        <v>60110</v>
      </c>
      <c r="B582" s="30" t="s">
        <v>41</v>
      </c>
      <c r="C582" s="30" t="s">
        <v>41</v>
      </c>
      <c r="D582" s="30" t="s">
        <v>637</v>
      </c>
      <c r="E582" s="42">
        <v>3441</v>
      </c>
      <c r="F582" s="32">
        <v>3795</v>
      </c>
      <c r="G582" s="59">
        <f t="shared" si="13"/>
        <v>354</v>
      </c>
      <c r="H582" s="59">
        <v>3046</v>
      </c>
      <c r="I582" s="59">
        <f t="shared" si="14"/>
        <v>749</v>
      </c>
      <c r="J582" s="58">
        <v>0.2</v>
      </c>
      <c r="K582" s="35">
        <v>3793</v>
      </c>
      <c r="L582" s="56"/>
      <c r="M582" s="35">
        <f t="shared" si="15"/>
        <v>3046</v>
      </c>
      <c r="N582" s="35">
        <f t="shared" si="16"/>
        <v>747</v>
      </c>
      <c r="O582" s="36">
        <f t="shared" si="12"/>
        <v>0.19694173477458476</v>
      </c>
    </row>
    <row r="583" spans="1:15" x14ac:dyDescent="0.25">
      <c r="A583" s="37">
        <v>60111</v>
      </c>
      <c r="B583" s="30" t="s">
        <v>41</v>
      </c>
      <c r="C583" s="30" t="s">
        <v>41</v>
      </c>
      <c r="D583" s="30" t="s">
        <v>638</v>
      </c>
      <c r="E583" s="42">
        <v>9238</v>
      </c>
      <c r="F583" s="32">
        <v>10253</v>
      </c>
      <c r="G583" s="59">
        <f t="shared" si="13"/>
        <v>1015</v>
      </c>
      <c r="H583" s="59">
        <v>7321</v>
      </c>
      <c r="I583" s="59">
        <f t="shared" si="14"/>
        <v>2932</v>
      </c>
      <c r="J583" s="58">
        <v>0.28999999999999998</v>
      </c>
      <c r="K583" s="35">
        <v>10308</v>
      </c>
      <c r="L583" s="29">
        <v>2468</v>
      </c>
      <c r="M583" s="35">
        <f t="shared" si="15"/>
        <v>9789</v>
      </c>
      <c r="N583" s="35">
        <f t="shared" si="16"/>
        <v>519</v>
      </c>
      <c r="O583" s="36">
        <f t="shared" si="12"/>
        <v>5.0349243306169966E-2</v>
      </c>
    </row>
    <row r="584" spans="1:15" x14ac:dyDescent="0.25">
      <c r="A584" s="37">
        <v>60112</v>
      </c>
      <c r="B584" s="30" t="s">
        <v>41</v>
      </c>
      <c r="C584" s="30" t="s">
        <v>41</v>
      </c>
      <c r="D584" s="30" t="s">
        <v>313</v>
      </c>
      <c r="E584" s="42">
        <v>4323</v>
      </c>
      <c r="F584" s="32">
        <v>4560</v>
      </c>
      <c r="G584" s="59">
        <f t="shared" si="13"/>
        <v>237</v>
      </c>
      <c r="H584" s="59">
        <v>4505</v>
      </c>
      <c r="I584" s="59">
        <f t="shared" si="14"/>
        <v>55</v>
      </c>
      <c r="J584" s="58">
        <v>0.01</v>
      </c>
      <c r="K584" s="35">
        <v>4532</v>
      </c>
      <c r="L584" s="56"/>
      <c r="M584" s="35">
        <f t="shared" si="15"/>
        <v>4505</v>
      </c>
      <c r="N584" s="35">
        <f t="shared" si="16"/>
        <v>27</v>
      </c>
      <c r="O584" s="36">
        <f t="shared" si="12"/>
        <v>5.9576345984112978E-3</v>
      </c>
    </row>
    <row r="585" spans="1:15" x14ac:dyDescent="0.25">
      <c r="A585" s="37">
        <v>60201</v>
      </c>
      <c r="B585" s="30" t="s">
        <v>41</v>
      </c>
      <c r="C585" s="30" t="s">
        <v>639</v>
      </c>
      <c r="D585" s="30" t="s">
        <v>639</v>
      </c>
      <c r="E585" s="42">
        <v>12526</v>
      </c>
      <c r="F585" s="32">
        <v>13377</v>
      </c>
      <c r="G585" s="59">
        <f t="shared" si="13"/>
        <v>851</v>
      </c>
      <c r="H585" s="59">
        <v>10755</v>
      </c>
      <c r="I585" s="59">
        <f t="shared" si="14"/>
        <v>2622</v>
      </c>
      <c r="J585" s="58">
        <v>0.2</v>
      </c>
      <c r="K585" s="35">
        <v>13359</v>
      </c>
      <c r="L585" s="56"/>
      <c r="M585" s="35">
        <f t="shared" si="15"/>
        <v>10755</v>
      </c>
      <c r="N585" s="35">
        <f t="shared" si="16"/>
        <v>2604</v>
      </c>
      <c r="O585" s="36">
        <f t="shared" si="12"/>
        <v>0.19492476981810017</v>
      </c>
    </row>
    <row r="586" spans="1:15" x14ac:dyDescent="0.25">
      <c r="A586" s="37">
        <v>60202</v>
      </c>
      <c r="B586" s="30" t="s">
        <v>41</v>
      </c>
      <c r="C586" s="30" t="s">
        <v>639</v>
      </c>
      <c r="D586" s="30" t="s">
        <v>640</v>
      </c>
      <c r="E586" s="42">
        <v>22065</v>
      </c>
      <c r="F586" s="32">
        <v>25479</v>
      </c>
      <c r="G586" s="59">
        <f t="shared" si="13"/>
        <v>3414</v>
      </c>
      <c r="H586" s="59">
        <v>13907</v>
      </c>
      <c r="I586" s="59">
        <f t="shared" si="14"/>
        <v>11572</v>
      </c>
      <c r="J586" s="58">
        <v>0.45</v>
      </c>
      <c r="K586" s="35">
        <v>25575</v>
      </c>
      <c r="L586" s="29">
        <v>350</v>
      </c>
      <c r="M586" s="35">
        <f t="shared" si="15"/>
        <v>14257</v>
      </c>
      <c r="N586" s="35">
        <f t="shared" si="16"/>
        <v>11318</v>
      </c>
      <c r="O586" s="36">
        <f t="shared" si="12"/>
        <v>0.44254154447702837</v>
      </c>
    </row>
    <row r="587" spans="1:15" x14ac:dyDescent="0.25">
      <c r="A587" s="37">
        <v>60203</v>
      </c>
      <c r="B587" s="30" t="s">
        <v>41</v>
      </c>
      <c r="C587" s="30" t="s">
        <v>639</v>
      </c>
      <c r="D587" s="30" t="s">
        <v>641</v>
      </c>
      <c r="E587" s="42">
        <v>13401</v>
      </c>
      <c r="F587" s="32">
        <v>15143</v>
      </c>
      <c r="G587" s="59">
        <f t="shared" si="13"/>
        <v>1742</v>
      </c>
      <c r="H587" s="59">
        <v>12669</v>
      </c>
      <c r="I587" s="59">
        <f t="shared" si="14"/>
        <v>2474</v>
      </c>
      <c r="J587" s="58">
        <v>0.16</v>
      </c>
      <c r="K587" s="35">
        <v>15319</v>
      </c>
      <c r="L587" s="29">
        <v>920</v>
      </c>
      <c r="M587" s="35">
        <f t="shared" si="15"/>
        <v>13589</v>
      </c>
      <c r="N587" s="35">
        <f t="shared" si="16"/>
        <v>1730</v>
      </c>
      <c r="O587" s="36">
        <f t="shared" si="12"/>
        <v>0.11293165350218683</v>
      </c>
    </row>
    <row r="588" spans="1:15" x14ac:dyDescent="0.25">
      <c r="A588" s="37">
        <v>60204</v>
      </c>
      <c r="B588" s="30" t="s">
        <v>41</v>
      </c>
      <c r="C588" s="30" t="s">
        <v>639</v>
      </c>
      <c r="D588" s="30" t="s">
        <v>642</v>
      </c>
      <c r="E588" s="42">
        <v>7389</v>
      </c>
      <c r="F588" s="32">
        <v>8097</v>
      </c>
      <c r="G588" s="59">
        <f t="shared" si="13"/>
        <v>708</v>
      </c>
      <c r="H588" s="59">
        <v>6530</v>
      </c>
      <c r="I588" s="59">
        <f t="shared" si="14"/>
        <v>1567</v>
      </c>
      <c r="J588" s="58">
        <v>0.19</v>
      </c>
      <c r="K588" s="35">
        <v>8042</v>
      </c>
      <c r="L588" s="56"/>
      <c r="M588" s="35">
        <f t="shared" si="15"/>
        <v>6530</v>
      </c>
      <c r="N588" s="35">
        <f t="shared" si="16"/>
        <v>1512</v>
      </c>
      <c r="O588" s="36">
        <f t="shared" si="12"/>
        <v>0.18801293210644118</v>
      </c>
    </row>
    <row r="589" spans="1:15" x14ac:dyDescent="0.25">
      <c r="A589" s="37">
        <v>60301</v>
      </c>
      <c r="B589" s="30" t="s">
        <v>41</v>
      </c>
      <c r="C589" s="30" t="s">
        <v>643</v>
      </c>
      <c r="D589" s="30" t="s">
        <v>643</v>
      </c>
      <c r="E589" s="42">
        <v>7037</v>
      </c>
      <c r="F589" s="32">
        <v>7539</v>
      </c>
      <c r="G589" s="59">
        <f t="shared" si="13"/>
        <v>502</v>
      </c>
      <c r="H589" s="59">
        <v>4832</v>
      </c>
      <c r="I589" s="59">
        <f t="shared" si="14"/>
        <v>2707</v>
      </c>
      <c r="J589" s="58">
        <v>0.36</v>
      </c>
      <c r="K589" s="35">
        <v>7492</v>
      </c>
      <c r="L589" s="56"/>
      <c r="M589" s="35">
        <f t="shared" si="15"/>
        <v>4832</v>
      </c>
      <c r="N589" s="35">
        <f t="shared" si="16"/>
        <v>2660</v>
      </c>
      <c r="O589" s="36">
        <f t="shared" si="12"/>
        <v>0.35504538174052325</v>
      </c>
    </row>
    <row r="590" spans="1:15" x14ac:dyDescent="0.25">
      <c r="A590" s="37">
        <v>60302</v>
      </c>
      <c r="B590" s="30" t="s">
        <v>41</v>
      </c>
      <c r="C590" s="30" t="s">
        <v>643</v>
      </c>
      <c r="D590" s="30" t="s">
        <v>644</v>
      </c>
      <c r="E590" s="42">
        <v>2516</v>
      </c>
      <c r="F590" s="32">
        <v>2732</v>
      </c>
      <c r="G590" s="59">
        <f t="shared" si="13"/>
        <v>216</v>
      </c>
      <c r="H590" s="59">
        <v>1676</v>
      </c>
      <c r="I590" s="59">
        <f t="shared" si="14"/>
        <v>1056</v>
      </c>
      <c r="J590" s="58">
        <v>0.39</v>
      </c>
      <c r="K590" s="35">
        <v>2699</v>
      </c>
      <c r="L590" s="56"/>
      <c r="M590" s="35">
        <f t="shared" si="15"/>
        <v>1676</v>
      </c>
      <c r="N590" s="35">
        <f t="shared" si="16"/>
        <v>1023</v>
      </c>
      <c r="O590" s="36">
        <f t="shared" si="12"/>
        <v>0.37902927010003706</v>
      </c>
    </row>
    <row r="591" spans="1:15" x14ac:dyDescent="0.25">
      <c r="A591" s="37">
        <v>60303</v>
      </c>
      <c r="B591" s="30" t="s">
        <v>41</v>
      </c>
      <c r="C591" s="30" t="s">
        <v>643</v>
      </c>
      <c r="D591" s="30" t="s">
        <v>645</v>
      </c>
      <c r="E591" s="42">
        <v>6606</v>
      </c>
      <c r="F591" s="32">
        <v>7406</v>
      </c>
      <c r="G591" s="59">
        <f t="shared" si="13"/>
        <v>800</v>
      </c>
      <c r="H591" s="59">
        <v>3843</v>
      </c>
      <c r="I591" s="59">
        <f t="shared" si="14"/>
        <v>3563</v>
      </c>
      <c r="J591" s="58">
        <v>0.48</v>
      </c>
      <c r="K591" s="35">
        <v>7343</v>
      </c>
      <c r="L591" s="29">
        <v>2230</v>
      </c>
      <c r="M591" s="35">
        <f t="shared" si="15"/>
        <v>6073</v>
      </c>
      <c r="N591" s="35">
        <f t="shared" si="16"/>
        <v>1270</v>
      </c>
      <c r="O591" s="36">
        <f t="shared" si="12"/>
        <v>0.17295383358300423</v>
      </c>
    </row>
    <row r="592" spans="1:15" x14ac:dyDescent="0.25">
      <c r="A592" s="37">
        <v>60304</v>
      </c>
      <c r="B592" s="30" t="s">
        <v>41</v>
      </c>
      <c r="C592" s="30" t="s">
        <v>643</v>
      </c>
      <c r="D592" s="30" t="s">
        <v>646</v>
      </c>
      <c r="E592" s="42">
        <v>10355</v>
      </c>
      <c r="F592" s="32">
        <v>11069</v>
      </c>
      <c r="G592" s="59">
        <f t="shared" si="13"/>
        <v>714</v>
      </c>
      <c r="H592" s="59">
        <v>7570</v>
      </c>
      <c r="I592" s="59">
        <f t="shared" si="14"/>
        <v>3499</v>
      </c>
      <c r="J592" s="58">
        <v>0.32</v>
      </c>
      <c r="K592" s="35">
        <v>10885</v>
      </c>
      <c r="L592" s="56"/>
      <c r="M592" s="35">
        <f t="shared" si="15"/>
        <v>7570</v>
      </c>
      <c r="N592" s="35">
        <f t="shared" si="16"/>
        <v>3315</v>
      </c>
      <c r="O592" s="36">
        <f t="shared" si="12"/>
        <v>0.3045475424896647</v>
      </c>
    </row>
    <row r="593" spans="1:15" x14ac:dyDescent="0.25">
      <c r="A593" s="37">
        <v>60305</v>
      </c>
      <c r="B593" s="30" t="s">
        <v>41</v>
      </c>
      <c r="C593" s="30" t="s">
        <v>643</v>
      </c>
      <c r="D593" s="30" t="s">
        <v>647</v>
      </c>
      <c r="E593" s="57">
        <v>423</v>
      </c>
      <c r="F593" s="39">
        <v>468</v>
      </c>
      <c r="G593" s="40">
        <f t="shared" si="13"/>
        <v>45</v>
      </c>
      <c r="H593" s="40">
        <v>415</v>
      </c>
      <c r="I593" s="40">
        <f t="shared" si="14"/>
        <v>53</v>
      </c>
      <c r="J593" s="58">
        <v>0.11</v>
      </c>
      <c r="K593" s="34">
        <v>461</v>
      </c>
      <c r="L593" s="56"/>
      <c r="M593" s="34">
        <f t="shared" si="15"/>
        <v>415</v>
      </c>
      <c r="N593" s="34">
        <f t="shared" si="16"/>
        <v>46</v>
      </c>
      <c r="O593" s="36">
        <f t="shared" si="12"/>
        <v>9.9783080260303691E-2</v>
      </c>
    </row>
    <row r="594" spans="1:15" x14ac:dyDescent="0.25">
      <c r="A594" s="37">
        <v>60306</v>
      </c>
      <c r="B594" s="30" t="s">
        <v>41</v>
      </c>
      <c r="C594" s="30" t="s">
        <v>643</v>
      </c>
      <c r="D594" s="30" t="s">
        <v>648</v>
      </c>
      <c r="E594" s="42">
        <v>2522</v>
      </c>
      <c r="F594" s="32">
        <v>2762</v>
      </c>
      <c r="G594" s="59">
        <f t="shared" si="13"/>
        <v>240</v>
      </c>
      <c r="H594" s="59">
        <v>1914</v>
      </c>
      <c r="I594" s="59">
        <f t="shared" si="14"/>
        <v>848</v>
      </c>
      <c r="J594" s="58">
        <v>0.31</v>
      </c>
      <c r="K594" s="35">
        <v>2751</v>
      </c>
      <c r="L594" s="56"/>
      <c r="M594" s="35">
        <f t="shared" si="15"/>
        <v>1914</v>
      </c>
      <c r="N594" s="35">
        <f t="shared" si="16"/>
        <v>837</v>
      </c>
      <c r="O594" s="36">
        <f t="shared" si="12"/>
        <v>0.30425299890948748</v>
      </c>
    </row>
    <row r="595" spans="1:15" x14ac:dyDescent="0.25">
      <c r="A595" s="37">
        <v>60307</v>
      </c>
      <c r="B595" s="30" t="s">
        <v>41</v>
      </c>
      <c r="C595" s="30" t="s">
        <v>643</v>
      </c>
      <c r="D595" s="30" t="s">
        <v>649</v>
      </c>
      <c r="E595" s="42">
        <v>3730</v>
      </c>
      <c r="F595" s="32">
        <v>3993</v>
      </c>
      <c r="G595" s="59">
        <f t="shared" si="13"/>
        <v>263</v>
      </c>
      <c r="H595" s="59">
        <v>2735</v>
      </c>
      <c r="I595" s="59">
        <f t="shared" si="14"/>
        <v>1258</v>
      </c>
      <c r="J595" s="58">
        <v>0.32</v>
      </c>
      <c r="K595" s="35">
        <v>3922</v>
      </c>
      <c r="L595" s="56"/>
      <c r="M595" s="35">
        <f t="shared" si="15"/>
        <v>2735</v>
      </c>
      <c r="N595" s="35">
        <f t="shared" si="16"/>
        <v>1187</v>
      </c>
      <c r="O595" s="36">
        <f t="shared" si="12"/>
        <v>0.30265170831208565</v>
      </c>
    </row>
    <row r="596" spans="1:15" x14ac:dyDescent="0.25">
      <c r="A596" s="37">
        <v>60308</v>
      </c>
      <c r="B596" s="30" t="s">
        <v>41</v>
      </c>
      <c r="C596" s="30" t="s">
        <v>643</v>
      </c>
      <c r="D596" s="30" t="s">
        <v>650</v>
      </c>
      <c r="E596" s="42">
        <v>5291</v>
      </c>
      <c r="F596" s="32">
        <v>5874</v>
      </c>
      <c r="G596" s="59">
        <f t="shared" si="13"/>
        <v>583</v>
      </c>
      <c r="H596" s="59">
        <v>3099</v>
      </c>
      <c r="I596" s="59">
        <f t="shared" si="14"/>
        <v>2775</v>
      </c>
      <c r="J596" s="58">
        <v>0.47</v>
      </c>
      <c r="K596" s="35">
        <v>5824</v>
      </c>
      <c r="L596" s="56"/>
      <c r="M596" s="35">
        <f t="shared" si="15"/>
        <v>3099</v>
      </c>
      <c r="N596" s="35">
        <f t="shared" si="16"/>
        <v>2725</v>
      </c>
      <c r="O596" s="36">
        <f t="shared" si="12"/>
        <v>0.46789148351648352</v>
      </c>
    </row>
    <row r="597" spans="1:15" x14ac:dyDescent="0.25">
      <c r="A597" s="37">
        <v>60309</v>
      </c>
      <c r="B597" s="30" t="s">
        <v>41</v>
      </c>
      <c r="C597" s="30" t="s">
        <v>643</v>
      </c>
      <c r="D597" s="30" t="s">
        <v>651</v>
      </c>
      <c r="E597" s="42">
        <v>7013</v>
      </c>
      <c r="F597" s="32">
        <v>7683</v>
      </c>
      <c r="G597" s="59">
        <f t="shared" si="13"/>
        <v>670</v>
      </c>
      <c r="H597" s="59">
        <v>5121</v>
      </c>
      <c r="I597" s="59">
        <f t="shared" si="14"/>
        <v>2562</v>
      </c>
      <c r="J597" s="58">
        <v>0.33</v>
      </c>
      <c r="K597" s="35">
        <v>7514</v>
      </c>
      <c r="L597" s="29">
        <v>2216</v>
      </c>
      <c r="M597" s="35">
        <f t="shared" si="15"/>
        <v>7337</v>
      </c>
      <c r="N597" s="35">
        <f t="shared" si="16"/>
        <v>177</v>
      </c>
      <c r="O597" s="36">
        <f t="shared" si="12"/>
        <v>2.3556028746340166E-2</v>
      </c>
    </row>
    <row r="598" spans="1:15" x14ac:dyDescent="0.25">
      <c r="A598" s="37">
        <v>60310</v>
      </c>
      <c r="B598" s="30" t="s">
        <v>41</v>
      </c>
      <c r="C598" s="30" t="s">
        <v>643</v>
      </c>
      <c r="D598" s="30" t="s">
        <v>599</v>
      </c>
      <c r="E598" s="42">
        <v>4939</v>
      </c>
      <c r="F598" s="32">
        <v>5491</v>
      </c>
      <c r="G598" s="59">
        <f t="shared" si="13"/>
        <v>552</v>
      </c>
      <c r="H598" s="59">
        <v>3950</v>
      </c>
      <c r="I598" s="59">
        <f t="shared" si="14"/>
        <v>1541</v>
      </c>
      <c r="J598" s="58">
        <v>0.28000000000000003</v>
      </c>
      <c r="K598" s="35">
        <v>5455</v>
      </c>
      <c r="L598" s="29">
        <v>0</v>
      </c>
      <c r="M598" s="35">
        <f t="shared" si="15"/>
        <v>3950</v>
      </c>
      <c r="N598" s="35">
        <f t="shared" si="16"/>
        <v>1505</v>
      </c>
      <c r="O598" s="36">
        <f t="shared" si="12"/>
        <v>0.27589367552703942</v>
      </c>
    </row>
    <row r="599" spans="1:15" x14ac:dyDescent="0.25">
      <c r="A599" s="37">
        <v>60311</v>
      </c>
      <c r="B599" s="30" t="s">
        <v>41</v>
      </c>
      <c r="C599" s="30" t="s">
        <v>643</v>
      </c>
      <c r="D599" s="30" t="s">
        <v>652</v>
      </c>
      <c r="E599" s="42">
        <v>1027</v>
      </c>
      <c r="F599" s="32">
        <v>1097</v>
      </c>
      <c r="G599" s="59">
        <f t="shared" si="13"/>
        <v>70</v>
      </c>
      <c r="H599" s="40">
        <v>770</v>
      </c>
      <c r="I599" s="59">
        <f t="shared" si="14"/>
        <v>327</v>
      </c>
      <c r="J599" s="58">
        <v>0.3</v>
      </c>
      <c r="K599" s="35">
        <v>1081</v>
      </c>
      <c r="L599" s="56"/>
      <c r="M599" s="34">
        <f t="shared" si="15"/>
        <v>770</v>
      </c>
      <c r="N599" s="35">
        <f t="shared" si="16"/>
        <v>311</v>
      </c>
      <c r="O599" s="36">
        <f t="shared" si="12"/>
        <v>0.28769657724329323</v>
      </c>
    </row>
    <row r="600" spans="1:15" x14ac:dyDescent="0.25">
      <c r="A600" s="37">
        <v>60312</v>
      </c>
      <c r="B600" s="30" t="s">
        <v>41</v>
      </c>
      <c r="C600" s="30" t="s">
        <v>643</v>
      </c>
      <c r="D600" s="30" t="s">
        <v>653</v>
      </c>
      <c r="E600" s="42">
        <v>6309</v>
      </c>
      <c r="F600" s="32">
        <v>6946</v>
      </c>
      <c r="G600" s="59">
        <f t="shared" si="13"/>
        <v>637</v>
      </c>
      <c r="H600" s="59">
        <v>4419</v>
      </c>
      <c r="I600" s="59">
        <f t="shared" si="14"/>
        <v>2527</v>
      </c>
      <c r="J600" s="58">
        <v>0.36</v>
      </c>
      <c r="K600" s="35">
        <v>6884</v>
      </c>
      <c r="L600" s="56"/>
      <c r="M600" s="35">
        <f t="shared" si="15"/>
        <v>4419</v>
      </c>
      <c r="N600" s="35">
        <f t="shared" si="16"/>
        <v>2465</v>
      </c>
      <c r="O600" s="36">
        <f t="shared" si="12"/>
        <v>0.35807669959325972</v>
      </c>
    </row>
    <row r="601" spans="1:15" x14ac:dyDescent="0.25">
      <c r="A601" s="37">
        <v>60401</v>
      </c>
      <c r="B601" s="30" t="s">
        <v>41</v>
      </c>
      <c r="C601" s="30" t="s">
        <v>654</v>
      </c>
      <c r="D601" s="30" t="s">
        <v>654</v>
      </c>
      <c r="E601" s="42">
        <v>24662</v>
      </c>
      <c r="F601" s="32">
        <v>26394</v>
      </c>
      <c r="G601" s="59">
        <f t="shared" si="13"/>
        <v>1732</v>
      </c>
      <c r="H601" s="59">
        <v>18617</v>
      </c>
      <c r="I601" s="59">
        <f t="shared" si="14"/>
        <v>7777</v>
      </c>
      <c r="J601" s="58">
        <v>0.28999999999999998</v>
      </c>
      <c r="K601" s="35">
        <v>26065</v>
      </c>
      <c r="L601" s="56"/>
      <c r="M601" s="35">
        <f t="shared" si="15"/>
        <v>18617</v>
      </c>
      <c r="N601" s="35">
        <f t="shared" si="16"/>
        <v>7448</v>
      </c>
      <c r="O601" s="36">
        <f t="shared" si="12"/>
        <v>0.28574717053520043</v>
      </c>
    </row>
    <row r="602" spans="1:15" x14ac:dyDescent="0.25">
      <c r="A602" s="37">
        <v>60402</v>
      </c>
      <c r="B602" s="30" t="s">
        <v>41</v>
      </c>
      <c r="C602" s="30" t="s">
        <v>654</v>
      </c>
      <c r="D602" s="30" t="s">
        <v>655</v>
      </c>
      <c r="E602" s="42">
        <v>3061</v>
      </c>
      <c r="F602" s="32">
        <v>3290</v>
      </c>
      <c r="G602" s="59">
        <f t="shared" si="13"/>
        <v>229</v>
      </c>
      <c r="H602" s="59">
        <v>2941</v>
      </c>
      <c r="I602" s="59">
        <f t="shared" si="14"/>
        <v>349</v>
      </c>
      <c r="J602" s="58">
        <v>0.11</v>
      </c>
      <c r="K602" s="35">
        <v>3216</v>
      </c>
      <c r="L602" s="29">
        <v>153</v>
      </c>
      <c r="M602" s="35">
        <f t="shared" si="15"/>
        <v>3094</v>
      </c>
      <c r="N602" s="35">
        <f t="shared" si="16"/>
        <v>122</v>
      </c>
      <c r="O602" s="36">
        <f t="shared" si="12"/>
        <v>3.7935323383084578E-2</v>
      </c>
    </row>
    <row r="603" spans="1:15" x14ac:dyDescent="0.25">
      <c r="A603" s="37">
        <v>60403</v>
      </c>
      <c r="B603" s="30" t="s">
        <v>41</v>
      </c>
      <c r="C603" s="30" t="s">
        <v>654</v>
      </c>
      <c r="D603" s="30" t="s">
        <v>656</v>
      </c>
      <c r="E603" s="42">
        <v>3306</v>
      </c>
      <c r="F603" s="32">
        <v>3669</v>
      </c>
      <c r="G603" s="59">
        <f t="shared" si="13"/>
        <v>363</v>
      </c>
      <c r="H603" s="59">
        <v>3029</v>
      </c>
      <c r="I603" s="59">
        <f t="shared" si="14"/>
        <v>640</v>
      </c>
      <c r="J603" s="58">
        <v>0.17</v>
      </c>
      <c r="K603" s="35">
        <v>3632</v>
      </c>
      <c r="L603" s="56"/>
      <c r="M603" s="35">
        <f t="shared" si="15"/>
        <v>3029</v>
      </c>
      <c r="N603" s="35">
        <f t="shared" si="16"/>
        <v>603</v>
      </c>
      <c r="O603" s="36">
        <f t="shared" si="12"/>
        <v>0.16602422907488987</v>
      </c>
    </row>
    <row r="604" spans="1:15" x14ac:dyDescent="0.25">
      <c r="A604" s="37">
        <v>60404</v>
      </c>
      <c r="B604" s="30" t="s">
        <v>41</v>
      </c>
      <c r="C604" s="30" t="s">
        <v>654</v>
      </c>
      <c r="D604" s="30" t="s">
        <v>657</v>
      </c>
      <c r="E604" s="42">
        <v>3537</v>
      </c>
      <c r="F604" s="32">
        <v>3704</v>
      </c>
      <c r="G604" s="59">
        <f t="shared" si="13"/>
        <v>167</v>
      </c>
      <c r="H604" s="59">
        <v>3140</v>
      </c>
      <c r="I604" s="59">
        <f t="shared" si="14"/>
        <v>564</v>
      </c>
      <c r="J604" s="58">
        <v>0.15</v>
      </c>
      <c r="K604" s="35">
        <v>3704</v>
      </c>
      <c r="L604" s="29">
        <v>564</v>
      </c>
      <c r="M604" s="35">
        <f t="shared" si="15"/>
        <v>3704</v>
      </c>
      <c r="N604" s="35">
        <f t="shared" si="16"/>
        <v>0</v>
      </c>
      <c r="O604" s="36">
        <f t="shared" si="12"/>
        <v>0</v>
      </c>
    </row>
    <row r="605" spans="1:15" x14ac:dyDescent="0.25">
      <c r="A605" s="37">
        <v>60405</v>
      </c>
      <c r="B605" s="30" t="s">
        <v>41</v>
      </c>
      <c r="C605" s="30" t="s">
        <v>654</v>
      </c>
      <c r="D605" s="30" t="s">
        <v>658</v>
      </c>
      <c r="E605" s="42">
        <v>2073</v>
      </c>
      <c r="F605" s="32">
        <v>2274</v>
      </c>
      <c r="G605" s="59">
        <f t="shared" si="13"/>
        <v>201</v>
      </c>
      <c r="H605" s="59">
        <v>1850</v>
      </c>
      <c r="I605" s="59">
        <f t="shared" si="14"/>
        <v>424</v>
      </c>
      <c r="J605" s="58">
        <v>0.19</v>
      </c>
      <c r="K605" s="35">
        <v>2201</v>
      </c>
      <c r="L605" s="56"/>
      <c r="M605" s="35">
        <f t="shared" si="15"/>
        <v>1850</v>
      </c>
      <c r="N605" s="35">
        <f t="shared" si="16"/>
        <v>351</v>
      </c>
      <c r="O605" s="36">
        <f t="shared" si="12"/>
        <v>0.15947296683325762</v>
      </c>
    </row>
    <row r="606" spans="1:15" x14ac:dyDescent="0.25">
      <c r="A606" s="37">
        <v>60406</v>
      </c>
      <c r="B606" s="30" t="s">
        <v>41</v>
      </c>
      <c r="C606" s="30" t="s">
        <v>654</v>
      </c>
      <c r="D606" s="30" t="s">
        <v>659</v>
      </c>
      <c r="E606" s="42">
        <v>2175</v>
      </c>
      <c r="F606" s="32">
        <v>2377</v>
      </c>
      <c r="G606" s="59">
        <f t="shared" si="13"/>
        <v>202</v>
      </c>
      <c r="H606" s="59">
        <v>1454</v>
      </c>
      <c r="I606" s="59">
        <f t="shared" si="14"/>
        <v>923</v>
      </c>
      <c r="J606" s="58">
        <v>0.39</v>
      </c>
      <c r="K606" s="35">
        <v>2311</v>
      </c>
      <c r="L606" s="29">
        <v>0</v>
      </c>
      <c r="M606" s="35">
        <f t="shared" si="15"/>
        <v>1454</v>
      </c>
      <c r="N606" s="35">
        <f t="shared" si="16"/>
        <v>857</v>
      </c>
      <c r="O606" s="36">
        <f t="shared" si="12"/>
        <v>0.37083513630463005</v>
      </c>
    </row>
    <row r="607" spans="1:15" x14ac:dyDescent="0.25">
      <c r="A607" s="37">
        <v>60407</v>
      </c>
      <c r="B607" s="30" t="s">
        <v>41</v>
      </c>
      <c r="C607" s="30" t="s">
        <v>654</v>
      </c>
      <c r="D607" s="30" t="s">
        <v>162</v>
      </c>
      <c r="E607" s="42">
        <v>5272</v>
      </c>
      <c r="F607" s="32">
        <v>5899</v>
      </c>
      <c r="G607" s="59">
        <f t="shared" si="13"/>
        <v>627</v>
      </c>
      <c r="H607" s="59">
        <v>2821</v>
      </c>
      <c r="I607" s="59">
        <f t="shared" si="14"/>
        <v>3078</v>
      </c>
      <c r="J607" s="58">
        <v>0.52</v>
      </c>
      <c r="K607" s="35">
        <v>5832</v>
      </c>
      <c r="L607" s="56"/>
      <c r="M607" s="35">
        <f t="shared" si="15"/>
        <v>2821</v>
      </c>
      <c r="N607" s="35">
        <f t="shared" si="16"/>
        <v>3011</v>
      </c>
      <c r="O607" s="36">
        <f t="shared" si="12"/>
        <v>0.51628943758573387</v>
      </c>
    </row>
    <row r="608" spans="1:15" x14ac:dyDescent="0.25">
      <c r="A608" s="37">
        <v>60408</v>
      </c>
      <c r="B608" s="30" t="s">
        <v>41</v>
      </c>
      <c r="C608" s="30" t="s">
        <v>654</v>
      </c>
      <c r="D608" s="30" t="s">
        <v>660</v>
      </c>
      <c r="E608" s="42">
        <v>5621</v>
      </c>
      <c r="F608" s="32">
        <v>5986</v>
      </c>
      <c r="G608" s="59">
        <f t="shared" si="13"/>
        <v>365</v>
      </c>
      <c r="H608" s="59">
        <v>5618</v>
      </c>
      <c r="I608" s="59">
        <f t="shared" si="14"/>
        <v>368</v>
      </c>
      <c r="J608" s="58">
        <v>0.06</v>
      </c>
      <c r="K608" s="35">
        <v>5944</v>
      </c>
      <c r="L608" s="56"/>
      <c r="M608" s="35">
        <f t="shared" si="15"/>
        <v>5618</v>
      </c>
      <c r="N608" s="35">
        <f t="shared" si="16"/>
        <v>326</v>
      </c>
      <c r="O608" s="36">
        <f t="shared" si="12"/>
        <v>5.4845222072678328E-2</v>
      </c>
    </row>
    <row r="609" spans="1:15" x14ac:dyDescent="0.25">
      <c r="A609" s="37">
        <v>60409</v>
      </c>
      <c r="B609" s="30" t="s">
        <v>41</v>
      </c>
      <c r="C609" s="30" t="s">
        <v>654</v>
      </c>
      <c r="D609" s="30" t="s">
        <v>661</v>
      </c>
      <c r="E609" s="42">
        <v>7808</v>
      </c>
      <c r="F609" s="32">
        <v>8660</v>
      </c>
      <c r="G609" s="59">
        <f t="shared" si="13"/>
        <v>852</v>
      </c>
      <c r="H609" s="59">
        <v>5537</v>
      </c>
      <c r="I609" s="59">
        <f t="shared" si="14"/>
        <v>3123</v>
      </c>
      <c r="J609" s="58">
        <v>0.36</v>
      </c>
      <c r="K609" s="35">
        <v>8584</v>
      </c>
      <c r="L609" s="29">
        <v>1896</v>
      </c>
      <c r="M609" s="35">
        <f t="shared" si="15"/>
        <v>7433</v>
      </c>
      <c r="N609" s="35">
        <f t="shared" si="16"/>
        <v>1151</v>
      </c>
      <c r="O609" s="36">
        <f t="shared" si="12"/>
        <v>0.13408667287977633</v>
      </c>
    </row>
    <row r="610" spans="1:15" x14ac:dyDescent="0.25">
      <c r="A610" s="37">
        <v>60410</v>
      </c>
      <c r="B610" s="30" t="s">
        <v>41</v>
      </c>
      <c r="C610" s="30" t="s">
        <v>654</v>
      </c>
      <c r="D610" s="30" t="s">
        <v>662</v>
      </c>
      <c r="E610" s="42">
        <v>8597</v>
      </c>
      <c r="F610" s="32">
        <v>9310</v>
      </c>
      <c r="G610" s="59">
        <f t="shared" si="13"/>
        <v>713</v>
      </c>
      <c r="H610" s="59">
        <v>6589</v>
      </c>
      <c r="I610" s="59">
        <f t="shared" si="14"/>
        <v>2721</v>
      </c>
      <c r="J610" s="58">
        <v>0.28999999999999998</v>
      </c>
      <c r="K610" s="35">
        <v>9186</v>
      </c>
      <c r="L610" s="29">
        <v>0</v>
      </c>
      <c r="M610" s="35">
        <f t="shared" si="15"/>
        <v>6589</v>
      </c>
      <c r="N610" s="35">
        <f t="shared" si="16"/>
        <v>2597</v>
      </c>
      <c r="O610" s="36">
        <f t="shared" si="12"/>
        <v>0.28271282386239932</v>
      </c>
    </row>
    <row r="611" spans="1:15" x14ac:dyDescent="0.25">
      <c r="A611" s="37">
        <v>60411</v>
      </c>
      <c r="B611" s="30" t="s">
        <v>41</v>
      </c>
      <c r="C611" s="30" t="s">
        <v>654</v>
      </c>
      <c r="D611" s="30" t="s">
        <v>260</v>
      </c>
      <c r="E611" s="42">
        <v>6947</v>
      </c>
      <c r="F611" s="32">
        <v>7444</v>
      </c>
      <c r="G611" s="59">
        <f t="shared" si="13"/>
        <v>497</v>
      </c>
      <c r="H611" s="59">
        <v>4487</v>
      </c>
      <c r="I611" s="59">
        <f t="shared" si="14"/>
        <v>2957</v>
      </c>
      <c r="J611" s="58">
        <v>0.4</v>
      </c>
      <c r="K611" s="35">
        <v>7385</v>
      </c>
      <c r="L611" s="29">
        <v>2373</v>
      </c>
      <c r="M611" s="35">
        <f t="shared" si="15"/>
        <v>6860</v>
      </c>
      <c r="N611" s="35">
        <f t="shared" si="16"/>
        <v>525</v>
      </c>
      <c r="O611" s="36">
        <f t="shared" si="12"/>
        <v>7.1090047393364927E-2</v>
      </c>
    </row>
    <row r="612" spans="1:15" x14ac:dyDescent="0.25">
      <c r="A612" s="37">
        <v>60412</v>
      </c>
      <c r="B612" s="30" t="s">
        <v>41</v>
      </c>
      <c r="C612" s="30" t="s">
        <v>654</v>
      </c>
      <c r="D612" s="30" t="s">
        <v>663</v>
      </c>
      <c r="E612" s="42">
        <v>3114</v>
      </c>
      <c r="F612" s="32">
        <v>3333</v>
      </c>
      <c r="G612" s="59">
        <f t="shared" si="13"/>
        <v>219</v>
      </c>
      <c r="H612" s="40">
        <v>163</v>
      </c>
      <c r="I612" s="59">
        <f t="shared" si="14"/>
        <v>3170</v>
      </c>
      <c r="J612" s="58">
        <v>0.95</v>
      </c>
      <c r="K612" s="35">
        <v>3300</v>
      </c>
      <c r="L612" s="56"/>
      <c r="M612" s="34">
        <f t="shared" si="15"/>
        <v>163</v>
      </c>
      <c r="N612" s="35">
        <f t="shared" si="16"/>
        <v>3137</v>
      </c>
      <c r="O612" s="36">
        <f t="shared" si="12"/>
        <v>0.95060606060606057</v>
      </c>
    </row>
    <row r="613" spans="1:15" x14ac:dyDescent="0.25">
      <c r="A613" s="37">
        <v>60413</v>
      </c>
      <c r="B613" s="30" t="s">
        <v>41</v>
      </c>
      <c r="C613" s="30" t="s">
        <v>654</v>
      </c>
      <c r="D613" s="30" t="s">
        <v>664</v>
      </c>
      <c r="E613" s="42">
        <v>4342</v>
      </c>
      <c r="F613" s="32">
        <v>4666</v>
      </c>
      <c r="G613" s="59">
        <f t="shared" si="13"/>
        <v>324</v>
      </c>
      <c r="H613" s="59">
        <v>3864</v>
      </c>
      <c r="I613" s="59">
        <f t="shared" si="14"/>
        <v>802</v>
      </c>
      <c r="J613" s="58">
        <v>0.17</v>
      </c>
      <c r="K613" s="35">
        <v>4621</v>
      </c>
      <c r="L613" s="29">
        <v>0</v>
      </c>
      <c r="M613" s="35">
        <f t="shared" si="15"/>
        <v>3864</v>
      </c>
      <c r="N613" s="35">
        <f t="shared" si="16"/>
        <v>757</v>
      </c>
      <c r="O613" s="36">
        <f t="shared" si="12"/>
        <v>0.16381735555074659</v>
      </c>
    </row>
    <row r="614" spans="1:15" x14ac:dyDescent="0.25">
      <c r="A614" s="37">
        <v>60414</v>
      </c>
      <c r="B614" s="30" t="s">
        <v>41</v>
      </c>
      <c r="C614" s="30" t="s">
        <v>654</v>
      </c>
      <c r="D614" s="30" t="s">
        <v>665</v>
      </c>
      <c r="E614" s="42">
        <v>1173</v>
      </c>
      <c r="F614" s="32">
        <v>1248</v>
      </c>
      <c r="G614" s="59">
        <f t="shared" si="13"/>
        <v>75</v>
      </c>
      <c r="H614" s="59">
        <v>1155</v>
      </c>
      <c r="I614" s="59">
        <f t="shared" si="14"/>
        <v>93</v>
      </c>
      <c r="J614" s="58">
        <v>7.0000000000000007E-2</v>
      </c>
      <c r="K614" s="35">
        <v>1222</v>
      </c>
      <c r="L614" s="56"/>
      <c r="M614" s="35">
        <f t="shared" si="15"/>
        <v>1155</v>
      </c>
      <c r="N614" s="35">
        <f t="shared" si="16"/>
        <v>67</v>
      </c>
      <c r="O614" s="36">
        <f t="shared" si="12"/>
        <v>5.4828150572831427E-2</v>
      </c>
    </row>
    <row r="615" spans="1:15" x14ac:dyDescent="0.25">
      <c r="A615" s="37">
        <v>60415</v>
      </c>
      <c r="B615" s="30" t="s">
        <v>41</v>
      </c>
      <c r="C615" s="30" t="s">
        <v>654</v>
      </c>
      <c r="D615" s="30" t="s">
        <v>666</v>
      </c>
      <c r="E615" s="42">
        <v>7770</v>
      </c>
      <c r="F615" s="32">
        <v>8863</v>
      </c>
      <c r="G615" s="59">
        <f t="shared" si="13"/>
        <v>1093</v>
      </c>
      <c r="H615" s="59">
        <v>6577</v>
      </c>
      <c r="I615" s="59">
        <f t="shared" si="14"/>
        <v>2286</v>
      </c>
      <c r="J615" s="58">
        <v>0.26</v>
      </c>
      <c r="K615" s="35">
        <v>8826</v>
      </c>
      <c r="L615" s="29">
        <v>0</v>
      </c>
      <c r="M615" s="35">
        <f t="shared" si="15"/>
        <v>6577</v>
      </c>
      <c r="N615" s="35">
        <f t="shared" si="16"/>
        <v>2249</v>
      </c>
      <c r="O615" s="36">
        <f t="shared" si="12"/>
        <v>0.25481531837752097</v>
      </c>
    </row>
    <row r="616" spans="1:15" x14ac:dyDescent="0.25">
      <c r="A616" s="37">
        <v>60416</v>
      </c>
      <c r="B616" s="30" t="s">
        <v>41</v>
      </c>
      <c r="C616" s="30" t="s">
        <v>654</v>
      </c>
      <c r="D616" s="30" t="s">
        <v>667</v>
      </c>
      <c r="E616" s="57">
        <v>931</v>
      </c>
      <c r="F616" s="39">
        <v>988</v>
      </c>
      <c r="G616" s="40">
        <f t="shared" si="13"/>
        <v>57</v>
      </c>
      <c r="H616" s="40">
        <v>641</v>
      </c>
      <c r="I616" s="40">
        <f t="shared" si="14"/>
        <v>347</v>
      </c>
      <c r="J616" s="58">
        <v>0.35</v>
      </c>
      <c r="K616" s="34">
        <v>977</v>
      </c>
      <c r="L616" s="56"/>
      <c r="M616" s="34">
        <f t="shared" si="15"/>
        <v>641</v>
      </c>
      <c r="N616" s="34">
        <f t="shared" si="16"/>
        <v>336</v>
      </c>
      <c r="O616" s="36">
        <f t="shared" si="12"/>
        <v>0.34390992835209827</v>
      </c>
    </row>
    <row r="617" spans="1:15" x14ac:dyDescent="0.25">
      <c r="A617" s="37">
        <v>60417</v>
      </c>
      <c r="B617" s="30" t="s">
        <v>41</v>
      </c>
      <c r="C617" s="30" t="s">
        <v>654</v>
      </c>
      <c r="D617" s="30" t="s">
        <v>668</v>
      </c>
      <c r="E617" s="42">
        <v>12296</v>
      </c>
      <c r="F617" s="32">
        <v>13940</v>
      </c>
      <c r="G617" s="59">
        <f t="shared" si="13"/>
        <v>1644</v>
      </c>
      <c r="H617" s="59">
        <v>7679</v>
      </c>
      <c r="I617" s="59">
        <f t="shared" si="14"/>
        <v>6261</v>
      </c>
      <c r="J617" s="58">
        <v>0.45</v>
      </c>
      <c r="K617" s="35">
        <v>13802</v>
      </c>
      <c r="L617" s="29">
        <v>1192</v>
      </c>
      <c r="M617" s="35">
        <f t="shared" si="15"/>
        <v>8871</v>
      </c>
      <c r="N617" s="35">
        <f t="shared" si="16"/>
        <v>4931</v>
      </c>
      <c r="O617" s="36">
        <f t="shared" si="12"/>
        <v>0.3572670627445298</v>
      </c>
    </row>
    <row r="618" spans="1:15" x14ac:dyDescent="0.25">
      <c r="A618" s="37">
        <v>60418</v>
      </c>
      <c r="B618" s="30" t="s">
        <v>41</v>
      </c>
      <c r="C618" s="30" t="s">
        <v>654</v>
      </c>
      <c r="D618" s="30" t="s">
        <v>669</v>
      </c>
      <c r="E618" s="57">
        <v>837</v>
      </c>
      <c r="F618" s="39">
        <v>890</v>
      </c>
      <c r="G618" s="40">
        <f t="shared" si="13"/>
        <v>53</v>
      </c>
      <c r="H618" s="40">
        <v>837</v>
      </c>
      <c r="I618" s="40">
        <f t="shared" si="14"/>
        <v>53</v>
      </c>
      <c r="J618" s="58">
        <v>0.06</v>
      </c>
      <c r="K618" s="34">
        <v>890</v>
      </c>
      <c r="L618" s="29">
        <v>53</v>
      </c>
      <c r="M618" s="34">
        <f t="shared" si="15"/>
        <v>890</v>
      </c>
      <c r="N618" s="34">
        <f t="shared" si="16"/>
        <v>0</v>
      </c>
      <c r="O618" s="36">
        <f t="shared" si="12"/>
        <v>0</v>
      </c>
    </row>
    <row r="619" spans="1:15" x14ac:dyDescent="0.25">
      <c r="A619" s="37">
        <v>60419</v>
      </c>
      <c r="B619" s="30" t="s">
        <v>41</v>
      </c>
      <c r="C619" s="30" t="s">
        <v>654</v>
      </c>
      <c r="D619" s="30" t="s">
        <v>670</v>
      </c>
      <c r="E619" s="42">
        <v>8954</v>
      </c>
      <c r="F619" s="32">
        <v>9744</v>
      </c>
      <c r="G619" s="59">
        <f t="shared" si="13"/>
        <v>790</v>
      </c>
      <c r="H619" s="59">
        <v>6415</v>
      </c>
      <c r="I619" s="59">
        <f t="shared" si="14"/>
        <v>3329</v>
      </c>
      <c r="J619" s="58">
        <v>0.34</v>
      </c>
      <c r="K619" s="35">
        <v>9670</v>
      </c>
      <c r="L619" s="29">
        <v>2949</v>
      </c>
      <c r="M619" s="35">
        <f t="shared" si="15"/>
        <v>9364</v>
      </c>
      <c r="N619" s="35">
        <f t="shared" si="16"/>
        <v>306</v>
      </c>
      <c r="O619" s="36">
        <f t="shared" si="12"/>
        <v>3.1644260599793174E-2</v>
      </c>
    </row>
    <row r="620" spans="1:15" x14ac:dyDescent="0.25">
      <c r="A620" s="37">
        <v>60501</v>
      </c>
      <c r="B620" s="30" t="s">
        <v>41</v>
      </c>
      <c r="C620" s="30" t="s">
        <v>671</v>
      </c>
      <c r="D620" s="30" t="s">
        <v>671</v>
      </c>
      <c r="E620" s="42">
        <v>4085</v>
      </c>
      <c r="F620" s="32">
        <v>4491</v>
      </c>
      <c r="G620" s="59">
        <f t="shared" si="13"/>
        <v>406</v>
      </c>
      <c r="H620" s="59">
        <v>2111</v>
      </c>
      <c r="I620" s="59">
        <f t="shared" si="14"/>
        <v>2380</v>
      </c>
      <c r="J620" s="58">
        <v>0.53</v>
      </c>
      <c r="K620" s="35">
        <v>4397</v>
      </c>
      <c r="L620" s="29">
        <v>304</v>
      </c>
      <c r="M620" s="35">
        <f t="shared" si="15"/>
        <v>2415</v>
      </c>
      <c r="N620" s="35">
        <f t="shared" si="16"/>
        <v>1982</v>
      </c>
      <c r="O620" s="36">
        <f t="shared" si="12"/>
        <v>0.45076188310211507</v>
      </c>
    </row>
    <row r="621" spans="1:15" x14ac:dyDescent="0.25">
      <c r="A621" s="37">
        <v>60502</v>
      </c>
      <c r="B621" s="30" t="s">
        <v>41</v>
      </c>
      <c r="C621" s="30" t="s">
        <v>671</v>
      </c>
      <c r="D621" s="30" t="s">
        <v>672</v>
      </c>
      <c r="E621" s="42">
        <v>2387</v>
      </c>
      <c r="F621" s="32">
        <v>2783</v>
      </c>
      <c r="G621" s="59">
        <f t="shared" si="13"/>
        <v>396</v>
      </c>
      <c r="H621" s="59">
        <v>2096</v>
      </c>
      <c r="I621" s="59">
        <f t="shared" si="14"/>
        <v>687</v>
      </c>
      <c r="J621" s="58">
        <v>0.25</v>
      </c>
      <c r="K621" s="35">
        <v>2752</v>
      </c>
      <c r="L621" s="56"/>
      <c r="M621" s="35">
        <f t="shared" si="15"/>
        <v>2096</v>
      </c>
      <c r="N621" s="35">
        <f t="shared" si="16"/>
        <v>656</v>
      </c>
      <c r="O621" s="36">
        <f t="shared" si="12"/>
        <v>0.23837209302325582</v>
      </c>
    </row>
    <row r="622" spans="1:15" x14ac:dyDescent="0.25">
      <c r="A622" s="37">
        <v>60503</v>
      </c>
      <c r="B622" s="30" t="s">
        <v>41</v>
      </c>
      <c r="C622" s="30" t="s">
        <v>671</v>
      </c>
      <c r="D622" s="30" t="s">
        <v>673</v>
      </c>
      <c r="E622" s="42">
        <v>1289</v>
      </c>
      <c r="F622" s="32">
        <v>1415</v>
      </c>
      <c r="G622" s="59">
        <f t="shared" si="13"/>
        <v>126</v>
      </c>
      <c r="H622" s="59">
        <v>1084</v>
      </c>
      <c r="I622" s="59">
        <f t="shared" si="14"/>
        <v>331</v>
      </c>
      <c r="J622" s="58">
        <v>0.23</v>
      </c>
      <c r="K622" s="35">
        <v>1402</v>
      </c>
      <c r="L622" s="56"/>
      <c r="M622" s="35">
        <f t="shared" si="15"/>
        <v>1084</v>
      </c>
      <c r="N622" s="35">
        <f t="shared" si="16"/>
        <v>318</v>
      </c>
      <c r="O622" s="36">
        <f t="shared" si="12"/>
        <v>0.22681883024251071</v>
      </c>
    </row>
    <row r="623" spans="1:15" x14ac:dyDescent="0.25">
      <c r="A623" s="37">
        <v>60504</v>
      </c>
      <c r="B623" s="30" t="s">
        <v>41</v>
      </c>
      <c r="C623" s="30" t="s">
        <v>671</v>
      </c>
      <c r="D623" s="30" t="s">
        <v>674</v>
      </c>
      <c r="E623" s="42">
        <v>2632</v>
      </c>
      <c r="F623" s="32">
        <v>2854</v>
      </c>
      <c r="G623" s="59">
        <f t="shared" si="13"/>
        <v>222</v>
      </c>
      <c r="H623" s="59">
        <v>1927</v>
      </c>
      <c r="I623" s="59">
        <f t="shared" si="14"/>
        <v>927</v>
      </c>
      <c r="J623" s="58">
        <v>0.32</v>
      </c>
      <c r="K623" s="35">
        <v>2845</v>
      </c>
      <c r="L623" s="56"/>
      <c r="M623" s="35">
        <f t="shared" si="15"/>
        <v>1927</v>
      </c>
      <c r="N623" s="35">
        <f t="shared" si="16"/>
        <v>918</v>
      </c>
      <c r="O623" s="36">
        <f t="shared" si="12"/>
        <v>0.32267135325131813</v>
      </c>
    </row>
    <row r="624" spans="1:15" x14ac:dyDescent="0.25">
      <c r="A624" s="37">
        <v>60505</v>
      </c>
      <c r="B624" s="30" t="s">
        <v>41</v>
      </c>
      <c r="C624" s="30" t="s">
        <v>671</v>
      </c>
      <c r="D624" s="30" t="s">
        <v>675</v>
      </c>
      <c r="E624" s="42">
        <v>3370</v>
      </c>
      <c r="F624" s="32">
        <v>3605</v>
      </c>
      <c r="G624" s="59">
        <f t="shared" si="13"/>
        <v>235</v>
      </c>
      <c r="H624" s="59">
        <v>1373</v>
      </c>
      <c r="I624" s="59">
        <f t="shared" si="14"/>
        <v>2232</v>
      </c>
      <c r="J624" s="58">
        <v>0.62</v>
      </c>
      <c r="K624" s="35">
        <v>3607</v>
      </c>
      <c r="L624" s="29">
        <v>59</v>
      </c>
      <c r="M624" s="35">
        <f t="shared" si="15"/>
        <v>1432</v>
      </c>
      <c r="N624" s="35">
        <f t="shared" si="16"/>
        <v>2175</v>
      </c>
      <c r="O624" s="36">
        <f t="shared" si="12"/>
        <v>0.60299417798724697</v>
      </c>
    </row>
    <row r="625" spans="1:15" x14ac:dyDescent="0.25">
      <c r="A625" s="37">
        <v>60506</v>
      </c>
      <c r="B625" s="30" t="s">
        <v>41</v>
      </c>
      <c r="C625" s="30" t="s">
        <v>671</v>
      </c>
      <c r="D625" s="30" t="s">
        <v>676</v>
      </c>
      <c r="E625" s="42">
        <v>987</v>
      </c>
      <c r="F625" s="32">
        <v>1054</v>
      </c>
      <c r="G625" s="59">
        <f t="shared" si="13"/>
        <v>67</v>
      </c>
      <c r="H625" s="40">
        <v>737</v>
      </c>
      <c r="I625" s="59">
        <f t="shared" si="14"/>
        <v>317</v>
      </c>
      <c r="J625" s="58">
        <v>0.3</v>
      </c>
      <c r="K625" s="35">
        <v>1047</v>
      </c>
      <c r="L625" s="56"/>
      <c r="M625" s="34">
        <f t="shared" si="15"/>
        <v>737</v>
      </c>
      <c r="N625" s="35">
        <f t="shared" si="16"/>
        <v>310</v>
      </c>
      <c r="O625" s="36">
        <f t="shared" si="12"/>
        <v>0.29608404966571156</v>
      </c>
    </row>
    <row r="626" spans="1:15" x14ac:dyDescent="0.25">
      <c r="A626" s="37">
        <v>60507</v>
      </c>
      <c r="B626" s="30" t="s">
        <v>41</v>
      </c>
      <c r="C626" s="30" t="s">
        <v>671</v>
      </c>
      <c r="D626" s="30" t="s">
        <v>677</v>
      </c>
      <c r="E626" s="42">
        <v>2426</v>
      </c>
      <c r="F626" s="32">
        <v>2643</v>
      </c>
      <c r="G626" s="59">
        <f t="shared" si="13"/>
        <v>217</v>
      </c>
      <c r="H626" s="59">
        <v>1985</v>
      </c>
      <c r="I626" s="59">
        <f t="shared" si="14"/>
        <v>658</v>
      </c>
      <c r="J626" s="58">
        <v>0.25</v>
      </c>
      <c r="K626" s="35">
        <v>2650</v>
      </c>
      <c r="L626" s="56"/>
      <c r="M626" s="35">
        <f t="shared" si="15"/>
        <v>1985</v>
      </c>
      <c r="N626" s="35">
        <f t="shared" si="16"/>
        <v>665</v>
      </c>
      <c r="O626" s="36">
        <f t="shared" si="12"/>
        <v>0.25094339622641509</v>
      </c>
    </row>
    <row r="627" spans="1:15" x14ac:dyDescent="0.25">
      <c r="A627" s="37">
        <v>60508</v>
      </c>
      <c r="B627" s="30" t="s">
        <v>41</v>
      </c>
      <c r="C627" s="30" t="s">
        <v>671</v>
      </c>
      <c r="D627" s="30" t="s">
        <v>678</v>
      </c>
      <c r="E627" s="42">
        <v>3444</v>
      </c>
      <c r="F627" s="32">
        <v>3703</v>
      </c>
      <c r="G627" s="59">
        <f t="shared" si="13"/>
        <v>259</v>
      </c>
      <c r="H627" s="59">
        <v>3020</v>
      </c>
      <c r="I627" s="59">
        <f t="shared" si="14"/>
        <v>683</v>
      </c>
      <c r="J627" s="58">
        <v>0.18</v>
      </c>
      <c r="K627" s="35">
        <v>3684</v>
      </c>
      <c r="L627" s="56"/>
      <c r="M627" s="35">
        <f t="shared" si="15"/>
        <v>3020</v>
      </c>
      <c r="N627" s="35">
        <f t="shared" si="16"/>
        <v>664</v>
      </c>
      <c r="O627" s="36">
        <f t="shared" si="12"/>
        <v>0.18023887079261672</v>
      </c>
    </row>
    <row r="628" spans="1:15" x14ac:dyDescent="0.25">
      <c r="A628" s="37">
        <v>60601</v>
      </c>
      <c r="B628" s="30" t="s">
        <v>41</v>
      </c>
      <c r="C628" s="30" t="s">
        <v>679</v>
      </c>
      <c r="D628" s="30" t="s">
        <v>679</v>
      </c>
      <c r="E628" s="42">
        <v>29019</v>
      </c>
      <c r="F628" s="32">
        <v>29240</v>
      </c>
      <c r="G628" s="59">
        <f t="shared" si="13"/>
        <v>221</v>
      </c>
      <c r="H628" s="59">
        <v>21726</v>
      </c>
      <c r="I628" s="59">
        <f t="shared" si="14"/>
        <v>7514</v>
      </c>
      <c r="J628" s="58">
        <v>0.26</v>
      </c>
      <c r="K628" s="35">
        <v>28607</v>
      </c>
      <c r="L628" s="29">
        <v>259</v>
      </c>
      <c r="M628" s="35">
        <f t="shared" si="15"/>
        <v>21985</v>
      </c>
      <c r="N628" s="35">
        <f t="shared" si="16"/>
        <v>6622</v>
      </c>
      <c r="O628" s="36">
        <f t="shared" si="12"/>
        <v>0.23148180515258504</v>
      </c>
    </row>
    <row r="629" spans="1:15" x14ac:dyDescent="0.25">
      <c r="A629" s="37">
        <v>60602</v>
      </c>
      <c r="B629" s="30" t="s">
        <v>41</v>
      </c>
      <c r="C629" s="30" t="s">
        <v>679</v>
      </c>
      <c r="D629" s="30" t="s">
        <v>680</v>
      </c>
      <c r="E629" s="42">
        <v>8933</v>
      </c>
      <c r="F629" s="32">
        <v>9694</v>
      </c>
      <c r="G629" s="59">
        <f t="shared" si="13"/>
        <v>761</v>
      </c>
      <c r="H629" s="59">
        <v>5177</v>
      </c>
      <c r="I629" s="59">
        <f t="shared" si="14"/>
        <v>4517</v>
      </c>
      <c r="J629" s="58">
        <v>0.47</v>
      </c>
      <c r="K629" s="35">
        <v>9627</v>
      </c>
      <c r="L629" s="29">
        <v>364</v>
      </c>
      <c r="M629" s="35">
        <f t="shared" si="15"/>
        <v>5541</v>
      </c>
      <c r="N629" s="35">
        <f t="shared" si="16"/>
        <v>4086</v>
      </c>
      <c r="O629" s="36">
        <f t="shared" si="12"/>
        <v>0.42443128700529759</v>
      </c>
    </row>
    <row r="630" spans="1:15" x14ac:dyDescent="0.25">
      <c r="A630" s="37">
        <v>60603</v>
      </c>
      <c r="B630" s="30" t="s">
        <v>41</v>
      </c>
      <c r="C630" s="30" t="s">
        <v>679</v>
      </c>
      <c r="D630" s="30" t="s">
        <v>681</v>
      </c>
      <c r="E630" s="42">
        <v>2772</v>
      </c>
      <c r="F630" s="32">
        <v>3308</v>
      </c>
      <c r="G630" s="59">
        <f t="shared" si="13"/>
        <v>536</v>
      </c>
      <c r="H630" s="59">
        <v>2573</v>
      </c>
      <c r="I630" s="59">
        <f t="shared" si="14"/>
        <v>735</v>
      </c>
      <c r="J630" s="58">
        <v>0.22</v>
      </c>
      <c r="K630" s="35">
        <v>3286</v>
      </c>
      <c r="L630" s="29">
        <v>288</v>
      </c>
      <c r="M630" s="35">
        <f t="shared" si="15"/>
        <v>2861</v>
      </c>
      <c r="N630" s="35">
        <f t="shared" si="16"/>
        <v>425</v>
      </c>
      <c r="O630" s="36">
        <f t="shared" si="12"/>
        <v>0.12933657942787583</v>
      </c>
    </row>
    <row r="631" spans="1:15" x14ac:dyDescent="0.25">
      <c r="A631" s="37">
        <v>60604</v>
      </c>
      <c r="B631" s="30" t="s">
        <v>41</v>
      </c>
      <c r="C631" s="30" t="s">
        <v>679</v>
      </c>
      <c r="D631" s="30" t="s">
        <v>682</v>
      </c>
      <c r="E631" s="42">
        <v>2234</v>
      </c>
      <c r="F631" s="32">
        <v>2595</v>
      </c>
      <c r="G631" s="59">
        <f t="shared" si="13"/>
        <v>361</v>
      </c>
      <c r="H631" s="59">
        <v>1718</v>
      </c>
      <c r="I631" s="59">
        <f t="shared" si="14"/>
        <v>877</v>
      </c>
      <c r="J631" s="58">
        <v>0.34</v>
      </c>
      <c r="K631" s="35">
        <v>2569</v>
      </c>
      <c r="L631" s="56"/>
      <c r="M631" s="35">
        <f t="shared" si="15"/>
        <v>1718</v>
      </c>
      <c r="N631" s="35">
        <f t="shared" si="16"/>
        <v>851</v>
      </c>
      <c r="O631" s="36">
        <f t="shared" si="12"/>
        <v>0.33125729855975089</v>
      </c>
    </row>
    <row r="632" spans="1:15" x14ac:dyDescent="0.25">
      <c r="A632" s="37">
        <v>60605</v>
      </c>
      <c r="B632" s="30" t="s">
        <v>41</v>
      </c>
      <c r="C632" s="30" t="s">
        <v>679</v>
      </c>
      <c r="D632" s="30" t="s">
        <v>683</v>
      </c>
      <c r="E632" s="42">
        <v>3490</v>
      </c>
      <c r="F632" s="32">
        <v>4032</v>
      </c>
      <c r="G632" s="59">
        <f t="shared" si="13"/>
        <v>542</v>
      </c>
      <c r="H632" s="59">
        <v>2090</v>
      </c>
      <c r="I632" s="59">
        <f t="shared" si="14"/>
        <v>1942</v>
      </c>
      <c r="J632" s="58">
        <v>0.48</v>
      </c>
      <c r="K632" s="35">
        <v>3977</v>
      </c>
      <c r="L632" s="56"/>
      <c r="M632" s="35">
        <f t="shared" si="15"/>
        <v>2090</v>
      </c>
      <c r="N632" s="35">
        <f t="shared" si="16"/>
        <v>1887</v>
      </c>
      <c r="O632" s="36">
        <f t="shared" si="12"/>
        <v>0.47447824993713855</v>
      </c>
    </row>
    <row r="633" spans="1:15" x14ac:dyDescent="0.25">
      <c r="A633" s="37">
        <v>60606</v>
      </c>
      <c r="B633" s="30" t="s">
        <v>41</v>
      </c>
      <c r="C633" s="30" t="s">
        <v>679</v>
      </c>
      <c r="D633" s="30" t="s">
        <v>684</v>
      </c>
      <c r="E633" s="42">
        <v>4924</v>
      </c>
      <c r="F633" s="32">
        <v>5202</v>
      </c>
      <c r="G633" s="59">
        <f t="shared" si="13"/>
        <v>278</v>
      </c>
      <c r="H633" s="59">
        <v>3673</v>
      </c>
      <c r="I633" s="59">
        <f t="shared" si="14"/>
        <v>1529</v>
      </c>
      <c r="J633" s="58">
        <v>0.28999999999999998</v>
      </c>
      <c r="K633" s="35">
        <v>5121</v>
      </c>
      <c r="L633" s="56"/>
      <c r="M633" s="35">
        <f t="shared" si="15"/>
        <v>3673</v>
      </c>
      <c r="N633" s="35">
        <f t="shared" si="16"/>
        <v>1448</v>
      </c>
      <c r="O633" s="36">
        <f t="shared" si="12"/>
        <v>0.28275727396992772</v>
      </c>
    </row>
    <row r="634" spans="1:15" x14ac:dyDescent="0.25">
      <c r="A634" s="37">
        <v>60607</v>
      </c>
      <c r="B634" s="30" t="s">
        <v>41</v>
      </c>
      <c r="C634" s="30" t="s">
        <v>679</v>
      </c>
      <c r="D634" s="30" t="s">
        <v>685</v>
      </c>
      <c r="E634" s="42">
        <v>12422</v>
      </c>
      <c r="F634" s="32">
        <v>13646</v>
      </c>
      <c r="G634" s="59">
        <f t="shared" si="13"/>
        <v>1224</v>
      </c>
      <c r="H634" s="59">
        <v>8133</v>
      </c>
      <c r="I634" s="59">
        <f t="shared" si="14"/>
        <v>5513</v>
      </c>
      <c r="J634" s="58">
        <v>0.4</v>
      </c>
      <c r="K634" s="35">
        <v>13416</v>
      </c>
      <c r="L634" s="29">
        <v>476</v>
      </c>
      <c r="M634" s="35">
        <f t="shared" si="15"/>
        <v>8609</v>
      </c>
      <c r="N634" s="35">
        <f t="shared" si="16"/>
        <v>4807</v>
      </c>
      <c r="O634" s="36">
        <f t="shared" si="12"/>
        <v>0.3583035181872391</v>
      </c>
    </row>
    <row r="635" spans="1:15" x14ac:dyDescent="0.25">
      <c r="A635" s="37">
        <v>60608</v>
      </c>
      <c r="B635" s="30" t="s">
        <v>41</v>
      </c>
      <c r="C635" s="30" t="s">
        <v>679</v>
      </c>
      <c r="D635" s="30" t="s">
        <v>686</v>
      </c>
      <c r="E635" s="42">
        <v>3896</v>
      </c>
      <c r="F635" s="32">
        <v>4353</v>
      </c>
      <c r="G635" s="59">
        <f t="shared" si="13"/>
        <v>457</v>
      </c>
      <c r="H635" s="59">
        <v>3711</v>
      </c>
      <c r="I635" s="59">
        <f t="shared" si="14"/>
        <v>642</v>
      </c>
      <c r="J635" s="58">
        <v>0.15</v>
      </c>
      <c r="K635" s="35">
        <v>4276</v>
      </c>
      <c r="L635" s="56"/>
      <c r="M635" s="35">
        <f t="shared" si="15"/>
        <v>3711</v>
      </c>
      <c r="N635" s="35">
        <f t="shared" si="16"/>
        <v>565</v>
      </c>
      <c r="O635" s="36">
        <f t="shared" si="12"/>
        <v>0.13213283442469598</v>
      </c>
    </row>
    <row r="636" spans="1:15" x14ac:dyDescent="0.25">
      <c r="A636" s="37">
        <v>60609</v>
      </c>
      <c r="B636" s="30" t="s">
        <v>41</v>
      </c>
      <c r="C636" s="30" t="s">
        <v>679</v>
      </c>
      <c r="D636" s="30" t="s">
        <v>687</v>
      </c>
      <c r="E636" s="42">
        <v>1813</v>
      </c>
      <c r="F636" s="32">
        <v>1878</v>
      </c>
      <c r="G636" s="59">
        <f t="shared" si="13"/>
        <v>65</v>
      </c>
      <c r="H636" s="59">
        <v>1167</v>
      </c>
      <c r="I636" s="59">
        <f t="shared" si="14"/>
        <v>711</v>
      </c>
      <c r="J636" s="58">
        <v>0.38</v>
      </c>
      <c r="K636" s="35">
        <v>1856</v>
      </c>
      <c r="L636" s="56"/>
      <c r="M636" s="35">
        <f t="shared" si="15"/>
        <v>1167</v>
      </c>
      <c r="N636" s="35">
        <f t="shared" si="16"/>
        <v>689</v>
      </c>
      <c r="O636" s="36">
        <f t="shared" si="12"/>
        <v>0.37122844827586204</v>
      </c>
    </row>
    <row r="637" spans="1:15" x14ac:dyDescent="0.25">
      <c r="A637" s="37">
        <v>60610</v>
      </c>
      <c r="B637" s="30" t="s">
        <v>41</v>
      </c>
      <c r="C637" s="30" t="s">
        <v>679</v>
      </c>
      <c r="D637" s="30" t="s">
        <v>688</v>
      </c>
      <c r="E637" s="42">
        <v>3000</v>
      </c>
      <c r="F637" s="32">
        <v>3067</v>
      </c>
      <c r="G637" s="59">
        <f t="shared" si="13"/>
        <v>67</v>
      </c>
      <c r="H637" s="59">
        <v>2918</v>
      </c>
      <c r="I637" s="59">
        <f t="shared" si="14"/>
        <v>149</v>
      </c>
      <c r="J637" s="58">
        <v>0.05</v>
      </c>
      <c r="K637" s="35">
        <v>2999</v>
      </c>
      <c r="L637" s="56"/>
      <c r="M637" s="35">
        <f t="shared" si="15"/>
        <v>2918</v>
      </c>
      <c r="N637" s="35">
        <f t="shared" si="16"/>
        <v>81</v>
      </c>
      <c r="O637" s="36">
        <f t="shared" si="12"/>
        <v>2.7009003001000332E-2</v>
      </c>
    </row>
    <row r="638" spans="1:15" x14ac:dyDescent="0.25">
      <c r="A638" s="37">
        <v>60611</v>
      </c>
      <c r="B638" s="30" t="s">
        <v>41</v>
      </c>
      <c r="C638" s="30" t="s">
        <v>679</v>
      </c>
      <c r="D638" s="30" t="s">
        <v>252</v>
      </c>
      <c r="E638" s="42">
        <v>2527</v>
      </c>
      <c r="F638" s="32">
        <v>2713</v>
      </c>
      <c r="G638" s="59">
        <f t="shared" si="13"/>
        <v>186</v>
      </c>
      <c r="H638" s="59">
        <v>1881</v>
      </c>
      <c r="I638" s="59">
        <f t="shared" si="14"/>
        <v>832</v>
      </c>
      <c r="J638" s="58">
        <v>0.31</v>
      </c>
      <c r="K638" s="35">
        <v>2671</v>
      </c>
      <c r="L638" s="56"/>
      <c r="M638" s="35">
        <f t="shared" si="15"/>
        <v>1881</v>
      </c>
      <c r="N638" s="35">
        <f t="shared" si="16"/>
        <v>790</v>
      </c>
      <c r="O638" s="36">
        <f t="shared" si="12"/>
        <v>0.29576937476600523</v>
      </c>
    </row>
    <row r="639" spans="1:15" x14ac:dyDescent="0.25">
      <c r="A639" s="37">
        <v>60612</v>
      </c>
      <c r="B639" s="30" t="s">
        <v>41</v>
      </c>
      <c r="C639" s="30" t="s">
        <v>679</v>
      </c>
      <c r="D639" s="30" t="s">
        <v>689</v>
      </c>
      <c r="E639" s="42">
        <v>4496</v>
      </c>
      <c r="F639" s="32">
        <v>5052</v>
      </c>
      <c r="G639" s="59">
        <f t="shared" si="13"/>
        <v>556</v>
      </c>
      <c r="H639" s="59">
        <v>1144</v>
      </c>
      <c r="I639" s="59">
        <f t="shared" si="14"/>
        <v>3908</v>
      </c>
      <c r="J639" s="58">
        <v>0.77</v>
      </c>
      <c r="K639" s="35">
        <v>5015</v>
      </c>
      <c r="L639" s="29">
        <v>201</v>
      </c>
      <c r="M639" s="35">
        <f t="shared" si="15"/>
        <v>1345</v>
      </c>
      <c r="N639" s="35">
        <f t="shared" si="16"/>
        <v>3670</v>
      </c>
      <c r="O639" s="36">
        <f t="shared" si="12"/>
        <v>0.7318045862412762</v>
      </c>
    </row>
    <row r="640" spans="1:15" x14ac:dyDescent="0.25">
      <c r="A640" s="37">
        <v>60613</v>
      </c>
      <c r="B640" s="30" t="s">
        <v>41</v>
      </c>
      <c r="C640" s="30" t="s">
        <v>679</v>
      </c>
      <c r="D640" s="30" t="s">
        <v>137</v>
      </c>
      <c r="E640" s="42">
        <v>6765</v>
      </c>
      <c r="F640" s="32">
        <v>7660</v>
      </c>
      <c r="G640" s="59">
        <f t="shared" si="13"/>
        <v>895</v>
      </c>
      <c r="H640" s="59">
        <v>6030</v>
      </c>
      <c r="I640" s="59">
        <f t="shared" si="14"/>
        <v>1630</v>
      </c>
      <c r="J640" s="58">
        <v>0.21</v>
      </c>
      <c r="K640" s="35">
        <v>7603</v>
      </c>
      <c r="L640" s="29">
        <v>509</v>
      </c>
      <c r="M640" s="35">
        <f t="shared" si="15"/>
        <v>6539</v>
      </c>
      <c r="N640" s="35">
        <f t="shared" si="16"/>
        <v>1064</v>
      </c>
      <c r="O640" s="36">
        <f t="shared" si="12"/>
        <v>0.13994475864790215</v>
      </c>
    </row>
    <row r="641" spans="1:15" x14ac:dyDescent="0.25">
      <c r="A641" s="37">
        <v>60614</v>
      </c>
      <c r="B641" s="30" t="s">
        <v>41</v>
      </c>
      <c r="C641" s="30" t="s">
        <v>679</v>
      </c>
      <c r="D641" s="30" t="s">
        <v>690</v>
      </c>
      <c r="E641" s="42">
        <v>5958</v>
      </c>
      <c r="F641" s="32">
        <v>6409</v>
      </c>
      <c r="G641" s="59">
        <f t="shared" si="13"/>
        <v>451</v>
      </c>
      <c r="H641" s="59">
        <v>3705</v>
      </c>
      <c r="I641" s="59">
        <f t="shared" si="14"/>
        <v>2704</v>
      </c>
      <c r="J641" s="58">
        <v>0.42</v>
      </c>
      <c r="K641" s="35">
        <v>6215</v>
      </c>
      <c r="L641" s="56"/>
      <c r="M641" s="35">
        <f t="shared" si="15"/>
        <v>3705</v>
      </c>
      <c r="N641" s="35">
        <f t="shared" si="16"/>
        <v>2510</v>
      </c>
      <c r="O641" s="36">
        <f t="shared" si="12"/>
        <v>0.40386162510056317</v>
      </c>
    </row>
    <row r="642" spans="1:15" x14ac:dyDescent="0.25">
      <c r="A642" s="37">
        <v>60615</v>
      </c>
      <c r="B642" s="30" t="s">
        <v>41</v>
      </c>
      <c r="C642" s="30" t="s">
        <v>679</v>
      </c>
      <c r="D642" s="30" t="s">
        <v>691</v>
      </c>
      <c r="E642" s="42">
        <v>1050</v>
      </c>
      <c r="F642" s="32">
        <v>1129</v>
      </c>
      <c r="G642" s="59">
        <f t="shared" si="13"/>
        <v>79</v>
      </c>
      <c r="H642" s="59">
        <v>1000</v>
      </c>
      <c r="I642" s="59">
        <f t="shared" si="14"/>
        <v>129</v>
      </c>
      <c r="J642" s="58">
        <v>0.11</v>
      </c>
      <c r="K642" s="35">
        <v>1104</v>
      </c>
      <c r="L642" s="56"/>
      <c r="M642" s="35">
        <f t="shared" si="15"/>
        <v>1000</v>
      </c>
      <c r="N642" s="35">
        <f t="shared" si="16"/>
        <v>104</v>
      </c>
      <c r="O642" s="36">
        <f t="shared" si="12"/>
        <v>9.420289855072464E-2</v>
      </c>
    </row>
    <row r="643" spans="1:15" x14ac:dyDescent="0.25">
      <c r="A643" s="37">
        <v>60701</v>
      </c>
      <c r="B643" s="30" t="s">
        <v>41</v>
      </c>
      <c r="C643" s="30" t="s">
        <v>692</v>
      </c>
      <c r="D643" s="30" t="s">
        <v>693</v>
      </c>
      <c r="E643" s="42">
        <v>42877</v>
      </c>
      <c r="F643" s="32">
        <v>47158</v>
      </c>
      <c r="G643" s="59">
        <f t="shared" si="13"/>
        <v>4281</v>
      </c>
      <c r="H643" s="59">
        <v>30843</v>
      </c>
      <c r="I643" s="59">
        <f t="shared" si="14"/>
        <v>16315</v>
      </c>
      <c r="J643" s="58">
        <v>0.35</v>
      </c>
      <c r="K643" s="35">
        <v>46532</v>
      </c>
      <c r="L643" s="29">
        <v>2831</v>
      </c>
      <c r="M643" s="35">
        <f t="shared" si="15"/>
        <v>33674</v>
      </c>
      <c r="N643" s="35">
        <f t="shared" si="16"/>
        <v>12858</v>
      </c>
      <c r="O643" s="36">
        <f t="shared" si="12"/>
        <v>0.27632596922547925</v>
      </c>
    </row>
    <row r="644" spans="1:15" x14ac:dyDescent="0.25">
      <c r="A644" s="37">
        <v>60702</v>
      </c>
      <c r="B644" s="30" t="s">
        <v>41</v>
      </c>
      <c r="C644" s="30" t="s">
        <v>692</v>
      </c>
      <c r="D644" s="30" t="s">
        <v>694</v>
      </c>
      <c r="E644" s="42">
        <v>2712</v>
      </c>
      <c r="F644" s="32">
        <v>3003</v>
      </c>
      <c r="G644" s="59">
        <f t="shared" si="13"/>
        <v>291</v>
      </c>
      <c r="H644" s="59">
        <v>1351</v>
      </c>
      <c r="I644" s="59">
        <f t="shared" si="14"/>
        <v>1652</v>
      </c>
      <c r="J644" s="58">
        <v>0.55000000000000004</v>
      </c>
      <c r="K644" s="35">
        <v>2959</v>
      </c>
      <c r="L644" s="56"/>
      <c r="M644" s="35">
        <f t="shared" si="15"/>
        <v>1351</v>
      </c>
      <c r="N644" s="35">
        <f t="shared" si="16"/>
        <v>1608</v>
      </c>
      <c r="O644" s="36">
        <f t="shared" si="12"/>
        <v>0.54342683338965869</v>
      </c>
    </row>
    <row r="645" spans="1:15" x14ac:dyDescent="0.25">
      <c r="A645" s="37">
        <v>60703</v>
      </c>
      <c r="B645" s="30" t="s">
        <v>41</v>
      </c>
      <c r="C645" s="30" t="s">
        <v>692</v>
      </c>
      <c r="D645" s="30" t="s">
        <v>692</v>
      </c>
      <c r="E645" s="42">
        <v>12143</v>
      </c>
      <c r="F645" s="32">
        <v>16298</v>
      </c>
      <c r="G645" s="59">
        <f t="shared" si="13"/>
        <v>4155</v>
      </c>
      <c r="H645" s="59">
        <v>8144</v>
      </c>
      <c r="I645" s="59">
        <f t="shared" si="14"/>
        <v>8154</v>
      </c>
      <c r="J645" s="58">
        <v>0.5</v>
      </c>
      <c r="K645" s="35">
        <v>16252</v>
      </c>
      <c r="L645" s="29">
        <v>465</v>
      </c>
      <c r="M645" s="35">
        <f t="shared" si="15"/>
        <v>8609</v>
      </c>
      <c r="N645" s="35">
        <f t="shared" si="16"/>
        <v>7643</v>
      </c>
      <c r="O645" s="36">
        <f t="shared" si="12"/>
        <v>0.47028058085158747</v>
      </c>
    </row>
    <row r="646" spans="1:15" x14ac:dyDescent="0.25">
      <c r="A646" s="37">
        <v>60801</v>
      </c>
      <c r="B646" s="30" t="s">
        <v>41</v>
      </c>
      <c r="C646" s="30" t="s">
        <v>695</v>
      </c>
      <c r="D646" s="30" t="s">
        <v>695</v>
      </c>
      <c r="E646" s="42">
        <v>13300</v>
      </c>
      <c r="F646" s="32">
        <v>14666</v>
      </c>
      <c r="G646" s="59">
        <f t="shared" si="13"/>
        <v>1366</v>
      </c>
      <c r="H646" s="59">
        <v>8418</v>
      </c>
      <c r="I646" s="59">
        <f t="shared" si="14"/>
        <v>6248</v>
      </c>
      <c r="J646" s="58">
        <v>0.43</v>
      </c>
      <c r="K646" s="35">
        <v>14457</v>
      </c>
      <c r="L646" s="29">
        <v>1040</v>
      </c>
      <c r="M646" s="35">
        <f t="shared" si="15"/>
        <v>9458</v>
      </c>
      <c r="N646" s="35">
        <f t="shared" si="16"/>
        <v>4999</v>
      </c>
      <c r="O646" s="36">
        <f t="shared" si="12"/>
        <v>0.34578404924949852</v>
      </c>
    </row>
    <row r="647" spans="1:15" x14ac:dyDescent="0.25">
      <c r="A647" s="37">
        <v>60802</v>
      </c>
      <c r="B647" s="30" t="s">
        <v>41</v>
      </c>
      <c r="C647" s="30" t="s">
        <v>695</v>
      </c>
      <c r="D647" s="30" t="s">
        <v>696</v>
      </c>
      <c r="E647" s="42">
        <v>12419</v>
      </c>
      <c r="F647" s="32">
        <v>13227</v>
      </c>
      <c r="G647" s="59">
        <f t="shared" si="13"/>
        <v>808</v>
      </c>
      <c r="H647" s="59">
        <v>9209</v>
      </c>
      <c r="I647" s="59">
        <f t="shared" si="14"/>
        <v>4018</v>
      </c>
      <c r="J647" s="58">
        <v>0.3</v>
      </c>
      <c r="K647" s="35">
        <v>13265</v>
      </c>
      <c r="L647" s="56"/>
      <c r="M647" s="35">
        <f t="shared" si="15"/>
        <v>9209</v>
      </c>
      <c r="N647" s="35">
        <f t="shared" si="16"/>
        <v>4056</v>
      </c>
      <c r="O647" s="36">
        <f t="shared" si="12"/>
        <v>0.30576705616283451</v>
      </c>
    </row>
    <row r="648" spans="1:15" x14ac:dyDescent="0.25">
      <c r="A648" s="37">
        <v>60803</v>
      </c>
      <c r="B648" s="30" t="s">
        <v>41</v>
      </c>
      <c r="C648" s="30" t="s">
        <v>695</v>
      </c>
      <c r="D648" s="30" t="s">
        <v>697</v>
      </c>
      <c r="E648" s="42">
        <v>9707</v>
      </c>
      <c r="F648" s="32">
        <v>10374</v>
      </c>
      <c r="G648" s="59">
        <f t="shared" si="13"/>
        <v>667</v>
      </c>
      <c r="H648" s="59">
        <v>6717</v>
      </c>
      <c r="I648" s="59">
        <f t="shared" si="14"/>
        <v>3657</v>
      </c>
      <c r="J648" s="58">
        <v>0.35</v>
      </c>
      <c r="K648" s="35">
        <v>10391</v>
      </c>
      <c r="L648" s="29">
        <v>284</v>
      </c>
      <c r="M648" s="35">
        <f t="shared" si="15"/>
        <v>7001</v>
      </c>
      <c r="N648" s="35">
        <f t="shared" si="16"/>
        <v>3390</v>
      </c>
      <c r="O648" s="36">
        <f t="shared" si="12"/>
        <v>0.32624386488307189</v>
      </c>
    </row>
    <row r="649" spans="1:15" x14ac:dyDescent="0.25">
      <c r="A649" s="37">
        <v>60804</v>
      </c>
      <c r="B649" s="30" t="s">
        <v>41</v>
      </c>
      <c r="C649" s="30" t="s">
        <v>695</v>
      </c>
      <c r="D649" s="30" t="s">
        <v>698</v>
      </c>
      <c r="E649" s="42">
        <v>10083</v>
      </c>
      <c r="F649" s="32">
        <v>10639</v>
      </c>
      <c r="G649" s="59">
        <f t="shared" si="13"/>
        <v>556</v>
      </c>
      <c r="H649" s="59">
        <v>4106</v>
      </c>
      <c r="I649" s="59">
        <f t="shared" si="14"/>
        <v>6533</v>
      </c>
      <c r="J649" s="58">
        <v>0.61</v>
      </c>
      <c r="K649" s="35">
        <v>10567</v>
      </c>
      <c r="L649" s="56"/>
      <c r="M649" s="35">
        <f t="shared" si="15"/>
        <v>4106</v>
      </c>
      <c r="N649" s="35">
        <f t="shared" si="16"/>
        <v>6461</v>
      </c>
      <c r="O649" s="36">
        <f t="shared" si="12"/>
        <v>0.61143181603104002</v>
      </c>
    </row>
    <row r="650" spans="1:15" x14ac:dyDescent="0.25">
      <c r="A650" s="37">
        <v>60805</v>
      </c>
      <c r="B650" s="30" t="s">
        <v>41</v>
      </c>
      <c r="C650" s="30" t="s">
        <v>695</v>
      </c>
      <c r="D650" s="30" t="s">
        <v>699</v>
      </c>
      <c r="E650" s="42">
        <v>7515</v>
      </c>
      <c r="F650" s="32">
        <v>8887</v>
      </c>
      <c r="G650" s="59">
        <f t="shared" si="13"/>
        <v>1372</v>
      </c>
      <c r="H650" s="59">
        <v>4759</v>
      </c>
      <c r="I650" s="59">
        <f t="shared" si="14"/>
        <v>4128</v>
      </c>
      <c r="J650" s="58">
        <v>0.46</v>
      </c>
      <c r="K650" s="35">
        <v>8989</v>
      </c>
      <c r="L650" s="56"/>
      <c r="M650" s="35">
        <f t="shared" si="15"/>
        <v>4759</v>
      </c>
      <c r="N650" s="35">
        <f t="shared" si="16"/>
        <v>4230</v>
      </c>
      <c r="O650" s="36">
        <f t="shared" si="12"/>
        <v>0.47057514740238071</v>
      </c>
    </row>
    <row r="651" spans="1:15" x14ac:dyDescent="0.25">
      <c r="A651" s="37">
        <v>60806</v>
      </c>
      <c r="B651" s="30" t="s">
        <v>41</v>
      </c>
      <c r="C651" s="30" t="s">
        <v>695</v>
      </c>
      <c r="D651" s="30" t="s">
        <v>700</v>
      </c>
      <c r="E651" s="42">
        <v>4264</v>
      </c>
      <c r="F651" s="32">
        <v>4621</v>
      </c>
      <c r="G651" s="59">
        <f t="shared" si="13"/>
        <v>357</v>
      </c>
      <c r="H651" s="59">
        <v>3108</v>
      </c>
      <c r="I651" s="59">
        <f t="shared" si="14"/>
        <v>1513</v>
      </c>
      <c r="J651" s="58">
        <v>0.33</v>
      </c>
      <c r="K651" s="35">
        <v>4643</v>
      </c>
      <c r="L651" s="56"/>
      <c r="M651" s="35">
        <f t="shared" si="15"/>
        <v>3108</v>
      </c>
      <c r="N651" s="35">
        <f t="shared" si="16"/>
        <v>1535</v>
      </c>
      <c r="O651" s="36">
        <f t="shared" si="12"/>
        <v>0.33060521214731853</v>
      </c>
    </row>
    <row r="652" spans="1:15" x14ac:dyDescent="0.25">
      <c r="A652" s="37">
        <v>60807</v>
      </c>
      <c r="B652" s="30" t="s">
        <v>41</v>
      </c>
      <c r="C652" s="30" t="s">
        <v>695</v>
      </c>
      <c r="D652" s="30" t="s">
        <v>701</v>
      </c>
      <c r="E652" s="42">
        <v>8232</v>
      </c>
      <c r="F652" s="32">
        <v>9211</v>
      </c>
      <c r="G652" s="59">
        <f t="shared" si="13"/>
        <v>979</v>
      </c>
      <c r="H652" s="59">
        <v>6983</v>
      </c>
      <c r="I652" s="59">
        <f t="shared" si="14"/>
        <v>2228</v>
      </c>
      <c r="J652" s="58">
        <v>0.24</v>
      </c>
      <c r="K652" s="35">
        <v>9245</v>
      </c>
      <c r="L652" s="29">
        <v>515</v>
      </c>
      <c r="M652" s="35">
        <f t="shared" si="15"/>
        <v>7498</v>
      </c>
      <c r="N652" s="35">
        <f t="shared" si="16"/>
        <v>1747</v>
      </c>
      <c r="O652" s="36">
        <f t="shared" si="12"/>
        <v>0.18896700919415901</v>
      </c>
    </row>
    <row r="653" spans="1:15" x14ac:dyDescent="0.25">
      <c r="A653" s="37">
        <v>60808</v>
      </c>
      <c r="B653" s="30" t="s">
        <v>41</v>
      </c>
      <c r="C653" s="30" t="s">
        <v>695</v>
      </c>
      <c r="D653" s="30" t="s">
        <v>702</v>
      </c>
      <c r="E653" s="42">
        <v>3255</v>
      </c>
      <c r="F653" s="32">
        <v>3345</v>
      </c>
      <c r="G653" s="59">
        <f t="shared" si="13"/>
        <v>90</v>
      </c>
      <c r="H653" s="59">
        <v>2386</v>
      </c>
      <c r="I653" s="59">
        <f t="shared" si="14"/>
        <v>959</v>
      </c>
      <c r="J653" s="58">
        <v>0.28999999999999998</v>
      </c>
      <c r="K653" s="35">
        <v>3310</v>
      </c>
      <c r="L653" s="56"/>
      <c r="M653" s="35">
        <f t="shared" si="15"/>
        <v>2386</v>
      </c>
      <c r="N653" s="35">
        <f t="shared" si="16"/>
        <v>924</v>
      </c>
      <c r="O653" s="36">
        <f t="shared" si="12"/>
        <v>0.27915407854984892</v>
      </c>
    </row>
    <row r="654" spans="1:15" x14ac:dyDescent="0.25">
      <c r="A654" s="37">
        <v>60809</v>
      </c>
      <c r="B654" s="30" t="s">
        <v>41</v>
      </c>
      <c r="C654" s="30" t="s">
        <v>695</v>
      </c>
      <c r="D654" s="30" t="s">
        <v>703</v>
      </c>
      <c r="E654" s="42">
        <v>6909</v>
      </c>
      <c r="F654" s="32">
        <v>7536</v>
      </c>
      <c r="G654" s="59">
        <f t="shared" si="13"/>
        <v>627</v>
      </c>
      <c r="H654" s="59">
        <v>5083</v>
      </c>
      <c r="I654" s="59">
        <f t="shared" si="14"/>
        <v>2453</v>
      </c>
      <c r="J654" s="58">
        <v>0.33</v>
      </c>
      <c r="K654" s="35">
        <v>7509</v>
      </c>
      <c r="L654" s="29">
        <v>913</v>
      </c>
      <c r="M654" s="35">
        <f t="shared" si="15"/>
        <v>5996</v>
      </c>
      <c r="N654" s="35">
        <f t="shared" si="16"/>
        <v>1513</v>
      </c>
      <c r="O654" s="36">
        <f t="shared" si="12"/>
        <v>0.20149154348115594</v>
      </c>
    </row>
    <row r="655" spans="1:15" x14ac:dyDescent="0.25">
      <c r="A655" s="37">
        <v>60810</v>
      </c>
      <c r="B655" s="30" t="s">
        <v>41</v>
      </c>
      <c r="C655" s="30" t="s">
        <v>695</v>
      </c>
      <c r="D655" s="30" t="s">
        <v>704</v>
      </c>
      <c r="E655" s="42">
        <v>4517</v>
      </c>
      <c r="F655" s="32">
        <v>4809</v>
      </c>
      <c r="G655" s="59">
        <f t="shared" si="13"/>
        <v>292</v>
      </c>
      <c r="H655" s="59">
        <v>3731</v>
      </c>
      <c r="I655" s="59">
        <f t="shared" si="14"/>
        <v>1078</v>
      </c>
      <c r="J655" s="58">
        <v>0.22</v>
      </c>
      <c r="K655" s="35">
        <v>4740</v>
      </c>
      <c r="L655" s="56"/>
      <c r="M655" s="35">
        <f t="shared" si="15"/>
        <v>3731</v>
      </c>
      <c r="N655" s="35">
        <f t="shared" si="16"/>
        <v>1009</v>
      </c>
      <c r="O655" s="36">
        <f t="shared" si="12"/>
        <v>0.21286919831223627</v>
      </c>
    </row>
    <row r="656" spans="1:15" x14ac:dyDescent="0.25">
      <c r="A656" s="37">
        <v>60811</v>
      </c>
      <c r="B656" s="30" t="s">
        <v>41</v>
      </c>
      <c r="C656" s="30" t="s">
        <v>695</v>
      </c>
      <c r="D656" s="30" t="s">
        <v>705</v>
      </c>
      <c r="E656" s="42">
        <v>6869</v>
      </c>
      <c r="F656" s="32">
        <v>7959</v>
      </c>
      <c r="G656" s="59">
        <f t="shared" si="13"/>
        <v>1090</v>
      </c>
      <c r="H656" s="59">
        <v>4004</v>
      </c>
      <c r="I656" s="59">
        <f t="shared" si="14"/>
        <v>3955</v>
      </c>
      <c r="J656" s="58">
        <v>0.5</v>
      </c>
      <c r="K656" s="35">
        <v>8050</v>
      </c>
      <c r="L656" s="56"/>
      <c r="M656" s="35">
        <f t="shared" si="15"/>
        <v>4004</v>
      </c>
      <c r="N656" s="35">
        <f t="shared" si="16"/>
        <v>4046</v>
      </c>
      <c r="O656" s="36">
        <f t="shared" si="12"/>
        <v>0.50260869565217392</v>
      </c>
    </row>
    <row r="657" spans="1:15" x14ac:dyDescent="0.25">
      <c r="A657" s="37">
        <v>60812</v>
      </c>
      <c r="B657" s="30" t="s">
        <v>41</v>
      </c>
      <c r="C657" s="30" t="s">
        <v>695</v>
      </c>
      <c r="D657" s="30" t="s">
        <v>150</v>
      </c>
      <c r="E657" s="42">
        <v>9451</v>
      </c>
      <c r="F657" s="32">
        <v>10498</v>
      </c>
      <c r="G657" s="59">
        <f t="shared" si="13"/>
        <v>1047</v>
      </c>
      <c r="H657" s="59">
        <v>7389</v>
      </c>
      <c r="I657" s="59">
        <f t="shared" si="14"/>
        <v>3109</v>
      </c>
      <c r="J657" s="58">
        <v>0.3</v>
      </c>
      <c r="K657" s="35">
        <v>10361</v>
      </c>
      <c r="L657" s="56"/>
      <c r="M657" s="35">
        <f t="shared" si="15"/>
        <v>7389</v>
      </c>
      <c r="N657" s="35">
        <f t="shared" si="16"/>
        <v>2972</v>
      </c>
      <c r="O657" s="36">
        <f t="shared" si="12"/>
        <v>0.28684489914100958</v>
      </c>
    </row>
    <row r="658" spans="1:15" x14ac:dyDescent="0.25">
      <c r="A658" s="37">
        <v>60901</v>
      </c>
      <c r="B658" s="30" t="s">
        <v>41</v>
      </c>
      <c r="C658" s="30" t="s">
        <v>706</v>
      </c>
      <c r="D658" s="30" t="s">
        <v>706</v>
      </c>
      <c r="E658" s="42">
        <v>21397</v>
      </c>
      <c r="F658" s="32">
        <v>24567</v>
      </c>
      <c r="G658" s="59">
        <f t="shared" si="13"/>
        <v>3170</v>
      </c>
      <c r="H658" s="59">
        <v>14102</v>
      </c>
      <c r="I658" s="59">
        <f t="shared" si="14"/>
        <v>10465</v>
      </c>
      <c r="J658" s="58">
        <v>0.43</v>
      </c>
      <c r="K658" s="35">
        <v>24856</v>
      </c>
      <c r="L658" s="29">
        <v>380</v>
      </c>
      <c r="M658" s="35">
        <f t="shared" si="15"/>
        <v>14482</v>
      </c>
      <c r="N658" s="35">
        <f t="shared" si="16"/>
        <v>10374</v>
      </c>
      <c r="O658" s="36">
        <f t="shared" si="12"/>
        <v>0.41736401673640167</v>
      </c>
    </row>
    <row r="659" spans="1:15" x14ac:dyDescent="0.25">
      <c r="A659" s="37">
        <v>60902</v>
      </c>
      <c r="B659" s="30" t="s">
        <v>41</v>
      </c>
      <c r="C659" s="30" t="s">
        <v>706</v>
      </c>
      <c r="D659" s="30" t="s">
        <v>707</v>
      </c>
      <c r="E659" s="42">
        <v>14536</v>
      </c>
      <c r="F659" s="32">
        <v>15773</v>
      </c>
      <c r="G659" s="59">
        <f t="shared" si="13"/>
        <v>1237</v>
      </c>
      <c r="H659" s="59">
        <v>11918</v>
      </c>
      <c r="I659" s="59">
        <f t="shared" si="14"/>
        <v>3855</v>
      </c>
      <c r="J659" s="58">
        <v>0.24</v>
      </c>
      <c r="K659" s="35">
        <v>15974</v>
      </c>
      <c r="L659" s="56"/>
      <c r="M659" s="35">
        <f t="shared" si="15"/>
        <v>11918</v>
      </c>
      <c r="N659" s="35">
        <f t="shared" si="16"/>
        <v>4056</v>
      </c>
      <c r="O659" s="36">
        <f t="shared" si="12"/>
        <v>0.25391260798798049</v>
      </c>
    </row>
    <row r="660" spans="1:15" x14ac:dyDescent="0.25">
      <c r="A660" s="37">
        <v>60903</v>
      </c>
      <c r="B660" s="30" t="s">
        <v>41</v>
      </c>
      <c r="C660" s="30" t="s">
        <v>706</v>
      </c>
      <c r="D660" s="30" t="s">
        <v>708</v>
      </c>
      <c r="E660" s="42">
        <v>17671</v>
      </c>
      <c r="F660" s="32">
        <v>18766</v>
      </c>
      <c r="G660" s="59">
        <f t="shared" si="13"/>
        <v>1095</v>
      </c>
      <c r="H660" s="59">
        <v>13283</v>
      </c>
      <c r="I660" s="59">
        <f t="shared" si="14"/>
        <v>5483</v>
      </c>
      <c r="J660" s="58">
        <v>0.28999999999999998</v>
      </c>
      <c r="K660" s="35">
        <v>18607</v>
      </c>
      <c r="L660" s="56"/>
      <c r="M660" s="35">
        <f t="shared" si="15"/>
        <v>13283</v>
      </c>
      <c r="N660" s="35">
        <f t="shared" si="16"/>
        <v>5324</v>
      </c>
      <c r="O660" s="36">
        <f t="shared" si="12"/>
        <v>0.28612887622937605</v>
      </c>
    </row>
    <row r="661" spans="1:15" x14ac:dyDescent="0.25">
      <c r="A661" s="37">
        <v>60904</v>
      </c>
      <c r="B661" s="30" t="s">
        <v>41</v>
      </c>
      <c r="C661" s="30" t="s">
        <v>706</v>
      </c>
      <c r="D661" s="30" t="s">
        <v>709</v>
      </c>
      <c r="E661" s="42">
        <v>19541</v>
      </c>
      <c r="F661" s="32">
        <v>21032</v>
      </c>
      <c r="G661" s="59">
        <f t="shared" si="13"/>
        <v>1491</v>
      </c>
      <c r="H661" s="59">
        <v>17352</v>
      </c>
      <c r="I661" s="59">
        <f t="shared" si="14"/>
        <v>3680</v>
      </c>
      <c r="J661" s="58">
        <v>0.17</v>
      </c>
      <c r="K661" s="35">
        <v>21229</v>
      </c>
      <c r="L661" s="56"/>
      <c r="M661" s="35">
        <f t="shared" si="15"/>
        <v>17352</v>
      </c>
      <c r="N661" s="35">
        <f t="shared" si="16"/>
        <v>3877</v>
      </c>
      <c r="O661" s="36">
        <f t="shared" si="12"/>
        <v>0.18262753780206323</v>
      </c>
    </row>
    <row r="662" spans="1:15" x14ac:dyDescent="0.25">
      <c r="A662" s="37">
        <v>60905</v>
      </c>
      <c r="B662" s="30" t="s">
        <v>41</v>
      </c>
      <c r="C662" s="30" t="s">
        <v>706</v>
      </c>
      <c r="D662" s="30" t="s">
        <v>710</v>
      </c>
      <c r="E662" s="42">
        <v>8914</v>
      </c>
      <c r="F662" s="32">
        <v>9970</v>
      </c>
      <c r="G662" s="59">
        <f t="shared" si="13"/>
        <v>1056</v>
      </c>
      <c r="H662" s="59">
        <v>7775</v>
      </c>
      <c r="I662" s="59">
        <f t="shared" si="14"/>
        <v>2195</v>
      </c>
      <c r="J662" s="58">
        <v>0.22</v>
      </c>
      <c r="K662" s="35">
        <v>9945</v>
      </c>
      <c r="L662" s="56"/>
      <c r="M662" s="35">
        <f t="shared" si="15"/>
        <v>7775</v>
      </c>
      <c r="N662" s="35">
        <f t="shared" si="16"/>
        <v>2170</v>
      </c>
      <c r="O662" s="36">
        <f t="shared" si="12"/>
        <v>0.21820010055304173</v>
      </c>
    </row>
    <row r="663" spans="1:15" x14ac:dyDescent="0.25">
      <c r="A663" s="37">
        <v>60906</v>
      </c>
      <c r="B663" s="30" t="s">
        <v>41</v>
      </c>
      <c r="C663" s="30" t="s">
        <v>706</v>
      </c>
      <c r="D663" s="30" t="s">
        <v>711</v>
      </c>
      <c r="E663" s="42">
        <v>16751</v>
      </c>
      <c r="F663" s="32">
        <v>19757</v>
      </c>
      <c r="G663" s="59">
        <f t="shared" si="13"/>
        <v>3006</v>
      </c>
      <c r="H663" s="59">
        <v>12925</v>
      </c>
      <c r="I663" s="59">
        <f t="shared" si="14"/>
        <v>6832</v>
      </c>
      <c r="J663" s="58">
        <v>0.35</v>
      </c>
      <c r="K663" s="35">
        <v>19890</v>
      </c>
      <c r="L663" s="56"/>
      <c r="M663" s="35">
        <f t="shared" si="15"/>
        <v>12925</v>
      </c>
      <c r="N663" s="35">
        <f t="shared" si="16"/>
        <v>6965</v>
      </c>
      <c r="O663" s="36">
        <f t="shared" si="12"/>
        <v>0.35017596782302662</v>
      </c>
    </row>
    <row r="664" spans="1:15" x14ac:dyDescent="0.25">
      <c r="A664" s="37">
        <v>60907</v>
      </c>
      <c r="B664" s="30" t="s">
        <v>41</v>
      </c>
      <c r="C664" s="30" t="s">
        <v>706</v>
      </c>
      <c r="D664" s="30" t="s">
        <v>712</v>
      </c>
      <c r="E664" s="42">
        <v>17527</v>
      </c>
      <c r="F664" s="32">
        <v>19776</v>
      </c>
      <c r="G664" s="59">
        <f t="shared" si="13"/>
        <v>2249</v>
      </c>
      <c r="H664" s="59">
        <v>13179</v>
      </c>
      <c r="I664" s="59">
        <f t="shared" si="14"/>
        <v>6597</v>
      </c>
      <c r="J664" s="58">
        <v>0.33</v>
      </c>
      <c r="K664" s="35">
        <v>19954</v>
      </c>
      <c r="L664" s="56"/>
      <c r="M664" s="35">
        <f t="shared" si="15"/>
        <v>13179</v>
      </c>
      <c r="N664" s="35">
        <f t="shared" si="16"/>
        <v>6775</v>
      </c>
      <c r="O664" s="36">
        <f t="shared" si="12"/>
        <v>0.33953092111857269</v>
      </c>
    </row>
    <row r="665" spans="1:15" x14ac:dyDescent="0.25">
      <c r="A665" s="37">
        <v>61001</v>
      </c>
      <c r="B665" s="30" t="s">
        <v>41</v>
      </c>
      <c r="C665" s="30" t="s">
        <v>238</v>
      </c>
      <c r="D665" s="30" t="s">
        <v>713</v>
      </c>
      <c r="E665" s="42">
        <v>10582</v>
      </c>
      <c r="F665" s="32">
        <v>11603</v>
      </c>
      <c r="G665" s="59">
        <f t="shared" si="13"/>
        <v>1021</v>
      </c>
      <c r="H665" s="59">
        <v>7612</v>
      </c>
      <c r="I665" s="59">
        <f t="shared" si="14"/>
        <v>3991</v>
      </c>
      <c r="J665" s="58">
        <v>0.34</v>
      </c>
      <c r="K665" s="35">
        <v>11588</v>
      </c>
      <c r="L665" s="29">
        <v>0</v>
      </c>
      <c r="M665" s="35">
        <f t="shared" si="15"/>
        <v>7612</v>
      </c>
      <c r="N665" s="35">
        <f t="shared" si="16"/>
        <v>3976</v>
      </c>
      <c r="O665" s="36">
        <f t="shared" si="12"/>
        <v>0.34311356575768037</v>
      </c>
    </row>
    <row r="666" spans="1:15" x14ac:dyDescent="0.25">
      <c r="A666" s="37">
        <v>61002</v>
      </c>
      <c r="B666" s="30" t="s">
        <v>41</v>
      </c>
      <c r="C666" s="30" t="s">
        <v>238</v>
      </c>
      <c r="D666" s="30" t="s">
        <v>714</v>
      </c>
      <c r="E666" s="42">
        <v>2932</v>
      </c>
      <c r="F666" s="32">
        <v>3088</v>
      </c>
      <c r="G666" s="59">
        <f t="shared" si="13"/>
        <v>156</v>
      </c>
      <c r="H666" s="59">
        <v>2327</v>
      </c>
      <c r="I666" s="59">
        <f t="shared" si="14"/>
        <v>761</v>
      </c>
      <c r="J666" s="58">
        <v>0.25</v>
      </c>
      <c r="K666" s="35">
        <v>3069</v>
      </c>
      <c r="L666" s="56"/>
      <c r="M666" s="35">
        <f t="shared" si="15"/>
        <v>2327</v>
      </c>
      <c r="N666" s="35">
        <f t="shared" si="16"/>
        <v>742</v>
      </c>
      <c r="O666" s="36">
        <f t="shared" si="12"/>
        <v>0.24177256435320951</v>
      </c>
    </row>
    <row r="667" spans="1:15" x14ac:dyDescent="0.25">
      <c r="A667" s="37">
        <v>61003</v>
      </c>
      <c r="B667" s="30" t="s">
        <v>41</v>
      </c>
      <c r="C667" s="30" t="s">
        <v>238</v>
      </c>
      <c r="D667" s="30" t="s">
        <v>715</v>
      </c>
      <c r="E667" s="42">
        <v>2701</v>
      </c>
      <c r="F667" s="32">
        <v>2975</v>
      </c>
      <c r="G667" s="59">
        <f t="shared" si="13"/>
        <v>274</v>
      </c>
      <c r="H667" s="59">
        <v>2416</v>
      </c>
      <c r="I667" s="59">
        <f t="shared" si="14"/>
        <v>559</v>
      </c>
      <c r="J667" s="58">
        <v>0.19</v>
      </c>
      <c r="K667" s="35">
        <v>3039</v>
      </c>
      <c r="L667" s="56"/>
      <c r="M667" s="35">
        <f t="shared" si="15"/>
        <v>2416</v>
      </c>
      <c r="N667" s="35">
        <f t="shared" si="16"/>
        <v>623</v>
      </c>
      <c r="O667" s="36">
        <f t="shared" si="12"/>
        <v>0.20500164527805198</v>
      </c>
    </row>
    <row r="668" spans="1:15" x14ac:dyDescent="0.25">
      <c r="A668" s="37">
        <v>61004</v>
      </c>
      <c r="B668" s="30" t="s">
        <v>41</v>
      </c>
      <c r="C668" s="30" t="s">
        <v>238</v>
      </c>
      <c r="D668" s="30" t="s">
        <v>716</v>
      </c>
      <c r="E668" s="42">
        <v>4909</v>
      </c>
      <c r="F668" s="32">
        <v>5284</v>
      </c>
      <c r="G668" s="59">
        <f t="shared" si="13"/>
        <v>375</v>
      </c>
      <c r="H668" s="59">
        <v>3763</v>
      </c>
      <c r="I668" s="59">
        <f t="shared" si="14"/>
        <v>1521</v>
      </c>
      <c r="J668" s="58">
        <v>0.28999999999999998</v>
      </c>
      <c r="K668" s="35">
        <v>5150</v>
      </c>
      <c r="L668" s="56"/>
      <c r="M668" s="35">
        <f t="shared" si="15"/>
        <v>3763</v>
      </c>
      <c r="N668" s="35">
        <f t="shared" si="16"/>
        <v>1387</v>
      </c>
      <c r="O668" s="36">
        <f t="shared" si="12"/>
        <v>0.26932038834951455</v>
      </c>
    </row>
    <row r="669" spans="1:15" x14ac:dyDescent="0.25">
      <c r="A669" s="37">
        <v>61005</v>
      </c>
      <c r="B669" s="30" t="s">
        <v>41</v>
      </c>
      <c r="C669" s="30" t="s">
        <v>238</v>
      </c>
      <c r="D669" s="30" t="s">
        <v>717</v>
      </c>
      <c r="E669" s="42">
        <v>1858</v>
      </c>
      <c r="F669" s="32">
        <v>1987</v>
      </c>
      <c r="G669" s="59">
        <f t="shared" si="13"/>
        <v>129</v>
      </c>
      <c r="H669" s="59">
        <v>1615</v>
      </c>
      <c r="I669" s="59">
        <f t="shared" si="14"/>
        <v>372</v>
      </c>
      <c r="J669" s="58">
        <v>0.19</v>
      </c>
      <c r="K669" s="35">
        <v>1971</v>
      </c>
      <c r="L669" s="29">
        <v>249</v>
      </c>
      <c r="M669" s="35">
        <f t="shared" si="15"/>
        <v>1864</v>
      </c>
      <c r="N669" s="35">
        <f t="shared" si="16"/>
        <v>107</v>
      </c>
      <c r="O669" s="36">
        <f t="shared" si="12"/>
        <v>5.4287163876204969E-2</v>
      </c>
    </row>
    <row r="670" spans="1:15" x14ac:dyDescent="0.25">
      <c r="A670" s="37">
        <v>61006</v>
      </c>
      <c r="B670" s="30" t="s">
        <v>41</v>
      </c>
      <c r="C670" s="30" t="s">
        <v>238</v>
      </c>
      <c r="D670" s="30" t="s">
        <v>718</v>
      </c>
      <c r="E670" s="42">
        <v>3481</v>
      </c>
      <c r="F670" s="32">
        <v>3670</v>
      </c>
      <c r="G670" s="59">
        <f t="shared" si="13"/>
        <v>189</v>
      </c>
      <c r="H670" s="59">
        <v>3013</v>
      </c>
      <c r="I670" s="59">
        <f t="shared" si="14"/>
        <v>657</v>
      </c>
      <c r="J670" s="58">
        <v>0.18</v>
      </c>
      <c r="K670" s="35">
        <v>3627</v>
      </c>
      <c r="L670" s="29">
        <v>594</v>
      </c>
      <c r="M670" s="35">
        <f t="shared" si="15"/>
        <v>3607</v>
      </c>
      <c r="N670" s="35">
        <f t="shared" si="16"/>
        <v>20</v>
      </c>
      <c r="O670" s="36">
        <f t="shared" si="12"/>
        <v>5.5141990625861594E-3</v>
      </c>
    </row>
    <row r="671" spans="1:15" x14ac:dyDescent="0.25">
      <c r="A671" s="37">
        <v>61007</v>
      </c>
      <c r="B671" s="30" t="s">
        <v>41</v>
      </c>
      <c r="C671" s="30" t="s">
        <v>238</v>
      </c>
      <c r="D671" s="30" t="s">
        <v>719</v>
      </c>
      <c r="E671" s="42">
        <v>11922</v>
      </c>
      <c r="F671" s="32">
        <v>13135</v>
      </c>
      <c r="G671" s="59">
        <f t="shared" si="13"/>
        <v>1213</v>
      </c>
      <c r="H671" s="59">
        <v>8278</v>
      </c>
      <c r="I671" s="59">
        <f t="shared" si="14"/>
        <v>4857</v>
      </c>
      <c r="J671" s="58">
        <v>0.37</v>
      </c>
      <c r="K671" s="35">
        <v>13137</v>
      </c>
      <c r="L671" s="29">
        <v>221</v>
      </c>
      <c r="M671" s="35">
        <f t="shared" si="15"/>
        <v>8499</v>
      </c>
      <c r="N671" s="35">
        <f t="shared" si="16"/>
        <v>4638</v>
      </c>
      <c r="O671" s="36">
        <f t="shared" si="12"/>
        <v>0.35304864124229274</v>
      </c>
    </row>
    <row r="672" spans="1:15" x14ac:dyDescent="0.25">
      <c r="A672" s="37">
        <v>61101</v>
      </c>
      <c r="B672" s="30" t="s">
        <v>41</v>
      </c>
      <c r="C672" s="30" t="s">
        <v>553</v>
      </c>
      <c r="D672" s="30" t="s">
        <v>553</v>
      </c>
      <c r="E672" s="42">
        <v>9136</v>
      </c>
      <c r="F672" s="32">
        <v>9701</v>
      </c>
      <c r="G672" s="59">
        <f t="shared" si="13"/>
        <v>565</v>
      </c>
      <c r="H672" s="59">
        <v>6594</v>
      </c>
      <c r="I672" s="59">
        <f t="shared" si="14"/>
        <v>3107</v>
      </c>
      <c r="J672" s="58">
        <v>0.32</v>
      </c>
      <c r="K672" s="35">
        <v>9440</v>
      </c>
      <c r="L672" s="56"/>
      <c r="M672" s="35">
        <f t="shared" si="15"/>
        <v>6594</v>
      </c>
      <c r="N672" s="35">
        <f t="shared" si="16"/>
        <v>2846</v>
      </c>
      <c r="O672" s="36">
        <f t="shared" si="12"/>
        <v>0.30148305084745763</v>
      </c>
    </row>
    <row r="673" spans="1:15" x14ac:dyDescent="0.25">
      <c r="A673" s="37">
        <v>61102</v>
      </c>
      <c r="B673" s="30" t="s">
        <v>41</v>
      </c>
      <c r="C673" s="30" t="s">
        <v>553</v>
      </c>
      <c r="D673" s="30" t="s">
        <v>720</v>
      </c>
      <c r="E673" s="42">
        <v>1201</v>
      </c>
      <c r="F673" s="32">
        <v>1336</v>
      </c>
      <c r="G673" s="59">
        <f t="shared" si="13"/>
        <v>135</v>
      </c>
      <c r="H673" s="59">
        <v>1139</v>
      </c>
      <c r="I673" s="59">
        <f t="shared" si="14"/>
        <v>197</v>
      </c>
      <c r="J673" s="58">
        <v>0.15</v>
      </c>
      <c r="K673" s="35">
        <v>1310</v>
      </c>
      <c r="L673" s="56"/>
      <c r="M673" s="35">
        <f t="shared" si="15"/>
        <v>1139</v>
      </c>
      <c r="N673" s="35">
        <f t="shared" si="16"/>
        <v>171</v>
      </c>
      <c r="O673" s="36">
        <f t="shared" si="12"/>
        <v>0.13053435114503817</v>
      </c>
    </row>
    <row r="674" spans="1:15" x14ac:dyDescent="0.25">
      <c r="A674" s="37">
        <v>61103</v>
      </c>
      <c r="B674" s="30" t="s">
        <v>41</v>
      </c>
      <c r="C674" s="30" t="s">
        <v>553</v>
      </c>
      <c r="D674" s="30" t="s">
        <v>721</v>
      </c>
      <c r="E674" s="42">
        <v>4053</v>
      </c>
      <c r="F674" s="32">
        <v>4295</v>
      </c>
      <c r="G674" s="59">
        <f t="shared" si="13"/>
        <v>242</v>
      </c>
      <c r="H674" s="59">
        <v>1543</v>
      </c>
      <c r="I674" s="59">
        <f t="shared" si="14"/>
        <v>2752</v>
      </c>
      <c r="J674" s="58">
        <v>0.64</v>
      </c>
      <c r="K674" s="35">
        <v>4281</v>
      </c>
      <c r="L674" s="56"/>
      <c r="M674" s="35">
        <f t="shared" si="15"/>
        <v>1543</v>
      </c>
      <c r="N674" s="35">
        <f t="shared" si="16"/>
        <v>2738</v>
      </c>
      <c r="O674" s="36">
        <f t="shared" si="12"/>
        <v>0.63957019387993463</v>
      </c>
    </row>
    <row r="675" spans="1:15" x14ac:dyDescent="0.25">
      <c r="A675" s="37">
        <v>61104</v>
      </c>
      <c r="B675" s="30" t="s">
        <v>41</v>
      </c>
      <c r="C675" s="30" t="s">
        <v>553</v>
      </c>
      <c r="D675" s="30" t="s">
        <v>722</v>
      </c>
      <c r="E675" s="42">
        <v>2621</v>
      </c>
      <c r="F675" s="32">
        <v>2855</v>
      </c>
      <c r="G675" s="59">
        <f t="shared" si="13"/>
        <v>234</v>
      </c>
      <c r="H675" s="59">
        <v>1876</v>
      </c>
      <c r="I675" s="59">
        <f t="shared" si="14"/>
        <v>979</v>
      </c>
      <c r="J675" s="58">
        <v>0.34</v>
      </c>
      <c r="K675" s="35">
        <v>2813</v>
      </c>
      <c r="L675" s="56"/>
      <c r="M675" s="35">
        <f t="shared" si="15"/>
        <v>1876</v>
      </c>
      <c r="N675" s="35">
        <f t="shared" si="16"/>
        <v>937</v>
      </c>
      <c r="O675" s="36">
        <f t="shared" si="12"/>
        <v>0.33309633842872377</v>
      </c>
    </row>
    <row r="676" spans="1:15" x14ac:dyDescent="0.25">
      <c r="A676" s="37">
        <v>61105</v>
      </c>
      <c r="B676" s="30" t="s">
        <v>41</v>
      </c>
      <c r="C676" s="30" t="s">
        <v>553</v>
      </c>
      <c r="D676" s="30" t="s">
        <v>723</v>
      </c>
      <c r="E676" s="42">
        <v>1537</v>
      </c>
      <c r="F676" s="32">
        <v>1680</v>
      </c>
      <c r="G676" s="59">
        <f t="shared" si="13"/>
        <v>143</v>
      </c>
      <c r="H676" s="59">
        <v>1202</v>
      </c>
      <c r="I676" s="59">
        <f t="shared" si="14"/>
        <v>478</v>
      </c>
      <c r="J676" s="58">
        <v>0.28000000000000003</v>
      </c>
      <c r="K676" s="35">
        <v>1657</v>
      </c>
      <c r="L676" s="56"/>
      <c r="M676" s="35">
        <f t="shared" si="15"/>
        <v>1202</v>
      </c>
      <c r="N676" s="35">
        <f t="shared" si="16"/>
        <v>455</v>
      </c>
      <c r="O676" s="36">
        <f t="shared" si="12"/>
        <v>0.27459263729631866</v>
      </c>
    </row>
    <row r="677" spans="1:15" x14ac:dyDescent="0.25">
      <c r="A677" s="37">
        <v>61106</v>
      </c>
      <c r="B677" s="30" t="s">
        <v>41</v>
      </c>
      <c r="C677" s="30" t="s">
        <v>553</v>
      </c>
      <c r="D677" s="30" t="s">
        <v>724</v>
      </c>
      <c r="E677" s="42">
        <v>2034</v>
      </c>
      <c r="F677" s="32">
        <v>2193</v>
      </c>
      <c r="G677" s="59">
        <f t="shared" si="13"/>
        <v>159</v>
      </c>
      <c r="H677" s="59">
        <v>2034</v>
      </c>
      <c r="I677" s="59">
        <f t="shared" si="14"/>
        <v>159</v>
      </c>
      <c r="J677" s="58">
        <v>7.0000000000000007E-2</v>
      </c>
      <c r="K677" s="35">
        <v>2165</v>
      </c>
      <c r="L677" s="56"/>
      <c r="M677" s="35">
        <f t="shared" si="15"/>
        <v>2034</v>
      </c>
      <c r="N677" s="35">
        <f t="shared" si="16"/>
        <v>131</v>
      </c>
      <c r="O677" s="36">
        <f t="shared" si="12"/>
        <v>6.0508083140877598E-2</v>
      </c>
    </row>
    <row r="678" spans="1:15" x14ac:dyDescent="0.25">
      <c r="A678" s="37">
        <v>61107</v>
      </c>
      <c r="B678" s="30" t="s">
        <v>41</v>
      </c>
      <c r="C678" s="30" t="s">
        <v>553</v>
      </c>
      <c r="D678" s="30" t="s">
        <v>725</v>
      </c>
      <c r="E678" s="42">
        <v>4278</v>
      </c>
      <c r="F678" s="32">
        <v>4633</v>
      </c>
      <c r="G678" s="59">
        <f t="shared" si="13"/>
        <v>355</v>
      </c>
      <c r="H678" s="59">
        <v>3517</v>
      </c>
      <c r="I678" s="59">
        <f t="shared" si="14"/>
        <v>1116</v>
      </c>
      <c r="J678" s="58">
        <v>0.24</v>
      </c>
      <c r="K678" s="35">
        <v>4563</v>
      </c>
      <c r="L678" s="29">
        <v>113</v>
      </c>
      <c r="M678" s="35">
        <f t="shared" si="15"/>
        <v>3630</v>
      </c>
      <c r="N678" s="35">
        <f t="shared" si="16"/>
        <v>933</v>
      </c>
      <c r="O678" s="36">
        <f t="shared" si="12"/>
        <v>0.2044707429322814</v>
      </c>
    </row>
    <row r="679" spans="1:15" x14ac:dyDescent="0.25">
      <c r="A679" s="37">
        <v>61108</v>
      </c>
      <c r="B679" s="30" t="s">
        <v>41</v>
      </c>
      <c r="C679" s="30" t="s">
        <v>553</v>
      </c>
      <c r="D679" s="30" t="s">
        <v>726</v>
      </c>
      <c r="E679" s="42">
        <v>1270</v>
      </c>
      <c r="F679" s="32">
        <v>1373</v>
      </c>
      <c r="G679" s="59">
        <f t="shared" si="13"/>
        <v>103</v>
      </c>
      <c r="H679" s="40">
        <v>967</v>
      </c>
      <c r="I679" s="59">
        <f t="shared" si="14"/>
        <v>406</v>
      </c>
      <c r="J679" s="58">
        <v>0.3</v>
      </c>
      <c r="K679" s="35">
        <v>1370</v>
      </c>
      <c r="L679" s="56"/>
      <c r="M679" s="34">
        <f t="shared" si="15"/>
        <v>967</v>
      </c>
      <c r="N679" s="35">
        <f t="shared" si="16"/>
        <v>403</v>
      </c>
      <c r="O679" s="36">
        <f t="shared" si="12"/>
        <v>0.29416058394160582</v>
      </c>
    </row>
    <row r="680" spans="1:15" x14ac:dyDescent="0.25">
      <c r="A680" s="37">
        <v>61109</v>
      </c>
      <c r="B680" s="30" t="s">
        <v>41</v>
      </c>
      <c r="C680" s="30" t="s">
        <v>553</v>
      </c>
      <c r="D680" s="30" t="s">
        <v>727</v>
      </c>
      <c r="E680" s="42">
        <v>3110</v>
      </c>
      <c r="F680" s="32">
        <v>3359</v>
      </c>
      <c r="G680" s="59">
        <f t="shared" si="13"/>
        <v>249</v>
      </c>
      <c r="H680" s="59">
        <v>2262</v>
      </c>
      <c r="I680" s="59">
        <f t="shared" si="14"/>
        <v>1097</v>
      </c>
      <c r="J680" s="58">
        <v>0.33</v>
      </c>
      <c r="K680" s="35">
        <v>3276</v>
      </c>
      <c r="L680" s="56"/>
      <c r="M680" s="35">
        <f t="shared" si="15"/>
        <v>2262</v>
      </c>
      <c r="N680" s="35">
        <f t="shared" si="16"/>
        <v>1014</v>
      </c>
      <c r="O680" s="36">
        <f t="shared" si="12"/>
        <v>0.30952380952380953</v>
      </c>
    </row>
    <row r="681" spans="1:15" x14ac:dyDescent="0.25">
      <c r="A681" s="37">
        <v>61110</v>
      </c>
      <c r="B681" s="30" t="s">
        <v>41</v>
      </c>
      <c r="C681" s="30" t="s">
        <v>553</v>
      </c>
      <c r="D681" s="30" t="s">
        <v>728</v>
      </c>
      <c r="E681" s="42">
        <v>2148</v>
      </c>
      <c r="F681" s="32">
        <v>2293</v>
      </c>
      <c r="G681" s="59">
        <f t="shared" si="13"/>
        <v>145</v>
      </c>
      <c r="H681" s="40">
        <v>680</v>
      </c>
      <c r="I681" s="59">
        <f t="shared" si="14"/>
        <v>1613</v>
      </c>
      <c r="J681" s="58">
        <v>0.7</v>
      </c>
      <c r="K681" s="35">
        <v>2274</v>
      </c>
      <c r="L681" s="56"/>
      <c r="M681" s="34">
        <f t="shared" si="15"/>
        <v>680</v>
      </c>
      <c r="N681" s="35">
        <f t="shared" si="16"/>
        <v>1594</v>
      </c>
      <c r="O681" s="36">
        <f t="shared" si="12"/>
        <v>0.7009674582233949</v>
      </c>
    </row>
    <row r="682" spans="1:15" x14ac:dyDescent="0.25">
      <c r="A682" s="37">
        <v>61111</v>
      </c>
      <c r="B682" s="30" t="s">
        <v>41</v>
      </c>
      <c r="C682" s="30" t="s">
        <v>553</v>
      </c>
      <c r="D682" s="30" t="s">
        <v>729</v>
      </c>
      <c r="E682" s="42">
        <v>3537</v>
      </c>
      <c r="F682" s="32">
        <v>3781</v>
      </c>
      <c r="G682" s="59">
        <f t="shared" si="13"/>
        <v>244</v>
      </c>
      <c r="H682" s="59">
        <v>2925</v>
      </c>
      <c r="I682" s="59">
        <f t="shared" si="14"/>
        <v>856</v>
      </c>
      <c r="J682" s="58">
        <v>0.23</v>
      </c>
      <c r="K682" s="35">
        <v>3711</v>
      </c>
      <c r="L682" s="56"/>
      <c r="M682" s="35">
        <f t="shared" si="15"/>
        <v>2925</v>
      </c>
      <c r="N682" s="35">
        <f t="shared" si="16"/>
        <v>786</v>
      </c>
      <c r="O682" s="36">
        <f t="shared" si="12"/>
        <v>0.211802748585287</v>
      </c>
    </row>
    <row r="683" spans="1:15" x14ac:dyDescent="0.25">
      <c r="A683" s="37">
        <v>61112</v>
      </c>
      <c r="B683" s="30" t="s">
        <v>41</v>
      </c>
      <c r="C683" s="30" t="s">
        <v>553</v>
      </c>
      <c r="D683" s="30" t="s">
        <v>730</v>
      </c>
      <c r="E683" s="42">
        <v>2402</v>
      </c>
      <c r="F683" s="32">
        <v>2644</v>
      </c>
      <c r="G683" s="59">
        <f t="shared" si="13"/>
        <v>242</v>
      </c>
      <c r="H683" s="59">
        <v>2201</v>
      </c>
      <c r="I683" s="59">
        <f t="shared" si="14"/>
        <v>443</v>
      </c>
      <c r="J683" s="58">
        <v>0.17</v>
      </c>
      <c r="K683" s="35">
        <v>2530</v>
      </c>
      <c r="L683" s="56"/>
      <c r="M683" s="35">
        <f t="shared" si="15"/>
        <v>2201</v>
      </c>
      <c r="N683" s="35">
        <f t="shared" si="16"/>
        <v>329</v>
      </c>
      <c r="O683" s="36">
        <f t="shared" si="12"/>
        <v>0.1300395256916996</v>
      </c>
    </row>
    <row r="684" spans="1:15" x14ac:dyDescent="0.25">
      <c r="A684" s="37">
        <v>61113</v>
      </c>
      <c r="B684" s="30" t="s">
        <v>41</v>
      </c>
      <c r="C684" s="30" t="s">
        <v>553</v>
      </c>
      <c r="D684" s="30" t="s">
        <v>731</v>
      </c>
      <c r="E684" s="42">
        <v>2904</v>
      </c>
      <c r="F684" s="32">
        <v>3173</v>
      </c>
      <c r="G684" s="59">
        <f t="shared" si="13"/>
        <v>269</v>
      </c>
      <c r="H684" s="59">
        <v>2509</v>
      </c>
      <c r="I684" s="59">
        <f t="shared" si="14"/>
        <v>664</v>
      </c>
      <c r="J684" s="58">
        <v>0.21</v>
      </c>
      <c r="K684" s="35">
        <v>3128</v>
      </c>
      <c r="L684" s="56"/>
      <c r="M684" s="35">
        <f t="shared" si="15"/>
        <v>2509</v>
      </c>
      <c r="N684" s="35">
        <f t="shared" si="16"/>
        <v>619</v>
      </c>
      <c r="O684" s="36">
        <f t="shared" si="12"/>
        <v>0.19789002557544758</v>
      </c>
    </row>
    <row r="685" spans="1:15" x14ac:dyDescent="0.25">
      <c r="A685" s="37">
        <v>61201</v>
      </c>
      <c r="B685" s="30" t="s">
        <v>41</v>
      </c>
      <c r="C685" s="30" t="s">
        <v>732</v>
      </c>
      <c r="D685" s="30" t="s">
        <v>732</v>
      </c>
      <c r="E685" s="42">
        <v>8871</v>
      </c>
      <c r="F685" s="32">
        <v>9670</v>
      </c>
      <c r="G685" s="59">
        <f t="shared" si="13"/>
        <v>799</v>
      </c>
      <c r="H685" s="59">
        <v>8255</v>
      </c>
      <c r="I685" s="59">
        <f t="shared" si="14"/>
        <v>1415</v>
      </c>
      <c r="J685" s="58">
        <v>0.15</v>
      </c>
      <c r="K685" s="35">
        <v>9618</v>
      </c>
      <c r="L685" s="29">
        <v>229</v>
      </c>
      <c r="M685" s="35">
        <f t="shared" si="15"/>
        <v>8484</v>
      </c>
      <c r="N685" s="35">
        <f t="shared" si="16"/>
        <v>1134</v>
      </c>
      <c r="O685" s="36">
        <f t="shared" si="12"/>
        <v>0.11790393013100436</v>
      </c>
    </row>
    <row r="686" spans="1:15" x14ac:dyDescent="0.25">
      <c r="A686" s="37">
        <v>61202</v>
      </c>
      <c r="B686" s="30" t="s">
        <v>41</v>
      </c>
      <c r="C686" s="30" t="s">
        <v>732</v>
      </c>
      <c r="D686" s="30" t="s">
        <v>733</v>
      </c>
      <c r="E686" s="42">
        <v>4234</v>
      </c>
      <c r="F686" s="32">
        <v>4590</v>
      </c>
      <c r="G686" s="59">
        <f t="shared" si="13"/>
        <v>356</v>
      </c>
      <c r="H686" s="59">
        <v>3188</v>
      </c>
      <c r="I686" s="59">
        <f t="shared" si="14"/>
        <v>1402</v>
      </c>
      <c r="J686" s="58">
        <v>0.31</v>
      </c>
      <c r="K686" s="35">
        <v>4578</v>
      </c>
      <c r="L686" s="29">
        <v>1024</v>
      </c>
      <c r="M686" s="35">
        <f t="shared" si="15"/>
        <v>4212</v>
      </c>
      <c r="N686" s="35">
        <f t="shared" si="16"/>
        <v>366</v>
      </c>
      <c r="O686" s="36">
        <f t="shared" si="12"/>
        <v>7.9947575360419396E-2</v>
      </c>
    </row>
    <row r="687" spans="1:15" x14ac:dyDescent="0.25">
      <c r="A687" s="37">
        <v>61203</v>
      </c>
      <c r="B687" s="30" t="s">
        <v>41</v>
      </c>
      <c r="C687" s="30" t="s">
        <v>732</v>
      </c>
      <c r="D687" s="30" t="s">
        <v>212</v>
      </c>
      <c r="E687" s="57">
        <v>913</v>
      </c>
      <c r="F687" s="39">
        <v>953</v>
      </c>
      <c r="G687" s="40">
        <f t="shared" si="13"/>
        <v>40</v>
      </c>
      <c r="H687" s="40">
        <v>890</v>
      </c>
      <c r="I687" s="40">
        <f t="shared" si="14"/>
        <v>63</v>
      </c>
      <c r="J687" s="58">
        <v>7.0000000000000007E-2</v>
      </c>
      <c r="K687" s="34">
        <v>922</v>
      </c>
      <c r="L687" s="56"/>
      <c r="M687" s="34">
        <f t="shared" si="15"/>
        <v>890</v>
      </c>
      <c r="N687" s="34">
        <f t="shared" si="16"/>
        <v>32</v>
      </c>
      <c r="O687" s="36">
        <f t="shared" si="12"/>
        <v>3.4707158351409979E-2</v>
      </c>
    </row>
    <row r="688" spans="1:15" x14ac:dyDescent="0.25">
      <c r="A688" s="37">
        <v>61204</v>
      </c>
      <c r="B688" s="30" t="s">
        <v>41</v>
      </c>
      <c r="C688" s="30" t="s">
        <v>732</v>
      </c>
      <c r="D688" s="30" t="s">
        <v>734</v>
      </c>
      <c r="E688" s="42">
        <v>3361</v>
      </c>
      <c r="F688" s="32">
        <v>3677</v>
      </c>
      <c r="G688" s="59">
        <f t="shared" si="13"/>
        <v>316</v>
      </c>
      <c r="H688" s="59">
        <v>2317</v>
      </c>
      <c r="I688" s="59">
        <f t="shared" si="14"/>
        <v>1360</v>
      </c>
      <c r="J688" s="58">
        <v>0.37</v>
      </c>
      <c r="K688" s="35">
        <v>3678</v>
      </c>
      <c r="L688" s="29">
        <v>171</v>
      </c>
      <c r="M688" s="35">
        <f t="shared" si="15"/>
        <v>2488</v>
      </c>
      <c r="N688" s="35">
        <f t="shared" si="16"/>
        <v>1190</v>
      </c>
      <c r="O688" s="36">
        <f t="shared" si="12"/>
        <v>0.32354540511147362</v>
      </c>
    </row>
    <row r="689" spans="1:15" x14ac:dyDescent="0.25">
      <c r="A689" s="37">
        <v>61301</v>
      </c>
      <c r="B689" s="30" t="s">
        <v>41</v>
      </c>
      <c r="C689" s="30" t="s">
        <v>252</v>
      </c>
      <c r="D689" s="30" t="s">
        <v>252</v>
      </c>
      <c r="E689" s="42">
        <v>3901</v>
      </c>
      <c r="F689" s="32">
        <v>4124</v>
      </c>
      <c r="G689" s="59">
        <f t="shared" si="13"/>
        <v>223</v>
      </c>
      <c r="H689" s="59">
        <v>3643</v>
      </c>
      <c r="I689" s="59">
        <f t="shared" si="14"/>
        <v>481</v>
      </c>
      <c r="J689" s="58">
        <v>0.12</v>
      </c>
      <c r="K689" s="35">
        <v>3983</v>
      </c>
      <c r="L689" s="29">
        <v>320</v>
      </c>
      <c r="M689" s="35">
        <f t="shared" si="15"/>
        <v>3963</v>
      </c>
      <c r="N689" s="35">
        <f t="shared" si="16"/>
        <v>20</v>
      </c>
      <c r="O689" s="36">
        <f t="shared" si="12"/>
        <v>5.0213406979663566E-3</v>
      </c>
    </row>
    <row r="690" spans="1:15" x14ac:dyDescent="0.25">
      <c r="A690" s="37">
        <v>61302</v>
      </c>
      <c r="B690" s="30" t="s">
        <v>41</v>
      </c>
      <c r="C690" s="30" t="s">
        <v>252</v>
      </c>
      <c r="D690" s="30" t="s">
        <v>735</v>
      </c>
      <c r="E690" s="42">
        <v>1263</v>
      </c>
      <c r="F690" s="32">
        <v>1343</v>
      </c>
      <c r="G690" s="59">
        <f t="shared" si="13"/>
        <v>80</v>
      </c>
      <c r="H690" s="59">
        <v>1147</v>
      </c>
      <c r="I690" s="59">
        <f t="shared" si="14"/>
        <v>196</v>
      </c>
      <c r="J690" s="58">
        <v>0.15</v>
      </c>
      <c r="K690" s="35">
        <v>1311</v>
      </c>
      <c r="L690" s="56"/>
      <c r="M690" s="35">
        <f t="shared" si="15"/>
        <v>1147</v>
      </c>
      <c r="N690" s="35">
        <f t="shared" si="16"/>
        <v>164</v>
      </c>
      <c r="O690" s="36">
        <f t="shared" si="12"/>
        <v>0.12509534706331046</v>
      </c>
    </row>
    <row r="691" spans="1:15" x14ac:dyDescent="0.25">
      <c r="A691" s="37">
        <v>61303</v>
      </c>
      <c r="B691" s="30" t="s">
        <v>41</v>
      </c>
      <c r="C691" s="30" t="s">
        <v>252</v>
      </c>
      <c r="D691" s="30" t="s">
        <v>736</v>
      </c>
      <c r="E691" s="42">
        <v>7716</v>
      </c>
      <c r="F691" s="32">
        <v>9852</v>
      </c>
      <c r="G691" s="59">
        <f t="shared" si="13"/>
        <v>2136</v>
      </c>
      <c r="H691" s="59">
        <v>4431</v>
      </c>
      <c r="I691" s="59">
        <f t="shared" si="14"/>
        <v>5421</v>
      </c>
      <c r="J691" s="58">
        <v>0.55000000000000004</v>
      </c>
      <c r="K691" s="35">
        <v>9870</v>
      </c>
      <c r="L691" s="29">
        <v>1475</v>
      </c>
      <c r="M691" s="35">
        <f t="shared" si="15"/>
        <v>5906</v>
      </c>
      <c r="N691" s="35">
        <f t="shared" si="16"/>
        <v>3964</v>
      </c>
      <c r="O691" s="36">
        <f t="shared" si="12"/>
        <v>0.40162107396149949</v>
      </c>
    </row>
    <row r="692" spans="1:15" x14ac:dyDescent="0.25">
      <c r="A692" s="37">
        <v>61304</v>
      </c>
      <c r="B692" s="30" t="s">
        <v>41</v>
      </c>
      <c r="C692" s="30" t="s">
        <v>252</v>
      </c>
      <c r="D692" s="30" t="s">
        <v>737</v>
      </c>
      <c r="E692" s="42">
        <v>3242</v>
      </c>
      <c r="F692" s="32">
        <v>3505</v>
      </c>
      <c r="G692" s="59">
        <f t="shared" si="13"/>
        <v>263</v>
      </c>
      <c r="H692" s="59">
        <v>2965</v>
      </c>
      <c r="I692" s="59">
        <f t="shared" si="14"/>
        <v>540</v>
      </c>
      <c r="J692" s="58">
        <v>0.15</v>
      </c>
      <c r="K692" s="35">
        <v>3468</v>
      </c>
      <c r="L692" s="56"/>
      <c r="M692" s="35">
        <f t="shared" si="15"/>
        <v>2965</v>
      </c>
      <c r="N692" s="35">
        <f t="shared" si="16"/>
        <v>503</v>
      </c>
      <c r="O692" s="36">
        <f t="shared" si="12"/>
        <v>0.14504036908881199</v>
      </c>
    </row>
    <row r="693" spans="1:15" x14ac:dyDescent="0.25">
      <c r="A693" s="37">
        <v>61305</v>
      </c>
      <c r="B693" s="30" t="s">
        <v>41</v>
      </c>
      <c r="C693" s="30" t="s">
        <v>252</v>
      </c>
      <c r="D693" s="30" t="s">
        <v>738</v>
      </c>
      <c r="E693" s="42">
        <v>2264</v>
      </c>
      <c r="F693" s="32">
        <v>2391</v>
      </c>
      <c r="G693" s="59">
        <f t="shared" si="13"/>
        <v>127</v>
      </c>
      <c r="H693" s="59">
        <v>1575</v>
      </c>
      <c r="I693" s="59">
        <f t="shared" si="14"/>
        <v>816</v>
      </c>
      <c r="J693" s="58">
        <v>0.34</v>
      </c>
      <c r="K693" s="35">
        <v>2351</v>
      </c>
      <c r="L693" s="56"/>
      <c r="M693" s="35">
        <f t="shared" si="15"/>
        <v>1575</v>
      </c>
      <c r="N693" s="35">
        <f t="shared" si="16"/>
        <v>776</v>
      </c>
      <c r="O693" s="36">
        <f t="shared" si="12"/>
        <v>0.33007230965546575</v>
      </c>
    </row>
    <row r="694" spans="1:15" x14ac:dyDescent="0.25">
      <c r="A694" s="37">
        <v>61306</v>
      </c>
      <c r="B694" s="30" t="s">
        <v>41</v>
      </c>
      <c r="C694" s="30" t="s">
        <v>252</v>
      </c>
      <c r="D694" s="30" t="s">
        <v>739</v>
      </c>
      <c r="E694" s="42">
        <v>1955</v>
      </c>
      <c r="F694" s="32">
        <v>2067</v>
      </c>
      <c r="G694" s="59">
        <f t="shared" si="13"/>
        <v>112</v>
      </c>
      <c r="H694" s="59">
        <v>1725</v>
      </c>
      <c r="I694" s="59">
        <f t="shared" si="14"/>
        <v>342</v>
      </c>
      <c r="J694" s="58">
        <v>0.17</v>
      </c>
      <c r="K694" s="35">
        <v>1999</v>
      </c>
      <c r="L694" s="56"/>
      <c r="M694" s="35">
        <f t="shared" si="15"/>
        <v>1725</v>
      </c>
      <c r="N694" s="35">
        <f t="shared" si="16"/>
        <v>274</v>
      </c>
      <c r="O694" s="36">
        <f t="shared" si="12"/>
        <v>0.13706853426713356</v>
      </c>
    </row>
    <row r="695" spans="1:15" x14ac:dyDescent="0.25">
      <c r="A695" s="37">
        <v>61307</v>
      </c>
      <c r="B695" s="30" t="s">
        <v>41</v>
      </c>
      <c r="C695" s="30" t="s">
        <v>252</v>
      </c>
      <c r="D695" s="30" t="s">
        <v>740</v>
      </c>
      <c r="E695" s="42">
        <v>3700</v>
      </c>
      <c r="F695" s="32">
        <v>3962</v>
      </c>
      <c r="G695" s="59">
        <f t="shared" si="13"/>
        <v>262</v>
      </c>
      <c r="H695" s="59">
        <v>2201</v>
      </c>
      <c r="I695" s="59">
        <f t="shared" si="14"/>
        <v>1761</v>
      </c>
      <c r="J695" s="58">
        <v>0.44</v>
      </c>
      <c r="K695" s="35">
        <v>3887</v>
      </c>
      <c r="L695" s="29">
        <v>996</v>
      </c>
      <c r="M695" s="35">
        <f t="shared" si="15"/>
        <v>3197</v>
      </c>
      <c r="N695" s="35">
        <f t="shared" si="16"/>
        <v>690</v>
      </c>
      <c r="O695" s="36">
        <f t="shared" si="12"/>
        <v>0.17751479289940827</v>
      </c>
    </row>
    <row r="696" spans="1:15" x14ac:dyDescent="0.25">
      <c r="A696" s="37">
        <v>61308</v>
      </c>
      <c r="B696" s="30" t="s">
        <v>41</v>
      </c>
      <c r="C696" s="30" t="s">
        <v>252</v>
      </c>
      <c r="D696" s="30" t="s">
        <v>741</v>
      </c>
      <c r="E696" s="42">
        <v>1390</v>
      </c>
      <c r="F696" s="32">
        <v>1442</v>
      </c>
      <c r="G696" s="59">
        <f t="shared" si="13"/>
        <v>52</v>
      </c>
      <c r="H696" s="59">
        <v>1107</v>
      </c>
      <c r="I696" s="59">
        <f t="shared" si="14"/>
        <v>335</v>
      </c>
      <c r="J696" s="58">
        <v>0.23</v>
      </c>
      <c r="K696" s="35">
        <v>1442</v>
      </c>
      <c r="L696" s="29">
        <v>335</v>
      </c>
      <c r="M696" s="35">
        <f t="shared" si="15"/>
        <v>1442</v>
      </c>
      <c r="N696" s="35">
        <f t="shared" si="16"/>
        <v>0</v>
      </c>
      <c r="O696" s="36">
        <f t="shared" si="12"/>
        <v>0</v>
      </c>
    </row>
    <row r="697" spans="1:15" x14ac:dyDescent="0.25">
      <c r="A697" s="37">
        <v>61309</v>
      </c>
      <c r="B697" s="30" t="s">
        <v>41</v>
      </c>
      <c r="C697" s="30" t="s">
        <v>252</v>
      </c>
      <c r="D697" s="30" t="s">
        <v>742</v>
      </c>
      <c r="E697" s="57">
        <v>309</v>
      </c>
      <c r="F697" s="39">
        <v>443</v>
      </c>
      <c r="G697" s="40">
        <f t="shared" si="13"/>
        <v>134</v>
      </c>
      <c r="H697" s="40">
        <v>272</v>
      </c>
      <c r="I697" s="40">
        <f t="shared" si="14"/>
        <v>171</v>
      </c>
      <c r="J697" s="58">
        <v>0.39</v>
      </c>
      <c r="K697" s="34">
        <v>437</v>
      </c>
      <c r="L697" s="56"/>
      <c r="M697" s="34">
        <f t="shared" si="15"/>
        <v>272</v>
      </c>
      <c r="N697" s="34">
        <f t="shared" si="16"/>
        <v>165</v>
      </c>
      <c r="O697" s="36">
        <f t="shared" si="12"/>
        <v>0.37757437070938216</v>
      </c>
    </row>
    <row r="698" spans="1:15" x14ac:dyDescent="0.25">
      <c r="A698" s="37">
        <v>61310</v>
      </c>
      <c r="B698" s="30" t="s">
        <v>41</v>
      </c>
      <c r="C698" s="30" t="s">
        <v>252</v>
      </c>
      <c r="D698" s="30" t="s">
        <v>743</v>
      </c>
      <c r="E698" s="42">
        <v>1194</v>
      </c>
      <c r="F698" s="32">
        <v>1284</v>
      </c>
      <c r="G698" s="59">
        <f t="shared" si="13"/>
        <v>90</v>
      </c>
      <c r="H698" s="59">
        <v>1021</v>
      </c>
      <c r="I698" s="59">
        <f t="shared" si="14"/>
        <v>263</v>
      </c>
      <c r="J698" s="58">
        <v>0.2</v>
      </c>
      <c r="K698" s="35">
        <v>1255</v>
      </c>
      <c r="L698" s="56"/>
      <c r="M698" s="35">
        <f t="shared" si="15"/>
        <v>1021</v>
      </c>
      <c r="N698" s="35">
        <f t="shared" si="16"/>
        <v>234</v>
      </c>
      <c r="O698" s="36">
        <f t="shared" si="12"/>
        <v>0.18645418326693228</v>
      </c>
    </row>
    <row r="699" spans="1:15" x14ac:dyDescent="0.25">
      <c r="A699" s="37">
        <v>61311</v>
      </c>
      <c r="B699" s="30" t="s">
        <v>41</v>
      </c>
      <c r="C699" s="30" t="s">
        <v>252</v>
      </c>
      <c r="D699" s="30" t="s">
        <v>744</v>
      </c>
      <c r="E699" s="42">
        <v>2569</v>
      </c>
      <c r="F699" s="32">
        <v>2911</v>
      </c>
      <c r="G699" s="59">
        <f t="shared" si="13"/>
        <v>342</v>
      </c>
      <c r="H699" s="59">
        <v>2443</v>
      </c>
      <c r="I699" s="59">
        <f t="shared" si="14"/>
        <v>468</v>
      </c>
      <c r="J699" s="58">
        <v>0.16</v>
      </c>
      <c r="K699" s="35">
        <v>2869</v>
      </c>
      <c r="L699" s="56"/>
      <c r="M699" s="35">
        <f t="shared" si="15"/>
        <v>2443</v>
      </c>
      <c r="N699" s="35">
        <f t="shared" si="16"/>
        <v>426</v>
      </c>
      <c r="O699" s="36">
        <f t="shared" si="12"/>
        <v>0.14848379226211222</v>
      </c>
    </row>
    <row r="700" spans="1:15" x14ac:dyDescent="0.25">
      <c r="A700" s="37">
        <v>70101</v>
      </c>
      <c r="B700" s="30" t="s">
        <v>42</v>
      </c>
      <c r="C700" s="30" t="s">
        <v>42</v>
      </c>
      <c r="D700" s="30" t="s">
        <v>42</v>
      </c>
      <c r="E700" s="38"/>
      <c r="F700" s="39">
        <v>0</v>
      </c>
      <c r="G700" s="40">
        <f t="shared" si="13"/>
        <v>0</v>
      </c>
      <c r="H700" s="40">
        <v>0</v>
      </c>
      <c r="I700" s="40">
        <f t="shared" si="14"/>
        <v>0</v>
      </c>
      <c r="J700" s="40" t="s">
        <v>1834</v>
      </c>
      <c r="K700" s="34">
        <v>0</v>
      </c>
      <c r="L700" s="29">
        <v>0</v>
      </c>
      <c r="M700" s="34">
        <f t="shared" si="15"/>
        <v>0</v>
      </c>
      <c r="N700" s="34">
        <f t="shared" si="16"/>
        <v>0</v>
      </c>
      <c r="O700" s="36" t="e">
        <f t="shared" si="12"/>
        <v>#DIV/0!</v>
      </c>
    </row>
    <row r="701" spans="1:15" x14ac:dyDescent="0.25">
      <c r="A701" s="37">
        <v>70102</v>
      </c>
      <c r="B701" s="30" t="s">
        <v>42</v>
      </c>
      <c r="C701" s="30" t="s">
        <v>42</v>
      </c>
      <c r="D701" s="30" t="s">
        <v>696</v>
      </c>
      <c r="E701" s="38"/>
      <c r="F701" s="39">
        <v>0</v>
      </c>
      <c r="G701" s="40">
        <f t="shared" si="13"/>
        <v>0</v>
      </c>
      <c r="H701" s="40">
        <v>0</v>
      </c>
      <c r="I701" s="40">
        <f t="shared" si="14"/>
        <v>0</v>
      </c>
      <c r="J701" s="40" t="s">
        <v>1834</v>
      </c>
      <c r="K701" s="34">
        <v>0</v>
      </c>
      <c r="L701" s="56"/>
      <c r="M701" s="34">
        <f t="shared" si="15"/>
        <v>0</v>
      </c>
      <c r="N701" s="34">
        <f t="shared" si="16"/>
        <v>0</v>
      </c>
      <c r="O701" s="36" t="e">
        <f t="shared" si="12"/>
        <v>#DIV/0!</v>
      </c>
    </row>
    <row r="702" spans="1:15" x14ac:dyDescent="0.25">
      <c r="A702" s="37">
        <v>70103</v>
      </c>
      <c r="B702" s="30" t="s">
        <v>42</v>
      </c>
      <c r="C702" s="30" t="s">
        <v>42</v>
      </c>
      <c r="D702" s="30" t="s">
        <v>745</v>
      </c>
      <c r="E702" s="38"/>
      <c r="F702" s="39">
        <v>0</v>
      </c>
      <c r="G702" s="40">
        <f t="shared" si="13"/>
        <v>0</v>
      </c>
      <c r="H702" s="40">
        <v>0</v>
      </c>
      <c r="I702" s="40">
        <f t="shared" si="14"/>
        <v>0</v>
      </c>
      <c r="J702" s="40" t="s">
        <v>1834</v>
      </c>
      <c r="K702" s="34">
        <v>0</v>
      </c>
      <c r="L702" s="56"/>
      <c r="M702" s="34">
        <f t="shared" si="15"/>
        <v>0</v>
      </c>
      <c r="N702" s="34">
        <f t="shared" si="16"/>
        <v>0</v>
      </c>
      <c r="O702" s="36" t="e">
        <f t="shared" si="12"/>
        <v>#DIV/0!</v>
      </c>
    </row>
    <row r="703" spans="1:15" x14ac:dyDescent="0.25">
      <c r="A703" s="37">
        <v>70104</v>
      </c>
      <c r="B703" s="30" t="s">
        <v>42</v>
      </c>
      <c r="C703" s="30" t="s">
        <v>42</v>
      </c>
      <c r="D703" s="30" t="s">
        <v>746</v>
      </c>
      <c r="E703" s="38"/>
      <c r="F703" s="39">
        <v>0</v>
      </c>
      <c r="G703" s="40">
        <f t="shared" si="13"/>
        <v>0</v>
      </c>
      <c r="H703" s="40">
        <v>0</v>
      </c>
      <c r="I703" s="40">
        <f t="shared" si="14"/>
        <v>0</v>
      </c>
      <c r="J703" s="40" t="s">
        <v>1834</v>
      </c>
      <c r="K703" s="34">
        <v>0</v>
      </c>
      <c r="L703" s="56"/>
      <c r="M703" s="34">
        <f t="shared" si="15"/>
        <v>0</v>
      </c>
      <c r="N703" s="34">
        <f t="shared" si="16"/>
        <v>0</v>
      </c>
      <c r="O703" s="36" t="e">
        <f t="shared" si="12"/>
        <v>#DIV/0!</v>
      </c>
    </row>
    <row r="704" spans="1:15" x14ac:dyDescent="0.25">
      <c r="A704" s="37">
        <v>70105</v>
      </c>
      <c r="B704" s="30" t="s">
        <v>42</v>
      </c>
      <c r="C704" s="30" t="s">
        <v>42</v>
      </c>
      <c r="D704" s="30" t="s">
        <v>747</v>
      </c>
      <c r="E704" s="38"/>
      <c r="F704" s="39">
        <v>0</v>
      </c>
      <c r="G704" s="40">
        <f t="shared" si="13"/>
        <v>0</v>
      </c>
      <c r="H704" s="40">
        <v>0</v>
      </c>
      <c r="I704" s="40">
        <f t="shared" si="14"/>
        <v>0</v>
      </c>
      <c r="J704" s="40" t="s">
        <v>1834</v>
      </c>
      <c r="K704" s="34">
        <v>0</v>
      </c>
      <c r="L704" s="56"/>
      <c r="M704" s="34">
        <f t="shared" si="15"/>
        <v>0</v>
      </c>
      <c r="N704" s="34">
        <f t="shared" si="16"/>
        <v>0</v>
      </c>
      <c r="O704" s="36" t="e">
        <f t="shared" si="12"/>
        <v>#DIV/0!</v>
      </c>
    </row>
    <row r="705" spans="1:15" x14ac:dyDescent="0.25">
      <c r="A705" s="37">
        <v>70106</v>
      </c>
      <c r="B705" s="30" t="s">
        <v>42</v>
      </c>
      <c r="C705" s="30" t="s">
        <v>42</v>
      </c>
      <c r="D705" s="30" t="s">
        <v>748</v>
      </c>
      <c r="E705" s="38"/>
      <c r="F705" s="39">
        <v>0</v>
      </c>
      <c r="G705" s="40">
        <f t="shared" si="13"/>
        <v>0</v>
      </c>
      <c r="H705" s="40">
        <v>0</v>
      </c>
      <c r="I705" s="40">
        <f t="shared" si="14"/>
        <v>0</v>
      </c>
      <c r="J705" s="40" t="s">
        <v>1834</v>
      </c>
      <c r="K705" s="34">
        <v>0</v>
      </c>
      <c r="L705" s="56"/>
      <c r="M705" s="34">
        <f t="shared" si="15"/>
        <v>0</v>
      </c>
      <c r="N705" s="34">
        <f t="shared" si="16"/>
        <v>0</v>
      </c>
      <c r="O705" s="36" t="e">
        <f t="shared" si="12"/>
        <v>#DIV/0!</v>
      </c>
    </row>
    <row r="706" spans="1:15" x14ac:dyDescent="0.25">
      <c r="A706" s="37">
        <v>70107</v>
      </c>
      <c r="B706" s="30" t="s">
        <v>42</v>
      </c>
      <c r="C706" s="30" t="s">
        <v>42</v>
      </c>
      <c r="D706" s="30" t="s">
        <v>749</v>
      </c>
      <c r="E706" s="38"/>
      <c r="F706" s="39">
        <v>0</v>
      </c>
      <c r="G706" s="40">
        <f t="shared" si="13"/>
        <v>0</v>
      </c>
      <c r="H706" s="40">
        <v>0</v>
      </c>
      <c r="I706" s="40">
        <f t="shared" si="14"/>
        <v>0</v>
      </c>
      <c r="J706" s="40" t="s">
        <v>1834</v>
      </c>
      <c r="K706" s="34">
        <v>0</v>
      </c>
      <c r="L706" s="56"/>
      <c r="M706" s="34">
        <f t="shared" si="15"/>
        <v>0</v>
      </c>
      <c r="N706" s="34">
        <f t="shared" si="16"/>
        <v>0</v>
      </c>
      <c r="O706" s="36" t="e">
        <f t="shared" si="12"/>
        <v>#DIV/0!</v>
      </c>
    </row>
    <row r="707" spans="1:15" x14ac:dyDescent="0.25">
      <c r="A707" s="37">
        <v>80101</v>
      </c>
      <c r="B707" s="30" t="s">
        <v>43</v>
      </c>
      <c r="C707" s="30" t="s">
        <v>43</v>
      </c>
      <c r="D707" s="30" t="s">
        <v>43</v>
      </c>
      <c r="E707" s="42">
        <v>2727</v>
      </c>
      <c r="F707" s="32">
        <v>2973</v>
      </c>
      <c r="G707" s="59">
        <f t="shared" si="13"/>
        <v>246</v>
      </c>
      <c r="H707" s="59">
        <v>1084</v>
      </c>
      <c r="I707" s="59">
        <f t="shared" si="14"/>
        <v>1889</v>
      </c>
      <c r="J707" s="58">
        <v>0.64</v>
      </c>
      <c r="K707" s="35">
        <v>2996</v>
      </c>
      <c r="L707" s="29">
        <v>0</v>
      </c>
      <c r="M707" s="35">
        <f t="shared" si="15"/>
        <v>1084</v>
      </c>
      <c r="N707" s="35">
        <f t="shared" si="16"/>
        <v>1912</v>
      </c>
      <c r="O707" s="36">
        <f t="shared" si="12"/>
        <v>0.63818424566088117</v>
      </c>
    </row>
    <row r="708" spans="1:15" x14ac:dyDescent="0.25">
      <c r="A708" s="37">
        <v>80102</v>
      </c>
      <c r="B708" s="30" t="s">
        <v>43</v>
      </c>
      <c r="C708" s="30" t="s">
        <v>43</v>
      </c>
      <c r="D708" s="30" t="s">
        <v>750</v>
      </c>
      <c r="E708" s="42">
        <v>2236</v>
      </c>
      <c r="F708" s="32">
        <v>2408</v>
      </c>
      <c r="G708" s="59">
        <f t="shared" si="13"/>
        <v>172</v>
      </c>
      <c r="H708" s="59">
        <v>2076</v>
      </c>
      <c r="I708" s="59">
        <f t="shared" si="14"/>
        <v>332</v>
      </c>
      <c r="J708" s="58">
        <v>0.14000000000000001</v>
      </c>
      <c r="K708" s="35">
        <v>2405</v>
      </c>
      <c r="L708" s="56"/>
      <c r="M708" s="35">
        <f t="shared" si="15"/>
        <v>2076</v>
      </c>
      <c r="N708" s="35">
        <f t="shared" si="16"/>
        <v>329</v>
      </c>
      <c r="O708" s="36">
        <f t="shared" si="12"/>
        <v>0.13679833679833681</v>
      </c>
    </row>
    <row r="709" spans="1:15" x14ac:dyDescent="0.25">
      <c r="A709" s="37">
        <v>80103</v>
      </c>
      <c r="B709" s="30" t="s">
        <v>43</v>
      </c>
      <c r="C709" s="30" t="s">
        <v>43</v>
      </c>
      <c r="D709" s="30" t="s">
        <v>751</v>
      </c>
      <c r="E709" s="42">
        <v>2425</v>
      </c>
      <c r="F709" s="32">
        <v>11418</v>
      </c>
      <c r="G709" s="59">
        <f t="shared" si="13"/>
        <v>8993</v>
      </c>
      <c r="H709" s="59">
        <v>2237</v>
      </c>
      <c r="I709" s="59">
        <f t="shared" si="14"/>
        <v>9181</v>
      </c>
      <c r="J709" s="58">
        <v>0.8</v>
      </c>
      <c r="K709" s="35">
        <v>12333</v>
      </c>
      <c r="L709" s="56"/>
      <c r="M709" s="35">
        <f t="shared" si="15"/>
        <v>2237</v>
      </c>
      <c r="N709" s="35">
        <f t="shared" si="16"/>
        <v>10096</v>
      </c>
      <c r="O709" s="36">
        <f t="shared" si="12"/>
        <v>0.81861671937079383</v>
      </c>
    </row>
    <row r="710" spans="1:15" x14ac:dyDescent="0.25">
      <c r="A710" s="37">
        <v>80104</v>
      </c>
      <c r="B710" s="30" t="s">
        <v>43</v>
      </c>
      <c r="C710" s="30" t="s">
        <v>43</v>
      </c>
      <c r="D710" s="30" t="s">
        <v>134</v>
      </c>
      <c r="E710" s="42">
        <v>1713</v>
      </c>
      <c r="F710" s="32">
        <v>1937</v>
      </c>
      <c r="G710" s="59">
        <f t="shared" si="13"/>
        <v>224</v>
      </c>
      <c r="H710" s="59">
        <v>1319</v>
      </c>
      <c r="I710" s="59">
        <f t="shared" si="14"/>
        <v>618</v>
      </c>
      <c r="J710" s="58">
        <v>0.32</v>
      </c>
      <c r="K710" s="35">
        <v>1949</v>
      </c>
      <c r="L710" s="56"/>
      <c r="M710" s="35">
        <f t="shared" si="15"/>
        <v>1319</v>
      </c>
      <c r="N710" s="35">
        <f t="shared" si="16"/>
        <v>630</v>
      </c>
      <c r="O710" s="36">
        <f t="shared" si="12"/>
        <v>0.32324268855823501</v>
      </c>
    </row>
    <row r="711" spans="1:15" x14ac:dyDescent="0.25">
      <c r="A711" s="37">
        <v>80105</v>
      </c>
      <c r="B711" s="30" t="s">
        <v>43</v>
      </c>
      <c r="C711" s="30" t="s">
        <v>43</v>
      </c>
      <c r="D711" s="30" t="s">
        <v>752</v>
      </c>
      <c r="E711" s="42">
        <v>2635</v>
      </c>
      <c r="F711" s="32">
        <v>2869</v>
      </c>
      <c r="G711" s="59">
        <f t="shared" si="13"/>
        <v>234</v>
      </c>
      <c r="H711" s="59">
        <v>2260</v>
      </c>
      <c r="I711" s="59">
        <f t="shared" si="14"/>
        <v>609</v>
      </c>
      <c r="J711" s="58">
        <v>0.21</v>
      </c>
      <c r="K711" s="35">
        <v>2923</v>
      </c>
      <c r="L711" s="29">
        <v>0</v>
      </c>
      <c r="M711" s="35">
        <f t="shared" si="15"/>
        <v>2260</v>
      </c>
      <c r="N711" s="35">
        <f t="shared" si="16"/>
        <v>663</v>
      </c>
      <c r="O711" s="36">
        <f t="shared" si="12"/>
        <v>0.22682175846732808</v>
      </c>
    </row>
    <row r="712" spans="1:15" x14ac:dyDescent="0.25">
      <c r="A712" s="37">
        <v>80106</v>
      </c>
      <c r="B712" s="30" t="s">
        <v>43</v>
      </c>
      <c r="C712" s="30" t="s">
        <v>43</v>
      </c>
      <c r="D712" s="30" t="s">
        <v>753</v>
      </c>
      <c r="E712" s="42">
        <v>2002</v>
      </c>
      <c r="F712" s="32">
        <v>2140</v>
      </c>
      <c r="G712" s="59">
        <f t="shared" si="13"/>
        <v>138</v>
      </c>
      <c r="H712" s="59">
        <v>1705</v>
      </c>
      <c r="I712" s="59">
        <f t="shared" si="14"/>
        <v>435</v>
      </c>
      <c r="J712" s="58">
        <v>0.2</v>
      </c>
      <c r="K712" s="35">
        <v>2120</v>
      </c>
      <c r="L712" s="29">
        <v>0</v>
      </c>
      <c r="M712" s="35">
        <f t="shared" si="15"/>
        <v>1705</v>
      </c>
      <c r="N712" s="35">
        <f t="shared" si="16"/>
        <v>415</v>
      </c>
      <c r="O712" s="36">
        <f t="shared" si="12"/>
        <v>0.19575471698113209</v>
      </c>
    </row>
    <row r="713" spans="1:15" x14ac:dyDescent="0.25">
      <c r="A713" s="37">
        <v>80107</v>
      </c>
      <c r="B713" s="30" t="s">
        <v>43</v>
      </c>
      <c r="C713" s="30" t="s">
        <v>43</v>
      </c>
      <c r="D713" s="30" t="s">
        <v>754</v>
      </c>
      <c r="E713" s="42">
        <v>3278</v>
      </c>
      <c r="F713" s="32">
        <v>4370</v>
      </c>
      <c r="G713" s="59">
        <f t="shared" si="13"/>
        <v>1092</v>
      </c>
      <c r="H713" s="59">
        <v>2506</v>
      </c>
      <c r="I713" s="59">
        <f t="shared" si="14"/>
        <v>1864</v>
      </c>
      <c r="J713" s="58">
        <v>0.43</v>
      </c>
      <c r="K713" s="35">
        <v>4589</v>
      </c>
      <c r="L713" s="56"/>
      <c r="M713" s="35">
        <f t="shared" si="15"/>
        <v>2506</v>
      </c>
      <c r="N713" s="35">
        <f t="shared" si="16"/>
        <v>2083</v>
      </c>
      <c r="O713" s="36">
        <f t="shared" si="12"/>
        <v>0.45391152756591852</v>
      </c>
    </row>
    <row r="714" spans="1:15" x14ac:dyDescent="0.25">
      <c r="A714" s="37">
        <v>80108</v>
      </c>
      <c r="B714" s="30" t="s">
        <v>43</v>
      </c>
      <c r="C714" s="30" t="s">
        <v>43</v>
      </c>
      <c r="D714" s="30" t="s">
        <v>755</v>
      </c>
      <c r="E714" s="38"/>
      <c r="F714" s="39">
        <v>0</v>
      </c>
      <c r="G714" s="40">
        <f t="shared" si="13"/>
        <v>0</v>
      </c>
      <c r="H714" s="40">
        <v>0</v>
      </c>
      <c r="I714" s="40">
        <f t="shared" si="14"/>
        <v>0</v>
      </c>
      <c r="J714" s="40" t="s">
        <v>1834</v>
      </c>
      <c r="K714" s="34">
        <v>0</v>
      </c>
      <c r="L714" s="56"/>
      <c r="M714" s="34">
        <f t="shared" si="15"/>
        <v>0</v>
      </c>
      <c r="N714" s="34">
        <f t="shared" si="16"/>
        <v>0</v>
      </c>
      <c r="O714" s="36" t="e">
        <f t="shared" si="12"/>
        <v>#DIV/0!</v>
      </c>
    </row>
    <row r="715" spans="1:15" x14ac:dyDescent="0.25">
      <c r="A715" s="37">
        <v>80201</v>
      </c>
      <c r="B715" s="30" t="s">
        <v>43</v>
      </c>
      <c r="C715" s="30" t="s">
        <v>756</v>
      </c>
      <c r="D715" s="30" t="s">
        <v>756</v>
      </c>
      <c r="E715" s="42">
        <v>1896</v>
      </c>
      <c r="F715" s="32">
        <v>2056</v>
      </c>
      <c r="G715" s="59">
        <f t="shared" si="13"/>
        <v>160</v>
      </c>
      <c r="H715" s="59">
        <v>1773</v>
      </c>
      <c r="I715" s="59">
        <f t="shared" si="14"/>
        <v>283</v>
      </c>
      <c r="J715" s="58">
        <v>0.14000000000000001</v>
      </c>
      <c r="K715" s="35">
        <v>2056</v>
      </c>
      <c r="L715" s="29">
        <v>283</v>
      </c>
      <c r="M715" s="35">
        <f t="shared" si="15"/>
        <v>2056</v>
      </c>
      <c r="N715" s="35">
        <f t="shared" si="16"/>
        <v>0</v>
      </c>
      <c r="O715" s="36">
        <f t="shared" si="12"/>
        <v>0</v>
      </c>
    </row>
    <row r="716" spans="1:15" x14ac:dyDescent="0.25">
      <c r="A716" s="37">
        <v>80202</v>
      </c>
      <c r="B716" s="30" t="s">
        <v>43</v>
      </c>
      <c r="C716" s="30" t="s">
        <v>756</v>
      </c>
      <c r="D716" s="30" t="s">
        <v>757</v>
      </c>
      <c r="E716" s="42">
        <v>2409</v>
      </c>
      <c r="F716" s="32">
        <v>3010</v>
      </c>
      <c r="G716" s="59">
        <f t="shared" si="13"/>
        <v>601</v>
      </c>
      <c r="H716" s="59">
        <v>1998</v>
      </c>
      <c r="I716" s="59">
        <f t="shared" si="14"/>
        <v>1012</v>
      </c>
      <c r="J716" s="58">
        <v>0.34</v>
      </c>
      <c r="K716" s="35">
        <v>3048</v>
      </c>
      <c r="L716" s="56"/>
      <c r="M716" s="35">
        <f t="shared" si="15"/>
        <v>1998</v>
      </c>
      <c r="N716" s="35">
        <f t="shared" si="16"/>
        <v>1050</v>
      </c>
      <c r="O716" s="36">
        <f t="shared" si="12"/>
        <v>0.34448818897637795</v>
      </c>
    </row>
    <row r="717" spans="1:15" x14ac:dyDescent="0.25">
      <c r="A717" s="37">
        <v>80203</v>
      </c>
      <c r="B717" s="30" t="s">
        <v>43</v>
      </c>
      <c r="C717" s="30" t="s">
        <v>756</v>
      </c>
      <c r="D717" s="30" t="s">
        <v>758</v>
      </c>
      <c r="E717" s="42">
        <v>2127</v>
      </c>
      <c r="F717" s="32">
        <v>2367</v>
      </c>
      <c r="G717" s="59">
        <f t="shared" si="13"/>
        <v>240</v>
      </c>
      <c r="H717" s="59">
        <v>2127</v>
      </c>
      <c r="I717" s="59">
        <f t="shared" si="14"/>
        <v>240</v>
      </c>
      <c r="J717" s="58">
        <v>0.1</v>
      </c>
      <c r="K717" s="35">
        <v>2350</v>
      </c>
      <c r="L717" s="56"/>
      <c r="M717" s="35">
        <f t="shared" si="15"/>
        <v>2127</v>
      </c>
      <c r="N717" s="35">
        <f t="shared" si="16"/>
        <v>223</v>
      </c>
      <c r="O717" s="36">
        <f t="shared" si="12"/>
        <v>9.4893617021276591E-2</v>
      </c>
    </row>
    <row r="718" spans="1:15" x14ac:dyDescent="0.25">
      <c r="A718" s="37">
        <v>80204</v>
      </c>
      <c r="B718" s="30" t="s">
        <v>43</v>
      </c>
      <c r="C718" s="30" t="s">
        <v>756</v>
      </c>
      <c r="D718" s="30" t="s">
        <v>759</v>
      </c>
      <c r="E718" s="42">
        <v>972</v>
      </c>
      <c r="F718" s="32">
        <v>1118</v>
      </c>
      <c r="G718" s="59">
        <f t="shared" si="13"/>
        <v>146</v>
      </c>
      <c r="H718" s="40">
        <v>539</v>
      </c>
      <c r="I718" s="59">
        <f t="shared" si="14"/>
        <v>579</v>
      </c>
      <c r="J718" s="58">
        <v>0.52</v>
      </c>
      <c r="K718" s="35">
        <v>1069</v>
      </c>
      <c r="L718" s="56"/>
      <c r="M718" s="34">
        <f t="shared" si="15"/>
        <v>539</v>
      </c>
      <c r="N718" s="35">
        <f t="shared" si="16"/>
        <v>530</v>
      </c>
      <c r="O718" s="36">
        <f t="shared" si="12"/>
        <v>0.49579045837231056</v>
      </c>
    </row>
    <row r="719" spans="1:15" x14ac:dyDescent="0.25">
      <c r="A719" s="37">
        <v>80205</v>
      </c>
      <c r="B719" s="30" t="s">
        <v>43</v>
      </c>
      <c r="C719" s="30" t="s">
        <v>756</v>
      </c>
      <c r="D719" s="30" t="s">
        <v>760</v>
      </c>
      <c r="E719" s="42">
        <v>3735</v>
      </c>
      <c r="F719" s="32">
        <v>3926</v>
      </c>
      <c r="G719" s="59">
        <f t="shared" si="13"/>
        <v>191</v>
      </c>
      <c r="H719" s="59">
        <v>3735</v>
      </c>
      <c r="I719" s="59">
        <f t="shared" si="14"/>
        <v>191</v>
      </c>
      <c r="J719" s="58">
        <v>0.05</v>
      </c>
      <c r="K719" s="35">
        <v>3845</v>
      </c>
      <c r="L719" s="56"/>
      <c r="M719" s="35">
        <f t="shared" si="15"/>
        <v>3735</v>
      </c>
      <c r="N719" s="35">
        <f t="shared" si="16"/>
        <v>110</v>
      </c>
      <c r="O719" s="36">
        <f t="shared" si="12"/>
        <v>2.8608582574772431E-2</v>
      </c>
    </row>
    <row r="720" spans="1:15" x14ac:dyDescent="0.25">
      <c r="A720" s="37">
        <v>80206</v>
      </c>
      <c r="B720" s="30" t="s">
        <v>43</v>
      </c>
      <c r="C720" s="30" t="s">
        <v>756</v>
      </c>
      <c r="D720" s="30" t="s">
        <v>761</v>
      </c>
      <c r="E720" s="42">
        <v>1841</v>
      </c>
      <c r="F720" s="32">
        <v>1982</v>
      </c>
      <c r="G720" s="59">
        <f t="shared" si="13"/>
        <v>141</v>
      </c>
      <c r="H720" s="59">
        <v>1830</v>
      </c>
      <c r="I720" s="59">
        <f t="shared" si="14"/>
        <v>152</v>
      </c>
      <c r="J720" s="58">
        <v>0.08</v>
      </c>
      <c r="K720" s="35">
        <v>1915</v>
      </c>
      <c r="L720" s="56"/>
      <c r="M720" s="35">
        <f t="shared" si="15"/>
        <v>1830</v>
      </c>
      <c r="N720" s="35">
        <f t="shared" si="16"/>
        <v>85</v>
      </c>
      <c r="O720" s="36">
        <f t="shared" si="12"/>
        <v>4.4386422976501305E-2</v>
      </c>
    </row>
    <row r="721" spans="1:15" x14ac:dyDescent="0.25">
      <c r="A721" s="37">
        <v>80207</v>
      </c>
      <c r="B721" s="30" t="s">
        <v>43</v>
      </c>
      <c r="C721" s="30" t="s">
        <v>756</v>
      </c>
      <c r="D721" s="30" t="s">
        <v>762</v>
      </c>
      <c r="E721" s="42">
        <v>3178</v>
      </c>
      <c r="F721" s="32">
        <v>3435</v>
      </c>
      <c r="G721" s="59">
        <f t="shared" si="13"/>
        <v>257</v>
      </c>
      <c r="H721" s="59">
        <v>3178</v>
      </c>
      <c r="I721" s="59">
        <f t="shared" si="14"/>
        <v>257</v>
      </c>
      <c r="J721" s="58">
        <v>7.0000000000000007E-2</v>
      </c>
      <c r="K721" s="35">
        <v>3404</v>
      </c>
      <c r="L721" s="29">
        <v>156</v>
      </c>
      <c r="M721" s="35">
        <f t="shared" si="15"/>
        <v>3334</v>
      </c>
      <c r="N721" s="35">
        <f t="shared" si="16"/>
        <v>70</v>
      </c>
      <c r="O721" s="36">
        <f t="shared" si="12"/>
        <v>2.0564042303172738E-2</v>
      </c>
    </row>
    <row r="722" spans="1:15" x14ac:dyDescent="0.25">
      <c r="A722" s="37">
        <v>80301</v>
      </c>
      <c r="B722" s="30" t="s">
        <v>43</v>
      </c>
      <c r="C722" s="30" t="s">
        <v>203</v>
      </c>
      <c r="D722" s="30" t="s">
        <v>203</v>
      </c>
      <c r="E722" s="42">
        <v>11617</v>
      </c>
      <c r="F722" s="32">
        <v>13120</v>
      </c>
      <c r="G722" s="59">
        <f t="shared" si="13"/>
        <v>1503</v>
      </c>
      <c r="H722" s="59">
        <v>10307</v>
      </c>
      <c r="I722" s="59">
        <f t="shared" si="14"/>
        <v>2813</v>
      </c>
      <c r="J722" s="58">
        <v>0.21</v>
      </c>
      <c r="K722" s="35">
        <v>13443</v>
      </c>
      <c r="L722" s="56"/>
      <c r="M722" s="35">
        <f t="shared" si="15"/>
        <v>10307</v>
      </c>
      <c r="N722" s="35">
        <f t="shared" si="16"/>
        <v>3136</v>
      </c>
      <c r="O722" s="36">
        <f t="shared" si="12"/>
        <v>0.23328126162314961</v>
      </c>
    </row>
    <row r="723" spans="1:15" x14ac:dyDescent="0.25">
      <c r="A723" s="37">
        <v>80302</v>
      </c>
      <c r="B723" s="30" t="s">
        <v>43</v>
      </c>
      <c r="C723" s="30" t="s">
        <v>203</v>
      </c>
      <c r="D723" s="30" t="s">
        <v>763</v>
      </c>
      <c r="E723" s="42">
        <v>6621</v>
      </c>
      <c r="F723" s="32">
        <v>7711</v>
      </c>
      <c r="G723" s="59">
        <f t="shared" si="13"/>
        <v>1090</v>
      </c>
      <c r="H723" s="59">
        <v>6256</v>
      </c>
      <c r="I723" s="59">
        <f t="shared" si="14"/>
        <v>1455</v>
      </c>
      <c r="J723" s="58">
        <v>0.19</v>
      </c>
      <c r="K723" s="35">
        <v>7784</v>
      </c>
      <c r="L723" s="56"/>
      <c r="M723" s="35">
        <f t="shared" si="15"/>
        <v>6256</v>
      </c>
      <c r="N723" s="35">
        <f t="shared" si="16"/>
        <v>1528</v>
      </c>
      <c r="O723" s="36">
        <f t="shared" si="12"/>
        <v>0.19630010277492291</v>
      </c>
    </row>
    <row r="724" spans="1:15" x14ac:dyDescent="0.25">
      <c r="A724" s="37">
        <v>80303</v>
      </c>
      <c r="B724" s="30" t="s">
        <v>43</v>
      </c>
      <c r="C724" s="30" t="s">
        <v>203</v>
      </c>
      <c r="D724" s="30" t="s">
        <v>764</v>
      </c>
      <c r="E724" s="42">
        <v>2371</v>
      </c>
      <c r="F724" s="32">
        <v>2681</v>
      </c>
      <c r="G724" s="59">
        <f t="shared" si="13"/>
        <v>310</v>
      </c>
      <c r="H724" s="59">
        <v>2043</v>
      </c>
      <c r="I724" s="59">
        <f t="shared" si="14"/>
        <v>638</v>
      </c>
      <c r="J724" s="58">
        <v>0.24</v>
      </c>
      <c r="K724" s="35">
        <v>2742</v>
      </c>
      <c r="L724" s="56"/>
      <c r="M724" s="35">
        <f t="shared" si="15"/>
        <v>2043</v>
      </c>
      <c r="N724" s="35">
        <f t="shared" si="16"/>
        <v>699</v>
      </c>
      <c r="O724" s="36">
        <f t="shared" si="12"/>
        <v>0.25492341356673959</v>
      </c>
    </row>
    <row r="725" spans="1:15" x14ac:dyDescent="0.25">
      <c r="A725" s="37">
        <v>80304</v>
      </c>
      <c r="B725" s="30" t="s">
        <v>43</v>
      </c>
      <c r="C725" s="30" t="s">
        <v>203</v>
      </c>
      <c r="D725" s="30" t="s">
        <v>765</v>
      </c>
      <c r="E725" s="42">
        <v>3820</v>
      </c>
      <c r="F725" s="32">
        <v>4370</v>
      </c>
      <c r="G725" s="59">
        <f t="shared" si="13"/>
        <v>550</v>
      </c>
      <c r="H725" s="59">
        <v>3254</v>
      </c>
      <c r="I725" s="59">
        <f t="shared" si="14"/>
        <v>1116</v>
      </c>
      <c r="J725" s="58">
        <v>0.26</v>
      </c>
      <c r="K725" s="35">
        <v>4333</v>
      </c>
      <c r="L725" s="29">
        <v>267</v>
      </c>
      <c r="M725" s="35">
        <f t="shared" si="15"/>
        <v>3521</v>
      </c>
      <c r="N725" s="35">
        <f t="shared" si="16"/>
        <v>812</v>
      </c>
      <c r="O725" s="36">
        <f t="shared" si="12"/>
        <v>0.18739903069466882</v>
      </c>
    </row>
    <row r="726" spans="1:15" x14ac:dyDescent="0.25">
      <c r="A726" s="37">
        <v>80305</v>
      </c>
      <c r="B726" s="30" t="s">
        <v>43</v>
      </c>
      <c r="C726" s="30" t="s">
        <v>203</v>
      </c>
      <c r="D726" s="30" t="s">
        <v>766</v>
      </c>
      <c r="E726" s="42">
        <v>2033</v>
      </c>
      <c r="F726" s="32">
        <v>2218</v>
      </c>
      <c r="G726" s="59">
        <f t="shared" si="13"/>
        <v>185</v>
      </c>
      <c r="H726" s="59">
        <v>1898</v>
      </c>
      <c r="I726" s="59">
        <f t="shared" si="14"/>
        <v>320</v>
      </c>
      <c r="J726" s="58">
        <v>0.14000000000000001</v>
      </c>
      <c r="K726" s="35">
        <v>2098</v>
      </c>
      <c r="L726" s="56"/>
      <c r="M726" s="35">
        <f t="shared" si="15"/>
        <v>1898</v>
      </c>
      <c r="N726" s="35">
        <f t="shared" si="16"/>
        <v>200</v>
      </c>
      <c r="O726" s="36">
        <f t="shared" si="12"/>
        <v>9.532888465204957E-2</v>
      </c>
    </row>
    <row r="727" spans="1:15" x14ac:dyDescent="0.25">
      <c r="A727" s="37">
        <v>80306</v>
      </c>
      <c r="B727" s="30" t="s">
        <v>43</v>
      </c>
      <c r="C727" s="30" t="s">
        <v>203</v>
      </c>
      <c r="D727" s="30" t="s">
        <v>767</v>
      </c>
      <c r="E727" s="42">
        <v>6841</v>
      </c>
      <c r="F727" s="32">
        <v>7868</v>
      </c>
      <c r="G727" s="59">
        <f t="shared" si="13"/>
        <v>1027</v>
      </c>
      <c r="H727" s="59">
        <v>6529</v>
      </c>
      <c r="I727" s="59">
        <f t="shared" si="14"/>
        <v>1339</v>
      </c>
      <c r="J727" s="58">
        <v>0.17</v>
      </c>
      <c r="K727" s="35">
        <v>7754</v>
      </c>
      <c r="L727" s="56"/>
      <c r="M727" s="35">
        <f t="shared" si="15"/>
        <v>6529</v>
      </c>
      <c r="N727" s="35">
        <f t="shared" si="16"/>
        <v>1225</v>
      </c>
      <c r="O727" s="36">
        <f t="shared" si="12"/>
        <v>0.15798297652824347</v>
      </c>
    </row>
    <row r="728" spans="1:15" x14ac:dyDescent="0.25">
      <c r="A728" s="37">
        <v>80307</v>
      </c>
      <c r="B728" s="30" t="s">
        <v>43</v>
      </c>
      <c r="C728" s="30" t="s">
        <v>203</v>
      </c>
      <c r="D728" s="30" t="s">
        <v>768</v>
      </c>
      <c r="E728" s="42">
        <v>3011</v>
      </c>
      <c r="F728" s="32">
        <v>3450</v>
      </c>
      <c r="G728" s="59">
        <f t="shared" si="13"/>
        <v>439</v>
      </c>
      <c r="H728" s="59">
        <v>1768</v>
      </c>
      <c r="I728" s="59">
        <f t="shared" si="14"/>
        <v>1682</v>
      </c>
      <c r="J728" s="58">
        <v>0.49</v>
      </c>
      <c r="K728" s="35">
        <v>3496</v>
      </c>
      <c r="L728" s="56"/>
      <c r="M728" s="35">
        <f t="shared" si="15"/>
        <v>1768</v>
      </c>
      <c r="N728" s="35">
        <f t="shared" si="16"/>
        <v>1728</v>
      </c>
      <c r="O728" s="36">
        <f t="shared" si="12"/>
        <v>0.49427917620137302</v>
      </c>
    </row>
    <row r="729" spans="1:15" x14ac:dyDescent="0.25">
      <c r="A729" s="37">
        <v>80308</v>
      </c>
      <c r="B729" s="30" t="s">
        <v>43</v>
      </c>
      <c r="C729" s="30" t="s">
        <v>203</v>
      </c>
      <c r="D729" s="30" t="s">
        <v>769</v>
      </c>
      <c r="E729" s="42">
        <v>2664</v>
      </c>
      <c r="F729" s="32">
        <v>3199</v>
      </c>
      <c r="G729" s="59">
        <f t="shared" si="13"/>
        <v>535</v>
      </c>
      <c r="H729" s="59">
        <v>2448</v>
      </c>
      <c r="I729" s="59">
        <f t="shared" si="14"/>
        <v>751</v>
      </c>
      <c r="J729" s="58">
        <v>0.23</v>
      </c>
      <c r="K729" s="35">
        <v>3166</v>
      </c>
      <c r="L729" s="29">
        <v>264</v>
      </c>
      <c r="M729" s="35">
        <f t="shared" si="15"/>
        <v>2712</v>
      </c>
      <c r="N729" s="35">
        <f t="shared" si="16"/>
        <v>454</v>
      </c>
      <c r="O729" s="36">
        <f t="shared" si="12"/>
        <v>0.14339861023373343</v>
      </c>
    </row>
    <row r="730" spans="1:15" x14ac:dyDescent="0.25">
      <c r="A730" s="37">
        <v>80309</v>
      </c>
      <c r="B730" s="30" t="s">
        <v>43</v>
      </c>
      <c r="C730" s="30" t="s">
        <v>203</v>
      </c>
      <c r="D730" s="30" t="s">
        <v>770</v>
      </c>
      <c r="E730" s="42">
        <v>3447</v>
      </c>
      <c r="F730" s="32">
        <v>3760</v>
      </c>
      <c r="G730" s="59">
        <f t="shared" si="13"/>
        <v>313</v>
      </c>
      <c r="H730" s="59">
        <v>3447</v>
      </c>
      <c r="I730" s="59">
        <f t="shared" si="14"/>
        <v>313</v>
      </c>
      <c r="J730" s="58">
        <v>0.08</v>
      </c>
      <c r="K730" s="35">
        <v>3758</v>
      </c>
      <c r="L730" s="56"/>
      <c r="M730" s="35">
        <f t="shared" si="15"/>
        <v>3447</v>
      </c>
      <c r="N730" s="35">
        <f t="shared" si="16"/>
        <v>311</v>
      </c>
      <c r="O730" s="36">
        <f t="shared" si="12"/>
        <v>8.2756785524215004E-2</v>
      </c>
    </row>
    <row r="731" spans="1:15" x14ac:dyDescent="0.25">
      <c r="A731" s="37">
        <v>80401</v>
      </c>
      <c r="B731" s="30" t="s">
        <v>43</v>
      </c>
      <c r="C731" s="30" t="s">
        <v>771</v>
      </c>
      <c r="D731" s="30" t="s">
        <v>771</v>
      </c>
      <c r="E731" s="42">
        <v>6930</v>
      </c>
      <c r="F731" s="32">
        <v>7630</v>
      </c>
      <c r="G731" s="59">
        <f t="shared" si="13"/>
        <v>700</v>
      </c>
      <c r="H731" s="59">
        <v>5785</v>
      </c>
      <c r="I731" s="59">
        <f t="shared" si="14"/>
        <v>1845</v>
      </c>
      <c r="J731" s="58">
        <v>0.24</v>
      </c>
      <c r="K731" s="35">
        <v>7504</v>
      </c>
      <c r="L731" s="56"/>
      <c r="M731" s="35">
        <f t="shared" si="15"/>
        <v>5785</v>
      </c>
      <c r="N731" s="35">
        <f t="shared" si="16"/>
        <v>1719</v>
      </c>
      <c r="O731" s="36">
        <f t="shared" si="12"/>
        <v>0.22907782515991471</v>
      </c>
    </row>
    <row r="732" spans="1:15" x14ac:dyDescent="0.25">
      <c r="A732" s="37">
        <v>80402</v>
      </c>
      <c r="B732" s="30" t="s">
        <v>43</v>
      </c>
      <c r="C732" s="30" t="s">
        <v>771</v>
      </c>
      <c r="D732" s="30" t="s">
        <v>772</v>
      </c>
      <c r="E732" s="42">
        <v>3406</v>
      </c>
      <c r="F732" s="32">
        <v>3652</v>
      </c>
      <c r="G732" s="59">
        <f t="shared" si="13"/>
        <v>246</v>
      </c>
      <c r="H732" s="59">
        <v>3300</v>
      </c>
      <c r="I732" s="59">
        <f t="shared" si="14"/>
        <v>352</v>
      </c>
      <c r="J732" s="58">
        <v>0.1</v>
      </c>
      <c r="K732" s="35">
        <v>3652</v>
      </c>
      <c r="L732" s="29">
        <v>352</v>
      </c>
      <c r="M732" s="35">
        <f t="shared" si="15"/>
        <v>3652</v>
      </c>
      <c r="N732" s="35">
        <f t="shared" si="16"/>
        <v>0</v>
      </c>
      <c r="O732" s="36">
        <f t="shared" si="12"/>
        <v>0</v>
      </c>
    </row>
    <row r="733" spans="1:15" x14ac:dyDescent="0.25">
      <c r="A733" s="37">
        <v>80403</v>
      </c>
      <c r="B733" s="30" t="s">
        <v>43</v>
      </c>
      <c r="C733" s="30" t="s">
        <v>771</v>
      </c>
      <c r="D733" s="30" t="s">
        <v>773</v>
      </c>
      <c r="E733" s="42">
        <v>2943</v>
      </c>
      <c r="F733" s="32">
        <v>3105</v>
      </c>
      <c r="G733" s="59">
        <f t="shared" si="13"/>
        <v>162</v>
      </c>
      <c r="H733" s="59">
        <v>2162</v>
      </c>
      <c r="I733" s="59">
        <f t="shared" si="14"/>
        <v>943</v>
      </c>
      <c r="J733" s="58">
        <v>0.3</v>
      </c>
      <c r="K733" s="35">
        <v>2889</v>
      </c>
      <c r="L733" s="29">
        <v>290</v>
      </c>
      <c r="M733" s="35">
        <f t="shared" si="15"/>
        <v>2452</v>
      </c>
      <c r="N733" s="35">
        <f t="shared" si="16"/>
        <v>437</v>
      </c>
      <c r="O733" s="36">
        <f t="shared" si="12"/>
        <v>0.15126341294565593</v>
      </c>
    </row>
    <row r="734" spans="1:15" x14ac:dyDescent="0.25">
      <c r="A734" s="37">
        <v>80404</v>
      </c>
      <c r="B734" s="30" t="s">
        <v>43</v>
      </c>
      <c r="C734" s="30" t="s">
        <v>771</v>
      </c>
      <c r="D734" s="30" t="s">
        <v>774</v>
      </c>
      <c r="E734" s="42">
        <v>5279</v>
      </c>
      <c r="F734" s="32">
        <v>6472</v>
      </c>
      <c r="G734" s="59">
        <f t="shared" si="13"/>
        <v>1193</v>
      </c>
      <c r="H734" s="59">
        <v>4637</v>
      </c>
      <c r="I734" s="59">
        <f t="shared" si="14"/>
        <v>1835</v>
      </c>
      <c r="J734" s="58">
        <v>0.28000000000000003</v>
      </c>
      <c r="K734" s="35">
        <v>6412</v>
      </c>
      <c r="L734" s="29">
        <v>294</v>
      </c>
      <c r="M734" s="35">
        <f t="shared" si="15"/>
        <v>4931</v>
      </c>
      <c r="N734" s="35">
        <f t="shared" si="16"/>
        <v>1481</v>
      </c>
      <c r="O734" s="36">
        <f t="shared" si="12"/>
        <v>0.23097317529631939</v>
      </c>
    </row>
    <row r="735" spans="1:15" x14ac:dyDescent="0.25">
      <c r="A735" s="37">
        <v>80405</v>
      </c>
      <c r="B735" s="30" t="s">
        <v>43</v>
      </c>
      <c r="C735" s="30" t="s">
        <v>771</v>
      </c>
      <c r="D735" s="30" t="s">
        <v>775</v>
      </c>
      <c r="E735" s="42">
        <v>6039</v>
      </c>
      <c r="F735" s="32">
        <v>7140</v>
      </c>
      <c r="G735" s="59">
        <f t="shared" si="13"/>
        <v>1101</v>
      </c>
      <c r="H735" s="59">
        <v>5492</v>
      </c>
      <c r="I735" s="59">
        <f t="shared" si="14"/>
        <v>1648</v>
      </c>
      <c r="J735" s="58">
        <v>0.23</v>
      </c>
      <c r="K735" s="35">
        <v>7230</v>
      </c>
      <c r="L735" s="29">
        <v>719</v>
      </c>
      <c r="M735" s="35">
        <f t="shared" si="15"/>
        <v>6211</v>
      </c>
      <c r="N735" s="35">
        <f t="shared" si="16"/>
        <v>1019</v>
      </c>
      <c r="O735" s="36">
        <f t="shared" si="12"/>
        <v>0.14094052558782849</v>
      </c>
    </row>
    <row r="736" spans="1:15" x14ac:dyDescent="0.25">
      <c r="A736" s="37">
        <v>80406</v>
      </c>
      <c r="B736" s="30" t="s">
        <v>43</v>
      </c>
      <c r="C736" s="30" t="s">
        <v>771</v>
      </c>
      <c r="D736" s="30" t="s">
        <v>776</v>
      </c>
      <c r="E736" s="42">
        <v>5222</v>
      </c>
      <c r="F736" s="32">
        <v>6097</v>
      </c>
      <c r="G736" s="59">
        <f t="shared" si="13"/>
        <v>875</v>
      </c>
      <c r="H736" s="59">
        <v>4896</v>
      </c>
      <c r="I736" s="59">
        <f t="shared" si="14"/>
        <v>1201</v>
      </c>
      <c r="J736" s="58">
        <v>0.2</v>
      </c>
      <c r="K736" s="35">
        <v>6175</v>
      </c>
      <c r="L736" s="29">
        <v>1201</v>
      </c>
      <c r="M736" s="35">
        <f t="shared" si="15"/>
        <v>6097</v>
      </c>
      <c r="N736" s="35">
        <f t="shared" si="16"/>
        <v>78</v>
      </c>
      <c r="O736" s="36">
        <f t="shared" si="12"/>
        <v>1.2631578947368421E-2</v>
      </c>
    </row>
    <row r="737" spans="1:15" x14ac:dyDescent="0.25">
      <c r="A737" s="37">
        <v>80407</v>
      </c>
      <c r="B737" s="30" t="s">
        <v>43</v>
      </c>
      <c r="C737" s="30" t="s">
        <v>771</v>
      </c>
      <c r="D737" s="30" t="s">
        <v>777</v>
      </c>
      <c r="E737" s="42">
        <v>4316</v>
      </c>
      <c r="F737" s="32">
        <v>4832</v>
      </c>
      <c r="G737" s="59">
        <f t="shared" si="13"/>
        <v>516</v>
      </c>
      <c r="H737" s="59">
        <v>2959</v>
      </c>
      <c r="I737" s="59">
        <f t="shared" si="14"/>
        <v>1873</v>
      </c>
      <c r="J737" s="58">
        <v>0.39</v>
      </c>
      <c r="K737" s="35">
        <v>4880</v>
      </c>
      <c r="L737" s="56"/>
      <c r="M737" s="35">
        <f t="shared" si="15"/>
        <v>2959</v>
      </c>
      <c r="N737" s="35">
        <f t="shared" si="16"/>
        <v>1921</v>
      </c>
      <c r="O737" s="36">
        <f t="shared" si="12"/>
        <v>0.39364754098360655</v>
      </c>
    </row>
    <row r="738" spans="1:15" x14ac:dyDescent="0.25">
      <c r="A738" s="37">
        <v>80408</v>
      </c>
      <c r="B738" s="30" t="s">
        <v>43</v>
      </c>
      <c r="C738" s="30" t="s">
        <v>771</v>
      </c>
      <c r="D738" s="30" t="s">
        <v>778</v>
      </c>
      <c r="E738" s="42">
        <v>5897</v>
      </c>
      <c r="F738" s="32">
        <v>6949</v>
      </c>
      <c r="G738" s="59">
        <f t="shared" si="13"/>
        <v>1052</v>
      </c>
      <c r="H738" s="59">
        <v>2873</v>
      </c>
      <c r="I738" s="59">
        <f t="shared" si="14"/>
        <v>4076</v>
      </c>
      <c r="J738" s="58">
        <v>0.59</v>
      </c>
      <c r="K738" s="35">
        <v>6787</v>
      </c>
      <c r="L738" s="29">
        <v>212</v>
      </c>
      <c r="M738" s="35">
        <f t="shared" si="15"/>
        <v>3085</v>
      </c>
      <c r="N738" s="35">
        <f t="shared" si="16"/>
        <v>3702</v>
      </c>
      <c r="O738" s="36">
        <f t="shared" si="12"/>
        <v>0.54545454545454541</v>
      </c>
    </row>
    <row r="739" spans="1:15" x14ac:dyDescent="0.25">
      <c r="A739" s="37">
        <v>80501</v>
      </c>
      <c r="B739" s="30" t="s">
        <v>43</v>
      </c>
      <c r="C739" s="30" t="s">
        <v>779</v>
      </c>
      <c r="D739" s="30" t="s">
        <v>780</v>
      </c>
      <c r="E739" s="42">
        <v>5054</v>
      </c>
      <c r="F739" s="32">
        <v>5779</v>
      </c>
      <c r="G739" s="59">
        <f t="shared" si="13"/>
        <v>725</v>
      </c>
      <c r="H739" s="59">
        <v>1404</v>
      </c>
      <c r="I739" s="59">
        <f t="shared" si="14"/>
        <v>4375</v>
      </c>
      <c r="J739" s="58">
        <v>0.76</v>
      </c>
      <c r="K739" s="35">
        <v>5620</v>
      </c>
      <c r="L739" s="29">
        <v>884</v>
      </c>
      <c r="M739" s="35">
        <f t="shared" si="15"/>
        <v>2288</v>
      </c>
      <c r="N739" s="35">
        <f t="shared" si="16"/>
        <v>3332</v>
      </c>
      <c r="O739" s="36">
        <f t="shared" si="12"/>
        <v>0.59288256227758007</v>
      </c>
    </row>
    <row r="740" spans="1:15" x14ac:dyDescent="0.25">
      <c r="A740" s="37">
        <v>80502</v>
      </c>
      <c r="B740" s="30" t="s">
        <v>43</v>
      </c>
      <c r="C740" s="30" t="s">
        <v>779</v>
      </c>
      <c r="D740" s="30" t="s">
        <v>781</v>
      </c>
      <c r="E740" s="42">
        <v>4886</v>
      </c>
      <c r="F740" s="32">
        <v>5523</v>
      </c>
      <c r="G740" s="59">
        <f t="shared" si="13"/>
        <v>637</v>
      </c>
      <c r="H740" s="59">
        <v>2742</v>
      </c>
      <c r="I740" s="59">
        <f t="shared" si="14"/>
        <v>2781</v>
      </c>
      <c r="J740" s="58">
        <v>0.5</v>
      </c>
      <c r="K740" s="35">
        <v>5485</v>
      </c>
      <c r="L740" s="29">
        <v>1158</v>
      </c>
      <c r="M740" s="35">
        <f t="shared" si="15"/>
        <v>3900</v>
      </c>
      <c r="N740" s="35">
        <f t="shared" si="16"/>
        <v>1585</v>
      </c>
      <c r="O740" s="36">
        <f t="shared" si="12"/>
        <v>0.28896991795806748</v>
      </c>
    </row>
    <row r="741" spans="1:15" x14ac:dyDescent="0.25">
      <c r="A741" s="37">
        <v>80503</v>
      </c>
      <c r="B741" s="30" t="s">
        <v>43</v>
      </c>
      <c r="C741" s="30" t="s">
        <v>779</v>
      </c>
      <c r="D741" s="30" t="s">
        <v>782</v>
      </c>
      <c r="E741" s="42">
        <v>4544</v>
      </c>
      <c r="F741" s="32">
        <v>5204</v>
      </c>
      <c r="G741" s="59">
        <f t="shared" si="13"/>
        <v>660</v>
      </c>
      <c r="H741" s="59">
        <v>3121</v>
      </c>
      <c r="I741" s="59">
        <f t="shared" si="14"/>
        <v>2083</v>
      </c>
      <c r="J741" s="58">
        <v>0.4</v>
      </c>
      <c r="K741" s="35">
        <v>5178</v>
      </c>
      <c r="L741" s="56"/>
      <c r="M741" s="35">
        <f t="shared" si="15"/>
        <v>3121</v>
      </c>
      <c r="N741" s="35">
        <f t="shared" si="16"/>
        <v>2057</v>
      </c>
      <c r="O741" s="36">
        <f t="shared" si="12"/>
        <v>0.39725762842796447</v>
      </c>
    </row>
    <row r="742" spans="1:15" x14ac:dyDescent="0.25">
      <c r="A742" s="37">
        <v>80504</v>
      </c>
      <c r="B742" s="30" t="s">
        <v>43</v>
      </c>
      <c r="C742" s="30" t="s">
        <v>779</v>
      </c>
      <c r="D742" s="30" t="s">
        <v>783</v>
      </c>
      <c r="E742" s="42">
        <v>1831</v>
      </c>
      <c r="F742" s="32">
        <v>2142</v>
      </c>
      <c r="G742" s="59">
        <f t="shared" si="13"/>
        <v>311</v>
      </c>
      <c r="H742" s="59">
        <v>1333</v>
      </c>
      <c r="I742" s="59">
        <f t="shared" si="14"/>
        <v>809</v>
      </c>
      <c r="J742" s="58">
        <v>0.38</v>
      </c>
      <c r="K742" s="35">
        <v>2104</v>
      </c>
      <c r="L742" s="29">
        <v>255</v>
      </c>
      <c r="M742" s="35">
        <f t="shared" si="15"/>
        <v>1588</v>
      </c>
      <c r="N742" s="35">
        <f t="shared" si="16"/>
        <v>516</v>
      </c>
      <c r="O742" s="36">
        <f t="shared" si="12"/>
        <v>0.24524714828897337</v>
      </c>
    </row>
    <row r="743" spans="1:15" x14ac:dyDescent="0.25">
      <c r="A743" s="37">
        <v>80505</v>
      </c>
      <c r="B743" s="30" t="s">
        <v>43</v>
      </c>
      <c r="C743" s="30" t="s">
        <v>779</v>
      </c>
      <c r="D743" s="30" t="s">
        <v>784</v>
      </c>
      <c r="E743" s="42">
        <v>4976</v>
      </c>
      <c r="F743" s="32">
        <v>5600</v>
      </c>
      <c r="G743" s="59">
        <f t="shared" si="13"/>
        <v>624</v>
      </c>
      <c r="H743" s="59">
        <v>3763</v>
      </c>
      <c r="I743" s="59">
        <f t="shared" si="14"/>
        <v>1837</v>
      </c>
      <c r="J743" s="58">
        <v>0.33</v>
      </c>
      <c r="K743" s="35">
        <v>5548</v>
      </c>
      <c r="L743" s="56"/>
      <c r="M743" s="35">
        <f t="shared" si="15"/>
        <v>3763</v>
      </c>
      <c r="N743" s="35">
        <f t="shared" si="16"/>
        <v>1785</v>
      </c>
      <c r="O743" s="36">
        <f t="shared" si="12"/>
        <v>0.32173756308579671</v>
      </c>
    </row>
    <row r="744" spans="1:15" x14ac:dyDescent="0.25">
      <c r="A744" s="37">
        <v>80506</v>
      </c>
      <c r="B744" s="30" t="s">
        <v>43</v>
      </c>
      <c r="C744" s="30" t="s">
        <v>779</v>
      </c>
      <c r="D744" s="30" t="s">
        <v>508</v>
      </c>
      <c r="E744" s="42">
        <v>1589</v>
      </c>
      <c r="F744" s="32">
        <v>1903</v>
      </c>
      <c r="G744" s="59">
        <f t="shared" si="13"/>
        <v>314</v>
      </c>
      <c r="H744" s="59">
        <v>1560</v>
      </c>
      <c r="I744" s="59">
        <f t="shared" si="14"/>
        <v>343</v>
      </c>
      <c r="J744" s="58">
        <v>0.18</v>
      </c>
      <c r="K744" s="35">
        <v>1889</v>
      </c>
      <c r="L744" s="56"/>
      <c r="M744" s="35">
        <f t="shared" si="15"/>
        <v>1560</v>
      </c>
      <c r="N744" s="35">
        <f t="shared" si="16"/>
        <v>329</v>
      </c>
      <c r="O744" s="36">
        <f t="shared" si="12"/>
        <v>0.17416622551614611</v>
      </c>
    </row>
    <row r="745" spans="1:15" x14ac:dyDescent="0.25">
      <c r="A745" s="37">
        <v>80507</v>
      </c>
      <c r="B745" s="30" t="s">
        <v>43</v>
      </c>
      <c r="C745" s="30" t="s">
        <v>779</v>
      </c>
      <c r="D745" s="30" t="s">
        <v>785</v>
      </c>
      <c r="E745" s="42">
        <v>2473</v>
      </c>
      <c r="F745" s="32">
        <v>2704</v>
      </c>
      <c r="G745" s="59">
        <f t="shared" si="13"/>
        <v>231</v>
      </c>
      <c r="H745" s="40">
        <v>664</v>
      </c>
      <c r="I745" s="59">
        <f t="shared" si="14"/>
        <v>2040</v>
      </c>
      <c r="J745" s="58">
        <v>0.75</v>
      </c>
      <c r="K745" s="35">
        <v>2660</v>
      </c>
      <c r="L745" s="56"/>
      <c r="M745" s="34">
        <f t="shared" si="15"/>
        <v>664</v>
      </c>
      <c r="N745" s="35">
        <f t="shared" si="16"/>
        <v>1996</v>
      </c>
      <c r="O745" s="36">
        <f t="shared" si="12"/>
        <v>0.75037593984962403</v>
      </c>
    </row>
    <row r="746" spans="1:15" x14ac:dyDescent="0.25">
      <c r="A746" s="37">
        <v>80508</v>
      </c>
      <c r="B746" s="30" t="s">
        <v>43</v>
      </c>
      <c r="C746" s="30" t="s">
        <v>779</v>
      </c>
      <c r="D746" s="30" t="s">
        <v>786</v>
      </c>
      <c r="E746" s="42">
        <v>2337</v>
      </c>
      <c r="F746" s="32">
        <v>2646</v>
      </c>
      <c r="G746" s="59">
        <f t="shared" si="13"/>
        <v>309</v>
      </c>
      <c r="H746" s="59">
        <v>2159</v>
      </c>
      <c r="I746" s="59">
        <f t="shared" si="14"/>
        <v>487</v>
      </c>
      <c r="J746" s="58">
        <v>0.18</v>
      </c>
      <c r="K746" s="35">
        <v>2620</v>
      </c>
      <c r="L746" s="56"/>
      <c r="M746" s="35">
        <f t="shared" si="15"/>
        <v>2159</v>
      </c>
      <c r="N746" s="35">
        <f t="shared" si="16"/>
        <v>461</v>
      </c>
      <c r="O746" s="36">
        <f t="shared" si="12"/>
        <v>0.17595419847328245</v>
      </c>
    </row>
    <row r="747" spans="1:15" x14ac:dyDescent="0.25">
      <c r="A747" s="37">
        <v>80601</v>
      </c>
      <c r="B747" s="30" t="s">
        <v>43</v>
      </c>
      <c r="C747" s="30" t="s">
        <v>787</v>
      </c>
      <c r="D747" s="30" t="s">
        <v>788</v>
      </c>
      <c r="E747" s="42">
        <v>11508</v>
      </c>
      <c r="F747" s="32">
        <v>12646</v>
      </c>
      <c r="G747" s="59">
        <f t="shared" si="13"/>
        <v>1138</v>
      </c>
      <c r="H747" s="59">
        <v>9238</v>
      </c>
      <c r="I747" s="59">
        <f t="shared" si="14"/>
        <v>3408</v>
      </c>
      <c r="J747" s="58">
        <v>0.27</v>
      </c>
      <c r="K747" s="35">
        <v>12512</v>
      </c>
      <c r="L747" s="29">
        <v>0</v>
      </c>
      <c r="M747" s="35">
        <f t="shared" si="15"/>
        <v>9238</v>
      </c>
      <c r="N747" s="35">
        <f t="shared" si="16"/>
        <v>3274</v>
      </c>
      <c r="O747" s="36">
        <f t="shared" si="12"/>
        <v>0.26166879795396419</v>
      </c>
    </row>
    <row r="748" spans="1:15" x14ac:dyDescent="0.25">
      <c r="A748" s="37">
        <v>80602</v>
      </c>
      <c r="B748" s="30" t="s">
        <v>43</v>
      </c>
      <c r="C748" s="30" t="s">
        <v>787</v>
      </c>
      <c r="D748" s="30" t="s">
        <v>789</v>
      </c>
      <c r="E748" s="42">
        <v>4631</v>
      </c>
      <c r="F748" s="32">
        <v>5191</v>
      </c>
      <c r="G748" s="59">
        <f t="shared" si="13"/>
        <v>560</v>
      </c>
      <c r="H748" s="59">
        <v>3941</v>
      </c>
      <c r="I748" s="59">
        <f t="shared" si="14"/>
        <v>1250</v>
      </c>
      <c r="J748" s="58">
        <v>0.24</v>
      </c>
      <c r="K748" s="35">
        <v>5217</v>
      </c>
      <c r="L748" s="56"/>
      <c r="M748" s="35">
        <f t="shared" si="15"/>
        <v>3941</v>
      </c>
      <c r="N748" s="35">
        <f t="shared" si="16"/>
        <v>1276</v>
      </c>
      <c r="O748" s="36">
        <f t="shared" si="12"/>
        <v>0.24458501054245735</v>
      </c>
    </row>
    <row r="749" spans="1:15" x14ac:dyDescent="0.25">
      <c r="A749" s="37">
        <v>80603</v>
      </c>
      <c r="B749" s="30" t="s">
        <v>43</v>
      </c>
      <c r="C749" s="30" t="s">
        <v>787</v>
      </c>
      <c r="D749" s="30" t="s">
        <v>790</v>
      </c>
      <c r="E749" s="42">
        <v>4483</v>
      </c>
      <c r="F749" s="32">
        <v>5038</v>
      </c>
      <c r="G749" s="59">
        <f t="shared" si="13"/>
        <v>555</v>
      </c>
      <c r="H749" s="59">
        <v>3994</v>
      </c>
      <c r="I749" s="59">
        <f t="shared" si="14"/>
        <v>1044</v>
      </c>
      <c r="J749" s="58">
        <v>0.21</v>
      </c>
      <c r="K749" s="35">
        <v>5026</v>
      </c>
      <c r="L749" s="56"/>
      <c r="M749" s="35">
        <f t="shared" si="15"/>
        <v>3994</v>
      </c>
      <c r="N749" s="35">
        <f t="shared" si="16"/>
        <v>1032</v>
      </c>
      <c r="O749" s="36">
        <f t="shared" si="12"/>
        <v>0.20533227218463987</v>
      </c>
    </row>
    <row r="750" spans="1:15" x14ac:dyDescent="0.25">
      <c r="A750" s="37">
        <v>80604</v>
      </c>
      <c r="B750" s="30" t="s">
        <v>43</v>
      </c>
      <c r="C750" s="30" t="s">
        <v>787</v>
      </c>
      <c r="D750" s="30" t="s">
        <v>791</v>
      </c>
      <c r="E750" s="42">
        <v>6335</v>
      </c>
      <c r="F750" s="32">
        <v>7263</v>
      </c>
      <c r="G750" s="59">
        <f t="shared" si="13"/>
        <v>928</v>
      </c>
      <c r="H750" s="59">
        <v>5553</v>
      </c>
      <c r="I750" s="59">
        <f t="shared" si="14"/>
        <v>1710</v>
      </c>
      <c r="J750" s="58">
        <v>0.24</v>
      </c>
      <c r="K750" s="35">
        <v>7130</v>
      </c>
      <c r="L750" s="56"/>
      <c r="M750" s="35">
        <f t="shared" si="15"/>
        <v>5553</v>
      </c>
      <c r="N750" s="35">
        <f t="shared" si="16"/>
        <v>1577</v>
      </c>
      <c r="O750" s="36">
        <f t="shared" si="12"/>
        <v>0.22117812061711081</v>
      </c>
    </row>
    <row r="751" spans="1:15" x14ac:dyDescent="0.25">
      <c r="A751" s="37">
        <v>80605</v>
      </c>
      <c r="B751" s="30" t="s">
        <v>43</v>
      </c>
      <c r="C751" s="30" t="s">
        <v>787</v>
      </c>
      <c r="D751" s="30" t="s">
        <v>792</v>
      </c>
      <c r="E751" s="42">
        <v>3394</v>
      </c>
      <c r="F751" s="32">
        <v>3882</v>
      </c>
      <c r="G751" s="59">
        <f t="shared" si="13"/>
        <v>488</v>
      </c>
      <c r="H751" s="59">
        <v>2107</v>
      </c>
      <c r="I751" s="59">
        <f t="shared" si="14"/>
        <v>1775</v>
      </c>
      <c r="J751" s="58">
        <v>0.46</v>
      </c>
      <c r="K751" s="35">
        <v>3858</v>
      </c>
      <c r="L751" s="56"/>
      <c r="M751" s="35">
        <f t="shared" si="15"/>
        <v>2107</v>
      </c>
      <c r="N751" s="35">
        <f t="shared" si="16"/>
        <v>1751</v>
      </c>
      <c r="O751" s="36">
        <f t="shared" si="12"/>
        <v>0.45386210471747018</v>
      </c>
    </row>
    <row r="752" spans="1:15" x14ac:dyDescent="0.25">
      <c r="A752" s="37">
        <v>80606</v>
      </c>
      <c r="B752" s="30" t="s">
        <v>43</v>
      </c>
      <c r="C752" s="30" t="s">
        <v>787</v>
      </c>
      <c r="D752" s="30" t="s">
        <v>732</v>
      </c>
      <c r="E752" s="42">
        <v>3969</v>
      </c>
      <c r="F752" s="32">
        <v>4515</v>
      </c>
      <c r="G752" s="59">
        <f t="shared" si="13"/>
        <v>546</v>
      </c>
      <c r="H752" s="59">
        <v>3453</v>
      </c>
      <c r="I752" s="59">
        <f t="shared" si="14"/>
        <v>1062</v>
      </c>
      <c r="J752" s="58">
        <v>0.24</v>
      </c>
      <c r="K752" s="35">
        <v>4475</v>
      </c>
      <c r="L752" s="29">
        <v>89</v>
      </c>
      <c r="M752" s="35">
        <f t="shared" si="15"/>
        <v>3542</v>
      </c>
      <c r="N752" s="35">
        <f t="shared" si="16"/>
        <v>933</v>
      </c>
      <c r="O752" s="36">
        <f t="shared" si="12"/>
        <v>0.20849162011173183</v>
      </c>
    </row>
    <row r="753" spans="1:15" x14ac:dyDescent="0.25">
      <c r="A753" s="37">
        <v>80607</v>
      </c>
      <c r="B753" s="30" t="s">
        <v>43</v>
      </c>
      <c r="C753" s="30" t="s">
        <v>787</v>
      </c>
      <c r="D753" s="30" t="s">
        <v>272</v>
      </c>
      <c r="E753" s="42">
        <v>2530</v>
      </c>
      <c r="F753" s="32">
        <v>2821</v>
      </c>
      <c r="G753" s="59">
        <f t="shared" si="13"/>
        <v>291</v>
      </c>
      <c r="H753" s="59">
        <v>2490</v>
      </c>
      <c r="I753" s="59">
        <f t="shared" si="14"/>
        <v>331</v>
      </c>
      <c r="J753" s="58">
        <v>0.12</v>
      </c>
      <c r="K753" s="35">
        <v>2808</v>
      </c>
      <c r="L753" s="56"/>
      <c r="M753" s="35">
        <f t="shared" si="15"/>
        <v>2490</v>
      </c>
      <c r="N753" s="35">
        <f t="shared" si="16"/>
        <v>318</v>
      </c>
      <c r="O753" s="36">
        <f t="shared" si="12"/>
        <v>0.11324786324786325</v>
      </c>
    </row>
    <row r="754" spans="1:15" x14ac:dyDescent="0.25">
      <c r="A754" s="37">
        <v>80608</v>
      </c>
      <c r="B754" s="30" t="s">
        <v>43</v>
      </c>
      <c r="C754" s="30" t="s">
        <v>787</v>
      </c>
      <c r="D754" s="30" t="s">
        <v>793</v>
      </c>
      <c r="E754" s="42">
        <v>2238</v>
      </c>
      <c r="F754" s="32">
        <v>2423</v>
      </c>
      <c r="G754" s="59">
        <f t="shared" si="13"/>
        <v>185</v>
      </c>
      <c r="H754" s="59">
        <v>2045</v>
      </c>
      <c r="I754" s="59">
        <f t="shared" si="14"/>
        <v>378</v>
      </c>
      <c r="J754" s="58">
        <v>0.16</v>
      </c>
      <c r="K754" s="35">
        <v>2373</v>
      </c>
      <c r="L754" s="56"/>
      <c r="M754" s="35">
        <f t="shared" si="15"/>
        <v>2045</v>
      </c>
      <c r="N754" s="35">
        <f t="shared" si="16"/>
        <v>328</v>
      </c>
      <c r="O754" s="36">
        <f t="shared" si="12"/>
        <v>0.13822166034555414</v>
      </c>
    </row>
    <row r="755" spans="1:15" x14ac:dyDescent="0.25">
      <c r="A755" s="37">
        <v>80701</v>
      </c>
      <c r="B755" s="30" t="s">
        <v>43</v>
      </c>
      <c r="C755" s="30" t="s">
        <v>794</v>
      </c>
      <c r="D755" s="30" t="s">
        <v>137</v>
      </c>
      <c r="E755" s="42">
        <v>10909</v>
      </c>
      <c r="F755" s="32">
        <v>11572</v>
      </c>
      <c r="G755" s="59">
        <f t="shared" si="13"/>
        <v>663</v>
      </c>
      <c r="H755" s="59">
        <v>8632</v>
      </c>
      <c r="I755" s="59">
        <f t="shared" si="14"/>
        <v>2940</v>
      </c>
      <c r="J755" s="58">
        <v>0.25</v>
      </c>
      <c r="K755" s="35">
        <v>11059</v>
      </c>
      <c r="L755" s="29">
        <v>69</v>
      </c>
      <c r="M755" s="35">
        <f t="shared" si="15"/>
        <v>8701</v>
      </c>
      <c r="N755" s="35">
        <f t="shared" si="16"/>
        <v>2358</v>
      </c>
      <c r="O755" s="36">
        <f t="shared" si="12"/>
        <v>0.21322000180848177</v>
      </c>
    </row>
    <row r="756" spans="1:15" x14ac:dyDescent="0.25">
      <c r="A756" s="37">
        <v>80702</v>
      </c>
      <c r="B756" s="30" t="s">
        <v>43</v>
      </c>
      <c r="C756" s="30" t="s">
        <v>794</v>
      </c>
      <c r="D756" s="30" t="s">
        <v>795</v>
      </c>
      <c r="E756" s="42">
        <v>3625</v>
      </c>
      <c r="F756" s="32">
        <v>4158</v>
      </c>
      <c r="G756" s="59">
        <f t="shared" si="13"/>
        <v>533</v>
      </c>
      <c r="H756" s="59">
        <v>3437</v>
      </c>
      <c r="I756" s="59">
        <f t="shared" si="14"/>
        <v>721</v>
      </c>
      <c r="J756" s="58">
        <v>0.17</v>
      </c>
      <c r="K756" s="35">
        <v>4119</v>
      </c>
      <c r="L756" s="29">
        <v>50</v>
      </c>
      <c r="M756" s="35">
        <f t="shared" si="15"/>
        <v>3487</v>
      </c>
      <c r="N756" s="35">
        <f t="shared" si="16"/>
        <v>632</v>
      </c>
      <c r="O756" s="36">
        <f t="shared" si="12"/>
        <v>0.15343529983005583</v>
      </c>
    </row>
    <row r="757" spans="1:15" x14ac:dyDescent="0.25">
      <c r="A757" s="37">
        <v>80703</v>
      </c>
      <c r="B757" s="30" t="s">
        <v>43</v>
      </c>
      <c r="C757" s="30" t="s">
        <v>794</v>
      </c>
      <c r="D757" s="30" t="s">
        <v>796</v>
      </c>
      <c r="E757" s="42">
        <v>6006</v>
      </c>
      <c r="F757" s="32">
        <v>6596</v>
      </c>
      <c r="G757" s="59">
        <f t="shared" si="13"/>
        <v>590</v>
      </c>
      <c r="H757" s="59">
        <v>6330</v>
      </c>
      <c r="I757" s="59">
        <f t="shared" si="14"/>
        <v>266</v>
      </c>
      <c r="J757" s="58">
        <v>0.04</v>
      </c>
      <c r="K757" s="35">
        <v>6556</v>
      </c>
      <c r="L757" s="29">
        <v>226</v>
      </c>
      <c r="M757" s="35">
        <f t="shared" si="15"/>
        <v>6556</v>
      </c>
      <c r="N757" s="35">
        <f t="shared" si="16"/>
        <v>0</v>
      </c>
      <c r="O757" s="36">
        <f t="shared" si="12"/>
        <v>0</v>
      </c>
    </row>
    <row r="758" spans="1:15" x14ac:dyDescent="0.25">
      <c r="A758" s="37">
        <v>80704</v>
      </c>
      <c r="B758" s="30" t="s">
        <v>43</v>
      </c>
      <c r="C758" s="30" t="s">
        <v>794</v>
      </c>
      <c r="D758" s="30" t="s">
        <v>797</v>
      </c>
      <c r="E758" s="42">
        <v>6683</v>
      </c>
      <c r="F758" s="32">
        <v>7228</v>
      </c>
      <c r="G758" s="59">
        <f t="shared" si="13"/>
        <v>545</v>
      </c>
      <c r="H758" s="59">
        <v>6683</v>
      </c>
      <c r="I758" s="59">
        <f t="shared" si="14"/>
        <v>545</v>
      </c>
      <c r="J758" s="58">
        <v>0.08</v>
      </c>
      <c r="K758" s="35">
        <v>7228</v>
      </c>
      <c r="L758" s="29">
        <v>545</v>
      </c>
      <c r="M758" s="35">
        <f t="shared" si="15"/>
        <v>7228</v>
      </c>
      <c r="N758" s="35">
        <f t="shared" si="16"/>
        <v>0</v>
      </c>
      <c r="O758" s="36">
        <f t="shared" si="12"/>
        <v>0</v>
      </c>
    </row>
    <row r="759" spans="1:15" x14ac:dyDescent="0.25">
      <c r="A759" s="37">
        <v>80705</v>
      </c>
      <c r="B759" s="30" t="s">
        <v>43</v>
      </c>
      <c r="C759" s="30" t="s">
        <v>794</v>
      </c>
      <c r="D759" s="30" t="s">
        <v>798</v>
      </c>
      <c r="E759" s="42">
        <v>10091</v>
      </c>
      <c r="F759" s="32">
        <v>12704</v>
      </c>
      <c r="G759" s="59">
        <f t="shared" si="13"/>
        <v>2613</v>
      </c>
      <c r="H759" s="59">
        <v>5267</v>
      </c>
      <c r="I759" s="59">
        <f t="shared" si="14"/>
        <v>7437</v>
      </c>
      <c r="J759" s="58">
        <v>0.59</v>
      </c>
      <c r="K759" s="35">
        <v>12798</v>
      </c>
      <c r="L759" s="29">
        <v>3367</v>
      </c>
      <c r="M759" s="35">
        <f t="shared" si="15"/>
        <v>8634</v>
      </c>
      <c r="N759" s="35">
        <f t="shared" si="16"/>
        <v>4164</v>
      </c>
      <c r="O759" s="36">
        <f t="shared" si="12"/>
        <v>0.32536333802156586</v>
      </c>
    </row>
    <row r="760" spans="1:15" x14ac:dyDescent="0.25">
      <c r="A760" s="37">
        <v>80706</v>
      </c>
      <c r="B760" s="30" t="s">
        <v>43</v>
      </c>
      <c r="C760" s="30" t="s">
        <v>794</v>
      </c>
      <c r="D760" s="30" t="s">
        <v>799</v>
      </c>
      <c r="E760" s="42">
        <v>3958</v>
      </c>
      <c r="F760" s="32">
        <v>4462</v>
      </c>
      <c r="G760" s="59">
        <f t="shared" si="13"/>
        <v>504</v>
      </c>
      <c r="H760" s="59">
        <v>3790</v>
      </c>
      <c r="I760" s="59">
        <f t="shared" si="14"/>
        <v>672</v>
      </c>
      <c r="J760" s="58">
        <v>0.15</v>
      </c>
      <c r="K760" s="35">
        <v>4322</v>
      </c>
      <c r="L760" s="56"/>
      <c r="M760" s="35">
        <f t="shared" si="15"/>
        <v>3790</v>
      </c>
      <c r="N760" s="35">
        <f t="shared" si="16"/>
        <v>532</v>
      </c>
      <c r="O760" s="36">
        <f t="shared" si="12"/>
        <v>0.12309116149930588</v>
      </c>
    </row>
    <row r="761" spans="1:15" x14ac:dyDescent="0.25">
      <c r="A761" s="37">
        <v>80707</v>
      </c>
      <c r="B761" s="30" t="s">
        <v>43</v>
      </c>
      <c r="C761" s="30" t="s">
        <v>794</v>
      </c>
      <c r="D761" s="30" t="s">
        <v>800</v>
      </c>
      <c r="E761" s="42">
        <v>3681</v>
      </c>
      <c r="F761" s="32">
        <v>4036</v>
      </c>
      <c r="G761" s="59">
        <f t="shared" si="13"/>
        <v>355</v>
      </c>
      <c r="H761" s="59">
        <v>3717</v>
      </c>
      <c r="I761" s="59">
        <f t="shared" si="14"/>
        <v>319</v>
      </c>
      <c r="J761" s="58">
        <v>0.08</v>
      </c>
      <c r="K761" s="35">
        <v>4010</v>
      </c>
      <c r="L761" s="56"/>
      <c r="M761" s="35">
        <f t="shared" si="15"/>
        <v>3717</v>
      </c>
      <c r="N761" s="35">
        <f t="shared" si="16"/>
        <v>293</v>
      </c>
      <c r="O761" s="36">
        <f t="shared" si="12"/>
        <v>7.3067331670822938E-2</v>
      </c>
    </row>
    <row r="762" spans="1:15" x14ac:dyDescent="0.25">
      <c r="A762" s="37">
        <v>80708</v>
      </c>
      <c r="B762" s="30" t="s">
        <v>43</v>
      </c>
      <c r="C762" s="30" t="s">
        <v>794</v>
      </c>
      <c r="D762" s="30" t="s">
        <v>801</v>
      </c>
      <c r="E762" s="42">
        <v>4390</v>
      </c>
      <c r="F762" s="32">
        <v>4723</v>
      </c>
      <c r="G762" s="59">
        <f t="shared" si="13"/>
        <v>333</v>
      </c>
      <c r="H762" s="59">
        <v>2593</v>
      </c>
      <c r="I762" s="59">
        <f t="shared" si="14"/>
        <v>2130</v>
      </c>
      <c r="J762" s="58">
        <v>0.45</v>
      </c>
      <c r="K762" s="35">
        <v>4409</v>
      </c>
      <c r="L762" s="29">
        <v>373</v>
      </c>
      <c r="M762" s="35">
        <f t="shared" si="15"/>
        <v>2966</v>
      </c>
      <c r="N762" s="35">
        <f t="shared" si="16"/>
        <v>1443</v>
      </c>
      <c r="O762" s="36">
        <f t="shared" si="12"/>
        <v>0.32728509866182809</v>
      </c>
    </row>
    <row r="763" spans="1:15" x14ac:dyDescent="0.25">
      <c r="A763" s="37">
        <v>80801</v>
      </c>
      <c r="B763" s="30" t="s">
        <v>43</v>
      </c>
      <c r="C763" s="30" t="s">
        <v>802</v>
      </c>
      <c r="D763" s="30" t="s">
        <v>802</v>
      </c>
      <c r="E763" s="42">
        <v>3527</v>
      </c>
      <c r="F763" s="32">
        <v>3986</v>
      </c>
      <c r="G763" s="59">
        <f t="shared" si="13"/>
        <v>459</v>
      </c>
      <c r="H763" s="59">
        <v>2524</v>
      </c>
      <c r="I763" s="59">
        <f t="shared" si="14"/>
        <v>1462</v>
      </c>
      <c r="J763" s="58">
        <v>0.37</v>
      </c>
      <c r="K763" s="35">
        <v>3986</v>
      </c>
      <c r="L763" s="29">
        <v>934</v>
      </c>
      <c r="M763" s="35">
        <f t="shared" si="15"/>
        <v>3458</v>
      </c>
      <c r="N763" s="35">
        <f t="shared" si="16"/>
        <v>528</v>
      </c>
      <c r="O763" s="36">
        <f t="shared" si="12"/>
        <v>0.13246362267937783</v>
      </c>
    </row>
    <row r="764" spans="1:15" x14ac:dyDescent="0.25">
      <c r="A764" s="37">
        <v>80802</v>
      </c>
      <c r="B764" s="30" t="s">
        <v>43</v>
      </c>
      <c r="C764" s="30" t="s">
        <v>802</v>
      </c>
      <c r="D764" s="30" t="s">
        <v>803</v>
      </c>
      <c r="E764" s="57">
        <v>723</v>
      </c>
      <c r="F764" s="39">
        <v>896</v>
      </c>
      <c r="G764" s="40">
        <f t="shared" si="13"/>
        <v>173</v>
      </c>
      <c r="H764" s="40">
        <v>493</v>
      </c>
      <c r="I764" s="40">
        <f t="shared" si="14"/>
        <v>403</v>
      </c>
      <c r="J764" s="58">
        <v>0.45</v>
      </c>
      <c r="K764" s="34">
        <v>872</v>
      </c>
      <c r="L764" s="56"/>
      <c r="M764" s="34">
        <f t="shared" si="15"/>
        <v>493</v>
      </c>
      <c r="N764" s="34">
        <f t="shared" si="16"/>
        <v>379</v>
      </c>
      <c r="O764" s="36">
        <f t="shared" si="12"/>
        <v>0.43463302752293576</v>
      </c>
    </row>
    <row r="765" spans="1:15" x14ac:dyDescent="0.25">
      <c r="A765" s="37">
        <v>80803</v>
      </c>
      <c r="B765" s="30" t="s">
        <v>43</v>
      </c>
      <c r="C765" s="30" t="s">
        <v>802</v>
      </c>
      <c r="D765" s="30" t="s">
        <v>475</v>
      </c>
      <c r="E765" s="42">
        <v>8850</v>
      </c>
      <c r="F765" s="32">
        <v>10236</v>
      </c>
      <c r="G765" s="59">
        <f t="shared" si="13"/>
        <v>1386</v>
      </c>
      <c r="H765" s="59">
        <v>5324</v>
      </c>
      <c r="I765" s="59">
        <f t="shared" si="14"/>
        <v>4912</v>
      </c>
      <c r="J765" s="58">
        <v>0.48</v>
      </c>
      <c r="K765" s="35">
        <v>9824</v>
      </c>
      <c r="L765" s="56"/>
      <c r="M765" s="35">
        <f t="shared" si="15"/>
        <v>5324</v>
      </c>
      <c r="N765" s="35">
        <f t="shared" si="16"/>
        <v>4500</v>
      </c>
      <c r="O765" s="36">
        <f t="shared" si="12"/>
        <v>0.45806188925081431</v>
      </c>
    </row>
    <row r="766" spans="1:15" x14ac:dyDescent="0.25">
      <c r="A766" s="37">
        <v>80804</v>
      </c>
      <c r="B766" s="30" t="s">
        <v>43</v>
      </c>
      <c r="C766" s="30" t="s">
        <v>802</v>
      </c>
      <c r="D766" s="30" t="s">
        <v>804</v>
      </c>
      <c r="E766" s="42">
        <v>954</v>
      </c>
      <c r="F766" s="32">
        <v>1035</v>
      </c>
      <c r="G766" s="59">
        <f t="shared" si="13"/>
        <v>81</v>
      </c>
      <c r="H766" s="40">
        <v>361</v>
      </c>
      <c r="I766" s="59">
        <f t="shared" si="14"/>
        <v>674</v>
      </c>
      <c r="J766" s="58">
        <v>0.65</v>
      </c>
      <c r="K766" s="34">
        <v>995</v>
      </c>
      <c r="L766" s="56"/>
      <c r="M766" s="34">
        <f t="shared" si="15"/>
        <v>361</v>
      </c>
      <c r="N766" s="34">
        <f t="shared" si="16"/>
        <v>634</v>
      </c>
      <c r="O766" s="36">
        <f t="shared" si="12"/>
        <v>0.63718592964824117</v>
      </c>
    </row>
    <row r="767" spans="1:15" x14ac:dyDescent="0.25">
      <c r="A767" s="37">
        <v>80805</v>
      </c>
      <c r="B767" s="30" t="s">
        <v>43</v>
      </c>
      <c r="C767" s="30" t="s">
        <v>802</v>
      </c>
      <c r="D767" s="30" t="s">
        <v>805</v>
      </c>
      <c r="E767" s="42">
        <v>1751</v>
      </c>
      <c r="F767" s="32">
        <v>1677</v>
      </c>
      <c r="G767" s="59">
        <f t="shared" si="13"/>
        <v>-74</v>
      </c>
      <c r="H767" s="59">
        <v>1379</v>
      </c>
      <c r="I767" s="59">
        <f t="shared" si="14"/>
        <v>298</v>
      </c>
      <c r="J767" s="58">
        <v>0.18</v>
      </c>
      <c r="K767" s="35">
        <v>1677</v>
      </c>
      <c r="L767" s="29">
        <v>255</v>
      </c>
      <c r="M767" s="35">
        <f t="shared" si="15"/>
        <v>1634</v>
      </c>
      <c r="N767" s="35">
        <f t="shared" si="16"/>
        <v>43</v>
      </c>
      <c r="O767" s="36">
        <f t="shared" si="12"/>
        <v>2.564102564102564E-2</v>
      </c>
    </row>
    <row r="768" spans="1:15" x14ac:dyDescent="0.25">
      <c r="A768" s="37">
        <v>80806</v>
      </c>
      <c r="B768" s="30" t="s">
        <v>43</v>
      </c>
      <c r="C768" s="30" t="s">
        <v>802</v>
      </c>
      <c r="D768" s="30" t="s">
        <v>806</v>
      </c>
      <c r="E768" s="42">
        <v>2670</v>
      </c>
      <c r="F768" s="32">
        <v>2896</v>
      </c>
      <c r="G768" s="59">
        <f t="shared" si="13"/>
        <v>226</v>
      </c>
      <c r="H768" s="59">
        <v>1698</v>
      </c>
      <c r="I768" s="59">
        <f t="shared" si="14"/>
        <v>1198</v>
      </c>
      <c r="J768" s="58">
        <v>0.41</v>
      </c>
      <c r="K768" s="35">
        <v>2824</v>
      </c>
      <c r="L768" s="56"/>
      <c r="M768" s="35">
        <f t="shared" si="15"/>
        <v>1698</v>
      </c>
      <c r="N768" s="35">
        <f t="shared" si="16"/>
        <v>1126</v>
      </c>
      <c r="O768" s="36">
        <f t="shared" si="12"/>
        <v>0.39872521246458925</v>
      </c>
    </row>
    <row r="769" spans="1:15" x14ac:dyDescent="0.25">
      <c r="A769" s="37">
        <v>80807</v>
      </c>
      <c r="B769" s="30" t="s">
        <v>43</v>
      </c>
      <c r="C769" s="30" t="s">
        <v>802</v>
      </c>
      <c r="D769" s="30" t="s">
        <v>807</v>
      </c>
      <c r="E769" s="42">
        <v>1496</v>
      </c>
      <c r="F769" s="32">
        <v>1640</v>
      </c>
      <c r="G769" s="59">
        <f t="shared" si="13"/>
        <v>144</v>
      </c>
      <c r="H769" s="59">
        <v>1142</v>
      </c>
      <c r="I769" s="59">
        <f t="shared" si="14"/>
        <v>498</v>
      </c>
      <c r="J769" s="58">
        <v>0.3</v>
      </c>
      <c r="K769" s="35">
        <v>1566</v>
      </c>
      <c r="L769" s="56"/>
      <c r="M769" s="35">
        <f t="shared" si="15"/>
        <v>1142</v>
      </c>
      <c r="N769" s="35">
        <f t="shared" si="16"/>
        <v>424</v>
      </c>
      <c r="O769" s="36">
        <f t="shared" si="12"/>
        <v>0.2707535121328225</v>
      </c>
    </row>
    <row r="770" spans="1:15" x14ac:dyDescent="0.25">
      <c r="A770" s="37">
        <v>80808</v>
      </c>
      <c r="B770" s="30" t="s">
        <v>43</v>
      </c>
      <c r="C770" s="30" t="s">
        <v>802</v>
      </c>
      <c r="D770" s="30" t="s">
        <v>808</v>
      </c>
      <c r="E770" s="42">
        <v>1819</v>
      </c>
      <c r="F770" s="32">
        <v>2023</v>
      </c>
      <c r="G770" s="59">
        <f t="shared" si="13"/>
        <v>204</v>
      </c>
      <c r="H770" s="59">
        <v>1271</v>
      </c>
      <c r="I770" s="59">
        <f t="shared" si="14"/>
        <v>752</v>
      </c>
      <c r="J770" s="58">
        <v>0.37</v>
      </c>
      <c r="K770" s="35">
        <v>1981</v>
      </c>
      <c r="L770" s="56"/>
      <c r="M770" s="35">
        <f t="shared" si="15"/>
        <v>1271</v>
      </c>
      <c r="N770" s="35">
        <f t="shared" si="16"/>
        <v>710</v>
      </c>
      <c r="O770" s="36">
        <f t="shared" si="12"/>
        <v>0.3584048460373549</v>
      </c>
    </row>
    <row r="771" spans="1:15" x14ac:dyDescent="0.25">
      <c r="A771" s="37">
        <v>80901</v>
      </c>
      <c r="B771" s="30" t="s">
        <v>43</v>
      </c>
      <c r="C771" s="30" t="s">
        <v>809</v>
      </c>
      <c r="D771" s="30" t="s">
        <v>810</v>
      </c>
      <c r="E771" s="42">
        <v>3479</v>
      </c>
      <c r="F771" s="32">
        <v>6836</v>
      </c>
      <c r="G771" s="59">
        <f t="shared" si="13"/>
        <v>3357</v>
      </c>
      <c r="H771" s="59">
        <v>2379</v>
      </c>
      <c r="I771" s="59">
        <f t="shared" si="14"/>
        <v>4457</v>
      </c>
      <c r="J771" s="58">
        <v>0.65</v>
      </c>
      <c r="K771" s="35">
        <v>6893</v>
      </c>
      <c r="L771" s="29">
        <v>212</v>
      </c>
      <c r="M771" s="35">
        <f t="shared" si="15"/>
        <v>2591</v>
      </c>
      <c r="N771" s="35">
        <f t="shared" si="16"/>
        <v>4302</v>
      </c>
      <c r="O771" s="36">
        <f t="shared" si="12"/>
        <v>0.62411141737995068</v>
      </c>
    </row>
    <row r="772" spans="1:15" x14ac:dyDescent="0.25">
      <c r="A772" s="37">
        <v>80902</v>
      </c>
      <c r="B772" s="30" t="s">
        <v>43</v>
      </c>
      <c r="C772" s="30" t="s">
        <v>809</v>
      </c>
      <c r="D772" s="30" t="s">
        <v>811</v>
      </c>
      <c r="E772" s="42">
        <v>19187</v>
      </c>
      <c r="F772" s="32">
        <v>26006</v>
      </c>
      <c r="G772" s="59">
        <f t="shared" si="13"/>
        <v>6819</v>
      </c>
      <c r="H772" s="59">
        <v>10996</v>
      </c>
      <c r="I772" s="59">
        <f t="shared" si="14"/>
        <v>15010</v>
      </c>
      <c r="J772" s="58">
        <v>0.57999999999999996</v>
      </c>
      <c r="K772" s="35">
        <v>25281</v>
      </c>
      <c r="L772" s="29">
        <v>2085</v>
      </c>
      <c r="M772" s="35">
        <f t="shared" si="15"/>
        <v>13081</v>
      </c>
      <c r="N772" s="35">
        <f t="shared" si="16"/>
        <v>12200</v>
      </c>
      <c r="O772" s="36">
        <f t="shared" si="12"/>
        <v>0.48257584747438786</v>
      </c>
    </row>
    <row r="773" spans="1:15" x14ac:dyDescent="0.25">
      <c r="A773" s="37">
        <v>80903</v>
      </c>
      <c r="B773" s="30" t="s">
        <v>43</v>
      </c>
      <c r="C773" s="30" t="s">
        <v>809</v>
      </c>
      <c r="D773" s="30" t="s">
        <v>812</v>
      </c>
      <c r="E773" s="42">
        <v>4465</v>
      </c>
      <c r="F773" s="32">
        <v>5525</v>
      </c>
      <c r="G773" s="59">
        <f t="shared" si="13"/>
        <v>1060</v>
      </c>
      <c r="H773" s="59">
        <v>4471</v>
      </c>
      <c r="I773" s="59">
        <f t="shared" si="14"/>
        <v>1054</v>
      </c>
      <c r="J773" s="58">
        <v>0.19</v>
      </c>
      <c r="K773" s="35">
        <v>5487</v>
      </c>
      <c r="L773" s="56"/>
      <c r="M773" s="35">
        <f t="shared" si="15"/>
        <v>4471</v>
      </c>
      <c r="N773" s="35">
        <f t="shared" si="16"/>
        <v>1016</v>
      </c>
      <c r="O773" s="36">
        <f t="shared" si="12"/>
        <v>0.18516493530162201</v>
      </c>
    </row>
    <row r="774" spans="1:15" x14ac:dyDescent="0.25">
      <c r="A774" s="37">
        <v>80904</v>
      </c>
      <c r="B774" s="30" t="s">
        <v>43</v>
      </c>
      <c r="C774" s="30" t="s">
        <v>809</v>
      </c>
      <c r="D774" s="30" t="s">
        <v>813</v>
      </c>
      <c r="E774" s="42">
        <v>3600</v>
      </c>
      <c r="F774" s="32">
        <v>5336</v>
      </c>
      <c r="G774" s="59">
        <f t="shared" si="13"/>
        <v>1736</v>
      </c>
      <c r="H774" s="59">
        <v>2904</v>
      </c>
      <c r="I774" s="59">
        <f t="shared" si="14"/>
        <v>2432</v>
      </c>
      <c r="J774" s="58">
        <v>0.46</v>
      </c>
      <c r="K774" s="35">
        <v>5336</v>
      </c>
      <c r="L774" s="29">
        <v>238</v>
      </c>
      <c r="M774" s="35">
        <f t="shared" si="15"/>
        <v>3142</v>
      </c>
      <c r="N774" s="35">
        <f t="shared" si="16"/>
        <v>2194</v>
      </c>
      <c r="O774" s="36">
        <f t="shared" si="12"/>
        <v>0.41116941529235385</v>
      </c>
    </row>
    <row r="775" spans="1:15" x14ac:dyDescent="0.25">
      <c r="A775" s="37">
        <v>80905</v>
      </c>
      <c r="B775" s="30" t="s">
        <v>43</v>
      </c>
      <c r="C775" s="30" t="s">
        <v>809</v>
      </c>
      <c r="D775" s="30" t="s">
        <v>385</v>
      </c>
      <c r="E775" s="42">
        <v>4002</v>
      </c>
      <c r="F775" s="32">
        <v>6025</v>
      </c>
      <c r="G775" s="59">
        <f t="shared" si="13"/>
        <v>2023</v>
      </c>
      <c r="H775" s="59">
        <v>1691</v>
      </c>
      <c r="I775" s="59">
        <f t="shared" si="14"/>
        <v>4334</v>
      </c>
      <c r="J775" s="58">
        <v>0.72</v>
      </c>
      <c r="K775" s="35">
        <v>5985</v>
      </c>
      <c r="L775" s="56"/>
      <c r="M775" s="35">
        <f t="shared" si="15"/>
        <v>1691</v>
      </c>
      <c r="N775" s="35">
        <f t="shared" si="16"/>
        <v>4294</v>
      </c>
      <c r="O775" s="36">
        <f t="shared" ref="O775:O1029" si="17">N775/K775</f>
        <v>0.71746031746031746</v>
      </c>
    </row>
    <row r="776" spans="1:15" x14ac:dyDescent="0.25">
      <c r="A776" s="37">
        <v>80906</v>
      </c>
      <c r="B776" s="30" t="s">
        <v>43</v>
      </c>
      <c r="C776" s="30" t="s">
        <v>809</v>
      </c>
      <c r="D776" s="30" t="s">
        <v>814</v>
      </c>
      <c r="E776" s="42">
        <v>12948</v>
      </c>
      <c r="F776" s="32">
        <v>15187</v>
      </c>
      <c r="G776" s="59">
        <f t="shared" ref="G776:G1030" si="18">F776-E776</f>
        <v>2239</v>
      </c>
      <c r="H776" s="59">
        <v>7900</v>
      </c>
      <c r="I776" s="59">
        <f t="shared" ref="I776:I1030" si="19">F776-H776</f>
        <v>7287</v>
      </c>
      <c r="J776" s="58">
        <v>0.48</v>
      </c>
      <c r="K776" s="35">
        <v>15150</v>
      </c>
      <c r="L776" s="29">
        <v>148</v>
      </c>
      <c r="M776" s="35">
        <f t="shared" ref="M776:M1030" si="20">H776+L776</f>
        <v>8048</v>
      </c>
      <c r="N776" s="35">
        <f t="shared" ref="N776:N1030" si="21">K776-M776</f>
        <v>7102</v>
      </c>
      <c r="O776" s="36">
        <f t="shared" si="17"/>
        <v>0.46877887788778877</v>
      </c>
    </row>
    <row r="777" spans="1:15" x14ac:dyDescent="0.25">
      <c r="A777" s="37">
        <v>80907</v>
      </c>
      <c r="B777" s="30" t="s">
        <v>43</v>
      </c>
      <c r="C777" s="30" t="s">
        <v>809</v>
      </c>
      <c r="D777" s="30" t="s">
        <v>815</v>
      </c>
      <c r="E777" s="42">
        <v>10011</v>
      </c>
      <c r="F777" s="32">
        <v>11575</v>
      </c>
      <c r="G777" s="59">
        <f t="shared" si="18"/>
        <v>1564</v>
      </c>
      <c r="H777" s="59">
        <v>9554</v>
      </c>
      <c r="I777" s="59">
        <f t="shared" si="19"/>
        <v>2021</v>
      </c>
      <c r="J777" s="58">
        <v>0.17</v>
      </c>
      <c r="K777" s="35">
        <v>11710</v>
      </c>
      <c r="L777" s="29">
        <v>112</v>
      </c>
      <c r="M777" s="35">
        <f t="shared" si="20"/>
        <v>9666</v>
      </c>
      <c r="N777" s="35">
        <f t="shared" si="21"/>
        <v>2044</v>
      </c>
      <c r="O777" s="36">
        <f t="shared" si="17"/>
        <v>0.17455166524338173</v>
      </c>
    </row>
    <row r="778" spans="1:15" x14ac:dyDescent="0.25">
      <c r="A778" s="37">
        <v>80908</v>
      </c>
      <c r="B778" s="30" t="s">
        <v>43</v>
      </c>
      <c r="C778" s="30" t="s">
        <v>809</v>
      </c>
      <c r="D778" s="30" t="s">
        <v>816</v>
      </c>
      <c r="E778" s="42">
        <v>5559</v>
      </c>
      <c r="F778" s="32">
        <v>6969</v>
      </c>
      <c r="G778" s="59">
        <f t="shared" si="18"/>
        <v>1410</v>
      </c>
      <c r="H778" s="59">
        <v>5643</v>
      </c>
      <c r="I778" s="59">
        <f t="shared" si="19"/>
        <v>1326</v>
      </c>
      <c r="J778" s="58">
        <v>0.19</v>
      </c>
      <c r="K778" s="35">
        <v>6945</v>
      </c>
      <c r="L778" s="29">
        <v>66</v>
      </c>
      <c r="M778" s="35">
        <f t="shared" si="20"/>
        <v>5709</v>
      </c>
      <c r="N778" s="35">
        <f t="shared" si="21"/>
        <v>1236</v>
      </c>
      <c r="O778" s="36">
        <f t="shared" si="17"/>
        <v>0.17796976241900647</v>
      </c>
    </row>
    <row r="779" spans="1:15" x14ac:dyDescent="0.25">
      <c r="A779" s="37">
        <v>80909</v>
      </c>
      <c r="B779" s="30" t="s">
        <v>43</v>
      </c>
      <c r="C779" s="30" t="s">
        <v>809</v>
      </c>
      <c r="D779" s="30" t="s">
        <v>403</v>
      </c>
      <c r="E779" s="42">
        <v>9065</v>
      </c>
      <c r="F779" s="32">
        <v>10359</v>
      </c>
      <c r="G779" s="59">
        <f t="shared" si="18"/>
        <v>1294</v>
      </c>
      <c r="H779" s="59">
        <v>6101</v>
      </c>
      <c r="I779" s="59">
        <f t="shared" si="19"/>
        <v>4258</v>
      </c>
      <c r="J779" s="58">
        <v>0.41</v>
      </c>
      <c r="K779" s="35">
        <v>10240</v>
      </c>
      <c r="L779" s="29">
        <v>1251</v>
      </c>
      <c r="M779" s="35">
        <f t="shared" si="20"/>
        <v>7352</v>
      </c>
      <c r="N779" s="35">
        <f t="shared" si="21"/>
        <v>2888</v>
      </c>
      <c r="O779" s="36">
        <f t="shared" si="17"/>
        <v>0.28203125000000001</v>
      </c>
    </row>
    <row r="780" spans="1:15" x14ac:dyDescent="0.25">
      <c r="A780" s="37">
        <v>80910</v>
      </c>
      <c r="B780" s="30" t="s">
        <v>43</v>
      </c>
      <c r="C780" s="30" t="s">
        <v>809</v>
      </c>
      <c r="D780" s="30" t="s">
        <v>818</v>
      </c>
      <c r="E780" s="42">
        <v>5238</v>
      </c>
      <c r="F780" s="32">
        <v>5851</v>
      </c>
      <c r="G780" s="59">
        <f t="shared" si="18"/>
        <v>613</v>
      </c>
      <c r="H780" s="59">
        <v>5835</v>
      </c>
      <c r="I780" s="59">
        <f t="shared" si="19"/>
        <v>16</v>
      </c>
      <c r="J780" s="60">
        <v>0</v>
      </c>
      <c r="K780" s="35">
        <v>5851</v>
      </c>
      <c r="L780" s="29">
        <v>16</v>
      </c>
      <c r="M780" s="35">
        <f t="shared" si="20"/>
        <v>5851</v>
      </c>
      <c r="N780" s="35">
        <f t="shared" si="21"/>
        <v>0</v>
      </c>
      <c r="O780" s="36">
        <f t="shared" si="17"/>
        <v>0</v>
      </c>
    </row>
    <row r="781" spans="1:15" x14ac:dyDescent="0.25">
      <c r="A781" s="37">
        <v>80911</v>
      </c>
      <c r="B781" s="30" t="s">
        <v>43</v>
      </c>
      <c r="C781" s="30" t="s">
        <v>809</v>
      </c>
      <c r="D781" s="30" t="s">
        <v>819</v>
      </c>
      <c r="E781" s="42">
        <v>4158</v>
      </c>
      <c r="F781" s="32">
        <v>4979</v>
      </c>
      <c r="G781" s="59">
        <f t="shared" si="18"/>
        <v>821</v>
      </c>
      <c r="H781" s="59">
        <v>3687</v>
      </c>
      <c r="I781" s="59">
        <f t="shared" si="19"/>
        <v>1292</v>
      </c>
      <c r="J781" s="58">
        <v>0.26</v>
      </c>
      <c r="K781" s="35">
        <v>5031</v>
      </c>
      <c r="L781" s="56"/>
      <c r="M781" s="35">
        <f t="shared" si="20"/>
        <v>3687</v>
      </c>
      <c r="N781" s="35">
        <f t="shared" si="21"/>
        <v>1344</v>
      </c>
      <c r="O781" s="36">
        <f t="shared" si="17"/>
        <v>0.26714370900417411</v>
      </c>
    </row>
    <row r="782" spans="1:15" x14ac:dyDescent="0.25">
      <c r="A782" s="37">
        <v>80912</v>
      </c>
      <c r="B782" s="30" t="s">
        <v>43</v>
      </c>
      <c r="C782" s="30" t="s">
        <v>809</v>
      </c>
      <c r="D782" s="30" t="s">
        <v>820</v>
      </c>
      <c r="E782" s="42">
        <v>1802</v>
      </c>
      <c r="F782" s="32">
        <v>2365</v>
      </c>
      <c r="G782" s="59">
        <f t="shared" si="18"/>
        <v>563</v>
      </c>
      <c r="H782" s="59">
        <v>1420</v>
      </c>
      <c r="I782" s="59">
        <f t="shared" si="19"/>
        <v>945</v>
      </c>
      <c r="J782" s="58">
        <v>0.4</v>
      </c>
      <c r="K782" s="35">
        <v>2391</v>
      </c>
      <c r="L782" s="29">
        <v>786</v>
      </c>
      <c r="M782" s="35">
        <f t="shared" si="20"/>
        <v>2206</v>
      </c>
      <c r="N782" s="35">
        <f t="shared" si="21"/>
        <v>185</v>
      </c>
      <c r="O782" s="36">
        <f t="shared" si="17"/>
        <v>7.7373483897950651E-2</v>
      </c>
    </row>
    <row r="783" spans="1:15" x14ac:dyDescent="0.25">
      <c r="A783" s="37">
        <v>80913</v>
      </c>
      <c r="B783" s="30" t="s">
        <v>43</v>
      </c>
      <c r="C783" s="30" t="s">
        <v>809</v>
      </c>
      <c r="D783" s="30" t="s">
        <v>821</v>
      </c>
      <c r="E783" s="42">
        <v>1952</v>
      </c>
      <c r="F783" s="32">
        <v>2350</v>
      </c>
      <c r="G783" s="59">
        <f t="shared" si="18"/>
        <v>398</v>
      </c>
      <c r="H783" s="59">
        <v>1248</v>
      </c>
      <c r="I783" s="59">
        <f t="shared" si="19"/>
        <v>1102</v>
      </c>
      <c r="J783" s="58">
        <v>0.47</v>
      </c>
      <c r="K783" s="35">
        <v>2369</v>
      </c>
      <c r="L783" s="29">
        <v>50</v>
      </c>
      <c r="M783" s="35">
        <f t="shared" si="20"/>
        <v>1298</v>
      </c>
      <c r="N783" s="35">
        <f t="shared" si="21"/>
        <v>1071</v>
      </c>
      <c r="O783" s="36">
        <f t="shared" si="17"/>
        <v>0.45208948923596454</v>
      </c>
    </row>
    <row r="784" spans="1:15" x14ac:dyDescent="0.25">
      <c r="A784" s="37">
        <v>80914</v>
      </c>
      <c r="B784" s="30" t="s">
        <v>43</v>
      </c>
      <c r="C784" s="30" t="s">
        <v>809</v>
      </c>
      <c r="D784" s="30" t="s">
        <v>822</v>
      </c>
      <c r="E784" s="42">
        <v>4555</v>
      </c>
      <c r="F784" s="32">
        <v>7553</v>
      </c>
      <c r="G784" s="59">
        <f t="shared" si="18"/>
        <v>2998</v>
      </c>
      <c r="H784" s="59">
        <v>2317</v>
      </c>
      <c r="I784" s="59">
        <f t="shared" si="19"/>
        <v>5236</v>
      </c>
      <c r="J784" s="58">
        <v>0.69</v>
      </c>
      <c r="K784" s="35">
        <v>7499</v>
      </c>
      <c r="L784" s="56"/>
      <c r="M784" s="35">
        <f t="shared" si="20"/>
        <v>2317</v>
      </c>
      <c r="N784" s="35">
        <f t="shared" si="21"/>
        <v>5182</v>
      </c>
      <c r="O784" s="36">
        <f t="shared" si="17"/>
        <v>0.69102547006267501</v>
      </c>
    </row>
    <row r="785" spans="1:15" x14ac:dyDescent="0.25">
      <c r="A785" s="37">
        <v>81001</v>
      </c>
      <c r="B785" s="30" t="s">
        <v>43</v>
      </c>
      <c r="C785" s="30" t="s">
        <v>823</v>
      </c>
      <c r="D785" s="30" t="s">
        <v>823</v>
      </c>
      <c r="E785" s="42">
        <v>2989</v>
      </c>
      <c r="F785" s="32">
        <v>3479</v>
      </c>
      <c r="G785" s="59">
        <f t="shared" si="18"/>
        <v>490</v>
      </c>
      <c r="H785" s="59">
        <v>2933</v>
      </c>
      <c r="I785" s="59">
        <f t="shared" si="19"/>
        <v>546</v>
      </c>
      <c r="J785" s="58">
        <v>0.16</v>
      </c>
      <c r="K785" s="35">
        <v>3474</v>
      </c>
      <c r="L785" s="29">
        <v>205</v>
      </c>
      <c r="M785" s="35">
        <f t="shared" si="20"/>
        <v>3138</v>
      </c>
      <c r="N785" s="35">
        <f t="shared" si="21"/>
        <v>336</v>
      </c>
      <c r="O785" s="36">
        <f t="shared" si="17"/>
        <v>9.6718480138169263E-2</v>
      </c>
    </row>
    <row r="786" spans="1:15" x14ac:dyDescent="0.25">
      <c r="A786" s="37">
        <v>81002</v>
      </c>
      <c r="B786" s="30" t="s">
        <v>43</v>
      </c>
      <c r="C786" s="30" t="s">
        <v>823</v>
      </c>
      <c r="D786" s="30" t="s">
        <v>824</v>
      </c>
      <c r="E786" s="42">
        <v>2952</v>
      </c>
      <c r="F786" s="32">
        <v>3179</v>
      </c>
      <c r="G786" s="59">
        <f t="shared" si="18"/>
        <v>227</v>
      </c>
      <c r="H786" s="59">
        <v>2534</v>
      </c>
      <c r="I786" s="59">
        <f t="shared" si="19"/>
        <v>645</v>
      </c>
      <c r="J786" s="58">
        <v>0.2</v>
      </c>
      <c r="K786" s="35">
        <v>3125</v>
      </c>
      <c r="L786" s="56"/>
      <c r="M786" s="35">
        <f t="shared" si="20"/>
        <v>2534</v>
      </c>
      <c r="N786" s="35">
        <f t="shared" si="21"/>
        <v>591</v>
      </c>
      <c r="O786" s="36">
        <f t="shared" si="17"/>
        <v>0.18912000000000001</v>
      </c>
    </row>
    <row r="787" spans="1:15" x14ac:dyDescent="0.25">
      <c r="A787" s="37">
        <v>81003</v>
      </c>
      <c r="B787" s="30" t="s">
        <v>43</v>
      </c>
      <c r="C787" s="30" t="s">
        <v>823</v>
      </c>
      <c r="D787" s="30" t="s">
        <v>825</v>
      </c>
      <c r="E787" s="42">
        <v>2912</v>
      </c>
      <c r="F787" s="32">
        <v>3175</v>
      </c>
      <c r="G787" s="59">
        <f t="shared" si="18"/>
        <v>263</v>
      </c>
      <c r="H787" s="59">
        <v>2787</v>
      </c>
      <c r="I787" s="59">
        <f t="shared" si="19"/>
        <v>388</v>
      </c>
      <c r="J787" s="58">
        <v>0.12</v>
      </c>
      <c r="K787" s="35">
        <v>3121</v>
      </c>
      <c r="L787" s="56"/>
      <c r="M787" s="35">
        <f t="shared" si="20"/>
        <v>2787</v>
      </c>
      <c r="N787" s="35">
        <f t="shared" si="21"/>
        <v>334</v>
      </c>
      <c r="O787" s="36">
        <f t="shared" si="17"/>
        <v>0.10701698173662287</v>
      </c>
    </row>
    <row r="788" spans="1:15" x14ac:dyDescent="0.25">
      <c r="A788" s="37">
        <v>81004</v>
      </c>
      <c r="B788" s="30" t="s">
        <v>43</v>
      </c>
      <c r="C788" s="30" t="s">
        <v>823</v>
      </c>
      <c r="D788" s="30" t="s">
        <v>826</v>
      </c>
      <c r="E788" s="57">
        <v>963</v>
      </c>
      <c r="F788" s="39">
        <v>974</v>
      </c>
      <c r="G788" s="40">
        <f t="shared" si="18"/>
        <v>11</v>
      </c>
      <c r="H788" s="40">
        <v>949</v>
      </c>
      <c r="I788" s="40">
        <f t="shared" si="19"/>
        <v>25</v>
      </c>
      <c r="J788" s="58">
        <v>0.03</v>
      </c>
      <c r="K788" s="34">
        <v>949</v>
      </c>
      <c r="L788" s="56"/>
      <c r="M788" s="34">
        <f t="shared" si="20"/>
        <v>949</v>
      </c>
      <c r="N788" s="34">
        <f t="shared" si="21"/>
        <v>0</v>
      </c>
      <c r="O788" s="36">
        <f t="shared" si="17"/>
        <v>0</v>
      </c>
    </row>
    <row r="789" spans="1:15" x14ac:dyDescent="0.25">
      <c r="A789" s="37">
        <v>81005</v>
      </c>
      <c r="B789" s="30" t="s">
        <v>43</v>
      </c>
      <c r="C789" s="30" t="s">
        <v>823</v>
      </c>
      <c r="D789" s="30" t="s">
        <v>827</v>
      </c>
      <c r="E789" s="42">
        <v>4783</v>
      </c>
      <c r="F789" s="32">
        <v>5116</v>
      </c>
      <c r="G789" s="59">
        <f t="shared" si="18"/>
        <v>333</v>
      </c>
      <c r="H789" s="59">
        <v>4494</v>
      </c>
      <c r="I789" s="59">
        <f t="shared" si="19"/>
        <v>622</v>
      </c>
      <c r="J789" s="58">
        <v>0.12</v>
      </c>
      <c r="K789" s="35">
        <v>5078</v>
      </c>
      <c r="L789" s="29">
        <v>0</v>
      </c>
      <c r="M789" s="35">
        <f t="shared" si="20"/>
        <v>4494</v>
      </c>
      <c r="N789" s="35">
        <f t="shared" si="21"/>
        <v>584</v>
      </c>
      <c r="O789" s="36">
        <f t="shared" si="17"/>
        <v>0.11500590783773139</v>
      </c>
    </row>
    <row r="790" spans="1:15" x14ac:dyDescent="0.25">
      <c r="A790" s="37">
        <v>81006</v>
      </c>
      <c r="B790" s="30" t="s">
        <v>43</v>
      </c>
      <c r="C790" s="30" t="s">
        <v>823</v>
      </c>
      <c r="D790" s="30" t="s">
        <v>828</v>
      </c>
      <c r="E790" s="42">
        <v>5173</v>
      </c>
      <c r="F790" s="32">
        <v>5891</v>
      </c>
      <c r="G790" s="59">
        <f t="shared" si="18"/>
        <v>718</v>
      </c>
      <c r="H790" s="59">
        <v>4390</v>
      </c>
      <c r="I790" s="59">
        <f t="shared" si="19"/>
        <v>1501</v>
      </c>
      <c r="J790" s="58">
        <v>0.25</v>
      </c>
      <c r="K790" s="35">
        <v>5842</v>
      </c>
      <c r="L790" s="29">
        <v>125.4</v>
      </c>
      <c r="M790" s="35">
        <f t="shared" si="20"/>
        <v>4515.3999999999996</v>
      </c>
      <c r="N790" s="35">
        <f t="shared" si="21"/>
        <v>1326.6000000000004</v>
      </c>
      <c r="O790" s="36">
        <f t="shared" si="17"/>
        <v>0.22707976720301273</v>
      </c>
    </row>
    <row r="791" spans="1:15" x14ac:dyDescent="0.25">
      <c r="A791" s="37">
        <v>81007</v>
      </c>
      <c r="B791" s="30" t="s">
        <v>43</v>
      </c>
      <c r="C791" s="30" t="s">
        <v>823</v>
      </c>
      <c r="D791" s="30" t="s">
        <v>829</v>
      </c>
      <c r="E791" s="42">
        <v>1703</v>
      </c>
      <c r="F791" s="32">
        <v>2118</v>
      </c>
      <c r="G791" s="59">
        <f t="shared" si="18"/>
        <v>415</v>
      </c>
      <c r="H791" s="59">
        <v>1439</v>
      </c>
      <c r="I791" s="59">
        <f t="shared" si="19"/>
        <v>679</v>
      </c>
      <c r="J791" s="58">
        <v>0.32</v>
      </c>
      <c r="K791" s="35">
        <v>2092</v>
      </c>
      <c r="L791" s="56"/>
      <c r="M791" s="35">
        <f t="shared" si="20"/>
        <v>1439</v>
      </c>
      <c r="N791" s="35">
        <f t="shared" si="21"/>
        <v>653</v>
      </c>
      <c r="O791" s="36">
        <f t="shared" si="17"/>
        <v>0.3121414913957935</v>
      </c>
    </row>
    <row r="792" spans="1:15" x14ac:dyDescent="0.25">
      <c r="A792" s="37">
        <v>81008</v>
      </c>
      <c r="B792" s="30" t="s">
        <v>43</v>
      </c>
      <c r="C792" s="30" t="s">
        <v>823</v>
      </c>
      <c r="D792" s="30" t="s">
        <v>830</v>
      </c>
      <c r="E792" s="42">
        <v>1026</v>
      </c>
      <c r="F792" s="32">
        <v>1054</v>
      </c>
      <c r="G792" s="59">
        <f t="shared" si="18"/>
        <v>28</v>
      </c>
      <c r="H792" s="40">
        <v>998</v>
      </c>
      <c r="I792" s="59">
        <f t="shared" si="19"/>
        <v>56</v>
      </c>
      <c r="J792" s="58">
        <v>0.05</v>
      </c>
      <c r="K792" s="35">
        <v>1033</v>
      </c>
      <c r="L792" s="56"/>
      <c r="M792" s="34">
        <f t="shared" si="20"/>
        <v>998</v>
      </c>
      <c r="N792" s="35">
        <f t="shared" si="21"/>
        <v>35</v>
      </c>
      <c r="O792" s="36">
        <f t="shared" si="17"/>
        <v>3.3881897386253627E-2</v>
      </c>
    </row>
    <row r="793" spans="1:15" x14ac:dyDescent="0.25">
      <c r="A793" s="37">
        <v>81009</v>
      </c>
      <c r="B793" s="30" t="s">
        <v>43</v>
      </c>
      <c r="C793" s="30" t="s">
        <v>823</v>
      </c>
      <c r="D793" s="30" t="s">
        <v>831</v>
      </c>
      <c r="E793" s="42">
        <v>1859</v>
      </c>
      <c r="F793" s="32">
        <v>1978</v>
      </c>
      <c r="G793" s="59">
        <f t="shared" si="18"/>
        <v>119</v>
      </c>
      <c r="H793" s="59">
        <v>1808</v>
      </c>
      <c r="I793" s="59">
        <f t="shared" si="19"/>
        <v>170</v>
      </c>
      <c r="J793" s="58">
        <v>0.09</v>
      </c>
      <c r="K793" s="35">
        <v>1931</v>
      </c>
      <c r="L793" s="56"/>
      <c r="M793" s="35">
        <f t="shared" si="20"/>
        <v>1808</v>
      </c>
      <c r="N793" s="35">
        <f t="shared" si="21"/>
        <v>123</v>
      </c>
      <c r="O793" s="36">
        <f t="shared" si="17"/>
        <v>6.369756602796478E-2</v>
      </c>
    </row>
    <row r="794" spans="1:15" x14ac:dyDescent="0.25">
      <c r="A794" s="37">
        <v>81101</v>
      </c>
      <c r="B794" s="30" t="s">
        <v>43</v>
      </c>
      <c r="C794" s="30" t="s">
        <v>832</v>
      </c>
      <c r="D794" s="30" t="s">
        <v>832</v>
      </c>
      <c r="E794" s="42">
        <v>7820</v>
      </c>
      <c r="F794" s="32">
        <v>8842</v>
      </c>
      <c r="G794" s="59">
        <f t="shared" si="18"/>
        <v>1022</v>
      </c>
      <c r="H794" s="59">
        <v>5788</v>
      </c>
      <c r="I794" s="59">
        <f t="shared" si="19"/>
        <v>3054</v>
      </c>
      <c r="J794" s="58">
        <v>0.35</v>
      </c>
      <c r="K794" s="35">
        <v>8861</v>
      </c>
      <c r="L794" s="29">
        <v>228</v>
      </c>
      <c r="M794" s="35">
        <f t="shared" si="20"/>
        <v>6016</v>
      </c>
      <c r="N794" s="35">
        <f t="shared" si="21"/>
        <v>2845</v>
      </c>
      <c r="O794" s="36">
        <f t="shared" si="17"/>
        <v>0.32106985667531879</v>
      </c>
    </row>
    <row r="795" spans="1:15" x14ac:dyDescent="0.25">
      <c r="A795" s="37">
        <v>81102</v>
      </c>
      <c r="B795" s="30" t="s">
        <v>43</v>
      </c>
      <c r="C795" s="30" t="s">
        <v>832</v>
      </c>
      <c r="D795" s="30" t="s">
        <v>833</v>
      </c>
      <c r="E795" s="42">
        <v>2736</v>
      </c>
      <c r="F795" s="32">
        <v>3005</v>
      </c>
      <c r="G795" s="59">
        <f t="shared" si="18"/>
        <v>269</v>
      </c>
      <c r="H795" s="59">
        <v>2247</v>
      </c>
      <c r="I795" s="59">
        <f t="shared" si="19"/>
        <v>758</v>
      </c>
      <c r="J795" s="58">
        <v>0.25</v>
      </c>
      <c r="K795" s="35">
        <v>3050</v>
      </c>
      <c r="L795" s="29">
        <v>535</v>
      </c>
      <c r="M795" s="35">
        <f t="shared" si="20"/>
        <v>2782</v>
      </c>
      <c r="N795" s="35">
        <f t="shared" si="21"/>
        <v>268</v>
      </c>
      <c r="O795" s="36">
        <f t="shared" si="17"/>
        <v>8.7868852459016392E-2</v>
      </c>
    </row>
    <row r="796" spans="1:15" x14ac:dyDescent="0.25">
      <c r="A796" s="37">
        <v>81103</v>
      </c>
      <c r="B796" s="30" t="s">
        <v>43</v>
      </c>
      <c r="C796" s="30" t="s">
        <v>832</v>
      </c>
      <c r="D796" s="30" t="s">
        <v>834</v>
      </c>
      <c r="E796" s="42">
        <v>8268</v>
      </c>
      <c r="F796" s="32">
        <v>9468</v>
      </c>
      <c r="G796" s="59">
        <f t="shared" si="18"/>
        <v>1200</v>
      </c>
      <c r="H796" s="59">
        <v>5356</v>
      </c>
      <c r="I796" s="59">
        <f t="shared" si="19"/>
        <v>4112</v>
      </c>
      <c r="J796" s="58">
        <v>0.43</v>
      </c>
      <c r="K796" s="35">
        <v>9421</v>
      </c>
      <c r="L796" s="56"/>
      <c r="M796" s="35">
        <f t="shared" si="20"/>
        <v>5356</v>
      </c>
      <c r="N796" s="35">
        <f t="shared" si="21"/>
        <v>4065</v>
      </c>
      <c r="O796" s="36">
        <f t="shared" si="17"/>
        <v>0.43148285744613096</v>
      </c>
    </row>
    <row r="797" spans="1:15" x14ac:dyDescent="0.25">
      <c r="A797" s="37">
        <v>81104</v>
      </c>
      <c r="B797" s="30" t="s">
        <v>43</v>
      </c>
      <c r="C797" s="30" t="s">
        <v>832</v>
      </c>
      <c r="D797" s="30" t="s">
        <v>835</v>
      </c>
      <c r="E797" s="42">
        <v>7891</v>
      </c>
      <c r="F797" s="32">
        <v>8973</v>
      </c>
      <c r="G797" s="59">
        <f t="shared" si="18"/>
        <v>1082</v>
      </c>
      <c r="H797" s="59">
        <v>7507</v>
      </c>
      <c r="I797" s="59">
        <f t="shared" si="19"/>
        <v>1466</v>
      </c>
      <c r="J797" s="58">
        <v>0.16</v>
      </c>
      <c r="K797" s="35">
        <v>8973</v>
      </c>
      <c r="L797" s="29">
        <v>1466</v>
      </c>
      <c r="M797" s="35">
        <f t="shared" si="20"/>
        <v>8973</v>
      </c>
      <c r="N797" s="35">
        <f t="shared" si="21"/>
        <v>0</v>
      </c>
      <c r="O797" s="36">
        <f t="shared" si="17"/>
        <v>0</v>
      </c>
    </row>
    <row r="798" spans="1:15" x14ac:dyDescent="0.25">
      <c r="A798" s="37">
        <v>81105</v>
      </c>
      <c r="B798" s="30" t="s">
        <v>43</v>
      </c>
      <c r="C798" s="30" t="s">
        <v>832</v>
      </c>
      <c r="D798" s="30" t="s">
        <v>836</v>
      </c>
      <c r="E798" s="42">
        <v>6870</v>
      </c>
      <c r="F798" s="32">
        <v>7788</v>
      </c>
      <c r="G798" s="59">
        <f t="shared" si="18"/>
        <v>918</v>
      </c>
      <c r="H798" s="59">
        <v>6303</v>
      </c>
      <c r="I798" s="59">
        <f t="shared" si="19"/>
        <v>1485</v>
      </c>
      <c r="J798" s="58">
        <v>0.19</v>
      </c>
      <c r="K798" s="35">
        <v>7866</v>
      </c>
      <c r="L798" s="56"/>
      <c r="M798" s="35">
        <f t="shared" si="20"/>
        <v>6303</v>
      </c>
      <c r="N798" s="35">
        <f t="shared" si="21"/>
        <v>1563</v>
      </c>
      <c r="O798" s="36">
        <f t="shared" si="17"/>
        <v>0.19870327993897788</v>
      </c>
    </row>
    <row r="799" spans="1:15" x14ac:dyDescent="0.25">
      <c r="A799" s="37">
        <v>81106</v>
      </c>
      <c r="B799" s="30" t="s">
        <v>43</v>
      </c>
      <c r="C799" s="30" t="s">
        <v>832</v>
      </c>
      <c r="D799" s="30" t="s">
        <v>837</v>
      </c>
      <c r="E799" s="42">
        <v>4155</v>
      </c>
      <c r="F799" s="32">
        <v>4885</v>
      </c>
      <c r="G799" s="59">
        <f t="shared" si="18"/>
        <v>730</v>
      </c>
      <c r="H799" s="40">
        <v>242</v>
      </c>
      <c r="I799" s="59">
        <f t="shared" si="19"/>
        <v>4643</v>
      </c>
      <c r="J799" s="58">
        <v>0.95</v>
      </c>
      <c r="K799" s="35">
        <v>4892</v>
      </c>
      <c r="L799" s="56"/>
      <c r="M799" s="34">
        <f t="shared" si="20"/>
        <v>242</v>
      </c>
      <c r="N799" s="35">
        <f t="shared" si="21"/>
        <v>4650</v>
      </c>
      <c r="O799" s="36">
        <f t="shared" si="17"/>
        <v>0.95053147996729359</v>
      </c>
    </row>
    <row r="800" spans="1:15" x14ac:dyDescent="0.25">
      <c r="A800" s="37">
        <v>81201</v>
      </c>
      <c r="B800" s="30" t="s">
        <v>43</v>
      </c>
      <c r="C800" s="30" t="s">
        <v>838</v>
      </c>
      <c r="D800" s="30" t="s">
        <v>839</v>
      </c>
      <c r="E800" s="42">
        <v>4613</v>
      </c>
      <c r="F800" s="32">
        <v>5217</v>
      </c>
      <c r="G800" s="59">
        <f t="shared" si="18"/>
        <v>604</v>
      </c>
      <c r="H800" s="59">
        <v>4197</v>
      </c>
      <c r="I800" s="59">
        <f t="shared" si="19"/>
        <v>1020</v>
      </c>
      <c r="J800" s="58">
        <v>0.2</v>
      </c>
      <c r="K800" s="35">
        <v>5230</v>
      </c>
      <c r="L800" s="56"/>
      <c r="M800" s="35">
        <f t="shared" si="20"/>
        <v>4197</v>
      </c>
      <c r="N800" s="35">
        <f t="shared" si="21"/>
        <v>1033</v>
      </c>
      <c r="O800" s="36">
        <f t="shared" si="17"/>
        <v>0.19751434034416826</v>
      </c>
    </row>
    <row r="801" spans="1:15" x14ac:dyDescent="0.25">
      <c r="A801" s="37">
        <v>81202</v>
      </c>
      <c r="B801" s="30" t="s">
        <v>43</v>
      </c>
      <c r="C801" s="30" t="s">
        <v>838</v>
      </c>
      <c r="D801" s="30" t="s">
        <v>840</v>
      </c>
      <c r="E801" s="42">
        <v>2962</v>
      </c>
      <c r="F801" s="32">
        <v>3399</v>
      </c>
      <c r="G801" s="59">
        <f t="shared" si="18"/>
        <v>437</v>
      </c>
      <c r="H801" s="59">
        <v>2533</v>
      </c>
      <c r="I801" s="59">
        <f t="shared" si="19"/>
        <v>866</v>
      </c>
      <c r="J801" s="58">
        <v>0.25</v>
      </c>
      <c r="K801" s="35">
        <v>3461</v>
      </c>
      <c r="L801" s="56"/>
      <c r="M801" s="35">
        <f t="shared" si="20"/>
        <v>2533</v>
      </c>
      <c r="N801" s="35">
        <f t="shared" si="21"/>
        <v>928</v>
      </c>
      <c r="O801" s="36">
        <f t="shared" si="17"/>
        <v>0.26813059809303669</v>
      </c>
    </row>
    <row r="802" spans="1:15" x14ac:dyDescent="0.25">
      <c r="A802" s="37">
        <v>81203</v>
      </c>
      <c r="B802" s="30" t="s">
        <v>43</v>
      </c>
      <c r="C802" s="30" t="s">
        <v>838</v>
      </c>
      <c r="D802" s="30" t="s">
        <v>841</v>
      </c>
      <c r="E802" s="42">
        <v>2070</v>
      </c>
      <c r="F802" s="32">
        <v>2556</v>
      </c>
      <c r="G802" s="59">
        <f t="shared" si="18"/>
        <v>486</v>
      </c>
      <c r="H802" s="59">
        <v>1822</v>
      </c>
      <c r="I802" s="59">
        <f t="shared" si="19"/>
        <v>734</v>
      </c>
      <c r="J802" s="58">
        <v>0.28999999999999998</v>
      </c>
      <c r="K802" s="35">
        <v>2603</v>
      </c>
      <c r="L802" s="29">
        <v>734</v>
      </c>
      <c r="M802" s="35">
        <f t="shared" si="20"/>
        <v>2556</v>
      </c>
      <c r="N802" s="35">
        <f t="shared" si="21"/>
        <v>47</v>
      </c>
      <c r="O802" s="36">
        <f t="shared" si="17"/>
        <v>1.8056089127929314E-2</v>
      </c>
    </row>
    <row r="803" spans="1:15" x14ac:dyDescent="0.25">
      <c r="A803" s="37">
        <v>81204</v>
      </c>
      <c r="B803" s="30" t="s">
        <v>43</v>
      </c>
      <c r="C803" s="30" t="s">
        <v>838</v>
      </c>
      <c r="D803" s="30" t="s">
        <v>842</v>
      </c>
      <c r="E803" s="42">
        <v>2752</v>
      </c>
      <c r="F803" s="32">
        <v>3136</v>
      </c>
      <c r="G803" s="59">
        <f t="shared" si="18"/>
        <v>384</v>
      </c>
      <c r="H803" s="59">
        <v>2146</v>
      </c>
      <c r="I803" s="59">
        <f t="shared" si="19"/>
        <v>990</v>
      </c>
      <c r="J803" s="58">
        <v>0.32</v>
      </c>
      <c r="K803" s="35">
        <v>3156</v>
      </c>
      <c r="L803" s="56"/>
      <c r="M803" s="35">
        <f t="shared" si="20"/>
        <v>2146</v>
      </c>
      <c r="N803" s="35">
        <f t="shared" si="21"/>
        <v>1010</v>
      </c>
      <c r="O803" s="36">
        <f t="shared" si="17"/>
        <v>0.32002534854245879</v>
      </c>
    </row>
    <row r="804" spans="1:15" x14ac:dyDescent="0.25">
      <c r="A804" s="37">
        <v>81205</v>
      </c>
      <c r="B804" s="30" t="s">
        <v>43</v>
      </c>
      <c r="C804" s="30" t="s">
        <v>838</v>
      </c>
      <c r="D804" s="30" t="s">
        <v>843</v>
      </c>
      <c r="E804" s="42">
        <v>13077</v>
      </c>
      <c r="F804" s="32">
        <v>15039</v>
      </c>
      <c r="G804" s="59">
        <f t="shared" si="18"/>
        <v>1962</v>
      </c>
      <c r="H804" s="59">
        <v>12403</v>
      </c>
      <c r="I804" s="59">
        <f t="shared" si="19"/>
        <v>2636</v>
      </c>
      <c r="J804" s="58">
        <v>0.18</v>
      </c>
      <c r="K804" s="35">
        <v>15084</v>
      </c>
      <c r="L804" s="29">
        <v>221</v>
      </c>
      <c r="M804" s="35">
        <f t="shared" si="20"/>
        <v>12624</v>
      </c>
      <c r="N804" s="35">
        <f t="shared" si="21"/>
        <v>2460</v>
      </c>
      <c r="O804" s="36">
        <f t="shared" si="17"/>
        <v>0.16308671439936356</v>
      </c>
    </row>
    <row r="805" spans="1:15" x14ac:dyDescent="0.25">
      <c r="A805" s="37">
        <v>81206</v>
      </c>
      <c r="B805" s="30" t="s">
        <v>43</v>
      </c>
      <c r="C805" s="30" t="s">
        <v>838</v>
      </c>
      <c r="D805" s="30" t="s">
        <v>844</v>
      </c>
      <c r="E805" s="42">
        <v>4168</v>
      </c>
      <c r="F805" s="32">
        <v>4673</v>
      </c>
      <c r="G805" s="59">
        <f t="shared" si="18"/>
        <v>505</v>
      </c>
      <c r="H805" s="59">
        <v>3247</v>
      </c>
      <c r="I805" s="59">
        <f t="shared" si="19"/>
        <v>1426</v>
      </c>
      <c r="J805" s="58">
        <v>0.31</v>
      </c>
      <c r="K805" s="35">
        <v>4661</v>
      </c>
      <c r="L805" s="29">
        <v>612</v>
      </c>
      <c r="M805" s="35">
        <f t="shared" si="20"/>
        <v>3859</v>
      </c>
      <c r="N805" s="35">
        <f t="shared" si="21"/>
        <v>802</v>
      </c>
      <c r="O805" s="36">
        <f t="shared" si="17"/>
        <v>0.1720660802402918</v>
      </c>
    </row>
    <row r="806" spans="1:15" x14ac:dyDescent="0.25">
      <c r="A806" s="37">
        <v>81207</v>
      </c>
      <c r="B806" s="30" t="s">
        <v>43</v>
      </c>
      <c r="C806" s="30" t="s">
        <v>838</v>
      </c>
      <c r="D806" s="30" t="s">
        <v>845</v>
      </c>
      <c r="E806" s="42">
        <v>4450</v>
      </c>
      <c r="F806" s="32">
        <v>4919</v>
      </c>
      <c r="G806" s="59">
        <f t="shared" si="18"/>
        <v>469</v>
      </c>
      <c r="H806" s="59">
        <v>4184</v>
      </c>
      <c r="I806" s="59">
        <f t="shared" si="19"/>
        <v>735</v>
      </c>
      <c r="J806" s="58">
        <v>0.15</v>
      </c>
      <c r="K806" s="35">
        <v>4965</v>
      </c>
      <c r="L806" s="56"/>
      <c r="M806" s="35">
        <f t="shared" si="20"/>
        <v>4184</v>
      </c>
      <c r="N806" s="35">
        <f t="shared" si="21"/>
        <v>781</v>
      </c>
      <c r="O806" s="36">
        <f t="shared" si="17"/>
        <v>0.15730110775427997</v>
      </c>
    </row>
    <row r="807" spans="1:15" x14ac:dyDescent="0.25">
      <c r="A807" s="37">
        <v>81208</v>
      </c>
      <c r="B807" s="30" t="s">
        <v>43</v>
      </c>
      <c r="C807" s="30" t="s">
        <v>838</v>
      </c>
      <c r="D807" s="30" t="s">
        <v>366</v>
      </c>
      <c r="E807" s="42">
        <v>2011</v>
      </c>
      <c r="F807" s="32">
        <v>2174</v>
      </c>
      <c r="G807" s="59">
        <f t="shared" si="18"/>
        <v>163</v>
      </c>
      <c r="H807" s="59">
        <v>1994</v>
      </c>
      <c r="I807" s="59">
        <f t="shared" si="19"/>
        <v>180</v>
      </c>
      <c r="J807" s="58">
        <v>0.08</v>
      </c>
      <c r="K807" s="35">
        <v>2209</v>
      </c>
      <c r="L807" s="56"/>
      <c r="M807" s="35">
        <f t="shared" si="20"/>
        <v>1994</v>
      </c>
      <c r="N807" s="35">
        <f t="shared" si="21"/>
        <v>215</v>
      </c>
      <c r="O807" s="36">
        <f t="shared" si="17"/>
        <v>9.7329108193752831E-2</v>
      </c>
    </row>
    <row r="808" spans="1:15" x14ac:dyDescent="0.25">
      <c r="A808" s="37">
        <v>81209</v>
      </c>
      <c r="B808" s="30" t="s">
        <v>43</v>
      </c>
      <c r="C808" s="30" t="s">
        <v>838</v>
      </c>
      <c r="D808" s="30" t="s">
        <v>846</v>
      </c>
      <c r="E808" s="42">
        <v>4296</v>
      </c>
      <c r="F808" s="32">
        <v>4917</v>
      </c>
      <c r="G808" s="59">
        <f t="shared" si="18"/>
        <v>621</v>
      </c>
      <c r="H808" s="59">
        <v>2261</v>
      </c>
      <c r="I808" s="59">
        <f t="shared" si="19"/>
        <v>2656</v>
      </c>
      <c r="J808" s="58">
        <v>0.54</v>
      </c>
      <c r="K808" s="35">
        <v>4947</v>
      </c>
      <c r="L808" s="56"/>
      <c r="M808" s="35">
        <f t="shared" si="20"/>
        <v>2261</v>
      </c>
      <c r="N808" s="35">
        <f t="shared" si="21"/>
        <v>2686</v>
      </c>
      <c r="O808" s="36">
        <f t="shared" si="17"/>
        <v>0.54295532646048106</v>
      </c>
    </row>
    <row r="809" spans="1:15" x14ac:dyDescent="0.25">
      <c r="A809" s="37">
        <v>81210</v>
      </c>
      <c r="B809" s="30" t="s">
        <v>43</v>
      </c>
      <c r="C809" s="30" t="s">
        <v>838</v>
      </c>
      <c r="D809" s="30" t="s">
        <v>847</v>
      </c>
      <c r="E809" s="42">
        <v>13119</v>
      </c>
      <c r="F809" s="32">
        <v>15228</v>
      </c>
      <c r="G809" s="59">
        <f t="shared" si="18"/>
        <v>2109</v>
      </c>
      <c r="H809" s="59">
        <v>10381</v>
      </c>
      <c r="I809" s="59">
        <f t="shared" si="19"/>
        <v>4847</v>
      </c>
      <c r="J809" s="58">
        <v>0.32</v>
      </c>
      <c r="K809" s="35">
        <v>15389</v>
      </c>
      <c r="L809" s="29">
        <v>532</v>
      </c>
      <c r="M809" s="35">
        <f t="shared" si="20"/>
        <v>10913</v>
      </c>
      <c r="N809" s="35">
        <f t="shared" si="21"/>
        <v>4476</v>
      </c>
      <c r="O809" s="36">
        <f t="shared" si="17"/>
        <v>0.29085710572486839</v>
      </c>
    </row>
    <row r="810" spans="1:15" x14ac:dyDescent="0.25">
      <c r="A810" s="37">
        <v>81211</v>
      </c>
      <c r="B810" s="30" t="s">
        <v>43</v>
      </c>
      <c r="C810" s="30" t="s">
        <v>838</v>
      </c>
      <c r="D810" s="30" t="s">
        <v>355</v>
      </c>
      <c r="E810" s="42">
        <v>2482</v>
      </c>
      <c r="F810" s="32">
        <v>2723</v>
      </c>
      <c r="G810" s="59">
        <f t="shared" si="18"/>
        <v>241</v>
      </c>
      <c r="H810" s="59">
        <v>2088</v>
      </c>
      <c r="I810" s="59">
        <f t="shared" si="19"/>
        <v>635</v>
      </c>
      <c r="J810" s="58">
        <v>0.23</v>
      </c>
      <c r="K810" s="35">
        <v>2672</v>
      </c>
      <c r="L810" s="29">
        <v>0</v>
      </c>
      <c r="M810" s="35">
        <f t="shared" si="20"/>
        <v>2088</v>
      </c>
      <c r="N810" s="35">
        <f t="shared" si="21"/>
        <v>584</v>
      </c>
      <c r="O810" s="36">
        <f t="shared" si="17"/>
        <v>0.21856287425149701</v>
      </c>
    </row>
    <row r="811" spans="1:15" x14ac:dyDescent="0.25">
      <c r="A811" s="37">
        <v>81212</v>
      </c>
      <c r="B811" s="30" t="s">
        <v>43</v>
      </c>
      <c r="C811" s="30" t="s">
        <v>838</v>
      </c>
      <c r="D811" s="30" t="s">
        <v>848</v>
      </c>
      <c r="E811" s="42">
        <v>7806</v>
      </c>
      <c r="F811" s="32">
        <v>8657</v>
      </c>
      <c r="G811" s="59">
        <f t="shared" si="18"/>
        <v>851</v>
      </c>
      <c r="H811" s="59">
        <v>6819</v>
      </c>
      <c r="I811" s="59">
        <f t="shared" si="19"/>
        <v>1838</v>
      </c>
      <c r="J811" s="58">
        <v>0.21</v>
      </c>
      <c r="K811" s="35">
        <v>8484</v>
      </c>
      <c r="L811" s="56"/>
      <c r="M811" s="35">
        <f t="shared" si="20"/>
        <v>6819</v>
      </c>
      <c r="N811" s="35">
        <f t="shared" si="21"/>
        <v>1665</v>
      </c>
      <c r="O811" s="36">
        <f t="shared" si="17"/>
        <v>0.19625176803394626</v>
      </c>
    </row>
    <row r="812" spans="1:15" x14ac:dyDescent="0.25">
      <c r="A812" s="37">
        <v>81301</v>
      </c>
      <c r="B812" s="30" t="s">
        <v>43</v>
      </c>
      <c r="C812" s="30" t="s">
        <v>849</v>
      </c>
      <c r="D812" s="30" t="s">
        <v>849</v>
      </c>
      <c r="E812" s="42">
        <v>6026</v>
      </c>
      <c r="F812" s="32">
        <v>7176</v>
      </c>
      <c r="G812" s="59">
        <f t="shared" si="18"/>
        <v>1150</v>
      </c>
      <c r="H812" s="59">
        <v>5543</v>
      </c>
      <c r="I812" s="59">
        <f t="shared" si="19"/>
        <v>1633</v>
      </c>
      <c r="J812" s="58">
        <v>0.23</v>
      </c>
      <c r="K812" s="35">
        <v>7273</v>
      </c>
      <c r="L812" s="56"/>
      <c r="M812" s="35">
        <f t="shared" si="20"/>
        <v>5543</v>
      </c>
      <c r="N812" s="35">
        <f t="shared" si="21"/>
        <v>1730</v>
      </c>
      <c r="O812" s="36">
        <f t="shared" si="17"/>
        <v>0.23786608002199919</v>
      </c>
    </row>
    <row r="813" spans="1:15" x14ac:dyDescent="0.25">
      <c r="A813" s="37">
        <v>81302</v>
      </c>
      <c r="B813" s="30" t="s">
        <v>43</v>
      </c>
      <c r="C813" s="30" t="s">
        <v>849</v>
      </c>
      <c r="D813" s="30" t="s">
        <v>850</v>
      </c>
      <c r="E813" s="42">
        <v>6707</v>
      </c>
      <c r="F813" s="32">
        <v>7576</v>
      </c>
      <c r="G813" s="59">
        <f t="shared" si="18"/>
        <v>869</v>
      </c>
      <c r="H813" s="59">
        <v>6409</v>
      </c>
      <c r="I813" s="59">
        <f t="shared" si="19"/>
        <v>1167</v>
      </c>
      <c r="J813" s="58">
        <v>0.15</v>
      </c>
      <c r="K813" s="35">
        <v>7655</v>
      </c>
      <c r="L813" s="56"/>
      <c r="M813" s="35">
        <f t="shared" si="20"/>
        <v>6409</v>
      </c>
      <c r="N813" s="35">
        <f t="shared" si="21"/>
        <v>1246</v>
      </c>
      <c r="O813" s="36">
        <f t="shared" si="17"/>
        <v>0.16276943174395819</v>
      </c>
    </row>
    <row r="814" spans="1:15" x14ac:dyDescent="0.25">
      <c r="A814" s="37">
        <v>81303</v>
      </c>
      <c r="B814" s="30" t="s">
        <v>43</v>
      </c>
      <c r="C814" s="30" t="s">
        <v>849</v>
      </c>
      <c r="D814" s="30" t="s">
        <v>310</v>
      </c>
      <c r="E814" s="42">
        <v>5364</v>
      </c>
      <c r="F814" s="32">
        <v>6192</v>
      </c>
      <c r="G814" s="59">
        <f t="shared" si="18"/>
        <v>828</v>
      </c>
      <c r="H814" s="59">
        <v>5134</v>
      </c>
      <c r="I814" s="59">
        <f t="shared" si="19"/>
        <v>1058</v>
      </c>
      <c r="J814" s="58">
        <v>0.17</v>
      </c>
      <c r="K814" s="35">
        <v>6308</v>
      </c>
      <c r="L814" s="56"/>
      <c r="M814" s="35">
        <f t="shared" si="20"/>
        <v>5134</v>
      </c>
      <c r="N814" s="35">
        <f t="shared" si="21"/>
        <v>1174</v>
      </c>
      <c r="O814" s="36">
        <f t="shared" si="17"/>
        <v>0.18611287254280279</v>
      </c>
    </row>
    <row r="815" spans="1:15" x14ac:dyDescent="0.25">
      <c r="A815" s="37">
        <v>81304</v>
      </c>
      <c r="B815" s="30" t="s">
        <v>43</v>
      </c>
      <c r="C815" s="30" t="s">
        <v>849</v>
      </c>
      <c r="D815" s="30" t="s">
        <v>851</v>
      </c>
      <c r="E815" s="57">
        <v>577</v>
      </c>
      <c r="F815" s="39">
        <v>803</v>
      </c>
      <c r="G815" s="40">
        <f t="shared" si="18"/>
        <v>226</v>
      </c>
      <c r="H815" s="40">
        <v>380</v>
      </c>
      <c r="I815" s="40">
        <f t="shared" si="19"/>
        <v>423</v>
      </c>
      <c r="J815" s="58">
        <v>0.53</v>
      </c>
      <c r="K815" s="34">
        <v>780</v>
      </c>
      <c r="L815" s="56"/>
      <c r="M815" s="34">
        <f t="shared" si="20"/>
        <v>380</v>
      </c>
      <c r="N815" s="34">
        <f t="shared" si="21"/>
        <v>400</v>
      </c>
      <c r="O815" s="36">
        <f t="shared" si="17"/>
        <v>0.51282051282051277</v>
      </c>
    </row>
    <row r="816" spans="1:15" x14ac:dyDescent="0.25">
      <c r="A816" s="37">
        <v>81305</v>
      </c>
      <c r="B816" s="30" t="s">
        <v>43</v>
      </c>
      <c r="C816" s="30" t="s">
        <v>849</v>
      </c>
      <c r="D816" s="30" t="s">
        <v>852</v>
      </c>
      <c r="E816" s="42">
        <v>5893</v>
      </c>
      <c r="F816" s="32">
        <v>6729</v>
      </c>
      <c r="G816" s="59">
        <f t="shared" si="18"/>
        <v>836</v>
      </c>
      <c r="H816" s="59">
        <v>5024</v>
      </c>
      <c r="I816" s="59">
        <f t="shared" si="19"/>
        <v>1705</v>
      </c>
      <c r="J816" s="58">
        <v>0.25</v>
      </c>
      <c r="K816" s="35">
        <v>6769</v>
      </c>
      <c r="L816" s="29">
        <v>234</v>
      </c>
      <c r="M816" s="35">
        <f t="shared" si="20"/>
        <v>5258</v>
      </c>
      <c r="N816" s="35">
        <f t="shared" si="21"/>
        <v>1511</v>
      </c>
      <c r="O816" s="36">
        <f t="shared" si="17"/>
        <v>0.22322351898360171</v>
      </c>
    </row>
    <row r="817" spans="1:15" x14ac:dyDescent="0.25">
      <c r="A817" s="37">
        <v>81306</v>
      </c>
      <c r="B817" s="30" t="s">
        <v>43</v>
      </c>
      <c r="C817" s="30" t="s">
        <v>849</v>
      </c>
      <c r="D817" s="30" t="s">
        <v>853</v>
      </c>
      <c r="E817" s="42">
        <v>6948</v>
      </c>
      <c r="F817" s="32">
        <v>8692</v>
      </c>
      <c r="G817" s="59">
        <f t="shared" si="18"/>
        <v>1744</v>
      </c>
      <c r="H817" s="59">
        <v>6319</v>
      </c>
      <c r="I817" s="59">
        <f t="shared" si="19"/>
        <v>2373</v>
      </c>
      <c r="J817" s="58">
        <v>0.27</v>
      </c>
      <c r="K817" s="35">
        <v>8799</v>
      </c>
      <c r="L817" s="29">
        <v>0</v>
      </c>
      <c r="M817" s="35">
        <f t="shared" si="20"/>
        <v>6319</v>
      </c>
      <c r="N817" s="35">
        <f t="shared" si="21"/>
        <v>2480</v>
      </c>
      <c r="O817" s="36">
        <f t="shared" si="17"/>
        <v>0.28185021025116491</v>
      </c>
    </row>
    <row r="818" spans="1:15" x14ac:dyDescent="0.25">
      <c r="A818" s="37">
        <v>81307</v>
      </c>
      <c r="B818" s="30" t="s">
        <v>43</v>
      </c>
      <c r="C818" s="30" t="s">
        <v>849</v>
      </c>
      <c r="D818" s="30" t="s">
        <v>854</v>
      </c>
      <c r="E818" s="57">
        <v>69</v>
      </c>
      <c r="F818" s="39">
        <v>69</v>
      </c>
      <c r="G818" s="40">
        <f t="shared" si="18"/>
        <v>0</v>
      </c>
      <c r="H818" s="40">
        <v>69</v>
      </c>
      <c r="I818" s="40">
        <f t="shared" si="19"/>
        <v>0</v>
      </c>
      <c r="J818" s="58">
        <v>0</v>
      </c>
      <c r="K818" s="34">
        <v>69</v>
      </c>
      <c r="L818" s="56"/>
      <c r="M818" s="34">
        <f t="shared" si="20"/>
        <v>69</v>
      </c>
      <c r="N818" s="34">
        <f t="shared" si="21"/>
        <v>0</v>
      </c>
      <c r="O818" s="36">
        <f t="shared" si="17"/>
        <v>0</v>
      </c>
    </row>
    <row r="819" spans="1:15" x14ac:dyDescent="0.25">
      <c r="A819" s="37">
        <v>90101</v>
      </c>
      <c r="B819" s="30" t="s">
        <v>44</v>
      </c>
      <c r="C819" s="30" t="s">
        <v>44</v>
      </c>
      <c r="D819" s="30" t="s">
        <v>44</v>
      </c>
      <c r="E819" s="42">
        <v>5000</v>
      </c>
      <c r="F819" s="32">
        <v>5319</v>
      </c>
      <c r="G819" s="59">
        <f t="shared" si="18"/>
        <v>319</v>
      </c>
      <c r="H819" s="59">
        <v>4244</v>
      </c>
      <c r="I819" s="59">
        <f t="shared" si="19"/>
        <v>1075</v>
      </c>
      <c r="J819" s="58">
        <v>0.2</v>
      </c>
      <c r="K819" s="35">
        <v>5179</v>
      </c>
      <c r="L819" s="29">
        <v>0</v>
      </c>
      <c r="M819" s="35">
        <f t="shared" si="20"/>
        <v>4244</v>
      </c>
      <c r="N819" s="35">
        <f t="shared" si="21"/>
        <v>935</v>
      </c>
      <c r="O819" s="36">
        <f t="shared" si="17"/>
        <v>0.18053678316277275</v>
      </c>
    </row>
    <row r="820" spans="1:15" x14ac:dyDescent="0.25">
      <c r="A820" s="37">
        <v>90102</v>
      </c>
      <c r="B820" s="30" t="s">
        <v>44</v>
      </c>
      <c r="C820" s="30" t="s">
        <v>44</v>
      </c>
      <c r="D820" s="30" t="s">
        <v>855</v>
      </c>
      <c r="E820" s="42">
        <v>1830</v>
      </c>
      <c r="F820" s="32">
        <v>2027</v>
      </c>
      <c r="G820" s="59">
        <f t="shared" si="18"/>
        <v>197</v>
      </c>
      <c r="H820" s="59">
        <v>1830</v>
      </c>
      <c r="I820" s="59">
        <f t="shared" si="19"/>
        <v>197</v>
      </c>
      <c r="J820" s="58">
        <v>0.1</v>
      </c>
      <c r="K820" s="35">
        <v>1909</v>
      </c>
      <c r="L820" s="56"/>
      <c r="M820" s="35">
        <f t="shared" si="20"/>
        <v>1830</v>
      </c>
      <c r="N820" s="35">
        <f t="shared" si="21"/>
        <v>79</v>
      </c>
      <c r="O820" s="36">
        <f t="shared" si="17"/>
        <v>4.1382922996333157E-2</v>
      </c>
    </row>
    <row r="821" spans="1:15" x14ac:dyDescent="0.25">
      <c r="A821" s="37">
        <v>90103</v>
      </c>
      <c r="B821" s="30" t="s">
        <v>44</v>
      </c>
      <c r="C821" s="30" t="s">
        <v>44</v>
      </c>
      <c r="D821" s="30" t="s">
        <v>856</v>
      </c>
      <c r="E821" s="42">
        <v>16062</v>
      </c>
      <c r="F821" s="32">
        <v>18013</v>
      </c>
      <c r="G821" s="59">
        <f t="shared" si="18"/>
        <v>1951</v>
      </c>
      <c r="H821" s="59">
        <v>15188</v>
      </c>
      <c r="I821" s="59">
        <f t="shared" si="19"/>
        <v>2825</v>
      </c>
      <c r="J821" s="58">
        <v>0.16</v>
      </c>
      <c r="K821" s="35">
        <v>17056</v>
      </c>
      <c r="L821" s="29">
        <v>371.3</v>
      </c>
      <c r="M821" s="35">
        <f t="shared" si="20"/>
        <v>15559.3</v>
      </c>
      <c r="N821" s="35">
        <f t="shared" si="21"/>
        <v>1496.7000000000007</v>
      </c>
      <c r="O821" s="36">
        <f t="shared" si="17"/>
        <v>8.7752110694183913E-2</v>
      </c>
    </row>
    <row r="822" spans="1:15" x14ac:dyDescent="0.25">
      <c r="A822" s="37">
        <v>90104</v>
      </c>
      <c r="B822" s="30" t="s">
        <v>44</v>
      </c>
      <c r="C822" s="30" t="s">
        <v>44</v>
      </c>
      <c r="D822" s="30" t="s">
        <v>857</v>
      </c>
      <c r="E822" s="57">
        <v>807</v>
      </c>
      <c r="F822" s="39">
        <v>879</v>
      </c>
      <c r="G822" s="40">
        <f t="shared" si="18"/>
        <v>72</v>
      </c>
      <c r="H822" s="40">
        <v>767</v>
      </c>
      <c r="I822" s="40">
        <f t="shared" si="19"/>
        <v>112</v>
      </c>
      <c r="J822" s="58">
        <v>0.13</v>
      </c>
      <c r="K822" s="34">
        <v>848</v>
      </c>
      <c r="L822" s="56"/>
      <c r="M822" s="34">
        <f t="shared" si="20"/>
        <v>767</v>
      </c>
      <c r="N822" s="34">
        <f t="shared" si="21"/>
        <v>81</v>
      </c>
      <c r="O822" s="36">
        <f t="shared" si="17"/>
        <v>9.5518867924528308E-2</v>
      </c>
    </row>
    <row r="823" spans="1:15" x14ac:dyDescent="0.25">
      <c r="A823" s="37">
        <v>90105</v>
      </c>
      <c r="B823" s="30" t="s">
        <v>44</v>
      </c>
      <c r="C823" s="30" t="s">
        <v>44</v>
      </c>
      <c r="D823" s="30" t="s">
        <v>858</v>
      </c>
      <c r="E823" s="42">
        <v>1064</v>
      </c>
      <c r="F823" s="32">
        <v>1130</v>
      </c>
      <c r="G823" s="59">
        <f t="shared" si="18"/>
        <v>66</v>
      </c>
      <c r="H823" s="40">
        <v>991</v>
      </c>
      <c r="I823" s="59">
        <f t="shared" si="19"/>
        <v>139</v>
      </c>
      <c r="J823" s="58">
        <v>0.12</v>
      </c>
      <c r="K823" s="35">
        <v>1071</v>
      </c>
      <c r="L823" s="56"/>
      <c r="M823" s="34">
        <f t="shared" si="20"/>
        <v>991</v>
      </c>
      <c r="N823" s="35">
        <f t="shared" si="21"/>
        <v>80</v>
      </c>
      <c r="O823" s="36">
        <f t="shared" si="17"/>
        <v>7.4696545284780577E-2</v>
      </c>
    </row>
    <row r="824" spans="1:15" x14ac:dyDescent="0.25">
      <c r="A824" s="37">
        <v>90106</v>
      </c>
      <c r="B824" s="30" t="s">
        <v>44</v>
      </c>
      <c r="C824" s="30" t="s">
        <v>44</v>
      </c>
      <c r="D824" s="30" t="s">
        <v>859</v>
      </c>
      <c r="E824" s="42">
        <v>1430</v>
      </c>
      <c r="F824" s="32">
        <v>1893</v>
      </c>
      <c r="G824" s="59">
        <f t="shared" si="18"/>
        <v>463</v>
      </c>
      <c r="H824" s="59">
        <v>1157</v>
      </c>
      <c r="I824" s="59">
        <f t="shared" si="19"/>
        <v>736</v>
      </c>
      <c r="J824" s="58">
        <v>0.39</v>
      </c>
      <c r="K824" s="35">
        <v>1807</v>
      </c>
      <c r="L824" s="56"/>
      <c r="M824" s="35">
        <f t="shared" si="20"/>
        <v>1157</v>
      </c>
      <c r="N824" s="35">
        <f t="shared" si="21"/>
        <v>650</v>
      </c>
      <c r="O824" s="36">
        <f t="shared" si="17"/>
        <v>0.35971223021582732</v>
      </c>
    </row>
    <row r="825" spans="1:15" x14ac:dyDescent="0.25">
      <c r="A825" s="37">
        <v>90107</v>
      </c>
      <c r="B825" s="30" t="s">
        <v>44</v>
      </c>
      <c r="C825" s="30" t="s">
        <v>44</v>
      </c>
      <c r="D825" s="30" t="s">
        <v>860</v>
      </c>
      <c r="E825" s="57">
        <v>563</v>
      </c>
      <c r="F825" s="39">
        <v>681</v>
      </c>
      <c r="G825" s="40">
        <f t="shared" si="18"/>
        <v>118</v>
      </c>
      <c r="H825" s="40">
        <v>524</v>
      </c>
      <c r="I825" s="40">
        <f t="shared" si="19"/>
        <v>157</v>
      </c>
      <c r="J825" s="58">
        <v>0.23</v>
      </c>
      <c r="K825" s="34">
        <v>662</v>
      </c>
      <c r="L825" s="56"/>
      <c r="M825" s="34">
        <f t="shared" si="20"/>
        <v>524</v>
      </c>
      <c r="N825" s="34">
        <f t="shared" si="21"/>
        <v>138</v>
      </c>
      <c r="O825" s="36">
        <f t="shared" si="17"/>
        <v>0.20845921450151059</v>
      </c>
    </row>
    <row r="826" spans="1:15" x14ac:dyDescent="0.25">
      <c r="A826" s="37">
        <v>90108</v>
      </c>
      <c r="B826" s="30" t="s">
        <v>44</v>
      </c>
      <c r="C826" s="30" t="s">
        <v>44</v>
      </c>
      <c r="D826" s="30" t="s">
        <v>861</v>
      </c>
      <c r="E826" s="57">
        <v>769</v>
      </c>
      <c r="F826" s="39">
        <v>916</v>
      </c>
      <c r="G826" s="40">
        <f t="shared" si="18"/>
        <v>147</v>
      </c>
      <c r="H826" s="40">
        <v>384</v>
      </c>
      <c r="I826" s="40">
        <f t="shared" si="19"/>
        <v>532</v>
      </c>
      <c r="J826" s="58">
        <v>0.57999999999999996</v>
      </c>
      <c r="K826" s="34">
        <v>905</v>
      </c>
      <c r="L826" s="56"/>
      <c r="M826" s="34">
        <f t="shared" si="20"/>
        <v>384</v>
      </c>
      <c r="N826" s="34">
        <f t="shared" si="21"/>
        <v>521</v>
      </c>
      <c r="O826" s="36">
        <f t="shared" si="17"/>
        <v>0.57569060773480663</v>
      </c>
    </row>
    <row r="827" spans="1:15" x14ac:dyDescent="0.25">
      <c r="A827" s="37">
        <v>90109</v>
      </c>
      <c r="B827" s="30" t="s">
        <v>44</v>
      </c>
      <c r="C827" s="30" t="s">
        <v>44</v>
      </c>
      <c r="D827" s="30" t="s">
        <v>862</v>
      </c>
      <c r="E827" s="57">
        <v>667</v>
      </c>
      <c r="F827" s="39">
        <v>747</v>
      </c>
      <c r="G827" s="40">
        <f t="shared" si="18"/>
        <v>80</v>
      </c>
      <c r="H827" s="40">
        <v>659</v>
      </c>
      <c r="I827" s="40">
        <f t="shared" si="19"/>
        <v>88</v>
      </c>
      <c r="J827" s="58">
        <v>0.12</v>
      </c>
      <c r="K827" s="34">
        <v>717</v>
      </c>
      <c r="L827" s="56"/>
      <c r="M827" s="34">
        <f t="shared" si="20"/>
        <v>659</v>
      </c>
      <c r="N827" s="34">
        <f t="shared" si="21"/>
        <v>58</v>
      </c>
      <c r="O827" s="36">
        <f t="shared" si="17"/>
        <v>8.0892608089260812E-2</v>
      </c>
    </row>
    <row r="828" spans="1:15" x14ac:dyDescent="0.25">
      <c r="A828" s="37">
        <v>90110</v>
      </c>
      <c r="B828" s="30" t="s">
        <v>44</v>
      </c>
      <c r="C828" s="30" t="s">
        <v>44</v>
      </c>
      <c r="D828" s="30" t="s">
        <v>863</v>
      </c>
      <c r="E828" s="57">
        <v>797</v>
      </c>
      <c r="F828" s="39">
        <v>962</v>
      </c>
      <c r="G828" s="40">
        <f t="shared" si="18"/>
        <v>165</v>
      </c>
      <c r="H828" s="40">
        <v>549</v>
      </c>
      <c r="I828" s="40">
        <f t="shared" si="19"/>
        <v>413</v>
      </c>
      <c r="J828" s="58">
        <v>0.43</v>
      </c>
      <c r="K828" s="34">
        <v>917</v>
      </c>
      <c r="L828" s="56"/>
      <c r="M828" s="34">
        <f t="shared" si="20"/>
        <v>549</v>
      </c>
      <c r="N828" s="34">
        <f t="shared" si="21"/>
        <v>368</v>
      </c>
      <c r="O828" s="36">
        <f t="shared" si="17"/>
        <v>0.40130861504907306</v>
      </c>
    </row>
    <row r="829" spans="1:15" x14ac:dyDescent="0.25">
      <c r="A829" s="37">
        <v>90111</v>
      </c>
      <c r="B829" s="30" t="s">
        <v>44</v>
      </c>
      <c r="C829" s="30" t="s">
        <v>44</v>
      </c>
      <c r="D829" s="30" t="s">
        <v>437</v>
      </c>
      <c r="E829" s="57">
        <v>468</v>
      </c>
      <c r="F829" s="39">
        <v>514</v>
      </c>
      <c r="G829" s="40">
        <f t="shared" si="18"/>
        <v>46</v>
      </c>
      <c r="H829" s="40">
        <v>462</v>
      </c>
      <c r="I829" s="40">
        <f t="shared" si="19"/>
        <v>52</v>
      </c>
      <c r="J829" s="58">
        <v>0.1</v>
      </c>
      <c r="K829" s="34">
        <v>494</v>
      </c>
      <c r="L829" s="56"/>
      <c r="M829" s="34">
        <f t="shared" si="20"/>
        <v>462</v>
      </c>
      <c r="N829" s="34">
        <f t="shared" si="21"/>
        <v>32</v>
      </c>
      <c r="O829" s="36">
        <f t="shared" si="17"/>
        <v>6.4777327935222673E-2</v>
      </c>
    </row>
    <row r="830" spans="1:15" x14ac:dyDescent="0.25">
      <c r="A830" s="37">
        <v>90112</v>
      </c>
      <c r="B830" s="30" t="s">
        <v>44</v>
      </c>
      <c r="C830" s="30" t="s">
        <v>44</v>
      </c>
      <c r="D830" s="30" t="s">
        <v>864</v>
      </c>
      <c r="E830" s="57">
        <v>889</v>
      </c>
      <c r="F830" s="39">
        <v>966</v>
      </c>
      <c r="G830" s="40">
        <f t="shared" si="18"/>
        <v>77</v>
      </c>
      <c r="H830" s="40">
        <v>915</v>
      </c>
      <c r="I830" s="40">
        <f t="shared" si="19"/>
        <v>51</v>
      </c>
      <c r="J830" s="58">
        <v>0.05</v>
      </c>
      <c r="K830" s="34">
        <v>915</v>
      </c>
      <c r="L830" s="56"/>
      <c r="M830" s="34">
        <f t="shared" si="20"/>
        <v>915</v>
      </c>
      <c r="N830" s="34">
        <f t="shared" si="21"/>
        <v>0</v>
      </c>
      <c r="O830" s="36">
        <f t="shared" si="17"/>
        <v>0</v>
      </c>
    </row>
    <row r="831" spans="1:15" x14ac:dyDescent="0.25">
      <c r="A831" s="37">
        <v>90113</v>
      </c>
      <c r="B831" s="30" t="s">
        <v>44</v>
      </c>
      <c r="C831" s="30" t="s">
        <v>44</v>
      </c>
      <c r="D831" s="30" t="s">
        <v>865</v>
      </c>
      <c r="E831" s="42">
        <v>1549</v>
      </c>
      <c r="F831" s="32">
        <v>1769</v>
      </c>
      <c r="G831" s="59">
        <f t="shared" si="18"/>
        <v>220</v>
      </c>
      <c r="H831" s="59">
        <v>1211</v>
      </c>
      <c r="I831" s="59">
        <f t="shared" si="19"/>
        <v>558</v>
      </c>
      <c r="J831" s="58">
        <v>0.32</v>
      </c>
      <c r="K831" s="35">
        <v>1706</v>
      </c>
      <c r="L831" s="56"/>
      <c r="M831" s="35">
        <f t="shared" si="20"/>
        <v>1211</v>
      </c>
      <c r="N831" s="35">
        <f t="shared" si="21"/>
        <v>495</v>
      </c>
      <c r="O831" s="36">
        <f t="shared" si="17"/>
        <v>0.29015240328253222</v>
      </c>
    </row>
    <row r="832" spans="1:15" x14ac:dyDescent="0.25">
      <c r="A832" s="37">
        <v>90114</v>
      </c>
      <c r="B832" s="30" t="s">
        <v>44</v>
      </c>
      <c r="C832" s="30" t="s">
        <v>44</v>
      </c>
      <c r="D832" s="30" t="s">
        <v>866</v>
      </c>
      <c r="E832" s="42">
        <v>1791</v>
      </c>
      <c r="F832" s="32">
        <v>2005</v>
      </c>
      <c r="G832" s="59">
        <f t="shared" si="18"/>
        <v>214</v>
      </c>
      <c r="H832" s="40">
        <v>564</v>
      </c>
      <c r="I832" s="59">
        <f t="shared" si="19"/>
        <v>1441</v>
      </c>
      <c r="J832" s="58">
        <v>0.72</v>
      </c>
      <c r="K832" s="35">
        <v>1906</v>
      </c>
      <c r="L832" s="56"/>
      <c r="M832" s="34">
        <f t="shared" si="20"/>
        <v>564</v>
      </c>
      <c r="N832" s="35">
        <f t="shared" si="21"/>
        <v>1342</v>
      </c>
      <c r="O832" s="36">
        <f t="shared" si="17"/>
        <v>0.70409233997901366</v>
      </c>
    </row>
    <row r="833" spans="1:15" x14ac:dyDescent="0.25">
      <c r="A833" s="37">
        <v>90115</v>
      </c>
      <c r="B833" s="30" t="s">
        <v>44</v>
      </c>
      <c r="C833" s="30" t="s">
        <v>44</v>
      </c>
      <c r="D833" s="30" t="s">
        <v>867</v>
      </c>
      <c r="E833" s="57">
        <v>487</v>
      </c>
      <c r="F833" s="39">
        <v>528</v>
      </c>
      <c r="G833" s="40">
        <f t="shared" si="18"/>
        <v>41</v>
      </c>
      <c r="H833" s="40">
        <v>468</v>
      </c>
      <c r="I833" s="40">
        <f t="shared" si="19"/>
        <v>60</v>
      </c>
      <c r="J833" s="58">
        <v>0.11</v>
      </c>
      <c r="K833" s="34">
        <v>517</v>
      </c>
      <c r="L833" s="56"/>
      <c r="M833" s="34">
        <f t="shared" si="20"/>
        <v>468</v>
      </c>
      <c r="N833" s="34">
        <f t="shared" si="21"/>
        <v>49</v>
      </c>
      <c r="O833" s="36">
        <f t="shared" si="17"/>
        <v>9.4777562862669251E-2</v>
      </c>
    </row>
    <row r="834" spans="1:15" x14ac:dyDescent="0.25">
      <c r="A834" s="37">
        <v>90116</v>
      </c>
      <c r="B834" s="30" t="s">
        <v>44</v>
      </c>
      <c r="C834" s="30" t="s">
        <v>44</v>
      </c>
      <c r="D834" s="30" t="s">
        <v>868</v>
      </c>
      <c r="E834" s="42">
        <v>1764</v>
      </c>
      <c r="F834" s="32">
        <v>1922</v>
      </c>
      <c r="G834" s="59">
        <f t="shared" si="18"/>
        <v>158</v>
      </c>
      <c r="H834" s="59">
        <v>1133</v>
      </c>
      <c r="I834" s="59">
        <f t="shared" si="19"/>
        <v>789</v>
      </c>
      <c r="J834" s="58">
        <v>0.41</v>
      </c>
      <c r="K834" s="35">
        <v>1834</v>
      </c>
      <c r="L834" s="56"/>
      <c r="M834" s="35">
        <f t="shared" si="20"/>
        <v>1133</v>
      </c>
      <c r="N834" s="35">
        <f t="shared" si="21"/>
        <v>701</v>
      </c>
      <c r="O834" s="36">
        <f t="shared" si="17"/>
        <v>0.38222464558342423</v>
      </c>
    </row>
    <row r="835" spans="1:15" x14ac:dyDescent="0.25">
      <c r="A835" s="37">
        <v>90117</v>
      </c>
      <c r="B835" s="30" t="s">
        <v>44</v>
      </c>
      <c r="C835" s="30" t="s">
        <v>44</v>
      </c>
      <c r="D835" s="30" t="s">
        <v>869</v>
      </c>
      <c r="E835" s="42">
        <v>15285</v>
      </c>
      <c r="F835" s="32">
        <v>17472</v>
      </c>
      <c r="G835" s="59">
        <f t="shared" si="18"/>
        <v>2187</v>
      </c>
      <c r="H835" s="59">
        <v>13312</v>
      </c>
      <c r="I835" s="59">
        <f t="shared" si="19"/>
        <v>4160</v>
      </c>
      <c r="J835" s="58">
        <v>0.24</v>
      </c>
      <c r="K835" s="35">
        <v>16886</v>
      </c>
      <c r="L835" s="29">
        <v>590</v>
      </c>
      <c r="M835" s="35">
        <f t="shared" si="20"/>
        <v>13902</v>
      </c>
      <c r="N835" s="35">
        <f t="shared" si="21"/>
        <v>2984</v>
      </c>
      <c r="O835" s="36">
        <f t="shared" si="17"/>
        <v>0.176714437995973</v>
      </c>
    </row>
    <row r="836" spans="1:15" x14ac:dyDescent="0.25">
      <c r="A836" s="37">
        <v>90118</v>
      </c>
      <c r="B836" s="30" t="s">
        <v>44</v>
      </c>
      <c r="C836" s="30" t="s">
        <v>44</v>
      </c>
      <c r="D836" s="30" t="s">
        <v>870</v>
      </c>
      <c r="E836" s="57">
        <v>651</v>
      </c>
      <c r="F836" s="39">
        <v>905</v>
      </c>
      <c r="G836" s="40">
        <f t="shared" si="18"/>
        <v>254</v>
      </c>
      <c r="H836" s="40">
        <v>245</v>
      </c>
      <c r="I836" s="40">
        <f t="shared" si="19"/>
        <v>660</v>
      </c>
      <c r="J836" s="58">
        <v>0.73</v>
      </c>
      <c r="K836" s="34">
        <v>926</v>
      </c>
      <c r="L836" s="56"/>
      <c r="M836" s="34">
        <f t="shared" si="20"/>
        <v>245</v>
      </c>
      <c r="N836" s="34">
        <f t="shared" si="21"/>
        <v>681</v>
      </c>
      <c r="O836" s="36">
        <f t="shared" si="17"/>
        <v>0.73542116630669552</v>
      </c>
    </row>
    <row r="837" spans="1:15" x14ac:dyDescent="0.25">
      <c r="A837" s="37">
        <v>90119</v>
      </c>
      <c r="B837" s="30" t="s">
        <v>44</v>
      </c>
      <c r="C837" s="30" t="s">
        <v>44</v>
      </c>
      <c r="D837" s="30" t="s">
        <v>871</v>
      </c>
      <c r="E837" s="42">
        <v>5558</v>
      </c>
      <c r="F837" s="32">
        <v>6619</v>
      </c>
      <c r="G837" s="59">
        <f t="shared" si="18"/>
        <v>1061</v>
      </c>
      <c r="H837" s="59">
        <v>4671</v>
      </c>
      <c r="I837" s="59">
        <f t="shared" si="19"/>
        <v>1948</v>
      </c>
      <c r="J837" s="58">
        <v>0.28999999999999998</v>
      </c>
      <c r="K837" s="35">
        <v>6490</v>
      </c>
      <c r="L837" s="29">
        <v>99</v>
      </c>
      <c r="M837" s="35">
        <f t="shared" si="20"/>
        <v>4770</v>
      </c>
      <c r="N837" s="35">
        <f t="shared" si="21"/>
        <v>1720</v>
      </c>
      <c r="O837" s="36">
        <f t="shared" si="17"/>
        <v>0.26502311248073962</v>
      </c>
    </row>
    <row r="838" spans="1:15" x14ac:dyDescent="0.25">
      <c r="A838" s="37">
        <v>90201</v>
      </c>
      <c r="B838" s="30" t="s">
        <v>44</v>
      </c>
      <c r="C838" s="30" t="s">
        <v>306</v>
      </c>
      <c r="D838" s="30" t="s">
        <v>306</v>
      </c>
      <c r="E838" s="42">
        <v>3387</v>
      </c>
      <c r="F838" s="32">
        <v>3633</v>
      </c>
      <c r="G838" s="59">
        <f t="shared" si="18"/>
        <v>246</v>
      </c>
      <c r="H838" s="59">
        <v>2828</v>
      </c>
      <c r="I838" s="59">
        <f t="shared" si="19"/>
        <v>805</v>
      </c>
      <c r="J838" s="58">
        <v>0.22</v>
      </c>
      <c r="K838" s="35">
        <v>3466</v>
      </c>
      <c r="L838" s="56"/>
      <c r="M838" s="35">
        <f t="shared" si="20"/>
        <v>2828</v>
      </c>
      <c r="N838" s="35">
        <f t="shared" si="21"/>
        <v>638</v>
      </c>
      <c r="O838" s="36">
        <f t="shared" si="17"/>
        <v>0.1840738603577611</v>
      </c>
    </row>
    <row r="839" spans="1:15" x14ac:dyDescent="0.25">
      <c r="A839" s="37">
        <v>90202</v>
      </c>
      <c r="B839" s="30" t="s">
        <v>44</v>
      </c>
      <c r="C839" s="30" t="s">
        <v>306</v>
      </c>
      <c r="D839" s="30" t="s">
        <v>735</v>
      </c>
      <c r="E839" s="42">
        <v>3092</v>
      </c>
      <c r="F839" s="32">
        <v>3287</v>
      </c>
      <c r="G839" s="59">
        <f t="shared" si="18"/>
        <v>195</v>
      </c>
      <c r="H839" s="59">
        <v>2926</v>
      </c>
      <c r="I839" s="59">
        <f t="shared" si="19"/>
        <v>361</v>
      </c>
      <c r="J839" s="58">
        <v>0.11</v>
      </c>
      <c r="K839" s="35">
        <v>3287</v>
      </c>
      <c r="L839" s="29">
        <v>118</v>
      </c>
      <c r="M839" s="35">
        <f t="shared" si="20"/>
        <v>3044</v>
      </c>
      <c r="N839" s="35">
        <f t="shared" si="21"/>
        <v>243</v>
      </c>
      <c r="O839" s="36">
        <f t="shared" si="17"/>
        <v>7.3927593550349863E-2</v>
      </c>
    </row>
    <row r="840" spans="1:15" x14ac:dyDescent="0.25">
      <c r="A840" s="37">
        <v>90203</v>
      </c>
      <c r="B840" s="30" t="s">
        <v>44</v>
      </c>
      <c r="C840" s="30" t="s">
        <v>306</v>
      </c>
      <c r="D840" s="30" t="s">
        <v>203</v>
      </c>
      <c r="E840" s="42">
        <v>4169</v>
      </c>
      <c r="F840" s="32">
        <v>4718</v>
      </c>
      <c r="G840" s="59">
        <f t="shared" si="18"/>
        <v>549</v>
      </c>
      <c r="H840" s="59">
        <v>3927</v>
      </c>
      <c r="I840" s="59">
        <f t="shared" si="19"/>
        <v>791</v>
      </c>
      <c r="J840" s="58">
        <v>0.17</v>
      </c>
      <c r="K840" s="35">
        <v>4483</v>
      </c>
      <c r="L840" s="29">
        <v>0</v>
      </c>
      <c r="M840" s="35">
        <f t="shared" si="20"/>
        <v>3927</v>
      </c>
      <c r="N840" s="35">
        <f t="shared" si="21"/>
        <v>556</v>
      </c>
      <c r="O840" s="36">
        <f t="shared" si="17"/>
        <v>0.12402409101048405</v>
      </c>
    </row>
    <row r="841" spans="1:15" x14ac:dyDescent="0.25">
      <c r="A841" s="37">
        <v>90204</v>
      </c>
      <c r="B841" s="30" t="s">
        <v>44</v>
      </c>
      <c r="C841" s="30" t="s">
        <v>306</v>
      </c>
      <c r="D841" s="30" t="s">
        <v>872</v>
      </c>
      <c r="E841" s="42">
        <v>1715</v>
      </c>
      <c r="F841" s="32">
        <v>1887</v>
      </c>
      <c r="G841" s="59">
        <f t="shared" si="18"/>
        <v>172</v>
      </c>
      <c r="H841" s="59">
        <v>1279</v>
      </c>
      <c r="I841" s="59">
        <f t="shared" si="19"/>
        <v>608</v>
      </c>
      <c r="J841" s="58">
        <v>0.32</v>
      </c>
      <c r="K841" s="35">
        <v>1809</v>
      </c>
      <c r="L841" s="29">
        <v>144</v>
      </c>
      <c r="M841" s="35">
        <f t="shared" si="20"/>
        <v>1423</v>
      </c>
      <c r="N841" s="35">
        <f t="shared" si="21"/>
        <v>386</v>
      </c>
      <c r="O841" s="36">
        <f t="shared" si="17"/>
        <v>0.21337755666113875</v>
      </c>
    </row>
    <row r="842" spans="1:15" x14ac:dyDescent="0.25">
      <c r="A842" s="37">
        <v>90205</v>
      </c>
      <c r="B842" s="30" t="s">
        <v>44</v>
      </c>
      <c r="C842" s="30" t="s">
        <v>306</v>
      </c>
      <c r="D842" s="30" t="s">
        <v>873</v>
      </c>
      <c r="E842" s="42">
        <v>1506</v>
      </c>
      <c r="F842" s="32">
        <v>1577</v>
      </c>
      <c r="G842" s="59">
        <f t="shared" si="18"/>
        <v>71</v>
      </c>
      <c r="H842" s="59">
        <v>1506</v>
      </c>
      <c r="I842" s="59">
        <f t="shared" si="19"/>
        <v>71</v>
      </c>
      <c r="J842" s="58">
        <v>0.05</v>
      </c>
      <c r="K842" s="35">
        <v>1519</v>
      </c>
      <c r="L842" s="56"/>
      <c r="M842" s="35">
        <f t="shared" si="20"/>
        <v>1506</v>
      </c>
      <c r="N842" s="35">
        <f t="shared" si="21"/>
        <v>13</v>
      </c>
      <c r="O842" s="36">
        <f t="shared" si="17"/>
        <v>8.558262014483212E-3</v>
      </c>
    </row>
    <row r="843" spans="1:15" x14ac:dyDescent="0.25">
      <c r="A843" s="37">
        <v>90206</v>
      </c>
      <c r="B843" s="30" t="s">
        <v>44</v>
      </c>
      <c r="C843" s="30" t="s">
        <v>306</v>
      </c>
      <c r="D843" s="30" t="s">
        <v>874</v>
      </c>
      <c r="E843" s="42">
        <v>5355</v>
      </c>
      <c r="F843" s="32">
        <v>5939</v>
      </c>
      <c r="G843" s="59">
        <f t="shared" si="18"/>
        <v>584</v>
      </c>
      <c r="H843" s="59">
        <v>4527</v>
      </c>
      <c r="I843" s="59">
        <f t="shared" si="19"/>
        <v>1412</v>
      </c>
      <c r="J843" s="58">
        <v>0.24</v>
      </c>
      <c r="K843" s="35">
        <v>5380</v>
      </c>
      <c r="L843" s="29">
        <v>409</v>
      </c>
      <c r="M843" s="35">
        <f t="shared" si="20"/>
        <v>4936</v>
      </c>
      <c r="N843" s="35">
        <f t="shared" si="21"/>
        <v>444</v>
      </c>
      <c r="O843" s="36">
        <f t="shared" si="17"/>
        <v>8.252788104089219E-2</v>
      </c>
    </row>
    <row r="844" spans="1:15" x14ac:dyDescent="0.25">
      <c r="A844" s="37">
        <v>90207</v>
      </c>
      <c r="B844" s="30" t="s">
        <v>44</v>
      </c>
      <c r="C844" s="30" t="s">
        <v>306</v>
      </c>
      <c r="D844" s="30" t="s">
        <v>342</v>
      </c>
      <c r="E844" s="42">
        <v>2673</v>
      </c>
      <c r="F844" s="32">
        <v>2973</v>
      </c>
      <c r="G844" s="59">
        <f t="shared" si="18"/>
        <v>300</v>
      </c>
      <c r="H844" s="59">
        <v>2495</v>
      </c>
      <c r="I844" s="59">
        <f t="shared" si="19"/>
        <v>478</v>
      </c>
      <c r="J844" s="58">
        <v>0.16</v>
      </c>
      <c r="K844" s="35">
        <v>2973</v>
      </c>
      <c r="L844" s="29">
        <v>478</v>
      </c>
      <c r="M844" s="35">
        <f t="shared" si="20"/>
        <v>2973</v>
      </c>
      <c r="N844" s="35">
        <f t="shared" si="21"/>
        <v>0</v>
      </c>
      <c r="O844" s="36">
        <f t="shared" si="17"/>
        <v>0</v>
      </c>
    </row>
    <row r="845" spans="1:15" x14ac:dyDescent="0.25">
      <c r="A845" s="37">
        <v>90208</v>
      </c>
      <c r="B845" s="30" t="s">
        <v>44</v>
      </c>
      <c r="C845" s="30" t="s">
        <v>306</v>
      </c>
      <c r="D845" s="30" t="s">
        <v>875</v>
      </c>
      <c r="E845" s="42">
        <v>4455</v>
      </c>
      <c r="F845" s="32">
        <v>5103</v>
      </c>
      <c r="G845" s="59">
        <f t="shared" si="18"/>
        <v>648</v>
      </c>
      <c r="H845" s="59">
        <v>3742</v>
      </c>
      <c r="I845" s="59">
        <f t="shared" si="19"/>
        <v>1361</v>
      </c>
      <c r="J845" s="58">
        <v>0.27</v>
      </c>
      <c r="K845" s="34">
        <v>5012</v>
      </c>
      <c r="L845" s="29">
        <v>1270</v>
      </c>
      <c r="M845" s="35">
        <f t="shared" si="20"/>
        <v>5012</v>
      </c>
      <c r="N845" s="35">
        <f t="shared" si="21"/>
        <v>0</v>
      </c>
      <c r="O845" s="36">
        <f t="shared" si="17"/>
        <v>0</v>
      </c>
    </row>
    <row r="846" spans="1:15" x14ac:dyDescent="0.25">
      <c r="A846" s="37">
        <v>90301</v>
      </c>
      <c r="B846" s="30" t="s">
        <v>44</v>
      </c>
      <c r="C846" s="30" t="s">
        <v>876</v>
      </c>
      <c r="D846" s="30" t="s">
        <v>877</v>
      </c>
      <c r="E846" s="42">
        <v>12789</v>
      </c>
      <c r="F846" s="32">
        <v>14312</v>
      </c>
      <c r="G846" s="59">
        <f t="shared" si="18"/>
        <v>1523</v>
      </c>
      <c r="H846" s="59">
        <v>9898</v>
      </c>
      <c r="I846" s="59">
        <f t="shared" si="19"/>
        <v>4414</v>
      </c>
      <c r="J846" s="58">
        <v>0.31</v>
      </c>
      <c r="K846" s="35">
        <v>13924</v>
      </c>
      <c r="L846" s="56"/>
      <c r="M846" s="35">
        <f t="shared" si="20"/>
        <v>9898</v>
      </c>
      <c r="N846" s="35">
        <f t="shared" si="21"/>
        <v>4026</v>
      </c>
      <c r="O846" s="36">
        <f t="shared" si="17"/>
        <v>0.28914105142200519</v>
      </c>
    </row>
    <row r="847" spans="1:15" x14ac:dyDescent="0.25">
      <c r="A847" s="37">
        <v>90302</v>
      </c>
      <c r="B847" s="30" t="s">
        <v>44</v>
      </c>
      <c r="C847" s="30" t="s">
        <v>876</v>
      </c>
      <c r="D847" s="30" t="s">
        <v>878</v>
      </c>
      <c r="E847" s="42">
        <v>7078</v>
      </c>
      <c r="F847" s="32">
        <v>7781</v>
      </c>
      <c r="G847" s="59">
        <f t="shared" si="18"/>
        <v>703</v>
      </c>
      <c r="H847" s="59">
        <v>6745</v>
      </c>
      <c r="I847" s="59">
        <f t="shared" si="19"/>
        <v>1036</v>
      </c>
      <c r="J847" s="58">
        <v>0.13</v>
      </c>
      <c r="K847" s="35">
        <v>7805</v>
      </c>
      <c r="L847" s="56"/>
      <c r="M847" s="35">
        <f t="shared" si="20"/>
        <v>6745</v>
      </c>
      <c r="N847" s="35">
        <f t="shared" si="21"/>
        <v>1060</v>
      </c>
      <c r="O847" s="36">
        <f t="shared" si="17"/>
        <v>0.13581037796284434</v>
      </c>
    </row>
    <row r="848" spans="1:15" x14ac:dyDescent="0.25">
      <c r="A848" s="37">
        <v>90303</v>
      </c>
      <c r="B848" s="30" t="s">
        <v>44</v>
      </c>
      <c r="C848" s="30" t="s">
        <v>876</v>
      </c>
      <c r="D848" s="30" t="s">
        <v>879</v>
      </c>
      <c r="E848" s="57">
        <v>522</v>
      </c>
      <c r="F848" s="39">
        <v>634</v>
      </c>
      <c r="G848" s="40">
        <f t="shared" si="18"/>
        <v>112</v>
      </c>
      <c r="H848" s="40">
        <v>496</v>
      </c>
      <c r="I848" s="40">
        <f t="shared" si="19"/>
        <v>138</v>
      </c>
      <c r="J848" s="58">
        <v>0.22</v>
      </c>
      <c r="K848" s="34">
        <v>615</v>
      </c>
      <c r="L848" s="56"/>
      <c r="M848" s="34">
        <f t="shared" si="20"/>
        <v>496</v>
      </c>
      <c r="N848" s="34">
        <f t="shared" si="21"/>
        <v>119</v>
      </c>
      <c r="O848" s="36">
        <f t="shared" si="17"/>
        <v>0.19349593495934958</v>
      </c>
    </row>
    <row r="849" spans="1:15" x14ac:dyDescent="0.25">
      <c r="A849" s="37">
        <v>90304</v>
      </c>
      <c r="B849" s="30" t="s">
        <v>44</v>
      </c>
      <c r="C849" s="30" t="s">
        <v>876</v>
      </c>
      <c r="D849" s="30" t="s">
        <v>880</v>
      </c>
      <c r="E849" s="42">
        <v>2868</v>
      </c>
      <c r="F849" s="32">
        <v>3216</v>
      </c>
      <c r="G849" s="59">
        <f t="shared" si="18"/>
        <v>348</v>
      </c>
      <c r="H849" s="59">
        <v>2065</v>
      </c>
      <c r="I849" s="59">
        <f t="shared" si="19"/>
        <v>1151</v>
      </c>
      <c r="J849" s="58">
        <v>0.36</v>
      </c>
      <c r="K849" s="35">
        <v>3198</v>
      </c>
      <c r="L849" s="56"/>
      <c r="M849" s="35">
        <f t="shared" si="20"/>
        <v>2065</v>
      </c>
      <c r="N849" s="35">
        <f t="shared" si="21"/>
        <v>1133</v>
      </c>
      <c r="O849" s="36">
        <f t="shared" si="17"/>
        <v>0.35428392745465914</v>
      </c>
    </row>
    <row r="850" spans="1:15" x14ac:dyDescent="0.25">
      <c r="A850" s="37">
        <v>90305</v>
      </c>
      <c r="B850" s="30" t="s">
        <v>44</v>
      </c>
      <c r="C850" s="30" t="s">
        <v>876</v>
      </c>
      <c r="D850" s="30" t="s">
        <v>881</v>
      </c>
      <c r="E850" s="57">
        <v>905</v>
      </c>
      <c r="F850" s="39">
        <v>991</v>
      </c>
      <c r="G850" s="40">
        <f t="shared" si="18"/>
        <v>86</v>
      </c>
      <c r="H850" s="40">
        <v>630</v>
      </c>
      <c r="I850" s="40">
        <f t="shared" si="19"/>
        <v>361</v>
      </c>
      <c r="J850" s="58">
        <v>0.36</v>
      </c>
      <c r="K850" s="34">
        <v>967</v>
      </c>
      <c r="L850" s="56"/>
      <c r="M850" s="34">
        <f t="shared" si="20"/>
        <v>630</v>
      </c>
      <c r="N850" s="34">
        <f t="shared" si="21"/>
        <v>337</v>
      </c>
      <c r="O850" s="36">
        <f t="shared" si="17"/>
        <v>0.34850051706308172</v>
      </c>
    </row>
    <row r="851" spans="1:15" x14ac:dyDescent="0.25">
      <c r="A851" s="37">
        <v>90306</v>
      </c>
      <c r="B851" s="30" t="s">
        <v>44</v>
      </c>
      <c r="C851" s="30" t="s">
        <v>876</v>
      </c>
      <c r="D851" s="30" t="s">
        <v>882</v>
      </c>
      <c r="E851" s="42">
        <v>3386</v>
      </c>
      <c r="F851" s="32">
        <v>3831</v>
      </c>
      <c r="G851" s="59">
        <f t="shared" si="18"/>
        <v>445</v>
      </c>
      <c r="H851" s="59">
        <v>2344</v>
      </c>
      <c r="I851" s="59">
        <f t="shared" si="19"/>
        <v>1487</v>
      </c>
      <c r="J851" s="58">
        <v>0.39</v>
      </c>
      <c r="K851" s="35">
        <v>3786</v>
      </c>
      <c r="L851" s="29">
        <v>349</v>
      </c>
      <c r="M851" s="35">
        <f t="shared" si="20"/>
        <v>2693</v>
      </c>
      <c r="N851" s="35">
        <f t="shared" si="21"/>
        <v>1093</v>
      </c>
      <c r="O851" s="36">
        <f t="shared" si="17"/>
        <v>0.28869519281563655</v>
      </c>
    </row>
    <row r="852" spans="1:15" x14ac:dyDescent="0.25">
      <c r="A852" s="37">
        <v>90307</v>
      </c>
      <c r="B852" s="30" t="s">
        <v>44</v>
      </c>
      <c r="C852" s="30" t="s">
        <v>876</v>
      </c>
      <c r="D852" s="30" t="s">
        <v>883</v>
      </c>
      <c r="E852" s="42">
        <v>1220</v>
      </c>
      <c r="F852" s="32">
        <v>1423</v>
      </c>
      <c r="G852" s="59">
        <f t="shared" si="18"/>
        <v>203</v>
      </c>
      <c r="H852" s="40">
        <v>855</v>
      </c>
      <c r="I852" s="59">
        <f t="shared" si="19"/>
        <v>568</v>
      </c>
      <c r="J852" s="58">
        <v>0.4</v>
      </c>
      <c r="K852" s="35">
        <v>1405</v>
      </c>
      <c r="L852" s="29">
        <v>354</v>
      </c>
      <c r="M852" s="34">
        <f t="shared" si="20"/>
        <v>1209</v>
      </c>
      <c r="N852" s="35">
        <f t="shared" si="21"/>
        <v>196</v>
      </c>
      <c r="O852" s="36">
        <f t="shared" si="17"/>
        <v>0.13950177935943062</v>
      </c>
    </row>
    <row r="853" spans="1:15" x14ac:dyDescent="0.25">
      <c r="A853" s="37">
        <v>90308</v>
      </c>
      <c r="B853" s="30" t="s">
        <v>44</v>
      </c>
      <c r="C853" s="30" t="s">
        <v>876</v>
      </c>
      <c r="D853" s="30" t="s">
        <v>884</v>
      </c>
      <c r="E853" s="42">
        <v>1093</v>
      </c>
      <c r="F853" s="32">
        <v>1103</v>
      </c>
      <c r="G853" s="59">
        <f t="shared" si="18"/>
        <v>10</v>
      </c>
      <c r="H853" s="59">
        <v>1081</v>
      </c>
      <c r="I853" s="59">
        <f t="shared" si="19"/>
        <v>22</v>
      </c>
      <c r="J853" s="58">
        <v>0.02</v>
      </c>
      <c r="K853" s="35">
        <v>1103</v>
      </c>
      <c r="L853" s="29">
        <v>22</v>
      </c>
      <c r="M853" s="35">
        <f t="shared" si="20"/>
        <v>1103</v>
      </c>
      <c r="N853" s="35">
        <f t="shared" si="21"/>
        <v>0</v>
      </c>
      <c r="O853" s="36">
        <f t="shared" si="17"/>
        <v>0</v>
      </c>
    </row>
    <row r="854" spans="1:15" x14ac:dyDescent="0.25">
      <c r="A854" s="37">
        <v>90309</v>
      </c>
      <c r="B854" s="30" t="s">
        <v>44</v>
      </c>
      <c r="C854" s="30" t="s">
        <v>876</v>
      </c>
      <c r="D854" s="30" t="s">
        <v>885</v>
      </c>
      <c r="E854" s="42">
        <v>1653</v>
      </c>
      <c r="F854" s="32">
        <v>1907</v>
      </c>
      <c r="G854" s="59">
        <f t="shared" si="18"/>
        <v>254</v>
      </c>
      <c r="H854" s="59">
        <v>1521</v>
      </c>
      <c r="I854" s="59">
        <f t="shared" si="19"/>
        <v>386</v>
      </c>
      <c r="J854" s="58">
        <v>0.2</v>
      </c>
      <c r="K854" s="35">
        <v>1929</v>
      </c>
      <c r="L854" s="56"/>
      <c r="M854" s="35">
        <f t="shared" si="20"/>
        <v>1521</v>
      </c>
      <c r="N854" s="35">
        <f t="shared" si="21"/>
        <v>408</v>
      </c>
      <c r="O854" s="36">
        <f t="shared" si="17"/>
        <v>0.21150855365474339</v>
      </c>
    </row>
    <row r="855" spans="1:15" x14ac:dyDescent="0.25">
      <c r="A855" s="37">
        <v>90310</v>
      </c>
      <c r="B855" s="30" t="s">
        <v>44</v>
      </c>
      <c r="C855" s="30" t="s">
        <v>876</v>
      </c>
      <c r="D855" s="30" t="s">
        <v>886</v>
      </c>
      <c r="E855" s="42">
        <v>2243</v>
      </c>
      <c r="F855" s="32">
        <v>2474</v>
      </c>
      <c r="G855" s="59">
        <f t="shared" si="18"/>
        <v>231</v>
      </c>
      <c r="H855" s="59">
        <v>1442</v>
      </c>
      <c r="I855" s="59">
        <f t="shared" si="19"/>
        <v>1032</v>
      </c>
      <c r="J855" s="58">
        <v>0.42</v>
      </c>
      <c r="K855" s="35">
        <v>2429</v>
      </c>
      <c r="L855" s="56"/>
      <c r="M855" s="35">
        <f t="shared" si="20"/>
        <v>1442</v>
      </c>
      <c r="N855" s="35">
        <f t="shared" si="21"/>
        <v>987</v>
      </c>
      <c r="O855" s="36">
        <f t="shared" si="17"/>
        <v>0.40634005763688763</v>
      </c>
    </row>
    <row r="856" spans="1:15" x14ac:dyDescent="0.25">
      <c r="A856" s="37">
        <v>90311</v>
      </c>
      <c r="B856" s="30" t="s">
        <v>44</v>
      </c>
      <c r="C856" s="30" t="s">
        <v>876</v>
      </c>
      <c r="D856" s="30" t="s">
        <v>887</v>
      </c>
      <c r="E856" s="42">
        <v>1404</v>
      </c>
      <c r="F856" s="32">
        <v>1536</v>
      </c>
      <c r="G856" s="59">
        <f t="shared" si="18"/>
        <v>132</v>
      </c>
      <c r="H856" s="59">
        <v>1404</v>
      </c>
      <c r="I856" s="59">
        <f t="shared" si="19"/>
        <v>132</v>
      </c>
      <c r="J856" s="58">
        <v>0.09</v>
      </c>
      <c r="K856" s="35">
        <v>1513</v>
      </c>
      <c r="L856" s="56"/>
      <c r="M856" s="35">
        <f t="shared" si="20"/>
        <v>1404</v>
      </c>
      <c r="N856" s="35">
        <f t="shared" si="21"/>
        <v>109</v>
      </c>
      <c r="O856" s="36">
        <f t="shared" si="17"/>
        <v>7.2042300066093856E-2</v>
      </c>
    </row>
    <row r="857" spans="1:15" x14ac:dyDescent="0.25">
      <c r="A857" s="37">
        <v>90312</v>
      </c>
      <c r="B857" s="30" t="s">
        <v>44</v>
      </c>
      <c r="C857" s="30" t="s">
        <v>876</v>
      </c>
      <c r="D857" s="30" t="s">
        <v>888</v>
      </c>
      <c r="E857" s="42">
        <v>2949</v>
      </c>
      <c r="F857" s="32">
        <v>3318</v>
      </c>
      <c r="G857" s="59">
        <f t="shared" si="18"/>
        <v>369</v>
      </c>
      <c r="H857" s="59">
        <v>2949</v>
      </c>
      <c r="I857" s="59">
        <f t="shared" si="19"/>
        <v>369</v>
      </c>
      <c r="J857" s="58">
        <v>0.11</v>
      </c>
      <c r="K857" s="35">
        <v>3312</v>
      </c>
      <c r="L857" s="56"/>
      <c r="M857" s="35">
        <f t="shared" si="20"/>
        <v>2949</v>
      </c>
      <c r="N857" s="35">
        <f t="shared" si="21"/>
        <v>363</v>
      </c>
      <c r="O857" s="36">
        <f t="shared" si="17"/>
        <v>0.10960144927536232</v>
      </c>
    </row>
    <row r="858" spans="1:15" x14ac:dyDescent="0.25">
      <c r="A858" s="37">
        <v>90401</v>
      </c>
      <c r="B858" s="30" t="s">
        <v>44</v>
      </c>
      <c r="C858" s="30" t="s">
        <v>889</v>
      </c>
      <c r="D858" s="30" t="s">
        <v>889</v>
      </c>
      <c r="E858" s="42">
        <v>2751</v>
      </c>
      <c r="F858" s="32">
        <v>3199</v>
      </c>
      <c r="G858" s="59">
        <f t="shared" si="18"/>
        <v>448</v>
      </c>
      <c r="H858" s="59">
        <v>2234</v>
      </c>
      <c r="I858" s="59">
        <f t="shared" si="19"/>
        <v>965</v>
      </c>
      <c r="J858" s="58">
        <v>0.3</v>
      </c>
      <c r="K858" s="35">
        <v>3172</v>
      </c>
      <c r="L858" s="56"/>
      <c r="M858" s="35">
        <f t="shared" si="20"/>
        <v>2234</v>
      </c>
      <c r="N858" s="35">
        <f t="shared" si="21"/>
        <v>938</v>
      </c>
      <c r="O858" s="36">
        <f t="shared" si="17"/>
        <v>0.29571248423707441</v>
      </c>
    </row>
    <row r="859" spans="1:15" x14ac:dyDescent="0.25">
      <c r="A859" s="37">
        <v>90402</v>
      </c>
      <c r="B859" s="30" t="s">
        <v>44</v>
      </c>
      <c r="C859" s="30" t="s">
        <v>889</v>
      </c>
      <c r="D859" s="30" t="s">
        <v>890</v>
      </c>
      <c r="E859" s="42">
        <v>887</v>
      </c>
      <c r="F859" s="32">
        <v>1008</v>
      </c>
      <c r="G859" s="59">
        <f t="shared" si="18"/>
        <v>121</v>
      </c>
      <c r="H859" s="40">
        <v>663</v>
      </c>
      <c r="I859" s="59">
        <f t="shared" si="19"/>
        <v>345</v>
      </c>
      <c r="J859" s="58">
        <v>0.34</v>
      </c>
      <c r="K859" s="34">
        <v>972</v>
      </c>
      <c r="L859" s="56"/>
      <c r="M859" s="34">
        <f t="shared" si="20"/>
        <v>663</v>
      </c>
      <c r="N859" s="34">
        <f t="shared" si="21"/>
        <v>309</v>
      </c>
      <c r="O859" s="36">
        <f t="shared" si="17"/>
        <v>0.31790123456790126</v>
      </c>
    </row>
    <row r="860" spans="1:15" x14ac:dyDescent="0.25">
      <c r="A860" s="37">
        <v>90403</v>
      </c>
      <c r="B860" s="30" t="s">
        <v>44</v>
      </c>
      <c r="C860" s="30" t="s">
        <v>889</v>
      </c>
      <c r="D860" s="30" t="s">
        <v>891</v>
      </c>
      <c r="E860" s="42">
        <v>1330</v>
      </c>
      <c r="F860" s="32">
        <v>1543</v>
      </c>
      <c r="G860" s="59">
        <f t="shared" si="18"/>
        <v>213</v>
      </c>
      <c r="H860" s="59">
        <v>1065</v>
      </c>
      <c r="I860" s="59">
        <f t="shared" si="19"/>
        <v>478</v>
      </c>
      <c r="J860" s="58">
        <v>0.31</v>
      </c>
      <c r="K860" s="35">
        <v>1497</v>
      </c>
      <c r="L860" s="56"/>
      <c r="M860" s="35">
        <f t="shared" si="20"/>
        <v>1065</v>
      </c>
      <c r="N860" s="35">
        <f t="shared" si="21"/>
        <v>432</v>
      </c>
      <c r="O860" s="36">
        <f t="shared" si="17"/>
        <v>0.28857715430861725</v>
      </c>
    </row>
    <row r="861" spans="1:15" x14ac:dyDescent="0.25">
      <c r="A861" s="37">
        <v>90404</v>
      </c>
      <c r="B861" s="30" t="s">
        <v>44</v>
      </c>
      <c r="C861" s="30" t="s">
        <v>889</v>
      </c>
      <c r="D861" s="30" t="s">
        <v>892</v>
      </c>
      <c r="E861" s="57">
        <v>832</v>
      </c>
      <c r="F861" s="39">
        <v>948</v>
      </c>
      <c r="G861" s="40">
        <f t="shared" si="18"/>
        <v>116</v>
      </c>
      <c r="H861" s="40">
        <v>255</v>
      </c>
      <c r="I861" s="40">
        <f t="shared" si="19"/>
        <v>693</v>
      </c>
      <c r="J861" s="58">
        <v>0.73</v>
      </c>
      <c r="K861" s="34">
        <v>915</v>
      </c>
      <c r="L861" s="56"/>
      <c r="M861" s="34">
        <f t="shared" si="20"/>
        <v>255</v>
      </c>
      <c r="N861" s="34">
        <f t="shared" si="21"/>
        <v>660</v>
      </c>
      <c r="O861" s="36">
        <f t="shared" si="17"/>
        <v>0.72131147540983609</v>
      </c>
    </row>
    <row r="862" spans="1:15" x14ac:dyDescent="0.25">
      <c r="A862" s="37">
        <v>90405</v>
      </c>
      <c r="B862" s="30" t="s">
        <v>44</v>
      </c>
      <c r="C862" s="30" t="s">
        <v>889</v>
      </c>
      <c r="D862" s="30" t="s">
        <v>893</v>
      </c>
      <c r="E862" s="57">
        <v>825</v>
      </c>
      <c r="F862" s="39">
        <v>950</v>
      </c>
      <c r="G862" s="40">
        <f t="shared" si="18"/>
        <v>125</v>
      </c>
      <c r="H862" s="40">
        <v>743</v>
      </c>
      <c r="I862" s="40">
        <f t="shared" si="19"/>
        <v>207</v>
      </c>
      <c r="J862" s="58">
        <v>0.22</v>
      </c>
      <c r="K862" s="34">
        <v>935</v>
      </c>
      <c r="L862" s="56"/>
      <c r="M862" s="34">
        <f t="shared" si="20"/>
        <v>743</v>
      </c>
      <c r="N862" s="34">
        <f t="shared" si="21"/>
        <v>192</v>
      </c>
      <c r="O862" s="36">
        <f t="shared" si="17"/>
        <v>0.20534759358288771</v>
      </c>
    </row>
    <row r="863" spans="1:15" x14ac:dyDescent="0.25">
      <c r="A863" s="37">
        <v>90406</v>
      </c>
      <c r="B863" s="30" t="s">
        <v>44</v>
      </c>
      <c r="C863" s="30" t="s">
        <v>889</v>
      </c>
      <c r="D863" s="30" t="s">
        <v>894</v>
      </c>
      <c r="E863" s="57">
        <v>668</v>
      </c>
      <c r="F863" s="39">
        <v>754</v>
      </c>
      <c r="G863" s="40">
        <f t="shared" si="18"/>
        <v>86</v>
      </c>
      <c r="H863" s="40">
        <v>521</v>
      </c>
      <c r="I863" s="40">
        <f t="shared" si="19"/>
        <v>233</v>
      </c>
      <c r="J863" s="58">
        <v>0.31</v>
      </c>
      <c r="K863" s="34">
        <v>737</v>
      </c>
      <c r="L863" s="56"/>
      <c r="M863" s="34">
        <f t="shared" si="20"/>
        <v>521</v>
      </c>
      <c r="N863" s="34">
        <f t="shared" si="21"/>
        <v>216</v>
      </c>
      <c r="O863" s="36">
        <f t="shared" si="17"/>
        <v>0.29308005427408412</v>
      </c>
    </row>
    <row r="864" spans="1:15" x14ac:dyDescent="0.25">
      <c r="A864" s="37">
        <v>90407</v>
      </c>
      <c r="B864" s="30" t="s">
        <v>44</v>
      </c>
      <c r="C864" s="30" t="s">
        <v>889</v>
      </c>
      <c r="D864" s="30" t="s">
        <v>895</v>
      </c>
      <c r="E864" s="57">
        <v>818</v>
      </c>
      <c r="F864" s="39">
        <v>933</v>
      </c>
      <c r="G864" s="40">
        <f t="shared" si="18"/>
        <v>115</v>
      </c>
      <c r="H864" s="40">
        <v>293</v>
      </c>
      <c r="I864" s="40">
        <f t="shared" si="19"/>
        <v>640</v>
      </c>
      <c r="J864" s="58">
        <v>0.69</v>
      </c>
      <c r="K864" s="34">
        <v>880</v>
      </c>
      <c r="L864" s="56"/>
      <c r="M864" s="34">
        <f t="shared" si="20"/>
        <v>293</v>
      </c>
      <c r="N864" s="34">
        <f t="shared" si="21"/>
        <v>587</v>
      </c>
      <c r="O864" s="36">
        <f t="shared" si="17"/>
        <v>0.6670454545454545</v>
      </c>
    </row>
    <row r="865" spans="1:15" x14ac:dyDescent="0.25">
      <c r="A865" s="37">
        <v>90408</v>
      </c>
      <c r="B865" s="30" t="s">
        <v>44</v>
      </c>
      <c r="C865" s="30" t="s">
        <v>889</v>
      </c>
      <c r="D865" s="30" t="s">
        <v>896</v>
      </c>
      <c r="E865" s="57">
        <v>371</v>
      </c>
      <c r="F865" s="39">
        <v>422</v>
      </c>
      <c r="G865" s="40">
        <f t="shared" si="18"/>
        <v>51</v>
      </c>
      <c r="H865" s="40">
        <v>166</v>
      </c>
      <c r="I865" s="40">
        <f t="shared" si="19"/>
        <v>256</v>
      </c>
      <c r="J865" s="58">
        <v>0.61</v>
      </c>
      <c r="K865" s="34">
        <v>418</v>
      </c>
      <c r="L865" s="56"/>
      <c r="M865" s="34">
        <f t="shared" si="20"/>
        <v>166</v>
      </c>
      <c r="N865" s="34">
        <f t="shared" si="21"/>
        <v>252</v>
      </c>
      <c r="O865" s="36">
        <f t="shared" si="17"/>
        <v>0.60287081339712922</v>
      </c>
    </row>
    <row r="866" spans="1:15" x14ac:dyDescent="0.25">
      <c r="A866" s="37">
        <v>90409</v>
      </c>
      <c r="B866" s="30" t="s">
        <v>44</v>
      </c>
      <c r="C866" s="30" t="s">
        <v>889</v>
      </c>
      <c r="D866" s="30" t="s">
        <v>897</v>
      </c>
      <c r="E866" s="42">
        <v>1101</v>
      </c>
      <c r="F866" s="32">
        <v>1229</v>
      </c>
      <c r="G866" s="59">
        <f t="shared" si="18"/>
        <v>128</v>
      </c>
      <c r="H866" s="40">
        <v>609</v>
      </c>
      <c r="I866" s="59">
        <f t="shared" si="19"/>
        <v>620</v>
      </c>
      <c r="J866" s="58">
        <v>0.5</v>
      </c>
      <c r="K866" s="35">
        <v>1201</v>
      </c>
      <c r="L866" s="56"/>
      <c r="M866" s="34">
        <f t="shared" si="20"/>
        <v>609</v>
      </c>
      <c r="N866" s="35">
        <f t="shared" si="21"/>
        <v>592</v>
      </c>
      <c r="O866" s="36">
        <f t="shared" si="17"/>
        <v>0.49292256452955868</v>
      </c>
    </row>
    <row r="867" spans="1:15" x14ac:dyDescent="0.25">
      <c r="A867" s="37">
        <v>90410</v>
      </c>
      <c r="B867" s="30" t="s">
        <v>44</v>
      </c>
      <c r="C867" s="30" t="s">
        <v>889</v>
      </c>
      <c r="D867" s="30" t="s">
        <v>313</v>
      </c>
      <c r="E867" s="57">
        <v>615</v>
      </c>
      <c r="F867" s="39">
        <v>758</v>
      </c>
      <c r="G867" s="40">
        <f t="shared" si="18"/>
        <v>143</v>
      </c>
      <c r="H867" s="40">
        <v>362</v>
      </c>
      <c r="I867" s="40">
        <f t="shared" si="19"/>
        <v>396</v>
      </c>
      <c r="J867" s="58">
        <v>0.52</v>
      </c>
      <c r="K867" s="34">
        <v>769</v>
      </c>
      <c r="L867" s="56"/>
      <c r="M867" s="34">
        <f t="shared" si="20"/>
        <v>362</v>
      </c>
      <c r="N867" s="34">
        <f t="shared" si="21"/>
        <v>407</v>
      </c>
      <c r="O867" s="36">
        <f t="shared" si="17"/>
        <v>0.52925877763328999</v>
      </c>
    </row>
    <row r="868" spans="1:15" x14ac:dyDescent="0.25">
      <c r="A868" s="37">
        <v>90411</v>
      </c>
      <c r="B868" s="30" t="s">
        <v>44</v>
      </c>
      <c r="C868" s="30" t="s">
        <v>889</v>
      </c>
      <c r="D868" s="30" t="s">
        <v>810</v>
      </c>
      <c r="E868" s="57">
        <v>735</v>
      </c>
      <c r="F868" s="39">
        <v>886</v>
      </c>
      <c r="G868" s="40">
        <f t="shared" si="18"/>
        <v>151</v>
      </c>
      <c r="H868" s="40">
        <v>399</v>
      </c>
      <c r="I868" s="40">
        <f t="shared" si="19"/>
        <v>487</v>
      </c>
      <c r="J868" s="58">
        <v>0.55000000000000004</v>
      </c>
      <c r="K868" s="34">
        <v>834</v>
      </c>
      <c r="L868" s="56"/>
      <c r="M868" s="34">
        <f t="shared" si="20"/>
        <v>399</v>
      </c>
      <c r="N868" s="34">
        <f t="shared" si="21"/>
        <v>435</v>
      </c>
      <c r="O868" s="36">
        <f t="shared" si="17"/>
        <v>0.52158273381294962</v>
      </c>
    </row>
    <row r="869" spans="1:15" x14ac:dyDescent="0.25">
      <c r="A869" s="37">
        <v>90412</v>
      </c>
      <c r="B869" s="30" t="s">
        <v>44</v>
      </c>
      <c r="C869" s="30" t="s">
        <v>889</v>
      </c>
      <c r="D869" s="30" t="s">
        <v>898</v>
      </c>
      <c r="E869" s="57">
        <v>584</v>
      </c>
      <c r="F869" s="39">
        <v>699</v>
      </c>
      <c r="G869" s="40">
        <f t="shared" si="18"/>
        <v>115</v>
      </c>
      <c r="H869" s="40">
        <v>477</v>
      </c>
      <c r="I869" s="40">
        <f t="shared" si="19"/>
        <v>222</v>
      </c>
      <c r="J869" s="58">
        <v>0.32</v>
      </c>
      <c r="K869" s="34">
        <v>691</v>
      </c>
      <c r="L869" s="56"/>
      <c r="M869" s="34">
        <f t="shared" si="20"/>
        <v>477</v>
      </c>
      <c r="N869" s="34">
        <f t="shared" si="21"/>
        <v>214</v>
      </c>
      <c r="O869" s="36">
        <f t="shared" si="17"/>
        <v>0.30969609261939218</v>
      </c>
    </row>
    <row r="870" spans="1:15" x14ac:dyDescent="0.25">
      <c r="A870" s="37">
        <v>90413</v>
      </c>
      <c r="B870" s="30" t="s">
        <v>44</v>
      </c>
      <c r="C870" s="30" t="s">
        <v>889</v>
      </c>
      <c r="D870" s="30" t="s">
        <v>899</v>
      </c>
      <c r="E870" s="42">
        <v>1379</v>
      </c>
      <c r="F870" s="32">
        <v>1588</v>
      </c>
      <c r="G870" s="59">
        <f t="shared" si="18"/>
        <v>209</v>
      </c>
      <c r="H870" s="59">
        <v>1088</v>
      </c>
      <c r="I870" s="59">
        <f t="shared" si="19"/>
        <v>500</v>
      </c>
      <c r="J870" s="58">
        <v>0.31</v>
      </c>
      <c r="K870" s="35">
        <v>1567</v>
      </c>
      <c r="L870" s="56"/>
      <c r="M870" s="35">
        <f t="shared" si="20"/>
        <v>1088</v>
      </c>
      <c r="N870" s="35">
        <f t="shared" si="21"/>
        <v>479</v>
      </c>
      <c r="O870" s="36">
        <f t="shared" si="17"/>
        <v>0.30567964262922781</v>
      </c>
    </row>
    <row r="871" spans="1:15" x14ac:dyDescent="0.25">
      <c r="A871" s="37">
        <v>90501</v>
      </c>
      <c r="B871" s="30" t="s">
        <v>44</v>
      </c>
      <c r="C871" s="30" t="s">
        <v>900</v>
      </c>
      <c r="D871" s="30" t="s">
        <v>900</v>
      </c>
      <c r="E871" s="42">
        <v>1632</v>
      </c>
      <c r="F871" s="32">
        <v>1845</v>
      </c>
      <c r="G871" s="59">
        <f t="shared" si="18"/>
        <v>213</v>
      </c>
      <c r="H871" s="59">
        <v>1620</v>
      </c>
      <c r="I871" s="59">
        <f t="shared" si="19"/>
        <v>225</v>
      </c>
      <c r="J871" s="58">
        <v>0.12</v>
      </c>
      <c r="K871" s="35">
        <v>1692</v>
      </c>
      <c r="L871" s="56"/>
      <c r="M871" s="35">
        <f t="shared" si="20"/>
        <v>1620</v>
      </c>
      <c r="N871" s="35">
        <f t="shared" si="21"/>
        <v>72</v>
      </c>
      <c r="O871" s="36">
        <f t="shared" si="17"/>
        <v>4.2553191489361701E-2</v>
      </c>
    </row>
    <row r="872" spans="1:15" x14ac:dyDescent="0.25">
      <c r="A872" s="37">
        <v>90502</v>
      </c>
      <c r="B872" s="30" t="s">
        <v>44</v>
      </c>
      <c r="C872" s="30" t="s">
        <v>900</v>
      </c>
      <c r="D872" s="30" t="s">
        <v>554</v>
      </c>
      <c r="E872" s="42">
        <v>5232</v>
      </c>
      <c r="F872" s="32">
        <v>5896</v>
      </c>
      <c r="G872" s="59">
        <f t="shared" si="18"/>
        <v>664</v>
      </c>
      <c r="H872" s="59">
        <v>5232</v>
      </c>
      <c r="I872" s="59">
        <f t="shared" si="19"/>
        <v>664</v>
      </c>
      <c r="J872" s="58">
        <v>0.11</v>
      </c>
      <c r="K872" s="35">
        <v>5833</v>
      </c>
      <c r="L872" s="56"/>
      <c r="M872" s="35">
        <f t="shared" si="20"/>
        <v>5232</v>
      </c>
      <c r="N872" s="35">
        <f t="shared" si="21"/>
        <v>601</v>
      </c>
      <c r="O872" s="36">
        <f t="shared" si="17"/>
        <v>0.10303445911194925</v>
      </c>
    </row>
    <row r="873" spans="1:15" x14ac:dyDescent="0.25">
      <c r="A873" s="37">
        <v>90503</v>
      </c>
      <c r="B873" s="30" t="s">
        <v>44</v>
      </c>
      <c r="C873" s="30" t="s">
        <v>900</v>
      </c>
      <c r="D873" s="30" t="s">
        <v>901</v>
      </c>
      <c r="E873" s="42">
        <v>1834</v>
      </c>
      <c r="F873" s="32">
        <v>1987</v>
      </c>
      <c r="G873" s="59">
        <f t="shared" si="18"/>
        <v>153</v>
      </c>
      <c r="H873" s="59">
        <v>1128</v>
      </c>
      <c r="I873" s="59">
        <f t="shared" si="19"/>
        <v>859</v>
      </c>
      <c r="J873" s="58">
        <v>0.43</v>
      </c>
      <c r="K873" s="35">
        <v>1889</v>
      </c>
      <c r="L873" s="56"/>
      <c r="M873" s="35">
        <f t="shared" si="20"/>
        <v>1128</v>
      </c>
      <c r="N873" s="35">
        <f t="shared" si="21"/>
        <v>761</v>
      </c>
      <c r="O873" s="36">
        <f t="shared" si="17"/>
        <v>0.40285865537321336</v>
      </c>
    </row>
    <row r="874" spans="1:15" x14ac:dyDescent="0.25">
      <c r="A874" s="37">
        <v>90504</v>
      </c>
      <c r="B874" s="30" t="s">
        <v>44</v>
      </c>
      <c r="C874" s="30" t="s">
        <v>900</v>
      </c>
      <c r="D874" s="30" t="s">
        <v>902</v>
      </c>
      <c r="E874" s="42">
        <v>2340</v>
      </c>
      <c r="F874" s="32">
        <v>2576</v>
      </c>
      <c r="G874" s="59">
        <f t="shared" si="18"/>
        <v>236</v>
      </c>
      <c r="H874" s="59">
        <v>2198</v>
      </c>
      <c r="I874" s="59">
        <f t="shared" si="19"/>
        <v>378</v>
      </c>
      <c r="J874" s="58">
        <v>0.15</v>
      </c>
      <c r="K874" s="35">
        <v>2533</v>
      </c>
      <c r="L874" s="56"/>
      <c r="M874" s="35">
        <f t="shared" si="20"/>
        <v>2198</v>
      </c>
      <c r="N874" s="35">
        <f t="shared" si="21"/>
        <v>335</v>
      </c>
      <c r="O874" s="36">
        <f t="shared" si="17"/>
        <v>0.13225424397947097</v>
      </c>
    </row>
    <row r="875" spans="1:15" x14ac:dyDescent="0.25">
      <c r="A875" s="37">
        <v>90505</v>
      </c>
      <c r="B875" s="30" t="s">
        <v>44</v>
      </c>
      <c r="C875" s="30" t="s">
        <v>900</v>
      </c>
      <c r="D875" s="30" t="s">
        <v>174</v>
      </c>
      <c r="E875" s="42">
        <v>1065</v>
      </c>
      <c r="F875" s="32">
        <v>1178</v>
      </c>
      <c r="G875" s="59">
        <f t="shared" si="18"/>
        <v>113</v>
      </c>
      <c r="H875" s="40">
        <v>953</v>
      </c>
      <c r="I875" s="59">
        <f t="shared" si="19"/>
        <v>225</v>
      </c>
      <c r="J875" s="58">
        <v>0.19</v>
      </c>
      <c r="K875" s="35">
        <v>1179</v>
      </c>
      <c r="L875" s="56"/>
      <c r="M875" s="34">
        <f t="shared" si="20"/>
        <v>953</v>
      </c>
      <c r="N875" s="35">
        <f t="shared" si="21"/>
        <v>226</v>
      </c>
      <c r="O875" s="36">
        <f t="shared" si="17"/>
        <v>0.19168787107718405</v>
      </c>
    </row>
    <row r="876" spans="1:15" x14ac:dyDescent="0.25">
      <c r="A876" s="37">
        <v>90506</v>
      </c>
      <c r="B876" s="30" t="s">
        <v>44</v>
      </c>
      <c r="C876" s="30" t="s">
        <v>900</v>
      </c>
      <c r="D876" s="30" t="s">
        <v>903</v>
      </c>
      <c r="E876" s="42">
        <v>3153</v>
      </c>
      <c r="F876" s="32">
        <v>3534</v>
      </c>
      <c r="G876" s="59">
        <f t="shared" si="18"/>
        <v>381</v>
      </c>
      <c r="H876" s="59">
        <v>2911</v>
      </c>
      <c r="I876" s="59">
        <f t="shared" si="19"/>
        <v>623</v>
      </c>
      <c r="J876" s="58">
        <v>0.18</v>
      </c>
      <c r="K876" s="35">
        <v>3464</v>
      </c>
      <c r="L876" s="56"/>
      <c r="M876" s="35">
        <f t="shared" si="20"/>
        <v>2911</v>
      </c>
      <c r="N876" s="35">
        <f t="shared" si="21"/>
        <v>553</v>
      </c>
      <c r="O876" s="36">
        <f t="shared" si="17"/>
        <v>0.15964203233256352</v>
      </c>
    </row>
    <row r="877" spans="1:15" x14ac:dyDescent="0.25">
      <c r="A877" s="37">
        <v>90507</v>
      </c>
      <c r="B877" s="30" t="s">
        <v>44</v>
      </c>
      <c r="C877" s="30" t="s">
        <v>900</v>
      </c>
      <c r="D877" s="30" t="s">
        <v>904</v>
      </c>
      <c r="E877" s="42">
        <v>4015</v>
      </c>
      <c r="F877" s="32">
        <v>4544</v>
      </c>
      <c r="G877" s="59">
        <f t="shared" si="18"/>
        <v>529</v>
      </c>
      <c r="H877" s="59">
        <v>2140</v>
      </c>
      <c r="I877" s="59">
        <f t="shared" si="19"/>
        <v>2404</v>
      </c>
      <c r="J877" s="58">
        <v>0.53</v>
      </c>
      <c r="K877" s="35">
        <v>4362</v>
      </c>
      <c r="L877" s="29">
        <v>0</v>
      </c>
      <c r="M877" s="35">
        <f t="shared" si="20"/>
        <v>2140</v>
      </c>
      <c r="N877" s="35">
        <f t="shared" si="21"/>
        <v>2222</v>
      </c>
      <c r="O877" s="36">
        <f t="shared" si="17"/>
        <v>0.50939935809261805</v>
      </c>
    </row>
    <row r="878" spans="1:15" x14ac:dyDescent="0.25">
      <c r="A878" s="37">
        <v>90508</v>
      </c>
      <c r="B878" s="30" t="s">
        <v>44</v>
      </c>
      <c r="C878" s="30" t="s">
        <v>900</v>
      </c>
      <c r="D878" s="30" t="s">
        <v>905</v>
      </c>
      <c r="E878" s="57">
        <v>644</v>
      </c>
      <c r="F878" s="39">
        <v>777</v>
      </c>
      <c r="G878" s="40">
        <f t="shared" si="18"/>
        <v>133</v>
      </c>
      <c r="H878" s="40">
        <v>633</v>
      </c>
      <c r="I878" s="40">
        <f t="shared" si="19"/>
        <v>144</v>
      </c>
      <c r="J878" s="58">
        <v>0.19</v>
      </c>
      <c r="K878" s="34">
        <v>751</v>
      </c>
      <c r="L878" s="56"/>
      <c r="M878" s="34">
        <f t="shared" si="20"/>
        <v>633</v>
      </c>
      <c r="N878" s="34">
        <f t="shared" si="21"/>
        <v>118</v>
      </c>
      <c r="O878" s="36">
        <f t="shared" si="17"/>
        <v>0.15712383488681758</v>
      </c>
    </row>
    <row r="879" spans="1:15" x14ac:dyDescent="0.25">
      <c r="A879" s="37">
        <v>90509</v>
      </c>
      <c r="B879" s="30" t="s">
        <v>44</v>
      </c>
      <c r="C879" s="30" t="s">
        <v>900</v>
      </c>
      <c r="D879" s="30" t="s">
        <v>906</v>
      </c>
      <c r="E879" s="42">
        <v>2578</v>
      </c>
      <c r="F879" s="32">
        <v>3604</v>
      </c>
      <c r="G879" s="59">
        <f t="shared" si="18"/>
        <v>1026</v>
      </c>
      <c r="H879" s="59">
        <v>2578</v>
      </c>
      <c r="I879" s="59">
        <f t="shared" si="19"/>
        <v>1026</v>
      </c>
      <c r="J879" s="58">
        <v>0.28000000000000003</v>
      </c>
      <c r="K879" s="35">
        <v>3535</v>
      </c>
      <c r="L879" s="56"/>
      <c r="M879" s="35">
        <f t="shared" si="20"/>
        <v>2578</v>
      </c>
      <c r="N879" s="35">
        <f t="shared" si="21"/>
        <v>957</v>
      </c>
      <c r="O879" s="36">
        <f t="shared" si="17"/>
        <v>0.27072135785007073</v>
      </c>
    </row>
    <row r="880" spans="1:15" x14ac:dyDescent="0.25">
      <c r="A880" s="37">
        <v>90510</v>
      </c>
      <c r="B880" s="30" t="s">
        <v>44</v>
      </c>
      <c r="C880" s="30" t="s">
        <v>900</v>
      </c>
      <c r="D880" s="30" t="s">
        <v>907</v>
      </c>
      <c r="E880" s="42">
        <v>1748</v>
      </c>
      <c r="F880" s="32">
        <v>1930</v>
      </c>
      <c r="G880" s="59">
        <f t="shared" si="18"/>
        <v>182</v>
      </c>
      <c r="H880" s="59">
        <v>1466</v>
      </c>
      <c r="I880" s="59">
        <f t="shared" si="19"/>
        <v>464</v>
      </c>
      <c r="J880" s="58">
        <v>0.24</v>
      </c>
      <c r="K880" s="34">
        <v>1930</v>
      </c>
      <c r="L880" s="29">
        <v>464</v>
      </c>
      <c r="M880" s="35">
        <f t="shared" si="20"/>
        <v>1930</v>
      </c>
      <c r="N880" s="35">
        <f t="shared" si="21"/>
        <v>0</v>
      </c>
      <c r="O880" s="36">
        <f t="shared" si="17"/>
        <v>0</v>
      </c>
    </row>
    <row r="881" spans="1:15" x14ac:dyDescent="0.25">
      <c r="A881" s="37">
        <v>90511</v>
      </c>
      <c r="B881" s="30" t="s">
        <v>44</v>
      </c>
      <c r="C881" s="30" t="s">
        <v>900</v>
      </c>
      <c r="D881" s="30" t="s">
        <v>908</v>
      </c>
      <c r="E881" s="42">
        <v>2684</v>
      </c>
      <c r="F881" s="32">
        <v>3065</v>
      </c>
      <c r="G881" s="59">
        <f t="shared" si="18"/>
        <v>381</v>
      </c>
      <c r="H881" s="59">
        <v>2157</v>
      </c>
      <c r="I881" s="59">
        <f t="shared" si="19"/>
        <v>908</v>
      </c>
      <c r="J881" s="58">
        <v>0.3</v>
      </c>
      <c r="K881" s="35">
        <v>2983</v>
      </c>
      <c r="L881" s="56"/>
      <c r="M881" s="35">
        <f t="shared" si="20"/>
        <v>2157</v>
      </c>
      <c r="N881" s="35">
        <f t="shared" si="21"/>
        <v>826</v>
      </c>
      <c r="O881" s="36">
        <f t="shared" si="17"/>
        <v>0.27690244720080454</v>
      </c>
    </row>
    <row r="882" spans="1:15" x14ac:dyDescent="0.25">
      <c r="A882" s="37">
        <v>90601</v>
      </c>
      <c r="B882" s="30" t="s">
        <v>44</v>
      </c>
      <c r="C882" s="30" t="s">
        <v>909</v>
      </c>
      <c r="D882" s="30" t="s">
        <v>909</v>
      </c>
      <c r="E882" s="42">
        <v>2069</v>
      </c>
      <c r="F882" s="32">
        <v>2375</v>
      </c>
      <c r="G882" s="59">
        <f t="shared" si="18"/>
        <v>306</v>
      </c>
      <c r="H882" s="59">
        <v>1748</v>
      </c>
      <c r="I882" s="59">
        <f t="shared" si="19"/>
        <v>627</v>
      </c>
      <c r="J882" s="58">
        <v>0.26</v>
      </c>
      <c r="K882" s="35">
        <v>2374</v>
      </c>
      <c r="L882" s="56"/>
      <c r="M882" s="35">
        <f t="shared" si="20"/>
        <v>1748</v>
      </c>
      <c r="N882" s="35">
        <f t="shared" si="21"/>
        <v>626</v>
      </c>
      <c r="O882" s="36">
        <f t="shared" si="17"/>
        <v>0.26368997472620048</v>
      </c>
    </row>
    <row r="883" spans="1:15" x14ac:dyDescent="0.25">
      <c r="A883" s="37">
        <v>90602</v>
      </c>
      <c r="B883" s="30" t="s">
        <v>44</v>
      </c>
      <c r="C883" s="30" t="s">
        <v>909</v>
      </c>
      <c r="D883" s="30" t="s">
        <v>910</v>
      </c>
      <c r="E883" s="57">
        <v>708</v>
      </c>
      <c r="F883" s="39">
        <v>833</v>
      </c>
      <c r="G883" s="40">
        <f t="shared" si="18"/>
        <v>125</v>
      </c>
      <c r="H883" s="40">
        <v>189</v>
      </c>
      <c r="I883" s="40">
        <f t="shared" si="19"/>
        <v>644</v>
      </c>
      <c r="J883" s="58">
        <v>0.77</v>
      </c>
      <c r="K883" s="34">
        <v>830</v>
      </c>
      <c r="L883" s="56"/>
      <c r="M883" s="34">
        <f t="shared" si="20"/>
        <v>189</v>
      </c>
      <c r="N883" s="34">
        <f t="shared" si="21"/>
        <v>641</v>
      </c>
      <c r="O883" s="36">
        <f t="shared" si="17"/>
        <v>0.77228915662650599</v>
      </c>
    </row>
    <row r="884" spans="1:15" x14ac:dyDescent="0.25">
      <c r="A884" s="37">
        <v>90603</v>
      </c>
      <c r="B884" s="30" t="s">
        <v>44</v>
      </c>
      <c r="C884" s="30" t="s">
        <v>909</v>
      </c>
      <c r="D884" s="30" t="s">
        <v>911</v>
      </c>
      <c r="E884" s="57">
        <v>962</v>
      </c>
      <c r="F884" s="39">
        <v>991</v>
      </c>
      <c r="G884" s="40">
        <f t="shared" si="18"/>
        <v>29</v>
      </c>
      <c r="H884" s="40">
        <v>880</v>
      </c>
      <c r="I884" s="40">
        <f t="shared" si="19"/>
        <v>111</v>
      </c>
      <c r="J884" s="58">
        <v>0.11</v>
      </c>
      <c r="K884" s="34">
        <v>927</v>
      </c>
      <c r="L884" s="56"/>
      <c r="M884" s="34">
        <f t="shared" si="20"/>
        <v>880</v>
      </c>
      <c r="N884" s="34">
        <f t="shared" si="21"/>
        <v>47</v>
      </c>
      <c r="O884" s="36">
        <f t="shared" si="17"/>
        <v>5.070118662351672E-2</v>
      </c>
    </row>
    <row r="885" spans="1:15" x14ac:dyDescent="0.25">
      <c r="A885" s="37">
        <v>90604</v>
      </c>
      <c r="B885" s="30" t="s">
        <v>44</v>
      </c>
      <c r="C885" s="30" t="s">
        <v>909</v>
      </c>
      <c r="D885" s="30" t="s">
        <v>912</v>
      </c>
      <c r="E885" s="57">
        <v>442</v>
      </c>
      <c r="F885" s="39">
        <v>488</v>
      </c>
      <c r="G885" s="40">
        <f t="shared" si="18"/>
        <v>46</v>
      </c>
      <c r="H885" s="40">
        <v>423</v>
      </c>
      <c r="I885" s="40">
        <f t="shared" si="19"/>
        <v>65</v>
      </c>
      <c r="J885" s="58">
        <v>0.13</v>
      </c>
      <c r="K885" s="34">
        <v>488</v>
      </c>
      <c r="L885" s="56"/>
      <c r="M885" s="34">
        <f t="shared" si="20"/>
        <v>423</v>
      </c>
      <c r="N885" s="34">
        <f t="shared" si="21"/>
        <v>65</v>
      </c>
      <c r="O885" s="36">
        <f t="shared" si="17"/>
        <v>0.13319672131147542</v>
      </c>
    </row>
    <row r="886" spans="1:15" x14ac:dyDescent="0.25">
      <c r="A886" s="37">
        <v>90605</v>
      </c>
      <c r="B886" s="30" t="s">
        <v>44</v>
      </c>
      <c r="C886" s="30" t="s">
        <v>909</v>
      </c>
      <c r="D886" s="30" t="s">
        <v>913</v>
      </c>
      <c r="E886" s="57">
        <v>773</v>
      </c>
      <c r="F886" s="39">
        <v>892</v>
      </c>
      <c r="G886" s="40">
        <f t="shared" si="18"/>
        <v>119</v>
      </c>
      <c r="H886" s="40">
        <v>627</v>
      </c>
      <c r="I886" s="40">
        <f t="shared" si="19"/>
        <v>265</v>
      </c>
      <c r="J886" s="58">
        <v>0.3</v>
      </c>
      <c r="K886" s="34">
        <v>876</v>
      </c>
      <c r="L886" s="56"/>
      <c r="M886" s="34">
        <f t="shared" si="20"/>
        <v>627</v>
      </c>
      <c r="N886" s="34">
        <f t="shared" si="21"/>
        <v>249</v>
      </c>
      <c r="O886" s="36">
        <f t="shared" si="17"/>
        <v>0.28424657534246578</v>
      </c>
    </row>
    <row r="887" spans="1:15" x14ac:dyDescent="0.25">
      <c r="A887" s="37">
        <v>90606</v>
      </c>
      <c r="B887" s="30" t="s">
        <v>44</v>
      </c>
      <c r="C887" s="30" t="s">
        <v>909</v>
      </c>
      <c r="D887" s="30" t="s">
        <v>914</v>
      </c>
      <c r="E887" s="57">
        <v>544</v>
      </c>
      <c r="F887" s="39">
        <v>795</v>
      </c>
      <c r="G887" s="40">
        <f t="shared" si="18"/>
        <v>251</v>
      </c>
      <c r="H887" s="40">
        <v>180</v>
      </c>
      <c r="I887" s="40">
        <f t="shared" si="19"/>
        <v>615</v>
      </c>
      <c r="J887" s="58">
        <v>0.77</v>
      </c>
      <c r="K887" s="34">
        <v>735</v>
      </c>
      <c r="L887" s="56"/>
      <c r="M887" s="34">
        <f t="shared" si="20"/>
        <v>180</v>
      </c>
      <c r="N887" s="34">
        <f t="shared" si="21"/>
        <v>555</v>
      </c>
      <c r="O887" s="36">
        <f t="shared" si="17"/>
        <v>0.75510204081632648</v>
      </c>
    </row>
    <row r="888" spans="1:15" x14ac:dyDescent="0.25">
      <c r="A888" s="37">
        <v>90607</v>
      </c>
      <c r="B888" s="30" t="s">
        <v>44</v>
      </c>
      <c r="C888" s="30" t="s">
        <v>909</v>
      </c>
      <c r="D888" s="30" t="s">
        <v>915</v>
      </c>
      <c r="E888" s="42">
        <v>2590</v>
      </c>
      <c r="F888" s="32">
        <v>2973</v>
      </c>
      <c r="G888" s="59">
        <f t="shared" si="18"/>
        <v>383</v>
      </c>
      <c r="H888" s="59">
        <v>1307</v>
      </c>
      <c r="I888" s="59">
        <f t="shared" si="19"/>
        <v>1666</v>
      </c>
      <c r="J888" s="58">
        <v>0.56000000000000005</v>
      </c>
      <c r="K888" s="35">
        <v>2899</v>
      </c>
      <c r="L888" s="56"/>
      <c r="M888" s="35">
        <f t="shared" si="20"/>
        <v>1307</v>
      </c>
      <c r="N888" s="35">
        <f t="shared" si="21"/>
        <v>1592</v>
      </c>
      <c r="O888" s="36">
        <f t="shared" si="17"/>
        <v>0.549154880993446</v>
      </c>
    </row>
    <row r="889" spans="1:15" x14ac:dyDescent="0.25">
      <c r="A889" s="37">
        <v>90608</v>
      </c>
      <c r="B889" s="30" t="s">
        <v>44</v>
      </c>
      <c r="C889" s="30" t="s">
        <v>909</v>
      </c>
      <c r="D889" s="30" t="s">
        <v>916</v>
      </c>
      <c r="E889" s="42">
        <v>1000</v>
      </c>
      <c r="F889" s="32">
        <v>1183</v>
      </c>
      <c r="G889" s="59">
        <f t="shared" si="18"/>
        <v>183</v>
      </c>
      <c r="H889" s="40">
        <v>704</v>
      </c>
      <c r="I889" s="59">
        <f t="shared" si="19"/>
        <v>479</v>
      </c>
      <c r="J889" s="58">
        <v>0.4</v>
      </c>
      <c r="K889" s="35">
        <v>1211</v>
      </c>
      <c r="L889" s="56"/>
      <c r="M889" s="34">
        <f t="shared" si="20"/>
        <v>704</v>
      </c>
      <c r="N889" s="35">
        <f t="shared" si="21"/>
        <v>507</v>
      </c>
      <c r="O889" s="36">
        <f t="shared" si="17"/>
        <v>0.4186622625928984</v>
      </c>
    </row>
    <row r="890" spans="1:15" x14ac:dyDescent="0.25">
      <c r="A890" s="37">
        <v>90609</v>
      </c>
      <c r="B890" s="30" t="s">
        <v>44</v>
      </c>
      <c r="C890" s="30" t="s">
        <v>909</v>
      </c>
      <c r="D890" s="30" t="s">
        <v>917</v>
      </c>
      <c r="E890" s="57">
        <v>644</v>
      </c>
      <c r="F890" s="39">
        <v>733</v>
      </c>
      <c r="G890" s="40">
        <f t="shared" si="18"/>
        <v>89</v>
      </c>
      <c r="H890" s="40">
        <v>589</v>
      </c>
      <c r="I890" s="40">
        <f t="shared" si="19"/>
        <v>144</v>
      </c>
      <c r="J890" s="58">
        <v>0.2</v>
      </c>
      <c r="K890" s="34">
        <v>718</v>
      </c>
      <c r="L890" s="56"/>
      <c r="M890" s="34">
        <f t="shared" si="20"/>
        <v>589</v>
      </c>
      <c r="N890" s="34">
        <f t="shared" si="21"/>
        <v>129</v>
      </c>
      <c r="O890" s="36">
        <f t="shared" si="17"/>
        <v>0.1796657381615599</v>
      </c>
    </row>
    <row r="891" spans="1:15" x14ac:dyDescent="0.25">
      <c r="A891" s="37">
        <v>90610</v>
      </c>
      <c r="B891" s="30" t="s">
        <v>44</v>
      </c>
      <c r="C891" s="30" t="s">
        <v>909</v>
      </c>
      <c r="D891" s="30" t="s">
        <v>918</v>
      </c>
      <c r="E891" s="42">
        <v>1329</v>
      </c>
      <c r="F891" s="32">
        <v>1455</v>
      </c>
      <c r="G891" s="59">
        <f t="shared" si="18"/>
        <v>126</v>
      </c>
      <c r="H891" s="59">
        <v>1020</v>
      </c>
      <c r="I891" s="59">
        <f t="shared" si="19"/>
        <v>435</v>
      </c>
      <c r="J891" s="58">
        <v>0.3</v>
      </c>
      <c r="K891" s="35">
        <v>1431</v>
      </c>
      <c r="L891" s="56"/>
      <c r="M891" s="35">
        <f t="shared" si="20"/>
        <v>1020</v>
      </c>
      <c r="N891" s="35">
        <f t="shared" si="21"/>
        <v>411</v>
      </c>
      <c r="O891" s="36">
        <f t="shared" si="17"/>
        <v>0.28721174004192873</v>
      </c>
    </row>
    <row r="892" spans="1:15" x14ac:dyDescent="0.25">
      <c r="A892" s="37">
        <v>90611</v>
      </c>
      <c r="B892" s="30" t="s">
        <v>44</v>
      </c>
      <c r="C892" s="30" t="s">
        <v>909</v>
      </c>
      <c r="D892" s="30" t="s">
        <v>919</v>
      </c>
      <c r="E892" s="42">
        <v>825</v>
      </c>
      <c r="F892" s="32">
        <v>1015</v>
      </c>
      <c r="G892" s="59">
        <f t="shared" si="18"/>
        <v>190</v>
      </c>
      <c r="H892" s="40">
        <v>825</v>
      </c>
      <c r="I892" s="59">
        <f t="shared" si="19"/>
        <v>190</v>
      </c>
      <c r="J892" s="58">
        <v>0.19</v>
      </c>
      <c r="K892" s="35">
        <v>1029</v>
      </c>
      <c r="L892" s="56"/>
      <c r="M892" s="34">
        <f t="shared" si="20"/>
        <v>825</v>
      </c>
      <c r="N892" s="35">
        <f t="shared" si="21"/>
        <v>204</v>
      </c>
      <c r="O892" s="36">
        <f t="shared" si="17"/>
        <v>0.19825072886297376</v>
      </c>
    </row>
    <row r="893" spans="1:15" x14ac:dyDescent="0.25">
      <c r="A893" s="37">
        <v>90612</v>
      </c>
      <c r="B893" s="30" t="s">
        <v>44</v>
      </c>
      <c r="C893" s="30" t="s">
        <v>909</v>
      </c>
      <c r="D893" s="30" t="s">
        <v>920</v>
      </c>
      <c r="E893" s="42">
        <v>1044</v>
      </c>
      <c r="F893" s="32">
        <v>1150</v>
      </c>
      <c r="G893" s="59">
        <f t="shared" si="18"/>
        <v>106</v>
      </c>
      <c r="H893" s="40">
        <v>342</v>
      </c>
      <c r="I893" s="59">
        <f t="shared" si="19"/>
        <v>808</v>
      </c>
      <c r="J893" s="58">
        <v>0.7</v>
      </c>
      <c r="K893" s="35">
        <v>1148</v>
      </c>
      <c r="L893" s="56"/>
      <c r="M893" s="34">
        <f t="shared" si="20"/>
        <v>342</v>
      </c>
      <c r="N893" s="35">
        <f t="shared" si="21"/>
        <v>806</v>
      </c>
      <c r="O893" s="36">
        <f t="shared" si="17"/>
        <v>0.70209059233449478</v>
      </c>
    </row>
    <row r="894" spans="1:15" x14ac:dyDescent="0.25">
      <c r="A894" s="37">
        <v>90613</v>
      </c>
      <c r="B894" s="30" t="s">
        <v>44</v>
      </c>
      <c r="C894" s="30" t="s">
        <v>909</v>
      </c>
      <c r="D894" s="30" t="s">
        <v>921</v>
      </c>
      <c r="E894" s="42">
        <v>1498</v>
      </c>
      <c r="F894" s="32">
        <v>1706</v>
      </c>
      <c r="G894" s="59">
        <f t="shared" si="18"/>
        <v>208</v>
      </c>
      <c r="H894" s="40">
        <v>976</v>
      </c>
      <c r="I894" s="59">
        <f t="shared" si="19"/>
        <v>730</v>
      </c>
      <c r="J894" s="58">
        <v>0.43</v>
      </c>
      <c r="K894" s="35">
        <v>1600</v>
      </c>
      <c r="L894" s="56"/>
      <c r="M894" s="34">
        <f t="shared" si="20"/>
        <v>976</v>
      </c>
      <c r="N894" s="35">
        <f t="shared" si="21"/>
        <v>624</v>
      </c>
      <c r="O894" s="36">
        <f t="shared" si="17"/>
        <v>0.39</v>
      </c>
    </row>
    <row r="895" spans="1:15" x14ac:dyDescent="0.25">
      <c r="A895" s="37">
        <v>90614</v>
      </c>
      <c r="B895" s="30" t="s">
        <v>44</v>
      </c>
      <c r="C895" s="30" t="s">
        <v>909</v>
      </c>
      <c r="D895" s="30" t="s">
        <v>922</v>
      </c>
      <c r="E895" s="57">
        <v>344</v>
      </c>
      <c r="F895" s="39">
        <v>377</v>
      </c>
      <c r="G895" s="40">
        <f t="shared" si="18"/>
        <v>33</v>
      </c>
      <c r="H895" s="40">
        <v>202</v>
      </c>
      <c r="I895" s="40">
        <f t="shared" si="19"/>
        <v>175</v>
      </c>
      <c r="J895" s="58">
        <v>0.46</v>
      </c>
      <c r="K895" s="34">
        <v>356</v>
      </c>
      <c r="L895" s="56"/>
      <c r="M895" s="34">
        <f t="shared" si="20"/>
        <v>202</v>
      </c>
      <c r="N895" s="34">
        <f t="shared" si="21"/>
        <v>154</v>
      </c>
      <c r="O895" s="36">
        <f t="shared" si="17"/>
        <v>0.43258426966292135</v>
      </c>
    </row>
    <row r="896" spans="1:15" x14ac:dyDescent="0.25">
      <c r="A896" s="37">
        <v>90615</v>
      </c>
      <c r="B896" s="30" t="s">
        <v>44</v>
      </c>
      <c r="C896" s="30" t="s">
        <v>909</v>
      </c>
      <c r="D896" s="30" t="s">
        <v>923</v>
      </c>
      <c r="E896" s="57">
        <v>691</v>
      </c>
      <c r="F896" s="39">
        <v>778</v>
      </c>
      <c r="G896" s="40">
        <f t="shared" si="18"/>
        <v>87</v>
      </c>
      <c r="H896" s="40">
        <v>593</v>
      </c>
      <c r="I896" s="40">
        <f t="shared" si="19"/>
        <v>185</v>
      </c>
      <c r="J896" s="58">
        <v>0.24</v>
      </c>
      <c r="K896" s="34">
        <v>751</v>
      </c>
      <c r="L896" s="56"/>
      <c r="M896" s="34">
        <f t="shared" si="20"/>
        <v>593</v>
      </c>
      <c r="N896" s="34">
        <f t="shared" si="21"/>
        <v>158</v>
      </c>
      <c r="O896" s="36">
        <f t="shared" si="17"/>
        <v>0.2103861517976032</v>
      </c>
    </row>
    <row r="897" spans="1:15" x14ac:dyDescent="0.25">
      <c r="A897" s="37">
        <v>90616</v>
      </c>
      <c r="B897" s="30" t="s">
        <v>44</v>
      </c>
      <c r="C897" s="30" t="s">
        <v>909</v>
      </c>
      <c r="D897" s="30" t="s">
        <v>559</v>
      </c>
      <c r="E897" s="57">
        <v>664</v>
      </c>
      <c r="F897" s="39">
        <v>785</v>
      </c>
      <c r="G897" s="40">
        <f t="shared" si="18"/>
        <v>121</v>
      </c>
      <c r="H897" s="40">
        <v>443</v>
      </c>
      <c r="I897" s="40">
        <f t="shared" si="19"/>
        <v>342</v>
      </c>
      <c r="J897" s="58">
        <v>0.44</v>
      </c>
      <c r="K897" s="34">
        <v>809</v>
      </c>
      <c r="L897" s="29">
        <v>0</v>
      </c>
      <c r="M897" s="34">
        <f t="shared" si="20"/>
        <v>443</v>
      </c>
      <c r="N897" s="34">
        <f t="shared" si="21"/>
        <v>366</v>
      </c>
      <c r="O897" s="36">
        <f t="shared" si="17"/>
        <v>0.45241038318912236</v>
      </c>
    </row>
    <row r="898" spans="1:15" x14ac:dyDescent="0.25">
      <c r="A898" s="37">
        <v>90701</v>
      </c>
      <c r="B898" s="30" t="s">
        <v>44</v>
      </c>
      <c r="C898" s="30" t="s">
        <v>924</v>
      </c>
      <c r="D898" s="30" t="s">
        <v>925</v>
      </c>
      <c r="E898" s="42">
        <v>2090</v>
      </c>
      <c r="F898" s="32">
        <v>2480</v>
      </c>
      <c r="G898" s="59">
        <f t="shared" si="18"/>
        <v>390</v>
      </c>
      <c r="H898" s="59">
        <v>1488</v>
      </c>
      <c r="I898" s="59">
        <f t="shared" si="19"/>
        <v>992</v>
      </c>
      <c r="J898" s="58">
        <v>0.4</v>
      </c>
      <c r="K898" s="35">
        <v>2423</v>
      </c>
      <c r="L898" s="56"/>
      <c r="M898" s="35">
        <f t="shared" si="20"/>
        <v>1488</v>
      </c>
      <c r="N898" s="35">
        <f t="shared" si="21"/>
        <v>935</v>
      </c>
      <c r="O898" s="36">
        <f t="shared" si="17"/>
        <v>0.38588526619892694</v>
      </c>
    </row>
    <row r="899" spans="1:15" x14ac:dyDescent="0.25">
      <c r="A899" s="37">
        <v>90702</v>
      </c>
      <c r="B899" s="30" t="s">
        <v>44</v>
      </c>
      <c r="C899" s="30" t="s">
        <v>924</v>
      </c>
      <c r="D899" s="30" t="s">
        <v>926</v>
      </c>
      <c r="E899" s="42">
        <v>3016</v>
      </c>
      <c r="F899" s="32">
        <v>3453</v>
      </c>
      <c r="G899" s="59">
        <f t="shared" si="18"/>
        <v>437</v>
      </c>
      <c r="H899" s="59">
        <v>2706</v>
      </c>
      <c r="I899" s="59">
        <f t="shared" si="19"/>
        <v>747</v>
      </c>
      <c r="J899" s="58">
        <v>0.22</v>
      </c>
      <c r="K899" s="35">
        <v>3365</v>
      </c>
      <c r="L899" s="56"/>
      <c r="M899" s="35">
        <f t="shared" si="20"/>
        <v>2706</v>
      </c>
      <c r="N899" s="35">
        <f t="shared" si="21"/>
        <v>659</v>
      </c>
      <c r="O899" s="36">
        <f t="shared" si="17"/>
        <v>0.19583952451708767</v>
      </c>
    </row>
    <row r="900" spans="1:15" x14ac:dyDescent="0.25">
      <c r="A900" s="37">
        <v>90703</v>
      </c>
      <c r="B900" s="30" t="s">
        <v>44</v>
      </c>
      <c r="C900" s="30" t="s">
        <v>924</v>
      </c>
      <c r="D900" s="30" t="s">
        <v>927</v>
      </c>
      <c r="E900" s="42">
        <v>3352</v>
      </c>
      <c r="F900" s="32">
        <v>3664</v>
      </c>
      <c r="G900" s="59">
        <f t="shared" si="18"/>
        <v>312</v>
      </c>
      <c r="H900" s="59">
        <v>3063</v>
      </c>
      <c r="I900" s="59">
        <f t="shared" si="19"/>
        <v>601</v>
      </c>
      <c r="J900" s="58">
        <v>0.16</v>
      </c>
      <c r="K900" s="35">
        <v>3548</v>
      </c>
      <c r="L900" s="56"/>
      <c r="M900" s="35">
        <f t="shared" si="20"/>
        <v>3063</v>
      </c>
      <c r="N900" s="35">
        <f t="shared" si="21"/>
        <v>485</v>
      </c>
      <c r="O900" s="36">
        <f t="shared" si="17"/>
        <v>0.1366967305524239</v>
      </c>
    </row>
    <row r="901" spans="1:15" x14ac:dyDescent="0.25">
      <c r="A901" s="37">
        <v>90704</v>
      </c>
      <c r="B901" s="30" t="s">
        <v>44</v>
      </c>
      <c r="C901" s="30" t="s">
        <v>924</v>
      </c>
      <c r="D901" s="30" t="s">
        <v>928</v>
      </c>
      <c r="E901" s="42">
        <v>3740</v>
      </c>
      <c r="F901" s="32">
        <v>4071</v>
      </c>
      <c r="G901" s="59">
        <f t="shared" si="18"/>
        <v>331</v>
      </c>
      <c r="H901" s="59">
        <v>3331</v>
      </c>
      <c r="I901" s="59">
        <f t="shared" si="19"/>
        <v>740</v>
      </c>
      <c r="J901" s="58">
        <v>0.18</v>
      </c>
      <c r="K901" s="35">
        <v>3978</v>
      </c>
      <c r="L901" s="56"/>
      <c r="M901" s="35">
        <f t="shared" si="20"/>
        <v>3331</v>
      </c>
      <c r="N901" s="35">
        <f t="shared" si="21"/>
        <v>647</v>
      </c>
      <c r="O901" s="36">
        <f t="shared" si="17"/>
        <v>0.16264454499748618</v>
      </c>
    </row>
    <row r="902" spans="1:15" x14ac:dyDescent="0.25">
      <c r="A902" s="37">
        <v>90705</v>
      </c>
      <c r="B902" s="30" t="s">
        <v>44</v>
      </c>
      <c r="C902" s="30" t="s">
        <v>924</v>
      </c>
      <c r="D902" s="30" t="s">
        <v>929</v>
      </c>
      <c r="E902" s="42">
        <v>7635</v>
      </c>
      <c r="F902" s="32">
        <v>8620</v>
      </c>
      <c r="G902" s="59">
        <f t="shared" si="18"/>
        <v>985</v>
      </c>
      <c r="H902" s="59">
        <v>5081</v>
      </c>
      <c r="I902" s="59">
        <f t="shared" si="19"/>
        <v>3539</v>
      </c>
      <c r="J902" s="58">
        <v>0.41</v>
      </c>
      <c r="K902" s="35">
        <v>8139</v>
      </c>
      <c r="L902" s="29">
        <v>720.6</v>
      </c>
      <c r="M902" s="35">
        <f t="shared" si="20"/>
        <v>5801.6</v>
      </c>
      <c r="N902" s="35">
        <f t="shared" si="21"/>
        <v>2337.3999999999996</v>
      </c>
      <c r="O902" s="36">
        <f t="shared" si="17"/>
        <v>0.2871851578818036</v>
      </c>
    </row>
    <row r="903" spans="1:15" x14ac:dyDescent="0.25">
      <c r="A903" s="37">
        <v>90706</v>
      </c>
      <c r="B903" s="30" t="s">
        <v>44</v>
      </c>
      <c r="C903" s="30" t="s">
        <v>924</v>
      </c>
      <c r="D903" s="30" t="s">
        <v>1836</v>
      </c>
      <c r="E903" s="42">
        <v>3367</v>
      </c>
      <c r="F903" s="32">
        <v>3627</v>
      </c>
      <c r="G903" s="59">
        <f t="shared" si="18"/>
        <v>260</v>
      </c>
      <c r="H903" s="59">
        <v>3317</v>
      </c>
      <c r="I903" s="59">
        <f t="shared" si="19"/>
        <v>310</v>
      </c>
      <c r="J903" s="58">
        <v>0.09</v>
      </c>
      <c r="K903" s="35">
        <v>3409</v>
      </c>
      <c r="L903" s="56"/>
      <c r="M903" s="35">
        <f t="shared" si="20"/>
        <v>3317</v>
      </c>
      <c r="N903" s="35">
        <f t="shared" si="21"/>
        <v>92</v>
      </c>
      <c r="O903" s="36">
        <f t="shared" si="17"/>
        <v>2.6987386330302142E-2</v>
      </c>
    </row>
    <row r="904" spans="1:15" x14ac:dyDescent="0.25">
      <c r="A904" s="37">
        <v>90707</v>
      </c>
      <c r="B904" s="30" t="s">
        <v>44</v>
      </c>
      <c r="C904" s="30" t="s">
        <v>924</v>
      </c>
      <c r="D904" s="30" t="s">
        <v>859</v>
      </c>
      <c r="E904" s="42">
        <v>2970</v>
      </c>
      <c r="F904" s="32">
        <v>3320</v>
      </c>
      <c r="G904" s="59">
        <f t="shared" si="18"/>
        <v>350</v>
      </c>
      <c r="H904" s="59">
        <v>2573</v>
      </c>
      <c r="I904" s="59">
        <f t="shared" si="19"/>
        <v>747</v>
      </c>
      <c r="J904" s="58">
        <v>0.23</v>
      </c>
      <c r="K904" s="35">
        <v>3201</v>
      </c>
      <c r="L904" s="56"/>
      <c r="M904" s="35">
        <f t="shared" si="20"/>
        <v>2573</v>
      </c>
      <c r="N904" s="35">
        <f t="shared" si="21"/>
        <v>628</v>
      </c>
      <c r="O904" s="36">
        <f t="shared" si="17"/>
        <v>0.19618869103405187</v>
      </c>
    </row>
    <row r="905" spans="1:15" x14ac:dyDescent="0.25">
      <c r="A905" s="37">
        <v>90709</v>
      </c>
      <c r="B905" s="30" t="s">
        <v>44</v>
      </c>
      <c r="C905" s="30" t="s">
        <v>924</v>
      </c>
      <c r="D905" s="30" t="s">
        <v>931</v>
      </c>
      <c r="E905" s="42">
        <v>2875</v>
      </c>
      <c r="F905" s="32">
        <v>3141</v>
      </c>
      <c r="G905" s="59">
        <f t="shared" si="18"/>
        <v>266</v>
      </c>
      <c r="H905" s="59">
        <v>2433</v>
      </c>
      <c r="I905" s="59">
        <f t="shared" si="19"/>
        <v>708</v>
      </c>
      <c r="J905" s="58">
        <v>0.23</v>
      </c>
      <c r="K905" s="35">
        <v>3052</v>
      </c>
      <c r="L905" s="56"/>
      <c r="M905" s="35">
        <f t="shared" si="20"/>
        <v>2433</v>
      </c>
      <c r="N905" s="35">
        <f t="shared" si="21"/>
        <v>619</v>
      </c>
      <c r="O905" s="36">
        <f t="shared" si="17"/>
        <v>0.20281782437745741</v>
      </c>
    </row>
    <row r="906" spans="1:15" x14ac:dyDescent="0.25">
      <c r="A906" s="37">
        <v>90710</v>
      </c>
      <c r="B906" s="30" t="s">
        <v>44</v>
      </c>
      <c r="C906" s="30" t="s">
        <v>924</v>
      </c>
      <c r="D906" s="30" t="s">
        <v>932</v>
      </c>
      <c r="E906" s="42">
        <v>1411</v>
      </c>
      <c r="F906" s="32">
        <v>1527</v>
      </c>
      <c r="G906" s="59">
        <f t="shared" si="18"/>
        <v>116</v>
      </c>
      <c r="H906" s="59">
        <v>1465</v>
      </c>
      <c r="I906" s="59">
        <f t="shared" si="19"/>
        <v>62</v>
      </c>
      <c r="J906" s="58">
        <v>0.04</v>
      </c>
      <c r="K906" s="35">
        <v>1479</v>
      </c>
      <c r="L906" s="56"/>
      <c r="M906" s="35">
        <f t="shared" si="20"/>
        <v>1465</v>
      </c>
      <c r="N906" s="35">
        <f t="shared" si="21"/>
        <v>14</v>
      </c>
      <c r="O906" s="36">
        <f t="shared" si="17"/>
        <v>9.4658553076402974E-3</v>
      </c>
    </row>
    <row r="907" spans="1:15" x14ac:dyDescent="0.25">
      <c r="A907" s="37">
        <v>90711</v>
      </c>
      <c r="B907" s="30" t="s">
        <v>44</v>
      </c>
      <c r="C907" s="30" t="s">
        <v>924</v>
      </c>
      <c r="D907" s="30" t="s">
        <v>933</v>
      </c>
      <c r="E907" s="42">
        <v>4687</v>
      </c>
      <c r="F907" s="32">
        <v>5361</v>
      </c>
      <c r="G907" s="59">
        <f t="shared" si="18"/>
        <v>674</v>
      </c>
      <c r="H907" s="59">
        <v>4513</v>
      </c>
      <c r="I907" s="59">
        <f t="shared" si="19"/>
        <v>848</v>
      </c>
      <c r="J907" s="58">
        <v>0.16</v>
      </c>
      <c r="K907" s="35">
        <v>5198</v>
      </c>
      <c r="L907" s="56"/>
      <c r="M907" s="35">
        <f t="shared" si="20"/>
        <v>4513</v>
      </c>
      <c r="N907" s="35">
        <f t="shared" si="21"/>
        <v>685</v>
      </c>
      <c r="O907" s="36">
        <f t="shared" si="17"/>
        <v>0.13178145440554059</v>
      </c>
    </row>
    <row r="908" spans="1:15" x14ac:dyDescent="0.25">
      <c r="A908" s="37">
        <v>90713</v>
      </c>
      <c r="B908" s="30" t="s">
        <v>44</v>
      </c>
      <c r="C908" s="30" t="s">
        <v>924</v>
      </c>
      <c r="D908" s="30" t="s">
        <v>934</v>
      </c>
      <c r="E908" s="57">
        <v>711</v>
      </c>
      <c r="F908" s="39">
        <v>767</v>
      </c>
      <c r="G908" s="40">
        <f t="shared" si="18"/>
        <v>56</v>
      </c>
      <c r="H908" s="40">
        <v>346</v>
      </c>
      <c r="I908" s="40">
        <f t="shared" si="19"/>
        <v>421</v>
      </c>
      <c r="J908" s="58">
        <v>0.55000000000000004</v>
      </c>
      <c r="K908" s="34">
        <v>752</v>
      </c>
      <c r="L908" s="56"/>
      <c r="M908" s="34">
        <f t="shared" si="20"/>
        <v>346</v>
      </c>
      <c r="N908" s="34">
        <f t="shared" si="21"/>
        <v>406</v>
      </c>
      <c r="O908" s="36">
        <f t="shared" si="17"/>
        <v>0.53989361702127658</v>
      </c>
    </row>
    <row r="909" spans="1:15" x14ac:dyDescent="0.25">
      <c r="A909" s="37">
        <v>90714</v>
      </c>
      <c r="B909" s="30" t="s">
        <v>44</v>
      </c>
      <c r="C909" s="30" t="s">
        <v>924</v>
      </c>
      <c r="D909" s="30" t="s">
        <v>935</v>
      </c>
      <c r="E909" s="42">
        <v>3659</v>
      </c>
      <c r="F909" s="32">
        <v>4090</v>
      </c>
      <c r="G909" s="59">
        <f t="shared" si="18"/>
        <v>431</v>
      </c>
      <c r="H909" s="59">
        <v>3175</v>
      </c>
      <c r="I909" s="59">
        <f t="shared" si="19"/>
        <v>915</v>
      </c>
      <c r="J909" s="58">
        <v>0.22</v>
      </c>
      <c r="K909" s="35">
        <v>4005</v>
      </c>
      <c r="L909" s="56"/>
      <c r="M909" s="35">
        <f t="shared" si="20"/>
        <v>3175</v>
      </c>
      <c r="N909" s="35">
        <f t="shared" si="21"/>
        <v>830</v>
      </c>
      <c r="O909" s="36">
        <f t="shared" si="17"/>
        <v>0.20724094881398253</v>
      </c>
    </row>
    <row r="910" spans="1:15" x14ac:dyDescent="0.25">
      <c r="A910" s="37">
        <v>90715</v>
      </c>
      <c r="B910" s="30" t="s">
        <v>44</v>
      </c>
      <c r="C910" s="30" t="s">
        <v>924</v>
      </c>
      <c r="D910" s="30" t="s">
        <v>936</v>
      </c>
      <c r="E910" s="42">
        <v>2414</v>
      </c>
      <c r="F910" s="32">
        <v>2813</v>
      </c>
      <c r="G910" s="59">
        <f t="shared" si="18"/>
        <v>399</v>
      </c>
      <c r="H910" s="59">
        <v>2345</v>
      </c>
      <c r="I910" s="59">
        <f t="shared" si="19"/>
        <v>468</v>
      </c>
      <c r="J910" s="58">
        <v>0.17</v>
      </c>
      <c r="K910" s="35">
        <v>2734</v>
      </c>
      <c r="L910" s="56"/>
      <c r="M910" s="35">
        <f t="shared" si="20"/>
        <v>2345</v>
      </c>
      <c r="N910" s="35">
        <f t="shared" si="21"/>
        <v>389</v>
      </c>
      <c r="O910" s="36">
        <f t="shared" si="17"/>
        <v>0.14228237015362108</v>
      </c>
    </row>
    <row r="911" spans="1:15" x14ac:dyDescent="0.25">
      <c r="A911" s="37">
        <v>90716</v>
      </c>
      <c r="B911" s="30" t="s">
        <v>44</v>
      </c>
      <c r="C911" s="30" t="s">
        <v>924</v>
      </c>
      <c r="D911" s="30" t="s">
        <v>937</v>
      </c>
      <c r="E911" s="42">
        <v>1674</v>
      </c>
      <c r="F911" s="32">
        <v>1875</v>
      </c>
      <c r="G911" s="59">
        <f t="shared" si="18"/>
        <v>201</v>
      </c>
      <c r="H911" s="59">
        <v>1442</v>
      </c>
      <c r="I911" s="59">
        <f t="shared" si="19"/>
        <v>433</v>
      </c>
      <c r="J911" s="58">
        <v>0.23</v>
      </c>
      <c r="K911" s="35">
        <v>1875</v>
      </c>
      <c r="L911" s="29">
        <v>433</v>
      </c>
      <c r="M911" s="35">
        <f t="shared" si="20"/>
        <v>1875</v>
      </c>
      <c r="N911" s="35">
        <f t="shared" si="21"/>
        <v>0</v>
      </c>
      <c r="O911" s="36">
        <f t="shared" si="17"/>
        <v>0</v>
      </c>
    </row>
    <row r="912" spans="1:15" x14ac:dyDescent="0.25">
      <c r="A912" s="37">
        <v>90717</v>
      </c>
      <c r="B912" s="30" t="s">
        <v>44</v>
      </c>
      <c r="C912" s="30" t="s">
        <v>924</v>
      </c>
      <c r="D912" s="30" t="s">
        <v>938</v>
      </c>
      <c r="E912" s="42">
        <v>4396</v>
      </c>
      <c r="F912" s="32">
        <v>5104</v>
      </c>
      <c r="G912" s="59">
        <f t="shared" si="18"/>
        <v>708</v>
      </c>
      <c r="H912" s="59">
        <v>3615</v>
      </c>
      <c r="I912" s="59">
        <f t="shared" si="19"/>
        <v>1489</v>
      </c>
      <c r="J912" s="58">
        <v>0.28999999999999998</v>
      </c>
      <c r="K912" s="35">
        <v>5094</v>
      </c>
      <c r="L912" s="29">
        <v>207</v>
      </c>
      <c r="M912" s="35">
        <f t="shared" si="20"/>
        <v>3822</v>
      </c>
      <c r="N912" s="35">
        <f t="shared" si="21"/>
        <v>1272</v>
      </c>
      <c r="O912" s="36">
        <f t="shared" si="17"/>
        <v>0.24970553592461719</v>
      </c>
    </row>
    <row r="913" spans="1:15" x14ac:dyDescent="0.25">
      <c r="A913" s="37">
        <v>90718</v>
      </c>
      <c r="B913" s="30" t="s">
        <v>44</v>
      </c>
      <c r="C913" s="30" t="s">
        <v>924</v>
      </c>
      <c r="D913" s="30" t="s">
        <v>939</v>
      </c>
      <c r="E913" s="42">
        <v>2890</v>
      </c>
      <c r="F913" s="32">
        <v>3057</v>
      </c>
      <c r="G913" s="59">
        <f t="shared" si="18"/>
        <v>167</v>
      </c>
      <c r="H913" s="59">
        <v>2926</v>
      </c>
      <c r="I913" s="59">
        <f t="shared" si="19"/>
        <v>131</v>
      </c>
      <c r="J913" s="58">
        <v>0.04</v>
      </c>
      <c r="K913" s="34">
        <v>2926</v>
      </c>
      <c r="L913" s="56"/>
      <c r="M913" s="35">
        <f t="shared" si="20"/>
        <v>2926</v>
      </c>
      <c r="N913" s="35">
        <f t="shared" si="21"/>
        <v>0</v>
      </c>
      <c r="O913" s="36">
        <f t="shared" si="17"/>
        <v>0</v>
      </c>
    </row>
    <row r="914" spans="1:15" x14ac:dyDescent="0.25">
      <c r="A914" s="37">
        <v>90719</v>
      </c>
      <c r="B914" s="30" t="s">
        <v>44</v>
      </c>
      <c r="C914" s="30" t="s">
        <v>924</v>
      </c>
      <c r="D914" s="30" t="s">
        <v>940</v>
      </c>
      <c r="E914" s="42">
        <v>3767</v>
      </c>
      <c r="F914" s="32">
        <v>4301</v>
      </c>
      <c r="G914" s="59">
        <f t="shared" si="18"/>
        <v>534</v>
      </c>
      <c r="H914" s="59">
        <v>2139</v>
      </c>
      <c r="I914" s="59">
        <f t="shared" si="19"/>
        <v>2162</v>
      </c>
      <c r="J914" s="58">
        <v>0.5</v>
      </c>
      <c r="K914" s="35">
        <v>4281</v>
      </c>
      <c r="L914" s="29">
        <v>36</v>
      </c>
      <c r="M914" s="35">
        <f t="shared" si="20"/>
        <v>2175</v>
      </c>
      <c r="N914" s="35">
        <f t="shared" si="21"/>
        <v>2106</v>
      </c>
      <c r="O914" s="36">
        <f t="shared" si="17"/>
        <v>0.49194113524877364</v>
      </c>
    </row>
    <row r="915" spans="1:15" x14ac:dyDescent="0.25">
      <c r="A915" s="37">
        <v>90720</v>
      </c>
      <c r="B915" s="30" t="s">
        <v>44</v>
      </c>
      <c r="C915" s="30" t="s">
        <v>924</v>
      </c>
      <c r="D915" s="30" t="s">
        <v>941</v>
      </c>
      <c r="E915" s="42">
        <v>2188</v>
      </c>
      <c r="F915" s="32">
        <v>2650</v>
      </c>
      <c r="G915" s="59">
        <f t="shared" si="18"/>
        <v>462</v>
      </c>
      <c r="H915" s="59">
        <v>2054</v>
      </c>
      <c r="I915" s="59">
        <f t="shared" si="19"/>
        <v>596</v>
      </c>
      <c r="J915" s="58">
        <v>0.22</v>
      </c>
      <c r="K915" s="35">
        <v>2662</v>
      </c>
      <c r="L915" s="56"/>
      <c r="M915" s="35">
        <f t="shared" si="20"/>
        <v>2054</v>
      </c>
      <c r="N915" s="35">
        <f t="shared" si="21"/>
        <v>608</v>
      </c>
      <c r="O915" s="36">
        <f t="shared" si="17"/>
        <v>0.22839969947407965</v>
      </c>
    </row>
    <row r="916" spans="1:15" x14ac:dyDescent="0.25">
      <c r="A916" s="37">
        <v>90721</v>
      </c>
      <c r="B916" s="30" t="s">
        <v>44</v>
      </c>
      <c r="C916" s="30" t="s">
        <v>924</v>
      </c>
      <c r="D916" s="30" t="s">
        <v>942</v>
      </c>
      <c r="E916" s="42">
        <v>1194</v>
      </c>
      <c r="F916" s="32">
        <v>1294</v>
      </c>
      <c r="G916" s="59">
        <f t="shared" si="18"/>
        <v>100</v>
      </c>
      <c r="H916" s="40">
        <v>948</v>
      </c>
      <c r="I916" s="59">
        <f t="shared" si="19"/>
        <v>346</v>
      </c>
      <c r="J916" s="58">
        <v>0.27</v>
      </c>
      <c r="K916" s="35">
        <v>1216</v>
      </c>
      <c r="L916" s="56"/>
      <c r="M916" s="34">
        <f t="shared" si="20"/>
        <v>948</v>
      </c>
      <c r="N916" s="35">
        <f t="shared" si="21"/>
        <v>268</v>
      </c>
      <c r="O916" s="36">
        <f t="shared" si="17"/>
        <v>0.22039473684210525</v>
      </c>
    </row>
    <row r="917" spans="1:15" x14ac:dyDescent="0.25">
      <c r="A917" s="37">
        <v>90722</v>
      </c>
      <c r="B917" s="30" t="s">
        <v>44</v>
      </c>
      <c r="C917" s="30" t="s">
        <v>924</v>
      </c>
      <c r="D917" s="30" t="s">
        <v>943</v>
      </c>
      <c r="E917" s="42">
        <v>1914</v>
      </c>
      <c r="F917" s="32">
        <v>1986</v>
      </c>
      <c r="G917" s="59">
        <f t="shared" si="18"/>
        <v>72</v>
      </c>
      <c r="H917" s="59">
        <v>1914</v>
      </c>
      <c r="I917" s="59">
        <f t="shared" si="19"/>
        <v>72</v>
      </c>
      <c r="J917" s="58">
        <v>0.04</v>
      </c>
      <c r="K917" s="34">
        <v>1914</v>
      </c>
      <c r="L917" s="56"/>
      <c r="M917" s="35">
        <f t="shared" si="20"/>
        <v>1914</v>
      </c>
      <c r="N917" s="35">
        <f t="shared" si="21"/>
        <v>0</v>
      </c>
      <c r="O917" s="36">
        <f t="shared" si="17"/>
        <v>0</v>
      </c>
    </row>
    <row r="918" spans="1:15" x14ac:dyDescent="0.25">
      <c r="A918" s="37">
        <v>90723</v>
      </c>
      <c r="B918" s="30" t="s">
        <v>44</v>
      </c>
      <c r="C918" s="30" t="s">
        <v>924</v>
      </c>
      <c r="D918" s="30" t="s">
        <v>944</v>
      </c>
      <c r="E918" s="42">
        <v>1484</v>
      </c>
      <c r="F918" s="32">
        <v>1618</v>
      </c>
      <c r="G918" s="59">
        <f t="shared" si="18"/>
        <v>134</v>
      </c>
      <c r="H918" s="59">
        <v>1514</v>
      </c>
      <c r="I918" s="59">
        <f t="shared" si="19"/>
        <v>104</v>
      </c>
      <c r="J918" s="58">
        <v>0.06</v>
      </c>
      <c r="K918" s="35">
        <v>1595</v>
      </c>
      <c r="L918" s="56"/>
      <c r="M918" s="35">
        <f t="shared" si="20"/>
        <v>1514</v>
      </c>
      <c r="N918" s="35">
        <f t="shared" si="21"/>
        <v>81</v>
      </c>
      <c r="O918" s="36">
        <f t="shared" si="17"/>
        <v>5.0783699059561128E-2</v>
      </c>
    </row>
    <row r="919" spans="1:15" x14ac:dyDescent="0.25">
      <c r="A919" s="37">
        <v>100101</v>
      </c>
      <c r="B919" s="30" t="s">
        <v>45</v>
      </c>
      <c r="C919" s="30" t="s">
        <v>45</v>
      </c>
      <c r="D919" s="30" t="s">
        <v>45</v>
      </c>
      <c r="E919" s="42">
        <v>4753</v>
      </c>
      <c r="F919" s="32">
        <v>5189</v>
      </c>
      <c r="G919" s="59">
        <f t="shared" si="18"/>
        <v>436</v>
      </c>
      <c r="H919" s="40">
        <v>912</v>
      </c>
      <c r="I919" s="59">
        <f t="shared" si="19"/>
        <v>4277</v>
      </c>
      <c r="J919" s="58">
        <v>0.82</v>
      </c>
      <c r="K919" s="35">
        <v>5309</v>
      </c>
      <c r="L919" s="56"/>
      <c r="M919" s="34">
        <f t="shared" si="20"/>
        <v>912</v>
      </c>
      <c r="N919" s="35">
        <f t="shared" si="21"/>
        <v>4397</v>
      </c>
      <c r="O919" s="36">
        <f t="shared" si="17"/>
        <v>0.82821623657939347</v>
      </c>
    </row>
    <row r="920" spans="1:15" x14ac:dyDescent="0.25">
      <c r="A920" s="37">
        <v>100102</v>
      </c>
      <c r="B920" s="30" t="s">
        <v>45</v>
      </c>
      <c r="C920" s="30" t="s">
        <v>45</v>
      </c>
      <c r="D920" s="30" t="s">
        <v>945</v>
      </c>
      <c r="E920" s="42">
        <v>4649</v>
      </c>
      <c r="F920" s="32">
        <v>4430</v>
      </c>
      <c r="G920" s="59">
        <f t="shared" si="18"/>
        <v>-219</v>
      </c>
      <c r="H920" s="59">
        <v>2264</v>
      </c>
      <c r="I920" s="59">
        <f t="shared" si="19"/>
        <v>2166</v>
      </c>
      <c r="J920" s="58">
        <v>0.49</v>
      </c>
      <c r="K920" s="35">
        <v>3918</v>
      </c>
      <c r="L920" s="56"/>
      <c r="M920" s="35">
        <f t="shared" si="20"/>
        <v>2264</v>
      </c>
      <c r="N920" s="35">
        <f t="shared" si="21"/>
        <v>1654</v>
      </c>
      <c r="O920" s="36">
        <f t="shared" si="17"/>
        <v>0.42215416028586011</v>
      </c>
    </row>
    <row r="921" spans="1:15" x14ac:dyDescent="0.25">
      <c r="A921" s="37">
        <v>100103</v>
      </c>
      <c r="B921" s="30" t="s">
        <v>45</v>
      </c>
      <c r="C921" s="30" t="s">
        <v>45</v>
      </c>
      <c r="D921" s="30" t="s">
        <v>946</v>
      </c>
      <c r="E921" s="42">
        <v>12797</v>
      </c>
      <c r="F921" s="32">
        <v>13262</v>
      </c>
      <c r="G921" s="59">
        <f t="shared" si="18"/>
        <v>465</v>
      </c>
      <c r="H921" s="59">
        <v>7614</v>
      </c>
      <c r="I921" s="59">
        <f t="shared" si="19"/>
        <v>5648</v>
      </c>
      <c r="J921" s="58">
        <v>0.43</v>
      </c>
      <c r="K921" s="35">
        <v>13159</v>
      </c>
      <c r="L921" s="56"/>
      <c r="M921" s="35">
        <f t="shared" si="20"/>
        <v>7614</v>
      </c>
      <c r="N921" s="35">
        <f t="shared" si="21"/>
        <v>5545</v>
      </c>
      <c r="O921" s="36">
        <f t="shared" si="17"/>
        <v>0.42138460369328978</v>
      </c>
    </row>
    <row r="922" spans="1:15" x14ac:dyDescent="0.25">
      <c r="A922" s="37">
        <v>100104</v>
      </c>
      <c r="B922" s="30" t="s">
        <v>45</v>
      </c>
      <c r="C922" s="30" t="s">
        <v>45</v>
      </c>
      <c r="D922" s="30" t="s">
        <v>947</v>
      </c>
      <c r="E922" s="42">
        <v>14747</v>
      </c>
      <c r="F922" s="32">
        <v>16080</v>
      </c>
      <c r="G922" s="59">
        <f t="shared" si="18"/>
        <v>1333</v>
      </c>
      <c r="H922" s="59">
        <v>7861</v>
      </c>
      <c r="I922" s="59">
        <f t="shared" si="19"/>
        <v>8219</v>
      </c>
      <c r="J922" s="58">
        <v>0.51</v>
      </c>
      <c r="K922" s="35">
        <v>15364</v>
      </c>
      <c r="L922" s="56"/>
      <c r="M922" s="35">
        <f t="shared" si="20"/>
        <v>7861</v>
      </c>
      <c r="N922" s="35">
        <f t="shared" si="21"/>
        <v>7503</v>
      </c>
      <c r="O922" s="36">
        <f t="shared" si="17"/>
        <v>0.48834938818016144</v>
      </c>
    </row>
    <row r="923" spans="1:15" x14ac:dyDescent="0.25">
      <c r="A923" s="37">
        <v>100105</v>
      </c>
      <c r="B923" s="30" t="s">
        <v>45</v>
      </c>
      <c r="C923" s="30" t="s">
        <v>45</v>
      </c>
      <c r="D923" s="30" t="s">
        <v>948</v>
      </c>
      <c r="E923" s="42">
        <v>3684</v>
      </c>
      <c r="F923" s="32">
        <v>4312</v>
      </c>
      <c r="G923" s="59">
        <f t="shared" si="18"/>
        <v>628</v>
      </c>
      <c r="H923" s="59">
        <v>3123</v>
      </c>
      <c r="I923" s="59">
        <f t="shared" si="19"/>
        <v>1189</v>
      </c>
      <c r="J923" s="58">
        <v>0.28000000000000003</v>
      </c>
      <c r="K923" s="35">
        <v>4120</v>
      </c>
      <c r="L923" s="56"/>
      <c r="M923" s="35">
        <f t="shared" si="20"/>
        <v>3123</v>
      </c>
      <c r="N923" s="35">
        <f t="shared" si="21"/>
        <v>997</v>
      </c>
      <c r="O923" s="36">
        <f t="shared" si="17"/>
        <v>0.24199029126213592</v>
      </c>
    </row>
    <row r="924" spans="1:15" x14ac:dyDescent="0.25">
      <c r="A924" s="37">
        <v>100106</v>
      </c>
      <c r="B924" s="30" t="s">
        <v>45</v>
      </c>
      <c r="C924" s="30" t="s">
        <v>45</v>
      </c>
      <c r="D924" s="30" t="s">
        <v>949</v>
      </c>
      <c r="E924" s="42">
        <v>3220</v>
      </c>
      <c r="F924" s="32">
        <v>3454</v>
      </c>
      <c r="G924" s="59">
        <f t="shared" si="18"/>
        <v>234</v>
      </c>
      <c r="H924" s="59">
        <v>1899</v>
      </c>
      <c r="I924" s="59">
        <f t="shared" si="19"/>
        <v>1555</v>
      </c>
      <c r="J924" s="58">
        <v>0.45</v>
      </c>
      <c r="K924" s="35">
        <v>3279</v>
      </c>
      <c r="L924" s="56"/>
      <c r="M924" s="35">
        <f t="shared" si="20"/>
        <v>1899</v>
      </c>
      <c r="N924" s="35">
        <f t="shared" si="21"/>
        <v>1380</v>
      </c>
      <c r="O924" s="36">
        <f t="shared" si="17"/>
        <v>0.42086001829826164</v>
      </c>
    </row>
    <row r="925" spans="1:15" x14ac:dyDescent="0.25">
      <c r="A925" s="37">
        <v>100107</v>
      </c>
      <c r="B925" s="30" t="s">
        <v>45</v>
      </c>
      <c r="C925" s="30" t="s">
        <v>45</v>
      </c>
      <c r="D925" s="30" t="s">
        <v>950</v>
      </c>
      <c r="E925" s="42">
        <v>4768</v>
      </c>
      <c r="F925" s="32">
        <v>4881</v>
      </c>
      <c r="G925" s="59">
        <f t="shared" si="18"/>
        <v>113</v>
      </c>
      <c r="H925" s="40">
        <v>881</v>
      </c>
      <c r="I925" s="59">
        <f t="shared" si="19"/>
        <v>4000</v>
      </c>
      <c r="J925" s="58">
        <v>0.82</v>
      </c>
      <c r="K925" s="35">
        <v>4847</v>
      </c>
      <c r="L925" s="56"/>
      <c r="M925" s="34">
        <f t="shared" si="20"/>
        <v>881</v>
      </c>
      <c r="N925" s="35">
        <f t="shared" si="21"/>
        <v>3966</v>
      </c>
      <c r="O925" s="36">
        <f t="shared" si="17"/>
        <v>0.81823808541365795</v>
      </c>
    </row>
    <row r="926" spans="1:15" x14ac:dyDescent="0.25">
      <c r="A926" s="37">
        <v>100108</v>
      </c>
      <c r="B926" s="30" t="s">
        <v>45</v>
      </c>
      <c r="C926" s="30" t="s">
        <v>45</v>
      </c>
      <c r="D926" s="30" t="s">
        <v>951</v>
      </c>
      <c r="E926" s="42">
        <v>2536</v>
      </c>
      <c r="F926" s="32">
        <v>3074</v>
      </c>
      <c r="G926" s="59">
        <f t="shared" si="18"/>
        <v>538</v>
      </c>
      <c r="H926" s="59">
        <v>1485</v>
      </c>
      <c r="I926" s="59">
        <f t="shared" si="19"/>
        <v>1589</v>
      </c>
      <c r="J926" s="58">
        <v>0.52</v>
      </c>
      <c r="K926" s="35">
        <v>2748</v>
      </c>
      <c r="L926" s="29">
        <v>543</v>
      </c>
      <c r="M926" s="35">
        <f t="shared" si="20"/>
        <v>2028</v>
      </c>
      <c r="N926" s="35">
        <f t="shared" si="21"/>
        <v>720</v>
      </c>
      <c r="O926" s="36">
        <f t="shared" si="17"/>
        <v>0.26200873362445415</v>
      </c>
    </row>
    <row r="927" spans="1:15" x14ac:dyDescent="0.25">
      <c r="A927" s="37">
        <v>100109</v>
      </c>
      <c r="B927" s="30" t="s">
        <v>45</v>
      </c>
      <c r="C927" s="30" t="s">
        <v>45</v>
      </c>
      <c r="D927" s="30" t="s">
        <v>952</v>
      </c>
      <c r="E927" s="42">
        <v>19059</v>
      </c>
      <c r="F927" s="32">
        <v>21672</v>
      </c>
      <c r="G927" s="59">
        <f t="shared" si="18"/>
        <v>2613</v>
      </c>
      <c r="H927" s="59">
        <v>11795</v>
      </c>
      <c r="I927" s="59">
        <f t="shared" si="19"/>
        <v>9877</v>
      </c>
      <c r="J927" s="58">
        <v>0.46</v>
      </c>
      <c r="K927" s="35">
        <v>21872</v>
      </c>
      <c r="L927" s="29">
        <v>1395</v>
      </c>
      <c r="M927" s="35">
        <f t="shared" si="20"/>
        <v>13190</v>
      </c>
      <c r="N927" s="35">
        <f t="shared" si="21"/>
        <v>8682</v>
      </c>
      <c r="O927" s="36">
        <f t="shared" si="17"/>
        <v>0.39694586686174105</v>
      </c>
    </row>
    <row r="928" spans="1:15" x14ac:dyDescent="0.25">
      <c r="A928" s="37">
        <v>100110</v>
      </c>
      <c r="B928" s="30" t="s">
        <v>45</v>
      </c>
      <c r="C928" s="30" t="s">
        <v>45</v>
      </c>
      <c r="D928" s="30" t="s">
        <v>953</v>
      </c>
      <c r="E928" s="42">
        <v>1434</v>
      </c>
      <c r="F928" s="32">
        <v>1588</v>
      </c>
      <c r="G928" s="59">
        <f t="shared" si="18"/>
        <v>154</v>
      </c>
      <c r="H928" s="59">
        <v>1322</v>
      </c>
      <c r="I928" s="59">
        <f t="shared" si="19"/>
        <v>266</v>
      </c>
      <c r="J928" s="58">
        <v>0.17</v>
      </c>
      <c r="K928" s="35">
        <v>1584</v>
      </c>
      <c r="L928" s="56"/>
      <c r="M928" s="35">
        <f t="shared" si="20"/>
        <v>1322</v>
      </c>
      <c r="N928" s="35">
        <f t="shared" si="21"/>
        <v>262</v>
      </c>
      <c r="O928" s="36">
        <f t="shared" si="17"/>
        <v>0.16540404040404041</v>
      </c>
    </row>
    <row r="929" spans="1:15" x14ac:dyDescent="0.25">
      <c r="A929" s="37">
        <v>100111</v>
      </c>
      <c r="B929" s="30" t="s">
        <v>45</v>
      </c>
      <c r="C929" s="30" t="s">
        <v>45</v>
      </c>
      <c r="D929" s="30" t="s">
        <v>954</v>
      </c>
      <c r="E929" s="42">
        <v>3055</v>
      </c>
      <c r="F929" s="32">
        <v>3460</v>
      </c>
      <c r="G929" s="59">
        <f t="shared" si="18"/>
        <v>405</v>
      </c>
      <c r="H929" s="59">
        <v>1102</v>
      </c>
      <c r="I929" s="59">
        <f t="shared" si="19"/>
        <v>2358</v>
      </c>
      <c r="J929" s="58">
        <v>0.68</v>
      </c>
      <c r="K929" s="35">
        <v>3534</v>
      </c>
      <c r="L929" s="29">
        <v>0</v>
      </c>
      <c r="M929" s="35">
        <f t="shared" si="20"/>
        <v>1102</v>
      </c>
      <c r="N929" s="35">
        <f t="shared" si="21"/>
        <v>2432</v>
      </c>
      <c r="O929" s="36">
        <f t="shared" si="17"/>
        <v>0.68817204301075274</v>
      </c>
    </row>
    <row r="930" spans="1:15" x14ac:dyDescent="0.25">
      <c r="A930" s="37">
        <v>100112</v>
      </c>
      <c r="B930" s="30" t="s">
        <v>45</v>
      </c>
      <c r="C930" s="30" t="s">
        <v>45</v>
      </c>
      <c r="D930" s="30" t="s">
        <v>955</v>
      </c>
      <c r="E930" s="42">
        <v>2898</v>
      </c>
      <c r="F930" s="32">
        <v>2641</v>
      </c>
      <c r="G930" s="59">
        <f t="shared" si="18"/>
        <v>-257</v>
      </c>
      <c r="H930" s="59">
        <v>1505</v>
      </c>
      <c r="I930" s="59">
        <f t="shared" si="19"/>
        <v>1136</v>
      </c>
      <c r="J930" s="58">
        <v>0.43</v>
      </c>
      <c r="K930" s="35">
        <v>2326</v>
      </c>
      <c r="L930" s="56"/>
      <c r="M930" s="35">
        <f t="shared" si="20"/>
        <v>1505</v>
      </c>
      <c r="N930" s="35">
        <f t="shared" si="21"/>
        <v>821</v>
      </c>
      <c r="O930" s="36">
        <f t="shared" si="17"/>
        <v>0.35296646603611348</v>
      </c>
    </row>
    <row r="931" spans="1:15" x14ac:dyDescent="0.25">
      <c r="A931" s="37">
        <v>100113</v>
      </c>
      <c r="B931" s="30" t="s">
        <v>45</v>
      </c>
      <c r="C931" s="30" t="s">
        <v>45</v>
      </c>
      <c r="D931" s="30" t="s">
        <v>956</v>
      </c>
      <c r="E931" s="42">
        <v>8142</v>
      </c>
      <c r="F931" s="32">
        <v>8330</v>
      </c>
      <c r="G931" s="59">
        <f t="shared" si="18"/>
        <v>188</v>
      </c>
      <c r="H931" s="59">
        <v>4994</v>
      </c>
      <c r="I931" s="59">
        <f t="shared" si="19"/>
        <v>3336</v>
      </c>
      <c r="J931" s="58">
        <v>0.4</v>
      </c>
      <c r="K931" s="35">
        <v>8205</v>
      </c>
      <c r="L931" s="56"/>
      <c r="M931" s="35">
        <f t="shared" si="20"/>
        <v>4994</v>
      </c>
      <c r="N931" s="35">
        <f t="shared" si="21"/>
        <v>3211</v>
      </c>
      <c r="O931" s="36">
        <f t="shared" si="17"/>
        <v>0.39134673979280926</v>
      </c>
    </row>
    <row r="932" spans="1:15" x14ac:dyDescent="0.25">
      <c r="A932" s="37">
        <v>100201</v>
      </c>
      <c r="B932" s="30" t="s">
        <v>45</v>
      </c>
      <c r="C932" s="30" t="s">
        <v>957</v>
      </c>
      <c r="D932" s="30" t="s">
        <v>957</v>
      </c>
      <c r="E932" s="42">
        <v>8042</v>
      </c>
      <c r="F932" s="32">
        <v>8415</v>
      </c>
      <c r="G932" s="59">
        <f t="shared" si="18"/>
        <v>373</v>
      </c>
      <c r="H932" s="59">
        <v>4378</v>
      </c>
      <c r="I932" s="59">
        <f t="shared" si="19"/>
        <v>4037</v>
      </c>
      <c r="J932" s="58">
        <v>0.48</v>
      </c>
      <c r="K932" s="35">
        <v>8327</v>
      </c>
      <c r="L932" s="29">
        <v>374</v>
      </c>
      <c r="M932" s="35">
        <f t="shared" si="20"/>
        <v>4752</v>
      </c>
      <c r="N932" s="35">
        <f t="shared" si="21"/>
        <v>3575</v>
      </c>
      <c r="O932" s="36">
        <f t="shared" si="17"/>
        <v>0.42932628797886396</v>
      </c>
    </row>
    <row r="933" spans="1:15" x14ac:dyDescent="0.25">
      <c r="A933" s="37">
        <v>100202</v>
      </c>
      <c r="B933" s="30" t="s">
        <v>45</v>
      </c>
      <c r="C933" s="30" t="s">
        <v>957</v>
      </c>
      <c r="D933" s="30" t="s">
        <v>958</v>
      </c>
      <c r="E933" s="42">
        <v>2382</v>
      </c>
      <c r="F933" s="32">
        <v>2486</v>
      </c>
      <c r="G933" s="59">
        <f t="shared" si="18"/>
        <v>104</v>
      </c>
      <c r="H933" s="59">
        <v>2245</v>
      </c>
      <c r="I933" s="59">
        <f t="shared" si="19"/>
        <v>241</v>
      </c>
      <c r="J933" s="58">
        <v>0.1</v>
      </c>
      <c r="K933" s="35">
        <v>2391</v>
      </c>
      <c r="L933" s="56"/>
      <c r="M933" s="35">
        <f t="shared" si="20"/>
        <v>2245</v>
      </c>
      <c r="N933" s="35">
        <f t="shared" si="21"/>
        <v>146</v>
      </c>
      <c r="O933" s="36">
        <f t="shared" si="17"/>
        <v>6.1062317022166461E-2</v>
      </c>
    </row>
    <row r="934" spans="1:15" x14ac:dyDescent="0.25">
      <c r="A934" s="37">
        <v>100203</v>
      </c>
      <c r="B934" s="30" t="s">
        <v>45</v>
      </c>
      <c r="C934" s="30" t="s">
        <v>957</v>
      </c>
      <c r="D934" s="30" t="s">
        <v>959</v>
      </c>
      <c r="E934" s="42">
        <v>1634</v>
      </c>
      <c r="F934" s="32">
        <v>1700</v>
      </c>
      <c r="G934" s="59">
        <f t="shared" si="18"/>
        <v>66</v>
      </c>
      <c r="H934" s="40">
        <v>839</v>
      </c>
      <c r="I934" s="59">
        <f t="shared" si="19"/>
        <v>861</v>
      </c>
      <c r="J934" s="58">
        <v>0.51</v>
      </c>
      <c r="K934" s="35">
        <v>1629</v>
      </c>
      <c r="L934" s="56"/>
      <c r="M934" s="34">
        <f t="shared" si="20"/>
        <v>839</v>
      </c>
      <c r="N934" s="35">
        <f t="shared" si="21"/>
        <v>790</v>
      </c>
      <c r="O934" s="36">
        <f t="shared" si="17"/>
        <v>0.48496009821976671</v>
      </c>
    </row>
    <row r="935" spans="1:15" x14ac:dyDescent="0.25">
      <c r="A935" s="37">
        <v>100204</v>
      </c>
      <c r="B935" s="30" t="s">
        <v>45</v>
      </c>
      <c r="C935" s="30" t="s">
        <v>957</v>
      </c>
      <c r="D935" s="30" t="s">
        <v>960</v>
      </c>
      <c r="E935" s="42">
        <v>4215</v>
      </c>
      <c r="F935" s="32">
        <v>4533</v>
      </c>
      <c r="G935" s="59">
        <f t="shared" si="18"/>
        <v>318</v>
      </c>
      <c r="H935" s="59">
        <v>3484</v>
      </c>
      <c r="I935" s="59">
        <f t="shared" si="19"/>
        <v>1049</v>
      </c>
      <c r="J935" s="58">
        <v>0.23</v>
      </c>
      <c r="K935" s="35">
        <v>4411</v>
      </c>
      <c r="L935" s="29">
        <v>73</v>
      </c>
      <c r="M935" s="35">
        <f t="shared" si="20"/>
        <v>3557</v>
      </c>
      <c r="N935" s="35">
        <f t="shared" si="21"/>
        <v>854</v>
      </c>
      <c r="O935" s="36">
        <f t="shared" si="17"/>
        <v>0.19360689186125596</v>
      </c>
    </row>
    <row r="936" spans="1:15" x14ac:dyDescent="0.25">
      <c r="A936" s="37">
        <v>100205</v>
      </c>
      <c r="B936" s="30" t="s">
        <v>45</v>
      </c>
      <c r="C936" s="30" t="s">
        <v>957</v>
      </c>
      <c r="D936" s="30" t="s">
        <v>961</v>
      </c>
      <c r="E936" s="42">
        <v>6530</v>
      </c>
      <c r="F936" s="32">
        <v>8090</v>
      </c>
      <c r="G936" s="59">
        <f t="shared" si="18"/>
        <v>1560</v>
      </c>
      <c r="H936" s="59">
        <v>5431</v>
      </c>
      <c r="I936" s="59">
        <f t="shared" si="19"/>
        <v>2659</v>
      </c>
      <c r="J936" s="58">
        <v>0.33</v>
      </c>
      <c r="K936" s="35">
        <v>8053</v>
      </c>
      <c r="L936" s="56"/>
      <c r="M936" s="35">
        <f t="shared" si="20"/>
        <v>5431</v>
      </c>
      <c r="N936" s="35">
        <f t="shared" si="21"/>
        <v>2622</v>
      </c>
      <c r="O936" s="36">
        <f t="shared" si="17"/>
        <v>0.32559294672792749</v>
      </c>
    </row>
    <row r="937" spans="1:15" x14ac:dyDescent="0.25">
      <c r="A937" s="37">
        <v>100206</v>
      </c>
      <c r="B937" s="30" t="s">
        <v>45</v>
      </c>
      <c r="C937" s="30" t="s">
        <v>957</v>
      </c>
      <c r="D937" s="30" t="s">
        <v>962</v>
      </c>
      <c r="E937" s="42">
        <v>1472</v>
      </c>
      <c r="F937" s="32">
        <v>1467</v>
      </c>
      <c r="G937" s="59">
        <f t="shared" si="18"/>
        <v>-5</v>
      </c>
      <c r="H937" s="59">
        <v>1366</v>
      </c>
      <c r="I937" s="59">
        <f t="shared" si="19"/>
        <v>101</v>
      </c>
      <c r="J937" s="58">
        <v>7.0000000000000007E-2</v>
      </c>
      <c r="K937" s="35">
        <v>1374</v>
      </c>
      <c r="L937" s="56"/>
      <c r="M937" s="35">
        <f t="shared" si="20"/>
        <v>1366</v>
      </c>
      <c r="N937" s="35">
        <f t="shared" si="21"/>
        <v>8</v>
      </c>
      <c r="O937" s="36">
        <f t="shared" si="17"/>
        <v>5.822416302765648E-3</v>
      </c>
    </row>
    <row r="938" spans="1:15" x14ac:dyDescent="0.25">
      <c r="A938" s="37">
        <v>100207</v>
      </c>
      <c r="B938" s="30" t="s">
        <v>45</v>
      </c>
      <c r="C938" s="30" t="s">
        <v>957</v>
      </c>
      <c r="D938" s="30" t="s">
        <v>963</v>
      </c>
      <c r="E938" s="42">
        <v>6138</v>
      </c>
      <c r="F938" s="32">
        <v>6274</v>
      </c>
      <c r="G938" s="59">
        <f t="shared" si="18"/>
        <v>136</v>
      </c>
      <c r="H938" s="59">
        <v>5409</v>
      </c>
      <c r="I938" s="59">
        <f t="shared" si="19"/>
        <v>865</v>
      </c>
      <c r="J938" s="58">
        <v>0.14000000000000001</v>
      </c>
      <c r="K938" s="35">
        <v>5787</v>
      </c>
      <c r="L938" s="56"/>
      <c r="M938" s="35">
        <f t="shared" si="20"/>
        <v>5409</v>
      </c>
      <c r="N938" s="35">
        <f t="shared" si="21"/>
        <v>378</v>
      </c>
      <c r="O938" s="36">
        <f t="shared" si="17"/>
        <v>6.5318818040435461E-2</v>
      </c>
    </row>
    <row r="939" spans="1:15" x14ac:dyDescent="0.25">
      <c r="A939" s="37">
        <v>100208</v>
      </c>
      <c r="B939" s="30" t="s">
        <v>45</v>
      </c>
      <c r="C939" s="30" t="s">
        <v>957</v>
      </c>
      <c r="D939" s="30" t="s">
        <v>964</v>
      </c>
      <c r="E939" s="42">
        <v>3258</v>
      </c>
      <c r="F939" s="32">
        <v>3443</v>
      </c>
      <c r="G939" s="59">
        <f t="shared" si="18"/>
        <v>185</v>
      </c>
      <c r="H939" s="59">
        <v>3184</v>
      </c>
      <c r="I939" s="59">
        <f t="shared" si="19"/>
        <v>259</v>
      </c>
      <c r="J939" s="58">
        <v>0.08</v>
      </c>
      <c r="K939" s="35">
        <v>3350</v>
      </c>
      <c r="L939" s="29">
        <v>109</v>
      </c>
      <c r="M939" s="35">
        <f t="shared" si="20"/>
        <v>3293</v>
      </c>
      <c r="N939" s="35">
        <f t="shared" si="21"/>
        <v>57</v>
      </c>
      <c r="O939" s="36">
        <f t="shared" si="17"/>
        <v>1.7014925373134329E-2</v>
      </c>
    </row>
    <row r="940" spans="1:15" x14ac:dyDescent="0.25">
      <c r="A940" s="37">
        <v>100301</v>
      </c>
      <c r="B940" s="30" t="s">
        <v>45</v>
      </c>
      <c r="C940" s="30" t="s">
        <v>965</v>
      </c>
      <c r="D940" s="30" t="s">
        <v>503</v>
      </c>
      <c r="E940" s="42">
        <v>1280</v>
      </c>
      <c r="F940" s="32">
        <v>1395</v>
      </c>
      <c r="G940" s="59">
        <f t="shared" si="18"/>
        <v>115</v>
      </c>
      <c r="H940" s="40">
        <v>823</v>
      </c>
      <c r="I940" s="59">
        <f t="shared" si="19"/>
        <v>572</v>
      </c>
      <c r="J940" s="58">
        <v>0.41</v>
      </c>
      <c r="K940" s="35">
        <v>1330</v>
      </c>
      <c r="L940" s="56"/>
      <c r="M940" s="34">
        <f t="shared" si="20"/>
        <v>823</v>
      </c>
      <c r="N940" s="35">
        <f t="shared" si="21"/>
        <v>507</v>
      </c>
      <c r="O940" s="36">
        <f t="shared" si="17"/>
        <v>0.38120300751879699</v>
      </c>
    </row>
    <row r="941" spans="1:15" x14ac:dyDescent="0.25">
      <c r="A941" s="37">
        <v>100307</v>
      </c>
      <c r="B941" s="30" t="s">
        <v>45</v>
      </c>
      <c r="C941" s="30" t="s">
        <v>965</v>
      </c>
      <c r="D941" s="30" t="s">
        <v>966</v>
      </c>
      <c r="E941" s="42">
        <v>3047</v>
      </c>
      <c r="F941" s="32">
        <v>3262</v>
      </c>
      <c r="G941" s="59">
        <f t="shared" si="18"/>
        <v>215</v>
      </c>
      <c r="H941" s="59">
        <v>2633</v>
      </c>
      <c r="I941" s="59">
        <f t="shared" si="19"/>
        <v>629</v>
      </c>
      <c r="J941" s="58">
        <v>0.19</v>
      </c>
      <c r="K941" s="35">
        <v>3262</v>
      </c>
      <c r="L941" s="29">
        <v>629</v>
      </c>
      <c r="M941" s="35">
        <f t="shared" si="20"/>
        <v>3262</v>
      </c>
      <c r="N941" s="35">
        <f t="shared" si="21"/>
        <v>0</v>
      </c>
      <c r="O941" s="36">
        <f t="shared" si="17"/>
        <v>0</v>
      </c>
    </row>
    <row r="942" spans="1:15" x14ac:dyDescent="0.25">
      <c r="A942" s="37">
        <v>100311</v>
      </c>
      <c r="B942" s="30" t="s">
        <v>45</v>
      </c>
      <c r="C942" s="30" t="s">
        <v>965</v>
      </c>
      <c r="D942" s="30" t="s">
        <v>967</v>
      </c>
      <c r="E942" s="42">
        <v>5233</v>
      </c>
      <c r="F942" s="32">
        <v>5714</v>
      </c>
      <c r="G942" s="59">
        <f t="shared" si="18"/>
        <v>481</v>
      </c>
      <c r="H942" s="59">
        <v>3143</v>
      </c>
      <c r="I942" s="59">
        <f t="shared" si="19"/>
        <v>2571</v>
      </c>
      <c r="J942" s="58">
        <v>0.45</v>
      </c>
      <c r="K942" s="35">
        <v>5547</v>
      </c>
      <c r="L942" s="56"/>
      <c r="M942" s="35">
        <f t="shared" si="20"/>
        <v>3143</v>
      </c>
      <c r="N942" s="35">
        <f t="shared" si="21"/>
        <v>2404</v>
      </c>
      <c r="O942" s="36">
        <f t="shared" si="17"/>
        <v>0.43338741662159724</v>
      </c>
    </row>
    <row r="943" spans="1:15" x14ac:dyDescent="0.25">
      <c r="A943" s="37">
        <v>100313</v>
      </c>
      <c r="B943" s="30" t="s">
        <v>45</v>
      </c>
      <c r="C943" s="30" t="s">
        <v>965</v>
      </c>
      <c r="D943" s="30" t="s">
        <v>968</v>
      </c>
      <c r="E943" s="42">
        <v>4823</v>
      </c>
      <c r="F943" s="32">
        <v>5179</v>
      </c>
      <c r="G943" s="59">
        <f t="shared" si="18"/>
        <v>356</v>
      </c>
      <c r="H943" s="59">
        <v>3978</v>
      </c>
      <c r="I943" s="59">
        <f t="shared" si="19"/>
        <v>1201</v>
      </c>
      <c r="J943" s="58">
        <v>0.23</v>
      </c>
      <c r="K943" s="35">
        <v>4821</v>
      </c>
      <c r="L943" s="56"/>
      <c r="M943" s="35">
        <f t="shared" si="20"/>
        <v>3978</v>
      </c>
      <c r="N943" s="35">
        <f t="shared" si="21"/>
        <v>843</v>
      </c>
      <c r="O943" s="36">
        <f t="shared" si="17"/>
        <v>0.17485998755444929</v>
      </c>
    </row>
    <row r="944" spans="1:15" x14ac:dyDescent="0.25">
      <c r="A944" s="37">
        <v>100316</v>
      </c>
      <c r="B944" s="30" t="s">
        <v>45</v>
      </c>
      <c r="C944" s="30" t="s">
        <v>965</v>
      </c>
      <c r="D944" s="30" t="s">
        <v>969</v>
      </c>
      <c r="E944" s="42">
        <v>1016</v>
      </c>
      <c r="F944" s="32">
        <v>1156</v>
      </c>
      <c r="G944" s="59">
        <f t="shared" si="18"/>
        <v>140</v>
      </c>
      <c r="H944" s="40">
        <v>679</v>
      </c>
      <c r="I944" s="59">
        <f t="shared" si="19"/>
        <v>477</v>
      </c>
      <c r="J944" s="58">
        <v>0.41</v>
      </c>
      <c r="K944" s="35">
        <v>1094</v>
      </c>
      <c r="L944" s="56"/>
      <c r="M944" s="34">
        <f t="shared" si="20"/>
        <v>679</v>
      </c>
      <c r="N944" s="35">
        <f t="shared" si="21"/>
        <v>415</v>
      </c>
      <c r="O944" s="36">
        <f t="shared" si="17"/>
        <v>0.37934186471663622</v>
      </c>
    </row>
    <row r="945" spans="1:15" x14ac:dyDescent="0.25">
      <c r="A945" s="37">
        <v>100317</v>
      </c>
      <c r="B945" s="30" t="s">
        <v>45</v>
      </c>
      <c r="C945" s="30" t="s">
        <v>965</v>
      </c>
      <c r="D945" s="30" t="s">
        <v>970</v>
      </c>
      <c r="E945" s="42">
        <v>2343</v>
      </c>
      <c r="F945" s="32">
        <v>2470</v>
      </c>
      <c r="G945" s="59">
        <f t="shared" si="18"/>
        <v>127</v>
      </c>
      <c r="H945" s="59">
        <v>1229</v>
      </c>
      <c r="I945" s="59">
        <f t="shared" si="19"/>
        <v>1241</v>
      </c>
      <c r="J945" s="58">
        <v>0.5</v>
      </c>
      <c r="K945" s="35">
        <v>2314</v>
      </c>
      <c r="L945" s="56"/>
      <c r="M945" s="35">
        <f t="shared" si="20"/>
        <v>1229</v>
      </c>
      <c r="N945" s="35">
        <f t="shared" si="21"/>
        <v>1085</v>
      </c>
      <c r="O945" s="36">
        <f t="shared" si="17"/>
        <v>0.46888504753673294</v>
      </c>
    </row>
    <row r="946" spans="1:15" x14ac:dyDescent="0.25">
      <c r="A946" s="37">
        <v>100321</v>
      </c>
      <c r="B946" s="30" t="s">
        <v>45</v>
      </c>
      <c r="C946" s="30" t="s">
        <v>965</v>
      </c>
      <c r="D946" s="30" t="s">
        <v>971</v>
      </c>
      <c r="E946" s="42">
        <v>1611</v>
      </c>
      <c r="F946" s="32">
        <v>1636</v>
      </c>
      <c r="G946" s="59">
        <f t="shared" si="18"/>
        <v>25</v>
      </c>
      <c r="H946" s="59">
        <v>1310</v>
      </c>
      <c r="I946" s="59">
        <f t="shared" si="19"/>
        <v>326</v>
      </c>
      <c r="J946" s="58">
        <v>0.2</v>
      </c>
      <c r="K946" s="35">
        <v>1567</v>
      </c>
      <c r="L946" s="56"/>
      <c r="M946" s="35">
        <f t="shared" si="20"/>
        <v>1310</v>
      </c>
      <c r="N946" s="35">
        <f t="shared" si="21"/>
        <v>257</v>
      </c>
      <c r="O946" s="36">
        <f t="shared" si="17"/>
        <v>0.16400765794511807</v>
      </c>
    </row>
    <row r="947" spans="1:15" x14ac:dyDescent="0.25">
      <c r="A947" s="37">
        <v>100322</v>
      </c>
      <c r="B947" s="30" t="s">
        <v>45</v>
      </c>
      <c r="C947" s="30" t="s">
        <v>965</v>
      </c>
      <c r="D947" s="30" t="s">
        <v>972</v>
      </c>
      <c r="E947" s="42">
        <v>1706</v>
      </c>
      <c r="F947" s="32">
        <v>1744</v>
      </c>
      <c r="G947" s="59">
        <f t="shared" si="18"/>
        <v>38</v>
      </c>
      <c r="H947" s="59">
        <v>1117</v>
      </c>
      <c r="I947" s="59">
        <f t="shared" si="19"/>
        <v>627</v>
      </c>
      <c r="J947" s="58">
        <v>0.36</v>
      </c>
      <c r="K947" s="35">
        <v>1662</v>
      </c>
      <c r="L947" s="56"/>
      <c r="M947" s="35">
        <f t="shared" si="20"/>
        <v>1117</v>
      </c>
      <c r="N947" s="35">
        <f t="shared" si="21"/>
        <v>545</v>
      </c>
      <c r="O947" s="36">
        <f t="shared" si="17"/>
        <v>0.3279181708784597</v>
      </c>
    </row>
    <row r="948" spans="1:15" x14ac:dyDescent="0.25">
      <c r="A948" s="37">
        <v>100323</v>
      </c>
      <c r="B948" s="30" t="s">
        <v>45</v>
      </c>
      <c r="C948" s="30" t="s">
        <v>965</v>
      </c>
      <c r="D948" s="30" t="s">
        <v>973</v>
      </c>
      <c r="E948" s="42">
        <v>2072</v>
      </c>
      <c r="F948" s="32">
        <v>2267</v>
      </c>
      <c r="G948" s="59">
        <f t="shared" si="18"/>
        <v>195</v>
      </c>
      <c r="H948" s="59">
        <v>2152</v>
      </c>
      <c r="I948" s="59">
        <f t="shared" si="19"/>
        <v>115</v>
      </c>
      <c r="J948" s="58">
        <v>0.05</v>
      </c>
      <c r="K948" s="35">
        <v>2196</v>
      </c>
      <c r="L948" s="56"/>
      <c r="M948" s="35">
        <f t="shared" si="20"/>
        <v>2152</v>
      </c>
      <c r="N948" s="35">
        <f t="shared" si="21"/>
        <v>44</v>
      </c>
      <c r="O948" s="36">
        <f t="shared" si="17"/>
        <v>2.0036429872495445E-2</v>
      </c>
    </row>
    <row r="949" spans="1:15" x14ac:dyDescent="0.25">
      <c r="A949" s="37">
        <v>100401</v>
      </c>
      <c r="B949" s="30" t="s">
        <v>45</v>
      </c>
      <c r="C949" s="30" t="s">
        <v>974</v>
      </c>
      <c r="D949" s="30" t="s">
        <v>974</v>
      </c>
      <c r="E949" s="42">
        <v>5437</v>
      </c>
      <c r="F949" s="32">
        <v>5888</v>
      </c>
      <c r="G949" s="59">
        <f t="shared" si="18"/>
        <v>451</v>
      </c>
      <c r="H949" s="59">
        <v>4900</v>
      </c>
      <c r="I949" s="59">
        <f t="shared" si="19"/>
        <v>988</v>
      </c>
      <c r="J949" s="58">
        <v>0.17</v>
      </c>
      <c r="K949" s="35">
        <v>5809</v>
      </c>
      <c r="L949" s="56"/>
      <c r="M949" s="35">
        <f t="shared" si="20"/>
        <v>4900</v>
      </c>
      <c r="N949" s="35">
        <f t="shared" si="21"/>
        <v>909</v>
      </c>
      <c r="O949" s="36">
        <f t="shared" si="17"/>
        <v>0.15648132208641763</v>
      </c>
    </row>
    <row r="950" spans="1:15" x14ac:dyDescent="0.25">
      <c r="A950" s="37">
        <v>100402</v>
      </c>
      <c r="B950" s="30" t="s">
        <v>45</v>
      </c>
      <c r="C950" s="30" t="s">
        <v>974</v>
      </c>
      <c r="D950" s="30" t="s">
        <v>975</v>
      </c>
      <c r="E950" s="42">
        <v>2634</v>
      </c>
      <c r="F950" s="32">
        <v>2754</v>
      </c>
      <c r="G950" s="59">
        <f t="shared" si="18"/>
        <v>120</v>
      </c>
      <c r="H950" s="59">
        <v>2065</v>
      </c>
      <c r="I950" s="59">
        <f t="shared" si="19"/>
        <v>689</v>
      </c>
      <c r="J950" s="58">
        <v>0.25</v>
      </c>
      <c r="K950" s="35">
        <v>2725</v>
      </c>
      <c r="L950" s="56"/>
      <c r="M950" s="35">
        <f t="shared" si="20"/>
        <v>2065</v>
      </c>
      <c r="N950" s="35">
        <f t="shared" si="21"/>
        <v>660</v>
      </c>
      <c r="O950" s="36">
        <f t="shared" si="17"/>
        <v>0.24220183486238533</v>
      </c>
    </row>
    <row r="951" spans="1:15" x14ac:dyDescent="0.25">
      <c r="A951" s="37">
        <v>100403</v>
      </c>
      <c r="B951" s="30" t="s">
        <v>45</v>
      </c>
      <c r="C951" s="30" t="s">
        <v>974</v>
      </c>
      <c r="D951" s="30" t="s">
        <v>162</v>
      </c>
      <c r="E951" s="42">
        <v>1393</v>
      </c>
      <c r="F951" s="32">
        <v>1533</v>
      </c>
      <c r="G951" s="59">
        <f t="shared" si="18"/>
        <v>140</v>
      </c>
      <c r="H951" s="59">
        <v>1002</v>
      </c>
      <c r="I951" s="59">
        <f t="shared" si="19"/>
        <v>531</v>
      </c>
      <c r="J951" s="58">
        <v>0.35</v>
      </c>
      <c r="K951" s="35">
        <v>1454</v>
      </c>
      <c r="L951" s="56"/>
      <c r="M951" s="35">
        <f t="shared" si="20"/>
        <v>1002</v>
      </c>
      <c r="N951" s="35">
        <f t="shared" si="21"/>
        <v>452</v>
      </c>
      <c r="O951" s="36">
        <f t="shared" si="17"/>
        <v>0.3108665749656121</v>
      </c>
    </row>
    <row r="952" spans="1:15" x14ac:dyDescent="0.25">
      <c r="A952" s="37">
        <v>100404</v>
      </c>
      <c r="B952" s="30" t="s">
        <v>45</v>
      </c>
      <c r="C952" s="30" t="s">
        <v>974</v>
      </c>
      <c r="D952" s="30" t="s">
        <v>976</v>
      </c>
      <c r="E952" s="42">
        <v>6240</v>
      </c>
      <c r="F952" s="32">
        <v>6502</v>
      </c>
      <c r="G952" s="59">
        <f t="shared" si="18"/>
        <v>262</v>
      </c>
      <c r="H952" s="59">
        <v>5361</v>
      </c>
      <c r="I952" s="59">
        <f t="shared" si="19"/>
        <v>1141</v>
      </c>
      <c r="J952" s="58">
        <v>0.18</v>
      </c>
      <c r="K952" s="35">
        <v>6384</v>
      </c>
      <c r="L952" s="56"/>
      <c r="M952" s="35">
        <f t="shared" si="20"/>
        <v>5361</v>
      </c>
      <c r="N952" s="35">
        <f t="shared" si="21"/>
        <v>1023</v>
      </c>
      <c r="O952" s="36">
        <f t="shared" si="17"/>
        <v>0.16024436090225563</v>
      </c>
    </row>
    <row r="953" spans="1:15" x14ac:dyDescent="0.25">
      <c r="A953" s="37">
        <v>100501</v>
      </c>
      <c r="B953" s="30" t="s">
        <v>45</v>
      </c>
      <c r="C953" s="30" t="s">
        <v>977</v>
      </c>
      <c r="D953" s="30" t="s">
        <v>978</v>
      </c>
      <c r="E953" s="42">
        <v>7055</v>
      </c>
      <c r="F953" s="32">
        <v>7957</v>
      </c>
      <c r="G953" s="59">
        <f t="shared" si="18"/>
        <v>902</v>
      </c>
      <c r="H953" s="59">
        <v>4986</v>
      </c>
      <c r="I953" s="59">
        <f t="shared" si="19"/>
        <v>2971</v>
      </c>
      <c r="J953" s="58">
        <v>0.37</v>
      </c>
      <c r="K953" s="35">
        <v>7673</v>
      </c>
      <c r="L953" s="56"/>
      <c r="M953" s="35">
        <f t="shared" si="20"/>
        <v>4986</v>
      </c>
      <c r="N953" s="35">
        <f t="shared" si="21"/>
        <v>2687</v>
      </c>
      <c r="O953" s="36">
        <f t="shared" si="17"/>
        <v>0.35018897432555712</v>
      </c>
    </row>
    <row r="954" spans="1:15" x14ac:dyDescent="0.25">
      <c r="A954" s="37">
        <v>100502</v>
      </c>
      <c r="B954" s="30" t="s">
        <v>45</v>
      </c>
      <c r="C954" s="30" t="s">
        <v>977</v>
      </c>
      <c r="D954" s="30" t="s">
        <v>979</v>
      </c>
      <c r="E954" s="42">
        <v>1274</v>
      </c>
      <c r="F954" s="32">
        <v>1351</v>
      </c>
      <c r="G954" s="59">
        <f t="shared" si="18"/>
        <v>77</v>
      </c>
      <c r="H954" s="59">
        <v>1208</v>
      </c>
      <c r="I954" s="59">
        <f t="shared" si="19"/>
        <v>143</v>
      </c>
      <c r="J954" s="58">
        <v>0.11</v>
      </c>
      <c r="K954" s="35">
        <v>1316</v>
      </c>
      <c r="L954" s="56"/>
      <c r="M954" s="35">
        <f t="shared" si="20"/>
        <v>1208</v>
      </c>
      <c r="N954" s="35">
        <f t="shared" si="21"/>
        <v>108</v>
      </c>
      <c r="O954" s="36">
        <f t="shared" si="17"/>
        <v>8.2066869300911852E-2</v>
      </c>
    </row>
    <row r="955" spans="1:15" x14ac:dyDescent="0.25">
      <c r="A955" s="37">
        <v>100503</v>
      </c>
      <c r="B955" s="30" t="s">
        <v>45</v>
      </c>
      <c r="C955" s="30" t="s">
        <v>977</v>
      </c>
      <c r="D955" s="30" t="s">
        <v>980</v>
      </c>
      <c r="E955" s="42">
        <v>3743</v>
      </c>
      <c r="F955" s="32">
        <v>3908</v>
      </c>
      <c r="G955" s="59">
        <f t="shared" si="18"/>
        <v>165</v>
      </c>
      <c r="H955" s="59">
        <v>3238</v>
      </c>
      <c r="I955" s="59">
        <f t="shared" si="19"/>
        <v>670</v>
      </c>
      <c r="J955" s="58">
        <v>0.17</v>
      </c>
      <c r="K955" s="35">
        <v>3866</v>
      </c>
      <c r="L955" s="56"/>
      <c r="M955" s="35">
        <f t="shared" si="20"/>
        <v>3238</v>
      </c>
      <c r="N955" s="35">
        <f t="shared" si="21"/>
        <v>628</v>
      </c>
      <c r="O955" s="36">
        <f t="shared" si="17"/>
        <v>0.16244180031039834</v>
      </c>
    </row>
    <row r="956" spans="1:15" x14ac:dyDescent="0.25">
      <c r="A956" s="37">
        <v>100504</v>
      </c>
      <c r="B956" s="30" t="s">
        <v>45</v>
      </c>
      <c r="C956" s="30" t="s">
        <v>977</v>
      </c>
      <c r="D956" s="30" t="s">
        <v>981</v>
      </c>
      <c r="E956" s="42">
        <v>5225</v>
      </c>
      <c r="F956" s="32">
        <v>5958</v>
      </c>
      <c r="G956" s="59">
        <f t="shared" si="18"/>
        <v>733</v>
      </c>
      <c r="H956" s="59">
        <v>2762</v>
      </c>
      <c r="I956" s="59">
        <f t="shared" si="19"/>
        <v>3196</v>
      </c>
      <c r="J956" s="58">
        <v>0.54</v>
      </c>
      <c r="K956" s="35">
        <v>5906</v>
      </c>
      <c r="L956" s="56"/>
      <c r="M956" s="35">
        <f t="shared" si="20"/>
        <v>2762</v>
      </c>
      <c r="N956" s="35">
        <f t="shared" si="21"/>
        <v>3144</v>
      </c>
      <c r="O956" s="36">
        <f t="shared" si="17"/>
        <v>0.53233999322722658</v>
      </c>
    </row>
    <row r="957" spans="1:15" x14ac:dyDescent="0.25">
      <c r="A957" s="37">
        <v>100505</v>
      </c>
      <c r="B957" s="30" t="s">
        <v>45</v>
      </c>
      <c r="C957" s="30" t="s">
        <v>977</v>
      </c>
      <c r="D957" s="30" t="s">
        <v>982</v>
      </c>
      <c r="E957" s="42">
        <v>1286</v>
      </c>
      <c r="F957" s="32">
        <v>1338</v>
      </c>
      <c r="G957" s="59">
        <f t="shared" si="18"/>
        <v>52</v>
      </c>
      <c r="H957" s="59">
        <v>1145</v>
      </c>
      <c r="I957" s="59">
        <f t="shared" si="19"/>
        <v>193</v>
      </c>
      <c r="J957" s="58">
        <v>0.14000000000000001</v>
      </c>
      <c r="K957" s="35">
        <v>1249</v>
      </c>
      <c r="L957" s="29">
        <v>0</v>
      </c>
      <c r="M957" s="35">
        <f t="shared" si="20"/>
        <v>1145</v>
      </c>
      <c r="N957" s="35">
        <f t="shared" si="21"/>
        <v>104</v>
      </c>
      <c r="O957" s="36">
        <f t="shared" si="17"/>
        <v>8.3266613290632507E-2</v>
      </c>
    </row>
    <row r="958" spans="1:15" x14ac:dyDescent="0.25">
      <c r="A958" s="37">
        <v>100506</v>
      </c>
      <c r="B958" s="30" t="s">
        <v>45</v>
      </c>
      <c r="C958" s="30" t="s">
        <v>977</v>
      </c>
      <c r="D958" s="30" t="s">
        <v>414</v>
      </c>
      <c r="E958" s="42">
        <v>2875</v>
      </c>
      <c r="F958" s="32">
        <v>3156</v>
      </c>
      <c r="G958" s="59">
        <f t="shared" si="18"/>
        <v>281</v>
      </c>
      <c r="H958" s="59">
        <v>2493</v>
      </c>
      <c r="I958" s="59">
        <f t="shared" si="19"/>
        <v>663</v>
      </c>
      <c r="J958" s="58">
        <v>0.21</v>
      </c>
      <c r="K958" s="35">
        <v>3124</v>
      </c>
      <c r="L958" s="29">
        <v>0</v>
      </c>
      <c r="M958" s="35">
        <f t="shared" si="20"/>
        <v>2493</v>
      </c>
      <c r="N958" s="35">
        <f t="shared" si="21"/>
        <v>631</v>
      </c>
      <c r="O958" s="36">
        <f t="shared" si="17"/>
        <v>0.20198463508322664</v>
      </c>
    </row>
    <row r="959" spans="1:15" x14ac:dyDescent="0.25">
      <c r="A959" s="37">
        <v>100507</v>
      </c>
      <c r="B959" s="30" t="s">
        <v>45</v>
      </c>
      <c r="C959" s="30" t="s">
        <v>977</v>
      </c>
      <c r="D959" s="30" t="s">
        <v>983</v>
      </c>
      <c r="E959" s="42">
        <v>9128</v>
      </c>
      <c r="F959" s="32">
        <v>10042</v>
      </c>
      <c r="G959" s="59">
        <f t="shared" si="18"/>
        <v>914</v>
      </c>
      <c r="H959" s="59">
        <v>5888</v>
      </c>
      <c r="I959" s="59">
        <f t="shared" si="19"/>
        <v>4154</v>
      </c>
      <c r="J959" s="58">
        <v>0.41</v>
      </c>
      <c r="K959" s="35">
        <v>9531</v>
      </c>
      <c r="L959" s="29">
        <v>465</v>
      </c>
      <c r="M959" s="35">
        <f t="shared" si="20"/>
        <v>6353</v>
      </c>
      <c r="N959" s="35">
        <f t="shared" si="21"/>
        <v>3178</v>
      </c>
      <c r="O959" s="36">
        <f t="shared" si="17"/>
        <v>0.33343825411814082</v>
      </c>
    </row>
    <row r="960" spans="1:15" x14ac:dyDescent="0.25">
      <c r="A960" s="37">
        <v>100508</v>
      </c>
      <c r="B960" s="30" t="s">
        <v>45</v>
      </c>
      <c r="C960" s="30" t="s">
        <v>977</v>
      </c>
      <c r="D960" s="30" t="s">
        <v>984</v>
      </c>
      <c r="E960" s="42">
        <v>1790</v>
      </c>
      <c r="F960" s="32">
        <v>2006</v>
      </c>
      <c r="G960" s="59">
        <f t="shared" si="18"/>
        <v>216</v>
      </c>
      <c r="H960" s="59">
        <v>1618</v>
      </c>
      <c r="I960" s="59">
        <f t="shared" si="19"/>
        <v>388</v>
      </c>
      <c r="J960" s="58">
        <v>0.19</v>
      </c>
      <c r="K960" s="35">
        <v>1976</v>
      </c>
      <c r="L960" s="56"/>
      <c r="M960" s="35">
        <f t="shared" si="20"/>
        <v>1618</v>
      </c>
      <c r="N960" s="35">
        <f t="shared" si="21"/>
        <v>358</v>
      </c>
      <c r="O960" s="36">
        <f t="shared" si="17"/>
        <v>0.1811740890688259</v>
      </c>
    </row>
    <row r="961" spans="1:15" x14ac:dyDescent="0.25">
      <c r="A961" s="37">
        <v>100509</v>
      </c>
      <c r="B961" s="30" t="s">
        <v>45</v>
      </c>
      <c r="C961" s="30" t="s">
        <v>977</v>
      </c>
      <c r="D961" s="30" t="s">
        <v>985</v>
      </c>
      <c r="E961" s="42">
        <v>3866</v>
      </c>
      <c r="F961" s="32">
        <v>4199</v>
      </c>
      <c r="G961" s="59">
        <f t="shared" si="18"/>
        <v>333</v>
      </c>
      <c r="H961" s="59">
        <v>2752</v>
      </c>
      <c r="I961" s="59">
        <f t="shared" si="19"/>
        <v>1447</v>
      </c>
      <c r="J961" s="58">
        <v>0.34</v>
      </c>
      <c r="K961" s="35">
        <v>4146</v>
      </c>
      <c r="L961" s="56"/>
      <c r="M961" s="35">
        <f t="shared" si="20"/>
        <v>2752</v>
      </c>
      <c r="N961" s="35">
        <f t="shared" si="21"/>
        <v>1394</v>
      </c>
      <c r="O961" s="36">
        <f t="shared" si="17"/>
        <v>0.33622768933912206</v>
      </c>
    </row>
    <row r="962" spans="1:15" x14ac:dyDescent="0.25">
      <c r="A962" s="37">
        <v>100510</v>
      </c>
      <c r="B962" s="30" t="s">
        <v>45</v>
      </c>
      <c r="C962" s="30" t="s">
        <v>977</v>
      </c>
      <c r="D962" s="30" t="s">
        <v>986</v>
      </c>
      <c r="E962" s="42">
        <v>2836</v>
      </c>
      <c r="F962" s="32">
        <v>3115</v>
      </c>
      <c r="G962" s="59">
        <f t="shared" si="18"/>
        <v>279</v>
      </c>
      <c r="H962" s="59">
        <v>2663</v>
      </c>
      <c r="I962" s="59">
        <f t="shared" si="19"/>
        <v>452</v>
      </c>
      <c r="J962" s="58">
        <v>0.15</v>
      </c>
      <c r="K962" s="35">
        <v>3039</v>
      </c>
      <c r="L962" s="56"/>
      <c r="M962" s="35">
        <f t="shared" si="20"/>
        <v>2663</v>
      </c>
      <c r="N962" s="35">
        <f t="shared" si="21"/>
        <v>376</v>
      </c>
      <c r="O962" s="36">
        <f t="shared" si="17"/>
        <v>0.12372490950970715</v>
      </c>
    </row>
    <row r="963" spans="1:15" x14ac:dyDescent="0.25">
      <c r="A963" s="37">
        <v>100511</v>
      </c>
      <c r="B963" s="30" t="s">
        <v>45</v>
      </c>
      <c r="C963" s="30" t="s">
        <v>977</v>
      </c>
      <c r="D963" s="30" t="s">
        <v>987</v>
      </c>
      <c r="E963" s="42">
        <v>1667</v>
      </c>
      <c r="F963" s="32">
        <v>1755</v>
      </c>
      <c r="G963" s="59">
        <f t="shared" si="18"/>
        <v>88</v>
      </c>
      <c r="H963" s="59">
        <v>1410</v>
      </c>
      <c r="I963" s="59">
        <f t="shared" si="19"/>
        <v>345</v>
      </c>
      <c r="J963" s="58">
        <v>0.2</v>
      </c>
      <c r="K963" s="35">
        <v>1678</v>
      </c>
      <c r="L963" s="56"/>
      <c r="M963" s="35">
        <f t="shared" si="20"/>
        <v>1410</v>
      </c>
      <c r="N963" s="35">
        <f t="shared" si="21"/>
        <v>268</v>
      </c>
      <c r="O963" s="36">
        <f t="shared" si="17"/>
        <v>0.15971394517282478</v>
      </c>
    </row>
    <row r="964" spans="1:15" x14ac:dyDescent="0.25">
      <c r="A964" s="37">
        <v>100601</v>
      </c>
      <c r="B964" s="30" t="s">
        <v>45</v>
      </c>
      <c r="C964" s="30" t="s">
        <v>571</v>
      </c>
      <c r="D964" s="30" t="s">
        <v>988</v>
      </c>
      <c r="E964" s="42">
        <v>1641</v>
      </c>
      <c r="F964" s="32">
        <v>1765</v>
      </c>
      <c r="G964" s="59">
        <f t="shared" si="18"/>
        <v>124</v>
      </c>
      <c r="H964" s="59">
        <v>1014</v>
      </c>
      <c r="I964" s="59">
        <f t="shared" si="19"/>
        <v>751</v>
      </c>
      <c r="J964" s="58">
        <v>0.43</v>
      </c>
      <c r="K964" s="35">
        <v>1548</v>
      </c>
      <c r="L964" s="56"/>
      <c r="M964" s="35">
        <f t="shared" si="20"/>
        <v>1014</v>
      </c>
      <c r="N964" s="35">
        <f t="shared" si="21"/>
        <v>534</v>
      </c>
      <c r="O964" s="36">
        <f t="shared" si="17"/>
        <v>0.34496124031007752</v>
      </c>
    </row>
    <row r="965" spans="1:15" x14ac:dyDescent="0.25">
      <c r="A965" s="37">
        <v>100602</v>
      </c>
      <c r="B965" s="30" t="s">
        <v>45</v>
      </c>
      <c r="C965" s="30" t="s">
        <v>571</v>
      </c>
      <c r="D965" s="30" t="s">
        <v>989</v>
      </c>
      <c r="E965" s="42">
        <v>6027</v>
      </c>
      <c r="F965" s="32">
        <v>6867</v>
      </c>
      <c r="G965" s="59">
        <f t="shared" si="18"/>
        <v>840</v>
      </c>
      <c r="H965" s="59">
        <v>1108</v>
      </c>
      <c r="I965" s="59">
        <f t="shared" si="19"/>
        <v>5759</v>
      </c>
      <c r="J965" s="58">
        <v>0.84</v>
      </c>
      <c r="K965" s="35">
        <v>6880</v>
      </c>
      <c r="L965" s="29">
        <v>2522</v>
      </c>
      <c r="M965" s="35">
        <f t="shared" si="20"/>
        <v>3630</v>
      </c>
      <c r="N965" s="35">
        <f t="shared" si="21"/>
        <v>3250</v>
      </c>
      <c r="O965" s="36">
        <f t="shared" si="17"/>
        <v>0.47238372093023256</v>
      </c>
    </row>
    <row r="966" spans="1:15" x14ac:dyDescent="0.25">
      <c r="A966" s="37">
        <v>100603</v>
      </c>
      <c r="B966" s="30" t="s">
        <v>45</v>
      </c>
      <c r="C966" s="30" t="s">
        <v>571</v>
      </c>
      <c r="D966" s="30" t="s">
        <v>990</v>
      </c>
      <c r="E966" s="42">
        <v>3444</v>
      </c>
      <c r="F966" s="32">
        <v>3704</v>
      </c>
      <c r="G966" s="59">
        <f t="shared" si="18"/>
        <v>260</v>
      </c>
      <c r="H966" s="59">
        <v>1855</v>
      </c>
      <c r="I966" s="59">
        <f t="shared" si="19"/>
        <v>1849</v>
      </c>
      <c r="J966" s="58">
        <v>0.5</v>
      </c>
      <c r="K966" s="35">
        <v>3691</v>
      </c>
      <c r="L966" s="29">
        <v>875</v>
      </c>
      <c r="M966" s="35">
        <f t="shared" si="20"/>
        <v>2730</v>
      </c>
      <c r="N966" s="35">
        <f t="shared" si="21"/>
        <v>961</v>
      </c>
      <c r="O966" s="36">
        <f t="shared" si="17"/>
        <v>0.26036304524519099</v>
      </c>
    </row>
    <row r="967" spans="1:15" x14ac:dyDescent="0.25">
      <c r="A967" s="37">
        <v>100604</v>
      </c>
      <c r="B967" s="30" t="s">
        <v>45</v>
      </c>
      <c r="C967" s="30" t="s">
        <v>571</v>
      </c>
      <c r="D967" s="30" t="s">
        <v>991</v>
      </c>
      <c r="E967" s="42">
        <v>5092</v>
      </c>
      <c r="F967" s="32">
        <v>5609</v>
      </c>
      <c r="G967" s="59">
        <f t="shared" si="18"/>
        <v>517</v>
      </c>
      <c r="H967" s="40">
        <v>206</v>
      </c>
      <c r="I967" s="59">
        <f t="shared" si="19"/>
        <v>5403</v>
      </c>
      <c r="J967" s="58">
        <v>0.96</v>
      </c>
      <c r="K967" s="35">
        <v>5500</v>
      </c>
      <c r="L967" s="29">
        <v>248</v>
      </c>
      <c r="M967" s="34">
        <f t="shared" si="20"/>
        <v>454</v>
      </c>
      <c r="N967" s="35">
        <f t="shared" si="21"/>
        <v>5046</v>
      </c>
      <c r="O967" s="36">
        <f t="shared" si="17"/>
        <v>0.91745454545454541</v>
      </c>
    </row>
    <row r="968" spans="1:15" x14ac:dyDescent="0.25">
      <c r="A968" s="37">
        <v>100605</v>
      </c>
      <c r="B968" s="30" t="s">
        <v>45</v>
      </c>
      <c r="C968" s="30" t="s">
        <v>571</v>
      </c>
      <c r="D968" s="30" t="s">
        <v>992</v>
      </c>
      <c r="E968" s="42">
        <v>4327</v>
      </c>
      <c r="F968" s="32">
        <v>4468</v>
      </c>
      <c r="G968" s="59">
        <f t="shared" si="18"/>
        <v>141</v>
      </c>
      <c r="H968" s="59">
        <v>2075</v>
      </c>
      <c r="I968" s="59">
        <f t="shared" si="19"/>
        <v>2393</v>
      </c>
      <c r="J968" s="58">
        <v>0.54</v>
      </c>
      <c r="K968" s="35">
        <v>4069</v>
      </c>
      <c r="L968" s="56"/>
      <c r="M968" s="35">
        <f t="shared" si="20"/>
        <v>2075</v>
      </c>
      <c r="N968" s="35">
        <f t="shared" si="21"/>
        <v>1994</v>
      </c>
      <c r="O968" s="36">
        <f t="shared" si="17"/>
        <v>0.49004669451953797</v>
      </c>
    </row>
    <row r="969" spans="1:15" x14ac:dyDescent="0.25">
      <c r="A969" s="37">
        <v>100606</v>
      </c>
      <c r="B969" s="30" t="s">
        <v>45</v>
      </c>
      <c r="C969" s="30" t="s">
        <v>571</v>
      </c>
      <c r="D969" s="30" t="s">
        <v>993</v>
      </c>
      <c r="E969" s="42">
        <v>10034</v>
      </c>
      <c r="F969" s="32">
        <v>11042</v>
      </c>
      <c r="G969" s="59">
        <f t="shared" si="18"/>
        <v>1008</v>
      </c>
      <c r="H969" s="59">
        <v>4460</v>
      </c>
      <c r="I969" s="59">
        <f t="shared" si="19"/>
        <v>6582</v>
      </c>
      <c r="J969" s="58">
        <v>0.6</v>
      </c>
      <c r="K969" s="35">
        <v>11187</v>
      </c>
      <c r="L969" s="56"/>
      <c r="M969" s="35">
        <f t="shared" si="20"/>
        <v>4460</v>
      </c>
      <c r="N969" s="35">
        <f t="shared" si="21"/>
        <v>6727</v>
      </c>
      <c r="O969" s="36">
        <f t="shared" si="17"/>
        <v>0.60132296415482256</v>
      </c>
    </row>
    <row r="970" spans="1:15" x14ac:dyDescent="0.25">
      <c r="A970" s="37">
        <v>100607</v>
      </c>
      <c r="B970" s="30" t="s">
        <v>45</v>
      </c>
      <c r="C970" s="30" t="s">
        <v>571</v>
      </c>
      <c r="D970" s="30" t="s">
        <v>994</v>
      </c>
      <c r="E970" s="42">
        <v>3607</v>
      </c>
      <c r="F970" s="32">
        <v>3920</v>
      </c>
      <c r="G970" s="59">
        <f t="shared" si="18"/>
        <v>313</v>
      </c>
      <c r="H970" s="40">
        <v>967</v>
      </c>
      <c r="I970" s="59">
        <f t="shared" si="19"/>
        <v>2953</v>
      </c>
      <c r="J970" s="58">
        <v>0.75</v>
      </c>
      <c r="K970" s="35">
        <v>3917</v>
      </c>
      <c r="L970" s="56"/>
      <c r="M970" s="34">
        <f t="shared" si="20"/>
        <v>967</v>
      </c>
      <c r="N970" s="35">
        <f t="shared" si="21"/>
        <v>2950</v>
      </c>
      <c r="O970" s="36">
        <f t="shared" si="17"/>
        <v>0.75312739341332657</v>
      </c>
    </row>
    <row r="971" spans="1:15" x14ac:dyDescent="0.25">
      <c r="A971" s="37">
        <v>100608</v>
      </c>
      <c r="B971" s="30" t="s">
        <v>45</v>
      </c>
      <c r="C971" s="30" t="s">
        <v>571</v>
      </c>
      <c r="D971" s="30" t="s">
        <v>995</v>
      </c>
      <c r="E971" s="42">
        <v>1025</v>
      </c>
      <c r="F971" s="39">
        <v>971</v>
      </c>
      <c r="G971" s="59">
        <f t="shared" si="18"/>
        <v>-54</v>
      </c>
      <c r="H971" s="40">
        <v>430</v>
      </c>
      <c r="I971" s="40">
        <f t="shared" si="19"/>
        <v>541</v>
      </c>
      <c r="J971" s="58">
        <v>0.56000000000000005</v>
      </c>
      <c r="K971" s="34">
        <v>860</v>
      </c>
      <c r="L971" s="56"/>
      <c r="M971" s="34">
        <f t="shared" si="20"/>
        <v>430</v>
      </c>
      <c r="N971" s="34">
        <f t="shared" si="21"/>
        <v>430</v>
      </c>
      <c r="O971" s="36">
        <f t="shared" si="17"/>
        <v>0.5</v>
      </c>
    </row>
    <row r="972" spans="1:15" x14ac:dyDescent="0.25">
      <c r="A972" s="37">
        <v>100609</v>
      </c>
      <c r="B972" s="30" t="s">
        <v>45</v>
      </c>
      <c r="C972" s="30" t="s">
        <v>571</v>
      </c>
      <c r="D972" s="30" t="s">
        <v>996</v>
      </c>
      <c r="E972" s="42">
        <v>4027</v>
      </c>
      <c r="F972" s="32">
        <v>4433</v>
      </c>
      <c r="G972" s="59">
        <f t="shared" si="18"/>
        <v>406</v>
      </c>
      <c r="H972" s="59">
        <v>2236</v>
      </c>
      <c r="I972" s="59">
        <f t="shared" si="19"/>
        <v>2197</v>
      </c>
      <c r="J972" s="58">
        <v>0.5</v>
      </c>
      <c r="K972" s="35">
        <v>4406</v>
      </c>
      <c r="L972" s="56"/>
      <c r="M972" s="35">
        <f t="shared" si="20"/>
        <v>2236</v>
      </c>
      <c r="N972" s="35">
        <f t="shared" si="21"/>
        <v>2170</v>
      </c>
      <c r="O972" s="36">
        <f t="shared" si="17"/>
        <v>0.49251021334543804</v>
      </c>
    </row>
    <row r="973" spans="1:15" x14ac:dyDescent="0.25">
      <c r="A973" s="37">
        <v>100610</v>
      </c>
      <c r="B973" s="30" t="s">
        <v>45</v>
      </c>
      <c r="C973" s="30" t="s">
        <v>571</v>
      </c>
      <c r="D973" s="30" t="s">
        <v>997</v>
      </c>
      <c r="E973" s="42">
        <v>2478</v>
      </c>
      <c r="F973" s="32">
        <v>2700</v>
      </c>
      <c r="G973" s="59">
        <f t="shared" si="18"/>
        <v>222</v>
      </c>
      <c r="H973" s="40">
        <v>633</v>
      </c>
      <c r="I973" s="59">
        <f t="shared" si="19"/>
        <v>2067</v>
      </c>
      <c r="J973" s="58">
        <v>0.77</v>
      </c>
      <c r="K973" s="35">
        <v>2667</v>
      </c>
      <c r="L973" s="56"/>
      <c r="M973" s="34">
        <f t="shared" si="20"/>
        <v>633</v>
      </c>
      <c r="N973" s="35">
        <f t="shared" si="21"/>
        <v>2034</v>
      </c>
      <c r="O973" s="36">
        <f t="shared" si="17"/>
        <v>0.7626546681664792</v>
      </c>
    </row>
    <row r="974" spans="1:15" x14ac:dyDescent="0.25">
      <c r="A974" s="37">
        <v>100701</v>
      </c>
      <c r="B974" s="30" t="s">
        <v>45</v>
      </c>
      <c r="C974" s="30" t="s">
        <v>998</v>
      </c>
      <c r="D974" s="30" t="s">
        <v>999</v>
      </c>
      <c r="E974" s="42">
        <v>9881</v>
      </c>
      <c r="F974" s="32">
        <v>10590</v>
      </c>
      <c r="G974" s="59">
        <f t="shared" si="18"/>
        <v>709</v>
      </c>
      <c r="H974" s="59">
        <v>7738</v>
      </c>
      <c r="I974" s="59">
        <f t="shared" si="19"/>
        <v>2852</v>
      </c>
      <c r="J974" s="58">
        <v>0.27</v>
      </c>
      <c r="K974" s="35">
        <v>10322</v>
      </c>
      <c r="L974" s="29">
        <v>399</v>
      </c>
      <c r="M974" s="35">
        <f t="shared" si="20"/>
        <v>8137</v>
      </c>
      <c r="N974" s="35">
        <f t="shared" si="21"/>
        <v>2185</v>
      </c>
      <c r="O974" s="36">
        <f t="shared" si="17"/>
        <v>0.21168378221274947</v>
      </c>
    </row>
    <row r="975" spans="1:15" x14ac:dyDescent="0.25">
      <c r="A975" s="37">
        <v>100702</v>
      </c>
      <c r="B975" s="30" t="s">
        <v>45</v>
      </c>
      <c r="C975" s="30" t="s">
        <v>998</v>
      </c>
      <c r="D975" s="30" t="s">
        <v>1000</v>
      </c>
      <c r="E975" s="42">
        <v>5212</v>
      </c>
      <c r="F975" s="32">
        <v>5722</v>
      </c>
      <c r="G975" s="59">
        <f t="shared" si="18"/>
        <v>510</v>
      </c>
      <c r="H975" s="59">
        <v>1736</v>
      </c>
      <c r="I975" s="59">
        <f t="shared" si="19"/>
        <v>3986</v>
      </c>
      <c r="J975" s="58">
        <v>0.7</v>
      </c>
      <c r="K975" s="35">
        <v>5629</v>
      </c>
      <c r="L975" s="56"/>
      <c r="M975" s="35">
        <f t="shared" si="20"/>
        <v>1736</v>
      </c>
      <c r="N975" s="35">
        <f t="shared" si="21"/>
        <v>3893</v>
      </c>
      <c r="O975" s="36">
        <f t="shared" si="17"/>
        <v>0.69159708651625507</v>
      </c>
    </row>
    <row r="976" spans="1:15" x14ac:dyDescent="0.25">
      <c r="A976" s="37">
        <v>100703</v>
      </c>
      <c r="B976" s="30" t="s">
        <v>45</v>
      </c>
      <c r="C976" s="30" t="s">
        <v>998</v>
      </c>
      <c r="D976" s="30" t="s">
        <v>1001</v>
      </c>
      <c r="E976" s="42">
        <v>2018</v>
      </c>
      <c r="F976" s="32">
        <v>2139</v>
      </c>
      <c r="G976" s="59">
        <f t="shared" si="18"/>
        <v>121</v>
      </c>
      <c r="H976" s="59">
        <v>1955</v>
      </c>
      <c r="I976" s="59">
        <f t="shared" si="19"/>
        <v>184</v>
      </c>
      <c r="J976" s="58">
        <v>0.09</v>
      </c>
      <c r="K976" s="35">
        <v>2097</v>
      </c>
      <c r="L976" s="56"/>
      <c r="M976" s="35">
        <f t="shared" si="20"/>
        <v>1955</v>
      </c>
      <c r="N976" s="35">
        <f t="shared" si="21"/>
        <v>142</v>
      </c>
      <c r="O976" s="36">
        <f t="shared" si="17"/>
        <v>6.7715784453981881E-2</v>
      </c>
    </row>
    <row r="977" spans="1:15" x14ac:dyDescent="0.25">
      <c r="A977" s="37">
        <v>100704</v>
      </c>
      <c r="B977" s="30" t="s">
        <v>45</v>
      </c>
      <c r="C977" s="30" t="s">
        <v>998</v>
      </c>
      <c r="D977" s="30" t="s">
        <v>1002</v>
      </c>
      <c r="E977" s="42">
        <v>2831</v>
      </c>
      <c r="F977" s="32">
        <v>3415</v>
      </c>
      <c r="G977" s="59">
        <f t="shared" si="18"/>
        <v>584</v>
      </c>
      <c r="H977" s="59">
        <v>2074</v>
      </c>
      <c r="I977" s="59">
        <f t="shared" si="19"/>
        <v>1341</v>
      </c>
      <c r="J977" s="58">
        <v>0.39</v>
      </c>
      <c r="K977" s="35">
        <v>3713</v>
      </c>
      <c r="L977" s="56"/>
      <c r="M977" s="35">
        <f t="shared" si="20"/>
        <v>2074</v>
      </c>
      <c r="N977" s="35">
        <f t="shared" si="21"/>
        <v>1639</v>
      </c>
      <c r="O977" s="36">
        <f t="shared" si="17"/>
        <v>0.44142203070293562</v>
      </c>
    </row>
    <row r="978" spans="1:15" x14ac:dyDescent="0.25">
      <c r="A978" s="37">
        <v>100705</v>
      </c>
      <c r="B978" s="30" t="s">
        <v>45</v>
      </c>
      <c r="C978" s="30" t="s">
        <v>998</v>
      </c>
      <c r="D978" s="30" t="s">
        <v>1003</v>
      </c>
      <c r="E978" s="42">
        <v>2221</v>
      </c>
      <c r="F978" s="32">
        <v>2560</v>
      </c>
      <c r="G978" s="59">
        <f t="shared" si="18"/>
        <v>339</v>
      </c>
      <c r="H978" s="40">
        <v>295</v>
      </c>
      <c r="I978" s="59">
        <f t="shared" si="19"/>
        <v>2265</v>
      </c>
      <c r="J978" s="58">
        <v>0.88</v>
      </c>
      <c r="K978" s="35">
        <v>2673</v>
      </c>
      <c r="L978" s="56"/>
      <c r="M978" s="34">
        <f t="shared" si="20"/>
        <v>295</v>
      </c>
      <c r="N978" s="35">
        <f t="shared" si="21"/>
        <v>2378</v>
      </c>
      <c r="O978" s="36">
        <f t="shared" si="17"/>
        <v>0.88963711185933403</v>
      </c>
    </row>
    <row r="979" spans="1:15" x14ac:dyDescent="0.25">
      <c r="A979" s="37">
        <v>100801</v>
      </c>
      <c r="B979" s="30" t="s">
        <v>45</v>
      </c>
      <c r="C979" s="30" t="s">
        <v>1004</v>
      </c>
      <c r="D979" s="30" t="s">
        <v>1005</v>
      </c>
      <c r="E979" s="42">
        <v>12251</v>
      </c>
      <c r="F979" s="32">
        <v>12964</v>
      </c>
      <c r="G979" s="59">
        <f t="shared" si="18"/>
        <v>713</v>
      </c>
      <c r="H979" s="59">
        <v>2590</v>
      </c>
      <c r="I979" s="59">
        <f t="shared" si="19"/>
        <v>10374</v>
      </c>
      <c r="J979" s="58">
        <v>0.8</v>
      </c>
      <c r="K979" s="35">
        <v>12639</v>
      </c>
      <c r="L979" s="56"/>
      <c r="M979" s="35">
        <f t="shared" si="20"/>
        <v>2590</v>
      </c>
      <c r="N979" s="35">
        <f t="shared" si="21"/>
        <v>10049</v>
      </c>
      <c r="O979" s="36">
        <f t="shared" si="17"/>
        <v>0.79507872458264106</v>
      </c>
    </row>
    <row r="980" spans="1:15" x14ac:dyDescent="0.25">
      <c r="A980" s="37">
        <v>100802</v>
      </c>
      <c r="B980" s="30" t="s">
        <v>45</v>
      </c>
      <c r="C980" s="30" t="s">
        <v>1004</v>
      </c>
      <c r="D980" s="30" t="s">
        <v>1006</v>
      </c>
      <c r="E980" s="42">
        <v>6607</v>
      </c>
      <c r="F980" s="32">
        <v>7058</v>
      </c>
      <c r="G980" s="59">
        <f t="shared" si="18"/>
        <v>451</v>
      </c>
      <c r="H980" s="59">
        <v>4484</v>
      </c>
      <c r="I980" s="59">
        <f t="shared" si="19"/>
        <v>2574</v>
      </c>
      <c r="J980" s="58">
        <v>0.36</v>
      </c>
      <c r="K980" s="35">
        <v>6719</v>
      </c>
      <c r="L980" s="56"/>
      <c r="M980" s="35">
        <f t="shared" si="20"/>
        <v>4484</v>
      </c>
      <c r="N980" s="35">
        <f t="shared" si="21"/>
        <v>2235</v>
      </c>
      <c r="O980" s="36">
        <f t="shared" si="17"/>
        <v>0.33263878553356152</v>
      </c>
    </row>
    <row r="981" spans="1:15" x14ac:dyDescent="0.25">
      <c r="A981" s="37">
        <v>100803</v>
      </c>
      <c r="B981" s="30" t="s">
        <v>45</v>
      </c>
      <c r="C981" s="30" t="s">
        <v>1004</v>
      </c>
      <c r="D981" s="30" t="s">
        <v>1007</v>
      </c>
      <c r="E981" s="42">
        <v>7160</v>
      </c>
      <c r="F981" s="32">
        <v>7471</v>
      </c>
      <c r="G981" s="59">
        <f t="shared" si="18"/>
        <v>311</v>
      </c>
      <c r="H981" s="59">
        <v>4722</v>
      </c>
      <c r="I981" s="59">
        <f t="shared" si="19"/>
        <v>2749</v>
      </c>
      <c r="J981" s="58">
        <v>0.37</v>
      </c>
      <c r="K981" s="35">
        <v>7021</v>
      </c>
      <c r="L981" s="29">
        <v>638</v>
      </c>
      <c r="M981" s="35">
        <f t="shared" si="20"/>
        <v>5360</v>
      </c>
      <c r="N981" s="35">
        <f t="shared" si="21"/>
        <v>1661</v>
      </c>
      <c r="O981" s="36">
        <f t="shared" si="17"/>
        <v>0.23657598632673407</v>
      </c>
    </row>
    <row r="982" spans="1:15" x14ac:dyDescent="0.25">
      <c r="A982" s="37">
        <v>100804</v>
      </c>
      <c r="B982" s="30" t="s">
        <v>45</v>
      </c>
      <c r="C982" s="30" t="s">
        <v>1004</v>
      </c>
      <c r="D982" s="30" t="s">
        <v>1008</v>
      </c>
      <c r="E982" s="42">
        <v>10360</v>
      </c>
      <c r="F982" s="32">
        <v>11204</v>
      </c>
      <c r="G982" s="59">
        <f t="shared" si="18"/>
        <v>844</v>
      </c>
      <c r="H982" s="59">
        <v>4577</v>
      </c>
      <c r="I982" s="59">
        <f t="shared" si="19"/>
        <v>6627</v>
      </c>
      <c r="J982" s="58">
        <v>0.59</v>
      </c>
      <c r="K982" s="35">
        <v>10770</v>
      </c>
      <c r="L982" s="56"/>
      <c r="M982" s="35">
        <f t="shared" si="20"/>
        <v>4577</v>
      </c>
      <c r="N982" s="35">
        <f t="shared" si="21"/>
        <v>6193</v>
      </c>
      <c r="O982" s="36">
        <f t="shared" si="17"/>
        <v>0.57502321262766942</v>
      </c>
    </row>
    <row r="983" spans="1:15" x14ac:dyDescent="0.25">
      <c r="A983" s="37">
        <v>100901</v>
      </c>
      <c r="B983" s="30" t="s">
        <v>45</v>
      </c>
      <c r="C983" s="30" t="s">
        <v>1009</v>
      </c>
      <c r="D983" s="30" t="s">
        <v>1009</v>
      </c>
      <c r="E983" s="42">
        <v>3958</v>
      </c>
      <c r="F983" s="32">
        <v>3977</v>
      </c>
      <c r="G983" s="59">
        <f t="shared" si="18"/>
        <v>19</v>
      </c>
      <c r="H983" s="40">
        <v>734</v>
      </c>
      <c r="I983" s="59">
        <f t="shared" si="19"/>
        <v>3243</v>
      </c>
      <c r="J983" s="58">
        <v>0.82</v>
      </c>
      <c r="K983" s="35">
        <v>3540</v>
      </c>
      <c r="L983" s="56"/>
      <c r="M983" s="34">
        <f t="shared" si="20"/>
        <v>734</v>
      </c>
      <c r="N983" s="35">
        <f t="shared" si="21"/>
        <v>2806</v>
      </c>
      <c r="O983" s="36">
        <f t="shared" si="17"/>
        <v>0.79265536723163843</v>
      </c>
    </row>
    <row r="984" spans="1:15" x14ac:dyDescent="0.25">
      <c r="A984" s="37">
        <v>100902</v>
      </c>
      <c r="B984" s="30" t="s">
        <v>45</v>
      </c>
      <c r="C984" s="30" t="s">
        <v>1009</v>
      </c>
      <c r="D984" s="30" t="s">
        <v>1010</v>
      </c>
      <c r="E984" s="42">
        <v>7105</v>
      </c>
      <c r="F984" s="32">
        <v>8065</v>
      </c>
      <c r="G984" s="59">
        <f t="shared" si="18"/>
        <v>960</v>
      </c>
      <c r="H984" s="59">
        <v>1988</v>
      </c>
      <c r="I984" s="59">
        <f t="shared" si="19"/>
        <v>6077</v>
      </c>
      <c r="J984" s="58">
        <v>0.75</v>
      </c>
      <c r="K984" s="35">
        <v>8248</v>
      </c>
      <c r="L984" s="56"/>
      <c r="M984" s="35">
        <f t="shared" si="20"/>
        <v>1988</v>
      </c>
      <c r="N984" s="35">
        <f t="shared" si="21"/>
        <v>6260</v>
      </c>
      <c r="O984" s="36">
        <f t="shared" si="17"/>
        <v>0.75897187196896221</v>
      </c>
    </row>
    <row r="985" spans="1:15" x14ac:dyDescent="0.25">
      <c r="A985" s="37">
        <v>100903</v>
      </c>
      <c r="B985" s="30" t="s">
        <v>45</v>
      </c>
      <c r="C985" s="30" t="s">
        <v>1009</v>
      </c>
      <c r="D985" s="30" t="s">
        <v>1011</v>
      </c>
      <c r="E985" s="42">
        <v>4656</v>
      </c>
      <c r="F985" s="32">
        <v>4856</v>
      </c>
      <c r="G985" s="59">
        <f t="shared" si="18"/>
        <v>200</v>
      </c>
      <c r="H985" s="59">
        <v>1786</v>
      </c>
      <c r="I985" s="59">
        <f t="shared" si="19"/>
        <v>3070</v>
      </c>
      <c r="J985" s="58">
        <v>0.63</v>
      </c>
      <c r="K985" s="35">
        <v>4782</v>
      </c>
      <c r="L985" s="56"/>
      <c r="M985" s="35">
        <f t="shared" si="20"/>
        <v>1786</v>
      </c>
      <c r="N985" s="35">
        <f t="shared" si="21"/>
        <v>2996</v>
      </c>
      <c r="O985" s="36">
        <f t="shared" si="17"/>
        <v>0.62651610204935171</v>
      </c>
    </row>
    <row r="986" spans="1:15" x14ac:dyDescent="0.25">
      <c r="A986" s="37">
        <v>100904</v>
      </c>
      <c r="B986" s="30" t="s">
        <v>45</v>
      </c>
      <c r="C986" s="30" t="s">
        <v>1009</v>
      </c>
      <c r="D986" s="30" t="s">
        <v>1012</v>
      </c>
      <c r="E986" s="42">
        <v>4981</v>
      </c>
      <c r="F986" s="32">
        <v>6420</v>
      </c>
      <c r="G986" s="59">
        <f t="shared" si="18"/>
        <v>1439</v>
      </c>
      <c r="H986" s="59">
        <v>1631</v>
      </c>
      <c r="I986" s="59">
        <f t="shared" si="19"/>
        <v>4789</v>
      </c>
      <c r="J986" s="58">
        <v>0.75</v>
      </c>
      <c r="K986" s="35">
        <v>6543</v>
      </c>
      <c r="L986" s="29">
        <v>581</v>
      </c>
      <c r="M986" s="35">
        <f t="shared" si="20"/>
        <v>2212</v>
      </c>
      <c r="N986" s="35">
        <f t="shared" si="21"/>
        <v>4331</v>
      </c>
      <c r="O986" s="36">
        <f t="shared" si="17"/>
        <v>0.66192877884762347</v>
      </c>
    </row>
    <row r="987" spans="1:15" x14ac:dyDescent="0.25">
      <c r="A987" s="37">
        <v>100905</v>
      </c>
      <c r="B987" s="30" t="s">
        <v>45</v>
      </c>
      <c r="C987" s="30" t="s">
        <v>1009</v>
      </c>
      <c r="D987" s="30" t="s">
        <v>1013</v>
      </c>
      <c r="E987" s="42">
        <v>5700</v>
      </c>
      <c r="F987" s="32">
        <v>6704</v>
      </c>
      <c r="G987" s="59">
        <f t="shared" si="18"/>
        <v>1004</v>
      </c>
      <c r="H987" s="59">
        <v>1245</v>
      </c>
      <c r="I987" s="59">
        <f t="shared" si="19"/>
        <v>5459</v>
      </c>
      <c r="J987" s="58">
        <v>0.81</v>
      </c>
      <c r="K987" s="35">
        <v>6749</v>
      </c>
      <c r="L987" s="29">
        <v>112</v>
      </c>
      <c r="M987" s="35">
        <f t="shared" si="20"/>
        <v>1357</v>
      </c>
      <c r="N987" s="35">
        <f t="shared" si="21"/>
        <v>5392</v>
      </c>
      <c r="O987" s="36">
        <f t="shared" si="17"/>
        <v>0.79893317528522745</v>
      </c>
    </row>
    <row r="988" spans="1:15" x14ac:dyDescent="0.25">
      <c r="A988" s="37">
        <v>101001</v>
      </c>
      <c r="B988" s="30" t="s">
        <v>45</v>
      </c>
      <c r="C988" s="30" t="s">
        <v>1014</v>
      </c>
      <c r="D988" s="30" t="s">
        <v>634</v>
      </c>
      <c r="E988" s="42">
        <v>3713</v>
      </c>
      <c r="F988" s="32">
        <v>4084</v>
      </c>
      <c r="G988" s="59">
        <f t="shared" si="18"/>
        <v>371</v>
      </c>
      <c r="H988" s="59">
        <v>2712</v>
      </c>
      <c r="I988" s="59">
        <f t="shared" si="19"/>
        <v>1372</v>
      </c>
      <c r="J988" s="58">
        <v>0.34</v>
      </c>
      <c r="K988" s="35">
        <v>3921</v>
      </c>
      <c r="L988" s="29">
        <v>1063</v>
      </c>
      <c r="M988" s="35">
        <f t="shared" si="20"/>
        <v>3775</v>
      </c>
      <c r="N988" s="35">
        <f t="shared" si="21"/>
        <v>146</v>
      </c>
      <c r="O988" s="36">
        <f t="shared" si="17"/>
        <v>3.723539913287427E-2</v>
      </c>
    </row>
    <row r="989" spans="1:15" x14ac:dyDescent="0.25">
      <c r="A989" s="37">
        <v>101002</v>
      </c>
      <c r="B989" s="30" t="s">
        <v>45</v>
      </c>
      <c r="C989" s="30" t="s">
        <v>1014</v>
      </c>
      <c r="D989" s="30" t="s">
        <v>1015</v>
      </c>
      <c r="E989" s="42">
        <v>1644</v>
      </c>
      <c r="F989" s="32">
        <v>1776</v>
      </c>
      <c r="G989" s="59">
        <f t="shared" si="18"/>
        <v>132</v>
      </c>
      <c r="H989" s="59">
        <v>1097</v>
      </c>
      <c r="I989" s="59">
        <f t="shared" si="19"/>
        <v>679</v>
      </c>
      <c r="J989" s="58">
        <v>0.38</v>
      </c>
      <c r="K989" s="35">
        <v>1776</v>
      </c>
      <c r="L989" s="29">
        <v>679</v>
      </c>
      <c r="M989" s="35">
        <f t="shared" si="20"/>
        <v>1776</v>
      </c>
      <c r="N989" s="35">
        <f t="shared" si="21"/>
        <v>0</v>
      </c>
      <c r="O989" s="36">
        <f t="shared" si="17"/>
        <v>0</v>
      </c>
    </row>
    <row r="990" spans="1:15" x14ac:dyDescent="0.25">
      <c r="A990" s="37">
        <v>101003</v>
      </c>
      <c r="B990" s="30" t="s">
        <v>45</v>
      </c>
      <c r="C990" s="30" t="s">
        <v>1014</v>
      </c>
      <c r="D990" s="30" t="s">
        <v>1016</v>
      </c>
      <c r="E990" s="42">
        <v>893</v>
      </c>
      <c r="F990" s="32">
        <v>1120</v>
      </c>
      <c r="G990" s="59">
        <f t="shared" si="18"/>
        <v>227</v>
      </c>
      <c r="H990" s="40">
        <v>570</v>
      </c>
      <c r="I990" s="59">
        <f t="shared" si="19"/>
        <v>550</v>
      </c>
      <c r="J990" s="58">
        <v>0.49</v>
      </c>
      <c r="K990" s="35">
        <v>1035</v>
      </c>
      <c r="L990" s="56"/>
      <c r="M990" s="34">
        <f t="shared" si="20"/>
        <v>570</v>
      </c>
      <c r="N990" s="35">
        <f t="shared" si="21"/>
        <v>465</v>
      </c>
      <c r="O990" s="36">
        <f t="shared" si="17"/>
        <v>0.44927536231884058</v>
      </c>
    </row>
    <row r="991" spans="1:15" x14ac:dyDescent="0.25">
      <c r="A991" s="37">
        <v>101004</v>
      </c>
      <c r="B991" s="30" t="s">
        <v>45</v>
      </c>
      <c r="C991" s="30" t="s">
        <v>1014</v>
      </c>
      <c r="D991" s="30" t="s">
        <v>1017</v>
      </c>
      <c r="E991" s="57">
        <v>941</v>
      </c>
      <c r="F991" s="39">
        <v>972</v>
      </c>
      <c r="G991" s="40">
        <f t="shared" si="18"/>
        <v>31</v>
      </c>
      <c r="H991" s="40">
        <v>941</v>
      </c>
      <c r="I991" s="40">
        <f t="shared" si="19"/>
        <v>31</v>
      </c>
      <c r="J991" s="58">
        <v>0.03</v>
      </c>
      <c r="K991" s="34">
        <v>941</v>
      </c>
      <c r="L991" s="56"/>
      <c r="M991" s="34">
        <f t="shared" si="20"/>
        <v>941</v>
      </c>
      <c r="N991" s="34">
        <f t="shared" si="21"/>
        <v>0</v>
      </c>
      <c r="O991" s="36">
        <f t="shared" si="17"/>
        <v>0</v>
      </c>
    </row>
    <row r="992" spans="1:15" x14ac:dyDescent="0.25">
      <c r="A992" s="37">
        <v>101005</v>
      </c>
      <c r="B992" s="30" t="s">
        <v>45</v>
      </c>
      <c r="C992" s="30" t="s">
        <v>1014</v>
      </c>
      <c r="D992" s="30" t="s">
        <v>1018</v>
      </c>
      <c r="E992" s="42">
        <v>3244</v>
      </c>
      <c r="F992" s="32">
        <v>3589</v>
      </c>
      <c r="G992" s="59">
        <f t="shared" si="18"/>
        <v>345</v>
      </c>
      <c r="H992" s="59">
        <v>1602</v>
      </c>
      <c r="I992" s="59">
        <f t="shared" si="19"/>
        <v>1987</v>
      </c>
      <c r="J992" s="58">
        <v>0.55000000000000004</v>
      </c>
      <c r="K992" s="35">
        <v>3356</v>
      </c>
      <c r="L992" s="56"/>
      <c r="M992" s="35">
        <f t="shared" si="20"/>
        <v>1602</v>
      </c>
      <c r="N992" s="35">
        <f t="shared" si="21"/>
        <v>1754</v>
      </c>
      <c r="O992" s="36">
        <f t="shared" si="17"/>
        <v>0.52264600715137066</v>
      </c>
    </row>
    <row r="993" spans="1:15" x14ac:dyDescent="0.25">
      <c r="A993" s="37">
        <v>101006</v>
      </c>
      <c r="B993" s="30" t="s">
        <v>45</v>
      </c>
      <c r="C993" s="30" t="s">
        <v>1014</v>
      </c>
      <c r="D993" s="30" t="s">
        <v>1019</v>
      </c>
      <c r="E993" s="42">
        <v>1145</v>
      </c>
      <c r="F993" s="32">
        <v>1227</v>
      </c>
      <c r="G993" s="59">
        <f t="shared" si="18"/>
        <v>82</v>
      </c>
      <c r="H993" s="40">
        <v>945</v>
      </c>
      <c r="I993" s="59">
        <f t="shared" si="19"/>
        <v>282</v>
      </c>
      <c r="J993" s="58">
        <v>0.23</v>
      </c>
      <c r="K993" s="35">
        <v>1152</v>
      </c>
      <c r="L993" s="56"/>
      <c r="M993" s="34">
        <f t="shared" si="20"/>
        <v>945</v>
      </c>
      <c r="N993" s="35">
        <f t="shared" si="21"/>
        <v>207</v>
      </c>
      <c r="O993" s="36">
        <f t="shared" si="17"/>
        <v>0.1796875</v>
      </c>
    </row>
    <row r="994" spans="1:15" x14ac:dyDescent="0.25">
      <c r="A994" s="37">
        <v>101007</v>
      </c>
      <c r="B994" s="30" t="s">
        <v>45</v>
      </c>
      <c r="C994" s="30" t="s">
        <v>1014</v>
      </c>
      <c r="D994" s="30" t="s">
        <v>1020</v>
      </c>
      <c r="E994" s="42">
        <v>3907</v>
      </c>
      <c r="F994" s="32">
        <v>5385</v>
      </c>
      <c r="G994" s="59">
        <f t="shared" si="18"/>
        <v>1478</v>
      </c>
      <c r="H994" s="59">
        <v>2296</v>
      </c>
      <c r="I994" s="59">
        <f t="shared" si="19"/>
        <v>3089</v>
      </c>
      <c r="J994" s="58">
        <v>0.56999999999999995</v>
      </c>
      <c r="K994" s="35">
        <v>5120</v>
      </c>
      <c r="L994" s="56"/>
      <c r="M994" s="35">
        <f t="shared" si="20"/>
        <v>2296</v>
      </c>
      <c r="N994" s="35">
        <f t="shared" si="21"/>
        <v>2824</v>
      </c>
      <c r="O994" s="36">
        <f t="shared" si="17"/>
        <v>0.55156249999999996</v>
      </c>
    </row>
    <row r="995" spans="1:15" x14ac:dyDescent="0.25">
      <c r="A995" s="37">
        <v>101101</v>
      </c>
      <c r="B995" s="30" t="s">
        <v>45</v>
      </c>
      <c r="C995" s="30" t="s">
        <v>1021</v>
      </c>
      <c r="D995" s="30" t="s">
        <v>1022</v>
      </c>
      <c r="E995" s="42">
        <v>4348</v>
      </c>
      <c r="F995" s="32">
        <v>4736</v>
      </c>
      <c r="G995" s="59">
        <f t="shared" si="18"/>
        <v>388</v>
      </c>
      <c r="H995" s="59">
        <v>3617</v>
      </c>
      <c r="I995" s="59">
        <f t="shared" si="19"/>
        <v>1119</v>
      </c>
      <c r="J995" s="58">
        <v>0.24</v>
      </c>
      <c r="K995" s="35">
        <v>4570</v>
      </c>
      <c r="L995" s="56"/>
      <c r="M995" s="35">
        <f t="shared" si="20"/>
        <v>3617</v>
      </c>
      <c r="N995" s="35">
        <f t="shared" si="21"/>
        <v>953</v>
      </c>
      <c r="O995" s="36">
        <f t="shared" si="17"/>
        <v>0.20853391684901532</v>
      </c>
    </row>
    <row r="996" spans="1:15" x14ac:dyDescent="0.25">
      <c r="A996" s="37">
        <v>101102</v>
      </c>
      <c r="B996" s="30" t="s">
        <v>45</v>
      </c>
      <c r="C996" s="30" t="s">
        <v>1021</v>
      </c>
      <c r="D996" s="30" t="s">
        <v>1023</v>
      </c>
      <c r="E996" s="42">
        <v>970</v>
      </c>
      <c r="F996" s="32">
        <v>1032</v>
      </c>
      <c r="G996" s="59">
        <f t="shared" si="18"/>
        <v>62</v>
      </c>
      <c r="H996" s="40">
        <v>723</v>
      </c>
      <c r="I996" s="59">
        <f t="shared" si="19"/>
        <v>309</v>
      </c>
      <c r="J996" s="58">
        <v>0.3</v>
      </c>
      <c r="K996" s="34">
        <v>928</v>
      </c>
      <c r="L996" s="56"/>
      <c r="M996" s="34">
        <f t="shared" si="20"/>
        <v>723</v>
      </c>
      <c r="N996" s="34">
        <f t="shared" si="21"/>
        <v>205</v>
      </c>
      <c r="O996" s="36">
        <f t="shared" si="17"/>
        <v>0.22090517241379309</v>
      </c>
    </row>
    <row r="997" spans="1:15" x14ac:dyDescent="0.25">
      <c r="A997" s="37">
        <v>101103</v>
      </c>
      <c r="B997" s="30" t="s">
        <v>45</v>
      </c>
      <c r="C997" s="30" t="s">
        <v>1021</v>
      </c>
      <c r="D997" s="30" t="s">
        <v>1024</v>
      </c>
      <c r="E997" s="57">
        <v>989</v>
      </c>
      <c r="F997" s="39">
        <v>991</v>
      </c>
      <c r="G997" s="40">
        <f t="shared" si="18"/>
        <v>2</v>
      </c>
      <c r="H997" s="40">
        <v>151</v>
      </c>
      <c r="I997" s="40">
        <f t="shared" si="19"/>
        <v>840</v>
      </c>
      <c r="J997" s="58">
        <v>0.85</v>
      </c>
      <c r="K997" s="34">
        <v>898</v>
      </c>
      <c r="L997" s="56"/>
      <c r="M997" s="34">
        <f t="shared" si="20"/>
        <v>151</v>
      </c>
      <c r="N997" s="34">
        <f t="shared" si="21"/>
        <v>747</v>
      </c>
      <c r="O997" s="36">
        <f t="shared" si="17"/>
        <v>0.83184855233853006</v>
      </c>
    </row>
    <row r="998" spans="1:15" x14ac:dyDescent="0.25">
      <c r="A998" s="37">
        <v>101104</v>
      </c>
      <c r="B998" s="30" t="s">
        <v>45</v>
      </c>
      <c r="C998" s="30" t="s">
        <v>1021</v>
      </c>
      <c r="D998" s="30" t="s">
        <v>1025</v>
      </c>
      <c r="E998" s="42">
        <v>4440</v>
      </c>
      <c r="F998" s="32">
        <v>4857</v>
      </c>
      <c r="G998" s="59">
        <f t="shared" si="18"/>
        <v>417</v>
      </c>
      <c r="H998" s="59">
        <v>2985</v>
      </c>
      <c r="I998" s="59">
        <f t="shared" si="19"/>
        <v>1872</v>
      </c>
      <c r="J998" s="58">
        <v>0.39</v>
      </c>
      <c r="K998" s="35">
        <v>4754</v>
      </c>
      <c r="L998" s="56"/>
      <c r="M998" s="35">
        <f t="shared" si="20"/>
        <v>2985</v>
      </c>
      <c r="N998" s="35">
        <f t="shared" si="21"/>
        <v>1769</v>
      </c>
      <c r="O998" s="36">
        <f t="shared" si="17"/>
        <v>0.37210769877997474</v>
      </c>
    </row>
    <row r="999" spans="1:15" x14ac:dyDescent="0.25">
      <c r="A999" s="37">
        <v>101105</v>
      </c>
      <c r="B999" s="30" t="s">
        <v>45</v>
      </c>
      <c r="C999" s="30" t="s">
        <v>1021</v>
      </c>
      <c r="D999" s="30" t="s">
        <v>1026</v>
      </c>
      <c r="E999" s="42">
        <v>953</v>
      </c>
      <c r="F999" s="32">
        <v>1062</v>
      </c>
      <c r="G999" s="59">
        <f t="shared" si="18"/>
        <v>109</v>
      </c>
      <c r="H999" s="40">
        <v>826</v>
      </c>
      <c r="I999" s="59">
        <f t="shared" si="19"/>
        <v>236</v>
      </c>
      <c r="J999" s="58">
        <v>0.22</v>
      </c>
      <c r="K999" s="35">
        <v>1006</v>
      </c>
      <c r="L999" s="56"/>
      <c r="M999" s="34">
        <f t="shared" si="20"/>
        <v>826</v>
      </c>
      <c r="N999" s="35">
        <f t="shared" si="21"/>
        <v>180</v>
      </c>
      <c r="O999" s="36">
        <f t="shared" si="17"/>
        <v>0.17892644135188868</v>
      </c>
    </row>
    <row r="1000" spans="1:15" x14ac:dyDescent="0.25">
      <c r="A1000" s="37">
        <v>101106</v>
      </c>
      <c r="B1000" s="30" t="s">
        <v>45</v>
      </c>
      <c r="C1000" s="30" t="s">
        <v>1021</v>
      </c>
      <c r="D1000" s="30" t="s">
        <v>1027</v>
      </c>
      <c r="E1000" s="42">
        <v>3493</v>
      </c>
      <c r="F1000" s="32">
        <v>3846</v>
      </c>
      <c r="G1000" s="59">
        <f t="shared" si="18"/>
        <v>353</v>
      </c>
      <c r="H1000" s="59">
        <v>2203</v>
      </c>
      <c r="I1000" s="59">
        <f t="shared" si="19"/>
        <v>1643</v>
      </c>
      <c r="J1000" s="58">
        <v>0.43</v>
      </c>
      <c r="K1000" s="35">
        <v>3684</v>
      </c>
      <c r="L1000" s="29">
        <v>396</v>
      </c>
      <c r="M1000" s="35">
        <f t="shared" si="20"/>
        <v>2599</v>
      </c>
      <c r="N1000" s="35">
        <f t="shared" si="21"/>
        <v>1085</v>
      </c>
      <c r="O1000" s="36">
        <f t="shared" si="17"/>
        <v>0.2945168295331162</v>
      </c>
    </row>
    <row r="1001" spans="1:15" x14ac:dyDescent="0.25">
      <c r="A1001" s="37">
        <v>101107</v>
      </c>
      <c r="B1001" s="30" t="s">
        <v>45</v>
      </c>
      <c r="C1001" s="30" t="s">
        <v>1021</v>
      </c>
      <c r="D1001" s="30" t="s">
        <v>508</v>
      </c>
      <c r="E1001" s="42">
        <v>1053</v>
      </c>
      <c r="F1001" s="32">
        <v>1067</v>
      </c>
      <c r="G1001" s="59">
        <f t="shared" si="18"/>
        <v>14</v>
      </c>
      <c r="H1001" s="40">
        <v>766</v>
      </c>
      <c r="I1001" s="59">
        <f t="shared" si="19"/>
        <v>301</v>
      </c>
      <c r="J1001" s="58">
        <v>0.28000000000000003</v>
      </c>
      <c r="K1001" s="34">
        <v>996</v>
      </c>
      <c r="L1001" s="56"/>
      <c r="M1001" s="34">
        <f t="shared" si="20"/>
        <v>766</v>
      </c>
      <c r="N1001" s="34">
        <f t="shared" si="21"/>
        <v>230</v>
      </c>
      <c r="O1001" s="36">
        <f t="shared" si="17"/>
        <v>0.23092369477911648</v>
      </c>
    </row>
    <row r="1002" spans="1:15" x14ac:dyDescent="0.25">
      <c r="A1002" s="37">
        <v>101108</v>
      </c>
      <c r="B1002" s="30" t="s">
        <v>45</v>
      </c>
      <c r="C1002" s="30" t="s">
        <v>1021</v>
      </c>
      <c r="D1002" s="30" t="s">
        <v>1028</v>
      </c>
      <c r="E1002" s="42">
        <v>1929</v>
      </c>
      <c r="F1002" s="32">
        <v>1971</v>
      </c>
      <c r="G1002" s="59">
        <f t="shared" si="18"/>
        <v>42</v>
      </c>
      <c r="H1002" s="59">
        <v>1715</v>
      </c>
      <c r="I1002" s="59">
        <f t="shared" si="19"/>
        <v>256</v>
      </c>
      <c r="J1002" s="58">
        <v>0.13</v>
      </c>
      <c r="K1002" s="35">
        <v>1889</v>
      </c>
      <c r="L1002" s="56"/>
      <c r="M1002" s="35">
        <f t="shared" si="20"/>
        <v>1715</v>
      </c>
      <c r="N1002" s="35">
        <f t="shared" si="21"/>
        <v>174</v>
      </c>
      <c r="O1002" s="36">
        <f t="shared" si="17"/>
        <v>9.2112228692429854E-2</v>
      </c>
    </row>
    <row r="1003" spans="1:15" x14ac:dyDescent="0.25">
      <c r="A1003" s="37">
        <v>110101</v>
      </c>
      <c r="B1003" s="30" t="s">
        <v>46</v>
      </c>
      <c r="C1003" s="30" t="s">
        <v>46</v>
      </c>
      <c r="D1003" s="30" t="s">
        <v>46</v>
      </c>
      <c r="E1003" s="57">
        <v>462</v>
      </c>
      <c r="F1003" s="39">
        <v>529</v>
      </c>
      <c r="G1003" s="40">
        <f t="shared" si="18"/>
        <v>67</v>
      </c>
      <c r="H1003" s="40">
        <v>25</v>
      </c>
      <c r="I1003" s="40">
        <f t="shared" si="19"/>
        <v>504</v>
      </c>
      <c r="J1003" s="58">
        <v>0.95</v>
      </c>
      <c r="K1003" s="34">
        <v>542</v>
      </c>
      <c r="L1003" s="29">
        <v>0</v>
      </c>
      <c r="M1003" s="34">
        <f t="shared" si="20"/>
        <v>25</v>
      </c>
      <c r="N1003" s="34">
        <f t="shared" si="21"/>
        <v>517</v>
      </c>
      <c r="O1003" s="36">
        <f t="shared" si="17"/>
        <v>0.95387453874538741</v>
      </c>
    </row>
    <row r="1004" spans="1:15" x14ac:dyDescent="0.25">
      <c r="A1004" s="37">
        <v>110102</v>
      </c>
      <c r="B1004" s="30" t="s">
        <v>46</v>
      </c>
      <c r="C1004" s="30" t="s">
        <v>46</v>
      </c>
      <c r="D1004" s="30" t="s">
        <v>1029</v>
      </c>
      <c r="E1004" s="42">
        <v>3479</v>
      </c>
      <c r="F1004" s="32">
        <v>3782</v>
      </c>
      <c r="G1004" s="59">
        <f t="shared" si="18"/>
        <v>303</v>
      </c>
      <c r="H1004" s="59">
        <v>2066</v>
      </c>
      <c r="I1004" s="59">
        <f t="shared" si="19"/>
        <v>1716</v>
      </c>
      <c r="J1004" s="58">
        <v>0.45</v>
      </c>
      <c r="K1004" s="35">
        <v>3815</v>
      </c>
      <c r="L1004" s="56"/>
      <c r="M1004" s="35">
        <f t="shared" si="20"/>
        <v>2066</v>
      </c>
      <c r="N1004" s="35">
        <f t="shared" si="21"/>
        <v>1749</v>
      </c>
      <c r="O1004" s="36">
        <f t="shared" si="17"/>
        <v>0.45845347313237222</v>
      </c>
    </row>
    <row r="1005" spans="1:15" x14ac:dyDescent="0.25">
      <c r="A1005" s="37">
        <v>110103</v>
      </c>
      <c r="B1005" s="30" t="s">
        <v>46</v>
      </c>
      <c r="C1005" s="30" t="s">
        <v>46</v>
      </c>
      <c r="D1005" s="30" t="s">
        <v>1030</v>
      </c>
      <c r="E1005" s="42">
        <v>3697</v>
      </c>
      <c r="F1005" s="32">
        <v>3897</v>
      </c>
      <c r="G1005" s="59">
        <f t="shared" si="18"/>
        <v>200</v>
      </c>
      <c r="H1005" s="59">
        <v>3557</v>
      </c>
      <c r="I1005" s="59">
        <f t="shared" si="19"/>
        <v>340</v>
      </c>
      <c r="J1005" s="58">
        <v>0.09</v>
      </c>
      <c r="K1005" s="35">
        <v>3839</v>
      </c>
      <c r="L1005" s="56"/>
      <c r="M1005" s="35">
        <f t="shared" si="20"/>
        <v>3557</v>
      </c>
      <c r="N1005" s="35">
        <f t="shared" si="21"/>
        <v>282</v>
      </c>
      <c r="O1005" s="36">
        <f t="shared" si="17"/>
        <v>7.3456629330554829E-2</v>
      </c>
    </row>
    <row r="1006" spans="1:15" x14ac:dyDescent="0.25">
      <c r="A1006" s="37">
        <v>110104</v>
      </c>
      <c r="B1006" s="30" t="s">
        <v>46</v>
      </c>
      <c r="C1006" s="30" t="s">
        <v>46</v>
      </c>
      <c r="D1006" s="30" t="s">
        <v>1031</v>
      </c>
      <c r="E1006" s="42">
        <v>2160</v>
      </c>
      <c r="F1006" s="32">
        <v>2263</v>
      </c>
      <c r="G1006" s="59">
        <f t="shared" si="18"/>
        <v>103</v>
      </c>
      <c r="H1006" s="59">
        <v>1825</v>
      </c>
      <c r="I1006" s="59">
        <f t="shared" si="19"/>
        <v>438</v>
      </c>
      <c r="J1006" s="58">
        <v>0.19</v>
      </c>
      <c r="K1006" s="35">
        <v>2140</v>
      </c>
      <c r="L1006" s="56"/>
      <c r="M1006" s="35">
        <f t="shared" si="20"/>
        <v>1825</v>
      </c>
      <c r="N1006" s="35">
        <f t="shared" si="21"/>
        <v>315</v>
      </c>
      <c r="O1006" s="36">
        <f t="shared" si="17"/>
        <v>0.14719626168224298</v>
      </c>
    </row>
    <row r="1007" spans="1:15" x14ac:dyDescent="0.25">
      <c r="A1007" s="37">
        <v>110105</v>
      </c>
      <c r="B1007" s="30" t="s">
        <v>46</v>
      </c>
      <c r="C1007" s="30" t="s">
        <v>46</v>
      </c>
      <c r="D1007" s="30" t="s">
        <v>1032</v>
      </c>
      <c r="E1007" s="42">
        <v>1289</v>
      </c>
      <c r="F1007" s="32">
        <v>1438</v>
      </c>
      <c r="G1007" s="59">
        <f t="shared" si="18"/>
        <v>149</v>
      </c>
      <c r="H1007" s="59">
        <v>1135</v>
      </c>
      <c r="I1007" s="59">
        <f t="shared" si="19"/>
        <v>303</v>
      </c>
      <c r="J1007" s="58">
        <v>0.21</v>
      </c>
      <c r="K1007" s="35">
        <v>1499</v>
      </c>
      <c r="L1007" s="56"/>
      <c r="M1007" s="35">
        <f t="shared" si="20"/>
        <v>1135</v>
      </c>
      <c r="N1007" s="35">
        <f t="shared" si="21"/>
        <v>364</v>
      </c>
      <c r="O1007" s="36">
        <f t="shared" si="17"/>
        <v>0.24282855236824549</v>
      </c>
    </row>
    <row r="1008" spans="1:15" x14ac:dyDescent="0.25">
      <c r="A1008" s="37">
        <v>110106</v>
      </c>
      <c r="B1008" s="30" t="s">
        <v>46</v>
      </c>
      <c r="C1008" s="30" t="s">
        <v>46</v>
      </c>
      <c r="D1008" s="30" t="s">
        <v>1033</v>
      </c>
      <c r="E1008" s="57">
        <v>801</v>
      </c>
      <c r="F1008" s="39">
        <v>831</v>
      </c>
      <c r="G1008" s="40">
        <f t="shared" si="18"/>
        <v>30</v>
      </c>
      <c r="H1008" s="40">
        <v>784</v>
      </c>
      <c r="I1008" s="40">
        <f t="shared" si="19"/>
        <v>47</v>
      </c>
      <c r="J1008" s="58">
        <v>0.06</v>
      </c>
      <c r="K1008" s="34">
        <v>792</v>
      </c>
      <c r="L1008" s="29">
        <v>0</v>
      </c>
      <c r="M1008" s="34">
        <f t="shared" si="20"/>
        <v>784</v>
      </c>
      <c r="N1008" s="34">
        <f t="shared" si="21"/>
        <v>8</v>
      </c>
      <c r="O1008" s="36">
        <f t="shared" si="17"/>
        <v>1.0101010101010102E-2</v>
      </c>
    </row>
    <row r="1009" spans="1:15" x14ac:dyDescent="0.25">
      <c r="A1009" s="37">
        <v>110107</v>
      </c>
      <c r="B1009" s="30" t="s">
        <v>46</v>
      </c>
      <c r="C1009" s="30" t="s">
        <v>46</v>
      </c>
      <c r="D1009" s="30" t="s">
        <v>1034</v>
      </c>
      <c r="E1009" s="42">
        <v>6533</v>
      </c>
      <c r="F1009" s="32">
        <v>7220</v>
      </c>
      <c r="G1009" s="59">
        <f t="shared" si="18"/>
        <v>687</v>
      </c>
      <c r="H1009" s="59">
        <v>6628</v>
      </c>
      <c r="I1009" s="59">
        <f t="shared" si="19"/>
        <v>592</v>
      </c>
      <c r="J1009" s="58">
        <v>0.08</v>
      </c>
      <c r="K1009" s="35">
        <v>7513</v>
      </c>
      <c r="L1009" s="56"/>
      <c r="M1009" s="35">
        <f t="shared" si="20"/>
        <v>6628</v>
      </c>
      <c r="N1009" s="35">
        <f t="shared" si="21"/>
        <v>885</v>
      </c>
      <c r="O1009" s="36">
        <f t="shared" si="17"/>
        <v>0.11779582057766538</v>
      </c>
    </row>
    <row r="1010" spans="1:15" x14ac:dyDescent="0.25">
      <c r="A1010" s="37">
        <v>110108</v>
      </c>
      <c r="B1010" s="30" t="s">
        <v>46</v>
      </c>
      <c r="C1010" s="30" t="s">
        <v>46</v>
      </c>
      <c r="D1010" s="30" t="s">
        <v>1035</v>
      </c>
      <c r="E1010" s="42">
        <v>1820</v>
      </c>
      <c r="F1010" s="32">
        <v>1687</v>
      </c>
      <c r="G1010" s="59">
        <f t="shared" si="18"/>
        <v>-133</v>
      </c>
      <c r="H1010" s="59">
        <v>1578</v>
      </c>
      <c r="I1010" s="59">
        <f t="shared" si="19"/>
        <v>109</v>
      </c>
      <c r="J1010" s="58">
        <v>0.06</v>
      </c>
      <c r="K1010" s="35">
        <v>1687</v>
      </c>
      <c r="L1010" s="29">
        <v>109</v>
      </c>
      <c r="M1010" s="35">
        <f t="shared" si="20"/>
        <v>1687</v>
      </c>
      <c r="N1010" s="35">
        <f t="shared" si="21"/>
        <v>0</v>
      </c>
      <c r="O1010" s="36">
        <f t="shared" si="17"/>
        <v>0</v>
      </c>
    </row>
    <row r="1011" spans="1:15" x14ac:dyDescent="0.25">
      <c r="A1011" s="37">
        <v>110109</v>
      </c>
      <c r="B1011" s="30" t="s">
        <v>46</v>
      </c>
      <c r="C1011" s="30" t="s">
        <v>46</v>
      </c>
      <c r="D1011" s="30" t="s">
        <v>1036</v>
      </c>
      <c r="E1011" s="42">
        <v>3815</v>
      </c>
      <c r="F1011" s="32">
        <v>4157</v>
      </c>
      <c r="G1011" s="59">
        <f t="shared" si="18"/>
        <v>342</v>
      </c>
      <c r="H1011" s="59">
        <v>3597</v>
      </c>
      <c r="I1011" s="59">
        <f t="shared" si="19"/>
        <v>560</v>
      </c>
      <c r="J1011" s="58">
        <v>0.13</v>
      </c>
      <c r="K1011" s="35">
        <v>4198</v>
      </c>
      <c r="L1011" s="29">
        <v>0</v>
      </c>
      <c r="M1011" s="35">
        <f t="shared" si="20"/>
        <v>3597</v>
      </c>
      <c r="N1011" s="35">
        <f t="shared" si="21"/>
        <v>601</v>
      </c>
      <c r="O1011" s="36">
        <f t="shared" si="17"/>
        <v>0.1431634111481658</v>
      </c>
    </row>
    <row r="1012" spans="1:15" x14ac:dyDescent="0.25">
      <c r="A1012" s="37">
        <v>110110</v>
      </c>
      <c r="B1012" s="30" t="s">
        <v>46</v>
      </c>
      <c r="C1012" s="30" t="s">
        <v>46</v>
      </c>
      <c r="D1012" s="30" t="s">
        <v>522</v>
      </c>
      <c r="E1012" s="42">
        <v>6293</v>
      </c>
      <c r="F1012" s="32">
        <v>6901</v>
      </c>
      <c r="G1012" s="59">
        <f t="shared" si="18"/>
        <v>608</v>
      </c>
      <c r="H1012" s="59">
        <v>6155</v>
      </c>
      <c r="I1012" s="59">
        <f t="shared" si="19"/>
        <v>746</v>
      </c>
      <c r="J1012" s="58">
        <v>0.11</v>
      </c>
      <c r="K1012" s="35">
        <v>7014</v>
      </c>
      <c r="L1012" s="56"/>
      <c r="M1012" s="35">
        <f t="shared" si="20"/>
        <v>6155</v>
      </c>
      <c r="N1012" s="35">
        <f t="shared" si="21"/>
        <v>859</v>
      </c>
      <c r="O1012" s="36">
        <f t="shared" si="17"/>
        <v>0.12246934702024523</v>
      </c>
    </row>
    <row r="1013" spans="1:15" x14ac:dyDescent="0.25">
      <c r="A1013" s="37">
        <v>110111</v>
      </c>
      <c r="B1013" s="30" t="s">
        <v>46</v>
      </c>
      <c r="C1013" s="30" t="s">
        <v>46</v>
      </c>
      <c r="D1013" s="30" t="s">
        <v>753</v>
      </c>
      <c r="E1013" s="42">
        <v>8006</v>
      </c>
      <c r="F1013" s="32">
        <v>8696</v>
      </c>
      <c r="G1013" s="59">
        <f t="shared" si="18"/>
        <v>690</v>
      </c>
      <c r="H1013" s="59">
        <v>7017</v>
      </c>
      <c r="I1013" s="59">
        <f t="shared" si="19"/>
        <v>1679</v>
      </c>
      <c r="J1013" s="58">
        <v>0.19</v>
      </c>
      <c r="K1013" s="35">
        <v>8543</v>
      </c>
      <c r="L1013" s="29">
        <v>0</v>
      </c>
      <c r="M1013" s="35">
        <f t="shared" si="20"/>
        <v>7017</v>
      </c>
      <c r="N1013" s="35">
        <f t="shared" si="21"/>
        <v>1526</v>
      </c>
      <c r="O1013" s="36">
        <f t="shared" si="17"/>
        <v>0.1786257754887042</v>
      </c>
    </row>
    <row r="1014" spans="1:15" x14ac:dyDescent="0.25">
      <c r="A1014" s="37">
        <v>110112</v>
      </c>
      <c r="B1014" s="30" t="s">
        <v>46</v>
      </c>
      <c r="C1014" s="30" t="s">
        <v>46</v>
      </c>
      <c r="D1014" s="30" t="s">
        <v>1037</v>
      </c>
      <c r="E1014" s="57">
        <v>254</v>
      </c>
      <c r="F1014" s="39">
        <v>224</v>
      </c>
      <c r="G1014" s="40">
        <f t="shared" si="18"/>
        <v>-30</v>
      </c>
      <c r="H1014" s="40">
        <v>224</v>
      </c>
      <c r="I1014" s="40">
        <f t="shared" si="19"/>
        <v>0</v>
      </c>
      <c r="J1014" s="58">
        <v>0</v>
      </c>
      <c r="K1014" s="34">
        <v>224</v>
      </c>
      <c r="L1014" s="56"/>
      <c r="M1014" s="34">
        <f t="shared" si="20"/>
        <v>224</v>
      </c>
      <c r="N1014" s="34">
        <f t="shared" si="21"/>
        <v>0</v>
      </c>
      <c r="O1014" s="36">
        <f t="shared" si="17"/>
        <v>0</v>
      </c>
    </row>
    <row r="1015" spans="1:15" x14ac:dyDescent="0.25">
      <c r="A1015" s="37">
        <v>110113</v>
      </c>
      <c r="B1015" s="30" t="s">
        <v>46</v>
      </c>
      <c r="C1015" s="30" t="s">
        <v>46</v>
      </c>
      <c r="D1015" s="30" t="s">
        <v>1038</v>
      </c>
      <c r="E1015" s="42">
        <v>2174</v>
      </c>
      <c r="F1015" s="32">
        <v>2321</v>
      </c>
      <c r="G1015" s="59">
        <f t="shared" si="18"/>
        <v>147</v>
      </c>
      <c r="H1015" s="59">
        <v>2099</v>
      </c>
      <c r="I1015" s="59">
        <f t="shared" si="19"/>
        <v>222</v>
      </c>
      <c r="J1015" s="58">
        <v>0.1</v>
      </c>
      <c r="K1015" s="35">
        <v>2354</v>
      </c>
      <c r="L1015" s="56"/>
      <c r="M1015" s="35">
        <f t="shared" si="20"/>
        <v>2099</v>
      </c>
      <c r="N1015" s="35">
        <f t="shared" si="21"/>
        <v>255</v>
      </c>
      <c r="O1015" s="36">
        <f t="shared" si="17"/>
        <v>0.10832625318606627</v>
      </c>
    </row>
    <row r="1016" spans="1:15" x14ac:dyDescent="0.25">
      <c r="A1016" s="37">
        <v>110114</v>
      </c>
      <c r="B1016" s="30" t="s">
        <v>46</v>
      </c>
      <c r="C1016" s="30" t="s">
        <v>46</v>
      </c>
      <c r="D1016" s="30" t="s">
        <v>1039</v>
      </c>
      <c r="E1016" s="42">
        <v>1110</v>
      </c>
      <c r="F1016" s="32">
        <v>1247</v>
      </c>
      <c r="G1016" s="59">
        <f t="shared" si="18"/>
        <v>137</v>
      </c>
      <c r="H1016" s="40">
        <v>426</v>
      </c>
      <c r="I1016" s="59">
        <f t="shared" si="19"/>
        <v>821</v>
      </c>
      <c r="J1016" s="58">
        <v>0.66</v>
      </c>
      <c r="K1016" s="35">
        <v>1260</v>
      </c>
      <c r="L1016" s="56"/>
      <c r="M1016" s="34">
        <f t="shared" si="20"/>
        <v>426</v>
      </c>
      <c r="N1016" s="35">
        <f t="shared" si="21"/>
        <v>834</v>
      </c>
      <c r="O1016" s="36">
        <f t="shared" si="17"/>
        <v>0.66190476190476188</v>
      </c>
    </row>
    <row r="1017" spans="1:15" x14ac:dyDescent="0.25">
      <c r="A1017" s="37">
        <v>110201</v>
      </c>
      <c r="B1017" s="30" t="s">
        <v>46</v>
      </c>
      <c r="C1017" s="30" t="s">
        <v>1040</v>
      </c>
      <c r="D1017" s="30" t="s">
        <v>1041</v>
      </c>
      <c r="E1017" s="38"/>
      <c r="F1017" s="39">
        <v>0</v>
      </c>
      <c r="G1017" s="40">
        <f t="shared" si="18"/>
        <v>0</v>
      </c>
      <c r="H1017" s="40">
        <v>0</v>
      </c>
      <c r="I1017" s="40">
        <f t="shared" si="19"/>
        <v>0</v>
      </c>
      <c r="J1017" s="40" t="s">
        <v>1834</v>
      </c>
      <c r="K1017" s="34">
        <v>0</v>
      </c>
      <c r="L1017" s="56"/>
      <c r="M1017" s="34">
        <f t="shared" si="20"/>
        <v>0</v>
      </c>
      <c r="N1017" s="34">
        <f t="shared" si="21"/>
        <v>0</v>
      </c>
      <c r="O1017" s="36" t="e">
        <f t="shared" si="17"/>
        <v>#DIV/0!</v>
      </c>
    </row>
    <row r="1018" spans="1:15" x14ac:dyDescent="0.25">
      <c r="A1018" s="37">
        <v>110202</v>
      </c>
      <c r="B1018" s="30" t="s">
        <v>46</v>
      </c>
      <c r="C1018" s="30" t="s">
        <v>1040</v>
      </c>
      <c r="D1018" s="30" t="s">
        <v>1042</v>
      </c>
      <c r="E1018" s="42">
        <v>2007</v>
      </c>
      <c r="F1018" s="32">
        <v>2090</v>
      </c>
      <c r="G1018" s="59">
        <f t="shared" si="18"/>
        <v>83</v>
      </c>
      <c r="H1018" s="59">
        <v>1116</v>
      </c>
      <c r="I1018" s="59">
        <f t="shared" si="19"/>
        <v>974</v>
      </c>
      <c r="J1018" s="58">
        <v>0.47</v>
      </c>
      <c r="K1018" s="35">
        <v>2058</v>
      </c>
      <c r="L1018" s="56"/>
      <c r="M1018" s="35">
        <f t="shared" si="20"/>
        <v>1116</v>
      </c>
      <c r="N1018" s="35">
        <f t="shared" si="21"/>
        <v>942</v>
      </c>
      <c r="O1018" s="36">
        <f t="shared" si="17"/>
        <v>0.45772594752186591</v>
      </c>
    </row>
    <row r="1019" spans="1:15" x14ac:dyDescent="0.25">
      <c r="A1019" s="37">
        <v>110203</v>
      </c>
      <c r="B1019" s="30" t="s">
        <v>46</v>
      </c>
      <c r="C1019" s="30" t="s">
        <v>1040</v>
      </c>
      <c r="D1019" s="30" t="s">
        <v>1043</v>
      </c>
      <c r="E1019" s="42">
        <v>423</v>
      </c>
      <c r="F1019" s="32">
        <v>2455</v>
      </c>
      <c r="G1019" s="59">
        <f t="shared" si="18"/>
        <v>2032</v>
      </c>
      <c r="H1019" s="40">
        <v>293</v>
      </c>
      <c r="I1019" s="59">
        <f t="shared" si="19"/>
        <v>2162</v>
      </c>
      <c r="J1019" s="58">
        <v>0.88</v>
      </c>
      <c r="K1019" s="35">
        <v>2658</v>
      </c>
      <c r="L1019" s="56"/>
      <c r="M1019" s="34">
        <f t="shared" si="20"/>
        <v>293</v>
      </c>
      <c r="N1019" s="35">
        <f t="shared" si="21"/>
        <v>2365</v>
      </c>
      <c r="O1019" s="36">
        <f t="shared" si="17"/>
        <v>0.88976674191121141</v>
      </c>
    </row>
    <row r="1020" spans="1:15" x14ac:dyDescent="0.25">
      <c r="A1020" s="37">
        <v>110204</v>
      </c>
      <c r="B1020" s="30" t="s">
        <v>46</v>
      </c>
      <c r="C1020" s="30" t="s">
        <v>1040</v>
      </c>
      <c r="D1020" s="30" t="s">
        <v>1044</v>
      </c>
      <c r="E1020" s="42">
        <v>8298</v>
      </c>
      <c r="F1020" s="32">
        <v>9188</v>
      </c>
      <c r="G1020" s="59">
        <f t="shared" si="18"/>
        <v>890</v>
      </c>
      <c r="H1020" s="59">
        <v>8134</v>
      </c>
      <c r="I1020" s="59">
        <f t="shared" si="19"/>
        <v>1054</v>
      </c>
      <c r="J1020" s="58">
        <v>0.11</v>
      </c>
      <c r="K1020" s="35">
        <v>9292</v>
      </c>
      <c r="L1020" s="56"/>
      <c r="M1020" s="35">
        <f t="shared" si="20"/>
        <v>8134</v>
      </c>
      <c r="N1020" s="35">
        <f t="shared" si="21"/>
        <v>1158</v>
      </c>
      <c r="O1020" s="36">
        <f t="shared" si="17"/>
        <v>0.12462333189840723</v>
      </c>
    </row>
    <row r="1021" spans="1:15" x14ac:dyDescent="0.25">
      <c r="A1021" s="37">
        <v>110205</v>
      </c>
      <c r="B1021" s="30" t="s">
        <v>46</v>
      </c>
      <c r="C1021" s="30" t="s">
        <v>1040</v>
      </c>
      <c r="D1021" s="30" t="s">
        <v>902</v>
      </c>
      <c r="E1021" s="42">
        <v>9723</v>
      </c>
      <c r="F1021" s="32">
        <v>10735</v>
      </c>
      <c r="G1021" s="59">
        <f t="shared" si="18"/>
        <v>1012</v>
      </c>
      <c r="H1021" s="59">
        <v>5688</v>
      </c>
      <c r="I1021" s="59">
        <f t="shared" si="19"/>
        <v>5047</v>
      </c>
      <c r="J1021" s="58">
        <v>0.47</v>
      </c>
      <c r="K1021" s="35">
        <v>10853</v>
      </c>
      <c r="L1021" s="29">
        <v>248</v>
      </c>
      <c r="M1021" s="35">
        <f t="shared" si="20"/>
        <v>5936</v>
      </c>
      <c r="N1021" s="35">
        <f t="shared" si="21"/>
        <v>4917</v>
      </c>
      <c r="O1021" s="36">
        <f t="shared" si="17"/>
        <v>0.45305445498940383</v>
      </c>
    </row>
    <row r="1022" spans="1:15" x14ac:dyDescent="0.25">
      <c r="A1022" s="37">
        <v>110206</v>
      </c>
      <c r="B1022" s="30" t="s">
        <v>46</v>
      </c>
      <c r="C1022" s="30" t="s">
        <v>1040</v>
      </c>
      <c r="D1022" s="30" t="s">
        <v>1045</v>
      </c>
      <c r="E1022" s="42">
        <v>1162</v>
      </c>
      <c r="F1022" s="32">
        <v>1203</v>
      </c>
      <c r="G1022" s="59">
        <f t="shared" si="18"/>
        <v>41</v>
      </c>
      <c r="H1022" s="40">
        <v>172</v>
      </c>
      <c r="I1022" s="59">
        <f t="shared" si="19"/>
        <v>1031</v>
      </c>
      <c r="J1022" s="58">
        <v>0.86</v>
      </c>
      <c r="K1022" s="35">
        <v>1146</v>
      </c>
      <c r="L1022" s="56"/>
      <c r="M1022" s="34">
        <f t="shared" si="20"/>
        <v>172</v>
      </c>
      <c r="N1022" s="35">
        <f t="shared" si="21"/>
        <v>974</v>
      </c>
      <c r="O1022" s="36">
        <f t="shared" si="17"/>
        <v>0.84991273996509598</v>
      </c>
    </row>
    <row r="1023" spans="1:15" x14ac:dyDescent="0.25">
      <c r="A1023" s="37">
        <v>110207</v>
      </c>
      <c r="B1023" s="30" t="s">
        <v>46</v>
      </c>
      <c r="C1023" s="30" t="s">
        <v>1040</v>
      </c>
      <c r="D1023" s="30" t="s">
        <v>1034</v>
      </c>
      <c r="E1023" s="38"/>
      <c r="F1023" s="39">
        <v>0</v>
      </c>
      <c r="G1023" s="40">
        <f t="shared" si="18"/>
        <v>0</v>
      </c>
      <c r="H1023" s="40">
        <v>0</v>
      </c>
      <c r="I1023" s="40">
        <f t="shared" si="19"/>
        <v>0</v>
      </c>
      <c r="J1023" s="40" t="s">
        <v>1834</v>
      </c>
      <c r="K1023" s="34">
        <v>0</v>
      </c>
      <c r="L1023" s="29">
        <v>0</v>
      </c>
      <c r="M1023" s="34">
        <f t="shared" si="20"/>
        <v>0</v>
      </c>
      <c r="N1023" s="34">
        <f t="shared" si="21"/>
        <v>0</v>
      </c>
      <c r="O1023" s="36" t="e">
        <f t="shared" si="17"/>
        <v>#DIV/0!</v>
      </c>
    </row>
    <row r="1024" spans="1:15" x14ac:dyDescent="0.25">
      <c r="A1024" s="37">
        <v>110208</v>
      </c>
      <c r="B1024" s="30" t="s">
        <v>46</v>
      </c>
      <c r="C1024" s="30" t="s">
        <v>1040</v>
      </c>
      <c r="D1024" s="30" t="s">
        <v>1046</v>
      </c>
      <c r="E1024" s="42">
        <v>1190</v>
      </c>
      <c r="F1024" s="32">
        <v>1511</v>
      </c>
      <c r="G1024" s="59">
        <f t="shared" si="18"/>
        <v>321</v>
      </c>
      <c r="H1024" s="40">
        <v>333</v>
      </c>
      <c r="I1024" s="59">
        <f t="shared" si="19"/>
        <v>1178</v>
      </c>
      <c r="J1024" s="58">
        <v>0.78</v>
      </c>
      <c r="K1024" s="35">
        <v>1673</v>
      </c>
      <c r="L1024" s="56"/>
      <c r="M1024" s="34">
        <f t="shared" si="20"/>
        <v>333</v>
      </c>
      <c r="N1024" s="35">
        <f t="shared" si="21"/>
        <v>1340</v>
      </c>
      <c r="O1024" s="36">
        <f t="shared" si="17"/>
        <v>0.80095636580992224</v>
      </c>
    </row>
    <row r="1025" spans="1:15" x14ac:dyDescent="0.25">
      <c r="A1025" s="37">
        <v>110209</v>
      </c>
      <c r="B1025" s="30" t="s">
        <v>46</v>
      </c>
      <c r="C1025" s="30" t="s">
        <v>1040</v>
      </c>
      <c r="D1025" s="30" t="s">
        <v>1047</v>
      </c>
      <c r="E1025" s="42">
        <v>823</v>
      </c>
      <c r="F1025" s="32">
        <v>1069</v>
      </c>
      <c r="G1025" s="59">
        <f t="shared" si="18"/>
        <v>246</v>
      </c>
      <c r="H1025" s="40">
        <v>264</v>
      </c>
      <c r="I1025" s="59">
        <f t="shared" si="19"/>
        <v>805</v>
      </c>
      <c r="J1025" s="58">
        <v>0.75</v>
      </c>
      <c r="K1025" s="35">
        <v>1083</v>
      </c>
      <c r="L1025" s="56"/>
      <c r="M1025" s="34">
        <f t="shared" si="20"/>
        <v>264</v>
      </c>
      <c r="N1025" s="35">
        <f t="shared" si="21"/>
        <v>819</v>
      </c>
      <c r="O1025" s="36">
        <f t="shared" si="17"/>
        <v>0.75623268698060941</v>
      </c>
    </row>
    <row r="1026" spans="1:15" x14ac:dyDescent="0.25">
      <c r="A1026" s="37">
        <v>110210</v>
      </c>
      <c r="B1026" s="30" t="s">
        <v>46</v>
      </c>
      <c r="C1026" s="30" t="s">
        <v>1040</v>
      </c>
      <c r="D1026" s="30" t="s">
        <v>1048</v>
      </c>
      <c r="E1026" s="57">
        <v>529</v>
      </c>
      <c r="F1026" s="39">
        <v>541</v>
      </c>
      <c r="G1026" s="40">
        <f t="shared" si="18"/>
        <v>12</v>
      </c>
      <c r="H1026" s="40">
        <v>359</v>
      </c>
      <c r="I1026" s="40">
        <f t="shared" si="19"/>
        <v>182</v>
      </c>
      <c r="J1026" s="58">
        <v>0.34</v>
      </c>
      <c r="K1026" s="34">
        <v>515</v>
      </c>
      <c r="L1026" s="56"/>
      <c r="M1026" s="34">
        <f t="shared" si="20"/>
        <v>359</v>
      </c>
      <c r="N1026" s="34">
        <f t="shared" si="21"/>
        <v>156</v>
      </c>
      <c r="O1026" s="36">
        <f t="shared" si="17"/>
        <v>0.30291262135922331</v>
      </c>
    </row>
    <row r="1027" spans="1:15" x14ac:dyDescent="0.25">
      <c r="A1027" s="37">
        <v>110211</v>
      </c>
      <c r="B1027" s="30" t="s">
        <v>46</v>
      </c>
      <c r="C1027" s="30" t="s">
        <v>1040</v>
      </c>
      <c r="D1027" s="30" t="s">
        <v>1049</v>
      </c>
      <c r="E1027" s="57">
        <v>305</v>
      </c>
      <c r="F1027" s="39">
        <v>330</v>
      </c>
      <c r="G1027" s="40">
        <f t="shared" si="18"/>
        <v>25</v>
      </c>
      <c r="H1027" s="40">
        <v>114</v>
      </c>
      <c r="I1027" s="40">
        <f t="shared" si="19"/>
        <v>216</v>
      </c>
      <c r="J1027" s="58">
        <v>0.65</v>
      </c>
      <c r="K1027" s="34">
        <v>314</v>
      </c>
      <c r="L1027" s="56"/>
      <c r="M1027" s="34">
        <f t="shared" si="20"/>
        <v>114</v>
      </c>
      <c r="N1027" s="34">
        <f t="shared" si="21"/>
        <v>200</v>
      </c>
      <c r="O1027" s="36">
        <f t="shared" si="17"/>
        <v>0.63694267515923564</v>
      </c>
    </row>
    <row r="1028" spans="1:15" x14ac:dyDescent="0.25">
      <c r="A1028" s="37">
        <v>110301</v>
      </c>
      <c r="B1028" s="30" t="s">
        <v>46</v>
      </c>
      <c r="C1028" s="30" t="s">
        <v>1050</v>
      </c>
      <c r="D1028" s="30" t="s">
        <v>1050</v>
      </c>
      <c r="E1028" s="42">
        <v>1608</v>
      </c>
      <c r="F1028" s="32">
        <v>1542</v>
      </c>
      <c r="G1028" s="59">
        <f t="shared" si="18"/>
        <v>-66</v>
      </c>
      <c r="H1028" s="40">
        <v>439</v>
      </c>
      <c r="I1028" s="59">
        <f t="shared" si="19"/>
        <v>1103</v>
      </c>
      <c r="J1028" s="58">
        <v>0.72</v>
      </c>
      <c r="K1028" s="35">
        <v>1301</v>
      </c>
      <c r="L1028" s="56"/>
      <c r="M1028" s="34">
        <f t="shared" si="20"/>
        <v>439</v>
      </c>
      <c r="N1028" s="35">
        <f t="shared" si="21"/>
        <v>862</v>
      </c>
      <c r="O1028" s="36">
        <f t="shared" si="17"/>
        <v>0.6625672559569562</v>
      </c>
    </row>
    <row r="1029" spans="1:15" x14ac:dyDescent="0.25">
      <c r="A1029" s="37">
        <v>110302</v>
      </c>
      <c r="B1029" s="30" t="s">
        <v>46</v>
      </c>
      <c r="C1029" s="30" t="s">
        <v>1050</v>
      </c>
      <c r="D1029" s="30" t="s">
        <v>1051</v>
      </c>
      <c r="E1029" s="42">
        <v>1931</v>
      </c>
      <c r="F1029" s="32">
        <v>2155</v>
      </c>
      <c r="G1029" s="59">
        <f t="shared" si="18"/>
        <v>224</v>
      </c>
      <c r="H1029" s="59">
        <v>1738</v>
      </c>
      <c r="I1029" s="59">
        <f t="shared" si="19"/>
        <v>417</v>
      </c>
      <c r="J1029" s="58">
        <v>0.19</v>
      </c>
      <c r="K1029" s="35">
        <v>2175</v>
      </c>
      <c r="L1029" s="56"/>
      <c r="M1029" s="35">
        <f t="shared" si="20"/>
        <v>1738</v>
      </c>
      <c r="N1029" s="35">
        <f t="shared" si="21"/>
        <v>437</v>
      </c>
      <c r="O1029" s="36">
        <f t="shared" si="17"/>
        <v>0.20091954022988506</v>
      </c>
    </row>
    <row r="1030" spans="1:15" x14ac:dyDescent="0.25">
      <c r="A1030" s="37">
        <v>110303</v>
      </c>
      <c r="B1030" s="30" t="s">
        <v>46</v>
      </c>
      <c r="C1030" s="30" t="s">
        <v>1050</v>
      </c>
      <c r="D1030" s="30" t="s">
        <v>1052</v>
      </c>
      <c r="E1030" s="42">
        <v>3094</v>
      </c>
      <c r="F1030" s="32">
        <v>3527</v>
      </c>
      <c r="G1030" s="59">
        <f t="shared" si="18"/>
        <v>433</v>
      </c>
      <c r="H1030" s="59">
        <v>2800</v>
      </c>
      <c r="I1030" s="59">
        <f t="shared" si="19"/>
        <v>727</v>
      </c>
      <c r="J1030" s="58">
        <v>0.21</v>
      </c>
      <c r="K1030" s="35">
        <v>3585</v>
      </c>
      <c r="L1030" s="56"/>
      <c r="M1030" s="35">
        <f t="shared" si="20"/>
        <v>2800</v>
      </c>
      <c r="N1030" s="35">
        <f t="shared" si="21"/>
        <v>785</v>
      </c>
      <c r="O1030" s="36">
        <f t="shared" ref="O1030:O1284" si="22">N1030/K1030</f>
        <v>0.21896792189679218</v>
      </c>
    </row>
    <row r="1031" spans="1:15" x14ac:dyDescent="0.25">
      <c r="A1031" s="37">
        <v>110304</v>
      </c>
      <c r="B1031" s="30" t="s">
        <v>46</v>
      </c>
      <c r="C1031" s="30" t="s">
        <v>1050</v>
      </c>
      <c r="D1031" s="30" t="s">
        <v>1053</v>
      </c>
      <c r="E1031" s="57">
        <v>45</v>
      </c>
      <c r="F1031" s="39">
        <v>49</v>
      </c>
      <c r="G1031" s="40">
        <f t="shared" ref="G1031:G1285" si="23">F1031-E1031</f>
        <v>4</v>
      </c>
      <c r="H1031" s="40">
        <v>0</v>
      </c>
      <c r="I1031" s="40">
        <f t="shared" ref="I1031:I1285" si="24">F1031-H1031</f>
        <v>49</v>
      </c>
      <c r="J1031" s="58">
        <v>1</v>
      </c>
      <c r="K1031" s="34">
        <v>46</v>
      </c>
      <c r="L1031" s="29">
        <v>0</v>
      </c>
      <c r="M1031" s="34">
        <f t="shared" ref="M1031:M1285" si="25">H1031+L1031</f>
        <v>0</v>
      </c>
      <c r="N1031" s="34">
        <f t="shared" ref="N1031:N1285" si="26">K1031-M1031</f>
        <v>46</v>
      </c>
      <c r="O1031" s="36">
        <f t="shared" si="22"/>
        <v>1</v>
      </c>
    </row>
    <row r="1032" spans="1:15" x14ac:dyDescent="0.25">
      <c r="A1032" s="37">
        <v>110305</v>
      </c>
      <c r="B1032" s="30" t="s">
        <v>46</v>
      </c>
      <c r="C1032" s="30" t="s">
        <v>1050</v>
      </c>
      <c r="D1032" s="30" t="s">
        <v>152</v>
      </c>
      <c r="E1032" s="42">
        <v>2547</v>
      </c>
      <c r="F1032" s="32">
        <v>2943</v>
      </c>
      <c r="G1032" s="59">
        <f t="shared" si="23"/>
        <v>396</v>
      </c>
      <c r="H1032" s="59">
        <v>1062</v>
      </c>
      <c r="I1032" s="59">
        <f t="shared" si="24"/>
        <v>1881</v>
      </c>
      <c r="J1032" s="58">
        <v>0.64</v>
      </c>
      <c r="K1032" s="35">
        <v>3081</v>
      </c>
      <c r="L1032" s="56"/>
      <c r="M1032" s="35">
        <f t="shared" si="25"/>
        <v>1062</v>
      </c>
      <c r="N1032" s="35">
        <f t="shared" si="26"/>
        <v>2019</v>
      </c>
      <c r="O1032" s="36">
        <f t="shared" si="22"/>
        <v>0.65530671859785783</v>
      </c>
    </row>
    <row r="1033" spans="1:15" x14ac:dyDescent="0.25">
      <c r="A1033" s="37">
        <v>110401</v>
      </c>
      <c r="B1033" s="30" t="s">
        <v>46</v>
      </c>
      <c r="C1033" s="30" t="s">
        <v>1054</v>
      </c>
      <c r="D1033" s="30" t="s">
        <v>1054</v>
      </c>
      <c r="E1033" s="57">
        <v>739</v>
      </c>
      <c r="F1033" s="39">
        <v>826</v>
      </c>
      <c r="G1033" s="40">
        <f t="shared" si="23"/>
        <v>87</v>
      </c>
      <c r="H1033" s="40">
        <v>536</v>
      </c>
      <c r="I1033" s="40">
        <f t="shared" si="24"/>
        <v>290</v>
      </c>
      <c r="J1033" s="58">
        <v>0.41</v>
      </c>
      <c r="K1033" s="34">
        <v>609</v>
      </c>
      <c r="L1033" s="56"/>
      <c r="M1033" s="34">
        <f t="shared" si="25"/>
        <v>536</v>
      </c>
      <c r="N1033" s="34">
        <f t="shared" si="26"/>
        <v>73</v>
      </c>
      <c r="O1033" s="36">
        <f t="shared" si="22"/>
        <v>0.11986863711001643</v>
      </c>
    </row>
    <row r="1034" spans="1:15" x14ac:dyDescent="0.25">
      <c r="A1034" s="37">
        <v>110402</v>
      </c>
      <c r="B1034" s="30" t="s">
        <v>46</v>
      </c>
      <c r="C1034" s="30" t="s">
        <v>1054</v>
      </c>
      <c r="D1034" s="30" t="s">
        <v>1055</v>
      </c>
      <c r="E1034" s="42">
        <v>1542</v>
      </c>
      <c r="F1034" s="32">
        <v>1732</v>
      </c>
      <c r="G1034" s="59">
        <f t="shared" si="23"/>
        <v>190</v>
      </c>
      <c r="H1034" s="59">
        <v>1452</v>
      </c>
      <c r="I1034" s="59">
        <f t="shared" si="24"/>
        <v>280</v>
      </c>
      <c r="J1034" s="58">
        <v>0.16</v>
      </c>
      <c r="K1034" s="35">
        <v>1765</v>
      </c>
      <c r="L1034" s="29">
        <v>155</v>
      </c>
      <c r="M1034" s="35">
        <f t="shared" si="25"/>
        <v>1607</v>
      </c>
      <c r="N1034" s="35">
        <f t="shared" si="26"/>
        <v>158</v>
      </c>
      <c r="O1034" s="36">
        <f t="shared" si="22"/>
        <v>8.9518413597733715E-2</v>
      </c>
    </row>
    <row r="1035" spans="1:15" x14ac:dyDescent="0.25">
      <c r="A1035" s="37">
        <v>110403</v>
      </c>
      <c r="B1035" s="30" t="s">
        <v>46</v>
      </c>
      <c r="C1035" s="30" t="s">
        <v>1054</v>
      </c>
      <c r="D1035" s="30" t="s">
        <v>494</v>
      </c>
      <c r="E1035" s="42">
        <v>2655</v>
      </c>
      <c r="F1035" s="32">
        <v>2926</v>
      </c>
      <c r="G1035" s="59">
        <f t="shared" si="23"/>
        <v>271</v>
      </c>
      <c r="H1035" s="59">
        <v>2380</v>
      </c>
      <c r="I1035" s="59">
        <f t="shared" si="24"/>
        <v>546</v>
      </c>
      <c r="J1035" s="58">
        <v>0.19</v>
      </c>
      <c r="K1035" s="35">
        <v>2946</v>
      </c>
      <c r="L1035" s="56"/>
      <c r="M1035" s="35">
        <f t="shared" si="25"/>
        <v>2380</v>
      </c>
      <c r="N1035" s="35">
        <f t="shared" si="26"/>
        <v>566</v>
      </c>
      <c r="O1035" s="36">
        <f t="shared" si="22"/>
        <v>0.19212491513917176</v>
      </c>
    </row>
    <row r="1036" spans="1:15" x14ac:dyDescent="0.25">
      <c r="A1036" s="37">
        <v>110404</v>
      </c>
      <c r="B1036" s="30" t="s">
        <v>46</v>
      </c>
      <c r="C1036" s="30" t="s">
        <v>1054</v>
      </c>
      <c r="D1036" s="30" t="s">
        <v>252</v>
      </c>
      <c r="E1036" s="42">
        <v>915</v>
      </c>
      <c r="F1036" s="32">
        <v>1039</v>
      </c>
      <c r="G1036" s="59">
        <f t="shared" si="23"/>
        <v>124</v>
      </c>
      <c r="H1036" s="40">
        <v>854</v>
      </c>
      <c r="I1036" s="59">
        <f t="shared" si="24"/>
        <v>185</v>
      </c>
      <c r="J1036" s="58">
        <v>0.18</v>
      </c>
      <c r="K1036" s="35">
        <v>1037</v>
      </c>
      <c r="L1036" s="56"/>
      <c r="M1036" s="34">
        <f t="shared" si="25"/>
        <v>854</v>
      </c>
      <c r="N1036" s="35">
        <f t="shared" si="26"/>
        <v>183</v>
      </c>
      <c r="O1036" s="36">
        <f t="shared" si="22"/>
        <v>0.17647058823529413</v>
      </c>
    </row>
    <row r="1037" spans="1:15" x14ac:dyDescent="0.25">
      <c r="A1037" s="37">
        <v>110405</v>
      </c>
      <c r="B1037" s="30" t="s">
        <v>46</v>
      </c>
      <c r="C1037" s="30" t="s">
        <v>1054</v>
      </c>
      <c r="D1037" s="30" t="s">
        <v>1056</v>
      </c>
      <c r="E1037" s="57">
        <v>338</v>
      </c>
      <c r="F1037" s="39">
        <v>366</v>
      </c>
      <c r="G1037" s="40">
        <f t="shared" si="23"/>
        <v>28</v>
      </c>
      <c r="H1037" s="40">
        <v>276</v>
      </c>
      <c r="I1037" s="40">
        <f t="shared" si="24"/>
        <v>90</v>
      </c>
      <c r="J1037" s="58">
        <v>0.25</v>
      </c>
      <c r="K1037" s="34">
        <v>362</v>
      </c>
      <c r="L1037" s="56"/>
      <c r="M1037" s="34">
        <f t="shared" si="25"/>
        <v>276</v>
      </c>
      <c r="N1037" s="34">
        <f t="shared" si="26"/>
        <v>86</v>
      </c>
      <c r="O1037" s="36">
        <f t="shared" si="22"/>
        <v>0.23756906077348067</v>
      </c>
    </row>
    <row r="1038" spans="1:15" x14ac:dyDescent="0.25">
      <c r="A1038" s="37">
        <v>110501</v>
      </c>
      <c r="B1038" s="30" t="s">
        <v>46</v>
      </c>
      <c r="C1038" s="30" t="s">
        <v>1057</v>
      </c>
      <c r="D1038" s="30" t="s">
        <v>1057</v>
      </c>
      <c r="E1038" s="57">
        <v>69</v>
      </c>
      <c r="F1038" s="39">
        <v>65</v>
      </c>
      <c r="G1038" s="40">
        <f t="shared" si="23"/>
        <v>-4</v>
      </c>
      <c r="H1038" s="40">
        <v>22</v>
      </c>
      <c r="I1038" s="40">
        <f t="shared" si="24"/>
        <v>43</v>
      </c>
      <c r="J1038" s="58">
        <v>0.66</v>
      </c>
      <c r="K1038" s="34">
        <v>57</v>
      </c>
      <c r="L1038" s="56"/>
      <c r="M1038" s="34">
        <f t="shared" si="25"/>
        <v>22</v>
      </c>
      <c r="N1038" s="34">
        <f t="shared" si="26"/>
        <v>35</v>
      </c>
      <c r="O1038" s="36">
        <f t="shared" si="22"/>
        <v>0.61403508771929827</v>
      </c>
    </row>
    <row r="1039" spans="1:15" x14ac:dyDescent="0.25">
      <c r="A1039" s="37">
        <v>110502</v>
      </c>
      <c r="B1039" s="30" t="s">
        <v>46</v>
      </c>
      <c r="C1039" s="30" t="s">
        <v>1057</v>
      </c>
      <c r="D1039" s="30" t="s">
        <v>1058</v>
      </c>
      <c r="E1039" s="42">
        <v>1176</v>
      </c>
      <c r="F1039" s="32">
        <v>1474</v>
      </c>
      <c r="G1039" s="59">
        <f t="shared" si="23"/>
        <v>298</v>
      </c>
      <c r="H1039" s="59">
        <v>1099</v>
      </c>
      <c r="I1039" s="59">
        <f t="shared" si="24"/>
        <v>375</v>
      </c>
      <c r="J1039" s="58">
        <v>0.25</v>
      </c>
      <c r="K1039" s="35">
        <v>1452</v>
      </c>
      <c r="L1039" s="56"/>
      <c r="M1039" s="35">
        <f t="shared" si="25"/>
        <v>1099</v>
      </c>
      <c r="N1039" s="35">
        <f t="shared" si="26"/>
        <v>353</v>
      </c>
      <c r="O1039" s="36">
        <f t="shared" si="22"/>
        <v>0.24311294765840222</v>
      </c>
    </row>
    <row r="1040" spans="1:15" x14ac:dyDescent="0.25">
      <c r="A1040" s="37">
        <v>110503</v>
      </c>
      <c r="B1040" s="30" t="s">
        <v>46</v>
      </c>
      <c r="C1040" s="30" t="s">
        <v>1057</v>
      </c>
      <c r="D1040" s="30" t="s">
        <v>1059</v>
      </c>
      <c r="E1040" s="42">
        <v>3151</v>
      </c>
      <c r="F1040" s="32">
        <v>3151</v>
      </c>
      <c r="G1040" s="59">
        <f t="shared" si="23"/>
        <v>0</v>
      </c>
      <c r="H1040" s="59">
        <v>3151</v>
      </c>
      <c r="I1040" s="59">
        <f t="shared" si="24"/>
        <v>0</v>
      </c>
      <c r="J1040" s="58">
        <v>0</v>
      </c>
      <c r="K1040" s="35">
        <v>3151</v>
      </c>
      <c r="L1040" s="56"/>
      <c r="M1040" s="35">
        <f t="shared" si="25"/>
        <v>3151</v>
      </c>
      <c r="N1040" s="35">
        <f t="shared" si="26"/>
        <v>0</v>
      </c>
      <c r="O1040" s="36">
        <f t="shared" si="22"/>
        <v>0</v>
      </c>
    </row>
    <row r="1041" spans="1:15" x14ac:dyDescent="0.25">
      <c r="A1041" s="37">
        <v>110504</v>
      </c>
      <c r="B1041" s="30" t="s">
        <v>46</v>
      </c>
      <c r="C1041" s="30" t="s">
        <v>1057</v>
      </c>
      <c r="D1041" s="30" t="s">
        <v>165</v>
      </c>
      <c r="E1041" s="42">
        <v>8623</v>
      </c>
      <c r="F1041" s="32">
        <v>9477</v>
      </c>
      <c r="G1041" s="59">
        <f t="shared" si="23"/>
        <v>854</v>
      </c>
      <c r="H1041" s="59">
        <v>6992</v>
      </c>
      <c r="I1041" s="59">
        <f t="shared" si="24"/>
        <v>2485</v>
      </c>
      <c r="J1041" s="58">
        <v>0.26</v>
      </c>
      <c r="K1041" s="35">
        <v>9482</v>
      </c>
      <c r="L1041" s="56"/>
      <c r="M1041" s="35">
        <f t="shared" si="25"/>
        <v>6992</v>
      </c>
      <c r="N1041" s="35">
        <f t="shared" si="26"/>
        <v>2490</v>
      </c>
      <c r="O1041" s="36">
        <f t="shared" si="22"/>
        <v>0.26260282640793081</v>
      </c>
    </row>
    <row r="1042" spans="1:15" x14ac:dyDescent="0.25">
      <c r="A1042" s="37">
        <v>110505</v>
      </c>
      <c r="B1042" s="30" t="s">
        <v>46</v>
      </c>
      <c r="C1042" s="30" t="s">
        <v>1057</v>
      </c>
      <c r="D1042" s="30" t="s">
        <v>1060</v>
      </c>
      <c r="E1042" s="42">
        <v>2673</v>
      </c>
      <c r="F1042" s="32">
        <v>3360</v>
      </c>
      <c r="G1042" s="59">
        <f t="shared" si="23"/>
        <v>687</v>
      </c>
      <c r="H1042" s="59">
        <v>2020</v>
      </c>
      <c r="I1042" s="59">
        <f t="shared" si="24"/>
        <v>1340</v>
      </c>
      <c r="J1042" s="58">
        <v>0.4</v>
      </c>
      <c r="K1042" s="35">
        <v>3339</v>
      </c>
      <c r="L1042" s="56"/>
      <c r="M1042" s="35">
        <f t="shared" si="25"/>
        <v>2020</v>
      </c>
      <c r="N1042" s="35">
        <f t="shared" si="26"/>
        <v>1319</v>
      </c>
      <c r="O1042" s="36">
        <f t="shared" si="22"/>
        <v>0.39502845163222522</v>
      </c>
    </row>
    <row r="1043" spans="1:15" x14ac:dyDescent="0.25">
      <c r="A1043" s="37">
        <v>110506</v>
      </c>
      <c r="B1043" s="30" t="s">
        <v>46</v>
      </c>
      <c r="C1043" s="30" t="s">
        <v>1057</v>
      </c>
      <c r="D1043" s="30" t="s">
        <v>1061</v>
      </c>
      <c r="E1043" s="42">
        <v>1552</v>
      </c>
      <c r="F1043" s="32">
        <v>1803</v>
      </c>
      <c r="G1043" s="59">
        <f t="shared" si="23"/>
        <v>251</v>
      </c>
      <c r="H1043" s="40">
        <v>936</v>
      </c>
      <c r="I1043" s="59">
        <f t="shared" si="24"/>
        <v>867</v>
      </c>
      <c r="J1043" s="58">
        <v>0.48</v>
      </c>
      <c r="K1043" s="35">
        <v>1811</v>
      </c>
      <c r="L1043" s="56"/>
      <c r="M1043" s="34">
        <f t="shared" si="25"/>
        <v>936</v>
      </c>
      <c r="N1043" s="35">
        <f t="shared" si="26"/>
        <v>875</v>
      </c>
      <c r="O1043" s="36">
        <f t="shared" si="22"/>
        <v>0.48315847598012146</v>
      </c>
    </row>
    <row r="1044" spans="1:15" x14ac:dyDescent="0.25">
      <c r="A1044" s="37">
        <v>110507</v>
      </c>
      <c r="B1044" s="30" t="s">
        <v>46</v>
      </c>
      <c r="C1044" s="30" t="s">
        <v>1057</v>
      </c>
      <c r="D1044" s="30" t="s">
        <v>1062</v>
      </c>
      <c r="E1044" s="57">
        <v>602</v>
      </c>
      <c r="F1044" s="39">
        <v>667</v>
      </c>
      <c r="G1044" s="40">
        <f t="shared" si="23"/>
        <v>65</v>
      </c>
      <c r="H1044" s="40">
        <v>101</v>
      </c>
      <c r="I1044" s="40">
        <f t="shared" si="24"/>
        <v>566</v>
      </c>
      <c r="J1044" s="58">
        <v>0.85</v>
      </c>
      <c r="K1044" s="34">
        <v>687</v>
      </c>
      <c r="L1044" s="56"/>
      <c r="M1044" s="34">
        <f t="shared" si="25"/>
        <v>101</v>
      </c>
      <c r="N1044" s="34">
        <f t="shared" si="26"/>
        <v>586</v>
      </c>
      <c r="O1044" s="36">
        <f t="shared" si="22"/>
        <v>0.85298398835516742</v>
      </c>
    </row>
    <row r="1045" spans="1:15" x14ac:dyDescent="0.25">
      <c r="A1045" s="37">
        <v>110508</v>
      </c>
      <c r="B1045" s="30" t="s">
        <v>46</v>
      </c>
      <c r="C1045" s="30" t="s">
        <v>1057</v>
      </c>
      <c r="D1045" s="30" t="s">
        <v>1063</v>
      </c>
      <c r="E1045" s="57">
        <v>107</v>
      </c>
      <c r="F1045" s="39">
        <v>109</v>
      </c>
      <c r="G1045" s="40">
        <f t="shared" si="23"/>
        <v>2</v>
      </c>
      <c r="H1045" s="40">
        <v>37</v>
      </c>
      <c r="I1045" s="40">
        <f t="shared" si="24"/>
        <v>72</v>
      </c>
      <c r="J1045" s="58">
        <v>0.66</v>
      </c>
      <c r="K1045" s="34">
        <v>106</v>
      </c>
      <c r="L1045" s="56"/>
      <c r="M1045" s="34">
        <f t="shared" si="25"/>
        <v>37</v>
      </c>
      <c r="N1045" s="34">
        <f t="shared" si="26"/>
        <v>69</v>
      </c>
      <c r="O1045" s="36">
        <f t="shared" si="22"/>
        <v>0.65094339622641506</v>
      </c>
    </row>
    <row r="1046" spans="1:15" x14ac:dyDescent="0.25">
      <c r="A1046" s="37">
        <v>120101</v>
      </c>
      <c r="B1046" s="30" t="s">
        <v>47</v>
      </c>
      <c r="C1046" s="30" t="s">
        <v>1064</v>
      </c>
      <c r="D1046" s="30" t="s">
        <v>1064</v>
      </c>
      <c r="E1046" s="42">
        <v>1412</v>
      </c>
      <c r="F1046" s="32">
        <v>1432</v>
      </c>
      <c r="G1046" s="59">
        <f t="shared" si="23"/>
        <v>20</v>
      </c>
      <c r="H1046" s="59">
        <v>1053</v>
      </c>
      <c r="I1046" s="59">
        <f t="shared" si="24"/>
        <v>379</v>
      </c>
      <c r="J1046" s="58">
        <v>0.26</v>
      </c>
      <c r="K1046" s="35">
        <v>1397</v>
      </c>
      <c r="L1046" s="29">
        <v>0</v>
      </c>
      <c r="M1046" s="35">
        <f t="shared" si="25"/>
        <v>1053</v>
      </c>
      <c r="N1046" s="35">
        <f t="shared" si="26"/>
        <v>344</v>
      </c>
      <c r="O1046" s="36">
        <f t="shared" si="22"/>
        <v>0.2462419470293486</v>
      </c>
    </row>
    <row r="1047" spans="1:15" x14ac:dyDescent="0.25">
      <c r="A1047" s="37">
        <v>120104</v>
      </c>
      <c r="B1047" s="30" t="s">
        <v>47</v>
      </c>
      <c r="C1047" s="30" t="s">
        <v>1064</v>
      </c>
      <c r="D1047" s="30" t="s">
        <v>1065</v>
      </c>
      <c r="E1047" s="57">
        <v>506</v>
      </c>
      <c r="F1047" s="39">
        <v>492</v>
      </c>
      <c r="G1047" s="40">
        <f t="shared" si="23"/>
        <v>-14</v>
      </c>
      <c r="H1047" s="40">
        <v>483</v>
      </c>
      <c r="I1047" s="40">
        <f t="shared" si="24"/>
        <v>9</v>
      </c>
      <c r="J1047" s="58">
        <v>0.02</v>
      </c>
      <c r="K1047" s="34">
        <v>483</v>
      </c>
      <c r="L1047" s="56"/>
      <c r="M1047" s="34">
        <f t="shared" si="25"/>
        <v>483</v>
      </c>
      <c r="N1047" s="34">
        <f t="shared" si="26"/>
        <v>0</v>
      </c>
      <c r="O1047" s="36">
        <f t="shared" si="22"/>
        <v>0</v>
      </c>
    </row>
    <row r="1048" spans="1:15" x14ac:dyDescent="0.25">
      <c r="A1048" s="37">
        <v>120105</v>
      </c>
      <c r="B1048" s="30" t="s">
        <v>47</v>
      </c>
      <c r="C1048" s="30" t="s">
        <v>1064</v>
      </c>
      <c r="D1048" s="30" t="s">
        <v>1066</v>
      </c>
      <c r="E1048" s="57">
        <v>947</v>
      </c>
      <c r="F1048" s="39">
        <v>964</v>
      </c>
      <c r="G1048" s="40">
        <f t="shared" si="23"/>
        <v>17</v>
      </c>
      <c r="H1048" s="40">
        <v>924</v>
      </c>
      <c r="I1048" s="40">
        <f t="shared" si="24"/>
        <v>40</v>
      </c>
      <c r="J1048" s="58">
        <v>0.04</v>
      </c>
      <c r="K1048" s="34">
        <v>941</v>
      </c>
      <c r="L1048" s="56"/>
      <c r="M1048" s="34">
        <f t="shared" si="25"/>
        <v>924</v>
      </c>
      <c r="N1048" s="34">
        <f t="shared" si="26"/>
        <v>17</v>
      </c>
      <c r="O1048" s="36">
        <f t="shared" si="22"/>
        <v>1.8065887353878853E-2</v>
      </c>
    </row>
    <row r="1049" spans="1:15" x14ac:dyDescent="0.25">
      <c r="A1049" s="37">
        <v>120106</v>
      </c>
      <c r="B1049" s="30" t="s">
        <v>47</v>
      </c>
      <c r="C1049" s="30" t="s">
        <v>1064</v>
      </c>
      <c r="D1049" s="30" t="s">
        <v>1067</v>
      </c>
      <c r="E1049" s="57">
        <v>628</v>
      </c>
      <c r="F1049" s="39">
        <v>725</v>
      </c>
      <c r="G1049" s="40">
        <f t="shared" si="23"/>
        <v>97</v>
      </c>
      <c r="H1049" s="40">
        <v>609</v>
      </c>
      <c r="I1049" s="40">
        <f t="shared" si="24"/>
        <v>116</v>
      </c>
      <c r="J1049" s="58">
        <v>0.16</v>
      </c>
      <c r="K1049" s="34">
        <v>687</v>
      </c>
      <c r="L1049" s="56"/>
      <c r="M1049" s="34">
        <f t="shared" si="25"/>
        <v>609</v>
      </c>
      <c r="N1049" s="34">
        <f t="shared" si="26"/>
        <v>78</v>
      </c>
      <c r="O1049" s="36">
        <f t="shared" si="22"/>
        <v>0.11353711790393013</v>
      </c>
    </row>
    <row r="1050" spans="1:15" x14ac:dyDescent="0.25">
      <c r="A1050" s="37">
        <v>120107</v>
      </c>
      <c r="B1050" s="30" t="s">
        <v>47</v>
      </c>
      <c r="C1050" s="30" t="s">
        <v>1064</v>
      </c>
      <c r="D1050" s="30" t="s">
        <v>1068</v>
      </c>
      <c r="E1050" s="57">
        <v>36</v>
      </c>
      <c r="F1050" s="39">
        <v>24</v>
      </c>
      <c r="G1050" s="40">
        <f t="shared" si="23"/>
        <v>-12</v>
      </c>
      <c r="H1050" s="40">
        <v>12</v>
      </c>
      <c r="I1050" s="40">
        <f t="shared" si="24"/>
        <v>12</v>
      </c>
      <c r="J1050" s="58">
        <v>0.5</v>
      </c>
      <c r="K1050" s="34">
        <v>16</v>
      </c>
      <c r="L1050" s="56"/>
      <c r="M1050" s="34">
        <f t="shared" si="25"/>
        <v>12</v>
      </c>
      <c r="N1050" s="34">
        <f t="shared" si="26"/>
        <v>4</v>
      </c>
      <c r="O1050" s="36">
        <f t="shared" si="22"/>
        <v>0.25</v>
      </c>
    </row>
    <row r="1051" spans="1:15" x14ac:dyDescent="0.25">
      <c r="A1051" s="37">
        <v>120108</v>
      </c>
      <c r="B1051" s="30" t="s">
        <v>47</v>
      </c>
      <c r="C1051" s="30" t="s">
        <v>1064</v>
      </c>
      <c r="D1051" s="30" t="s">
        <v>1069</v>
      </c>
      <c r="E1051" s="42">
        <v>983</v>
      </c>
      <c r="F1051" s="32">
        <v>1540</v>
      </c>
      <c r="G1051" s="59">
        <f t="shared" si="23"/>
        <v>557</v>
      </c>
      <c r="H1051" s="40">
        <v>943</v>
      </c>
      <c r="I1051" s="59">
        <f t="shared" si="24"/>
        <v>597</v>
      </c>
      <c r="J1051" s="58">
        <v>0.39</v>
      </c>
      <c r="K1051" s="35">
        <v>1523</v>
      </c>
      <c r="L1051" s="56"/>
      <c r="M1051" s="34">
        <f t="shared" si="25"/>
        <v>943</v>
      </c>
      <c r="N1051" s="35">
        <f t="shared" si="26"/>
        <v>580</v>
      </c>
      <c r="O1051" s="36">
        <f t="shared" si="22"/>
        <v>0.3808273145108339</v>
      </c>
    </row>
    <row r="1052" spans="1:15" x14ac:dyDescent="0.25">
      <c r="A1052" s="37">
        <v>120111</v>
      </c>
      <c r="B1052" s="30" t="s">
        <v>47</v>
      </c>
      <c r="C1052" s="30" t="s">
        <v>1064</v>
      </c>
      <c r="D1052" s="30" t="s">
        <v>1070</v>
      </c>
      <c r="E1052" s="42">
        <v>1905</v>
      </c>
      <c r="F1052" s="32">
        <v>2096</v>
      </c>
      <c r="G1052" s="59">
        <f t="shared" si="23"/>
        <v>191</v>
      </c>
      <c r="H1052" s="59">
        <v>1720</v>
      </c>
      <c r="I1052" s="59">
        <f t="shared" si="24"/>
        <v>376</v>
      </c>
      <c r="J1052" s="58">
        <v>0.18</v>
      </c>
      <c r="K1052" s="35">
        <v>2095</v>
      </c>
      <c r="L1052" s="56"/>
      <c r="M1052" s="35">
        <f t="shared" si="25"/>
        <v>1720</v>
      </c>
      <c r="N1052" s="35">
        <f t="shared" si="26"/>
        <v>375</v>
      </c>
      <c r="O1052" s="36">
        <f t="shared" si="22"/>
        <v>0.17899761336515513</v>
      </c>
    </row>
    <row r="1053" spans="1:15" x14ac:dyDescent="0.25">
      <c r="A1053" s="37">
        <v>120112</v>
      </c>
      <c r="B1053" s="30" t="s">
        <v>47</v>
      </c>
      <c r="C1053" s="30" t="s">
        <v>1064</v>
      </c>
      <c r="D1053" s="30" t="s">
        <v>618</v>
      </c>
      <c r="E1053" s="42">
        <v>877</v>
      </c>
      <c r="F1053" s="32">
        <v>1047</v>
      </c>
      <c r="G1053" s="59">
        <f t="shared" si="23"/>
        <v>170</v>
      </c>
      <c r="H1053" s="40">
        <v>816</v>
      </c>
      <c r="I1053" s="59">
        <f t="shared" si="24"/>
        <v>231</v>
      </c>
      <c r="J1053" s="58">
        <v>0.22</v>
      </c>
      <c r="K1053" s="35">
        <v>1032</v>
      </c>
      <c r="L1053" s="56"/>
      <c r="M1053" s="34">
        <f t="shared" si="25"/>
        <v>816</v>
      </c>
      <c r="N1053" s="35">
        <f t="shared" si="26"/>
        <v>216</v>
      </c>
      <c r="O1053" s="36">
        <f t="shared" si="22"/>
        <v>0.20930232558139536</v>
      </c>
    </row>
    <row r="1054" spans="1:15" x14ac:dyDescent="0.25">
      <c r="A1054" s="37">
        <v>120113</v>
      </c>
      <c r="B1054" s="30" t="s">
        <v>47</v>
      </c>
      <c r="C1054" s="30" t="s">
        <v>1064</v>
      </c>
      <c r="D1054" s="30" t="s">
        <v>1071</v>
      </c>
      <c r="E1054" s="42">
        <v>1238</v>
      </c>
      <c r="F1054" s="32">
        <v>1351</v>
      </c>
      <c r="G1054" s="59">
        <f t="shared" si="23"/>
        <v>113</v>
      </c>
      <c r="H1054" s="40">
        <v>750</v>
      </c>
      <c r="I1054" s="59">
        <f t="shared" si="24"/>
        <v>601</v>
      </c>
      <c r="J1054" s="58">
        <v>0.44</v>
      </c>
      <c r="K1054" s="35">
        <v>1308</v>
      </c>
      <c r="L1054" s="56"/>
      <c r="M1054" s="34">
        <f t="shared" si="25"/>
        <v>750</v>
      </c>
      <c r="N1054" s="35">
        <f t="shared" si="26"/>
        <v>558</v>
      </c>
      <c r="O1054" s="36">
        <f t="shared" si="22"/>
        <v>0.42660550458715596</v>
      </c>
    </row>
    <row r="1055" spans="1:15" x14ac:dyDescent="0.25">
      <c r="A1055" s="37">
        <v>120114</v>
      </c>
      <c r="B1055" s="30" t="s">
        <v>47</v>
      </c>
      <c r="C1055" s="30" t="s">
        <v>1064</v>
      </c>
      <c r="D1055" s="30" t="s">
        <v>1072</v>
      </c>
      <c r="E1055" s="42">
        <v>9321</v>
      </c>
      <c r="F1055" s="32">
        <v>9965</v>
      </c>
      <c r="G1055" s="59">
        <f t="shared" si="23"/>
        <v>644</v>
      </c>
      <c r="H1055" s="59">
        <v>8329</v>
      </c>
      <c r="I1055" s="59">
        <f t="shared" si="24"/>
        <v>1636</v>
      </c>
      <c r="J1055" s="58">
        <v>0.16</v>
      </c>
      <c r="K1055" s="35">
        <v>10152</v>
      </c>
      <c r="L1055" s="56"/>
      <c r="M1055" s="35">
        <f t="shared" si="25"/>
        <v>8329</v>
      </c>
      <c r="N1055" s="35">
        <f t="shared" si="26"/>
        <v>1823</v>
      </c>
      <c r="O1055" s="36">
        <f t="shared" si="22"/>
        <v>0.17957052797478329</v>
      </c>
    </row>
    <row r="1056" spans="1:15" x14ac:dyDescent="0.25">
      <c r="A1056" s="37">
        <v>120116</v>
      </c>
      <c r="B1056" s="30" t="s">
        <v>47</v>
      </c>
      <c r="C1056" s="30" t="s">
        <v>1064</v>
      </c>
      <c r="D1056" s="30" t="s">
        <v>1073</v>
      </c>
      <c r="E1056" s="42">
        <v>1361</v>
      </c>
      <c r="F1056" s="32">
        <v>1420</v>
      </c>
      <c r="G1056" s="59">
        <f t="shared" si="23"/>
        <v>59</v>
      </c>
      <c r="H1056" s="59">
        <v>1093</v>
      </c>
      <c r="I1056" s="59">
        <f t="shared" si="24"/>
        <v>327</v>
      </c>
      <c r="J1056" s="58">
        <v>0.23</v>
      </c>
      <c r="K1056" s="35">
        <v>1415</v>
      </c>
      <c r="L1056" s="56"/>
      <c r="M1056" s="35">
        <f t="shared" si="25"/>
        <v>1093</v>
      </c>
      <c r="N1056" s="35">
        <f t="shared" si="26"/>
        <v>322</v>
      </c>
      <c r="O1056" s="36">
        <f t="shared" si="22"/>
        <v>0.22756183745583039</v>
      </c>
    </row>
    <row r="1057" spans="1:15" x14ac:dyDescent="0.25">
      <c r="A1057" s="37">
        <v>120117</v>
      </c>
      <c r="B1057" s="30" t="s">
        <v>47</v>
      </c>
      <c r="C1057" s="30" t="s">
        <v>1064</v>
      </c>
      <c r="D1057" s="30" t="s">
        <v>1074</v>
      </c>
      <c r="E1057" s="38"/>
      <c r="F1057" s="39">
        <v>0</v>
      </c>
      <c r="G1057" s="40">
        <f t="shared" si="23"/>
        <v>0</v>
      </c>
      <c r="H1057" s="40">
        <v>0</v>
      </c>
      <c r="I1057" s="40">
        <f t="shared" si="24"/>
        <v>0</v>
      </c>
      <c r="J1057" s="40" t="s">
        <v>1834</v>
      </c>
      <c r="K1057" s="34">
        <v>0</v>
      </c>
      <c r="L1057" s="56"/>
      <c r="M1057" s="34">
        <f t="shared" si="25"/>
        <v>0</v>
      </c>
      <c r="N1057" s="34">
        <f t="shared" si="26"/>
        <v>0</v>
      </c>
      <c r="O1057" s="36" t="e">
        <f t="shared" si="22"/>
        <v>#DIV/0!</v>
      </c>
    </row>
    <row r="1058" spans="1:15" x14ac:dyDescent="0.25">
      <c r="A1058" s="37">
        <v>120119</v>
      </c>
      <c r="B1058" s="30" t="s">
        <v>47</v>
      </c>
      <c r="C1058" s="30" t="s">
        <v>1064</v>
      </c>
      <c r="D1058" s="30" t="s">
        <v>1075</v>
      </c>
      <c r="E1058" s="42">
        <v>1202</v>
      </c>
      <c r="F1058" s="32">
        <v>1324</v>
      </c>
      <c r="G1058" s="59">
        <f t="shared" si="23"/>
        <v>122</v>
      </c>
      <c r="H1058" s="40">
        <v>353</v>
      </c>
      <c r="I1058" s="59">
        <f t="shared" si="24"/>
        <v>971</v>
      </c>
      <c r="J1058" s="58">
        <v>0.73</v>
      </c>
      <c r="K1058" s="35">
        <v>1377</v>
      </c>
      <c r="L1058" s="56"/>
      <c r="M1058" s="34">
        <f t="shared" si="25"/>
        <v>353</v>
      </c>
      <c r="N1058" s="35">
        <f t="shared" si="26"/>
        <v>1024</v>
      </c>
      <c r="O1058" s="36">
        <f t="shared" si="22"/>
        <v>0.74364560639070443</v>
      </c>
    </row>
    <row r="1059" spans="1:15" x14ac:dyDescent="0.25">
      <c r="A1059" s="37">
        <v>120120</v>
      </c>
      <c r="B1059" s="30" t="s">
        <v>47</v>
      </c>
      <c r="C1059" s="30" t="s">
        <v>1064</v>
      </c>
      <c r="D1059" s="30" t="s">
        <v>1076</v>
      </c>
      <c r="E1059" s="57">
        <v>734</v>
      </c>
      <c r="F1059" s="39">
        <v>855</v>
      </c>
      <c r="G1059" s="40">
        <f t="shared" si="23"/>
        <v>121</v>
      </c>
      <c r="H1059" s="40">
        <v>665</v>
      </c>
      <c r="I1059" s="40">
        <f t="shared" si="24"/>
        <v>190</v>
      </c>
      <c r="J1059" s="58">
        <v>0.22</v>
      </c>
      <c r="K1059" s="34">
        <v>840</v>
      </c>
      <c r="L1059" s="56"/>
      <c r="M1059" s="34">
        <f t="shared" si="25"/>
        <v>665</v>
      </c>
      <c r="N1059" s="34">
        <f t="shared" si="26"/>
        <v>175</v>
      </c>
      <c r="O1059" s="36">
        <f t="shared" si="22"/>
        <v>0.20833333333333334</v>
      </c>
    </row>
    <row r="1060" spans="1:15" x14ac:dyDescent="0.25">
      <c r="A1060" s="37">
        <v>120121</v>
      </c>
      <c r="B1060" s="30" t="s">
        <v>47</v>
      </c>
      <c r="C1060" s="30" t="s">
        <v>1064</v>
      </c>
      <c r="D1060" s="30" t="s">
        <v>1077</v>
      </c>
      <c r="E1060" s="57">
        <v>70</v>
      </c>
      <c r="F1060" s="39">
        <v>70</v>
      </c>
      <c r="G1060" s="40">
        <f t="shared" si="23"/>
        <v>0</v>
      </c>
      <c r="H1060" s="40">
        <v>60</v>
      </c>
      <c r="I1060" s="40">
        <f t="shared" si="24"/>
        <v>10</v>
      </c>
      <c r="J1060" s="58">
        <v>0.28999999999999998</v>
      </c>
      <c r="K1060" s="34">
        <v>60</v>
      </c>
      <c r="L1060" s="56"/>
      <c r="M1060" s="34">
        <f t="shared" si="25"/>
        <v>60</v>
      </c>
      <c r="N1060" s="34">
        <f t="shared" si="26"/>
        <v>0</v>
      </c>
      <c r="O1060" s="36">
        <f t="shared" si="22"/>
        <v>0</v>
      </c>
    </row>
    <row r="1061" spans="1:15" x14ac:dyDescent="0.25">
      <c r="A1061" s="37">
        <v>120122</v>
      </c>
      <c r="B1061" s="30" t="s">
        <v>47</v>
      </c>
      <c r="C1061" s="30" t="s">
        <v>1064</v>
      </c>
      <c r="D1061" s="30" t="s">
        <v>1078</v>
      </c>
      <c r="E1061" s="42">
        <v>2201</v>
      </c>
      <c r="F1061" s="32">
        <v>2472</v>
      </c>
      <c r="G1061" s="59">
        <f t="shared" si="23"/>
        <v>271</v>
      </c>
      <c r="H1061" s="59">
        <v>2010</v>
      </c>
      <c r="I1061" s="59">
        <f t="shared" si="24"/>
        <v>462</v>
      </c>
      <c r="J1061" s="58">
        <v>0.19</v>
      </c>
      <c r="K1061" s="35">
        <v>2448</v>
      </c>
      <c r="L1061" s="56"/>
      <c r="M1061" s="35">
        <f t="shared" si="25"/>
        <v>2010</v>
      </c>
      <c r="N1061" s="35">
        <f t="shared" si="26"/>
        <v>438</v>
      </c>
      <c r="O1061" s="36">
        <f t="shared" si="22"/>
        <v>0.17892156862745098</v>
      </c>
    </row>
    <row r="1062" spans="1:15" x14ac:dyDescent="0.25">
      <c r="A1062" s="37">
        <v>120124</v>
      </c>
      <c r="B1062" s="30" t="s">
        <v>47</v>
      </c>
      <c r="C1062" s="30" t="s">
        <v>1064</v>
      </c>
      <c r="D1062" s="30" t="s">
        <v>206</v>
      </c>
      <c r="E1062" s="42">
        <v>4945</v>
      </c>
      <c r="F1062" s="32">
        <v>5348</v>
      </c>
      <c r="G1062" s="59">
        <f t="shared" si="23"/>
        <v>403</v>
      </c>
      <c r="H1062" s="59">
        <v>4511</v>
      </c>
      <c r="I1062" s="59">
        <f t="shared" si="24"/>
        <v>837</v>
      </c>
      <c r="J1062" s="58">
        <v>0.16</v>
      </c>
      <c r="K1062" s="35">
        <v>5201</v>
      </c>
      <c r="L1062" s="29">
        <v>562</v>
      </c>
      <c r="M1062" s="35">
        <f t="shared" si="25"/>
        <v>5073</v>
      </c>
      <c r="N1062" s="35">
        <f t="shared" si="26"/>
        <v>128</v>
      </c>
      <c r="O1062" s="36">
        <f t="shared" si="22"/>
        <v>2.4610651797731205E-2</v>
      </c>
    </row>
    <row r="1063" spans="1:15" x14ac:dyDescent="0.25">
      <c r="A1063" s="37">
        <v>120125</v>
      </c>
      <c r="B1063" s="30" t="s">
        <v>47</v>
      </c>
      <c r="C1063" s="30" t="s">
        <v>1064</v>
      </c>
      <c r="D1063" s="30" t="s">
        <v>1079</v>
      </c>
      <c r="E1063" s="38"/>
      <c r="F1063" s="39">
        <v>0</v>
      </c>
      <c r="G1063" s="40">
        <f t="shared" si="23"/>
        <v>0</v>
      </c>
      <c r="H1063" s="40">
        <v>0</v>
      </c>
      <c r="I1063" s="40">
        <f t="shared" si="24"/>
        <v>0</v>
      </c>
      <c r="J1063" s="40" t="s">
        <v>1834</v>
      </c>
      <c r="K1063" s="34">
        <v>0</v>
      </c>
      <c r="L1063" s="29">
        <v>0</v>
      </c>
      <c r="M1063" s="34">
        <f t="shared" si="25"/>
        <v>0</v>
      </c>
      <c r="N1063" s="34">
        <f t="shared" si="26"/>
        <v>0</v>
      </c>
      <c r="O1063" s="36" t="e">
        <f t="shared" si="22"/>
        <v>#DIV/0!</v>
      </c>
    </row>
    <row r="1064" spans="1:15" x14ac:dyDescent="0.25">
      <c r="A1064" s="37">
        <v>120126</v>
      </c>
      <c r="B1064" s="30" t="s">
        <v>47</v>
      </c>
      <c r="C1064" s="30" t="s">
        <v>1064</v>
      </c>
      <c r="D1064" s="30" t="s">
        <v>702</v>
      </c>
      <c r="E1064" s="42">
        <v>2215</v>
      </c>
      <c r="F1064" s="32">
        <v>2175</v>
      </c>
      <c r="G1064" s="59">
        <f t="shared" si="23"/>
        <v>-40</v>
      </c>
      <c r="H1064" s="59">
        <v>1964</v>
      </c>
      <c r="I1064" s="59">
        <f t="shared" si="24"/>
        <v>211</v>
      </c>
      <c r="J1064" s="58">
        <v>0.1</v>
      </c>
      <c r="K1064" s="35">
        <v>1964</v>
      </c>
      <c r="L1064" s="56"/>
      <c r="M1064" s="35">
        <f t="shared" si="25"/>
        <v>1964</v>
      </c>
      <c r="N1064" s="35">
        <f t="shared" si="26"/>
        <v>0</v>
      </c>
      <c r="O1064" s="36">
        <f t="shared" si="22"/>
        <v>0</v>
      </c>
    </row>
    <row r="1065" spans="1:15" x14ac:dyDescent="0.25">
      <c r="A1065" s="37">
        <v>120127</v>
      </c>
      <c r="B1065" s="30" t="s">
        <v>47</v>
      </c>
      <c r="C1065" s="30" t="s">
        <v>1064</v>
      </c>
      <c r="D1065" s="30" t="s">
        <v>1080</v>
      </c>
      <c r="E1065" s="42">
        <v>1844</v>
      </c>
      <c r="F1065" s="32">
        <v>1937</v>
      </c>
      <c r="G1065" s="59">
        <f t="shared" si="23"/>
        <v>93</v>
      </c>
      <c r="H1065" s="59">
        <v>1737</v>
      </c>
      <c r="I1065" s="59">
        <f t="shared" si="24"/>
        <v>200</v>
      </c>
      <c r="J1065" s="58">
        <v>0.1</v>
      </c>
      <c r="K1065" s="35">
        <v>1931</v>
      </c>
      <c r="L1065" s="56"/>
      <c r="M1065" s="35">
        <f t="shared" si="25"/>
        <v>1737</v>
      </c>
      <c r="N1065" s="35">
        <f t="shared" si="26"/>
        <v>194</v>
      </c>
      <c r="O1065" s="36">
        <f t="shared" si="22"/>
        <v>0.10046607975142413</v>
      </c>
    </row>
    <row r="1066" spans="1:15" x14ac:dyDescent="0.25">
      <c r="A1066" s="37">
        <v>120128</v>
      </c>
      <c r="B1066" s="30" t="s">
        <v>47</v>
      </c>
      <c r="C1066" s="30" t="s">
        <v>1064</v>
      </c>
      <c r="D1066" s="30" t="s">
        <v>1081</v>
      </c>
      <c r="E1066" s="57">
        <v>870</v>
      </c>
      <c r="F1066" s="39">
        <v>858</v>
      </c>
      <c r="G1066" s="40">
        <f t="shared" si="23"/>
        <v>-12</v>
      </c>
      <c r="H1066" s="40">
        <v>793</v>
      </c>
      <c r="I1066" s="40">
        <f t="shared" si="24"/>
        <v>65</v>
      </c>
      <c r="J1066" s="58">
        <v>0.08</v>
      </c>
      <c r="K1066" s="34">
        <v>810</v>
      </c>
      <c r="L1066" s="56"/>
      <c r="M1066" s="34">
        <f t="shared" si="25"/>
        <v>793</v>
      </c>
      <c r="N1066" s="34">
        <f t="shared" si="26"/>
        <v>17</v>
      </c>
      <c r="O1066" s="36">
        <f t="shared" si="22"/>
        <v>2.0987654320987655E-2</v>
      </c>
    </row>
    <row r="1067" spans="1:15" x14ac:dyDescent="0.25">
      <c r="A1067" s="37">
        <v>120129</v>
      </c>
      <c r="B1067" s="30" t="s">
        <v>47</v>
      </c>
      <c r="C1067" s="30" t="s">
        <v>1064</v>
      </c>
      <c r="D1067" s="30" t="s">
        <v>1082</v>
      </c>
      <c r="E1067" s="57">
        <v>917</v>
      </c>
      <c r="F1067" s="39">
        <v>956</v>
      </c>
      <c r="G1067" s="40">
        <f t="shared" si="23"/>
        <v>39</v>
      </c>
      <c r="H1067" s="40">
        <v>327</v>
      </c>
      <c r="I1067" s="40">
        <f t="shared" si="24"/>
        <v>629</v>
      </c>
      <c r="J1067" s="58">
        <v>0.66</v>
      </c>
      <c r="K1067" s="34">
        <v>909</v>
      </c>
      <c r="L1067" s="56"/>
      <c r="M1067" s="34">
        <f t="shared" si="25"/>
        <v>327</v>
      </c>
      <c r="N1067" s="34">
        <f t="shared" si="26"/>
        <v>582</v>
      </c>
      <c r="O1067" s="36">
        <f t="shared" si="22"/>
        <v>0.64026402640264024</v>
      </c>
    </row>
    <row r="1068" spans="1:15" x14ac:dyDescent="0.25">
      <c r="A1068" s="37">
        <v>120130</v>
      </c>
      <c r="B1068" s="30" t="s">
        <v>47</v>
      </c>
      <c r="C1068" s="30" t="s">
        <v>1064</v>
      </c>
      <c r="D1068" s="30" t="s">
        <v>1083</v>
      </c>
      <c r="E1068" s="38"/>
      <c r="F1068" s="39">
        <v>0</v>
      </c>
      <c r="G1068" s="40">
        <f t="shared" si="23"/>
        <v>0</v>
      </c>
      <c r="H1068" s="40">
        <v>0</v>
      </c>
      <c r="I1068" s="40">
        <f t="shared" si="24"/>
        <v>0</v>
      </c>
      <c r="J1068" s="40" t="s">
        <v>1834</v>
      </c>
      <c r="K1068" s="34">
        <v>0</v>
      </c>
      <c r="L1068" s="56"/>
      <c r="M1068" s="34">
        <f t="shared" si="25"/>
        <v>0</v>
      </c>
      <c r="N1068" s="34">
        <f t="shared" si="26"/>
        <v>0</v>
      </c>
      <c r="O1068" s="36" t="e">
        <f t="shared" si="22"/>
        <v>#DIV/0!</v>
      </c>
    </row>
    <row r="1069" spans="1:15" x14ac:dyDescent="0.25">
      <c r="A1069" s="37">
        <v>120132</v>
      </c>
      <c r="B1069" s="30" t="s">
        <v>47</v>
      </c>
      <c r="C1069" s="30" t="s">
        <v>1064</v>
      </c>
      <c r="D1069" s="30" t="s">
        <v>1084</v>
      </c>
      <c r="E1069" s="57">
        <v>15</v>
      </c>
      <c r="F1069" s="39">
        <v>11</v>
      </c>
      <c r="G1069" s="40">
        <f t="shared" si="23"/>
        <v>-4</v>
      </c>
      <c r="H1069" s="40">
        <v>6</v>
      </c>
      <c r="I1069" s="40">
        <f t="shared" si="24"/>
        <v>5</v>
      </c>
      <c r="J1069" s="58">
        <v>0.45</v>
      </c>
      <c r="K1069" s="34">
        <v>7</v>
      </c>
      <c r="L1069" s="56"/>
      <c r="M1069" s="34">
        <f t="shared" si="25"/>
        <v>6</v>
      </c>
      <c r="N1069" s="34">
        <f t="shared" si="26"/>
        <v>1</v>
      </c>
      <c r="O1069" s="36">
        <f t="shared" si="22"/>
        <v>0.14285714285714285</v>
      </c>
    </row>
    <row r="1070" spans="1:15" x14ac:dyDescent="0.25">
      <c r="A1070" s="37">
        <v>120133</v>
      </c>
      <c r="B1070" s="30" t="s">
        <v>47</v>
      </c>
      <c r="C1070" s="30" t="s">
        <v>1064</v>
      </c>
      <c r="D1070" s="30" t="s">
        <v>1085</v>
      </c>
      <c r="E1070" s="42">
        <v>4245</v>
      </c>
      <c r="F1070" s="32">
        <v>4449</v>
      </c>
      <c r="G1070" s="59">
        <f t="shared" si="23"/>
        <v>204</v>
      </c>
      <c r="H1070" s="59">
        <v>3739</v>
      </c>
      <c r="I1070" s="59">
        <f t="shared" si="24"/>
        <v>710</v>
      </c>
      <c r="J1070" s="58">
        <v>0.16</v>
      </c>
      <c r="K1070" s="35">
        <v>4409</v>
      </c>
      <c r="L1070" s="56"/>
      <c r="M1070" s="35">
        <f t="shared" si="25"/>
        <v>3739</v>
      </c>
      <c r="N1070" s="35">
        <f t="shared" si="26"/>
        <v>670</v>
      </c>
      <c r="O1070" s="36">
        <f t="shared" si="22"/>
        <v>0.15196189612156952</v>
      </c>
    </row>
    <row r="1071" spans="1:15" x14ac:dyDescent="0.25">
      <c r="A1071" s="37">
        <v>120134</v>
      </c>
      <c r="B1071" s="30" t="s">
        <v>47</v>
      </c>
      <c r="C1071" s="30" t="s">
        <v>1064</v>
      </c>
      <c r="D1071" s="30" t="s">
        <v>1086</v>
      </c>
      <c r="E1071" s="57">
        <v>363</v>
      </c>
      <c r="F1071" s="39">
        <v>335</v>
      </c>
      <c r="G1071" s="40">
        <f t="shared" si="23"/>
        <v>-28</v>
      </c>
      <c r="H1071" s="40">
        <v>335</v>
      </c>
      <c r="I1071" s="40">
        <f t="shared" si="24"/>
        <v>0</v>
      </c>
      <c r="J1071" s="58">
        <v>0</v>
      </c>
      <c r="K1071" s="34">
        <v>335</v>
      </c>
      <c r="L1071" s="56"/>
      <c r="M1071" s="34">
        <f t="shared" si="25"/>
        <v>335</v>
      </c>
      <c r="N1071" s="34">
        <f t="shared" si="26"/>
        <v>0</v>
      </c>
      <c r="O1071" s="36">
        <f t="shared" si="22"/>
        <v>0</v>
      </c>
    </row>
    <row r="1072" spans="1:15" x14ac:dyDescent="0.25">
      <c r="A1072" s="37">
        <v>120135</v>
      </c>
      <c r="B1072" s="30" t="s">
        <v>47</v>
      </c>
      <c r="C1072" s="30" t="s">
        <v>1064</v>
      </c>
      <c r="D1072" s="30" t="s">
        <v>1087</v>
      </c>
      <c r="E1072" s="42">
        <v>5771</v>
      </c>
      <c r="F1072" s="32">
        <v>6547</v>
      </c>
      <c r="G1072" s="59">
        <f t="shared" si="23"/>
        <v>776</v>
      </c>
      <c r="H1072" s="59">
        <v>1210</v>
      </c>
      <c r="I1072" s="59">
        <f t="shared" si="24"/>
        <v>5337</v>
      </c>
      <c r="J1072" s="58">
        <v>0.82</v>
      </c>
      <c r="K1072" s="35">
        <v>6406</v>
      </c>
      <c r="L1072" s="29">
        <v>294</v>
      </c>
      <c r="M1072" s="35">
        <f t="shared" si="25"/>
        <v>1504</v>
      </c>
      <c r="N1072" s="35">
        <f t="shared" si="26"/>
        <v>4902</v>
      </c>
      <c r="O1072" s="36">
        <f t="shared" si="22"/>
        <v>0.76522010615048397</v>
      </c>
    </row>
    <row r="1073" spans="1:15" x14ac:dyDescent="0.25">
      <c r="A1073" s="37">
        <v>120136</v>
      </c>
      <c r="B1073" s="30" t="s">
        <v>47</v>
      </c>
      <c r="C1073" s="30" t="s">
        <v>1064</v>
      </c>
      <c r="D1073" s="30" t="s">
        <v>1088</v>
      </c>
      <c r="E1073" s="57">
        <v>51</v>
      </c>
      <c r="F1073" s="39">
        <v>325</v>
      </c>
      <c r="G1073" s="40">
        <f t="shared" si="23"/>
        <v>274</v>
      </c>
      <c r="H1073" s="40">
        <v>17</v>
      </c>
      <c r="I1073" s="40">
        <f t="shared" si="24"/>
        <v>308</v>
      </c>
      <c r="J1073" s="58">
        <v>0.95</v>
      </c>
      <c r="K1073" s="34">
        <v>333</v>
      </c>
      <c r="L1073" s="56"/>
      <c r="M1073" s="34">
        <f t="shared" si="25"/>
        <v>17</v>
      </c>
      <c r="N1073" s="34">
        <f t="shared" si="26"/>
        <v>316</v>
      </c>
      <c r="O1073" s="36">
        <f t="shared" si="22"/>
        <v>0.94894894894894899</v>
      </c>
    </row>
    <row r="1074" spans="1:15" x14ac:dyDescent="0.25">
      <c r="A1074" s="37">
        <v>120201</v>
      </c>
      <c r="B1074" s="30" t="s">
        <v>47</v>
      </c>
      <c r="C1074" s="30" t="s">
        <v>627</v>
      </c>
      <c r="D1074" s="30" t="s">
        <v>627</v>
      </c>
      <c r="E1074" s="42">
        <v>1903</v>
      </c>
      <c r="F1074" s="32">
        <v>2016</v>
      </c>
      <c r="G1074" s="59">
        <f t="shared" si="23"/>
        <v>113</v>
      </c>
      <c r="H1074" s="59">
        <v>1738</v>
      </c>
      <c r="I1074" s="59">
        <f t="shared" si="24"/>
        <v>278</v>
      </c>
      <c r="J1074" s="58">
        <v>0.14000000000000001</v>
      </c>
      <c r="K1074" s="35">
        <v>1968</v>
      </c>
      <c r="L1074" s="29">
        <v>0</v>
      </c>
      <c r="M1074" s="35">
        <f t="shared" si="25"/>
        <v>1738</v>
      </c>
      <c r="N1074" s="35">
        <f t="shared" si="26"/>
        <v>230</v>
      </c>
      <c r="O1074" s="36">
        <f t="shared" si="22"/>
        <v>0.11686991869918699</v>
      </c>
    </row>
    <row r="1075" spans="1:15" x14ac:dyDescent="0.25">
      <c r="A1075" s="37">
        <v>120202</v>
      </c>
      <c r="B1075" s="30" t="s">
        <v>47</v>
      </c>
      <c r="C1075" s="30" t="s">
        <v>627</v>
      </c>
      <c r="D1075" s="30" t="s">
        <v>219</v>
      </c>
      <c r="E1075" s="42">
        <v>1642</v>
      </c>
      <c r="F1075" s="32">
        <v>1669</v>
      </c>
      <c r="G1075" s="59">
        <f t="shared" si="23"/>
        <v>27</v>
      </c>
      <c r="H1075" s="59">
        <v>1632</v>
      </c>
      <c r="I1075" s="59">
        <f t="shared" si="24"/>
        <v>37</v>
      </c>
      <c r="J1075" s="58">
        <v>0.02</v>
      </c>
      <c r="K1075" s="35">
        <v>1643</v>
      </c>
      <c r="L1075" s="56"/>
      <c r="M1075" s="35">
        <f t="shared" si="25"/>
        <v>1632</v>
      </c>
      <c r="N1075" s="35">
        <f t="shared" si="26"/>
        <v>11</v>
      </c>
      <c r="O1075" s="36">
        <f t="shared" si="22"/>
        <v>6.6950699939135726E-3</v>
      </c>
    </row>
    <row r="1076" spans="1:15" x14ac:dyDescent="0.25">
      <c r="A1076" s="37">
        <v>120203</v>
      </c>
      <c r="B1076" s="30" t="s">
        <v>47</v>
      </c>
      <c r="C1076" s="30" t="s">
        <v>627</v>
      </c>
      <c r="D1076" s="30" t="s">
        <v>1089</v>
      </c>
      <c r="E1076" s="42">
        <v>3178</v>
      </c>
      <c r="F1076" s="32">
        <v>3514</v>
      </c>
      <c r="G1076" s="59">
        <f t="shared" si="23"/>
        <v>336</v>
      </c>
      <c r="H1076" s="59">
        <v>2567</v>
      </c>
      <c r="I1076" s="59">
        <f t="shared" si="24"/>
        <v>947</v>
      </c>
      <c r="J1076" s="58">
        <v>0.27</v>
      </c>
      <c r="K1076" s="35">
        <v>3371</v>
      </c>
      <c r="L1076" s="56"/>
      <c r="M1076" s="35">
        <f t="shared" si="25"/>
        <v>2567</v>
      </c>
      <c r="N1076" s="35">
        <f t="shared" si="26"/>
        <v>804</v>
      </c>
      <c r="O1076" s="36">
        <f t="shared" si="22"/>
        <v>0.23850489469000297</v>
      </c>
    </row>
    <row r="1077" spans="1:15" x14ac:dyDescent="0.25">
      <c r="A1077" s="37">
        <v>120204</v>
      </c>
      <c r="B1077" s="30" t="s">
        <v>47</v>
      </c>
      <c r="C1077" s="30" t="s">
        <v>627</v>
      </c>
      <c r="D1077" s="30" t="s">
        <v>1090</v>
      </c>
      <c r="E1077" s="42">
        <v>2508</v>
      </c>
      <c r="F1077" s="32">
        <v>2706</v>
      </c>
      <c r="G1077" s="59">
        <f t="shared" si="23"/>
        <v>198</v>
      </c>
      <c r="H1077" s="59">
        <v>2189</v>
      </c>
      <c r="I1077" s="59">
        <f t="shared" si="24"/>
        <v>517</v>
      </c>
      <c r="J1077" s="58">
        <v>0.19</v>
      </c>
      <c r="K1077" s="35">
        <v>2675</v>
      </c>
      <c r="L1077" s="56"/>
      <c r="M1077" s="35">
        <f t="shared" si="25"/>
        <v>2189</v>
      </c>
      <c r="N1077" s="35">
        <f t="shared" si="26"/>
        <v>486</v>
      </c>
      <c r="O1077" s="36">
        <f t="shared" si="22"/>
        <v>0.18168224299065422</v>
      </c>
    </row>
    <row r="1078" spans="1:15" x14ac:dyDescent="0.25">
      <c r="A1078" s="37">
        <v>120205</v>
      </c>
      <c r="B1078" s="30" t="s">
        <v>47</v>
      </c>
      <c r="C1078" s="30" t="s">
        <v>627</v>
      </c>
      <c r="D1078" s="30" t="s">
        <v>268</v>
      </c>
      <c r="E1078" s="42">
        <v>1893</v>
      </c>
      <c r="F1078" s="32">
        <v>1995</v>
      </c>
      <c r="G1078" s="59">
        <f t="shared" si="23"/>
        <v>102</v>
      </c>
      <c r="H1078" s="59">
        <v>1475</v>
      </c>
      <c r="I1078" s="59">
        <f t="shared" si="24"/>
        <v>520</v>
      </c>
      <c r="J1078" s="58">
        <v>0.26</v>
      </c>
      <c r="K1078" s="35">
        <v>1971</v>
      </c>
      <c r="L1078" s="56"/>
      <c r="M1078" s="35">
        <f t="shared" si="25"/>
        <v>1475</v>
      </c>
      <c r="N1078" s="35">
        <f t="shared" si="26"/>
        <v>496</v>
      </c>
      <c r="O1078" s="36">
        <f t="shared" si="22"/>
        <v>0.25164890918315574</v>
      </c>
    </row>
    <row r="1079" spans="1:15" x14ac:dyDescent="0.25">
      <c r="A1079" s="37">
        <v>120206</v>
      </c>
      <c r="B1079" s="30" t="s">
        <v>47</v>
      </c>
      <c r="C1079" s="30" t="s">
        <v>627</v>
      </c>
      <c r="D1079" s="30" t="s">
        <v>1091</v>
      </c>
      <c r="E1079" s="42">
        <v>4934</v>
      </c>
      <c r="F1079" s="32">
        <v>5547</v>
      </c>
      <c r="G1079" s="59">
        <f t="shared" si="23"/>
        <v>613</v>
      </c>
      <c r="H1079" s="59">
        <v>3646</v>
      </c>
      <c r="I1079" s="59">
        <f t="shared" si="24"/>
        <v>1901</v>
      </c>
      <c r="J1079" s="58">
        <v>0.34</v>
      </c>
      <c r="K1079" s="35">
        <v>5369</v>
      </c>
      <c r="L1079" s="29">
        <v>880</v>
      </c>
      <c r="M1079" s="35">
        <f t="shared" si="25"/>
        <v>4526</v>
      </c>
      <c r="N1079" s="35">
        <f t="shared" si="26"/>
        <v>843</v>
      </c>
      <c r="O1079" s="36">
        <f t="shared" si="22"/>
        <v>0.15701247904637736</v>
      </c>
    </row>
    <row r="1080" spans="1:15" x14ac:dyDescent="0.25">
      <c r="A1080" s="37">
        <v>120207</v>
      </c>
      <c r="B1080" s="30" t="s">
        <v>47</v>
      </c>
      <c r="C1080" s="30" t="s">
        <v>627</v>
      </c>
      <c r="D1080" s="30" t="s">
        <v>1092</v>
      </c>
      <c r="E1080" s="57">
        <v>927</v>
      </c>
      <c r="F1080" s="39">
        <v>983</v>
      </c>
      <c r="G1080" s="40">
        <f t="shared" si="23"/>
        <v>56</v>
      </c>
      <c r="H1080" s="40">
        <v>846</v>
      </c>
      <c r="I1080" s="40">
        <f t="shared" si="24"/>
        <v>137</v>
      </c>
      <c r="J1080" s="58">
        <v>0.14000000000000001</v>
      </c>
      <c r="K1080" s="34">
        <v>949</v>
      </c>
      <c r="L1080" s="56"/>
      <c r="M1080" s="34">
        <f t="shared" si="25"/>
        <v>846</v>
      </c>
      <c r="N1080" s="34">
        <f t="shared" si="26"/>
        <v>103</v>
      </c>
      <c r="O1080" s="36">
        <f t="shared" si="22"/>
        <v>0.10853530031612224</v>
      </c>
    </row>
    <row r="1081" spans="1:15" x14ac:dyDescent="0.25">
      <c r="A1081" s="37">
        <v>120208</v>
      </c>
      <c r="B1081" s="30" t="s">
        <v>47</v>
      </c>
      <c r="C1081" s="30" t="s">
        <v>627</v>
      </c>
      <c r="D1081" s="30" t="s">
        <v>1093</v>
      </c>
      <c r="E1081" s="42">
        <v>1473</v>
      </c>
      <c r="F1081" s="32">
        <v>1537</v>
      </c>
      <c r="G1081" s="59">
        <f t="shared" si="23"/>
        <v>64</v>
      </c>
      <c r="H1081" s="59">
        <v>1438</v>
      </c>
      <c r="I1081" s="59">
        <f t="shared" si="24"/>
        <v>99</v>
      </c>
      <c r="J1081" s="58">
        <v>0.06</v>
      </c>
      <c r="K1081" s="35">
        <v>1532</v>
      </c>
      <c r="L1081" s="56"/>
      <c r="M1081" s="35">
        <f t="shared" si="25"/>
        <v>1438</v>
      </c>
      <c r="N1081" s="35">
        <f t="shared" si="26"/>
        <v>94</v>
      </c>
      <c r="O1081" s="36">
        <f t="shared" si="22"/>
        <v>6.1357702349869453E-2</v>
      </c>
    </row>
    <row r="1082" spans="1:15" x14ac:dyDescent="0.25">
      <c r="A1082" s="37">
        <v>120209</v>
      </c>
      <c r="B1082" s="30" t="s">
        <v>47</v>
      </c>
      <c r="C1082" s="30" t="s">
        <v>627</v>
      </c>
      <c r="D1082" s="30" t="s">
        <v>85</v>
      </c>
      <c r="E1082" s="42">
        <v>1383</v>
      </c>
      <c r="F1082" s="32">
        <v>1472</v>
      </c>
      <c r="G1082" s="59">
        <f t="shared" si="23"/>
        <v>89</v>
      </c>
      <c r="H1082" s="40">
        <v>750</v>
      </c>
      <c r="I1082" s="59">
        <f t="shared" si="24"/>
        <v>722</v>
      </c>
      <c r="J1082" s="58">
        <v>0.49</v>
      </c>
      <c r="K1082" s="35">
        <v>1472</v>
      </c>
      <c r="L1082" s="29">
        <v>110</v>
      </c>
      <c r="M1082" s="34">
        <f t="shared" si="25"/>
        <v>860</v>
      </c>
      <c r="N1082" s="35">
        <f t="shared" si="26"/>
        <v>612</v>
      </c>
      <c r="O1082" s="36">
        <f t="shared" si="22"/>
        <v>0.41576086956521741</v>
      </c>
    </row>
    <row r="1083" spans="1:15" x14ac:dyDescent="0.25">
      <c r="A1083" s="37">
        <v>120210</v>
      </c>
      <c r="B1083" s="30" t="s">
        <v>47</v>
      </c>
      <c r="C1083" s="30" t="s">
        <v>627</v>
      </c>
      <c r="D1083" s="30" t="s">
        <v>1094</v>
      </c>
      <c r="E1083" s="42">
        <v>2271</v>
      </c>
      <c r="F1083" s="32">
        <v>2524</v>
      </c>
      <c r="G1083" s="59">
        <f t="shared" si="23"/>
        <v>253</v>
      </c>
      <c r="H1083" s="59">
        <v>1918</v>
      </c>
      <c r="I1083" s="59">
        <f t="shared" si="24"/>
        <v>606</v>
      </c>
      <c r="J1083" s="58">
        <v>0.24</v>
      </c>
      <c r="K1083" s="35">
        <v>2542</v>
      </c>
      <c r="L1083" s="56"/>
      <c r="M1083" s="35">
        <f t="shared" si="25"/>
        <v>1918</v>
      </c>
      <c r="N1083" s="35">
        <f t="shared" si="26"/>
        <v>624</v>
      </c>
      <c r="O1083" s="36">
        <f t="shared" si="22"/>
        <v>0.24547600314712825</v>
      </c>
    </row>
    <row r="1084" spans="1:15" x14ac:dyDescent="0.25">
      <c r="A1084" s="37">
        <v>120211</v>
      </c>
      <c r="B1084" s="30" t="s">
        <v>47</v>
      </c>
      <c r="C1084" s="30" t="s">
        <v>627</v>
      </c>
      <c r="D1084" s="30" t="s">
        <v>1095</v>
      </c>
      <c r="E1084" s="42">
        <v>1373</v>
      </c>
      <c r="F1084" s="32">
        <v>1462</v>
      </c>
      <c r="G1084" s="59">
        <f t="shared" si="23"/>
        <v>89</v>
      </c>
      <c r="H1084" s="59">
        <v>1092</v>
      </c>
      <c r="I1084" s="59">
        <f t="shared" si="24"/>
        <v>370</v>
      </c>
      <c r="J1084" s="58">
        <v>0.25</v>
      </c>
      <c r="K1084" s="35">
        <v>1457</v>
      </c>
      <c r="L1084" s="56"/>
      <c r="M1084" s="35">
        <f t="shared" si="25"/>
        <v>1092</v>
      </c>
      <c r="N1084" s="35">
        <f t="shared" si="26"/>
        <v>365</v>
      </c>
      <c r="O1084" s="36">
        <f t="shared" si="22"/>
        <v>0.25051475634866166</v>
      </c>
    </row>
    <row r="1085" spans="1:15" x14ac:dyDescent="0.25">
      <c r="A1085" s="37">
        <v>120212</v>
      </c>
      <c r="B1085" s="30" t="s">
        <v>47</v>
      </c>
      <c r="C1085" s="30" t="s">
        <v>627</v>
      </c>
      <c r="D1085" s="30" t="s">
        <v>1096</v>
      </c>
      <c r="E1085" s="57">
        <v>271</v>
      </c>
      <c r="F1085" s="39">
        <v>280</v>
      </c>
      <c r="G1085" s="40">
        <f t="shared" si="23"/>
        <v>9</v>
      </c>
      <c r="H1085" s="40">
        <v>179</v>
      </c>
      <c r="I1085" s="40">
        <f t="shared" si="24"/>
        <v>101</v>
      </c>
      <c r="J1085" s="58">
        <v>0.36</v>
      </c>
      <c r="K1085" s="34">
        <v>288</v>
      </c>
      <c r="L1085" s="56"/>
      <c r="M1085" s="34">
        <f t="shared" si="25"/>
        <v>179</v>
      </c>
      <c r="N1085" s="34">
        <f t="shared" si="26"/>
        <v>109</v>
      </c>
      <c r="O1085" s="36">
        <f t="shared" si="22"/>
        <v>0.37847222222222221</v>
      </c>
    </row>
    <row r="1086" spans="1:15" x14ac:dyDescent="0.25">
      <c r="A1086" s="37">
        <v>120213</v>
      </c>
      <c r="B1086" s="30" t="s">
        <v>47</v>
      </c>
      <c r="C1086" s="30" t="s">
        <v>627</v>
      </c>
      <c r="D1086" s="30" t="s">
        <v>1097</v>
      </c>
      <c r="E1086" s="42">
        <v>1216</v>
      </c>
      <c r="F1086" s="32">
        <v>1309</v>
      </c>
      <c r="G1086" s="59">
        <f t="shared" si="23"/>
        <v>93</v>
      </c>
      <c r="H1086" s="59">
        <v>1022</v>
      </c>
      <c r="I1086" s="59">
        <f t="shared" si="24"/>
        <v>287</v>
      </c>
      <c r="J1086" s="58">
        <v>0.22</v>
      </c>
      <c r="K1086" s="35">
        <v>1334</v>
      </c>
      <c r="L1086" s="56"/>
      <c r="M1086" s="35">
        <f t="shared" si="25"/>
        <v>1022</v>
      </c>
      <c r="N1086" s="35">
        <f t="shared" si="26"/>
        <v>312</v>
      </c>
      <c r="O1086" s="36">
        <f t="shared" si="22"/>
        <v>0.23388305847076463</v>
      </c>
    </row>
    <row r="1087" spans="1:15" x14ac:dyDescent="0.25">
      <c r="A1087" s="37">
        <v>120214</v>
      </c>
      <c r="B1087" s="30" t="s">
        <v>47</v>
      </c>
      <c r="C1087" s="30" t="s">
        <v>627</v>
      </c>
      <c r="D1087" s="30" t="s">
        <v>1098</v>
      </c>
      <c r="E1087" s="42">
        <v>5039</v>
      </c>
      <c r="F1087" s="32">
        <v>5774</v>
      </c>
      <c r="G1087" s="59">
        <f t="shared" si="23"/>
        <v>735</v>
      </c>
      <c r="H1087" s="59">
        <v>4009</v>
      </c>
      <c r="I1087" s="59">
        <f t="shared" si="24"/>
        <v>1765</v>
      </c>
      <c r="J1087" s="58">
        <v>0.31</v>
      </c>
      <c r="K1087" s="35">
        <v>5702</v>
      </c>
      <c r="L1087" s="29">
        <v>839</v>
      </c>
      <c r="M1087" s="35">
        <f t="shared" si="25"/>
        <v>4848</v>
      </c>
      <c r="N1087" s="35">
        <f t="shared" si="26"/>
        <v>854</v>
      </c>
      <c r="O1087" s="36">
        <f t="shared" si="22"/>
        <v>0.14977200982111541</v>
      </c>
    </row>
    <row r="1088" spans="1:15" x14ac:dyDescent="0.25">
      <c r="A1088" s="37">
        <v>120215</v>
      </c>
      <c r="B1088" s="30" t="s">
        <v>47</v>
      </c>
      <c r="C1088" s="30" t="s">
        <v>627</v>
      </c>
      <c r="D1088" s="30" t="s">
        <v>1099</v>
      </c>
      <c r="E1088" s="42">
        <v>1906</v>
      </c>
      <c r="F1088" s="32">
        <v>2100</v>
      </c>
      <c r="G1088" s="59">
        <f t="shared" si="23"/>
        <v>194</v>
      </c>
      <c r="H1088" s="59">
        <v>1852</v>
      </c>
      <c r="I1088" s="59">
        <f t="shared" si="24"/>
        <v>248</v>
      </c>
      <c r="J1088" s="58">
        <v>0.12</v>
      </c>
      <c r="K1088" s="35">
        <v>2092</v>
      </c>
      <c r="L1088" s="56"/>
      <c r="M1088" s="35">
        <f t="shared" si="25"/>
        <v>1852</v>
      </c>
      <c r="N1088" s="35">
        <f t="shared" si="26"/>
        <v>240</v>
      </c>
      <c r="O1088" s="36">
        <f t="shared" si="22"/>
        <v>0.1147227533460803</v>
      </c>
    </row>
    <row r="1089" spans="1:15" x14ac:dyDescent="0.25">
      <c r="A1089" s="37">
        <v>120301</v>
      </c>
      <c r="B1089" s="30" t="s">
        <v>47</v>
      </c>
      <c r="C1089" s="30" t="s">
        <v>1100</v>
      </c>
      <c r="D1089" s="30" t="s">
        <v>1100</v>
      </c>
      <c r="E1089" s="42">
        <v>3035</v>
      </c>
      <c r="F1089" s="32">
        <v>3213</v>
      </c>
      <c r="G1089" s="59">
        <f t="shared" si="23"/>
        <v>178</v>
      </c>
      <c r="H1089" s="40">
        <v>450</v>
      </c>
      <c r="I1089" s="59">
        <f t="shared" si="24"/>
        <v>2763</v>
      </c>
      <c r="J1089" s="58">
        <v>0.86</v>
      </c>
      <c r="K1089" s="35">
        <v>3086</v>
      </c>
      <c r="L1089" s="56"/>
      <c r="M1089" s="34">
        <f t="shared" si="25"/>
        <v>450</v>
      </c>
      <c r="N1089" s="35">
        <f t="shared" si="26"/>
        <v>2636</v>
      </c>
      <c r="O1089" s="36">
        <f t="shared" si="22"/>
        <v>0.85418016850291645</v>
      </c>
    </row>
    <row r="1090" spans="1:15" x14ac:dyDescent="0.25">
      <c r="A1090" s="37">
        <v>120302</v>
      </c>
      <c r="B1090" s="30" t="s">
        <v>47</v>
      </c>
      <c r="C1090" s="30" t="s">
        <v>1100</v>
      </c>
      <c r="D1090" s="30" t="s">
        <v>1101</v>
      </c>
      <c r="E1090" s="42">
        <v>24078</v>
      </c>
      <c r="F1090" s="32">
        <v>27419</v>
      </c>
      <c r="G1090" s="59">
        <f t="shared" si="23"/>
        <v>3341</v>
      </c>
      <c r="H1090" s="59">
        <v>10314</v>
      </c>
      <c r="I1090" s="59">
        <f t="shared" si="24"/>
        <v>17105</v>
      </c>
      <c r="J1090" s="58">
        <v>0.62</v>
      </c>
      <c r="K1090" s="35">
        <v>26973</v>
      </c>
      <c r="L1090" s="29">
        <v>660</v>
      </c>
      <c r="M1090" s="35">
        <f t="shared" si="25"/>
        <v>10974</v>
      </c>
      <c r="N1090" s="35">
        <f t="shared" si="26"/>
        <v>15999</v>
      </c>
      <c r="O1090" s="36">
        <f t="shared" si="22"/>
        <v>0.59314870425981536</v>
      </c>
    </row>
    <row r="1091" spans="1:15" x14ac:dyDescent="0.25">
      <c r="A1091" s="37">
        <v>120303</v>
      </c>
      <c r="B1091" s="30" t="s">
        <v>47</v>
      </c>
      <c r="C1091" s="30" t="s">
        <v>1100</v>
      </c>
      <c r="D1091" s="30" t="s">
        <v>1102</v>
      </c>
      <c r="E1091" s="42">
        <v>17297</v>
      </c>
      <c r="F1091" s="32">
        <v>21091</v>
      </c>
      <c r="G1091" s="59">
        <f t="shared" si="23"/>
        <v>3794</v>
      </c>
      <c r="H1091" s="59">
        <v>3157</v>
      </c>
      <c r="I1091" s="59">
        <f t="shared" si="24"/>
        <v>17934</v>
      </c>
      <c r="J1091" s="58">
        <v>0.85</v>
      </c>
      <c r="K1091" s="35">
        <v>20492</v>
      </c>
      <c r="L1091" s="29">
        <v>837</v>
      </c>
      <c r="M1091" s="35">
        <f t="shared" si="25"/>
        <v>3994</v>
      </c>
      <c r="N1091" s="35">
        <f t="shared" si="26"/>
        <v>16498</v>
      </c>
      <c r="O1091" s="36">
        <f t="shared" si="22"/>
        <v>0.80509467109115751</v>
      </c>
    </row>
    <row r="1092" spans="1:15" x14ac:dyDescent="0.25">
      <c r="A1092" s="37">
        <v>120304</v>
      </c>
      <c r="B1092" s="30" t="s">
        <v>47</v>
      </c>
      <c r="C1092" s="30" t="s">
        <v>1100</v>
      </c>
      <c r="D1092" s="30" t="s">
        <v>1103</v>
      </c>
      <c r="E1092" s="42">
        <v>3893</v>
      </c>
      <c r="F1092" s="32">
        <v>4151</v>
      </c>
      <c r="G1092" s="59">
        <f t="shared" si="23"/>
        <v>258</v>
      </c>
      <c r="H1092" s="59">
        <v>2338</v>
      </c>
      <c r="I1092" s="59">
        <f t="shared" si="24"/>
        <v>1813</v>
      </c>
      <c r="J1092" s="58">
        <v>0.44</v>
      </c>
      <c r="K1092" s="35">
        <v>3976</v>
      </c>
      <c r="L1092" s="56"/>
      <c r="M1092" s="35">
        <f t="shared" si="25"/>
        <v>2338</v>
      </c>
      <c r="N1092" s="35">
        <f t="shared" si="26"/>
        <v>1638</v>
      </c>
      <c r="O1092" s="36">
        <f t="shared" si="22"/>
        <v>0.4119718309859155</v>
      </c>
    </row>
    <row r="1093" spans="1:15" x14ac:dyDescent="0.25">
      <c r="A1093" s="37">
        <v>120305</v>
      </c>
      <c r="B1093" s="30" t="s">
        <v>47</v>
      </c>
      <c r="C1093" s="30" t="s">
        <v>1100</v>
      </c>
      <c r="D1093" s="30" t="s">
        <v>1104</v>
      </c>
      <c r="E1093" s="42">
        <v>5496</v>
      </c>
      <c r="F1093" s="32">
        <v>6305</v>
      </c>
      <c r="G1093" s="59">
        <f t="shared" si="23"/>
        <v>809</v>
      </c>
      <c r="H1093" s="59">
        <v>2857</v>
      </c>
      <c r="I1093" s="59">
        <f t="shared" si="24"/>
        <v>3448</v>
      </c>
      <c r="J1093" s="58">
        <v>0.55000000000000004</v>
      </c>
      <c r="K1093" s="35">
        <v>6222</v>
      </c>
      <c r="L1093" s="56"/>
      <c r="M1093" s="35">
        <f t="shared" si="25"/>
        <v>2857</v>
      </c>
      <c r="N1093" s="35">
        <f t="shared" si="26"/>
        <v>3365</v>
      </c>
      <c r="O1093" s="36">
        <f t="shared" si="22"/>
        <v>0.54082288653166188</v>
      </c>
    </row>
    <row r="1094" spans="1:15" x14ac:dyDescent="0.25">
      <c r="A1094" s="37">
        <v>120306</v>
      </c>
      <c r="B1094" s="30" t="s">
        <v>47</v>
      </c>
      <c r="C1094" s="30" t="s">
        <v>1100</v>
      </c>
      <c r="D1094" s="30" t="s">
        <v>1105</v>
      </c>
      <c r="E1094" s="42">
        <v>1463</v>
      </c>
      <c r="F1094" s="32">
        <v>1774</v>
      </c>
      <c r="G1094" s="59">
        <f t="shared" si="23"/>
        <v>311</v>
      </c>
      <c r="H1094" s="59">
        <v>1064</v>
      </c>
      <c r="I1094" s="59">
        <f t="shared" si="24"/>
        <v>710</v>
      </c>
      <c r="J1094" s="58">
        <v>0.4</v>
      </c>
      <c r="K1094" s="35">
        <v>1715</v>
      </c>
      <c r="L1094" s="56"/>
      <c r="M1094" s="35">
        <f t="shared" si="25"/>
        <v>1064</v>
      </c>
      <c r="N1094" s="35">
        <f t="shared" si="26"/>
        <v>651</v>
      </c>
      <c r="O1094" s="36">
        <f t="shared" si="22"/>
        <v>0.37959183673469388</v>
      </c>
    </row>
    <row r="1095" spans="1:15" x14ac:dyDescent="0.25">
      <c r="A1095" s="37">
        <v>120401</v>
      </c>
      <c r="B1095" s="30" t="s">
        <v>47</v>
      </c>
      <c r="C1095" s="30" t="s">
        <v>1106</v>
      </c>
      <c r="D1095" s="30" t="s">
        <v>1106</v>
      </c>
      <c r="E1095" s="57">
        <v>112</v>
      </c>
      <c r="F1095" s="39">
        <v>142</v>
      </c>
      <c r="G1095" s="40">
        <f t="shared" si="23"/>
        <v>30</v>
      </c>
      <c r="H1095" s="40">
        <v>112</v>
      </c>
      <c r="I1095" s="40">
        <f t="shared" si="24"/>
        <v>30</v>
      </c>
      <c r="J1095" s="58">
        <v>0.21</v>
      </c>
      <c r="K1095" s="34">
        <v>146</v>
      </c>
      <c r="L1095" s="56"/>
      <c r="M1095" s="34">
        <f t="shared" si="25"/>
        <v>112</v>
      </c>
      <c r="N1095" s="34">
        <f t="shared" si="26"/>
        <v>34</v>
      </c>
      <c r="O1095" s="36">
        <f t="shared" si="22"/>
        <v>0.23287671232876711</v>
      </c>
    </row>
    <row r="1096" spans="1:15" x14ac:dyDescent="0.25">
      <c r="A1096" s="37">
        <v>120402</v>
      </c>
      <c r="B1096" s="30" t="s">
        <v>47</v>
      </c>
      <c r="C1096" s="30" t="s">
        <v>1106</v>
      </c>
      <c r="D1096" s="30" t="s">
        <v>1107</v>
      </c>
      <c r="E1096" s="42">
        <v>2595</v>
      </c>
      <c r="F1096" s="32">
        <v>2720</v>
      </c>
      <c r="G1096" s="59">
        <f t="shared" si="23"/>
        <v>125</v>
      </c>
      <c r="H1096" s="59">
        <v>1917</v>
      </c>
      <c r="I1096" s="59">
        <f t="shared" si="24"/>
        <v>803</v>
      </c>
      <c r="J1096" s="58">
        <v>0.3</v>
      </c>
      <c r="K1096" s="35">
        <v>2720</v>
      </c>
      <c r="L1096" s="29">
        <v>0</v>
      </c>
      <c r="M1096" s="35">
        <f t="shared" si="25"/>
        <v>1917</v>
      </c>
      <c r="N1096" s="35">
        <f t="shared" si="26"/>
        <v>803</v>
      </c>
      <c r="O1096" s="36">
        <f t="shared" si="22"/>
        <v>0.29522058823529412</v>
      </c>
    </row>
    <row r="1097" spans="1:15" x14ac:dyDescent="0.25">
      <c r="A1097" s="37">
        <v>120403</v>
      </c>
      <c r="B1097" s="30" t="s">
        <v>47</v>
      </c>
      <c r="C1097" s="30" t="s">
        <v>1106</v>
      </c>
      <c r="D1097" s="30" t="s">
        <v>1108</v>
      </c>
      <c r="E1097" s="42">
        <v>4220</v>
      </c>
      <c r="F1097" s="32">
        <v>4625</v>
      </c>
      <c r="G1097" s="59">
        <f t="shared" si="23"/>
        <v>405</v>
      </c>
      <c r="H1097" s="59">
        <v>3623</v>
      </c>
      <c r="I1097" s="59">
        <f t="shared" si="24"/>
        <v>1002</v>
      </c>
      <c r="J1097" s="58">
        <v>0.22</v>
      </c>
      <c r="K1097" s="35">
        <v>4586</v>
      </c>
      <c r="L1097" s="56"/>
      <c r="M1097" s="35">
        <f t="shared" si="25"/>
        <v>3623</v>
      </c>
      <c r="N1097" s="35">
        <f t="shared" si="26"/>
        <v>963</v>
      </c>
      <c r="O1097" s="36">
        <f t="shared" si="22"/>
        <v>0.20998691670300915</v>
      </c>
    </row>
    <row r="1098" spans="1:15" x14ac:dyDescent="0.25">
      <c r="A1098" s="37">
        <v>120404</v>
      </c>
      <c r="B1098" s="30" t="s">
        <v>47</v>
      </c>
      <c r="C1098" s="30" t="s">
        <v>1106</v>
      </c>
      <c r="D1098" s="30" t="s">
        <v>1109</v>
      </c>
      <c r="E1098" s="42">
        <v>1264</v>
      </c>
      <c r="F1098" s="32">
        <v>1376</v>
      </c>
      <c r="G1098" s="59">
        <f t="shared" si="23"/>
        <v>112</v>
      </c>
      <c r="H1098" s="59">
        <v>1142</v>
      </c>
      <c r="I1098" s="59">
        <f t="shared" si="24"/>
        <v>234</v>
      </c>
      <c r="J1098" s="58">
        <v>0.17</v>
      </c>
      <c r="K1098" s="35">
        <v>1382</v>
      </c>
      <c r="L1098" s="56"/>
      <c r="M1098" s="35">
        <f t="shared" si="25"/>
        <v>1142</v>
      </c>
      <c r="N1098" s="35">
        <f t="shared" si="26"/>
        <v>240</v>
      </c>
      <c r="O1098" s="36">
        <f t="shared" si="22"/>
        <v>0.17366136034732271</v>
      </c>
    </row>
    <row r="1099" spans="1:15" x14ac:dyDescent="0.25">
      <c r="A1099" s="37">
        <v>120405</v>
      </c>
      <c r="B1099" s="30" t="s">
        <v>47</v>
      </c>
      <c r="C1099" s="30" t="s">
        <v>1106</v>
      </c>
      <c r="D1099" s="30" t="s">
        <v>1110</v>
      </c>
      <c r="E1099" s="42">
        <v>1531</v>
      </c>
      <c r="F1099" s="32">
        <v>1703</v>
      </c>
      <c r="G1099" s="59">
        <f t="shared" si="23"/>
        <v>172</v>
      </c>
      <c r="H1099" s="40">
        <v>71</v>
      </c>
      <c r="I1099" s="59">
        <f t="shared" si="24"/>
        <v>1632</v>
      </c>
      <c r="J1099" s="58">
        <v>0.96</v>
      </c>
      <c r="K1099" s="35">
        <v>1692</v>
      </c>
      <c r="L1099" s="56"/>
      <c r="M1099" s="34">
        <f t="shared" si="25"/>
        <v>71</v>
      </c>
      <c r="N1099" s="35">
        <f t="shared" si="26"/>
        <v>1621</v>
      </c>
      <c r="O1099" s="36">
        <f t="shared" si="22"/>
        <v>0.95803782505910162</v>
      </c>
    </row>
    <row r="1100" spans="1:15" x14ac:dyDescent="0.25">
      <c r="A1100" s="37">
        <v>120406</v>
      </c>
      <c r="B1100" s="30" t="s">
        <v>47</v>
      </c>
      <c r="C1100" s="30" t="s">
        <v>1106</v>
      </c>
      <c r="D1100" s="30" t="s">
        <v>1111</v>
      </c>
      <c r="E1100" s="42">
        <v>1375</v>
      </c>
      <c r="F1100" s="32">
        <v>1479</v>
      </c>
      <c r="G1100" s="59">
        <f t="shared" si="23"/>
        <v>104</v>
      </c>
      <c r="H1100" s="40">
        <v>668</v>
      </c>
      <c r="I1100" s="59">
        <f t="shared" si="24"/>
        <v>811</v>
      </c>
      <c r="J1100" s="58">
        <v>0.55000000000000004</v>
      </c>
      <c r="K1100" s="35">
        <v>1454</v>
      </c>
      <c r="L1100" s="56"/>
      <c r="M1100" s="34">
        <f t="shared" si="25"/>
        <v>668</v>
      </c>
      <c r="N1100" s="35">
        <f t="shared" si="26"/>
        <v>786</v>
      </c>
      <c r="O1100" s="36">
        <f t="shared" si="22"/>
        <v>0.54057771664374143</v>
      </c>
    </row>
    <row r="1101" spans="1:15" x14ac:dyDescent="0.25">
      <c r="A1101" s="37">
        <v>120407</v>
      </c>
      <c r="B1101" s="30" t="s">
        <v>47</v>
      </c>
      <c r="C1101" s="30" t="s">
        <v>1106</v>
      </c>
      <c r="D1101" s="30" t="s">
        <v>1112</v>
      </c>
      <c r="E1101" s="57">
        <v>138</v>
      </c>
      <c r="F1101" s="39">
        <v>150</v>
      </c>
      <c r="G1101" s="40">
        <f t="shared" si="23"/>
        <v>12</v>
      </c>
      <c r="H1101" s="40">
        <v>134</v>
      </c>
      <c r="I1101" s="40">
        <f t="shared" si="24"/>
        <v>16</v>
      </c>
      <c r="J1101" s="58">
        <v>0.11</v>
      </c>
      <c r="K1101" s="34">
        <v>151</v>
      </c>
      <c r="L1101" s="56"/>
      <c r="M1101" s="34">
        <f t="shared" si="25"/>
        <v>134</v>
      </c>
      <c r="N1101" s="34">
        <f t="shared" si="26"/>
        <v>17</v>
      </c>
      <c r="O1101" s="36">
        <f t="shared" si="22"/>
        <v>0.11258278145695365</v>
      </c>
    </row>
    <row r="1102" spans="1:15" x14ac:dyDescent="0.25">
      <c r="A1102" s="37">
        <v>120408</v>
      </c>
      <c r="B1102" s="30" t="s">
        <v>47</v>
      </c>
      <c r="C1102" s="30" t="s">
        <v>1106</v>
      </c>
      <c r="D1102" s="30" t="s">
        <v>1113</v>
      </c>
      <c r="E1102" s="42">
        <v>1614</v>
      </c>
      <c r="F1102" s="32">
        <v>1685</v>
      </c>
      <c r="G1102" s="59">
        <f t="shared" si="23"/>
        <v>71</v>
      </c>
      <c r="H1102" s="59">
        <v>1593</v>
      </c>
      <c r="I1102" s="59">
        <f t="shared" si="24"/>
        <v>92</v>
      </c>
      <c r="J1102" s="58">
        <v>0.05</v>
      </c>
      <c r="K1102" s="35">
        <v>1659</v>
      </c>
      <c r="L1102" s="56"/>
      <c r="M1102" s="35">
        <f t="shared" si="25"/>
        <v>1593</v>
      </c>
      <c r="N1102" s="35">
        <f t="shared" si="26"/>
        <v>66</v>
      </c>
      <c r="O1102" s="36">
        <f t="shared" si="22"/>
        <v>3.9783001808318265E-2</v>
      </c>
    </row>
    <row r="1103" spans="1:15" x14ac:dyDescent="0.25">
      <c r="A1103" s="37">
        <v>120409</v>
      </c>
      <c r="B1103" s="30" t="s">
        <v>47</v>
      </c>
      <c r="C1103" s="30" t="s">
        <v>1106</v>
      </c>
      <c r="D1103" s="30" t="s">
        <v>1114</v>
      </c>
      <c r="E1103" s="42">
        <v>1000</v>
      </c>
      <c r="F1103" s="32">
        <v>1089</v>
      </c>
      <c r="G1103" s="59">
        <f t="shared" si="23"/>
        <v>89</v>
      </c>
      <c r="H1103" s="40">
        <v>999</v>
      </c>
      <c r="I1103" s="59">
        <f t="shared" si="24"/>
        <v>90</v>
      </c>
      <c r="J1103" s="58">
        <v>0.08</v>
      </c>
      <c r="K1103" s="35">
        <v>1090</v>
      </c>
      <c r="L1103" s="56"/>
      <c r="M1103" s="34">
        <f t="shared" si="25"/>
        <v>999</v>
      </c>
      <c r="N1103" s="35">
        <f t="shared" si="26"/>
        <v>91</v>
      </c>
      <c r="O1103" s="36">
        <f t="shared" si="22"/>
        <v>8.3486238532110096E-2</v>
      </c>
    </row>
    <row r="1104" spans="1:15" x14ac:dyDescent="0.25">
      <c r="A1104" s="37">
        <v>120410</v>
      </c>
      <c r="B1104" s="30" t="s">
        <v>47</v>
      </c>
      <c r="C1104" s="30" t="s">
        <v>1106</v>
      </c>
      <c r="D1104" s="30" t="s">
        <v>1115</v>
      </c>
      <c r="E1104" s="42">
        <v>2059</v>
      </c>
      <c r="F1104" s="32">
        <v>2205</v>
      </c>
      <c r="G1104" s="59">
        <f t="shared" si="23"/>
        <v>146</v>
      </c>
      <c r="H1104" s="59">
        <v>1935</v>
      </c>
      <c r="I1104" s="59">
        <f t="shared" si="24"/>
        <v>270</v>
      </c>
      <c r="J1104" s="58">
        <v>0.12</v>
      </c>
      <c r="K1104" s="35">
        <v>2231</v>
      </c>
      <c r="L1104" s="56"/>
      <c r="M1104" s="35">
        <f t="shared" si="25"/>
        <v>1935</v>
      </c>
      <c r="N1104" s="35">
        <f t="shared" si="26"/>
        <v>296</v>
      </c>
      <c r="O1104" s="36">
        <f t="shared" si="22"/>
        <v>0.13267593007619902</v>
      </c>
    </row>
    <row r="1105" spans="1:15" x14ac:dyDescent="0.25">
      <c r="A1105" s="37">
        <v>120411</v>
      </c>
      <c r="B1105" s="30" t="s">
        <v>47</v>
      </c>
      <c r="C1105" s="30" t="s">
        <v>1106</v>
      </c>
      <c r="D1105" s="30" t="s">
        <v>1116</v>
      </c>
      <c r="E1105" s="57">
        <v>523</v>
      </c>
      <c r="F1105" s="39">
        <v>572</v>
      </c>
      <c r="G1105" s="40">
        <f t="shared" si="23"/>
        <v>49</v>
      </c>
      <c r="H1105" s="40">
        <v>474</v>
      </c>
      <c r="I1105" s="40">
        <f t="shared" si="24"/>
        <v>98</v>
      </c>
      <c r="J1105" s="58">
        <v>0.17</v>
      </c>
      <c r="K1105" s="34">
        <v>557</v>
      </c>
      <c r="L1105" s="56"/>
      <c r="M1105" s="34">
        <f t="shared" si="25"/>
        <v>474</v>
      </c>
      <c r="N1105" s="34">
        <f t="shared" si="26"/>
        <v>83</v>
      </c>
      <c r="O1105" s="36">
        <f t="shared" si="22"/>
        <v>0.1490125673249551</v>
      </c>
    </row>
    <row r="1106" spans="1:15" x14ac:dyDescent="0.25">
      <c r="A1106" s="37">
        <v>120412</v>
      </c>
      <c r="B1106" s="30" t="s">
        <v>47</v>
      </c>
      <c r="C1106" s="30" t="s">
        <v>1106</v>
      </c>
      <c r="D1106" s="30" t="s">
        <v>1117</v>
      </c>
      <c r="E1106" s="57">
        <v>735</v>
      </c>
      <c r="F1106" s="39">
        <v>768</v>
      </c>
      <c r="G1106" s="40">
        <f t="shared" si="23"/>
        <v>33</v>
      </c>
      <c r="H1106" s="40">
        <v>686</v>
      </c>
      <c r="I1106" s="40">
        <f t="shared" si="24"/>
        <v>82</v>
      </c>
      <c r="J1106" s="58">
        <v>0.11</v>
      </c>
      <c r="K1106" s="34">
        <v>758</v>
      </c>
      <c r="L1106" s="56"/>
      <c r="M1106" s="34">
        <f t="shared" si="25"/>
        <v>686</v>
      </c>
      <c r="N1106" s="34">
        <f t="shared" si="26"/>
        <v>72</v>
      </c>
      <c r="O1106" s="36">
        <f t="shared" si="22"/>
        <v>9.498680738786279E-2</v>
      </c>
    </row>
    <row r="1107" spans="1:15" x14ac:dyDescent="0.25">
      <c r="A1107" s="37">
        <v>120413</v>
      </c>
      <c r="B1107" s="30" t="s">
        <v>47</v>
      </c>
      <c r="C1107" s="30" t="s">
        <v>1106</v>
      </c>
      <c r="D1107" s="30" t="s">
        <v>1118</v>
      </c>
      <c r="E1107" s="42">
        <v>1543</v>
      </c>
      <c r="F1107" s="32">
        <v>1623</v>
      </c>
      <c r="G1107" s="59">
        <f t="shared" si="23"/>
        <v>80</v>
      </c>
      <c r="H1107" s="59">
        <v>1443</v>
      </c>
      <c r="I1107" s="59">
        <f t="shared" si="24"/>
        <v>180</v>
      </c>
      <c r="J1107" s="58">
        <v>0.11</v>
      </c>
      <c r="K1107" s="35">
        <v>1616</v>
      </c>
      <c r="L1107" s="56"/>
      <c r="M1107" s="35">
        <f t="shared" si="25"/>
        <v>1443</v>
      </c>
      <c r="N1107" s="35">
        <f t="shared" si="26"/>
        <v>173</v>
      </c>
      <c r="O1107" s="36">
        <f t="shared" si="22"/>
        <v>0.10705445544554455</v>
      </c>
    </row>
    <row r="1108" spans="1:15" x14ac:dyDescent="0.25">
      <c r="A1108" s="37">
        <v>120414</v>
      </c>
      <c r="B1108" s="30" t="s">
        <v>47</v>
      </c>
      <c r="C1108" s="30" t="s">
        <v>1106</v>
      </c>
      <c r="D1108" s="30" t="s">
        <v>1119</v>
      </c>
      <c r="E1108" s="42">
        <v>1120</v>
      </c>
      <c r="F1108" s="32">
        <v>1194</v>
      </c>
      <c r="G1108" s="59">
        <f t="shared" si="23"/>
        <v>74</v>
      </c>
      <c r="H1108" s="59">
        <v>1107</v>
      </c>
      <c r="I1108" s="59">
        <f t="shared" si="24"/>
        <v>87</v>
      </c>
      <c r="J1108" s="58">
        <v>7.0000000000000007E-2</v>
      </c>
      <c r="K1108" s="35">
        <v>1179</v>
      </c>
      <c r="L1108" s="56"/>
      <c r="M1108" s="35">
        <f t="shared" si="25"/>
        <v>1107</v>
      </c>
      <c r="N1108" s="35">
        <f t="shared" si="26"/>
        <v>72</v>
      </c>
      <c r="O1108" s="36">
        <f t="shared" si="22"/>
        <v>6.1068702290076333E-2</v>
      </c>
    </row>
    <row r="1109" spans="1:15" x14ac:dyDescent="0.25">
      <c r="A1109" s="37">
        <v>120415</v>
      </c>
      <c r="B1109" s="30" t="s">
        <v>47</v>
      </c>
      <c r="C1109" s="30" t="s">
        <v>1106</v>
      </c>
      <c r="D1109" s="30" t="s">
        <v>1120</v>
      </c>
      <c r="E1109" s="42">
        <v>1392</v>
      </c>
      <c r="F1109" s="32">
        <v>1491</v>
      </c>
      <c r="G1109" s="59">
        <f t="shared" si="23"/>
        <v>99</v>
      </c>
      <c r="H1109" s="59">
        <v>1389</v>
      </c>
      <c r="I1109" s="59">
        <f t="shared" si="24"/>
        <v>102</v>
      </c>
      <c r="J1109" s="58">
        <v>7.0000000000000007E-2</v>
      </c>
      <c r="K1109" s="35">
        <v>1447</v>
      </c>
      <c r="L1109" s="56"/>
      <c r="M1109" s="35">
        <f t="shared" si="25"/>
        <v>1389</v>
      </c>
      <c r="N1109" s="35">
        <f t="shared" si="26"/>
        <v>58</v>
      </c>
      <c r="O1109" s="36">
        <f t="shared" si="22"/>
        <v>4.0082930200414653E-2</v>
      </c>
    </row>
    <row r="1110" spans="1:15" x14ac:dyDescent="0.25">
      <c r="A1110" s="37">
        <v>120416</v>
      </c>
      <c r="B1110" s="30" t="s">
        <v>47</v>
      </c>
      <c r="C1110" s="30" t="s">
        <v>1106</v>
      </c>
      <c r="D1110" s="30" t="s">
        <v>1121</v>
      </c>
      <c r="E1110" s="42">
        <v>1732</v>
      </c>
      <c r="F1110" s="32">
        <v>1810</v>
      </c>
      <c r="G1110" s="59">
        <f t="shared" si="23"/>
        <v>78</v>
      </c>
      <c r="H1110" s="59">
        <v>1696</v>
      </c>
      <c r="I1110" s="59">
        <f t="shared" si="24"/>
        <v>114</v>
      </c>
      <c r="J1110" s="58">
        <v>0.06</v>
      </c>
      <c r="K1110" s="35">
        <v>1774</v>
      </c>
      <c r="L1110" s="56"/>
      <c r="M1110" s="35">
        <f t="shared" si="25"/>
        <v>1696</v>
      </c>
      <c r="N1110" s="35">
        <f t="shared" si="26"/>
        <v>78</v>
      </c>
      <c r="O1110" s="36">
        <f t="shared" si="22"/>
        <v>4.3968432919954906E-2</v>
      </c>
    </row>
    <row r="1111" spans="1:15" x14ac:dyDescent="0.25">
      <c r="A1111" s="37">
        <v>120417</v>
      </c>
      <c r="B1111" s="30" t="s">
        <v>47</v>
      </c>
      <c r="C1111" s="30" t="s">
        <v>1106</v>
      </c>
      <c r="D1111" s="30" t="s">
        <v>1122</v>
      </c>
      <c r="E1111" s="57">
        <v>714</v>
      </c>
      <c r="F1111" s="39">
        <v>756</v>
      </c>
      <c r="G1111" s="40">
        <f t="shared" si="23"/>
        <v>42</v>
      </c>
      <c r="H1111" s="40">
        <v>532</v>
      </c>
      <c r="I1111" s="40">
        <f t="shared" si="24"/>
        <v>224</v>
      </c>
      <c r="J1111" s="58">
        <v>0.3</v>
      </c>
      <c r="K1111" s="34">
        <v>742</v>
      </c>
      <c r="L1111" s="56"/>
      <c r="M1111" s="34">
        <f t="shared" si="25"/>
        <v>532</v>
      </c>
      <c r="N1111" s="34">
        <f t="shared" si="26"/>
        <v>210</v>
      </c>
      <c r="O1111" s="36">
        <f t="shared" si="22"/>
        <v>0.28301886792452829</v>
      </c>
    </row>
    <row r="1112" spans="1:15" x14ac:dyDescent="0.25">
      <c r="A1112" s="37">
        <v>120418</v>
      </c>
      <c r="B1112" s="30" t="s">
        <v>47</v>
      </c>
      <c r="C1112" s="30" t="s">
        <v>1106</v>
      </c>
      <c r="D1112" s="30" t="s">
        <v>1123</v>
      </c>
      <c r="E1112" s="42">
        <v>1549</v>
      </c>
      <c r="F1112" s="32">
        <v>1633</v>
      </c>
      <c r="G1112" s="59">
        <f t="shared" si="23"/>
        <v>84</v>
      </c>
      <c r="H1112" s="59">
        <v>1358</v>
      </c>
      <c r="I1112" s="59">
        <f t="shared" si="24"/>
        <v>275</v>
      </c>
      <c r="J1112" s="58">
        <v>0.17</v>
      </c>
      <c r="K1112" s="35">
        <v>1614</v>
      </c>
      <c r="L1112" s="56"/>
      <c r="M1112" s="35">
        <f t="shared" si="25"/>
        <v>1358</v>
      </c>
      <c r="N1112" s="35">
        <f t="shared" si="26"/>
        <v>256</v>
      </c>
      <c r="O1112" s="36">
        <f t="shared" si="22"/>
        <v>0.15861214374225527</v>
      </c>
    </row>
    <row r="1113" spans="1:15" x14ac:dyDescent="0.25">
      <c r="A1113" s="37">
        <v>120419</v>
      </c>
      <c r="B1113" s="30" t="s">
        <v>47</v>
      </c>
      <c r="C1113" s="30" t="s">
        <v>1106</v>
      </c>
      <c r="D1113" s="30" t="s">
        <v>1124</v>
      </c>
      <c r="E1113" s="42">
        <v>1493</v>
      </c>
      <c r="F1113" s="32">
        <v>1869</v>
      </c>
      <c r="G1113" s="59">
        <f t="shared" si="23"/>
        <v>376</v>
      </c>
      <c r="H1113" s="59">
        <v>1190</v>
      </c>
      <c r="I1113" s="59">
        <f t="shared" si="24"/>
        <v>679</v>
      </c>
      <c r="J1113" s="58">
        <v>0.36</v>
      </c>
      <c r="K1113" s="35">
        <v>1917</v>
      </c>
      <c r="L1113" s="56"/>
      <c r="M1113" s="35">
        <f t="shared" si="25"/>
        <v>1190</v>
      </c>
      <c r="N1113" s="35">
        <f t="shared" si="26"/>
        <v>727</v>
      </c>
      <c r="O1113" s="36">
        <f t="shared" si="22"/>
        <v>0.37923839332290038</v>
      </c>
    </row>
    <row r="1114" spans="1:15" x14ac:dyDescent="0.25">
      <c r="A1114" s="37">
        <v>120420</v>
      </c>
      <c r="B1114" s="30" t="s">
        <v>47</v>
      </c>
      <c r="C1114" s="30" t="s">
        <v>1106</v>
      </c>
      <c r="D1114" s="30" t="s">
        <v>1125</v>
      </c>
      <c r="E1114" s="42">
        <v>987</v>
      </c>
      <c r="F1114" s="32">
        <v>1059</v>
      </c>
      <c r="G1114" s="59">
        <f t="shared" si="23"/>
        <v>72</v>
      </c>
      <c r="H1114" s="40">
        <v>951</v>
      </c>
      <c r="I1114" s="59">
        <f t="shared" si="24"/>
        <v>108</v>
      </c>
      <c r="J1114" s="58">
        <v>0.1</v>
      </c>
      <c r="K1114" s="35">
        <v>1057</v>
      </c>
      <c r="L1114" s="56"/>
      <c r="M1114" s="34">
        <f t="shared" si="25"/>
        <v>951</v>
      </c>
      <c r="N1114" s="35">
        <f t="shared" si="26"/>
        <v>106</v>
      </c>
      <c r="O1114" s="36">
        <f t="shared" si="22"/>
        <v>0.10028382213812677</v>
      </c>
    </row>
    <row r="1115" spans="1:15" x14ac:dyDescent="0.25">
      <c r="A1115" s="37">
        <v>120421</v>
      </c>
      <c r="B1115" s="30" t="s">
        <v>47</v>
      </c>
      <c r="C1115" s="30" t="s">
        <v>1106</v>
      </c>
      <c r="D1115" s="30" t="s">
        <v>1126</v>
      </c>
      <c r="E1115" s="57">
        <v>22</v>
      </c>
      <c r="F1115" s="39">
        <v>22</v>
      </c>
      <c r="G1115" s="40">
        <f t="shared" si="23"/>
        <v>0</v>
      </c>
      <c r="H1115" s="40">
        <v>0</v>
      </c>
      <c r="I1115" s="40">
        <f t="shared" si="24"/>
        <v>22</v>
      </c>
      <c r="J1115" s="58">
        <v>1</v>
      </c>
      <c r="K1115" s="34">
        <v>20</v>
      </c>
      <c r="L1115" s="56"/>
      <c r="M1115" s="34">
        <f t="shared" si="25"/>
        <v>0</v>
      </c>
      <c r="N1115" s="34">
        <f t="shared" si="26"/>
        <v>20</v>
      </c>
      <c r="O1115" s="36">
        <f t="shared" si="22"/>
        <v>1</v>
      </c>
    </row>
    <row r="1116" spans="1:15" x14ac:dyDescent="0.25">
      <c r="A1116" s="37">
        <v>120422</v>
      </c>
      <c r="B1116" s="30" t="s">
        <v>47</v>
      </c>
      <c r="C1116" s="30" t="s">
        <v>1106</v>
      </c>
      <c r="D1116" s="30" t="s">
        <v>1127</v>
      </c>
      <c r="E1116" s="57">
        <v>856</v>
      </c>
      <c r="F1116" s="39">
        <v>903</v>
      </c>
      <c r="G1116" s="40">
        <f t="shared" si="23"/>
        <v>47</v>
      </c>
      <c r="H1116" s="40">
        <v>696</v>
      </c>
      <c r="I1116" s="40">
        <f t="shared" si="24"/>
        <v>207</v>
      </c>
      <c r="J1116" s="58">
        <v>0.23</v>
      </c>
      <c r="K1116" s="34">
        <v>876</v>
      </c>
      <c r="L1116" s="56"/>
      <c r="M1116" s="34">
        <f t="shared" si="25"/>
        <v>696</v>
      </c>
      <c r="N1116" s="34">
        <f t="shared" si="26"/>
        <v>180</v>
      </c>
      <c r="O1116" s="36">
        <f t="shared" si="22"/>
        <v>0.20547945205479451</v>
      </c>
    </row>
    <row r="1117" spans="1:15" x14ac:dyDescent="0.25">
      <c r="A1117" s="37">
        <v>120423</v>
      </c>
      <c r="B1117" s="30" t="s">
        <v>47</v>
      </c>
      <c r="C1117" s="30" t="s">
        <v>1106</v>
      </c>
      <c r="D1117" s="30" t="s">
        <v>664</v>
      </c>
      <c r="E1117" s="42">
        <v>1383</v>
      </c>
      <c r="F1117" s="32">
        <v>1460</v>
      </c>
      <c r="G1117" s="59">
        <f t="shared" si="23"/>
        <v>77</v>
      </c>
      <c r="H1117" s="59">
        <v>1362</v>
      </c>
      <c r="I1117" s="59">
        <f t="shared" si="24"/>
        <v>98</v>
      </c>
      <c r="J1117" s="58">
        <v>7.0000000000000007E-2</v>
      </c>
      <c r="K1117" s="35">
        <v>1413</v>
      </c>
      <c r="L1117" s="56"/>
      <c r="M1117" s="35">
        <f t="shared" si="25"/>
        <v>1362</v>
      </c>
      <c r="N1117" s="35">
        <f t="shared" si="26"/>
        <v>51</v>
      </c>
      <c r="O1117" s="36">
        <f t="shared" si="22"/>
        <v>3.6093418259023353E-2</v>
      </c>
    </row>
    <row r="1118" spans="1:15" x14ac:dyDescent="0.25">
      <c r="A1118" s="37">
        <v>120424</v>
      </c>
      <c r="B1118" s="30" t="s">
        <v>47</v>
      </c>
      <c r="C1118" s="30" t="s">
        <v>1106</v>
      </c>
      <c r="D1118" s="30" t="s">
        <v>1128</v>
      </c>
      <c r="E1118" s="42">
        <v>1209</v>
      </c>
      <c r="F1118" s="32">
        <v>1278</v>
      </c>
      <c r="G1118" s="59">
        <f t="shared" si="23"/>
        <v>69</v>
      </c>
      <c r="H1118" s="59">
        <v>1176</v>
      </c>
      <c r="I1118" s="59">
        <f t="shared" si="24"/>
        <v>102</v>
      </c>
      <c r="J1118" s="58">
        <v>0.08</v>
      </c>
      <c r="K1118" s="35">
        <v>1264</v>
      </c>
      <c r="L1118" s="56"/>
      <c r="M1118" s="35">
        <f t="shared" si="25"/>
        <v>1176</v>
      </c>
      <c r="N1118" s="35">
        <f t="shared" si="26"/>
        <v>88</v>
      </c>
      <c r="O1118" s="36">
        <f t="shared" si="22"/>
        <v>6.9620253164556958E-2</v>
      </c>
    </row>
    <row r="1119" spans="1:15" x14ac:dyDescent="0.25">
      <c r="A1119" s="37">
        <v>120425</v>
      </c>
      <c r="B1119" s="30" t="s">
        <v>47</v>
      </c>
      <c r="C1119" s="30" t="s">
        <v>1106</v>
      </c>
      <c r="D1119" s="30" t="s">
        <v>1129</v>
      </c>
      <c r="E1119" s="42">
        <v>1118</v>
      </c>
      <c r="F1119" s="32">
        <v>1180</v>
      </c>
      <c r="G1119" s="59">
        <f t="shared" si="23"/>
        <v>62</v>
      </c>
      <c r="H1119" s="59">
        <v>1075</v>
      </c>
      <c r="I1119" s="59">
        <f t="shared" si="24"/>
        <v>105</v>
      </c>
      <c r="J1119" s="58">
        <v>0.09</v>
      </c>
      <c r="K1119" s="35">
        <v>1152</v>
      </c>
      <c r="L1119" s="56"/>
      <c r="M1119" s="35">
        <f t="shared" si="25"/>
        <v>1075</v>
      </c>
      <c r="N1119" s="35">
        <f t="shared" si="26"/>
        <v>77</v>
      </c>
      <c r="O1119" s="36">
        <f t="shared" si="22"/>
        <v>6.6840277777777776E-2</v>
      </c>
    </row>
    <row r="1120" spans="1:15" x14ac:dyDescent="0.25">
      <c r="A1120" s="37">
        <v>120426</v>
      </c>
      <c r="B1120" s="30" t="s">
        <v>47</v>
      </c>
      <c r="C1120" s="30" t="s">
        <v>1106</v>
      </c>
      <c r="D1120" s="30" t="s">
        <v>1130</v>
      </c>
      <c r="E1120" s="42">
        <v>1356</v>
      </c>
      <c r="F1120" s="32">
        <v>1434</v>
      </c>
      <c r="G1120" s="59">
        <f t="shared" si="23"/>
        <v>78</v>
      </c>
      <c r="H1120" s="40">
        <v>460</v>
      </c>
      <c r="I1120" s="59">
        <f t="shared" si="24"/>
        <v>974</v>
      </c>
      <c r="J1120" s="58">
        <v>0.68</v>
      </c>
      <c r="K1120" s="35">
        <v>1382</v>
      </c>
      <c r="L1120" s="56"/>
      <c r="M1120" s="34">
        <f t="shared" si="25"/>
        <v>460</v>
      </c>
      <c r="N1120" s="35">
        <f t="shared" si="26"/>
        <v>922</v>
      </c>
      <c r="O1120" s="36">
        <f t="shared" si="22"/>
        <v>0.66714905933429813</v>
      </c>
    </row>
    <row r="1121" spans="1:15" x14ac:dyDescent="0.25">
      <c r="A1121" s="37">
        <v>120427</v>
      </c>
      <c r="B1121" s="30" t="s">
        <v>47</v>
      </c>
      <c r="C1121" s="30" t="s">
        <v>1106</v>
      </c>
      <c r="D1121" s="30" t="s">
        <v>1131</v>
      </c>
      <c r="E1121" s="42">
        <v>1123</v>
      </c>
      <c r="F1121" s="32">
        <v>1282</v>
      </c>
      <c r="G1121" s="59">
        <f t="shared" si="23"/>
        <v>159</v>
      </c>
      <c r="H1121" s="40">
        <v>981</v>
      </c>
      <c r="I1121" s="59">
        <f t="shared" si="24"/>
        <v>301</v>
      </c>
      <c r="J1121" s="58">
        <v>0.23</v>
      </c>
      <c r="K1121" s="35">
        <v>1236</v>
      </c>
      <c r="L1121" s="56"/>
      <c r="M1121" s="34">
        <f t="shared" si="25"/>
        <v>981</v>
      </c>
      <c r="N1121" s="35">
        <f t="shared" si="26"/>
        <v>255</v>
      </c>
      <c r="O1121" s="36">
        <f t="shared" si="22"/>
        <v>0.20631067961165048</v>
      </c>
    </row>
    <row r="1122" spans="1:15" x14ac:dyDescent="0.25">
      <c r="A1122" s="37">
        <v>120428</v>
      </c>
      <c r="B1122" s="30" t="s">
        <v>47</v>
      </c>
      <c r="C1122" s="30" t="s">
        <v>1106</v>
      </c>
      <c r="D1122" s="30" t="s">
        <v>1132</v>
      </c>
      <c r="E1122" s="57">
        <v>377</v>
      </c>
      <c r="F1122" s="39">
        <v>312</v>
      </c>
      <c r="G1122" s="40">
        <f t="shared" si="23"/>
        <v>-65</v>
      </c>
      <c r="H1122" s="40">
        <v>162</v>
      </c>
      <c r="I1122" s="40">
        <f t="shared" si="24"/>
        <v>150</v>
      </c>
      <c r="J1122" s="58">
        <v>0.48</v>
      </c>
      <c r="K1122" s="34">
        <v>316</v>
      </c>
      <c r="L1122" s="56"/>
      <c r="M1122" s="34">
        <f t="shared" si="25"/>
        <v>162</v>
      </c>
      <c r="N1122" s="34">
        <f t="shared" si="26"/>
        <v>154</v>
      </c>
      <c r="O1122" s="36">
        <f t="shared" si="22"/>
        <v>0.48734177215189872</v>
      </c>
    </row>
    <row r="1123" spans="1:15" x14ac:dyDescent="0.25">
      <c r="A1123" s="37">
        <v>120429</v>
      </c>
      <c r="B1123" s="30" t="s">
        <v>47</v>
      </c>
      <c r="C1123" s="30" t="s">
        <v>1106</v>
      </c>
      <c r="D1123" s="30" t="s">
        <v>1133</v>
      </c>
      <c r="E1123" s="57">
        <v>524</v>
      </c>
      <c r="F1123" s="39">
        <v>697</v>
      </c>
      <c r="G1123" s="40">
        <f t="shared" si="23"/>
        <v>173</v>
      </c>
      <c r="H1123" s="40">
        <v>323</v>
      </c>
      <c r="I1123" s="40">
        <f t="shared" si="24"/>
        <v>374</v>
      </c>
      <c r="J1123" s="58">
        <v>0.54</v>
      </c>
      <c r="K1123" s="34">
        <v>675</v>
      </c>
      <c r="L1123" s="56"/>
      <c r="M1123" s="34">
        <f t="shared" si="25"/>
        <v>323</v>
      </c>
      <c r="N1123" s="34">
        <f t="shared" si="26"/>
        <v>352</v>
      </c>
      <c r="O1123" s="36">
        <f t="shared" si="22"/>
        <v>0.52148148148148143</v>
      </c>
    </row>
    <row r="1124" spans="1:15" x14ac:dyDescent="0.25">
      <c r="A1124" s="37">
        <v>120430</v>
      </c>
      <c r="B1124" s="30" t="s">
        <v>47</v>
      </c>
      <c r="C1124" s="30" t="s">
        <v>1106</v>
      </c>
      <c r="D1124" s="30" t="s">
        <v>1134</v>
      </c>
      <c r="E1124" s="38"/>
      <c r="F1124" s="39">
        <v>0</v>
      </c>
      <c r="G1124" s="40">
        <f t="shared" si="23"/>
        <v>0</v>
      </c>
      <c r="H1124" s="40">
        <v>0</v>
      </c>
      <c r="I1124" s="40">
        <f t="shared" si="24"/>
        <v>0</v>
      </c>
      <c r="J1124" s="40" t="s">
        <v>1834</v>
      </c>
      <c r="K1124" s="34">
        <v>0</v>
      </c>
      <c r="L1124" s="56"/>
      <c r="M1124" s="34">
        <f t="shared" si="25"/>
        <v>0</v>
      </c>
      <c r="N1124" s="34">
        <f t="shared" si="26"/>
        <v>0</v>
      </c>
      <c r="O1124" s="36" t="e">
        <f t="shared" si="22"/>
        <v>#DIV/0!</v>
      </c>
    </row>
    <row r="1125" spans="1:15" x14ac:dyDescent="0.25">
      <c r="A1125" s="37">
        <v>120431</v>
      </c>
      <c r="B1125" s="30" t="s">
        <v>47</v>
      </c>
      <c r="C1125" s="30" t="s">
        <v>1106</v>
      </c>
      <c r="D1125" s="30" t="s">
        <v>1135</v>
      </c>
      <c r="E1125" s="42">
        <v>3718</v>
      </c>
      <c r="F1125" s="32">
        <v>4247</v>
      </c>
      <c r="G1125" s="59">
        <f t="shared" si="23"/>
        <v>529</v>
      </c>
      <c r="H1125" s="59">
        <v>3390</v>
      </c>
      <c r="I1125" s="59">
        <f t="shared" si="24"/>
        <v>857</v>
      </c>
      <c r="J1125" s="58">
        <v>0.2</v>
      </c>
      <c r="K1125" s="35">
        <v>4217</v>
      </c>
      <c r="L1125" s="29">
        <v>63</v>
      </c>
      <c r="M1125" s="35">
        <f t="shared" si="25"/>
        <v>3453</v>
      </c>
      <c r="N1125" s="35">
        <f t="shared" si="26"/>
        <v>764</v>
      </c>
      <c r="O1125" s="36">
        <f t="shared" si="22"/>
        <v>0.18117144889732037</v>
      </c>
    </row>
    <row r="1126" spans="1:15" x14ac:dyDescent="0.25">
      <c r="A1126" s="37">
        <v>120432</v>
      </c>
      <c r="B1126" s="30" t="s">
        <v>47</v>
      </c>
      <c r="C1126" s="30" t="s">
        <v>1106</v>
      </c>
      <c r="D1126" s="30" t="s">
        <v>1136</v>
      </c>
      <c r="E1126" s="42">
        <v>1001</v>
      </c>
      <c r="F1126" s="32">
        <v>1029</v>
      </c>
      <c r="G1126" s="59">
        <f t="shared" si="23"/>
        <v>28</v>
      </c>
      <c r="H1126" s="40">
        <v>839</v>
      </c>
      <c r="I1126" s="59">
        <f t="shared" si="24"/>
        <v>190</v>
      </c>
      <c r="J1126" s="58">
        <v>0.18</v>
      </c>
      <c r="K1126" s="34">
        <v>998</v>
      </c>
      <c r="L1126" s="56"/>
      <c r="M1126" s="34">
        <f t="shared" si="25"/>
        <v>839</v>
      </c>
      <c r="N1126" s="34">
        <f t="shared" si="26"/>
        <v>159</v>
      </c>
      <c r="O1126" s="36">
        <f t="shared" si="22"/>
        <v>0.15931863727454909</v>
      </c>
    </row>
    <row r="1127" spans="1:15" x14ac:dyDescent="0.25">
      <c r="A1127" s="37">
        <v>120433</v>
      </c>
      <c r="B1127" s="30" t="s">
        <v>47</v>
      </c>
      <c r="C1127" s="30" t="s">
        <v>1106</v>
      </c>
      <c r="D1127" s="30" t="s">
        <v>869</v>
      </c>
      <c r="E1127" s="42">
        <v>1043</v>
      </c>
      <c r="F1127" s="32">
        <v>1095</v>
      </c>
      <c r="G1127" s="59">
        <f t="shared" si="23"/>
        <v>52</v>
      </c>
      <c r="H1127" s="59">
        <v>1020</v>
      </c>
      <c r="I1127" s="59">
        <f t="shared" si="24"/>
        <v>75</v>
      </c>
      <c r="J1127" s="58">
        <v>7.0000000000000007E-2</v>
      </c>
      <c r="K1127" s="35">
        <v>1055</v>
      </c>
      <c r="L1127" s="56"/>
      <c r="M1127" s="35">
        <f t="shared" si="25"/>
        <v>1020</v>
      </c>
      <c r="N1127" s="35">
        <f t="shared" si="26"/>
        <v>35</v>
      </c>
      <c r="O1127" s="36">
        <f t="shared" si="22"/>
        <v>3.3175355450236969E-2</v>
      </c>
    </row>
    <row r="1128" spans="1:15" x14ac:dyDescent="0.25">
      <c r="A1128" s="37">
        <v>120434</v>
      </c>
      <c r="B1128" s="30" t="s">
        <v>47</v>
      </c>
      <c r="C1128" s="30" t="s">
        <v>1106</v>
      </c>
      <c r="D1128" s="30" t="s">
        <v>1137</v>
      </c>
      <c r="E1128" s="57">
        <v>355</v>
      </c>
      <c r="F1128" s="39">
        <v>347</v>
      </c>
      <c r="G1128" s="40">
        <f t="shared" si="23"/>
        <v>-8</v>
      </c>
      <c r="H1128" s="40">
        <v>343</v>
      </c>
      <c r="I1128" s="40">
        <f t="shared" si="24"/>
        <v>4</v>
      </c>
      <c r="J1128" s="58">
        <v>0.01</v>
      </c>
      <c r="K1128" s="34">
        <v>343</v>
      </c>
      <c r="L1128" s="56"/>
      <c r="M1128" s="34">
        <f t="shared" si="25"/>
        <v>343</v>
      </c>
      <c r="N1128" s="34">
        <f t="shared" si="26"/>
        <v>0</v>
      </c>
      <c r="O1128" s="36">
        <f t="shared" si="22"/>
        <v>0</v>
      </c>
    </row>
    <row r="1129" spans="1:15" x14ac:dyDescent="0.25">
      <c r="A1129" s="37">
        <v>120501</v>
      </c>
      <c r="B1129" s="30" t="s">
        <v>47</v>
      </c>
      <c r="C1129" s="30" t="s">
        <v>47</v>
      </c>
      <c r="D1129" s="30" t="s">
        <v>47</v>
      </c>
      <c r="E1129" s="42">
        <v>1132</v>
      </c>
      <c r="F1129" s="32">
        <v>1143</v>
      </c>
      <c r="G1129" s="59">
        <f t="shared" si="23"/>
        <v>11</v>
      </c>
      <c r="H1129" s="40">
        <v>457</v>
      </c>
      <c r="I1129" s="59">
        <f t="shared" si="24"/>
        <v>686</v>
      </c>
      <c r="J1129" s="58">
        <v>0.6</v>
      </c>
      <c r="K1129" s="34">
        <v>1143</v>
      </c>
      <c r="L1129" s="29">
        <v>686</v>
      </c>
      <c r="M1129" s="34">
        <f t="shared" si="25"/>
        <v>1143</v>
      </c>
      <c r="N1129" s="34">
        <f t="shared" si="26"/>
        <v>0</v>
      </c>
      <c r="O1129" s="36">
        <f t="shared" si="22"/>
        <v>0</v>
      </c>
    </row>
    <row r="1130" spans="1:15" x14ac:dyDescent="0.25">
      <c r="A1130" s="37">
        <v>120502</v>
      </c>
      <c r="B1130" s="30" t="s">
        <v>47</v>
      </c>
      <c r="C1130" s="30" t="s">
        <v>47</v>
      </c>
      <c r="D1130" s="30" t="s">
        <v>1138</v>
      </c>
      <c r="E1130" s="57">
        <v>260</v>
      </c>
      <c r="F1130" s="39">
        <v>282</v>
      </c>
      <c r="G1130" s="40">
        <f t="shared" si="23"/>
        <v>22</v>
      </c>
      <c r="H1130" s="40">
        <v>9</v>
      </c>
      <c r="I1130" s="40">
        <f t="shared" si="24"/>
        <v>273</v>
      </c>
      <c r="J1130" s="58">
        <v>0.97</v>
      </c>
      <c r="K1130" s="34">
        <v>282</v>
      </c>
      <c r="L1130" s="29">
        <v>253</v>
      </c>
      <c r="M1130" s="34">
        <f t="shared" si="25"/>
        <v>262</v>
      </c>
      <c r="N1130" s="34">
        <f t="shared" si="26"/>
        <v>20</v>
      </c>
      <c r="O1130" s="36">
        <f t="shared" si="22"/>
        <v>7.0921985815602842E-2</v>
      </c>
    </row>
    <row r="1131" spans="1:15" x14ac:dyDescent="0.25">
      <c r="A1131" s="37">
        <v>120503</v>
      </c>
      <c r="B1131" s="30" t="s">
        <v>47</v>
      </c>
      <c r="C1131" s="30" t="s">
        <v>47</v>
      </c>
      <c r="D1131" s="30" t="s">
        <v>1139</v>
      </c>
      <c r="E1131" s="42">
        <v>1122</v>
      </c>
      <c r="F1131" s="32">
        <v>1153</v>
      </c>
      <c r="G1131" s="59">
        <f t="shared" si="23"/>
        <v>31</v>
      </c>
      <c r="H1131" s="40">
        <v>627</v>
      </c>
      <c r="I1131" s="59">
        <f t="shared" si="24"/>
        <v>526</v>
      </c>
      <c r="J1131" s="58">
        <v>0.46</v>
      </c>
      <c r="K1131" s="34">
        <v>1153</v>
      </c>
      <c r="L1131" s="29">
        <v>526</v>
      </c>
      <c r="M1131" s="34">
        <f t="shared" si="25"/>
        <v>1153</v>
      </c>
      <c r="N1131" s="34">
        <f t="shared" si="26"/>
        <v>0</v>
      </c>
      <c r="O1131" s="36">
        <f t="shared" si="22"/>
        <v>0</v>
      </c>
    </row>
    <row r="1132" spans="1:15" x14ac:dyDescent="0.25">
      <c r="A1132" s="37">
        <v>120504</v>
      </c>
      <c r="B1132" s="30" t="s">
        <v>47</v>
      </c>
      <c r="C1132" s="30" t="s">
        <v>47</v>
      </c>
      <c r="D1132" s="30" t="s">
        <v>1140</v>
      </c>
      <c r="E1132" s="42">
        <v>3978</v>
      </c>
      <c r="F1132" s="32">
        <v>4106</v>
      </c>
      <c r="G1132" s="59">
        <f t="shared" si="23"/>
        <v>128</v>
      </c>
      <c r="H1132" s="59">
        <v>2971</v>
      </c>
      <c r="I1132" s="59">
        <f t="shared" si="24"/>
        <v>1135</v>
      </c>
      <c r="J1132" s="58">
        <v>0.28000000000000003</v>
      </c>
      <c r="K1132" s="35">
        <v>3890</v>
      </c>
      <c r="L1132" s="56"/>
      <c r="M1132" s="35">
        <f t="shared" si="25"/>
        <v>2971</v>
      </c>
      <c r="N1132" s="35">
        <f t="shared" si="26"/>
        <v>919</v>
      </c>
      <c r="O1132" s="36">
        <f t="shared" si="22"/>
        <v>0.23624678663239074</v>
      </c>
    </row>
    <row r="1133" spans="1:15" x14ac:dyDescent="0.25">
      <c r="A1133" s="37">
        <v>120601</v>
      </c>
      <c r="B1133" s="30" t="s">
        <v>47</v>
      </c>
      <c r="C1133" s="30" t="s">
        <v>1141</v>
      </c>
      <c r="D1133" s="30" t="s">
        <v>1141</v>
      </c>
      <c r="E1133" s="42">
        <v>13805</v>
      </c>
      <c r="F1133" s="32">
        <v>16407</v>
      </c>
      <c r="G1133" s="59">
        <f t="shared" si="23"/>
        <v>2602</v>
      </c>
      <c r="H1133" s="59">
        <v>5096</v>
      </c>
      <c r="I1133" s="59">
        <f t="shared" si="24"/>
        <v>11311</v>
      </c>
      <c r="J1133" s="58">
        <v>0.69</v>
      </c>
      <c r="K1133" s="35">
        <v>16546</v>
      </c>
      <c r="L1133" s="56"/>
      <c r="M1133" s="35">
        <f t="shared" si="25"/>
        <v>5096</v>
      </c>
      <c r="N1133" s="35">
        <f t="shared" si="26"/>
        <v>11450</v>
      </c>
      <c r="O1133" s="36">
        <f t="shared" si="22"/>
        <v>0.6920101535114227</v>
      </c>
    </row>
    <row r="1134" spans="1:15" x14ac:dyDescent="0.25">
      <c r="A1134" s="37">
        <v>120602</v>
      </c>
      <c r="B1134" s="30" t="s">
        <v>47</v>
      </c>
      <c r="C1134" s="30" t="s">
        <v>1141</v>
      </c>
      <c r="D1134" s="30" t="s">
        <v>1142</v>
      </c>
      <c r="E1134" s="42">
        <v>5823</v>
      </c>
      <c r="F1134" s="32">
        <v>6476</v>
      </c>
      <c r="G1134" s="59">
        <f t="shared" si="23"/>
        <v>653</v>
      </c>
      <c r="H1134" s="40">
        <v>116</v>
      </c>
      <c r="I1134" s="59">
        <f t="shared" si="24"/>
        <v>6360</v>
      </c>
      <c r="J1134" s="58">
        <v>0.98</v>
      </c>
      <c r="K1134" s="35">
        <v>6573</v>
      </c>
      <c r="L1134" s="56"/>
      <c r="M1134" s="34">
        <f t="shared" si="25"/>
        <v>116</v>
      </c>
      <c r="N1134" s="35">
        <f t="shared" si="26"/>
        <v>6457</v>
      </c>
      <c r="O1134" s="36">
        <f t="shared" si="22"/>
        <v>0.98235204624980987</v>
      </c>
    </row>
    <row r="1135" spans="1:15" x14ac:dyDescent="0.25">
      <c r="A1135" s="37">
        <v>120603</v>
      </c>
      <c r="B1135" s="30" t="s">
        <v>47</v>
      </c>
      <c r="C1135" s="30" t="s">
        <v>1141</v>
      </c>
      <c r="D1135" s="30" t="s">
        <v>1143</v>
      </c>
      <c r="E1135" s="42">
        <v>6684</v>
      </c>
      <c r="F1135" s="32">
        <v>7340</v>
      </c>
      <c r="G1135" s="59">
        <f t="shared" si="23"/>
        <v>656</v>
      </c>
      <c r="H1135" s="59">
        <v>3753</v>
      </c>
      <c r="I1135" s="59">
        <f t="shared" si="24"/>
        <v>3587</v>
      </c>
      <c r="J1135" s="58">
        <v>0.49</v>
      </c>
      <c r="K1135" s="35">
        <v>7548</v>
      </c>
      <c r="L1135" s="29">
        <v>305</v>
      </c>
      <c r="M1135" s="35">
        <f t="shared" si="25"/>
        <v>4058</v>
      </c>
      <c r="N1135" s="35">
        <f t="shared" si="26"/>
        <v>3490</v>
      </c>
      <c r="O1135" s="36">
        <f t="shared" si="22"/>
        <v>0.46237413884472706</v>
      </c>
    </row>
    <row r="1136" spans="1:15" x14ac:dyDescent="0.25">
      <c r="A1136" s="37">
        <v>120604</v>
      </c>
      <c r="B1136" s="30" t="s">
        <v>47</v>
      </c>
      <c r="C1136" s="30" t="s">
        <v>1141</v>
      </c>
      <c r="D1136" s="30" t="s">
        <v>1144</v>
      </c>
      <c r="E1136" s="42">
        <v>19385</v>
      </c>
      <c r="F1136" s="32">
        <v>24499</v>
      </c>
      <c r="G1136" s="59">
        <f t="shared" si="23"/>
        <v>5114</v>
      </c>
      <c r="H1136" s="59">
        <v>5190</v>
      </c>
      <c r="I1136" s="59">
        <f t="shared" si="24"/>
        <v>19309</v>
      </c>
      <c r="J1136" s="58">
        <v>0.79</v>
      </c>
      <c r="K1136" s="35">
        <v>24443</v>
      </c>
      <c r="L1136" s="29">
        <v>205</v>
      </c>
      <c r="M1136" s="35">
        <f t="shared" si="25"/>
        <v>5395</v>
      </c>
      <c r="N1136" s="35">
        <f t="shared" si="26"/>
        <v>19048</v>
      </c>
      <c r="O1136" s="36">
        <f t="shared" si="22"/>
        <v>0.77928241214253569</v>
      </c>
    </row>
    <row r="1137" spans="1:15" x14ac:dyDescent="0.25">
      <c r="A1137" s="37">
        <v>120605</v>
      </c>
      <c r="B1137" s="30" t="s">
        <v>47</v>
      </c>
      <c r="C1137" s="30" t="s">
        <v>1141</v>
      </c>
      <c r="D1137" s="30" t="s">
        <v>1145</v>
      </c>
      <c r="E1137" s="42">
        <v>3437</v>
      </c>
      <c r="F1137" s="32">
        <v>3825</v>
      </c>
      <c r="G1137" s="59">
        <f t="shared" si="23"/>
        <v>388</v>
      </c>
      <c r="H1137" s="59">
        <v>1758</v>
      </c>
      <c r="I1137" s="59">
        <f t="shared" si="24"/>
        <v>2067</v>
      </c>
      <c r="J1137" s="58">
        <v>0.54</v>
      </c>
      <c r="K1137" s="35">
        <v>3654</v>
      </c>
      <c r="L1137" s="29">
        <v>376</v>
      </c>
      <c r="M1137" s="35">
        <f t="shared" si="25"/>
        <v>2134</v>
      </c>
      <c r="N1137" s="35">
        <f t="shared" si="26"/>
        <v>1520</v>
      </c>
      <c r="O1137" s="36">
        <f t="shared" si="22"/>
        <v>0.41598248494800216</v>
      </c>
    </row>
    <row r="1138" spans="1:15" x14ac:dyDescent="0.25">
      <c r="A1138" s="37">
        <v>120606</v>
      </c>
      <c r="B1138" s="30" t="s">
        <v>47</v>
      </c>
      <c r="C1138" s="30" t="s">
        <v>1141</v>
      </c>
      <c r="D1138" s="30" t="s">
        <v>1146</v>
      </c>
      <c r="E1138" s="42">
        <v>32720</v>
      </c>
      <c r="F1138" s="32">
        <v>39714</v>
      </c>
      <c r="G1138" s="59">
        <f t="shared" si="23"/>
        <v>6994</v>
      </c>
      <c r="H1138" s="59">
        <v>8946</v>
      </c>
      <c r="I1138" s="59">
        <f t="shared" si="24"/>
        <v>30768</v>
      </c>
      <c r="J1138" s="58">
        <v>0.77</v>
      </c>
      <c r="K1138" s="35">
        <v>40466</v>
      </c>
      <c r="L1138" s="29">
        <v>538</v>
      </c>
      <c r="M1138" s="35">
        <f t="shared" si="25"/>
        <v>9484</v>
      </c>
      <c r="N1138" s="35">
        <f t="shared" si="26"/>
        <v>30982</v>
      </c>
      <c r="O1138" s="36">
        <f t="shared" si="22"/>
        <v>0.76563040577274755</v>
      </c>
    </row>
    <row r="1139" spans="1:15" x14ac:dyDescent="0.25">
      <c r="A1139" s="37">
        <v>120607</v>
      </c>
      <c r="B1139" s="30" t="s">
        <v>47</v>
      </c>
      <c r="C1139" s="30" t="s">
        <v>1141</v>
      </c>
      <c r="D1139" s="30" t="s">
        <v>1147</v>
      </c>
      <c r="E1139" s="42">
        <v>22512</v>
      </c>
      <c r="F1139" s="32">
        <v>23864</v>
      </c>
      <c r="G1139" s="59">
        <f t="shared" si="23"/>
        <v>1352</v>
      </c>
      <c r="H1139" s="59">
        <v>9485</v>
      </c>
      <c r="I1139" s="59">
        <f t="shared" si="24"/>
        <v>14379</v>
      </c>
      <c r="J1139" s="58">
        <v>0.6</v>
      </c>
      <c r="K1139" s="35">
        <v>23662</v>
      </c>
      <c r="L1139" s="29">
        <v>1902</v>
      </c>
      <c r="M1139" s="35">
        <f t="shared" si="25"/>
        <v>11387</v>
      </c>
      <c r="N1139" s="35">
        <f t="shared" si="26"/>
        <v>12275</v>
      </c>
      <c r="O1139" s="36">
        <f t="shared" si="22"/>
        <v>0.51876426337587689</v>
      </c>
    </row>
    <row r="1140" spans="1:15" x14ac:dyDescent="0.25">
      <c r="A1140" s="37">
        <v>120608</v>
      </c>
      <c r="B1140" s="30" t="s">
        <v>47</v>
      </c>
      <c r="C1140" s="30" t="s">
        <v>1141</v>
      </c>
      <c r="D1140" s="30" t="s">
        <v>1148</v>
      </c>
      <c r="E1140" s="42">
        <v>24966</v>
      </c>
      <c r="F1140" s="32">
        <v>30204</v>
      </c>
      <c r="G1140" s="59">
        <f t="shared" si="23"/>
        <v>5238</v>
      </c>
      <c r="H1140" s="59">
        <v>2953</v>
      </c>
      <c r="I1140" s="59">
        <f t="shared" si="24"/>
        <v>27251</v>
      </c>
      <c r="J1140" s="58">
        <v>0.9</v>
      </c>
      <c r="K1140" s="35">
        <v>29909</v>
      </c>
      <c r="L1140" s="29">
        <v>1543</v>
      </c>
      <c r="M1140" s="35">
        <f t="shared" si="25"/>
        <v>4496</v>
      </c>
      <c r="N1140" s="35">
        <f t="shared" si="26"/>
        <v>25413</v>
      </c>
      <c r="O1140" s="36">
        <f t="shared" si="22"/>
        <v>0.84967735464241534</v>
      </c>
    </row>
    <row r="1141" spans="1:15" x14ac:dyDescent="0.25">
      <c r="A1141" s="37">
        <v>120609</v>
      </c>
      <c r="B1141" s="30" t="s">
        <v>47</v>
      </c>
      <c r="C1141" s="30" t="s">
        <v>1141</v>
      </c>
      <c r="D1141" s="30" t="s">
        <v>1149</v>
      </c>
      <c r="E1141" s="42">
        <v>4269</v>
      </c>
      <c r="F1141" s="32">
        <v>5406</v>
      </c>
      <c r="G1141" s="59">
        <f t="shared" si="23"/>
        <v>1137</v>
      </c>
      <c r="H1141" s="40">
        <v>838</v>
      </c>
      <c r="I1141" s="59">
        <f t="shared" si="24"/>
        <v>4568</v>
      </c>
      <c r="J1141" s="58">
        <v>0.84</v>
      </c>
      <c r="K1141" s="35">
        <v>5800</v>
      </c>
      <c r="L1141" s="56"/>
      <c r="M1141" s="34">
        <f t="shared" si="25"/>
        <v>838</v>
      </c>
      <c r="N1141" s="35">
        <f t="shared" si="26"/>
        <v>4962</v>
      </c>
      <c r="O1141" s="36">
        <f t="shared" si="22"/>
        <v>0.8555172413793104</v>
      </c>
    </row>
    <row r="1142" spans="1:15" x14ac:dyDescent="0.25">
      <c r="A1142" s="37">
        <v>120701</v>
      </c>
      <c r="B1142" s="30" t="s">
        <v>47</v>
      </c>
      <c r="C1142" s="30" t="s">
        <v>1150</v>
      </c>
      <c r="D1142" s="30" t="s">
        <v>1150</v>
      </c>
      <c r="E1142" s="42">
        <v>7973</v>
      </c>
      <c r="F1142" s="32">
        <v>8456</v>
      </c>
      <c r="G1142" s="59">
        <f t="shared" si="23"/>
        <v>483</v>
      </c>
      <c r="H1142" s="59">
        <v>5191</v>
      </c>
      <c r="I1142" s="59">
        <f t="shared" si="24"/>
        <v>3265</v>
      </c>
      <c r="J1142" s="58">
        <v>0.39</v>
      </c>
      <c r="K1142" s="35">
        <v>8163</v>
      </c>
      <c r="L1142" s="56"/>
      <c r="M1142" s="35">
        <f t="shared" si="25"/>
        <v>5191</v>
      </c>
      <c r="N1142" s="35">
        <f t="shared" si="26"/>
        <v>2972</v>
      </c>
      <c r="O1142" s="36">
        <f t="shared" si="22"/>
        <v>0.36408183265956146</v>
      </c>
    </row>
    <row r="1143" spans="1:15" x14ac:dyDescent="0.25">
      <c r="A1143" s="37">
        <v>120702</v>
      </c>
      <c r="B1143" s="30" t="s">
        <v>47</v>
      </c>
      <c r="C1143" s="30" t="s">
        <v>1150</v>
      </c>
      <c r="D1143" s="30" t="s">
        <v>306</v>
      </c>
      <c r="E1143" s="42">
        <v>6152</v>
      </c>
      <c r="F1143" s="32">
        <v>7088</v>
      </c>
      <c r="G1143" s="59">
        <f t="shared" si="23"/>
        <v>936</v>
      </c>
      <c r="H1143" s="59">
        <v>5431</v>
      </c>
      <c r="I1143" s="59">
        <f t="shared" si="24"/>
        <v>1657</v>
      </c>
      <c r="J1143" s="58">
        <v>0.23</v>
      </c>
      <c r="K1143" s="35">
        <v>6987</v>
      </c>
      <c r="L1143" s="29">
        <v>13</v>
      </c>
      <c r="M1143" s="35">
        <f t="shared" si="25"/>
        <v>5444</v>
      </c>
      <c r="N1143" s="35">
        <f t="shared" si="26"/>
        <v>1543</v>
      </c>
      <c r="O1143" s="36">
        <f t="shared" si="22"/>
        <v>0.22083870044368112</v>
      </c>
    </row>
    <row r="1144" spans="1:15" x14ac:dyDescent="0.25">
      <c r="A1144" s="37">
        <v>120703</v>
      </c>
      <c r="B1144" s="30" t="s">
        <v>47</v>
      </c>
      <c r="C1144" s="30" t="s">
        <v>1150</v>
      </c>
      <c r="D1144" s="30" t="s">
        <v>1151</v>
      </c>
      <c r="E1144" s="42">
        <v>1789</v>
      </c>
      <c r="F1144" s="32">
        <v>1891</v>
      </c>
      <c r="G1144" s="59">
        <f t="shared" si="23"/>
        <v>102</v>
      </c>
      <c r="H1144" s="59">
        <v>1298</v>
      </c>
      <c r="I1144" s="59">
        <f t="shared" si="24"/>
        <v>593</v>
      </c>
      <c r="J1144" s="58">
        <v>0.31</v>
      </c>
      <c r="K1144" s="35">
        <v>1813</v>
      </c>
      <c r="L1144" s="56"/>
      <c r="M1144" s="35">
        <f t="shared" si="25"/>
        <v>1298</v>
      </c>
      <c r="N1144" s="35">
        <f t="shared" si="26"/>
        <v>515</v>
      </c>
      <c r="O1144" s="36">
        <f t="shared" si="22"/>
        <v>0.28405956977385549</v>
      </c>
    </row>
    <row r="1145" spans="1:15" x14ac:dyDescent="0.25">
      <c r="A1145" s="37">
        <v>120704</v>
      </c>
      <c r="B1145" s="30" t="s">
        <v>47</v>
      </c>
      <c r="C1145" s="30" t="s">
        <v>1150</v>
      </c>
      <c r="D1145" s="30" t="s">
        <v>1152</v>
      </c>
      <c r="E1145" s="42">
        <v>5412</v>
      </c>
      <c r="F1145" s="32">
        <v>6019</v>
      </c>
      <c r="G1145" s="59">
        <f t="shared" si="23"/>
        <v>607</v>
      </c>
      <c r="H1145" s="59">
        <v>4042</v>
      </c>
      <c r="I1145" s="59">
        <f t="shared" si="24"/>
        <v>1977</v>
      </c>
      <c r="J1145" s="58">
        <v>0.33</v>
      </c>
      <c r="K1145" s="35">
        <v>5687</v>
      </c>
      <c r="L1145" s="56"/>
      <c r="M1145" s="35">
        <f t="shared" si="25"/>
        <v>4042</v>
      </c>
      <c r="N1145" s="35">
        <f t="shared" si="26"/>
        <v>1645</v>
      </c>
      <c r="O1145" s="36">
        <f t="shared" si="22"/>
        <v>0.28925619834710742</v>
      </c>
    </row>
    <row r="1146" spans="1:15" x14ac:dyDescent="0.25">
      <c r="A1146" s="37">
        <v>120705</v>
      </c>
      <c r="B1146" s="30" t="s">
        <v>47</v>
      </c>
      <c r="C1146" s="30" t="s">
        <v>1150</v>
      </c>
      <c r="D1146" s="30" t="s">
        <v>503</v>
      </c>
      <c r="E1146" s="42">
        <v>3006</v>
      </c>
      <c r="F1146" s="32">
        <v>3675</v>
      </c>
      <c r="G1146" s="59">
        <f t="shared" si="23"/>
        <v>669</v>
      </c>
      <c r="H1146" s="59">
        <v>1036</v>
      </c>
      <c r="I1146" s="59">
        <f t="shared" si="24"/>
        <v>2639</v>
      </c>
      <c r="J1146" s="58">
        <v>0.72</v>
      </c>
      <c r="K1146" s="35">
        <v>3675</v>
      </c>
      <c r="L1146" s="29">
        <v>2639</v>
      </c>
      <c r="M1146" s="35">
        <f t="shared" si="25"/>
        <v>3675</v>
      </c>
      <c r="N1146" s="35">
        <f t="shared" si="26"/>
        <v>0</v>
      </c>
      <c r="O1146" s="36">
        <f t="shared" si="22"/>
        <v>0</v>
      </c>
    </row>
    <row r="1147" spans="1:15" x14ac:dyDescent="0.25">
      <c r="A1147" s="37">
        <v>120706</v>
      </c>
      <c r="B1147" s="30" t="s">
        <v>47</v>
      </c>
      <c r="C1147" s="30" t="s">
        <v>1150</v>
      </c>
      <c r="D1147" s="30" t="s">
        <v>866</v>
      </c>
      <c r="E1147" s="42">
        <v>2659</v>
      </c>
      <c r="F1147" s="32">
        <v>2807</v>
      </c>
      <c r="G1147" s="59">
        <f t="shared" si="23"/>
        <v>148</v>
      </c>
      <c r="H1147" s="59">
        <v>2114</v>
      </c>
      <c r="I1147" s="59">
        <f t="shared" si="24"/>
        <v>693</v>
      </c>
      <c r="J1147" s="58">
        <v>0.25</v>
      </c>
      <c r="K1147" s="35">
        <v>2658</v>
      </c>
      <c r="L1147" s="56"/>
      <c r="M1147" s="35">
        <f t="shared" si="25"/>
        <v>2114</v>
      </c>
      <c r="N1147" s="35">
        <f t="shared" si="26"/>
        <v>544</v>
      </c>
      <c r="O1147" s="36">
        <f t="shared" si="22"/>
        <v>0.20466516177577126</v>
      </c>
    </row>
    <row r="1148" spans="1:15" x14ac:dyDescent="0.25">
      <c r="A1148" s="37">
        <v>120707</v>
      </c>
      <c r="B1148" s="30" t="s">
        <v>47</v>
      </c>
      <c r="C1148" s="30" t="s">
        <v>1150</v>
      </c>
      <c r="D1148" s="30" t="s">
        <v>1153</v>
      </c>
      <c r="E1148" s="42">
        <v>2929</v>
      </c>
      <c r="F1148" s="32">
        <v>3253</v>
      </c>
      <c r="G1148" s="59">
        <f t="shared" si="23"/>
        <v>324</v>
      </c>
      <c r="H1148" s="59">
        <v>2209</v>
      </c>
      <c r="I1148" s="59">
        <f t="shared" si="24"/>
        <v>1044</v>
      </c>
      <c r="J1148" s="58">
        <v>0.32</v>
      </c>
      <c r="K1148" s="35">
        <v>3006</v>
      </c>
      <c r="L1148" s="56"/>
      <c r="M1148" s="35">
        <f t="shared" si="25"/>
        <v>2209</v>
      </c>
      <c r="N1148" s="35">
        <f t="shared" si="26"/>
        <v>797</v>
      </c>
      <c r="O1148" s="36">
        <f t="shared" si="22"/>
        <v>0.26513639387890886</v>
      </c>
    </row>
    <row r="1149" spans="1:15" x14ac:dyDescent="0.25">
      <c r="A1149" s="37">
        <v>120708</v>
      </c>
      <c r="B1149" s="30" t="s">
        <v>47</v>
      </c>
      <c r="C1149" s="30" t="s">
        <v>1150</v>
      </c>
      <c r="D1149" s="30" t="s">
        <v>1154</v>
      </c>
      <c r="E1149" s="42">
        <v>928</v>
      </c>
      <c r="F1149" s="32">
        <v>1008</v>
      </c>
      <c r="G1149" s="59">
        <f t="shared" si="23"/>
        <v>80</v>
      </c>
      <c r="H1149" s="40">
        <v>245</v>
      </c>
      <c r="I1149" s="59">
        <f t="shared" si="24"/>
        <v>763</v>
      </c>
      <c r="J1149" s="58">
        <v>0.76</v>
      </c>
      <c r="K1149" s="34">
        <v>895</v>
      </c>
      <c r="L1149" s="56"/>
      <c r="M1149" s="34">
        <f t="shared" si="25"/>
        <v>245</v>
      </c>
      <c r="N1149" s="34">
        <f t="shared" si="26"/>
        <v>650</v>
      </c>
      <c r="O1149" s="36">
        <f t="shared" si="22"/>
        <v>0.72625698324022347</v>
      </c>
    </row>
    <row r="1150" spans="1:15" x14ac:dyDescent="0.25">
      <c r="A1150" s="37">
        <v>120709</v>
      </c>
      <c r="B1150" s="30" t="s">
        <v>47</v>
      </c>
      <c r="C1150" s="30" t="s">
        <v>1150</v>
      </c>
      <c r="D1150" s="30" t="s">
        <v>1155</v>
      </c>
      <c r="E1150" s="42">
        <v>4328</v>
      </c>
      <c r="F1150" s="32">
        <v>4583</v>
      </c>
      <c r="G1150" s="59">
        <f t="shared" si="23"/>
        <v>255</v>
      </c>
      <c r="H1150" s="59">
        <v>3720</v>
      </c>
      <c r="I1150" s="59">
        <f t="shared" si="24"/>
        <v>863</v>
      </c>
      <c r="J1150" s="58">
        <v>0.19</v>
      </c>
      <c r="K1150" s="35">
        <v>4470</v>
      </c>
      <c r="L1150" s="56"/>
      <c r="M1150" s="35">
        <f t="shared" si="25"/>
        <v>3720</v>
      </c>
      <c r="N1150" s="35">
        <f t="shared" si="26"/>
        <v>750</v>
      </c>
      <c r="O1150" s="36">
        <f t="shared" si="22"/>
        <v>0.16778523489932887</v>
      </c>
    </row>
    <row r="1151" spans="1:15" x14ac:dyDescent="0.25">
      <c r="A1151" s="37">
        <v>120801</v>
      </c>
      <c r="B1151" s="30" t="s">
        <v>47</v>
      </c>
      <c r="C1151" s="30" t="s">
        <v>869</v>
      </c>
      <c r="D1151" s="30" t="s">
        <v>1156</v>
      </c>
      <c r="E1151" s="42">
        <v>2243</v>
      </c>
      <c r="F1151" s="32">
        <v>2757</v>
      </c>
      <c r="G1151" s="59">
        <f t="shared" si="23"/>
        <v>514</v>
      </c>
      <c r="H1151" s="59">
        <v>2143</v>
      </c>
      <c r="I1151" s="59">
        <f t="shared" si="24"/>
        <v>614</v>
      </c>
      <c r="J1151" s="58">
        <v>0.22</v>
      </c>
      <c r="K1151" s="35">
        <v>2765</v>
      </c>
      <c r="L1151" s="56"/>
      <c r="M1151" s="35">
        <f t="shared" si="25"/>
        <v>2143</v>
      </c>
      <c r="N1151" s="35">
        <f t="shared" si="26"/>
        <v>622</v>
      </c>
      <c r="O1151" s="36">
        <f t="shared" si="22"/>
        <v>0.22495479204339963</v>
      </c>
    </row>
    <row r="1152" spans="1:15" x14ac:dyDescent="0.25">
      <c r="A1152" s="37">
        <v>120802</v>
      </c>
      <c r="B1152" s="30" t="s">
        <v>47</v>
      </c>
      <c r="C1152" s="30" t="s">
        <v>869</v>
      </c>
      <c r="D1152" s="30" t="s">
        <v>1157</v>
      </c>
      <c r="E1152" s="57">
        <v>632</v>
      </c>
      <c r="F1152" s="39">
        <v>683</v>
      </c>
      <c r="G1152" s="40">
        <f t="shared" si="23"/>
        <v>51</v>
      </c>
      <c r="H1152" s="40">
        <v>473</v>
      </c>
      <c r="I1152" s="40">
        <f t="shared" si="24"/>
        <v>210</v>
      </c>
      <c r="J1152" s="58">
        <v>0.31</v>
      </c>
      <c r="K1152" s="34">
        <v>665</v>
      </c>
      <c r="L1152" s="56"/>
      <c r="M1152" s="34">
        <f t="shared" si="25"/>
        <v>473</v>
      </c>
      <c r="N1152" s="34">
        <f t="shared" si="26"/>
        <v>192</v>
      </c>
      <c r="O1152" s="36">
        <f t="shared" si="22"/>
        <v>0.28872180451127821</v>
      </c>
    </row>
    <row r="1153" spans="1:15" x14ac:dyDescent="0.25">
      <c r="A1153" s="37">
        <v>120803</v>
      </c>
      <c r="B1153" s="30" t="s">
        <v>47</v>
      </c>
      <c r="C1153" s="30" t="s">
        <v>869</v>
      </c>
      <c r="D1153" s="30" t="s">
        <v>1158</v>
      </c>
      <c r="E1153" s="42">
        <v>1210</v>
      </c>
      <c r="F1153" s="32">
        <v>2134</v>
      </c>
      <c r="G1153" s="59">
        <f t="shared" si="23"/>
        <v>924</v>
      </c>
      <c r="H1153" s="59">
        <v>1060</v>
      </c>
      <c r="I1153" s="59">
        <f t="shared" si="24"/>
        <v>1074</v>
      </c>
      <c r="J1153" s="58">
        <v>0.5</v>
      </c>
      <c r="K1153" s="35">
        <v>2176</v>
      </c>
      <c r="L1153" s="56"/>
      <c r="M1153" s="35">
        <f t="shared" si="25"/>
        <v>1060</v>
      </c>
      <c r="N1153" s="35">
        <f t="shared" si="26"/>
        <v>1116</v>
      </c>
      <c r="O1153" s="36">
        <f t="shared" si="22"/>
        <v>0.51286764705882348</v>
      </c>
    </row>
    <row r="1154" spans="1:15" x14ac:dyDescent="0.25">
      <c r="A1154" s="37">
        <v>120804</v>
      </c>
      <c r="B1154" s="30" t="s">
        <v>47</v>
      </c>
      <c r="C1154" s="30" t="s">
        <v>869</v>
      </c>
      <c r="D1154" s="30" t="s">
        <v>1159</v>
      </c>
      <c r="E1154" s="57">
        <v>681</v>
      </c>
      <c r="F1154" s="39">
        <v>816</v>
      </c>
      <c r="G1154" s="40">
        <f t="shared" si="23"/>
        <v>135</v>
      </c>
      <c r="H1154" s="40">
        <v>609</v>
      </c>
      <c r="I1154" s="40">
        <f t="shared" si="24"/>
        <v>207</v>
      </c>
      <c r="J1154" s="58">
        <v>0.25</v>
      </c>
      <c r="K1154" s="34">
        <v>784</v>
      </c>
      <c r="L1154" s="56"/>
      <c r="M1154" s="34">
        <f t="shared" si="25"/>
        <v>609</v>
      </c>
      <c r="N1154" s="34">
        <f t="shared" si="26"/>
        <v>175</v>
      </c>
      <c r="O1154" s="36">
        <f t="shared" si="22"/>
        <v>0.22321428571428573</v>
      </c>
    </row>
    <row r="1155" spans="1:15" x14ac:dyDescent="0.25">
      <c r="A1155" s="37">
        <v>120805</v>
      </c>
      <c r="B1155" s="30" t="s">
        <v>47</v>
      </c>
      <c r="C1155" s="30" t="s">
        <v>869</v>
      </c>
      <c r="D1155" s="30" t="s">
        <v>1160</v>
      </c>
      <c r="E1155" s="42">
        <v>762</v>
      </c>
      <c r="F1155" s="32">
        <v>1473</v>
      </c>
      <c r="G1155" s="59">
        <f t="shared" si="23"/>
        <v>711</v>
      </c>
      <c r="H1155" s="40">
        <v>676</v>
      </c>
      <c r="I1155" s="59">
        <f t="shared" si="24"/>
        <v>797</v>
      </c>
      <c r="J1155" s="58">
        <v>0.54</v>
      </c>
      <c r="K1155" s="35">
        <v>1530</v>
      </c>
      <c r="L1155" s="56"/>
      <c r="M1155" s="34">
        <f t="shared" si="25"/>
        <v>676</v>
      </c>
      <c r="N1155" s="35">
        <f t="shared" si="26"/>
        <v>854</v>
      </c>
      <c r="O1155" s="36">
        <f t="shared" si="22"/>
        <v>0.55816993464052289</v>
      </c>
    </row>
    <row r="1156" spans="1:15" x14ac:dyDescent="0.25">
      <c r="A1156" s="37">
        <v>120806</v>
      </c>
      <c r="B1156" s="30" t="s">
        <v>47</v>
      </c>
      <c r="C1156" s="30" t="s">
        <v>869</v>
      </c>
      <c r="D1156" s="30" t="s">
        <v>664</v>
      </c>
      <c r="E1156" s="42">
        <v>1518</v>
      </c>
      <c r="F1156" s="32">
        <v>1665</v>
      </c>
      <c r="G1156" s="59">
        <f t="shared" si="23"/>
        <v>147</v>
      </c>
      <c r="H1156" s="59">
        <v>1394</v>
      </c>
      <c r="I1156" s="59">
        <f t="shared" si="24"/>
        <v>271</v>
      </c>
      <c r="J1156" s="58">
        <v>0.16</v>
      </c>
      <c r="K1156" s="35">
        <v>1644</v>
      </c>
      <c r="L1156" s="56"/>
      <c r="M1156" s="35">
        <f t="shared" si="25"/>
        <v>1394</v>
      </c>
      <c r="N1156" s="35">
        <f t="shared" si="26"/>
        <v>250</v>
      </c>
      <c r="O1156" s="36">
        <f t="shared" si="22"/>
        <v>0.15206812652068127</v>
      </c>
    </row>
    <row r="1157" spans="1:15" x14ac:dyDescent="0.25">
      <c r="A1157" s="37">
        <v>120807</v>
      </c>
      <c r="B1157" s="30" t="s">
        <v>47</v>
      </c>
      <c r="C1157" s="30" t="s">
        <v>869</v>
      </c>
      <c r="D1157" s="30" t="s">
        <v>1161</v>
      </c>
      <c r="E1157" s="42">
        <v>703</v>
      </c>
      <c r="F1157" s="32">
        <v>1057</v>
      </c>
      <c r="G1157" s="59">
        <f t="shared" si="23"/>
        <v>354</v>
      </c>
      <c r="H1157" s="40">
        <v>532</v>
      </c>
      <c r="I1157" s="59">
        <f t="shared" si="24"/>
        <v>525</v>
      </c>
      <c r="J1157" s="58">
        <v>0.5</v>
      </c>
      <c r="K1157" s="35">
        <v>1003</v>
      </c>
      <c r="L1157" s="56"/>
      <c r="M1157" s="34">
        <f t="shared" si="25"/>
        <v>532</v>
      </c>
      <c r="N1157" s="35">
        <f t="shared" si="26"/>
        <v>471</v>
      </c>
      <c r="O1157" s="36">
        <f t="shared" si="22"/>
        <v>0.46959122632103689</v>
      </c>
    </row>
    <row r="1158" spans="1:15" x14ac:dyDescent="0.25">
      <c r="A1158" s="37">
        <v>120808</v>
      </c>
      <c r="B1158" s="30" t="s">
        <v>47</v>
      </c>
      <c r="C1158" s="30" t="s">
        <v>869</v>
      </c>
      <c r="D1158" s="30" t="s">
        <v>1162</v>
      </c>
      <c r="E1158" s="57">
        <v>19</v>
      </c>
      <c r="F1158" s="39">
        <v>21</v>
      </c>
      <c r="G1158" s="40">
        <f t="shared" si="23"/>
        <v>2</v>
      </c>
      <c r="H1158" s="40">
        <v>0</v>
      </c>
      <c r="I1158" s="40">
        <f t="shared" si="24"/>
        <v>21</v>
      </c>
      <c r="J1158" s="58">
        <v>1</v>
      </c>
      <c r="K1158" s="34">
        <v>20</v>
      </c>
      <c r="L1158" s="56"/>
      <c r="M1158" s="34">
        <f t="shared" si="25"/>
        <v>0</v>
      </c>
      <c r="N1158" s="34">
        <f t="shared" si="26"/>
        <v>20</v>
      </c>
      <c r="O1158" s="36">
        <f t="shared" si="22"/>
        <v>1</v>
      </c>
    </row>
    <row r="1159" spans="1:15" x14ac:dyDescent="0.25">
      <c r="A1159" s="37">
        <v>120809</v>
      </c>
      <c r="B1159" s="30" t="s">
        <v>47</v>
      </c>
      <c r="C1159" s="30" t="s">
        <v>869</v>
      </c>
      <c r="D1159" s="30" t="s">
        <v>1163</v>
      </c>
      <c r="E1159" s="57">
        <v>623</v>
      </c>
      <c r="F1159" s="39">
        <v>725</v>
      </c>
      <c r="G1159" s="40">
        <f t="shared" si="23"/>
        <v>102</v>
      </c>
      <c r="H1159" s="40">
        <v>218</v>
      </c>
      <c r="I1159" s="40">
        <f t="shared" si="24"/>
        <v>507</v>
      </c>
      <c r="J1159" s="58">
        <v>0.7</v>
      </c>
      <c r="K1159" s="34">
        <v>710</v>
      </c>
      <c r="L1159" s="56"/>
      <c r="M1159" s="34">
        <f t="shared" si="25"/>
        <v>218</v>
      </c>
      <c r="N1159" s="34">
        <f t="shared" si="26"/>
        <v>492</v>
      </c>
      <c r="O1159" s="36">
        <f t="shared" si="22"/>
        <v>0.6929577464788732</v>
      </c>
    </row>
    <row r="1160" spans="1:15" x14ac:dyDescent="0.25">
      <c r="A1160" s="37">
        <v>120810</v>
      </c>
      <c r="B1160" s="30" t="s">
        <v>47</v>
      </c>
      <c r="C1160" s="30" t="s">
        <v>869</v>
      </c>
      <c r="D1160" s="30" t="s">
        <v>869</v>
      </c>
      <c r="E1160" s="42">
        <v>1158</v>
      </c>
      <c r="F1160" s="32">
        <v>1869</v>
      </c>
      <c r="G1160" s="59">
        <f t="shared" si="23"/>
        <v>711</v>
      </c>
      <c r="H1160" s="59">
        <v>1128</v>
      </c>
      <c r="I1160" s="59">
        <f t="shared" si="24"/>
        <v>741</v>
      </c>
      <c r="J1160" s="58">
        <v>0.4</v>
      </c>
      <c r="K1160" s="35">
        <v>1786</v>
      </c>
      <c r="L1160" s="56"/>
      <c r="M1160" s="35">
        <f t="shared" si="25"/>
        <v>1128</v>
      </c>
      <c r="N1160" s="35">
        <f t="shared" si="26"/>
        <v>658</v>
      </c>
      <c r="O1160" s="36">
        <f t="shared" si="22"/>
        <v>0.36842105263157893</v>
      </c>
    </row>
    <row r="1161" spans="1:15" x14ac:dyDescent="0.25">
      <c r="A1161" s="37">
        <v>120901</v>
      </c>
      <c r="B1161" s="30" t="s">
        <v>47</v>
      </c>
      <c r="C1161" s="30" t="s">
        <v>1164</v>
      </c>
      <c r="D1161" s="30" t="s">
        <v>1164</v>
      </c>
      <c r="E1161" s="42">
        <v>6343</v>
      </c>
      <c r="F1161" s="32">
        <v>6882</v>
      </c>
      <c r="G1161" s="59">
        <f t="shared" si="23"/>
        <v>539</v>
      </c>
      <c r="H1161" s="59">
        <v>5226</v>
      </c>
      <c r="I1161" s="59">
        <f t="shared" si="24"/>
        <v>1656</v>
      </c>
      <c r="J1161" s="58">
        <v>0.24</v>
      </c>
      <c r="K1161" s="35">
        <v>6863</v>
      </c>
      <c r="L1161" s="56"/>
      <c r="M1161" s="35">
        <f t="shared" si="25"/>
        <v>5226</v>
      </c>
      <c r="N1161" s="35">
        <f t="shared" si="26"/>
        <v>1637</v>
      </c>
      <c r="O1161" s="36">
        <f t="shared" si="22"/>
        <v>0.23852542619845549</v>
      </c>
    </row>
    <row r="1162" spans="1:15" x14ac:dyDescent="0.25">
      <c r="A1162" s="37">
        <v>120902</v>
      </c>
      <c r="B1162" s="30" t="s">
        <v>47</v>
      </c>
      <c r="C1162" s="30" t="s">
        <v>1164</v>
      </c>
      <c r="D1162" s="30" t="s">
        <v>1165</v>
      </c>
      <c r="E1162" s="42">
        <v>2705</v>
      </c>
      <c r="F1162" s="32">
        <v>2887</v>
      </c>
      <c r="G1162" s="59">
        <f t="shared" si="23"/>
        <v>182</v>
      </c>
      <c r="H1162" s="59">
        <v>2096</v>
      </c>
      <c r="I1162" s="59">
        <f t="shared" si="24"/>
        <v>791</v>
      </c>
      <c r="J1162" s="58">
        <v>0.27</v>
      </c>
      <c r="K1162" s="35">
        <v>2836</v>
      </c>
      <c r="L1162" s="56"/>
      <c r="M1162" s="35">
        <f t="shared" si="25"/>
        <v>2096</v>
      </c>
      <c r="N1162" s="35">
        <f t="shared" si="26"/>
        <v>740</v>
      </c>
      <c r="O1162" s="36">
        <f t="shared" si="22"/>
        <v>0.26093088857545838</v>
      </c>
    </row>
    <row r="1163" spans="1:15" x14ac:dyDescent="0.25">
      <c r="A1163" s="37">
        <v>120903</v>
      </c>
      <c r="B1163" s="30" t="s">
        <v>47</v>
      </c>
      <c r="C1163" s="30" t="s">
        <v>1164</v>
      </c>
      <c r="D1163" s="30" t="s">
        <v>1166</v>
      </c>
      <c r="E1163" s="57">
        <v>731</v>
      </c>
      <c r="F1163" s="39">
        <v>733</v>
      </c>
      <c r="G1163" s="40">
        <f t="shared" si="23"/>
        <v>2</v>
      </c>
      <c r="H1163" s="40">
        <v>587</v>
      </c>
      <c r="I1163" s="40">
        <f t="shared" si="24"/>
        <v>146</v>
      </c>
      <c r="J1163" s="58">
        <v>0.2</v>
      </c>
      <c r="K1163" s="34">
        <v>689</v>
      </c>
      <c r="L1163" s="56"/>
      <c r="M1163" s="34">
        <f t="shared" si="25"/>
        <v>587</v>
      </c>
      <c r="N1163" s="34">
        <f t="shared" si="26"/>
        <v>102</v>
      </c>
      <c r="O1163" s="36">
        <f t="shared" si="22"/>
        <v>0.14804063860667635</v>
      </c>
    </row>
    <row r="1164" spans="1:15" x14ac:dyDescent="0.25">
      <c r="A1164" s="37">
        <v>120904</v>
      </c>
      <c r="B1164" s="30" t="s">
        <v>47</v>
      </c>
      <c r="C1164" s="30" t="s">
        <v>1164</v>
      </c>
      <c r="D1164" s="30" t="s">
        <v>1167</v>
      </c>
      <c r="E1164" s="42">
        <v>2868</v>
      </c>
      <c r="F1164" s="32">
        <v>3093</v>
      </c>
      <c r="G1164" s="59">
        <f t="shared" si="23"/>
        <v>225</v>
      </c>
      <c r="H1164" s="59">
        <v>2750</v>
      </c>
      <c r="I1164" s="59">
        <f t="shared" si="24"/>
        <v>343</v>
      </c>
      <c r="J1164" s="58">
        <v>0.11</v>
      </c>
      <c r="K1164" s="34">
        <v>3093</v>
      </c>
      <c r="L1164" s="29">
        <v>343</v>
      </c>
      <c r="M1164" s="35">
        <f t="shared" si="25"/>
        <v>3093</v>
      </c>
      <c r="N1164" s="35">
        <f t="shared" si="26"/>
        <v>0</v>
      </c>
      <c r="O1164" s="36">
        <f t="shared" si="22"/>
        <v>0</v>
      </c>
    </row>
    <row r="1165" spans="1:15" x14ac:dyDescent="0.25">
      <c r="A1165" s="37">
        <v>120905</v>
      </c>
      <c r="B1165" s="30" t="s">
        <v>47</v>
      </c>
      <c r="C1165" s="30" t="s">
        <v>1164</v>
      </c>
      <c r="D1165" s="30" t="s">
        <v>1168</v>
      </c>
      <c r="E1165" s="42">
        <v>2296</v>
      </c>
      <c r="F1165" s="32">
        <v>3663</v>
      </c>
      <c r="G1165" s="59">
        <f t="shared" si="23"/>
        <v>1367</v>
      </c>
      <c r="H1165" s="59">
        <v>1423</v>
      </c>
      <c r="I1165" s="59">
        <f t="shared" si="24"/>
        <v>2240</v>
      </c>
      <c r="J1165" s="58">
        <v>0.61</v>
      </c>
      <c r="K1165" s="35">
        <v>3935</v>
      </c>
      <c r="L1165" s="56"/>
      <c r="M1165" s="35">
        <f t="shared" si="25"/>
        <v>1423</v>
      </c>
      <c r="N1165" s="35">
        <f t="shared" si="26"/>
        <v>2512</v>
      </c>
      <c r="O1165" s="36">
        <f t="shared" si="22"/>
        <v>0.63837357052096566</v>
      </c>
    </row>
    <row r="1166" spans="1:15" x14ac:dyDescent="0.25">
      <c r="A1166" s="37">
        <v>120906</v>
      </c>
      <c r="B1166" s="30" t="s">
        <v>47</v>
      </c>
      <c r="C1166" s="30" t="s">
        <v>1164</v>
      </c>
      <c r="D1166" s="30" t="s">
        <v>1169</v>
      </c>
      <c r="E1166" s="42">
        <v>2218</v>
      </c>
      <c r="F1166" s="32">
        <v>2325</v>
      </c>
      <c r="G1166" s="59">
        <f t="shared" si="23"/>
        <v>107</v>
      </c>
      <c r="H1166" s="59">
        <v>1963</v>
      </c>
      <c r="I1166" s="59">
        <f t="shared" si="24"/>
        <v>362</v>
      </c>
      <c r="J1166" s="58">
        <v>0.16</v>
      </c>
      <c r="K1166" s="35">
        <v>2314</v>
      </c>
      <c r="L1166" s="56"/>
      <c r="M1166" s="35">
        <f t="shared" si="25"/>
        <v>1963</v>
      </c>
      <c r="N1166" s="35">
        <f t="shared" si="26"/>
        <v>351</v>
      </c>
      <c r="O1166" s="36">
        <f t="shared" si="22"/>
        <v>0.15168539325842698</v>
      </c>
    </row>
    <row r="1167" spans="1:15" x14ac:dyDescent="0.25">
      <c r="A1167" s="37">
        <v>120907</v>
      </c>
      <c r="B1167" s="30" t="s">
        <v>47</v>
      </c>
      <c r="C1167" s="30" t="s">
        <v>1164</v>
      </c>
      <c r="D1167" s="30" t="s">
        <v>1170</v>
      </c>
      <c r="E1167" s="42">
        <v>2558</v>
      </c>
      <c r="F1167" s="32">
        <v>2680</v>
      </c>
      <c r="G1167" s="59">
        <f t="shared" si="23"/>
        <v>122</v>
      </c>
      <c r="H1167" s="40">
        <v>685</v>
      </c>
      <c r="I1167" s="59">
        <f t="shared" si="24"/>
        <v>1995</v>
      </c>
      <c r="J1167" s="58">
        <v>0.74</v>
      </c>
      <c r="K1167" s="35">
        <v>2598</v>
      </c>
      <c r="L1167" s="56"/>
      <c r="M1167" s="34">
        <f t="shared" si="25"/>
        <v>685</v>
      </c>
      <c r="N1167" s="35">
        <f t="shared" si="26"/>
        <v>1913</v>
      </c>
      <c r="O1167" s="36">
        <f t="shared" si="22"/>
        <v>0.73633564280215547</v>
      </c>
    </row>
    <row r="1168" spans="1:15" x14ac:dyDescent="0.25">
      <c r="A1168" s="37">
        <v>120908</v>
      </c>
      <c r="B1168" s="30" t="s">
        <v>47</v>
      </c>
      <c r="C1168" s="30" t="s">
        <v>1164</v>
      </c>
      <c r="D1168" s="30" t="s">
        <v>1171</v>
      </c>
      <c r="E1168" s="38"/>
      <c r="F1168" s="39">
        <v>0</v>
      </c>
      <c r="G1168" s="40">
        <f t="shared" si="23"/>
        <v>0</v>
      </c>
      <c r="H1168" s="40">
        <v>0</v>
      </c>
      <c r="I1168" s="40">
        <f t="shared" si="24"/>
        <v>0</v>
      </c>
      <c r="J1168" s="40" t="s">
        <v>1834</v>
      </c>
      <c r="K1168" s="34">
        <v>0</v>
      </c>
      <c r="L1168" s="56"/>
      <c r="M1168" s="34">
        <f t="shared" si="25"/>
        <v>0</v>
      </c>
      <c r="N1168" s="34">
        <f t="shared" si="26"/>
        <v>0</v>
      </c>
      <c r="O1168" s="36" t="e">
        <f t="shared" si="22"/>
        <v>#DIV/0!</v>
      </c>
    </row>
    <row r="1169" spans="1:15" x14ac:dyDescent="0.25">
      <c r="A1169" s="37">
        <v>120909</v>
      </c>
      <c r="B1169" s="30" t="s">
        <v>47</v>
      </c>
      <c r="C1169" s="30" t="s">
        <v>1164</v>
      </c>
      <c r="D1169" s="30" t="s">
        <v>1172</v>
      </c>
      <c r="E1169" s="42">
        <v>2509</v>
      </c>
      <c r="F1169" s="32">
        <v>2708</v>
      </c>
      <c r="G1169" s="59">
        <f t="shared" si="23"/>
        <v>199</v>
      </c>
      <c r="H1169" s="59">
        <v>1809</v>
      </c>
      <c r="I1169" s="59">
        <f t="shared" si="24"/>
        <v>899</v>
      </c>
      <c r="J1169" s="58">
        <v>0.33</v>
      </c>
      <c r="K1169" s="35">
        <v>2652</v>
      </c>
      <c r="L1169" s="56"/>
      <c r="M1169" s="35">
        <f t="shared" si="25"/>
        <v>1809</v>
      </c>
      <c r="N1169" s="35">
        <f t="shared" si="26"/>
        <v>843</v>
      </c>
      <c r="O1169" s="36">
        <f t="shared" si="22"/>
        <v>0.3178733031674208</v>
      </c>
    </row>
    <row r="1170" spans="1:15" x14ac:dyDescent="0.25">
      <c r="A1170" s="37">
        <v>130101</v>
      </c>
      <c r="B1170" s="30" t="s">
        <v>48</v>
      </c>
      <c r="C1170" s="30" t="s">
        <v>1173</v>
      </c>
      <c r="D1170" s="30" t="s">
        <v>1173</v>
      </c>
      <c r="E1170" s="57">
        <v>131</v>
      </c>
      <c r="F1170" s="39">
        <v>134</v>
      </c>
      <c r="G1170" s="40">
        <f t="shared" si="23"/>
        <v>3</v>
      </c>
      <c r="H1170" s="40">
        <v>76</v>
      </c>
      <c r="I1170" s="40">
        <f t="shared" si="24"/>
        <v>58</v>
      </c>
      <c r="J1170" s="58">
        <v>0.43</v>
      </c>
      <c r="K1170" s="34">
        <v>131</v>
      </c>
      <c r="L1170" s="56"/>
      <c r="M1170" s="34">
        <f t="shared" si="25"/>
        <v>76</v>
      </c>
      <c r="N1170" s="34">
        <f t="shared" si="26"/>
        <v>55</v>
      </c>
      <c r="O1170" s="36">
        <f t="shared" si="22"/>
        <v>0.41984732824427479</v>
      </c>
    </row>
    <row r="1171" spans="1:15" x14ac:dyDescent="0.25">
      <c r="A1171" s="37">
        <v>130102</v>
      </c>
      <c r="B1171" s="30" t="s">
        <v>48</v>
      </c>
      <c r="C1171" s="30" t="s">
        <v>1173</v>
      </c>
      <c r="D1171" s="30" t="s">
        <v>390</v>
      </c>
      <c r="E1171" s="38"/>
      <c r="F1171" s="39">
        <v>0</v>
      </c>
      <c r="G1171" s="40">
        <f t="shared" si="23"/>
        <v>0</v>
      </c>
      <c r="H1171" s="40">
        <v>0</v>
      </c>
      <c r="I1171" s="40">
        <f t="shared" si="24"/>
        <v>0</v>
      </c>
      <c r="J1171" s="40" t="s">
        <v>1834</v>
      </c>
      <c r="K1171" s="34">
        <v>0</v>
      </c>
      <c r="L1171" s="56"/>
      <c r="M1171" s="34">
        <f t="shared" si="25"/>
        <v>0</v>
      </c>
      <c r="N1171" s="34">
        <f t="shared" si="26"/>
        <v>0</v>
      </c>
      <c r="O1171" s="36" t="e">
        <f t="shared" si="22"/>
        <v>#DIV/0!</v>
      </c>
    </row>
    <row r="1172" spans="1:15" x14ac:dyDescent="0.25">
      <c r="A1172" s="37">
        <v>130103</v>
      </c>
      <c r="B1172" s="30" t="s">
        <v>48</v>
      </c>
      <c r="C1172" s="30" t="s">
        <v>1173</v>
      </c>
      <c r="D1172" s="30" t="s">
        <v>1174</v>
      </c>
      <c r="E1172" s="38"/>
      <c r="F1172" s="39">
        <v>0</v>
      </c>
      <c r="G1172" s="40">
        <f t="shared" si="23"/>
        <v>0</v>
      </c>
      <c r="H1172" s="40">
        <v>0</v>
      </c>
      <c r="I1172" s="40">
        <f t="shared" si="24"/>
        <v>0</v>
      </c>
      <c r="J1172" s="40" t="s">
        <v>1834</v>
      </c>
      <c r="K1172" s="34">
        <v>0</v>
      </c>
      <c r="L1172" s="56"/>
      <c r="M1172" s="34">
        <f t="shared" si="25"/>
        <v>0</v>
      </c>
      <c r="N1172" s="34">
        <f t="shared" si="26"/>
        <v>0</v>
      </c>
      <c r="O1172" s="36" t="e">
        <f t="shared" si="22"/>
        <v>#DIV/0!</v>
      </c>
    </row>
    <row r="1173" spans="1:15" x14ac:dyDescent="0.25">
      <c r="A1173" s="37">
        <v>130104</v>
      </c>
      <c r="B1173" s="30" t="s">
        <v>48</v>
      </c>
      <c r="C1173" s="30" t="s">
        <v>1173</v>
      </c>
      <c r="D1173" s="30" t="s">
        <v>1175</v>
      </c>
      <c r="E1173" s="42">
        <v>1425</v>
      </c>
      <c r="F1173" s="32">
        <v>1785</v>
      </c>
      <c r="G1173" s="59">
        <f t="shared" si="23"/>
        <v>360</v>
      </c>
      <c r="H1173" s="40">
        <v>666</v>
      </c>
      <c r="I1173" s="59">
        <f t="shared" si="24"/>
        <v>1119</v>
      </c>
      <c r="J1173" s="58">
        <v>0.63</v>
      </c>
      <c r="K1173" s="35">
        <v>1807</v>
      </c>
      <c r="L1173" s="56"/>
      <c r="M1173" s="34">
        <f t="shared" si="25"/>
        <v>666</v>
      </c>
      <c r="N1173" s="35">
        <f t="shared" si="26"/>
        <v>1141</v>
      </c>
      <c r="O1173" s="36">
        <f t="shared" si="22"/>
        <v>0.6314333148865523</v>
      </c>
    </row>
    <row r="1174" spans="1:15" x14ac:dyDescent="0.25">
      <c r="A1174" s="37">
        <v>130105</v>
      </c>
      <c r="B1174" s="30" t="s">
        <v>48</v>
      </c>
      <c r="C1174" s="30" t="s">
        <v>1173</v>
      </c>
      <c r="D1174" s="30" t="s">
        <v>738</v>
      </c>
      <c r="E1174" s="38"/>
      <c r="F1174" s="39">
        <v>0</v>
      </c>
      <c r="G1174" s="40">
        <f t="shared" si="23"/>
        <v>0</v>
      </c>
      <c r="H1174" s="40">
        <v>0</v>
      </c>
      <c r="I1174" s="40">
        <f t="shared" si="24"/>
        <v>0</v>
      </c>
      <c r="J1174" s="40" t="s">
        <v>1834</v>
      </c>
      <c r="K1174" s="34">
        <v>0</v>
      </c>
      <c r="L1174" s="29">
        <v>0</v>
      </c>
      <c r="M1174" s="34">
        <f t="shared" si="25"/>
        <v>0</v>
      </c>
      <c r="N1174" s="34">
        <f t="shared" si="26"/>
        <v>0</v>
      </c>
      <c r="O1174" s="36" t="e">
        <f t="shared" si="22"/>
        <v>#DIV/0!</v>
      </c>
    </row>
    <row r="1175" spans="1:15" x14ac:dyDescent="0.25">
      <c r="A1175" s="37">
        <v>130106</v>
      </c>
      <c r="B1175" s="30" t="s">
        <v>48</v>
      </c>
      <c r="C1175" s="30" t="s">
        <v>1173</v>
      </c>
      <c r="D1175" s="30" t="s">
        <v>1176</v>
      </c>
      <c r="E1175" s="42">
        <v>11304</v>
      </c>
      <c r="F1175" s="32">
        <v>12642</v>
      </c>
      <c r="G1175" s="59">
        <f t="shared" si="23"/>
        <v>1338</v>
      </c>
      <c r="H1175" s="59">
        <v>9846</v>
      </c>
      <c r="I1175" s="59">
        <f t="shared" si="24"/>
        <v>2796</v>
      </c>
      <c r="J1175" s="58">
        <v>0.22</v>
      </c>
      <c r="K1175" s="35">
        <v>12864</v>
      </c>
      <c r="L1175" s="29">
        <v>0</v>
      </c>
      <c r="M1175" s="35">
        <f t="shared" si="25"/>
        <v>9846</v>
      </c>
      <c r="N1175" s="35">
        <f t="shared" si="26"/>
        <v>3018</v>
      </c>
      <c r="O1175" s="36">
        <f t="shared" si="22"/>
        <v>0.23460820895522388</v>
      </c>
    </row>
    <row r="1176" spans="1:15" x14ac:dyDescent="0.25">
      <c r="A1176" s="37">
        <v>130107</v>
      </c>
      <c r="B1176" s="30" t="s">
        <v>48</v>
      </c>
      <c r="C1176" s="30" t="s">
        <v>1173</v>
      </c>
      <c r="D1176" s="30" t="s">
        <v>1177</v>
      </c>
      <c r="E1176" s="42">
        <v>4560</v>
      </c>
      <c r="F1176" s="32">
        <v>4960</v>
      </c>
      <c r="G1176" s="59">
        <f t="shared" si="23"/>
        <v>400</v>
      </c>
      <c r="H1176" s="59">
        <v>3278</v>
      </c>
      <c r="I1176" s="59">
        <f t="shared" si="24"/>
        <v>1682</v>
      </c>
      <c r="J1176" s="58">
        <v>0.34</v>
      </c>
      <c r="K1176" s="35">
        <v>5049</v>
      </c>
      <c r="L1176" s="56"/>
      <c r="M1176" s="35">
        <f t="shared" si="25"/>
        <v>3278</v>
      </c>
      <c r="N1176" s="35">
        <f t="shared" si="26"/>
        <v>1771</v>
      </c>
      <c r="O1176" s="36">
        <f t="shared" si="22"/>
        <v>0.35076252723311546</v>
      </c>
    </row>
    <row r="1177" spans="1:15" x14ac:dyDescent="0.25">
      <c r="A1177" s="37">
        <v>130108</v>
      </c>
      <c r="B1177" s="30" t="s">
        <v>48</v>
      </c>
      <c r="C1177" s="30" t="s">
        <v>1173</v>
      </c>
      <c r="D1177" s="30" t="s">
        <v>1178</v>
      </c>
      <c r="E1177" s="42">
        <v>3585</v>
      </c>
      <c r="F1177" s="32">
        <v>3900</v>
      </c>
      <c r="G1177" s="59">
        <f t="shared" si="23"/>
        <v>315</v>
      </c>
      <c r="H1177" s="59">
        <v>3444</v>
      </c>
      <c r="I1177" s="59">
        <f t="shared" si="24"/>
        <v>456</v>
      </c>
      <c r="J1177" s="58">
        <v>0.12</v>
      </c>
      <c r="K1177" s="35">
        <v>3924</v>
      </c>
      <c r="L1177" s="56"/>
      <c r="M1177" s="35">
        <f t="shared" si="25"/>
        <v>3444</v>
      </c>
      <c r="N1177" s="35">
        <f t="shared" si="26"/>
        <v>480</v>
      </c>
      <c r="O1177" s="36">
        <f t="shared" si="22"/>
        <v>0.12232415902140673</v>
      </c>
    </row>
    <row r="1178" spans="1:15" x14ac:dyDescent="0.25">
      <c r="A1178" s="37">
        <v>130109</v>
      </c>
      <c r="B1178" s="30" t="s">
        <v>48</v>
      </c>
      <c r="C1178" s="30" t="s">
        <v>1173</v>
      </c>
      <c r="D1178" s="30" t="s">
        <v>1179</v>
      </c>
      <c r="E1178" s="57">
        <v>35</v>
      </c>
      <c r="F1178" s="39">
        <v>36</v>
      </c>
      <c r="G1178" s="40">
        <f t="shared" si="23"/>
        <v>1</v>
      </c>
      <c r="H1178" s="40">
        <v>0</v>
      </c>
      <c r="I1178" s="40">
        <f t="shared" si="24"/>
        <v>36</v>
      </c>
      <c r="J1178" s="58">
        <v>1</v>
      </c>
      <c r="K1178" s="34">
        <v>34</v>
      </c>
      <c r="L1178" s="56"/>
      <c r="M1178" s="34">
        <f t="shared" si="25"/>
        <v>0</v>
      </c>
      <c r="N1178" s="34">
        <f t="shared" si="26"/>
        <v>34</v>
      </c>
      <c r="O1178" s="36">
        <f t="shared" si="22"/>
        <v>1</v>
      </c>
    </row>
    <row r="1179" spans="1:15" x14ac:dyDescent="0.25">
      <c r="A1179" s="37">
        <v>130110</v>
      </c>
      <c r="B1179" s="30" t="s">
        <v>48</v>
      </c>
      <c r="C1179" s="30" t="s">
        <v>1173</v>
      </c>
      <c r="D1179" s="30" t="s">
        <v>1180</v>
      </c>
      <c r="E1179" s="42">
        <v>4050</v>
      </c>
      <c r="F1179" s="32">
        <v>4482</v>
      </c>
      <c r="G1179" s="59">
        <f t="shared" si="23"/>
        <v>432</v>
      </c>
      <c r="H1179" s="59">
        <v>3810</v>
      </c>
      <c r="I1179" s="59">
        <f t="shared" si="24"/>
        <v>672</v>
      </c>
      <c r="J1179" s="58">
        <v>0.15</v>
      </c>
      <c r="K1179" s="35">
        <v>4515</v>
      </c>
      <c r="L1179" s="56"/>
      <c r="M1179" s="35">
        <f t="shared" si="25"/>
        <v>3810</v>
      </c>
      <c r="N1179" s="35">
        <f t="shared" si="26"/>
        <v>705</v>
      </c>
      <c r="O1179" s="36">
        <f t="shared" si="22"/>
        <v>0.15614617940199335</v>
      </c>
    </row>
    <row r="1180" spans="1:15" x14ac:dyDescent="0.25">
      <c r="A1180" s="37">
        <v>130111</v>
      </c>
      <c r="B1180" s="30" t="s">
        <v>48</v>
      </c>
      <c r="C1180" s="30" t="s">
        <v>1173</v>
      </c>
      <c r="D1180" s="30" t="s">
        <v>1181</v>
      </c>
      <c r="E1180" s="38"/>
      <c r="F1180" s="39">
        <v>0</v>
      </c>
      <c r="G1180" s="40">
        <f t="shared" si="23"/>
        <v>0</v>
      </c>
      <c r="H1180" s="40">
        <v>0</v>
      </c>
      <c r="I1180" s="40">
        <f t="shared" si="24"/>
        <v>0</v>
      </c>
      <c r="J1180" s="40" t="s">
        <v>1834</v>
      </c>
      <c r="K1180" s="34">
        <v>0</v>
      </c>
      <c r="L1180" s="56"/>
      <c r="M1180" s="34">
        <f t="shared" si="25"/>
        <v>0</v>
      </c>
      <c r="N1180" s="34">
        <f t="shared" si="26"/>
        <v>0</v>
      </c>
      <c r="O1180" s="36" t="e">
        <f t="shared" si="22"/>
        <v>#DIV/0!</v>
      </c>
    </row>
    <row r="1181" spans="1:15" x14ac:dyDescent="0.25">
      <c r="A1181" s="37">
        <v>130201</v>
      </c>
      <c r="B1181" s="30" t="s">
        <v>48</v>
      </c>
      <c r="C1181" s="30" t="s">
        <v>1182</v>
      </c>
      <c r="D1181" s="30" t="s">
        <v>1182</v>
      </c>
      <c r="E1181" s="57">
        <v>414</v>
      </c>
      <c r="F1181" s="39">
        <v>401</v>
      </c>
      <c r="G1181" s="40">
        <f t="shared" si="23"/>
        <v>-13</v>
      </c>
      <c r="H1181" s="40">
        <v>251</v>
      </c>
      <c r="I1181" s="40">
        <f t="shared" si="24"/>
        <v>150</v>
      </c>
      <c r="J1181" s="58">
        <v>0.37</v>
      </c>
      <c r="K1181" s="34">
        <v>350</v>
      </c>
      <c r="L1181" s="56"/>
      <c r="M1181" s="34">
        <f t="shared" si="25"/>
        <v>251</v>
      </c>
      <c r="N1181" s="34">
        <f t="shared" si="26"/>
        <v>99</v>
      </c>
      <c r="O1181" s="36">
        <f t="shared" si="22"/>
        <v>0.28285714285714286</v>
      </c>
    </row>
    <row r="1182" spans="1:15" x14ac:dyDescent="0.25">
      <c r="A1182" s="37">
        <v>130202</v>
      </c>
      <c r="B1182" s="30" t="s">
        <v>48</v>
      </c>
      <c r="C1182" s="30" t="s">
        <v>1182</v>
      </c>
      <c r="D1182" s="30" t="s">
        <v>1183</v>
      </c>
      <c r="E1182" s="42">
        <v>1445</v>
      </c>
      <c r="F1182" s="32">
        <v>1463</v>
      </c>
      <c r="G1182" s="59">
        <f t="shared" si="23"/>
        <v>18</v>
      </c>
      <c r="H1182" s="59">
        <v>1445</v>
      </c>
      <c r="I1182" s="59">
        <f t="shared" si="24"/>
        <v>18</v>
      </c>
      <c r="J1182" s="58">
        <v>0.01</v>
      </c>
      <c r="K1182" s="34">
        <v>1445</v>
      </c>
      <c r="L1182" s="29">
        <v>0</v>
      </c>
      <c r="M1182" s="35">
        <f t="shared" si="25"/>
        <v>1445</v>
      </c>
      <c r="N1182" s="35">
        <f t="shared" si="26"/>
        <v>0</v>
      </c>
      <c r="O1182" s="36">
        <f t="shared" si="22"/>
        <v>0</v>
      </c>
    </row>
    <row r="1183" spans="1:15" x14ac:dyDescent="0.25">
      <c r="A1183" s="37">
        <v>130203</v>
      </c>
      <c r="B1183" s="30" t="s">
        <v>48</v>
      </c>
      <c r="C1183" s="30" t="s">
        <v>1182</v>
      </c>
      <c r="D1183" s="30" t="s">
        <v>1184</v>
      </c>
      <c r="E1183" s="42">
        <v>4200</v>
      </c>
      <c r="F1183" s="32">
        <v>4484</v>
      </c>
      <c r="G1183" s="59">
        <f t="shared" si="23"/>
        <v>284</v>
      </c>
      <c r="H1183" s="59">
        <v>3472</v>
      </c>
      <c r="I1183" s="59">
        <f t="shared" si="24"/>
        <v>1012</v>
      </c>
      <c r="J1183" s="58">
        <v>0.23</v>
      </c>
      <c r="K1183" s="35">
        <v>4416</v>
      </c>
      <c r="L1183" s="29">
        <v>0</v>
      </c>
      <c r="M1183" s="35">
        <f t="shared" si="25"/>
        <v>3472</v>
      </c>
      <c r="N1183" s="35">
        <f t="shared" si="26"/>
        <v>944</v>
      </c>
      <c r="O1183" s="36">
        <f t="shared" si="22"/>
        <v>0.21376811594202899</v>
      </c>
    </row>
    <row r="1184" spans="1:15" x14ac:dyDescent="0.25">
      <c r="A1184" s="37">
        <v>130204</v>
      </c>
      <c r="B1184" s="30" t="s">
        <v>48</v>
      </c>
      <c r="C1184" s="30" t="s">
        <v>1182</v>
      </c>
      <c r="D1184" s="30" t="s">
        <v>1185</v>
      </c>
      <c r="E1184" s="42">
        <v>2276</v>
      </c>
      <c r="F1184" s="32">
        <v>2685</v>
      </c>
      <c r="G1184" s="59">
        <f t="shared" si="23"/>
        <v>409</v>
      </c>
      <c r="H1184" s="59">
        <v>2231</v>
      </c>
      <c r="I1184" s="59">
        <f t="shared" si="24"/>
        <v>454</v>
      </c>
      <c r="J1184" s="58">
        <v>0.17</v>
      </c>
      <c r="K1184" s="35">
        <v>2669</v>
      </c>
      <c r="L1184" s="56"/>
      <c r="M1184" s="35">
        <f t="shared" si="25"/>
        <v>2231</v>
      </c>
      <c r="N1184" s="35">
        <f t="shared" si="26"/>
        <v>438</v>
      </c>
      <c r="O1184" s="36">
        <f t="shared" si="22"/>
        <v>0.16410640689396777</v>
      </c>
    </row>
    <row r="1185" spans="1:15" x14ac:dyDescent="0.25">
      <c r="A1185" s="37">
        <v>130205</v>
      </c>
      <c r="B1185" s="30" t="s">
        <v>48</v>
      </c>
      <c r="C1185" s="30" t="s">
        <v>1182</v>
      </c>
      <c r="D1185" s="30" t="s">
        <v>1186</v>
      </c>
      <c r="E1185" s="42">
        <v>5112</v>
      </c>
      <c r="F1185" s="32">
        <v>5613</v>
      </c>
      <c r="G1185" s="59">
        <f t="shared" si="23"/>
        <v>501</v>
      </c>
      <c r="H1185" s="59">
        <v>4061</v>
      </c>
      <c r="I1185" s="59">
        <f t="shared" si="24"/>
        <v>1552</v>
      </c>
      <c r="J1185" s="58">
        <v>0.28000000000000003</v>
      </c>
      <c r="K1185" s="35">
        <v>5742</v>
      </c>
      <c r="L1185" s="56"/>
      <c r="M1185" s="35">
        <f t="shared" si="25"/>
        <v>4061</v>
      </c>
      <c r="N1185" s="35">
        <f t="shared" si="26"/>
        <v>1681</v>
      </c>
      <c r="O1185" s="36">
        <f t="shared" si="22"/>
        <v>0.29275513758272381</v>
      </c>
    </row>
    <row r="1186" spans="1:15" x14ac:dyDescent="0.25">
      <c r="A1186" s="37">
        <v>130206</v>
      </c>
      <c r="B1186" s="30" t="s">
        <v>48</v>
      </c>
      <c r="C1186" s="30" t="s">
        <v>1182</v>
      </c>
      <c r="D1186" s="30" t="s">
        <v>1187</v>
      </c>
      <c r="E1186" s="42">
        <v>3876</v>
      </c>
      <c r="F1186" s="32">
        <v>4214</v>
      </c>
      <c r="G1186" s="59">
        <f t="shared" si="23"/>
        <v>338</v>
      </c>
      <c r="H1186" s="59">
        <v>2002</v>
      </c>
      <c r="I1186" s="59">
        <f t="shared" si="24"/>
        <v>2212</v>
      </c>
      <c r="J1186" s="58">
        <v>0.52</v>
      </c>
      <c r="K1186" s="35">
        <v>4283</v>
      </c>
      <c r="L1186" s="56"/>
      <c r="M1186" s="35">
        <f t="shared" si="25"/>
        <v>2002</v>
      </c>
      <c r="N1186" s="35">
        <f t="shared" si="26"/>
        <v>2281</v>
      </c>
      <c r="O1186" s="36">
        <f t="shared" si="22"/>
        <v>0.53257062806444078</v>
      </c>
    </row>
    <row r="1187" spans="1:15" x14ac:dyDescent="0.25">
      <c r="A1187" s="37">
        <v>130207</v>
      </c>
      <c r="B1187" s="30" t="s">
        <v>48</v>
      </c>
      <c r="C1187" s="30" t="s">
        <v>1182</v>
      </c>
      <c r="D1187" s="30" t="s">
        <v>1188</v>
      </c>
      <c r="E1187" s="42">
        <v>1674</v>
      </c>
      <c r="F1187" s="32">
        <v>1748</v>
      </c>
      <c r="G1187" s="59">
        <f t="shared" si="23"/>
        <v>74</v>
      </c>
      <c r="H1187" s="40">
        <v>933</v>
      </c>
      <c r="I1187" s="59">
        <f t="shared" si="24"/>
        <v>815</v>
      </c>
      <c r="J1187" s="58">
        <v>0.47</v>
      </c>
      <c r="K1187" s="35">
        <v>1733</v>
      </c>
      <c r="L1187" s="56"/>
      <c r="M1187" s="34">
        <f t="shared" si="25"/>
        <v>933</v>
      </c>
      <c r="N1187" s="35">
        <f t="shared" si="26"/>
        <v>800</v>
      </c>
      <c r="O1187" s="36">
        <f t="shared" si="22"/>
        <v>0.4616272360069244</v>
      </c>
    </row>
    <row r="1188" spans="1:15" x14ac:dyDescent="0.25">
      <c r="A1188" s="37">
        <v>130208</v>
      </c>
      <c r="B1188" s="30" t="s">
        <v>48</v>
      </c>
      <c r="C1188" s="30" t="s">
        <v>1182</v>
      </c>
      <c r="D1188" s="30" t="s">
        <v>1189</v>
      </c>
      <c r="E1188" s="42">
        <v>2998</v>
      </c>
      <c r="F1188" s="32">
        <v>3193</v>
      </c>
      <c r="G1188" s="59">
        <f t="shared" si="23"/>
        <v>195</v>
      </c>
      <c r="H1188" s="59">
        <v>2105</v>
      </c>
      <c r="I1188" s="59">
        <f t="shared" si="24"/>
        <v>1088</v>
      </c>
      <c r="J1188" s="58">
        <v>0.34</v>
      </c>
      <c r="K1188" s="35">
        <v>3202</v>
      </c>
      <c r="L1188" s="56"/>
      <c r="M1188" s="35">
        <f t="shared" si="25"/>
        <v>2105</v>
      </c>
      <c r="N1188" s="35">
        <f t="shared" si="26"/>
        <v>1097</v>
      </c>
      <c r="O1188" s="36">
        <f t="shared" si="22"/>
        <v>0.34259837601499066</v>
      </c>
    </row>
    <row r="1189" spans="1:15" x14ac:dyDescent="0.25">
      <c r="A1189" s="37">
        <v>130301</v>
      </c>
      <c r="B1189" s="30" t="s">
        <v>48</v>
      </c>
      <c r="C1189" s="30" t="s">
        <v>720</v>
      </c>
      <c r="D1189" s="30" t="s">
        <v>720</v>
      </c>
      <c r="E1189" s="42">
        <v>4118</v>
      </c>
      <c r="F1189" s="32">
        <v>5006</v>
      </c>
      <c r="G1189" s="59">
        <f t="shared" si="23"/>
        <v>888</v>
      </c>
      <c r="H1189" s="59">
        <v>3075</v>
      </c>
      <c r="I1189" s="59">
        <f t="shared" si="24"/>
        <v>1931</v>
      </c>
      <c r="J1189" s="58">
        <v>0.39</v>
      </c>
      <c r="K1189" s="35">
        <v>5031</v>
      </c>
      <c r="L1189" s="56"/>
      <c r="M1189" s="35">
        <f t="shared" si="25"/>
        <v>3075</v>
      </c>
      <c r="N1189" s="35">
        <f t="shared" si="26"/>
        <v>1956</v>
      </c>
      <c r="O1189" s="36">
        <f t="shared" si="22"/>
        <v>0.38878950506857485</v>
      </c>
    </row>
    <row r="1190" spans="1:15" x14ac:dyDescent="0.25">
      <c r="A1190" s="37">
        <v>130302</v>
      </c>
      <c r="B1190" s="30" t="s">
        <v>48</v>
      </c>
      <c r="C1190" s="30" t="s">
        <v>720</v>
      </c>
      <c r="D1190" s="30" t="s">
        <v>693</v>
      </c>
      <c r="E1190" s="42">
        <v>2807</v>
      </c>
      <c r="F1190" s="32">
        <v>3187</v>
      </c>
      <c r="G1190" s="59">
        <f t="shared" si="23"/>
        <v>380</v>
      </c>
      <c r="H1190" s="59">
        <v>2395</v>
      </c>
      <c r="I1190" s="59">
        <f t="shared" si="24"/>
        <v>792</v>
      </c>
      <c r="J1190" s="58">
        <v>0.25</v>
      </c>
      <c r="K1190" s="35">
        <v>3159</v>
      </c>
      <c r="L1190" s="56"/>
      <c r="M1190" s="35">
        <f t="shared" si="25"/>
        <v>2395</v>
      </c>
      <c r="N1190" s="35">
        <f t="shared" si="26"/>
        <v>764</v>
      </c>
      <c r="O1190" s="36">
        <f t="shared" si="22"/>
        <v>0.24184868629313075</v>
      </c>
    </row>
    <row r="1191" spans="1:15" x14ac:dyDescent="0.25">
      <c r="A1191" s="37">
        <v>130303</v>
      </c>
      <c r="B1191" s="30" t="s">
        <v>48</v>
      </c>
      <c r="C1191" s="30" t="s">
        <v>720</v>
      </c>
      <c r="D1191" s="30" t="s">
        <v>1190</v>
      </c>
      <c r="E1191" s="42">
        <v>1883</v>
      </c>
      <c r="F1191" s="32">
        <v>2148</v>
      </c>
      <c r="G1191" s="59">
        <f t="shared" si="23"/>
        <v>265</v>
      </c>
      <c r="H1191" s="59">
        <v>1133</v>
      </c>
      <c r="I1191" s="59">
        <f t="shared" si="24"/>
        <v>1015</v>
      </c>
      <c r="J1191" s="58">
        <v>0.47</v>
      </c>
      <c r="K1191" s="35">
        <v>2143</v>
      </c>
      <c r="L1191" s="56"/>
      <c r="M1191" s="35">
        <f t="shared" si="25"/>
        <v>1133</v>
      </c>
      <c r="N1191" s="35">
        <f t="shared" si="26"/>
        <v>1010</v>
      </c>
      <c r="O1191" s="36">
        <f t="shared" si="22"/>
        <v>0.47130191320578629</v>
      </c>
    </row>
    <row r="1192" spans="1:15" x14ac:dyDescent="0.25">
      <c r="A1192" s="37">
        <v>130304</v>
      </c>
      <c r="B1192" s="30" t="s">
        <v>48</v>
      </c>
      <c r="C1192" s="30" t="s">
        <v>720</v>
      </c>
      <c r="D1192" s="30" t="s">
        <v>1191</v>
      </c>
      <c r="E1192" s="42">
        <v>2079</v>
      </c>
      <c r="F1192" s="32">
        <v>2347</v>
      </c>
      <c r="G1192" s="59">
        <f t="shared" si="23"/>
        <v>268</v>
      </c>
      <c r="H1192" s="59">
        <v>1798</v>
      </c>
      <c r="I1192" s="59">
        <f t="shared" si="24"/>
        <v>549</v>
      </c>
      <c r="J1192" s="58">
        <v>0.23</v>
      </c>
      <c r="K1192" s="35">
        <v>2350</v>
      </c>
      <c r="L1192" s="56"/>
      <c r="M1192" s="35">
        <f t="shared" si="25"/>
        <v>1798</v>
      </c>
      <c r="N1192" s="35">
        <f t="shared" si="26"/>
        <v>552</v>
      </c>
      <c r="O1192" s="36">
        <f t="shared" si="22"/>
        <v>0.23489361702127659</v>
      </c>
    </row>
    <row r="1193" spans="1:15" x14ac:dyDescent="0.25">
      <c r="A1193" s="37">
        <v>130305</v>
      </c>
      <c r="B1193" s="30" t="s">
        <v>48</v>
      </c>
      <c r="C1193" s="30" t="s">
        <v>720</v>
      </c>
      <c r="D1193" s="30" t="s">
        <v>1192</v>
      </c>
      <c r="E1193" s="42">
        <v>2238</v>
      </c>
      <c r="F1193" s="32">
        <v>2432</v>
      </c>
      <c r="G1193" s="59">
        <f t="shared" si="23"/>
        <v>194</v>
      </c>
      <c r="H1193" s="59">
        <v>2190</v>
      </c>
      <c r="I1193" s="59">
        <f t="shared" si="24"/>
        <v>242</v>
      </c>
      <c r="J1193" s="58">
        <v>0.1</v>
      </c>
      <c r="K1193" s="35">
        <v>2396</v>
      </c>
      <c r="L1193" s="56"/>
      <c r="M1193" s="35">
        <f t="shared" si="25"/>
        <v>2190</v>
      </c>
      <c r="N1193" s="35">
        <f t="shared" si="26"/>
        <v>206</v>
      </c>
      <c r="O1193" s="36">
        <f t="shared" si="22"/>
        <v>8.5976627712854761E-2</v>
      </c>
    </row>
    <row r="1194" spans="1:15" x14ac:dyDescent="0.25">
      <c r="A1194" s="37">
        <v>130306</v>
      </c>
      <c r="B1194" s="30" t="s">
        <v>48</v>
      </c>
      <c r="C1194" s="30" t="s">
        <v>720</v>
      </c>
      <c r="D1194" s="30" t="s">
        <v>1193</v>
      </c>
      <c r="E1194" s="57">
        <v>825</v>
      </c>
      <c r="F1194" s="39">
        <v>906</v>
      </c>
      <c r="G1194" s="40">
        <f t="shared" si="23"/>
        <v>81</v>
      </c>
      <c r="H1194" s="40">
        <v>50</v>
      </c>
      <c r="I1194" s="40">
        <f t="shared" si="24"/>
        <v>856</v>
      </c>
      <c r="J1194" s="58">
        <v>0.94</v>
      </c>
      <c r="K1194" s="34">
        <v>903</v>
      </c>
      <c r="L1194" s="56"/>
      <c r="M1194" s="34">
        <f t="shared" si="25"/>
        <v>50</v>
      </c>
      <c r="N1194" s="34">
        <f t="shared" si="26"/>
        <v>853</v>
      </c>
      <c r="O1194" s="36">
        <f t="shared" si="22"/>
        <v>0.9446290143964563</v>
      </c>
    </row>
    <row r="1195" spans="1:15" x14ac:dyDescent="0.25">
      <c r="A1195" s="37">
        <v>130401</v>
      </c>
      <c r="B1195" s="30" t="s">
        <v>48</v>
      </c>
      <c r="C1195" s="30" t="s">
        <v>1194</v>
      </c>
      <c r="D1195" s="30" t="s">
        <v>1194</v>
      </c>
      <c r="E1195" s="42">
        <v>8206</v>
      </c>
      <c r="F1195" s="32">
        <v>8796</v>
      </c>
      <c r="G1195" s="59">
        <f t="shared" si="23"/>
        <v>590</v>
      </c>
      <c r="H1195" s="59">
        <v>4654</v>
      </c>
      <c r="I1195" s="59">
        <f t="shared" si="24"/>
        <v>4142</v>
      </c>
      <c r="J1195" s="58">
        <v>0.47</v>
      </c>
      <c r="K1195" s="35">
        <v>8786</v>
      </c>
      <c r="L1195" s="29">
        <v>0</v>
      </c>
      <c r="M1195" s="35">
        <f t="shared" si="25"/>
        <v>4654</v>
      </c>
      <c r="N1195" s="35">
        <f t="shared" si="26"/>
        <v>4132</v>
      </c>
      <c r="O1195" s="36">
        <f t="shared" si="22"/>
        <v>0.4702936489870248</v>
      </c>
    </row>
    <row r="1196" spans="1:15" x14ac:dyDescent="0.25">
      <c r="A1196" s="37">
        <v>130402</v>
      </c>
      <c r="B1196" s="30" t="s">
        <v>48</v>
      </c>
      <c r="C1196" s="30" t="s">
        <v>1194</v>
      </c>
      <c r="D1196" s="30" t="s">
        <v>1195</v>
      </c>
      <c r="E1196" s="42">
        <v>6394</v>
      </c>
      <c r="F1196" s="32">
        <v>7036</v>
      </c>
      <c r="G1196" s="59">
        <f t="shared" si="23"/>
        <v>642</v>
      </c>
      <c r="H1196" s="59">
        <v>4125</v>
      </c>
      <c r="I1196" s="59">
        <f t="shared" si="24"/>
        <v>2911</v>
      </c>
      <c r="J1196" s="58">
        <v>0.41</v>
      </c>
      <c r="K1196" s="35">
        <v>6951</v>
      </c>
      <c r="L1196" s="56"/>
      <c r="M1196" s="35">
        <f t="shared" si="25"/>
        <v>4125</v>
      </c>
      <c r="N1196" s="35">
        <f t="shared" si="26"/>
        <v>2826</v>
      </c>
      <c r="O1196" s="36">
        <f t="shared" si="22"/>
        <v>0.40656020716443675</v>
      </c>
    </row>
    <row r="1197" spans="1:15" x14ac:dyDescent="0.25">
      <c r="A1197" s="37">
        <v>130403</v>
      </c>
      <c r="B1197" s="30" t="s">
        <v>48</v>
      </c>
      <c r="C1197" s="30" t="s">
        <v>1194</v>
      </c>
      <c r="D1197" s="30" t="s">
        <v>1034</v>
      </c>
      <c r="E1197" s="42">
        <v>5022</v>
      </c>
      <c r="F1197" s="32">
        <v>5508</v>
      </c>
      <c r="G1197" s="59">
        <f t="shared" si="23"/>
        <v>486</v>
      </c>
      <c r="H1197" s="59">
        <v>4061</v>
      </c>
      <c r="I1197" s="59">
        <f t="shared" si="24"/>
        <v>1447</v>
      </c>
      <c r="J1197" s="58">
        <v>0.26</v>
      </c>
      <c r="K1197" s="35">
        <v>5482</v>
      </c>
      <c r="L1197" s="29">
        <v>0</v>
      </c>
      <c r="M1197" s="35">
        <f t="shared" si="25"/>
        <v>4061</v>
      </c>
      <c r="N1197" s="35">
        <f t="shared" si="26"/>
        <v>1421</v>
      </c>
      <c r="O1197" s="36">
        <f t="shared" si="22"/>
        <v>0.25921196643560745</v>
      </c>
    </row>
    <row r="1198" spans="1:15" x14ac:dyDescent="0.25">
      <c r="A1198" s="37">
        <v>130501</v>
      </c>
      <c r="B1198" s="30" t="s">
        <v>48</v>
      </c>
      <c r="C1198" s="30" t="s">
        <v>1117</v>
      </c>
      <c r="D1198" s="30" t="s">
        <v>1117</v>
      </c>
      <c r="E1198" s="42">
        <v>8665</v>
      </c>
      <c r="F1198" s="32">
        <v>9833</v>
      </c>
      <c r="G1198" s="59">
        <f t="shared" si="23"/>
        <v>1168</v>
      </c>
      <c r="H1198" s="59">
        <v>6826</v>
      </c>
      <c r="I1198" s="59">
        <f t="shared" si="24"/>
        <v>3007</v>
      </c>
      <c r="J1198" s="58">
        <v>0.31</v>
      </c>
      <c r="K1198" s="35">
        <v>9790</v>
      </c>
      <c r="L1198" s="56"/>
      <c r="M1198" s="35">
        <f t="shared" si="25"/>
        <v>6826</v>
      </c>
      <c r="N1198" s="35">
        <f t="shared" si="26"/>
        <v>2964</v>
      </c>
      <c r="O1198" s="36">
        <f t="shared" si="22"/>
        <v>0.3027579162410623</v>
      </c>
    </row>
    <row r="1199" spans="1:15" x14ac:dyDescent="0.25">
      <c r="A1199" s="37">
        <v>130502</v>
      </c>
      <c r="B1199" s="30" t="s">
        <v>48</v>
      </c>
      <c r="C1199" s="30" t="s">
        <v>1117</v>
      </c>
      <c r="D1199" s="30" t="s">
        <v>1196</v>
      </c>
      <c r="E1199" s="42">
        <v>4627</v>
      </c>
      <c r="F1199" s="32">
        <v>5167</v>
      </c>
      <c r="G1199" s="59">
        <f t="shared" si="23"/>
        <v>540</v>
      </c>
      <c r="H1199" s="59">
        <v>2956</v>
      </c>
      <c r="I1199" s="59">
        <f t="shared" si="24"/>
        <v>2211</v>
      </c>
      <c r="J1199" s="58">
        <v>0.43</v>
      </c>
      <c r="K1199" s="35">
        <v>5070</v>
      </c>
      <c r="L1199" s="56"/>
      <c r="M1199" s="35">
        <f t="shared" si="25"/>
        <v>2956</v>
      </c>
      <c r="N1199" s="35">
        <f t="shared" si="26"/>
        <v>2114</v>
      </c>
      <c r="O1199" s="36">
        <f t="shared" si="22"/>
        <v>0.41696252465483236</v>
      </c>
    </row>
    <row r="1200" spans="1:15" x14ac:dyDescent="0.25">
      <c r="A1200" s="37">
        <v>130503</v>
      </c>
      <c r="B1200" s="30" t="s">
        <v>48</v>
      </c>
      <c r="C1200" s="30" t="s">
        <v>1117</v>
      </c>
      <c r="D1200" s="30" t="s">
        <v>1197</v>
      </c>
      <c r="E1200" s="42">
        <v>6091</v>
      </c>
      <c r="F1200" s="32">
        <v>6930</v>
      </c>
      <c r="G1200" s="59">
        <f t="shared" si="23"/>
        <v>839</v>
      </c>
      <c r="H1200" s="59">
        <v>4463</v>
      </c>
      <c r="I1200" s="59">
        <f t="shared" si="24"/>
        <v>2467</v>
      </c>
      <c r="J1200" s="58">
        <v>0.36</v>
      </c>
      <c r="K1200" s="35">
        <v>6916</v>
      </c>
      <c r="L1200" s="56"/>
      <c r="M1200" s="35">
        <f t="shared" si="25"/>
        <v>4463</v>
      </c>
      <c r="N1200" s="35">
        <f t="shared" si="26"/>
        <v>2453</v>
      </c>
      <c r="O1200" s="36">
        <f t="shared" si="22"/>
        <v>0.35468478889531518</v>
      </c>
    </row>
    <row r="1201" spans="1:15" x14ac:dyDescent="0.25">
      <c r="A1201" s="37">
        <v>130504</v>
      </c>
      <c r="B1201" s="30" t="s">
        <v>48</v>
      </c>
      <c r="C1201" s="30" t="s">
        <v>1117</v>
      </c>
      <c r="D1201" s="30" t="s">
        <v>1198</v>
      </c>
      <c r="E1201" s="42">
        <v>5299</v>
      </c>
      <c r="F1201" s="32">
        <v>6252</v>
      </c>
      <c r="G1201" s="59">
        <f t="shared" si="23"/>
        <v>953</v>
      </c>
      <c r="H1201" s="59">
        <v>2373</v>
      </c>
      <c r="I1201" s="59">
        <f t="shared" si="24"/>
        <v>3879</v>
      </c>
      <c r="J1201" s="58">
        <v>0.62</v>
      </c>
      <c r="K1201" s="35">
        <v>6239</v>
      </c>
      <c r="L1201" s="29">
        <v>1569</v>
      </c>
      <c r="M1201" s="35">
        <f t="shared" si="25"/>
        <v>3942</v>
      </c>
      <c r="N1201" s="35">
        <f t="shared" si="26"/>
        <v>2297</v>
      </c>
      <c r="O1201" s="36">
        <f t="shared" si="22"/>
        <v>0.36816797563712134</v>
      </c>
    </row>
    <row r="1202" spans="1:15" x14ac:dyDescent="0.25">
      <c r="A1202" s="37">
        <v>130601</v>
      </c>
      <c r="B1202" s="30" t="s">
        <v>48</v>
      </c>
      <c r="C1202" s="30" t="s">
        <v>1199</v>
      </c>
      <c r="D1202" s="30" t="s">
        <v>1199</v>
      </c>
      <c r="E1202" s="42">
        <v>11561</v>
      </c>
      <c r="F1202" s="32">
        <v>12806</v>
      </c>
      <c r="G1202" s="59">
        <f t="shared" si="23"/>
        <v>1245</v>
      </c>
      <c r="H1202" s="59">
        <v>6928</v>
      </c>
      <c r="I1202" s="59">
        <f t="shared" si="24"/>
        <v>5878</v>
      </c>
      <c r="J1202" s="58">
        <v>0.46</v>
      </c>
      <c r="K1202" s="35">
        <v>12706</v>
      </c>
      <c r="L1202" s="56"/>
      <c r="M1202" s="35">
        <f t="shared" si="25"/>
        <v>6928</v>
      </c>
      <c r="N1202" s="35">
        <f t="shared" si="26"/>
        <v>5778</v>
      </c>
      <c r="O1202" s="36">
        <f t="shared" si="22"/>
        <v>0.45474578939083898</v>
      </c>
    </row>
    <row r="1203" spans="1:15" x14ac:dyDescent="0.25">
      <c r="A1203" s="37">
        <v>130602</v>
      </c>
      <c r="B1203" s="30" t="s">
        <v>48</v>
      </c>
      <c r="C1203" s="30" t="s">
        <v>1199</v>
      </c>
      <c r="D1203" s="30" t="s">
        <v>1200</v>
      </c>
      <c r="E1203" s="42">
        <v>9079</v>
      </c>
      <c r="F1203" s="32">
        <v>10354</v>
      </c>
      <c r="G1203" s="59">
        <f t="shared" si="23"/>
        <v>1275</v>
      </c>
      <c r="H1203" s="59">
        <v>5322</v>
      </c>
      <c r="I1203" s="59">
        <f t="shared" si="24"/>
        <v>5032</v>
      </c>
      <c r="J1203" s="58">
        <v>0.49</v>
      </c>
      <c r="K1203" s="35">
        <v>10403</v>
      </c>
      <c r="L1203" s="29">
        <v>663</v>
      </c>
      <c r="M1203" s="35">
        <f t="shared" si="25"/>
        <v>5985</v>
      </c>
      <c r="N1203" s="35">
        <f t="shared" si="26"/>
        <v>4418</v>
      </c>
      <c r="O1203" s="36">
        <f t="shared" si="22"/>
        <v>0.42468518696529844</v>
      </c>
    </row>
    <row r="1204" spans="1:15" x14ac:dyDescent="0.25">
      <c r="A1204" s="37">
        <v>130604</v>
      </c>
      <c r="B1204" s="30" t="s">
        <v>48</v>
      </c>
      <c r="C1204" s="30" t="s">
        <v>1199</v>
      </c>
      <c r="D1204" s="30" t="s">
        <v>1201</v>
      </c>
      <c r="E1204" s="42">
        <v>2292</v>
      </c>
      <c r="F1204" s="32">
        <v>2612</v>
      </c>
      <c r="G1204" s="59">
        <f t="shared" si="23"/>
        <v>320</v>
      </c>
      <c r="H1204" s="40">
        <v>795</v>
      </c>
      <c r="I1204" s="59">
        <f t="shared" si="24"/>
        <v>1817</v>
      </c>
      <c r="J1204" s="58">
        <v>0.7</v>
      </c>
      <c r="K1204" s="35">
        <v>2574</v>
      </c>
      <c r="L1204" s="56"/>
      <c r="M1204" s="34">
        <f t="shared" si="25"/>
        <v>795</v>
      </c>
      <c r="N1204" s="35">
        <f t="shared" si="26"/>
        <v>1779</v>
      </c>
      <c r="O1204" s="36">
        <f t="shared" si="22"/>
        <v>0.69114219114219111</v>
      </c>
    </row>
    <row r="1205" spans="1:15" x14ac:dyDescent="0.25">
      <c r="A1205" s="37">
        <v>130605</v>
      </c>
      <c r="B1205" s="30" t="s">
        <v>48</v>
      </c>
      <c r="C1205" s="30" t="s">
        <v>1199</v>
      </c>
      <c r="D1205" s="30" t="s">
        <v>1202</v>
      </c>
      <c r="E1205" s="42">
        <v>3645</v>
      </c>
      <c r="F1205" s="32">
        <v>4190</v>
      </c>
      <c r="G1205" s="59">
        <f t="shared" si="23"/>
        <v>545</v>
      </c>
      <c r="H1205" s="59">
        <v>2567</v>
      </c>
      <c r="I1205" s="59">
        <f t="shared" si="24"/>
        <v>1623</v>
      </c>
      <c r="J1205" s="58">
        <v>0.39</v>
      </c>
      <c r="K1205" s="35">
        <v>4122</v>
      </c>
      <c r="L1205" s="56"/>
      <c r="M1205" s="35">
        <f t="shared" si="25"/>
        <v>2567</v>
      </c>
      <c r="N1205" s="35">
        <f t="shared" si="26"/>
        <v>1555</v>
      </c>
      <c r="O1205" s="36">
        <f t="shared" si="22"/>
        <v>0.37724405628335761</v>
      </c>
    </row>
    <row r="1206" spans="1:15" x14ac:dyDescent="0.25">
      <c r="A1206" s="37">
        <v>130606</v>
      </c>
      <c r="B1206" s="30" t="s">
        <v>48</v>
      </c>
      <c r="C1206" s="30" t="s">
        <v>1199</v>
      </c>
      <c r="D1206" s="30" t="s">
        <v>1203</v>
      </c>
      <c r="E1206" s="57">
        <v>605</v>
      </c>
      <c r="F1206" s="39">
        <v>666</v>
      </c>
      <c r="G1206" s="40">
        <f t="shared" si="23"/>
        <v>61</v>
      </c>
      <c r="H1206" s="40">
        <v>454</v>
      </c>
      <c r="I1206" s="40">
        <f t="shared" si="24"/>
        <v>212</v>
      </c>
      <c r="J1206" s="58">
        <v>0.32</v>
      </c>
      <c r="K1206" s="34">
        <v>662</v>
      </c>
      <c r="L1206" s="56"/>
      <c r="M1206" s="34">
        <f t="shared" si="25"/>
        <v>454</v>
      </c>
      <c r="N1206" s="34">
        <f t="shared" si="26"/>
        <v>208</v>
      </c>
      <c r="O1206" s="36">
        <f t="shared" si="22"/>
        <v>0.31419939577039274</v>
      </c>
    </row>
    <row r="1207" spans="1:15" x14ac:dyDescent="0.25">
      <c r="A1207" s="37">
        <v>130608</v>
      </c>
      <c r="B1207" s="30" t="s">
        <v>48</v>
      </c>
      <c r="C1207" s="30" t="s">
        <v>1199</v>
      </c>
      <c r="D1207" s="30" t="s">
        <v>1204</v>
      </c>
      <c r="E1207" s="42">
        <v>2561</v>
      </c>
      <c r="F1207" s="32">
        <v>2894</v>
      </c>
      <c r="G1207" s="59">
        <f t="shared" si="23"/>
        <v>333</v>
      </c>
      <c r="H1207" s="59">
        <v>2362</v>
      </c>
      <c r="I1207" s="59">
        <f t="shared" si="24"/>
        <v>532</v>
      </c>
      <c r="J1207" s="58">
        <v>0.18</v>
      </c>
      <c r="K1207" s="35">
        <v>2869</v>
      </c>
      <c r="L1207" s="56"/>
      <c r="M1207" s="35">
        <f t="shared" si="25"/>
        <v>2362</v>
      </c>
      <c r="N1207" s="35">
        <f t="shared" si="26"/>
        <v>507</v>
      </c>
      <c r="O1207" s="36">
        <f t="shared" si="22"/>
        <v>0.17671662600209131</v>
      </c>
    </row>
    <row r="1208" spans="1:15" x14ac:dyDescent="0.25">
      <c r="A1208" s="37">
        <v>130610</v>
      </c>
      <c r="B1208" s="30" t="s">
        <v>48</v>
      </c>
      <c r="C1208" s="30" t="s">
        <v>1199</v>
      </c>
      <c r="D1208" s="30" t="s">
        <v>1205</v>
      </c>
      <c r="E1208" s="57">
        <v>493</v>
      </c>
      <c r="F1208" s="39">
        <v>551</v>
      </c>
      <c r="G1208" s="40">
        <f t="shared" si="23"/>
        <v>58</v>
      </c>
      <c r="H1208" s="40">
        <v>362</v>
      </c>
      <c r="I1208" s="40">
        <f t="shared" si="24"/>
        <v>189</v>
      </c>
      <c r="J1208" s="58">
        <v>0.34</v>
      </c>
      <c r="K1208" s="34">
        <v>542</v>
      </c>
      <c r="L1208" s="56"/>
      <c r="M1208" s="34">
        <f t="shared" si="25"/>
        <v>362</v>
      </c>
      <c r="N1208" s="34">
        <f t="shared" si="26"/>
        <v>180</v>
      </c>
      <c r="O1208" s="36">
        <f t="shared" si="22"/>
        <v>0.33210332103321033</v>
      </c>
    </row>
    <row r="1209" spans="1:15" x14ac:dyDescent="0.25">
      <c r="A1209" s="37">
        <v>130611</v>
      </c>
      <c r="B1209" s="30" t="s">
        <v>48</v>
      </c>
      <c r="C1209" s="30" t="s">
        <v>1199</v>
      </c>
      <c r="D1209" s="30" t="s">
        <v>1206</v>
      </c>
      <c r="E1209" s="42">
        <v>5713</v>
      </c>
      <c r="F1209" s="32">
        <v>6534</v>
      </c>
      <c r="G1209" s="59">
        <f t="shared" si="23"/>
        <v>821</v>
      </c>
      <c r="H1209" s="59">
        <v>5098</v>
      </c>
      <c r="I1209" s="59">
        <f t="shared" si="24"/>
        <v>1436</v>
      </c>
      <c r="J1209" s="58">
        <v>0.22</v>
      </c>
      <c r="K1209" s="35">
        <v>6543</v>
      </c>
      <c r="L1209" s="29">
        <v>0</v>
      </c>
      <c r="M1209" s="35">
        <f t="shared" si="25"/>
        <v>5098</v>
      </c>
      <c r="N1209" s="35">
        <f t="shared" si="26"/>
        <v>1445</v>
      </c>
      <c r="O1209" s="36">
        <f t="shared" si="22"/>
        <v>0.22084670640379031</v>
      </c>
    </row>
    <row r="1210" spans="1:15" x14ac:dyDescent="0.25">
      <c r="A1210" s="37">
        <v>130613</v>
      </c>
      <c r="B1210" s="30" t="s">
        <v>48</v>
      </c>
      <c r="C1210" s="30" t="s">
        <v>1199</v>
      </c>
      <c r="D1210" s="30" t="s">
        <v>1207</v>
      </c>
      <c r="E1210" s="42">
        <v>6783</v>
      </c>
      <c r="F1210" s="32">
        <v>7597</v>
      </c>
      <c r="G1210" s="59">
        <f t="shared" si="23"/>
        <v>814</v>
      </c>
      <c r="H1210" s="59">
        <v>5690</v>
      </c>
      <c r="I1210" s="59">
        <f t="shared" si="24"/>
        <v>1907</v>
      </c>
      <c r="J1210" s="58">
        <v>0.25</v>
      </c>
      <c r="K1210" s="35">
        <v>7543</v>
      </c>
      <c r="L1210" s="56"/>
      <c r="M1210" s="35">
        <f t="shared" si="25"/>
        <v>5690</v>
      </c>
      <c r="N1210" s="35">
        <f t="shared" si="26"/>
        <v>1853</v>
      </c>
      <c r="O1210" s="36">
        <f t="shared" si="22"/>
        <v>0.24565822616995892</v>
      </c>
    </row>
    <row r="1211" spans="1:15" x14ac:dyDescent="0.25">
      <c r="A1211" s="37">
        <v>130614</v>
      </c>
      <c r="B1211" s="30" t="s">
        <v>48</v>
      </c>
      <c r="C1211" s="30" t="s">
        <v>1199</v>
      </c>
      <c r="D1211" s="30" t="s">
        <v>1208</v>
      </c>
      <c r="E1211" s="42">
        <v>20559</v>
      </c>
      <c r="F1211" s="32">
        <v>23245</v>
      </c>
      <c r="G1211" s="59">
        <f t="shared" si="23"/>
        <v>2686</v>
      </c>
      <c r="H1211" s="59">
        <v>15364</v>
      </c>
      <c r="I1211" s="59">
        <f t="shared" si="24"/>
        <v>7881</v>
      </c>
      <c r="J1211" s="58">
        <v>0.34</v>
      </c>
      <c r="K1211" s="35">
        <v>23003</v>
      </c>
      <c r="L1211" s="56"/>
      <c r="M1211" s="35">
        <f t="shared" si="25"/>
        <v>15364</v>
      </c>
      <c r="N1211" s="35">
        <f t="shared" si="26"/>
        <v>7639</v>
      </c>
      <c r="O1211" s="36">
        <f t="shared" si="22"/>
        <v>0.33208711907142546</v>
      </c>
    </row>
    <row r="1212" spans="1:15" x14ac:dyDescent="0.25">
      <c r="A1212" s="37">
        <v>130701</v>
      </c>
      <c r="B1212" s="30" t="s">
        <v>48</v>
      </c>
      <c r="C1212" s="30" t="s">
        <v>1209</v>
      </c>
      <c r="D1212" s="30" t="s">
        <v>1210</v>
      </c>
      <c r="E1212" s="42">
        <v>4019</v>
      </c>
      <c r="F1212" s="32">
        <v>4317</v>
      </c>
      <c r="G1212" s="59">
        <f t="shared" si="23"/>
        <v>298</v>
      </c>
      <c r="H1212" s="59">
        <v>3070</v>
      </c>
      <c r="I1212" s="59">
        <f t="shared" si="24"/>
        <v>1247</v>
      </c>
      <c r="J1212" s="58">
        <v>0.28999999999999998</v>
      </c>
      <c r="K1212" s="35">
        <v>4351</v>
      </c>
      <c r="L1212" s="56"/>
      <c r="M1212" s="35">
        <f t="shared" si="25"/>
        <v>3070</v>
      </c>
      <c r="N1212" s="35">
        <f t="shared" si="26"/>
        <v>1281</v>
      </c>
      <c r="O1212" s="36">
        <f t="shared" si="22"/>
        <v>0.29441507699379454</v>
      </c>
    </row>
    <row r="1213" spans="1:15" x14ac:dyDescent="0.25">
      <c r="A1213" s="37">
        <v>130702</v>
      </c>
      <c r="B1213" s="30" t="s">
        <v>48</v>
      </c>
      <c r="C1213" s="30" t="s">
        <v>1209</v>
      </c>
      <c r="D1213" s="30" t="s">
        <v>1211</v>
      </c>
      <c r="E1213" s="42">
        <v>5836</v>
      </c>
      <c r="F1213" s="32">
        <v>6224</v>
      </c>
      <c r="G1213" s="59">
        <f t="shared" si="23"/>
        <v>388</v>
      </c>
      <c r="H1213" s="59">
        <v>4668</v>
      </c>
      <c r="I1213" s="59">
        <f t="shared" si="24"/>
        <v>1556</v>
      </c>
      <c r="J1213" s="58">
        <v>0.25</v>
      </c>
      <c r="K1213" s="35">
        <v>6229</v>
      </c>
      <c r="L1213" s="29">
        <v>0</v>
      </c>
      <c r="M1213" s="35">
        <f t="shared" si="25"/>
        <v>4668</v>
      </c>
      <c r="N1213" s="35">
        <f t="shared" si="26"/>
        <v>1561</v>
      </c>
      <c r="O1213" s="36">
        <f t="shared" si="22"/>
        <v>0.25060202279659655</v>
      </c>
    </row>
    <row r="1214" spans="1:15" x14ac:dyDescent="0.25">
      <c r="A1214" s="37">
        <v>130703</v>
      </c>
      <c r="B1214" s="30" t="s">
        <v>48</v>
      </c>
      <c r="C1214" s="30" t="s">
        <v>1209</v>
      </c>
      <c r="D1214" s="30" t="s">
        <v>1212</v>
      </c>
      <c r="E1214" s="42">
        <v>1876</v>
      </c>
      <c r="F1214" s="32">
        <v>2031</v>
      </c>
      <c r="G1214" s="59">
        <f t="shared" si="23"/>
        <v>155</v>
      </c>
      <c r="H1214" s="59">
        <v>1210</v>
      </c>
      <c r="I1214" s="59">
        <f t="shared" si="24"/>
        <v>821</v>
      </c>
      <c r="J1214" s="58">
        <v>0.4</v>
      </c>
      <c r="K1214" s="35">
        <v>2102</v>
      </c>
      <c r="L1214" s="56"/>
      <c r="M1214" s="35">
        <f t="shared" si="25"/>
        <v>1210</v>
      </c>
      <c r="N1214" s="35">
        <f t="shared" si="26"/>
        <v>892</v>
      </c>
      <c r="O1214" s="36">
        <f t="shared" si="22"/>
        <v>0.42435775451950525</v>
      </c>
    </row>
    <row r="1215" spans="1:15" x14ac:dyDescent="0.25">
      <c r="A1215" s="37">
        <v>130704</v>
      </c>
      <c r="B1215" s="30" t="s">
        <v>48</v>
      </c>
      <c r="C1215" s="30" t="s">
        <v>1209</v>
      </c>
      <c r="D1215" s="30" t="s">
        <v>1209</v>
      </c>
      <c r="E1215" s="57">
        <v>32</v>
      </c>
      <c r="F1215" s="39">
        <v>36</v>
      </c>
      <c r="G1215" s="40">
        <f t="shared" si="23"/>
        <v>4</v>
      </c>
      <c r="H1215" s="40">
        <v>0</v>
      </c>
      <c r="I1215" s="40">
        <f t="shared" si="24"/>
        <v>36</v>
      </c>
      <c r="J1215" s="58">
        <v>1</v>
      </c>
      <c r="K1215" s="34">
        <v>38</v>
      </c>
      <c r="L1215" s="56"/>
      <c r="M1215" s="34">
        <f t="shared" si="25"/>
        <v>0</v>
      </c>
      <c r="N1215" s="34">
        <f t="shared" si="26"/>
        <v>38</v>
      </c>
      <c r="O1215" s="36">
        <f t="shared" si="22"/>
        <v>1</v>
      </c>
    </row>
    <row r="1216" spans="1:15" x14ac:dyDescent="0.25">
      <c r="A1216" s="37">
        <v>130705</v>
      </c>
      <c r="B1216" s="30" t="s">
        <v>48</v>
      </c>
      <c r="C1216" s="30" t="s">
        <v>1209</v>
      </c>
      <c r="D1216" s="30" t="s">
        <v>1213</v>
      </c>
      <c r="E1216" s="42">
        <v>3943</v>
      </c>
      <c r="F1216" s="32">
        <v>4124</v>
      </c>
      <c r="G1216" s="59">
        <f t="shared" si="23"/>
        <v>181</v>
      </c>
      <c r="H1216" s="59">
        <v>3279</v>
      </c>
      <c r="I1216" s="59">
        <f t="shared" si="24"/>
        <v>845</v>
      </c>
      <c r="J1216" s="58">
        <v>0.2</v>
      </c>
      <c r="K1216" s="35">
        <v>4127</v>
      </c>
      <c r="L1216" s="56"/>
      <c r="M1216" s="35">
        <f t="shared" si="25"/>
        <v>3279</v>
      </c>
      <c r="N1216" s="35">
        <f t="shared" si="26"/>
        <v>848</v>
      </c>
      <c r="O1216" s="36">
        <f t="shared" si="22"/>
        <v>0.20547613278410468</v>
      </c>
    </row>
    <row r="1217" spans="1:15" x14ac:dyDescent="0.25">
      <c r="A1217" s="37">
        <v>130801</v>
      </c>
      <c r="B1217" s="30" t="s">
        <v>48</v>
      </c>
      <c r="C1217" s="30" t="s">
        <v>1214</v>
      </c>
      <c r="D1217" s="30" t="s">
        <v>1215</v>
      </c>
      <c r="E1217" s="42">
        <v>8311</v>
      </c>
      <c r="F1217" s="32">
        <v>9487</v>
      </c>
      <c r="G1217" s="59">
        <f t="shared" si="23"/>
        <v>1176</v>
      </c>
      <c r="H1217" s="59">
        <v>5970</v>
      </c>
      <c r="I1217" s="59">
        <f t="shared" si="24"/>
        <v>3517</v>
      </c>
      <c r="J1217" s="58">
        <v>0.37</v>
      </c>
      <c r="K1217" s="35">
        <v>9393</v>
      </c>
      <c r="L1217" s="56"/>
      <c r="M1217" s="35">
        <f t="shared" si="25"/>
        <v>5970</v>
      </c>
      <c r="N1217" s="35">
        <f t="shared" si="26"/>
        <v>3423</v>
      </c>
      <c r="O1217" s="36">
        <f t="shared" si="22"/>
        <v>0.36442031299904182</v>
      </c>
    </row>
    <row r="1218" spans="1:15" x14ac:dyDescent="0.25">
      <c r="A1218" s="37">
        <v>130802</v>
      </c>
      <c r="B1218" s="30" t="s">
        <v>48</v>
      </c>
      <c r="C1218" s="30" t="s">
        <v>1214</v>
      </c>
      <c r="D1218" s="30" t="s">
        <v>1216</v>
      </c>
      <c r="E1218" s="42">
        <v>3480</v>
      </c>
      <c r="F1218" s="32">
        <v>4201</v>
      </c>
      <c r="G1218" s="59">
        <f t="shared" si="23"/>
        <v>721</v>
      </c>
      <c r="H1218" s="59">
        <v>2658</v>
      </c>
      <c r="I1218" s="59">
        <f t="shared" si="24"/>
        <v>1543</v>
      </c>
      <c r="J1218" s="58">
        <v>0.37</v>
      </c>
      <c r="K1218" s="35">
        <v>4229</v>
      </c>
      <c r="L1218" s="29">
        <v>137</v>
      </c>
      <c r="M1218" s="35">
        <f t="shared" si="25"/>
        <v>2795</v>
      </c>
      <c r="N1218" s="35">
        <f t="shared" si="26"/>
        <v>1434</v>
      </c>
      <c r="O1218" s="36">
        <f t="shared" si="22"/>
        <v>0.33908725467013479</v>
      </c>
    </row>
    <row r="1219" spans="1:15" x14ac:dyDescent="0.25">
      <c r="A1219" s="37">
        <v>130803</v>
      </c>
      <c r="B1219" s="30" t="s">
        <v>48</v>
      </c>
      <c r="C1219" s="30" t="s">
        <v>1214</v>
      </c>
      <c r="D1219" s="30" t="s">
        <v>1217</v>
      </c>
      <c r="E1219" s="42">
        <v>11574</v>
      </c>
      <c r="F1219" s="32">
        <v>12978</v>
      </c>
      <c r="G1219" s="59">
        <f t="shared" si="23"/>
        <v>1404</v>
      </c>
      <c r="H1219" s="59">
        <v>10120</v>
      </c>
      <c r="I1219" s="59">
        <f t="shared" si="24"/>
        <v>2858</v>
      </c>
      <c r="J1219" s="58">
        <v>0.22</v>
      </c>
      <c r="K1219" s="35">
        <v>13046</v>
      </c>
      <c r="L1219" s="56"/>
      <c r="M1219" s="35">
        <f t="shared" si="25"/>
        <v>10120</v>
      </c>
      <c r="N1219" s="35">
        <f t="shared" si="26"/>
        <v>2926</v>
      </c>
      <c r="O1219" s="36">
        <f t="shared" si="22"/>
        <v>0.22428330522765599</v>
      </c>
    </row>
    <row r="1220" spans="1:15" x14ac:dyDescent="0.25">
      <c r="A1220" s="37">
        <v>130804</v>
      </c>
      <c r="B1220" s="30" t="s">
        <v>48</v>
      </c>
      <c r="C1220" s="30" t="s">
        <v>1214</v>
      </c>
      <c r="D1220" s="30" t="s">
        <v>1218</v>
      </c>
      <c r="E1220" s="42">
        <v>5795</v>
      </c>
      <c r="F1220" s="32">
        <v>6166</v>
      </c>
      <c r="G1220" s="59">
        <f t="shared" si="23"/>
        <v>371</v>
      </c>
      <c r="H1220" s="59">
        <v>5348</v>
      </c>
      <c r="I1220" s="59">
        <f t="shared" si="24"/>
        <v>818</v>
      </c>
      <c r="J1220" s="58">
        <v>0.13</v>
      </c>
      <c r="K1220" s="35">
        <v>6142</v>
      </c>
      <c r="L1220" s="56"/>
      <c r="M1220" s="35">
        <f t="shared" si="25"/>
        <v>5348</v>
      </c>
      <c r="N1220" s="35">
        <f t="shared" si="26"/>
        <v>794</v>
      </c>
      <c r="O1220" s="36">
        <f t="shared" si="22"/>
        <v>0.12927385216541842</v>
      </c>
    </row>
    <row r="1221" spans="1:15" x14ac:dyDescent="0.25">
      <c r="A1221" s="37">
        <v>130805</v>
      </c>
      <c r="B1221" s="30" t="s">
        <v>48</v>
      </c>
      <c r="C1221" s="30" t="s">
        <v>1214</v>
      </c>
      <c r="D1221" s="30" t="s">
        <v>1219</v>
      </c>
      <c r="E1221" s="42">
        <v>1002</v>
      </c>
      <c r="F1221" s="32">
        <v>1164</v>
      </c>
      <c r="G1221" s="59">
        <f t="shared" si="23"/>
        <v>162</v>
      </c>
      <c r="H1221" s="40">
        <v>883</v>
      </c>
      <c r="I1221" s="59">
        <f t="shared" si="24"/>
        <v>281</v>
      </c>
      <c r="J1221" s="58">
        <v>0.24</v>
      </c>
      <c r="K1221" s="35">
        <v>1116</v>
      </c>
      <c r="L1221" s="56"/>
      <c r="M1221" s="34">
        <f t="shared" si="25"/>
        <v>883</v>
      </c>
      <c r="N1221" s="35">
        <f t="shared" si="26"/>
        <v>233</v>
      </c>
      <c r="O1221" s="36">
        <f t="shared" si="22"/>
        <v>0.20878136200716846</v>
      </c>
    </row>
    <row r="1222" spans="1:15" x14ac:dyDescent="0.25">
      <c r="A1222" s="37">
        <v>130806</v>
      </c>
      <c r="B1222" s="30" t="s">
        <v>48</v>
      </c>
      <c r="C1222" s="30" t="s">
        <v>1214</v>
      </c>
      <c r="D1222" s="30" t="s">
        <v>1220</v>
      </c>
      <c r="E1222" s="42">
        <v>3411</v>
      </c>
      <c r="F1222" s="32">
        <v>3795</v>
      </c>
      <c r="G1222" s="59">
        <f t="shared" si="23"/>
        <v>384</v>
      </c>
      <c r="H1222" s="59">
        <v>3048</v>
      </c>
      <c r="I1222" s="59">
        <f t="shared" si="24"/>
        <v>747</v>
      </c>
      <c r="J1222" s="58">
        <v>0.2</v>
      </c>
      <c r="K1222" s="35">
        <v>3762</v>
      </c>
      <c r="L1222" s="56"/>
      <c r="M1222" s="35">
        <f t="shared" si="25"/>
        <v>3048</v>
      </c>
      <c r="N1222" s="35">
        <f t="shared" si="26"/>
        <v>714</v>
      </c>
      <c r="O1222" s="36">
        <f t="shared" si="22"/>
        <v>0.18979266347687401</v>
      </c>
    </row>
    <row r="1223" spans="1:15" x14ac:dyDescent="0.25">
      <c r="A1223" s="37">
        <v>130807</v>
      </c>
      <c r="B1223" s="30" t="s">
        <v>48</v>
      </c>
      <c r="C1223" s="30" t="s">
        <v>1214</v>
      </c>
      <c r="D1223" s="30" t="s">
        <v>1221</v>
      </c>
      <c r="E1223" s="42">
        <v>1198</v>
      </c>
      <c r="F1223" s="32">
        <v>1385</v>
      </c>
      <c r="G1223" s="59">
        <f t="shared" si="23"/>
        <v>187</v>
      </c>
      <c r="H1223" s="40">
        <v>207</v>
      </c>
      <c r="I1223" s="59">
        <f t="shared" si="24"/>
        <v>1178</v>
      </c>
      <c r="J1223" s="58">
        <v>0.85</v>
      </c>
      <c r="K1223" s="35">
        <v>1360</v>
      </c>
      <c r="L1223" s="56"/>
      <c r="M1223" s="34">
        <f t="shared" si="25"/>
        <v>207</v>
      </c>
      <c r="N1223" s="35">
        <f t="shared" si="26"/>
        <v>1153</v>
      </c>
      <c r="O1223" s="36">
        <f t="shared" si="22"/>
        <v>0.84779411764705881</v>
      </c>
    </row>
    <row r="1224" spans="1:15" x14ac:dyDescent="0.25">
      <c r="A1224" s="37">
        <v>130808</v>
      </c>
      <c r="B1224" s="30" t="s">
        <v>48</v>
      </c>
      <c r="C1224" s="30" t="s">
        <v>1214</v>
      </c>
      <c r="D1224" s="30" t="s">
        <v>1222</v>
      </c>
      <c r="E1224" s="42">
        <v>10225</v>
      </c>
      <c r="F1224" s="32">
        <v>15429</v>
      </c>
      <c r="G1224" s="59">
        <f t="shared" si="23"/>
        <v>5204</v>
      </c>
      <c r="H1224" s="59">
        <v>8661</v>
      </c>
      <c r="I1224" s="59">
        <f t="shared" si="24"/>
        <v>6768</v>
      </c>
      <c r="J1224" s="58">
        <v>0.44</v>
      </c>
      <c r="K1224" s="35">
        <v>15603</v>
      </c>
      <c r="L1224" s="29">
        <v>0</v>
      </c>
      <c r="M1224" s="35">
        <f t="shared" si="25"/>
        <v>8661</v>
      </c>
      <c r="N1224" s="35">
        <f t="shared" si="26"/>
        <v>6942</v>
      </c>
      <c r="O1224" s="36">
        <f t="shared" si="22"/>
        <v>0.44491443953085946</v>
      </c>
    </row>
    <row r="1225" spans="1:15" x14ac:dyDescent="0.25">
      <c r="A1225" s="37">
        <v>130809</v>
      </c>
      <c r="B1225" s="30" t="s">
        <v>48</v>
      </c>
      <c r="C1225" s="30" t="s">
        <v>1214</v>
      </c>
      <c r="D1225" s="30" t="s">
        <v>1214</v>
      </c>
      <c r="E1225" s="42">
        <v>8119</v>
      </c>
      <c r="F1225" s="32">
        <v>10482</v>
      </c>
      <c r="G1225" s="59">
        <f t="shared" si="23"/>
        <v>2363</v>
      </c>
      <c r="H1225" s="59">
        <v>6935</v>
      </c>
      <c r="I1225" s="59">
        <f t="shared" si="24"/>
        <v>3547</v>
      </c>
      <c r="J1225" s="58">
        <v>0.34</v>
      </c>
      <c r="K1225" s="35">
        <v>10782</v>
      </c>
      <c r="L1225" s="29">
        <v>0</v>
      </c>
      <c r="M1225" s="35">
        <f t="shared" si="25"/>
        <v>6935</v>
      </c>
      <c r="N1225" s="35">
        <f t="shared" si="26"/>
        <v>3847</v>
      </c>
      <c r="O1225" s="36">
        <f t="shared" si="22"/>
        <v>0.35679836764978667</v>
      </c>
    </row>
    <row r="1226" spans="1:15" x14ac:dyDescent="0.25">
      <c r="A1226" s="37">
        <v>130810</v>
      </c>
      <c r="B1226" s="30" t="s">
        <v>48</v>
      </c>
      <c r="C1226" s="30" t="s">
        <v>1214</v>
      </c>
      <c r="D1226" s="30" t="s">
        <v>1223</v>
      </c>
      <c r="E1226" s="42">
        <v>1652</v>
      </c>
      <c r="F1226" s="32">
        <v>1872</v>
      </c>
      <c r="G1226" s="59">
        <f t="shared" si="23"/>
        <v>220</v>
      </c>
      <c r="H1226" s="59">
        <v>1524</v>
      </c>
      <c r="I1226" s="59">
        <f t="shared" si="24"/>
        <v>348</v>
      </c>
      <c r="J1226" s="58">
        <v>0.19</v>
      </c>
      <c r="K1226" s="35">
        <v>1902</v>
      </c>
      <c r="L1226" s="56"/>
      <c r="M1226" s="35">
        <f t="shared" si="25"/>
        <v>1524</v>
      </c>
      <c r="N1226" s="35">
        <f t="shared" si="26"/>
        <v>378</v>
      </c>
      <c r="O1226" s="36">
        <f t="shared" si="22"/>
        <v>0.19873817034700317</v>
      </c>
    </row>
    <row r="1227" spans="1:15" x14ac:dyDescent="0.25">
      <c r="A1227" s="37">
        <v>130811</v>
      </c>
      <c r="B1227" s="30" t="s">
        <v>48</v>
      </c>
      <c r="C1227" s="30" t="s">
        <v>1214</v>
      </c>
      <c r="D1227" s="30" t="s">
        <v>1224</v>
      </c>
      <c r="E1227" s="42">
        <v>2129</v>
      </c>
      <c r="F1227" s="32">
        <v>2330</v>
      </c>
      <c r="G1227" s="59">
        <f t="shared" si="23"/>
        <v>201</v>
      </c>
      <c r="H1227" s="59">
        <v>2141</v>
      </c>
      <c r="I1227" s="59">
        <f t="shared" si="24"/>
        <v>189</v>
      </c>
      <c r="J1227" s="58">
        <v>0.08</v>
      </c>
      <c r="K1227" s="35">
        <v>2290</v>
      </c>
      <c r="L1227" s="56"/>
      <c r="M1227" s="35">
        <f t="shared" si="25"/>
        <v>2141</v>
      </c>
      <c r="N1227" s="35">
        <f t="shared" si="26"/>
        <v>149</v>
      </c>
      <c r="O1227" s="36">
        <f t="shared" si="22"/>
        <v>6.5065502183406107E-2</v>
      </c>
    </row>
    <row r="1228" spans="1:15" x14ac:dyDescent="0.25">
      <c r="A1228" s="37">
        <v>130812</v>
      </c>
      <c r="B1228" s="30" t="s">
        <v>48</v>
      </c>
      <c r="C1228" s="30" t="s">
        <v>1214</v>
      </c>
      <c r="D1228" s="30" t="s">
        <v>1225</v>
      </c>
      <c r="E1228" s="42">
        <v>2738</v>
      </c>
      <c r="F1228" s="32">
        <v>3033</v>
      </c>
      <c r="G1228" s="59">
        <f t="shared" si="23"/>
        <v>295</v>
      </c>
      <c r="H1228" s="59">
        <v>2270</v>
      </c>
      <c r="I1228" s="59">
        <f t="shared" si="24"/>
        <v>763</v>
      </c>
      <c r="J1228" s="58">
        <v>0.25</v>
      </c>
      <c r="K1228" s="35">
        <v>3033</v>
      </c>
      <c r="L1228" s="29">
        <v>763</v>
      </c>
      <c r="M1228" s="35">
        <f t="shared" si="25"/>
        <v>3033</v>
      </c>
      <c r="N1228" s="35">
        <f t="shared" si="26"/>
        <v>0</v>
      </c>
      <c r="O1228" s="36">
        <f t="shared" si="22"/>
        <v>0</v>
      </c>
    </row>
    <row r="1229" spans="1:15" x14ac:dyDescent="0.25">
      <c r="A1229" s="37">
        <v>130813</v>
      </c>
      <c r="B1229" s="30" t="s">
        <v>48</v>
      </c>
      <c r="C1229" s="30" t="s">
        <v>1214</v>
      </c>
      <c r="D1229" s="30" t="s">
        <v>1226</v>
      </c>
      <c r="E1229" s="42">
        <v>1903</v>
      </c>
      <c r="F1229" s="32">
        <v>2466</v>
      </c>
      <c r="G1229" s="59">
        <f t="shared" si="23"/>
        <v>563</v>
      </c>
      <c r="H1229" s="59">
        <v>1645</v>
      </c>
      <c r="I1229" s="59">
        <f t="shared" si="24"/>
        <v>821</v>
      </c>
      <c r="J1229" s="58">
        <v>0.33</v>
      </c>
      <c r="K1229" s="35">
        <v>2422</v>
      </c>
      <c r="L1229" s="56"/>
      <c r="M1229" s="35">
        <f t="shared" si="25"/>
        <v>1645</v>
      </c>
      <c r="N1229" s="35">
        <f t="shared" si="26"/>
        <v>777</v>
      </c>
      <c r="O1229" s="36">
        <f t="shared" si="22"/>
        <v>0.32080924855491327</v>
      </c>
    </row>
    <row r="1230" spans="1:15" x14ac:dyDescent="0.25">
      <c r="A1230" s="37">
        <v>130901</v>
      </c>
      <c r="B1230" s="30" t="s">
        <v>48</v>
      </c>
      <c r="C1230" s="30" t="s">
        <v>1227</v>
      </c>
      <c r="D1230" s="30" t="s">
        <v>1228</v>
      </c>
      <c r="E1230" s="42">
        <v>22405</v>
      </c>
      <c r="F1230" s="32">
        <v>25437</v>
      </c>
      <c r="G1230" s="59">
        <f t="shared" si="23"/>
        <v>3032</v>
      </c>
      <c r="H1230" s="59">
        <v>17688</v>
      </c>
      <c r="I1230" s="59">
        <f t="shared" si="24"/>
        <v>7749</v>
      </c>
      <c r="J1230" s="58">
        <v>0.3</v>
      </c>
      <c r="K1230" s="35">
        <v>25575</v>
      </c>
      <c r="L1230" s="56"/>
      <c r="M1230" s="35">
        <f t="shared" si="25"/>
        <v>17688</v>
      </c>
      <c r="N1230" s="35">
        <f t="shared" si="26"/>
        <v>7887</v>
      </c>
      <c r="O1230" s="36">
        <f t="shared" si="22"/>
        <v>0.30838709677419357</v>
      </c>
    </row>
    <row r="1231" spans="1:15" x14ac:dyDescent="0.25">
      <c r="A1231" s="37">
        <v>130902</v>
      </c>
      <c r="B1231" s="30" t="s">
        <v>48</v>
      </c>
      <c r="C1231" s="30" t="s">
        <v>1227</v>
      </c>
      <c r="D1231" s="30" t="s">
        <v>1229</v>
      </c>
      <c r="E1231" s="42">
        <v>16517</v>
      </c>
      <c r="F1231" s="32">
        <v>19177</v>
      </c>
      <c r="G1231" s="59">
        <f t="shared" si="23"/>
        <v>2660</v>
      </c>
      <c r="H1231" s="59">
        <v>9164</v>
      </c>
      <c r="I1231" s="59">
        <f t="shared" si="24"/>
        <v>10013</v>
      </c>
      <c r="J1231" s="58">
        <v>0.52</v>
      </c>
      <c r="K1231" s="35">
        <v>19344</v>
      </c>
      <c r="L1231" s="29">
        <v>980</v>
      </c>
      <c r="M1231" s="35">
        <f t="shared" si="25"/>
        <v>10144</v>
      </c>
      <c r="N1231" s="35">
        <f t="shared" si="26"/>
        <v>9200</v>
      </c>
      <c r="O1231" s="36">
        <f t="shared" si="22"/>
        <v>0.47559966914805624</v>
      </c>
    </row>
    <row r="1232" spans="1:15" x14ac:dyDescent="0.25">
      <c r="A1232" s="37">
        <v>130903</v>
      </c>
      <c r="B1232" s="30" t="s">
        <v>48</v>
      </c>
      <c r="C1232" s="30" t="s">
        <v>1227</v>
      </c>
      <c r="D1232" s="30" t="s">
        <v>1230</v>
      </c>
      <c r="E1232" s="42">
        <v>8363</v>
      </c>
      <c r="F1232" s="32">
        <v>9948</v>
      </c>
      <c r="G1232" s="59">
        <f t="shared" si="23"/>
        <v>1585</v>
      </c>
      <c r="H1232" s="59">
        <v>6705</v>
      </c>
      <c r="I1232" s="59">
        <f t="shared" si="24"/>
        <v>3243</v>
      </c>
      <c r="J1232" s="58">
        <v>0.33</v>
      </c>
      <c r="K1232" s="35">
        <v>10054</v>
      </c>
      <c r="L1232" s="56"/>
      <c r="M1232" s="35">
        <f t="shared" si="25"/>
        <v>6705</v>
      </c>
      <c r="N1232" s="35">
        <f t="shared" si="26"/>
        <v>3349</v>
      </c>
      <c r="O1232" s="36">
        <f t="shared" si="22"/>
        <v>0.33310125323254425</v>
      </c>
    </row>
    <row r="1233" spans="1:15" x14ac:dyDescent="0.25">
      <c r="A1233" s="37">
        <v>130904</v>
      </c>
      <c r="B1233" s="30" t="s">
        <v>48</v>
      </c>
      <c r="C1233" s="30" t="s">
        <v>1227</v>
      </c>
      <c r="D1233" s="30" t="s">
        <v>1231</v>
      </c>
      <c r="E1233" s="42">
        <v>7760</v>
      </c>
      <c r="F1233" s="32">
        <v>8748</v>
      </c>
      <c r="G1233" s="59">
        <f t="shared" si="23"/>
        <v>988</v>
      </c>
      <c r="H1233" s="59">
        <v>7080</v>
      </c>
      <c r="I1233" s="59">
        <f t="shared" si="24"/>
        <v>1668</v>
      </c>
      <c r="J1233" s="58">
        <v>0.19</v>
      </c>
      <c r="K1233" s="35">
        <v>8795</v>
      </c>
      <c r="L1233" s="56"/>
      <c r="M1233" s="35">
        <f t="shared" si="25"/>
        <v>7080</v>
      </c>
      <c r="N1233" s="35">
        <f t="shared" si="26"/>
        <v>1715</v>
      </c>
      <c r="O1233" s="36">
        <f t="shared" si="22"/>
        <v>0.19499715747583854</v>
      </c>
    </row>
    <row r="1234" spans="1:15" x14ac:dyDescent="0.25">
      <c r="A1234" s="37">
        <v>130905</v>
      </c>
      <c r="B1234" s="30" t="s">
        <v>48</v>
      </c>
      <c r="C1234" s="30" t="s">
        <v>1227</v>
      </c>
      <c r="D1234" s="30" t="s">
        <v>1232</v>
      </c>
      <c r="E1234" s="42">
        <v>9950</v>
      </c>
      <c r="F1234" s="32">
        <v>11627</v>
      </c>
      <c r="G1234" s="59">
        <f t="shared" si="23"/>
        <v>1677</v>
      </c>
      <c r="H1234" s="59">
        <v>7081</v>
      </c>
      <c r="I1234" s="59">
        <f t="shared" si="24"/>
        <v>4546</v>
      </c>
      <c r="J1234" s="58">
        <v>0.39</v>
      </c>
      <c r="K1234" s="35">
        <v>11381</v>
      </c>
      <c r="L1234" s="56"/>
      <c r="M1234" s="35">
        <f t="shared" si="25"/>
        <v>7081</v>
      </c>
      <c r="N1234" s="35">
        <f t="shared" si="26"/>
        <v>4300</v>
      </c>
      <c r="O1234" s="36">
        <f t="shared" si="22"/>
        <v>0.37782268693436427</v>
      </c>
    </row>
    <row r="1235" spans="1:15" x14ac:dyDescent="0.25">
      <c r="A1235" s="37">
        <v>130906</v>
      </c>
      <c r="B1235" s="30" t="s">
        <v>48</v>
      </c>
      <c r="C1235" s="30" t="s">
        <v>1227</v>
      </c>
      <c r="D1235" s="30" t="s">
        <v>1233</v>
      </c>
      <c r="E1235" s="42">
        <v>12917</v>
      </c>
      <c r="F1235" s="32">
        <v>14728</v>
      </c>
      <c r="G1235" s="59">
        <f t="shared" si="23"/>
        <v>1811</v>
      </c>
      <c r="H1235" s="59">
        <v>5554</v>
      </c>
      <c r="I1235" s="59">
        <f t="shared" si="24"/>
        <v>9174</v>
      </c>
      <c r="J1235" s="58">
        <v>0.62</v>
      </c>
      <c r="K1235" s="35">
        <v>14881</v>
      </c>
      <c r="L1235" s="56"/>
      <c r="M1235" s="35">
        <f t="shared" si="25"/>
        <v>5554</v>
      </c>
      <c r="N1235" s="35">
        <f t="shared" si="26"/>
        <v>9327</v>
      </c>
      <c r="O1235" s="36">
        <f t="shared" si="22"/>
        <v>0.6267723943283382</v>
      </c>
    </row>
    <row r="1236" spans="1:15" x14ac:dyDescent="0.25">
      <c r="A1236" s="37">
        <v>130907</v>
      </c>
      <c r="B1236" s="30" t="s">
        <v>48</v>
      </c>
      <c r="C1236" s="30" t="s">
        <v>1227</v>
      </c>
      <c r="D1236" s="30" t="s">
        <v>1234</v>
      </c>
      <c r="E1236" s="42">
        <v>8832</v>
      </c>
      <c r="F1236" s="32">
        <v>9847</v>
      </c>
      <c r="G1236" s="59">
        <f t="shared" si="23"/>
        <v>1015</v>
      </c>
      <c r="H1236" s="59">
        <v>7493</v>
      </c>
      <c r="I1236" s="59">
        <f t="shared" si="24"/>
        <v>2354</v>
      </c>
      <c r="J1236" s="58">
        <v>0.24</v>
      </c>
      <c r="K1236" s="35">
        <v>9904</v>
      </c>
      <c r="L1236" s="29">
        <v>243</v>
      </c>
      <c r="M1236" s="35">
        <f t="shared" si="25"/>
        <v>7736</v>
      </c>
      <c r="N1236" s="35">
        <f t="shared" si="26"/>
        <v>2168</v>
      </c>
      <c r="O1236" s="36">
        <f t="shared" si="22"/>
        <v>0.21890145395799676</v>
      </c>
    </row>
    <row r="1237" spans="1:15" x14ac:dyDescent="0.25">
      <c r="A1237" s="37">
        <v>130908</v>
      </c>
      <c r="B1237" s="30" t="s">
        <v>48</v>
      </c>
      <c r="C1237" s="30" t="s">
        <v>1227</v>
      </c>
      <c r="D1237" s="30" t="s">
        <v>1235</v>
      </c>
      <c r="E1237" s="42">
        <v>12205</v>
      </c>
      <c r="F1237" s="32">
        <v>14229</v>
      </c>
      <c r="G1237" s="59">
        <f t="shared" si="23"/>
        <v>2024</v>
      </c>
      <c r="H1237" s="59">
        <v>9204</v>
      </c>
      <c r="I1237" s="59">
        <f t="shared" si="24"/>
        <v>5025</v>
      </c>
      <c r="J1237" s="58">
        <v>0.35</v>
      </c>
      <c r="K1237" s="35">
        <v>14367</v>
      </c>
      <c r="L1237" s="29">
        <v>0</v>
      </c>
      <c r="M1237" s="35">
        <f t="shared" si="25"/>
        <v>9204</v>
      </c>
      <c r="N1237" s="35">
        <f t="shared" si="26"/>
        <v>5163</v>
      </c>
      <c r="O1237" s="36">
        <f t="shared" si="22"/>
        <v>0.35936521194403842</v>
      </c>
    </row>
    <row r="1238" spans="1:15" x14ac:dyDescent="0.25">
      <c r="A1238" s="37">
        <v>131001</v>
      </c>
      <c r="B1238" s="30" t="s">
        <v>48</v>
      </c>
      <c r="C1238" s="30" t="s">
        <v>1236</v>
      </c>
      <c r="D1238" s="30" t="s">
        <v>1236</v>
      </c>
      <c r="E1238" s="42">
        <v>11234</v>
      </c>
      <c r="F1238" s="32">
        <v>12501</v>
      </c>
      <c r="G1238" s="59">
        <f t="shared" si="23"/>
        <v>1267</v>
      </c>
      <c r="H1238" s="59">
        <v>8506</v>
      </c>
      <c r="I1238" s="59">
        <f t="shared" si="24"/>
        <v>3995</v>
      </c>
      <c r="J1238" s="58">
        <v>0.32</v>
      </c>
      <c r="K1238" s="35">
        <v>12355</v>
      </c>
      <c r="L1238" s="29">
        <v>112</v>
      </c>
      <c r="M1238" s="35">
        <f t="shared" si="25"/>
        <v>8618</v>
      </c>
      <c r="N1238" s="35">
        <f t="shared" si="26"/>
        <v>3737</v>
      </c>
      <c r="O1238" s="36">
        <f t="shared" si="22"/>
        <v>0.30246863617968434</v>
      </c>
    </row>
    <row r="1239" spans="1:15" x14ac:dyDescent="0.25">
      <c r="A1239" s="37">
        <v>131002</v>
      </c>
      <c r="B1239" s="30" t="s">
        <v>48</v>
      </c>
      <c r="C1239" s="30" t="s">
        <v>1236</v>
      </c>
      <c r="D1239" s="30" t="s">
        <v>1237</v>
      </c>
      <c r="E1239" s="42">
        <v>4403</v>
      </c>
      <c r="F1239" s="32">
        <v>5067</v>
      </c>
      <c r="G1239" s="59">
        <f t="shared" si="23"/>
        <v>664</v>
      </c>
      <c r="H1239" s="59">
        <v>3427</v>
      </c>
      <c r="I1239" s="59">
        <f t="shared" si="24"/>
        <v>1640</v>
      </c>
      <c r="J1239" s="58">
        <v>0.32</v>
      </c>
      <c r="K1239" s="35">
        <v>4995</v>
      </c>
      <c r="L1239" s="56"/>
      <c r="M1239" s="35">
        <f t="shared" si="25"/>
        <v>3427</v>
      </c>
      <c r="N1239" s="35">
        <f t="shared" si="26"/>
        <v>1568</v>
      </c>
      <c r="O1239" s="36">
        <f t="shared" si="22"/>
        <v>0.31391391391391393</v>
      </c>
    </row>
    <row r="1240" spans="1:15" x14ac:dyDescent="0.25">
      <c r="A1240" s="37">
        <v>131003</v>
      </c>
      <c r="B1240" s="30" t="s">
        <v>48</v>
      </c>
      <c r="C1240" s="30" t="s">
        <v>1236</v>
      </c>
      <c r="D1240" s="30" t="s">
        <v>1238</v>
      </c>
      <c r="E1240" s="42">
        <v>2640</v>
      </c>
      <c r="F1240" s="32">
        <v>3083</v>
      </c>
      <c r="G1240" s="59">
        <f t="shared" si="23"/>
        <v>443</v>
      </c>
      <c r="H1240" s="59">
        <v>1661</v>
      </c>
      <c r="I1240" s="59">
        <f t="shared" si="24"/>
        <v>1422</v>
      </c>
      <c r="J1240" s="58">
        <v>0.46</v>
      </c>
      <c r="K1240" s="35">
        <v>2973</v>
      </c>
      <c r="L1240" s="29">
        <v>515</v>
      </c>
      <c r="M1240" s="35">
        <f t="shared" si="25"/>
        <v>2176</v>
      </c>
      <c r="N1240" s="35">
        <f t="shared" si="26"/>
        <v>797</v>
      </c>
      <c r="O1240" s="36">
        <f t="shared" si="22"/>
        <v>0.26807938109653551</v>
      </c>
    </row>
    <row r="1241" spans="1:15" x14ac:dyDescent="0.25">
      <c r="A1241" s="37">
        <v>131004</v>
      </c>
      <c r="B1241" s="30" t="s">
        <v>48</v>
      </c>
      <c r="C1241" s="30" t="s">
        <v>1236</v>
      </c>
      <c r="D1241" s="30" t="s">
        <v>1239</v>
      </c>
      <c r="E1241" s="42">
        <v>1713</v>
      </c>
      <c r="F1241" s="32">
        <v>1854</v>
      </c>
      <c r="G1241" s="59">
        <f t="shared" si="23"/>
        <v>141</v>
      </c>
      <c r="H1241" s="59">
        <v>1670</v>
      </c>
      <c r="I1241" s="59">
        <f t="shared" si="24"/>
        <v>184</v>
      </c>
      <c r="J1241" s="58">
        <v>0.1</v>
      </c>
      <c r="K1241" s="35">
        <v>1846</v>
      </c>
      <c r="L1241" s="56"/>
      <c r="M1241" s="35">
        <f t="shared" si="25"/>
        <v>1670</v>
      </c>
      <c r="N1241" s="35">
        <f t="shared" si="26"/>
        <v>176</v>
      </c>
      <c r="O1241" s="36">
        <f t="shared" si="22"/>
        <v>9.5341278439869989E-2</v>
      </c>
    </row>
    <row r="1242" spans="1:15" x14ac:dyDescent="0.25">
      <c r="A1242" s="37">
        <v>131005</v>
      </c>
      <c r="B1242" s="30" t="s">
        <v>48</v>
      </c>
      <c r="C1242" s="30" t="s">
        <v>1236</v>
      </c>
      <c r="D1242" s="30" t="s">
        <v>768</v>
      </c>
      <c r="E1242" s="42">
        <v>2299</v>
      </c>
      <c r="F1242" s="32">
        <v>2464</v>
      </c>
      <c r="G1242" s="59">
        <f t="shared" si="23"/>
        <v>165</v>
      </c>
      <c r="H1242" s="59">
        <v>2222</v>
      </c>
      <c r="I1242" s="59">
        <f t="shared" si="24"/>
        <v>242</v>
      </c>
      <c r="J1242" s="58">
        <v>0.1</v>
      </c>
      <c r="K1242" s="35">
        <v>2441</v>
      </c>
      <c r="L1242" s="29">
        <v>0</v>
      </c>
      <c r="M1242" s="35">
        <f t="shared" si="25"/>
        <v>2222</v>
      </c>
      <c r="N1242" s="35">
        <f t="shared" si="26"/>
        <v>219</v>
      </c>
      <c r="O1242" s="36">
        <f t="shared" si="22"/>
        <v>8.9717328963539539E-2</v>
      </c>
    </row>
    <row r="1243" spans="1:15" x14ac:dyDescent="0.25">
      <c r="A1243" s="37">
        <v>131006</v>
      </c>
      <c r="B1243" s="30" t="s">
        <v>48</v>
      </c>
      <c r="C1243" s="30" t="s">
        <v>1236</v>
      </c>
      <c r="D1243" s="30" t="s">
        <v>1240</v>
      </c>
      <c r="E1243" s="42">
        <v>5926</v>
      </c>
      <c r="F1243" s="32">
        <v>7498</v>
      </c>
      <c r="G1243" s="59">
        <f t="shared" si="23"/>
        <v>1572</v>
      </c>
      <c r="H1243" s="59">
        <v>2256</v>
      </c>
      <c r="I1243" s="59">
        <f t="shared" si="24"/>
        <v>5242</v>
      </c>
      <c r="J1243" s="58">
        <v>0.7</v>
      </c>
      <c r="K1243" s="35">
        <v>7492</v>
      </c>
      <c r="L1243" s="29">
        <v>0</v>
      </c>
      <c r="M1243" s="35">
        <f t="shared" si="25"/>
        <v>2256</v>
      </c>
      <c r="N1243" s="35">
        <f t="shared" si="26"/>
        <v>5236</v>
      </c>
      <c r="O1243" s="36">
        <f t="shared" si="22"/>
        <v>0.69887880405766145</v>
      </c>
    </row>
    <row r="1244" spans="1:15" x14ac:dyDescent="0.25">
      <c r="A1244" s="37">
        <v>131007</v>
      </c>
      <c r="B1244" s="30" t="s">
        <v>48</v>
      </c>
      <c r="C1244" s="30" t="s">
        <v>1236</v>
      </c>
      <c r="D1244" s="30" t="s">
        <v>1241</v>
      </c>
      <c r="E1244" s="42">
        <v>2765</v>
      </c>
      <c r="F1244" s="32">
        <v>3062</v>
      </c>
      <c r="G1244" s="59">
        <f t="shared" si="23"/>
        <v>297</v>
      </c>
      <c r="H1244" s="59">
        <v>1859</v>
      </c>
      <c r="I1244" s="59">
        <f t="shared" si="24"/>
        <v>1203</v>
      </c>
      <c r="J1244" s="58">
        <v>0.39</v>
      </c>
      <c r="K1244" s="35">
        <v>3049</v>
      </c>
      <c r="L1244" s="56"/>
      <c r="M1244" s="35">
        <f t="shared" si="25"/>
        <v>1859</v>
      </c>
      <c r="N1244" s="35">
        <f t="shared" si="26"/>
        <v>1190</v>
      </c>
      <c r="O1244" s="36">
        <f t="shared" si="22"/>
        <v>0.39029189898327321</v>
      </c>
    </row>
    <row r="1245" spans="1:15" x14ac:dyDescent="0.25">
      <c r="A1245" s="37">
        <v>131008</v>
      </c>
      <c r="B1245" s="30" t="s">
        <v>48</v>
      </c>
      <c r="C1245" s="30" t="s">
        <v>1236</v>
      </c>
      <c r="D1245" s="30" t="s">
        <v>1242</v>
      </c>
      <c r="E1245" s="42">
        <v>3160</v>
      </c>
      <c r="F1245" s="32">
        <v>3682</v>
      </c>
      <c r="G1245" s="59">
        <f t="shared" si="23"/>
        <v>522</v>
      </c>
      <c r="H1245" s="59">
        <v>2464</v>
      </c>
      <c r="I1245" s="59">
        <f t="shared" si="24"/>
        <v>1218</v>
      </c>
      <c r="J1245" s="58">
        <v>0.33</v>
      </c>
      <c r="K1245" s="35">
        <v>3677</v>
      </c>
      <c r="L1245" s="56"/>
      <c r="M1245" s="35">
        <f t="shared" si="25"/>
        <v>2464</v>
      </c>
      <c r="N1245" s="35">
        <f t="shared" si="26"/>
        <v>1213</v>
      </c>
      <c r="O1245" s="36">
        <f t="shared" si="22"/>
        <v>0.32988849605656784</v>
      </c>
    </row>
    <row r="1246" spans="1:15" x14ac:dyDescent="0.25">
      <c r="A1246" s="37">
        <v>131101</v>
      </c>
      <c r="B1246" s="30" t="s">
        <v>48</v>
      </c>
      <c r="C1246" s="30" t="s">
        <v>1243</v>
      </c>
      <c r="D1246" s="30" t="s">
        <v>1244</v>
      </c>
      <c r="E1246" s="42">
        <v>8552</v>
      </c>
      <c r="F1246" s="32">
        <v>9267</v>
      </c>
      <c r="G1246" s="59">
        <f t="shared" si="23"/>
        <v>715</v>
      </c>
      <c r="H1246" s="40">
        <v>291</v>
      </c>
      <c r="I1246" s="59">
        <f t="shared" si="24"/>
        <v>8976</v>
      </c>
      <c r="J1246" s="58">
        <v>0.97</v>
      </c>
      <c r="K1246" s="35">
        <v>9233</v>
      </c>
      <c r="L1246" s="29">
        <v>0</v>
      </c>
      <c r="M1246" s="34">
        <f t="shared" si="25"/>
        <v>291</v>
      </c>
      <c r="N1246" s="35">
        <f t="shared" si="26"/>
        <v>8942</v>
      </c>
      <c r="O1246" s="36">
        <f t="shared" si="22"/>
        <v>0.96848261670096392</v>
      </c>
    </row>
    <row r="1247" spans="1:15" x14ac:dyDescent="0.25">
      <c r="A1247" s="37">
        <v>131102</v>
      </c>
      <c r="B1247" s="30" t="s">
        <v>48</v>
      </c>
      <c r="C1247" s="30" t="s">
        <v>1243</v>
      </c>
      <c r="D1247" s="30" t="s">
        <v>262</v>
      </c>
      <c r="E1247" s="42">
        <v>4416</v>
      </c>
      <c r="F1247" s="32">
        <v>4932</v>
      </c>
      <c r="G1247" s="59">
        <f t="shared" si="23"/>
        <v>516</v>
      </c>
      <c r="H1247" s="59">
        <v>2472</v>
      </c>
      <c r="I1247" s="59">
        <f t="shared" si="24"/>
        <v>2460</v>
      </c>
      <c r="J1247" s="58">
        <v>0.5</v>
      </c>
      <c r="K1247" s="35">
        <v>4866</v>
      </c>
      <c r="L1247" s="56"/>
      <c r="M1247" s="35">
        <f t="shared" si="25"/>
        <v>2472</v>
      </c>
      <c r="N1247" s="35">
        <f t="shared" si="26"/>
        <v>2394</v>
      </c>
      <c r="O1247" s="36">
        <f t="shared" si="22"/>
        <v>0.49198520345252772</v>
      </c>
    </row>
    <row r="1248" spans="1:15" x14ac:dyDescent="0.25">
      <c r="A1248" s="37">
        <v>131103</v>
      </c>
      <c r="B1248" s="30" t="s">
        <v>48</v>
      </c>
      <c r="C1248" s="30" t="s">
        <v>1243</v>
      </c>
      <c r="D1248" s="30" t="s">
        <v>1245</v>
      </c>
      <c r="E1248" s="42">
        <v>2191</v>
      </c>
      <c r="F1248" s="32">
        <v>2555</v>
      </c>
      <c r="G1248" s="59">
        <f t="shared" si="23"/>
        <v>364</v>
      </c>
      <c r="H1248" s="59">
        <v>2109</v>
      </c>
      <c r="I1248" s="59">
        <f t="shared" si="24"/>
        <v>446</v>
      </c>
      <c r="J1248" s="58">
        <v>0.17</v>
      </c>
      <c r="K1248" s="35">
        <v>2566</v>
      </c>
      <c r="L1248" s="56"/>
      <c r="M1248" s="35">
        <f t="shared" si="25"/>
        <v>2109</v>
      </c>
      <c r="N1248" s="35">
        <f t="shared" si="26"/>
        <v>457</v>
      </c>
      <c r="O1248" s="36">
        <f t="shared" si="22"/>
        <v>0.17809820732657833</v>
      </c>
    </row>
    <row r="1249" spans="1:15" x14ac:dyDescent="0.25">
      <c r="A1249" s="37">
        <v>131104</v>
      </c>
      <c r="B1249" s="30" t="s">
        <v>48</v>
      </c>
      <c r="C1249" s="30" t="s">
        <v>1243</v>
      </c>
      <c r="D1249" s="30" t="s">
        <v>1246</v>
      </c>
      <c r="E1249" s="42">
        <v>6184</v>
      </c>
      <c r="F1249" s="32">
        <v>6620</v>
      </c>
      <c r="G1249" s="59">
        <f t="shared" si="23"/>
        <v>436</v>
      </c>
      <c r="H1249" s="59">
        <v>5639</v>
      </c>
      <c r="I1249" s="59">
        <f t="shared" si="24"/>
        <v>981</v>
      </c>
      <c r="J1249" s="58">
        <v>0.15</v>
      </c>
      <c r="K1249" s="35">
        <v>6514</v>
      </c>
      <c r="L1249" s="56"/>
      <c r="M1249" s="35">
        <f t="shared" si="25"/>
        <v>5639</v>
      </c>
      <c r="N1249" s="35">
        <f t="shared" si="26"/>
        <v>875</v>
      </c>
      <c r="O1249" s="36">
        <f t="shared" si="22"/>
        <v>0.1343260669327602</v>
      </c>
    </row>
    <row r="1250" spans="1:15" x14ac:dyDescent="0.25">
      <c r="A1250" s="37">
        <v>131201</v>
      </c>
      <c r="B1250" s="30" t="s">
        <v>48</v>
      </c>
      <c r="C1250" s="30" t="s">
        <v>1247</v>
      </c>
      <c r="D1250" s="30" t="s">
        <v>1247</v>
      </c>
      <c r="E1250" s="42">
        <v>15281</v>
      </c>
      <c r="F1250" s="32">
        <v>16609</v>
      </c>
      <c r="G1250" s="59">
        <f t="shared" si="23"/>
        <v>1328</v>
      </c>
      <c r="H1250" s="59">
        <v>9157</v>
      </c>
      <c r="I1250" s="59">
        <f t="shared" si="24"/>
        <v>7452</v>
      </c>
      <c r="J1250" s="58">
        <v>0.45</v>
      </c>
      <c r="K1250" s="35">
        <v>16715</v>
      </c>
      <c r="L1250" s="56"/>
      <c r="M1250" s="35">
        <f t="shared" si="25"/>
        <v>9157</v>
      </c>
      <c r="N1250" s="35">
        <f t="shared" si="26"/>
        <v>7558</v>
      </c>
      <c r="O1250" s="36">
        <f t="shared" si="22"/>
        <v>0.45216871073885734</v>
      </c>
    </row>
    <row r="1251" spans="1:15" x14ac:dyDescent="0.25">
      <c r="A1251" s="37">
        <v>131202</v>
      </c>
      <c r="B1251" s="30" t="s">
        <v>48</v>
      </c>
      <c r="C1251" s="30" t="s">
        <v>1247</v>
      </c>
      <c r="D1251" s="30" t="s">
        <v>1248</v>
      </c>
      <c r="E1251" s="42">
        <v>6417</v>
      </c>
      <c r="F1251" s="32">
        <v>6901</v>
      </c>
      <c r="G1251" s="59">
        <f t="shared" si="23"/>
        <v>484</v>
      </c>
      <c r="H1251" s="59">
        <v>4457</v>
      </c>
      <c r="I1251" s="59">
        <f t="shared" si="24"/>
        <v>2444</v>
      </c>
      <c r="J1251" s="58">
        <v>0.35</v>
      </c>
      <c r="K1251" s="35">
        <v>6932</v>
      </c>
      <c r="L1251" s="56"/>
      <c r="M1251" s="35">
        <f t="shared" si="25"/>
        <v>4457</v>
      </c>
      <c r="N1251" s="35">
        <f t="shared" si="26"/>
        <v>2475</v>
      </c>
      <c r="O1251" s="36">
        <f t="shared" si="22"/>
        <v>0.35703981534910562</v>
      </c>
    </row>
    <row r="1252" spans="1:15" x14ac:dyDescent="0.25">
      <c r="A1252" s="37">
        <v>131203</v>
      </c>
      <c r="B1252" s="30" t="s">
        <v>48</v>
      </c>
      <c r="C1252" s="30" t="s">
        <v>1247</v>
      </c>
      <c r="D1252" s="30" t="s">
        <v>1249</v>
      </c>
      <c r="E1252" s="42">
        <v>4653</v>
      </c>
      <c r="F1252" s="32">
        <v>4924</v>
      </c>
      <c r="G1252" s="59">
        <f t="shared" si="23"/>
        <v>271</v>
      </c>
      <c r="H1252" s="59">
        <v>4460</v>
      </c>
      <c r="I1252" s="59">
        <f t="shared" si="24"/>
        <v>464</v>
      </c>
      <c r="J1252" s="58">
        <v>0.09</v>
      </c>
      <c r="K1252" s="35">
        <v>5009</v>
      </c>
      <c r="L1252" s="56"/>
      <c r="M1252" s="35">
        <f t="shared" si="25"/>
        <v>4460</v>
      </c>
      <c r="N1252" s="35">
        <f t="shared" si="26"/>
        <v>549</v>
      </c>
      <c r="O1252" s="36">
        <f t="shared" si="22"/>
        <v>0.10960271511279697</v>
      </c>
    </row>
    <row r="1253" spans="1:15" x14ac:dyDescent="0.25">
      <c r="A1253" s="37">
        <v>140101</v>
      </c>
      <c r="B1253" s="30" t="s">
        <v>49</v>
      </c>
      <c r="C1253" s="30" t="s">
        <v>1250</v>
      </c>
      <c r="D1253" s="30" t="s">
        <v>1250</v>
      </c>
      <c r="E1253" s="57">
        <v>301</v>
      </c>
      <c r="F1253" s="39">
        <v>339</v>
      </c>
      <c r="G1253" s="40">
        <f t="shared" si="23"/>
        <v>38</v>
      </c>
      <c r="H1253" s="40">
        <v>216</v>
      </c>
      <c r="I1253" s="40">
        <f t="shared" si="24"/>
        <v>123</v>
      </c>
      <c r="J1253" s="58">
        <v>0.36</v>
      </c>
      <c r="K1253" s="34">
        <v>355</v>
      </c>
      <c r="L1253" s="56"/>
      <c r="M1253" s="34">
        <f t="shared" si="25"/>
        <v>216</v>
      </c>
      <c r="N1253" s="34">
        <f t="shared" si="26"/>
        <v>139</v>
      </c>
      <c r="O1253" s="36">
        <f t="shared" si="22"/>
        <v>0.39154929577464787</v>
      </c>
    </row>
    <row r="1254" spans="1:15" x14ac:dyDescent="0.25">
      <c r="A1254" s="37">
        <v>140102</v>
      </c>
      <c r="B1254" s="30" t="s">
        <v>49</v>
      </c>
      <c r="C1254" s="30" t="s">
        <v>1250</v>
      </c>
      <c r="D1254" s="30" t="s">
        <v>1251</v>
      </c>
      <c r="E1254" s="42">
        <v>7514</v>
      </c>
      <c r="F1254" s="32">
        <v>8060</v>
      </c>
      <c r="G1254" s="59">
        <f t="shared" si="23"/>
        <v>546</v>
      </c>
      <c r="H1254" s="59">
        <v>5947</v>
      </c>
      <c r="I1254" s="59">
        <f t="shared" si="24"/>
        <v>2113</v>
      </c>
      <c r="J1254" s="58">
        <v>0.26</v>
      </c>
      <c r="K1254" s="35">
        <v>8188</v>
      </c>
      <c r="L1254" s="29">
        <v>0</v>
      </c>
      <c r="M1254" s="35">
        <f t="shared" si="25"/>
        <v>5947</v>
      </c>
      <c r="N1254" s="35">
        <f t="shared" si="26"/>
        <v>2241</v>
      </c>
      <c r="O1254" s="36">
        <f t="shared" si="22"/>
        <v>0.27369320957498777</v>
      </c>
    </row>
    <row r="1255" spans="1:15" x14ac:dyDescent="0.25">
      <c r="A1255" s="37">
        <v>140103</v>
      </c>
      <c r="B1255" s="30" t="s">
        <v>49</v>
      </c>
      <c r="C1255" s="30" t="s">
        <v>1250</v>
      </c>
      <c r="D1255" s="30" t="s">
        <v>1252</v>
      </c>
      <c r="E1255" s="42">
        <v>1492</v>
      </c>
      <c r="F1255" s="32">
        <v>1619</v>
      </c>
      <c r="G1255" s="59">
        <f t="shared" si="23"/>
        <v>127</v>
      </c>
      <c r="H1255" s="59">
        <v>1439</v>
      </c>
      <c r="I1255" s="59">
        <f t="shared" si="24"/>
        <v>180</v>
      </c>
      <c r="J1255" s="58">
        <v>0.11</v>
      </c>
      <c r="K1255" s="35">
        <v>1671</v>
      </c>
      <c r="L1255" s="56"/>
      <c r="M1255" s="35">
        <f t="shared" si="25"/>
        <v>1439</v>
      </c>
      <c r="N1255" s="35">
        <f t="shared" si="26"/>
        <v>232</v>
      </c>
      <c r="O1255" s="36">
        <f t="shared" si="22"/>
        <v>0.13883901855176542</v>
      </c>
    </row>
    <row r="1256" spans="1:15" x14ac:dyDescent="0.25">
      <c r="A1256" s="37">
        <v>140104</v>
      </c>
      <c r="B1256" s="30" t="s">
        <v>49</v>
      </c>
      <c r="C1256" s="30" t="s">
        <v>1250</v>
      </c>
      <c r="D1256" s="30" t="s">
        <v>1253</v>
      </c>
      <c r="E1256" s="38"/>
      <c r="F1256" s="39">
        <v>0</v>
      </c>
      <c r="G1256" s="40">
        <f t="shared" si="23"/>
        <v>0</v>
      </c>
      <c r="H1256" s="40">
        <v>0</v>
      </c>
      <c r="I1256" s="40">
        <f t="shared" si="24"/>
        <v>0</v>
      </c>
      <c r="J1256" s="40" t="s">
        <v>1834</v>
      </c>
      <c r="K1256" s="34">
        <v>0</v>
      </c>
      <c r="L1256" s="56"/>
      <c r="M1256" s="34">
        <f t="shared" si="25"/>
        <v>0</v>
      </c>
      <c r="N1256" s="34">
        <f t="shared" si="26"/>
        <v>0</v>
      </c>
      <c r="O1256" s="36" t="e">
        <f t="shared" si="22"/>
        <v>#DIV/0!</v>
      </c>
    </row>
    <row r="1257" spans="1:15" x14ac:dyDescent="0.25">
      <c r="A1257" s="37">
        <v>140105</v>
      </c>
      <c r="B1257" s="30" t="s">
        <v>49</v>
      </c>
      <c r="C1257" s="30" t="s">
        <v>1250</v>
      </c>
      <c r="D1257" s="30" t="s">
        <v>1254</v>
      </c>
      <c r="E1257" s="38"/>
      <c r="F1257" s="39">
        <v>0</v>
      </c>
      <c r="G1257" s="40">
        <f t="shared" si="23"/>
        <v>0</v>
      </c>
      <c r="H1257" s="40">
        <v>0</v>
      </c>
      <c r="I1257" s="40">
        <f t="shared" si="24"/>
        <v>0</v>
      </c>
      <c r="J1257" s="40" t="s">
        <v>1834</v>
      </c>
      <c r="K1257" s="34">
        <v>0</v>
      </c>
      <c r="L1257" s="29">
        <v>0</v>
      </c>
      <c r="M1257" s="34">
        <f t="shared" si="25"/>
        <v>0</v>
      </c>
      <c r="N1257" s="34">
        <f t="shared" si="26"/>
        <v>0</v>
      </c>
      <c r="O1257" s="36" t="e">
        <f t="shared" si="22"/>
        <v>#DIV/0!</v>
      </c>
    </row>
    <row r="1258" spans="1:15" x14ac:dyDescent="0.25">
      <c r="A1258" s="37">
        <v>140106</v>
      </c>
      <c r="B1258" s="30" t="s">
        <v>49</v>
      </c>
      <c r="C1258" s="30" t="s">
        <v>1250</v>
      </c>
      <c r="D1258" s="30" t="s">
        <v>1255</v>
      </c>
      <c r="E1258" s="42">
        <v>5085</v>
      </c>
      <c r="F1258" s="32">
        <v>5547</v>
      </c>
      <c r="G1258" s="59">
        <f t="shared" si="23"/>
        <v>462</v>
      </c>
      <c r="H1258" s="59">
        <v>2215</v>
      </c>
      <c r="I1258" s="59">
        <f t="shared" si="24"/>
        <v>3332</v>
      </c>
      <c r="J1258" s="58">
        <v>0.6</v>
      </c>
      <c r="K1258" s="35">
        <v>5790</v>
      </c>
      <c r="L1258" s="56"/>
      <c r="M1258" s="35">
        <f t="shared" si="25"/>
        <v>2215</v>
      </c>
      <c r="N1258" s="35">
        <f t="shared" si="26"/>
        <v>3575</v>
      </c>
      <c r="O1258" s="36">
        <f t="shared" si="22"/>
        <v>0.61744386873920554</v>
      </c>
    </row>
    <row r="1259" spans="1:15" x14ac:dyDescent="0.25">
      <c r="A1259" s="37">
        <v>140107</v>
      </c>
      <c r="B1259" s="30" t="s">
        <v>49</v>
      </c>
      <c r="C1259" s="30" t="s">
        <v>1250</v>
      </c>
      <c r="D1259" s="30" t="s">
        <v>1256</v>
      </c>
      <c r="E1259" s="42">
        <v>2808</v>
      </c>
      <c r="F1259" s="32">
        <v>2776</v>
      </c>
      <c r="G1259" s="59">
        <f t="shared" si="23"/>
        <v>-32</v>
      </c>
      <c r="H1259" s="59">
        <v>1553</v>
      </c>
      <c r="I1259" s="59">
        <f t="shared" si="24"/>
        <v>1223</v>
      </c>
      <c r="J1259" s="58">
        <v>0.44</v>
      </c>
      <c r="K1259" s="35">
        <v>2587</v>
      </c>
      <c r="L1259" s="56"/>
      <c r="M1259" s="35">
        <f t="shared" si="25"/>
        <v>1553</v>
      </c>
      <c r="N1259" s="35">
        <f t="shared" si="26"/>
        <v>1034</v>
      </c>
      <c r="O1259" s="36">
        <f t="shared" si="22"/>
        <v>0.3996907614998067</v>
      </c>
    </row>
    <row r="1260" spans="1:15" x14ac:dyDescent="0.25">
      <c r="A1260" s="37">
        <v>140108</v>
      </c>
      <c r="B1260" s="30" t="s">
        <v>49</v>
      </c>
      <c r="C1260" s="30" t="s">
        <v>1250</v>
      </c>
      <c r="D1260" s="30" t="s">
        <v>1257</v>
      </c>
      <c r="E1260" s="42">
        <v>8270</v>
      </c>
      <c r="F1260" s="32">
        <v>8915</v>
      </c>
      <c r="G1260" s="59">
        <f t="shared" si="23"/>
        <v>645</v>
      </c>
      <c r="H1260" s="59">
        <v>3413</v>
      </c>
      <c r="I1260" s="59">
        <f t="shared" si="24"/>
        <v>5502</v>
      </c>
      <c r="J1260" s="58">
        <v>0.62</v>
      </c>
      <c r="K1260" s="35">
        <v>9013</v>
      </c>
      <c r="L1260" s="56"/>
      <c r="M1260" s="35">
        <f t="shared" si="25"/>
        <v>3413</v>
      </c>
      <c r="N1260" s="35">
        <f t="shared" si="26"/>
        <v>5600</v>
      </c>
      <c r="O1260" s="36">
        <f t="shared" si="22"/>
        <v>0.62132475313436153</v>
      </c>
    </row>
    <row r="1261" spans="1:15" x14ac:dyDescent="0.25">
      <c r="A1261" s="37">
        <v>140109</v>
      </c>
      <c r="B1261" s="30" t="s">
        <v>49</v>
      </c>
      <c r="C1261" s="30" t="s">
        <v>1250</v>
      </c>
      <c r="D1261" s="30" t="s">
        <v>1258</v>
      </c>
      <c r="E1261" s="42">
        <v>2457</v>
      </c>
      <c r="F1261" s="32">
        <v>2526</v>
      </c>
      <c r="G1261" s="59">
        <f t="shared" si="23"/>
        <v>69</v>
      </c>
      <c r="H1261" s="59">
        <v>2016</v>
      </c>
      <c r="I1261" s="59">
        <f t="shared" si="24"/>
        <v>510</v>
      </c>
      <c r="J1261" s="58">
        <v>0.2</v>
      </c>
      <c r="K1261" s="35">
        <v>2538</v>
      </c>
      <c r="L1261" s="56"/>
      <c r="M1261" s="35">
        <f t="shared" si="25"/>
        <v>2016</v>
      </c>
      <c r="N1261" s="35">
        <f t="shared" si="26"/>
        <v>522</v>
      </c>
      <c r="O1261" s="36">
        <f t="shared" si="22"/>
        <v>0.20567375886524822</v>
      </c>
    </row>
    <row r="1262" spans="1:15" x14ac:dyDescent="0.25">
      <c r="A1262" s="37">
        <v>140110</v>
      </c>
      <c r="B1262" s="30" t="s">
        <v>49</v>
      </c>
      <c r="C1262" s="30" t="s">
        <v>1250</v>
      </c>
      <c r="D1262" s="30" t="s">
        <v>1259</v>
      </c>
      <c r="E1262" s="42">
        <v>2270</v>
      </c>
      <c r="F1262" s="32">
        <v>2369</v>
      </c>
      <c r="G1262" s="59">
        <f t="shared" si="23"/>
        <v>99</v>
      </c>
      <c r="H1262" s="59">
        <v>1608</v>
      </c>
      <c r="I1262" s="59">
        <f t="shared" si="24"/>
        <v>761</v>
      </c>
      <c r="J1262" s="58">
        <v>0.32</v>
      </c>
      <c r="K1262" s="35">
        <v>2178</v>
      </c>
      <c r="L1262" s="56"/>
      <c r="M1262" s="35">
        <f t="shared" si="25"/>
        <v>1608</v>
      </c>
      <c r="N1262" s="35">
        <f t="shared" si="26"/>
        <v>570</v>
      </c>
      <c r="O1262" s="36">
        <f t="shared" si="22"/>
        <v>0.26170798898071623</v>
      </c>
    </row>
    <row r="1263" spans="1:15" x14ac:dyDescent="0.25">
      <c r="A1263" s="37">
        <v>140111</v>
      </c>
      <c r="B1263" s="30" t="s">
        <v>49</v>
      </c>
      <c r="C1263" s="30" t="s">
        <v>1250</v>
      </c>
      <c r="D1263" s="30" t="s">
        <v>1260</v>
      </c>
      <c r="E1263" s="42">
        <v>3472</v>
      </c>
      <c r="F1263" s="32">
        <v>5753</v>
      </c>
      <c r="G1263" s="59">
        <f t="shared" si="23"/>
        <v>2281</v>
      </c>
      <c r="H1263" s="59">
        <v>2527</v>
      </c>
      <c r="I1263" s="59">
        <f t="shared" si="24"/>
        <v>3226</v>
      </c>
      <c r="J1263" s="58">
        <v>0.56000000000000005</v>
      </c>
      <c r="K1263" s="35">
        <v>5971</v>
      </c>
      <c r="L1263" s="56"/>
      <c r="M1263" s="35">
        <f t="shared" si="25"/>
        <v>2527</v>
      </c>
      <c r="N1263" s="35">
        <f t="shared" si="26"/>
        <v>3444</v>
      </c>
      <c r="O1263" s="36">
        <f t="shared" si="22"/>
        <v>0.57678780773739746</v>
      </c>
    </row>
    <row r="1264" spans="1:15" x14ac:dyDescent="0.25">
      <c r="A1264" s="37">
        <v>140112</v>
      </c>
      <c r="B1264" s="30" t="s">
        <v>49</v>
      </c>
      <c r="C1264" s="30" t="s">
        <v>1250</v>
      </c>
      <c r="D1264" s="30" t="s">
        <v>1261</v>
      </c>
      <c r="E1264" s="42">
        <v>8249</v>
      </c>
      <c r="F1264" s="32">
        <v>9205</v>
      </c>
      <c r="G1264" s="59">
        <f t="shared" si="23"/>
        <v>956</v>
      </c>
      <c r="H1264" s="59">
        <v>6746</v>
      </c>
      <c r="I1264" s="59">
        <f t="shared" si="24"/>
        <v>2459</v>
      </c>
      <c r="J1264" s="58">
        <v>0.27</v>
      </c>
      <c r="K1264" s="35">
        <v>9459</v>
      </c>
      <c r="L1264" s="56"/>
      <c r="M1264" s="35">
        <f t="shared" si="25"/>
        <v>6746</v>
      </c>
      <c r="N1264" s="35">
        <f t="shared" si="26"/>
        <v>2713</v>
      </c>
      <c r="O1264" s="36">
        <f t="shared" si="22"/>
        <v>0.28681678824400042</v>
      </c>
    </row>
    <row r="1265" spans="1:15" x14ac:dyDescent="0.25">
      <c r="A1265" s="37">
        <v>140113</v>
      </c>
      <c r="B1265" s="30" t="s">
        <v>49</v>
      </c>
      <c r="C1265" s="30" t="s">
        <v>1250</v>
      </c>
      <c r="D1265" s="30" t="s">
        <v>1262</v>
      </c>
      <c r="E1265" s="42">
        <v>4726</v>
      </c>
      <c r="F1265" s="32">
        <v>5075</v>
      </c>
      <c r="G1265" s="59">
        <f t="shared" si="23"/>
        <v>349</v>
      </c>
      <c r="H1265" s="59">
        <v>3112</v>
      </c>
      <c r="I1265" s="59">
        <f t="shared" si="24"/>
        <v>1963</v>
      </c>
      <c r="J1265" s="58">
        <v>0.39</v>
      </c>
      <c r="K1265" s="35">
        <v>5154</v>
      </c>
      <c r="L1265" s="56"/>
      <c r="M1265" s="35">
        <f t="shared" si="25"/>
        <v>3112</v>
      </c>
      <c r="N1265" s="35">
        <f t="shared" si="26"/>
        <v>2042</v>
      </c>
      <c r="O1265" s="36">
        <f t="shared" si="22"/>
        <v>0.39619712844392707</v>
      </c>
    </row>
    <row r="1266" spans="1:15" x14ac:dyDescent="0.25">
      <c r="A1266" s="37">
        <v>140114</v>
      </c>
      <c r="B1266" s="30" t="s">
        <v>49</v>
      </c>
      <c r="C1266" s="30" t="s">
        <v>1250</v>
      </c>
      <c r="D1266" s="30" t="s">
        <v>150</v>
      </c>
      <c r="E1266" s="57">
        <v>173</v>
      </c>
      <c r="F1266" s="39">
        <v>191</v>
      </c>
      <c r="G1266" s="40">
        <f t="shared" si="23"/>
        <v>18</v>
      </c>
      <c r="H1266" s="40">
        <v>0</v>
      </c>
      <c r="I1266" s="40">
        <f t="shared" si="24"/>
        <v>191</v>
      </c>
      <c r="J1266" s="58">
        <v>1</v>
      </c>
      <c r="K1266" s="34">
        <v>197</v>
      </c>
      <c r="L1266" s="56"/>
      <c r="M1266" s="34">
        <f t="shared" si="25"/>
        <v>0</v>
      </c>
      <c r="N1266" s="34">
        <f t="shared" si="26"/>
        <v>197</v>
      </c>
      <c r="O1266" s="36">
        <f t="shared" si="22"/>
        <v>1</v>
      </c>
    </row>
    <row r="1267" spans="1:15" x14ac:dyDescent="0.25">
      <c r="A1267" s="37">
        <v>140115</v>
      </c>
      <c r="B1267" s="30" t="s">
        <v>49</v>
      </c>
      <c r="C1267" s="30" t="s">
        <v>1250</v>
      </c>
      <c r="D1267" s="30" t="s">
        <v>1263</v>
      </c>
      <c r="E1267" s="42">
        <v>3598</v>
      </c>
      <c r="F1267" s="32">
        <v>3836</v>
      </c>
      <c r="G1267" s="59">
        <f t="shared" si="23"/>
        <v>238</v>
      </c>
      <c r="H1267" s="59">
        <v>2464</v>
      </c>
      <c r="I1267" s="59">
        <f t="shared" si="24"/>
        <v>1372</v>
      </c>
      <c r="J1267" s="58">
        <v>0.36</v>
      </c>
      <c r="K1267" s="35">
        <v>3805</v>
      </c>
      <c r="L1267" s="56"/>
      <c r="M1267" s="35">
        <f t="shared" si="25"/>
        <v>2464</v>
      </c>
      <c r="N1267" s="35">
        <f t="shared" si="26"/>
        <v>1341</v>
      </c>
      <c r="O1267" s="36">
        <f t="shared" si="22"/>
        <v>0.35243101182654402</v>
      </c>
    </row>
    <row r="1268" spans="1:15" x14ac:dyDescent="0.25">
      <c r="A1268" s="37">
        <v>140116</v>
      </c>
      <c r="B1268" s="30" t="s">
        <v>49</v>
      </c>
      <c r="C1268" s="30" t="s">
        <v>1250</v>
      </c>
      <c r="D1268" s="30" t="s">
        <v>1264</v>
      </c>
      <c r="E1268" s="42">
        <v>2520</v>
      </c>
      <c r="F1268" s="32">
        <v>2657</v>
      </c>
      <c r="G1268" s="59">
        <f t="shared" si="23"/>
        <v>137</v>
      </c>
      <c r="H1268" s="59">
        <v>1573</v>
      </c>
      <c r="I1268" s="59">
        <f t="shared" si="24"/>
        <v>1084</v>
      </c>
      <c r="J1268" s="58">
        <v>0.41</v>
      </c>
      <c r="K1268" s="35">
        <v>2641</v>
      </c>
      <c r="L1268" s="56"/>
      <c r="M1268" s="35">
        <f t="shared" si="25"/>
        <v>1573</v>
      </c>
      <c r="N1268" s="35">
        <f t="shared" si="26"/>
        <v>1068</v>
      </c>
      <c r="O1268" s="36">
        <f t="shared" si="22"/>
        <v>0.40439227565316166</v>
      </c>
    </row>
    <row r="1269" spans="1:15" x14ac:dyDescent="0.25">
      <c r="A1269" s="37">
        <v>140117</v>
      </c>
      <c r="B1269" s="30" t="s">
        <v>49</v>
      </c>
      <c r="C1269" s="30" t="s">
        <v>1250</v>
      </c>
      <c r="D1269" s="30" t="s">
        <v>1265</v>
      </c>
      <c r="E1269" s="42">
        <v>3150</v>
      </c>
      <c r="F1269" s="32">
        <v>3394</v>
      </c>
      <c r="G1269" s="59">
        <f t="shared" si="23"/>
        <v>244</v>
      </c>
      <c r="H1269" s="59">
        <v>1605</v>
      </c>
      <c r="I1269" s="59">
        <f t="shared" si="24"/>
        <v>1789</v>
      </c>
      <c r="J1269" s="58">
        <v>0.53</v>
      </c>
      <c r="K1269" s="35">
        <v>3421</v>
      </c>
      <c r="L1269" s="56"/>
      <c r="M1269" s="35">
        <f t="shared" si="25"/>
        <v>1605</v>
      </c>
      <c r="N1269" s="35">
        <f t="shared" si="26"/>
        <v>1816</v>
      </c>
      <c r="O1269" s="36">
        <f t="shared" si="22"/>
        <v>0.53083893598363052</v>
      </c>
    </row>
    <row r="1270" spans="1:15" x14ac:dyDescent="0.25">
      <c r="A1270" s="37">
        <v>140118</v>
      </c>
      <c r="B1270" s="30" t="s">
        <v>49</v>
      </c>
      <c r="C1270" s="30" t="s">
        <v>1250</v>
      </c>
      <c r="D1270" s="30" t="s">
        <v>1266</v>
      </c>
      <c r="E1270" s="42">
        <v>5496</v>
      </c>
      <c r="F1270" s="32">
        <v>5764</v>
      </c>
      <c r="G1270" s="59">
        <f t="shared" si="23"/>
        <v>268</v>
      </c>
      <c r="H1270" s="59">
        <v>3679</v>
      </c>
      <c r="I1270" s="59">
        <f t="shared" si="24"/>
        <v>2085</v>
      </c>
      <c r="J1270" s="58">
        <v>0.36</v>
      </c>
      <c r="K1270" s="35">
        <v>5835</v>
      </c>
      <c r="L1270" s="56"/>
      <c r="M1270" s="35">
        <f t="shared" si="25"/>
        <v>3679</v>
      </c>
      <c r="N1270" s="35">
        <f t="shared" si="26"/>
        <v>2156</v>
      </c>
      <c r="O1270" s="36">
        <f t="shared" si="22"/>
        <v>0.36949443016281064</v>
      </c>
    </row>
    <row r="1271" spans="1:15" x14ac:dyDescent="0.25">
      <c r="A1271" s="37">
        <v>140119</v>
      </c>
      <c r="B1271" s="30" t="s">
        <v>49</v>
      </c>
      <c r="C1271" s="30" t="s">
        <v>1250</v>
      </c>
      <c r="D1271" s="30" t="s">
        <v>1267</v>
      </c>
      <c r="E1271" s="42">
        <v>2182</v>
      </c>
      <c r="F1271" s="32">
        <v>2217</v>
      </c>
      <c r="G1271" s="59">
        <f t="shared" si="23"/>
        <v>35</v>
      </c>
      <c r="H1271" s="40">
        <v>881</v>
      </c>
      <c r="I1271" s="59">
        <f t="shared" si="24"/>
        <v>1336</v>
      </c>
      <c r="J1271" s="58">
        <v>0.6</v>
      </c>
      <c r="K1271" s="35">
        <v>2150</v>
      </c>
      <c r="L1271" s="56"/>
      <c r="M1271" s="34">
        <f t="shared" si="25"/>
        <v>881</v>
      </c>
      <c r="N1271" s="35">
        <f t="shared" si="26"/>
        <v>1269</v>
      </c>
      <c r="O1271" s="36">
        <f t="shared" si="22"/>
        <v>0.5902325581395349</v>
      </c>
    </row>
    <row r="1272" spans="1:15" x14ac:dyDescent="0.25">
      <c r="A1272" s="37">
        <v>140120</v>
      </c>
      <c r="B1272" s="30" t="s">
        <v>49</v>
      </c>
      <c r="C1272" s="30" t="s">
        <v>1250</v>
      </c>
      <c r="D1272" s="30" t="s">
        <v>1268</v>
      </c>
      <c r="E1272" s="42">
        <v>4368</v>
      </c>
      <c r="F1272" s="32">
        <v>4632</v>
      </c>
      <c r="G1272" s="59">
        <f t="shared" si="23"/>
        <v>264</v>
      </c>
      <c r="H1272" s="59">
        <v>3602</v>
      </c>
      <c r="I1272" s="59">
        <f t="shared" si="24"/>
        <v>1030</v>
      </c>
      <c r="J1272" s="58">
        <v>0.22</v>
      </c>
      <c r="K1272" s="35">
        <v>4580</v>
      </c>
      <c r="L1272" s="29">
        <v>0</v>
      </c>
      <c r="M1272" s="35">
        <f t="shared" si="25"/>
        <v>3602</v>
      </c>
      <c r="N1272" s="35">
        <f t="shared" si="26"/>
        <v>978</v>
      </c>
      <c r="O1272" s="36">
        <f t="shared" si="22"/>
        <v>0.21353711790393012</v>
      </c>
    </row>
    <row r="1273" spans="1:15" x14ac:dyDescent="0.25">
      <c r="A1273" s="37">
        <v>140201</v>
      </c>
      <c r="B1273" s="30" t="s">
        <v>49</v>
      </c>
      <c r="C1273" s="30" t="s">
        <v>1269</v>
      </c>
      <c r="D1273" s="30" t="s">
        <v>1269</v>
      </c>
      <c r="E1273" s="57">
        <v>685</v>
      </c>
      <c r="F1273" s="39">
        <v>725</v>
      </c>
      <c r="G1273" s="40">
        <f t="shared" si="23"/>
        <v>40</v>
      </c>
      <c r="H1273" s="40">
        <v>4</v>
      </c>
      <c r="I1273" s="40">
        <f t="shared" si="24"/>
        <v>721</v>
      </c>
      <c r="J1273" s="58">
        <v>0.99</v>
      </c>
      <c r="K1273" s="34">
        <v>711</v>
      </c>
      <c r="L1273" s="56"/>
      <c r="M1273" s="34">
        <f t="shared" si="25"/>
        <v>4</v>
      </c>
      <c r="N1273" s="34">
        <f t="shared" si="26"/>
        <v>707</v>
      </c>
      <c r="O1273" s="36">
        <f t="shared" si="22"/>
        <v>0.99437412095639943</v>
      </c>
    </row>
    <row r="1274" spans="1:15" x14ac:dyDescent="0.25">
      <c r="A1274" s="37">
        <v>140202</v>
      </c>
      <c r="B1274" s="30" t="s">
        <v>49</v>
      </c>
      <c r="C1274" s="30" t="s">
        <v>1269</v>
      </c>
      <c r="D1274" s="30" t="s">
        <v>1270</v>
      </c>
      <c r="E1274" s="42">
        <v>11182</v>
      </c>
      <c r="F1274" s="32">
        <v>12300</v>
      </c>
      <c r="G1274" s="59">
        <f t="shared" si="23"/>
        <v>1118</v>
      </c>
      <c r="H1274" s="59">
        <v>3492</v>
      </c>
      <c r="I1274" s="59">
        <f t="shared" si="24"/>
        <v>8808</v>
      </c>
      <c r="J1274" s="58">
        <v>0.72</v>
      </c>
      <c r="K1274" s="35">
        <v>12251</v>
      </c>
      <c r="L1274" s="56"/>
      <c r="M1274" s="35">
        <f t="shared" si="25"/>
        <v>3492</v>
      </c>
      <c r="N1274" s="35">
        <f t="shared" si="26"/>
        <v>8759</v>
      </c>
      <c r="O1274" s="36">
        <f t="shared" si="22"/>
        <v>0.71496204391478246</v>
      </c>
    </row>
    <row r="1275" spans="1:15" x14ac:dyDescent="0.25">
      <c r="A1275" s="37">
        <v>140203</v>
      </c>
      <c r="B1275" s="30" t="s">
        <v>49</v>
      </c>
      <c r="C1275" s="30" t="s">
        <v>1269</v>
      </c>
      <c r="D1275" s="30" t="s">
        <v>1271</v>
      </c>
      <c r="E1275" s="42">
        <v>13499</v>
      </c>
      <c r="F1275" s="32">
        <v>15025</v>
      </c>
      <c r="G1275" s="59">
        <f t="shared" si="23"/>
        <v>1526</v>
      </c>
      <c r="H1275" s="59">
        <v>6306</v>
      </c>
      <c r="I1275" s="59">
        <f t="shared" si="24"/>
        <v>8719</v>
      </c>
      <c r="J1275" s="58">
        <v>0.57999999999999996</v>
      </c>
      <c r="K1275" s="35">
        <v>15112</v>
      </c>
      <c r="L1275" s="56"/>
      <c r="M1275" s="35">
        <f t="shared" si="25"/>
        <v>6306</v>
      </c>
      <c r="N1275" s="35">
        <f t="shared" si="26"/>
        <v>8806</v>
      </c>
      <c r="O1275" s="36">
        <f t="shared" si="22"/>
        <v>0.58271572260455262</v>
      </c>
    </row>
    <row r="1276" spans="1:15" x14ac:dyDescent="0.25">
      <c r="A1276" s="37">
        <v>140204</v>
      </c>
      <c r="B1276" s="30" t="s">
        <v>49</v>
      </c>
      <c r="C1276" s="30" t="s">
        <v>1269</v>
      </c>
      <c r="D1276" s="30" t="s">
        <v>1272</v>
      </c>
      <c r="E1276" s="42">
        <v>3776</v>
      </c>
      <c r="F1276" s="32">
        <v>4167</v>
      </c>
      <c r="G1276" s="59">
        <f t="shared" si="23"/>
        <v>391</v>
      </c>
      <c r="H1276" s="59">
        <v>3425</v>
      </c>
      <c r="I1276" s="59">
        <f t="shared" si="24"/>
        <v>742</v>
      </c>
      <c r="J1276" s="58">
        <v>0.18</v>
      </c>
      <c r="K1276" s="35">
        <v>4179</v>
      </c>
      <c r="L1276" s="56"/>
      <c r="M1276" s="35">
        <f t="shared" si="25"/>
        <v>3425</v>
      </c>
      <c r="N1276" s="35">
        <f t="shared" si="26"/>
        <v>754</v>
      </c>
      <c r="O1276" s="36">
        <f t="shared" si="22"/>
        <v>0.18042593921990907</v>
      </c>
    </row>
    <row r="1277" spans="1:15" x14ac:dyDescent="0.25">
      <c r="A1277" s="37">
        <v>140205</v>
      </c>
      <c r="B1277" s="30" t="s">
        <v>49</v>
      </c>
      <c r="C1277" s="30" t="s">
        <v>1269</v>
      </c>
      <c r="D1277" s="30" t="s">
        <v>1273</v>
      </c>
      <c r="E1277" s="42">
        <v>14322</v>
      </c>
      <c r="F1277" s="32">
        <v>15874</v>
      </c>
      <c r="G1277" s="59">
        <f t="shared" si="23"/>
        <v>1552</v>
      </c>
      <c r="H1277" s="59">
        <v>9151</v>
      </c>
      <c r="I1277" s="59">
        <f t="shared" si="24"/>
        <v>6723</v>
      </c>
      <c r="J1277" s="58">
        <v>0.42</v>
      </c>
      <c r="K1277" s="35">
        <v>15934</v>
      </c>
      <c r="L1277" s="29">
        <v>122</v>
      </c>
      <c r="M1277" s="35">
        <f t="shared" si="25"/>
        <v>9273</v>
      </c>
      <c r="N1277" s="35">
        <f t="shared" si="26"/>
        <v>6661</v>
      </c>
      <c r="O1277" s="36">
        <f t="shared" si="22"/>
        <v>0.41803690222166434</v>
      </c>
    </row>
    <row r="1278" spans="1:15" x14ac:dyDescent="0.25">
      <c r="A1278" s="37">
        <v>140206</v>
      </c>
      <c r="B1278" s="30" t="s">
        <v>49</v>
      </c>
      <c r="C1278" s="30" t="s">
        <v>1269</v>
      </c>
      <c r="D1278" s="30" t="s">
        <v>1034</v>
      </c>
      <c r="E1278" s="57">
        <v>755</v>
      </c>
      <c r="F1278" s="39">
        <v>777</v>
      </c>
      <c r="G1278" s="40">
        <f t="shared" si="23"/>
        <v>22</v>
      </c>
      <c r="H1278" s="40">
        <v>722</v>
      </c>
      <c r="I1278" s="40">
        <f t="shared" si="24"/>
        <v>55</v>
      </c>
      <c r="J1278" s="58">
        <v>7.0000000000000007E-2</v>
      </c>
      <c r="K1278" s="34">
        <v>768</v>
      </c>
      <c r="L1278" s="29">
        <v>0</v>
      </c>
      <c r="M1278" s="34">
        <f t="shared" si="25"/>
        <v>722</v>
      </c>
      <c r="N1278" s="34">
        <f t="shared" si="26"/>
        <v>46</v>
      </c>
      <c r="O1278" s="36">
        <f t="shared" si="22"/>
        <v>5.9895833333333336E-2</v>
      </c>
    </row>
    <row r="1279" spans="1:15" x14ac:dyDescent="0.25">
      <c r="A1279" s="37">
        <v>140301</v>
      </c>
      <c r="B1279" s="30" t="s">
        <v>49</v>
      </c>
      <c r="C1279" s="30" t="s">
        <v>49</v>
      </c>
      <c r="D1279" s="30" t="s">
        <v>49</v>
      </c>
      <c r="E1279" s="42">
        <v>12953</v>
      </c>
      <c r="F1279" s="32">
        <v>13941</v>
      </c>
      <c r="G1279" s="59">
        <f t="shared" si="23"/>
        <v>988</v>
      </c>
      <c r="H1279" s="59">
        <v>4320</v>
      </c>
      <c r="I1279" s="59">
        <f t="shared" si="24"/>
        <v>9621</v>
      </c>
      <c r="J1279" s="58">
        <v>0.69</v>
      </c>
      <c r="K1279" s="35">
        <v>13850</v>
      </c>
      <c r="L1279" s="56"/>
      <c r="M1279" s="35">
        <f t="shared" si="25"/>
        <v>4320</v>
      </c>
      <c r="N1279" s="35">
        <f t="shared" si="26"/>
        <v>9530</v>
      </c>
      <c r="O1279" s="36">
        <f t="shared" si="22"/>
        <v>0.68808664259927799</v>
      </c>
    </row>
    <row r="1280" spans="1:15" x14ac:dyDescent="0.25">
      <c r="A1280" s="37">
        <v>140302</v>
      </c>
      <c r="B1280" s="30" t="s">
        <v>49</v>
      </c>
      <c r="C1280" s="30" t="s">
        <v>49</v>
      </c>
      <c r="D1280" s="30" t="s">
        <v>1274</v>
      </c>
      <c r="E1280" s="42">
        <v>1425</v>
      </c>
      <c r="F1280" s="32">
        <v>1539</v>
      </c>
      <c r="G1280" s="59">
        <f t="shared" si="23"/>
        <v>114</v>
      </c>
      <c r="H1280" s="59">
        <v>1411</v>
      </c>
      <c r="I1280" s="59">
        <f t="shared" si="24"/>
        <v>128</v>
      </c>
      <c r="J1280" s="58">
        <v>0.08</v>
      </c>
      <c r="K1280" s="35">
        <v>1571</v>
      </c>
      <c r="L1280" s="56"/>
      <c r="M1280" s="35">
        <f t="shared" si="25"/>
        <v>1411</v>
      </c>
      <c r="N1280" s="35">
        <f t="shared" si="26"/>
        <v>160</v>
      </c>
      <c r="O1280" s="36">
        <f t="shared" si="22"/>
        <v>0.10184595798854233</v>
      </c>
    </row>
    <row r="1281" spans="1:15" x14ac:dyDescent="0.25">
      <c r="A1281" s="37">
        <v>140303</v>
      </c>
      <c r="B1281" s="30" t="s">
        <v>49</v>
      </c>
      <c r="C1281" s="30" t="s">
        <v>49</v>
      </c>
      <c r="D1281" s="30" t="s">
        <v>1275</v>
      </c>
      <c r="E1281" s="42">
        <v>3760</v>
      </c>
      <c r="F1281" s="32">
        <v>4000</v>
      </c>
      <c r="G1281" s="59">
        <f t="shared" si="23"/>
        <v>240</v>
      </c>
      <c r="H1281" s="59">
        <v>2193</v>
      </c>
      <c r="I1281" s="59">
        <f t="shared" si="24"/>
        <v>1807</v>
      </c>
      <c r="J1281" s="58">
        <v>0.45</v>
      </c>
      <c r="K1281" s="35">
        <v>3965</v>
      </c>
      <c r="L1281" s="56"/>
      <c r="M1281" s="35">
        <f t="shared" si="25"/>
        <v>2193</v>
      </c>
      <c r="N1281" s="35">
        <f t="shared" si="26"/>
        <v>1772</v>
      </c>
      <c r="O1281" s="36">
        <f t="shared" si="22"/>
        <v>0.44691046658259775</v>
      </c>
    </row>
    <row r="1282" spans="1:15" x14ac:dyDescent="0.25">
      <c r="A1282" s="37">
        <v>140304</v>
      </c>
      <c r="B1282" s="30" t="s">
        <v>49</v>
      </c>
      <c r="C1282" s="30" t="s">
        <v>49</v>
      </c>
      <c r="D1282" s="30" t="s">
        <v>1276</v>
      </c>
      <c r="E1282" s="42">
        <v>9145</v>
      </c>
      <c r="F1282" s="32">
        <v>10287</v>
      </c>
      <c r="G1282" s="59">
        <f t="shared" si="23"/>
        <v>1142</v>
      </c>
      <c r="H1282" s="59">
        <v>8573</v>
      </c>
      <c r="I1282" s="59">
        <f t="shared" si="24"/>
        <v>1714</v>
      </c>
      <c r="J1282" s="58">
        <v>0.17</v>
      </c>
      <c r="K1282" s="35">
        <v>10545</v>
      </c>
      <c r="L1282" s="56"/>
      <c r="M1282" s="35">
        <f t="shared" si="25"/>
        <v>8573</v>
      </c>
      <c r="N1282" s="35">
        <f t="shared" si="26"/>
        <v>1972</v>
      </c>
      <c r="O1282" s="36">
        <f t="shared" si="22"/>
        <v>0.18700806069227122</v>
      </c>
    </row>
    <row r="1283" spans="1:15" x14ac:dyDescent="0.25">
      <c r="A1283" s="37">
        <v>140305</v>
      </c>
      <c r="B1283" s="30" t="s">
        <v>49</v>
      </c>
      <c r="C1283" s="30" t="s">
        <v>49</v>
      </c>
      <c r="D1283" s="30" t="s">
        <v>1277</v>
      </c>
      <c r="E1283" s="42">
        <v>11226</v>
      </c>
      <c r="F1283" s="32">
        <v>11950</v>
      </c>
      <c r="G1283" s="59">
        <f t="shared" si="23"/>
        <v>724</v>
      </c>
      <c r="H1283" s="59">
        <v>9233</v>
      </c>
      <c r="I1283" s="59">
        <f t="shared" si="24"/>
        <v>2717</v>
      </c>
      <c r="J1283" s="58">
        <v>0.23</v>
      </c>
      <c r="K1283" s="35">
        <v>12037</v>
      </c>
      <c r="L1283" s="56"/>
      <c r="M1283" s="35">
        <f t="shared" si="25"/>
        <v>9233</v>
      </c>
      <c r="N1283" s="35">
        <f t="shared" si="26"/>
        <v>2804</v>
      </c>
      <c r="O1283" s="36">
        <f t="shared" si="22"/>
        <v>0.23294840907202791</v>
      </c>
    </row>
    <row r="1284" spans="1:15" x14ac:dyDescent="0.25">
      <c r="A1284" s="37">
        <v>140306</v>
      </c>
      <c r="B1284" s="30" t="s">
        <v>49</v>
      </c>
      <c r="C1284" s="30" t="s">
        <v>49</v>
      </c>
      <c r="D1284" s="30" t="s">
        <v>1278</v>
      </c>
      <c r="E1284" s="42">
        <v>36132</v>
      </c>
      <c r="F1284" s="32">
        <v>40236</v>
      </c>
      <c r="G1284" s="59">
        <f t="shared" si="23"/>
        <v>4104</v>
      </c>
      <c r="H1284" s="59">
        <v>35613</v>
      </c>
      <c r="I1284" s="59">
        <f t="shared" si="24"/>
        <v>4623</v>
      </c>
      <c r="J1284" s="58">
        <v>0.11</v>
      </c>
      <c r="K1284" s="35">
        <v>41318</v>
      </c>
      <c r="L1284" s="29">
        <v>47</v>
      </c>
      <c r="M1284" s="35">
        <f t="shared" si="25"/>
        <v>35660</v>
      </c>
      <c r="N1284" s="35">
        <f t="shared" si="26"/>
        <v>5658</v>
      </c>
      <c r="O1284" s="36">
        <f t="shared" si="22"/>
        <v>0.13693789631637543</v>
      </c>
    </row>
    <row r="1285" spans="1:15" x14ac:dyDescent="0.25">
      <c r="A1285" s="37">
        <v>140307</v>
      </c>
      <c r="B1285" s="30" t="s">
        <v>49</v>
      </c>
      <c r="C1285" s="30" t="s">
        <v>49</v>
      </c>
      <c r="D1285" s="30" t="s">
        <v>1279</v>
      </c>
      <c r="E1285" s="42">
        <v>13854</v>
      </c>
      <c r="F1285" s="32">
        <v>15142</v>
      </c>
      <c r="G1285" s="59">
        <f t="shared" si="23"/>
        <v>1288</v>
      </c>
      <c r="H1285" s="59">
        <v>6122</v>
      </c>
      <c r="I1285" s="59">
        <f t="shared" si="24"/>
        <v>9020</v>
      </c>
      <c r="J1285" s="58">
        <v>0.6</v>
      </c>
      <c r="K1285" s="35">
        <v>15610</v>
      </c>
      <c r="L1285" s="56"/>
      <c r="M1285" s="35">
        <f t="shared" si="25"/>
        <v>6122</v>
      </c>
      <c r="N1285" s="35">
        <f t="shared" si="26"/>
        <v>9488</v>
      </c>
      <c r="O1285" s="36">
        <f t="shared" ref="O1285:O1539" si="27">N1285/K1285</f>
        <v>0.60781550288276742</v>
      </c>
    </row>
    <row r="1286" spans="1:15" x14ac:dyDescent="0.25">
      <c r="A1286" s="37">
        <v>140308</v>
      </c>
      <c r="B1286" s="30" t="s">
        <v>49</v>
      </c>
      <c r="C1286" s="30" t="s">
        <v>49</v>
      </c>
      <c r="D1286" s="30" t="s">
        <v>1280</v>
      </c>
      <c r="E1286" s="42">
        <v>30084</v>
      </c>
      <c r="F1286" s="32">
        <v>35094</v>
      </c>
      <c r="G1286" s="59">
        <f t="shared" ref="G1286:G1540" si="28">F1286-E1286</f>
        <v>5010</v>
      </c>
      <c r="H1286" s="59">
        <v>30944</v>
      </c>
      <c r="I1286" s="59">
        <f t="shared" ref="I1286:I1540" si="29">F1286-H1286</f>
        <v>4150</v>
      </c>
      <c r="J1286" s="58">
        <v>0.12</v>
      </c>
      <c r="K1286" s="35">
        <v>36019</v>
      </c>
      <c r="L1286" s="29">
        <v>162</v>
      </c>
      <c r="M1286" s="35">
        <f t="shared" ref="M1286:M1540" si="30">H1286+L1286</f>
        <v>31106</v>
      </c>
      <c r="N1286" s="35">
        <f t="shared" ref="N1286:N1540" si="31">K1286-M1286</f>
        <v>4913</v>
      </c>
      <c r="O1286" s="36">
        <f t="shared" si="27"/>
        <v>0.13640023321025013</v>
      </c>
    </row>
    <row r="1287" spans="1:15" x14ac:dyDescent="0.25">
      <c r="A1287" s="37">
        <v>140309</v>
      </c>
      <c r="B1287" s="30" t="s">
        <v>49</v>
      </c>
      <c r="C1287" s="30" t="s">
        <v>49</v>
      </c>
      <c r="D1287" s="30" t="s">
        <v>1281</v>
      </c>
      <c r="E1287" s="42">
        <v>4209</v>
      </c>
      <c r="F1287" s="32">
        <v>4470</v>
      </c>
      <c r="G1287" s="59">
        <f t="shared" si="28"/>
        <v>261</v>
      </c>
      <c r="H1287" s="59">
        <v>2995</v>
      </c>
      <c r="I1287" s="59">
        <f t="shared" si="29"/>
        <v>1475</v>
      </c>
      <c r="J1287" s="58">
        <v>0.33</v>
      </c>
      <c r="K1287" s="35">
        <v>4595</v>
      </c>
      <c r="L1287" s="56"/>
      <c r="M1287" s="35">
        <f t="shared" si="30"/>
        <v>2995</v>
      </c>
      <c r="N1287" s="35">
        <f t="shared" si="31"/>
        <v>1600</v>
      </c>
      <c r="O1287" s="36">
        <f t="shared" si="27"/>
        <v>0.34820457018498369</v>
      </c>
    </row>
    <row r="1288" spans="1:15" x14ac:dyDescent="0.25">
      <c r="A1288" s="37">
        <v>140310</v>
      </c>
      <c r="B1288" s="30" t="s">
        <v>49</v>
      </c>
      <c r="C1288" s="30" t="s">
        <v>49</v>
      </c>
      <c r="D1288" s="30" t="s">
        <v>1035</v>
      </c>
      <c r="E1288" s="42">
        <v>9424</v>
      </c>
      <c r="F1288" s="32">
        <v>10086</v>
      </c>
      <c r="G1288" s="59">
        <f t="shared" si="28"/>
        <v>662</v>
      </c>
      <c r="H1288" s="59">
        <v>7239</v>
      </c>
      <c r="I1288" s="59">
        <f t="shared" si="29"/>
        <v>2847</v>
      </c>
      <c r="J1288" s="58">
        <v>0.28000000000000003</v>
      </c>
      <c r="K1288" s="35">
        <v>10015</v>
      </c>
      <c r="L1288" s="56"/>
      <c r="M1288" s="35">
        <f t="shared" si="30"/>
        <v>7239</v>
      </c>
      <c r="N1288" s="35">
        <f t="shared" si="31"/>
        <v>2776</v>
      </c>
      <c r="O1288" s="36">
        <f t="shared" si="27"/>
        <v>0.27718422366450324</v>
      </c>
    </row>
    <row r="1289" spans="1:15" x14ac:dyDescent="0.25">
      <c r="A1289" s="37">
        <v>140311</v>
      </c>
      <c r="B1289" s="30" t="s">
        <v>49</v>
      </c>
      <c r="C1289" s="30" t="s">
        <v>49</v>
      </c>
      <c r="D1289" s="30" t="s">
        <v>1213</v>
      </c>
      <c r="E1289" s="42">
        <v>1552</v>
      </c>
      <c r="F1289" s="32">
        <v>1642</v>
      </c>
      <c r="G1289" s="59">
        <f t="shared" si="28"/>
        <v>90</v>
      </c>
      <c r="H1289" s="40">
        <v>913</v>
      </c>
      <c r="I1289" s="59">
        <f t="shared" si="29"/>
        <v>729</v>
      </c>
      <c r="J1289" s="58">
        <v>0.44</v>
      </c>
      <c r="K1289" s="35">
        <v>1683</v>
      </c>
      <c r="L1289" s="56"/>
      <c r="M1289" s="34">
        <f t="shared" si="30"/>
        <v>913</v>
      </c>
      <c r="N1289" s="35">
        <f t="shared" si="31"/>
        <v>770</v>
      </c>
      <c r="O1289" s="36">
        <f t="shared" si="27"/>
        <v>0.45751633986928103</v>
      </c>
    </row>
    <row r="1290" spans="1:15" x14ac:dyDescent="0.25">
      <c r="A1290" s="37">
        <v>140312</v>
      </c>
      <c r="B1290" s="30" t="s">
        <v>49</v>
      </c>
      <c r="C1290" s="30" t="s">
        <v>49</v>
      </c>
      <c r="D1290" s="30" t="s">
        <v>1282</v>
      </c>
      <c r="E1290" s="42">
        <v>12493</v>
      </c>
      <c r="F1290" s="32">
        <v>13608</v>
      </c>
      <c r="G1290" s="59">
        <f t="shared" si="28"/>
        <v>1115</v>
      </c>
      <c r="H1290" s="59">
        <v>9209</v>
      </c>
      <c r="I1290" s="59">
        <f t="shared" si="29"/>
        <v>4399</v>
      </c>
      <c r="J1290" s="58">
        <v>0.32</v>
      </c>
      <c r="K1290" s="35">
        <v>13686</v>
      </c>
      <c r="L1290" s="56"/>
      <c r="M1290" s="35">
        <f t="shared" si="30"/>
        <v>9209</v>
      </c>
      <c r="N1290" s="35">
        <f t="shared" si="31"/>
        <v>4477</v>
      </c>
      <c r="O1290" s="36">
        <f t="shared" si="27"/>
        <v>0.32712260704369428</v>
      </c>
    </row>
    <row r="1291" spans="1:15" x14ac:dyDescent="0.25">
      <c r="A1291" s="37">
        <v>150101</v>
      </c>
      <c r="B1291" s="30" t="s">
        <v>50</v>
      </c>
      <c r="C1291" s="30" t="s">
        <v>50</v>
      </c>
      <c r="D1291" s="30" t="s">
        <v>50</v>
      </c>
      <c r="E1291" s="38"/>
      <c r="F1291" s="39">
        <v>0</v>
      </c>
      <c r="G1291" s="40">
        <f t="shared" si="28"/>
        <v>0</v>
      </c>
      <c r="H1291" s="40">
        <v>0</v>
      </c>
      <c r="I1291" s="40">
        <f t="shared" si="29"/>
        <v>0</v>
      </c>
      <c r="J1291" s="40" t="s">
        <v>1834</v>
      </c>
      <c r="K1291" s="34">
        <v>0</v>
      </c>
      <c r="L1291" s="56"/>
      <c r="M1291" s="34">
        <f t="shared" si="30"/>
        <v>0</v>
      </c>
      <c r="N1291" s="34">
        <f t="shared" si="31"/>
        <v>0</v>
      </c>
      <c r="O1291" s="36" t="e">
        <f t="shared" si="27"/>
        <v>#DIV/0!</v>
      </c>
    </row>
    <row r="1292" spans="1:15" x14ac:dyDescent="0.25">
      <c r="A1292" s="37">
        <v>150102</v>
      </c>
      <c r="B1292" s="30" t="s">
        <v>50</v>
      </c>
      <c r="C1292" s="30" t="s">
        <v>50</v>
      </c>
      <c r="D1292" s="30" t="s">
        <v>1837</v>
      </c>
      <c r="E1292" s="38"/>
      <c r="F1292" s="39">
        <v>0</v>
      </c>
      <c r="G1292" s="40">
        <f t="shared" si="28"/>
        <v>0</v>
      </c>
      <c r="H1292" s="40">
        <v>0</v>
      </c>
      <c r="I1292" s="40">
        <f t="shared" si="29"/>
        <v>0</v>
      </c>
      <c r="J1292" s="40" t="s">
        <v>1834</v>
      </c>
      <c r="K1292" s="34">
        <v>0</v>
      </c>
      <c r="L1292" s="56"/>
      <c r="M1292" s="34">
        <f t="shared" si="30"/>
        <v>0</v>
      </c>
      <c r="N1292" s="34">
        <f t="shared" si="31"/>
        <v>0</v>
      </c>
      <c r="O1292" s="36" t="e">
        <f t="shared" si="27"/>
        <v>#DIV/0!</v>
      </c>
    </row>
    <row r="1293" spans="1:15" x14ac:dyDescent="0.25">
      <c r="A1293" s="37">
        <v>150103</v>
      </c>
      <c r="B1293" s="30" t="s">
        <v>50</v>
      </c>
      <c r="C1293" s="30" t="s">
        <v>50</v>
      </c>
      <c r="D1293" s="30" t="s">
        <v>1284</v>
      </c>
      <c r="E1293" s="38"/>
      <c r="F1293" s="39">
        <v>0</v>
      </c>
      <c r="G1293" s="40">
        <f t="shared" si="28"/>
        <v>0</v>
      </c>
      <c r="H1293" s="40">
        <v>0</v>
      </c>
      <c r="I1293" s="40">
        <f t="shared" si="29"/>
        <v>0</v>
      </c>
      <c r="J1293" s="40" t="s">
        <v>1834</v>
      </c>
      <c r="K1293" s="34">
        <v>0</v>
      </c>
      <c r="L1293" s="29">
        <v>0</v>
      </c>
      <c r="M1293" s="34">
        <f t="shared" si="30"/>
        <v>0</v>
      </c>
      <c r="N1293" s="34">
        <f t="shared" si="31"/>
        <v>0</v>
      </c>
      <c r="O1293" s="36" t="e">
        <f t="shared" si="27"/>
        <v>#DIV/0!</v>
      </c>
    </row>
    <row r="1294" spans="1:15" x14ac:dyDescent="0.25">
      <c r="A1294" s="37">
        <v>150104</v>
      </c>
      <c r="B1294" s="30" t="s">
        <v>50</v>
      </c>
      <c r="C1294" s="30" t="s">
        <v>50</v>
      </c>
      <c r="D1294" s="30" t="s">
        <v>1285</v>
      </c>
      <c r="E1294" s="38"/>
      <c r="F1294" s="39">
        <v>0</v>
      </c>
      <c r="G1294" s="40">
        <f t="shared" si="28"/>
        <v>0</v>
      </c>
      <c r="H1294" s="40">
        <v>0</v>
      </c>
      <c r="I1294" s="40">
        <f t="shared" si="29"/>
        <v>0</v>
      </c>
      <c r="J1294" s="40" t="s">
        <v>1834</v>
      </c>
      <c r="K1294" s="34">
        <v>0</v>
      </c>
      <c r="L1294" s="56"/>
      <c r="M1294" s="34">
        <f t="shared" si="30"/>
        <v>0</v>
      </c>
      <c r="N1294" s="34">
        <f t="shared" si="31"/>
        <v>0</v>
      </c>
      <c r="O1294" s="36" t="e">
        <f t="shared" si="27"/>
        <v>#DIV/0!</v>
      </c>
    </row>
    <row r="1295" spans="1:15" x14ac:dyDescent="0.25">
      <c r="A1295" s="37">
        <v>150105</v>
      </c>
      <c r="B1295" s="30" t="s">
        <v>50</v>
      </c>
      <c r="C1295" s="30" t="s">
        <v>50</v>
      </c>
      <c r="D1295" s="30" t="s">
        <v>1286</v>
      </c>
      <c r="E1295" s="38"/>
      <c r="F1295" s="39">
        <v>0</v>
      </c>
      <c r="G1295" s="40">
        <f t="shared" si="28"/>
        <v>0</v>
      </c>
      <c r="H1295" s="40">
        <v>0</v>
      </c>
      <c r="I1295" s="40">
        <f t="shared" si="29"/>
        <v>0</v>
      </c>
      <c r="J1295" s="40" t="s">
        <v>1834</v>
      </c>
      <c r="K1295" s="34">
        <v>0</v>
      </c>
      <c r="L1295" s="56"/>
      <c r="M1295" s="34">
        <f t="shared" si="30"/>
        <v>0</v>
      </c>
      <c r="N1295" s="34">
        <f t="shared" si="31"/>
        <v>0</v>
      </c>
      <c r="O1295" s="36" t="e">
        <f t="shared" si="27"/>
        <v>#DIV/0!</v>
      </c>
    </row>
    <row r="1296" spans="1:15" x14ac:dyDescent="0.25">
      <c r="A1296" s="37">
        <v>150106</v>
      </c>
      <c r="B1296" s="30" t="s">
        <v>50</v>
      </c>
      <c r="C1296" s="30" t="s">
        <v>50</v>
      </c>
      <c r="D1296" s="30" t="s">
        <v>1287</v>
      </c>
      <c r="E1296" s="42">
        <v>4042</v>
      </c>
      <c r="F1296" s="32">
        <v>4070</v>
      </c>
      <c r="G1296" s="59">
        <f t="shared" si="28"/>
        <v>28</v>
      </c>
      <c r="H1296" s="59">
        <v>1109</v>
      </c>
      <c r="I1296" s="59">
        <f t="shared" si="29"/>
        <v>2961</v>
      </c>
      <c r="J1296" s="58">
        <v>0.73</v>
      </c>
      <c r="K1296" s="35">
        <v>3854</v>
      </c>
      <c r="L1296" s="56"/>
      <c r="M1296" s="35">
        <f t="shared" si="30"/>
        <v>1109</v>
      </c>
      <c r="N1296" s="35">
        <f t="shared" si="31"/>
        <v>2745</v>
      </c>
      <c r="O1296" s="36">
        <f t="shared" si="27"/>
        <v>0.71224701608718211</v>
      </c>
    </row>
    <row r="1297" spans="1:15" x14ac:dyDescent="0.25">
      <c r="A1297" s="37">
        <v>150107</v>
      </c>
      <c r="B1297" s="30" t="s">
        <v>50</v>
      </c>
      <c r="C1297" s="30" t="s">
        <v>50</v>
      </c>
      <c r="D1297" s="30" t="s">
        <v>1288</v>
      </c>
      <c r="E1297" s="38"/>
      <c r="F1297" s="39">
        <v>0</v>
      </c>
      <c r="G1297" s="40">
        <f t="shared" si="28"/>
        <v>0</v>
      </c>
      <c r="H1297" s="40">
        <v>0</v>
      </c>
      <c r="I1297" s="40">
        <f t="shared" si="29"/>
        <v>0</v>
      </c>
      <c r="J1297" s="40" t="s">
        <v>1834</v>
      </c>
      <c r="K1297" s="34">
        <v>0</v>
      </c>
      <c r="L1297" s="56"/>
      <c r="M1297" s="34">
        <f t="shared" si="30"/>
        <v>0</v>
      </c>
      <c r="N1297" s="34">
        <f t="shared" si="31"/>
        <v>0</v>
      </c>
      <c r="O1297" s="36" t="e">
        <f t="shared" si="27"/>
        <v>#DIV/0!</v>
      </c>
    </row>
    <row r="1298" spans="1:15" x14ac:dyDescent="0.25">
      <c r="A1298" s="37">
        <v>150108</v>
      </c>
      <c r="B1298" s="30" t="s">
        <v>50</v>
      </c>
      <c r="C1298" s="30" t="s">
        <v>50</v>
      </c>
      <c r="D1298" s="30" t="s">
        <v>1289</v>
      </c>
      <c r="E1298" s="38"/>
      <c r="F1298" s="39">
        <v>0</v>
      </c>
      <c r="G1298" s="40">
        <f t="shared" si="28"/>
        <v>0</v>
      </c>
      <c r="H1298" s="40">
        <v>0</v>
      </c>
      <c r="I1298" s="40">
        <f t="shared" si="29"/>
        <v>0</v>
      </c>
      <c r="J1298" s="40" t="s">
        <v>1834</v>
      </c>
      <c r="K1298" s="34">
        <v>0</v>
      </c>
      <c r="L1298" s="56"/>
      <c r="M1298" s="34">
        <f t="shared" si="30"/>
        <v>0</v>
      </c>
      <c r="N1298" s="34">
        <f t="shared" si="31"/>
        <v>0</v>
      </c>
      <c r="O1298" s="36" t="e">
        <f t="shared" si="27"/>
        <v>#DIV/0!</v>
      </c>
    </row>
    <row r="1299" spans="1:15" x14ac:dyDescent="0.25">
      <c r="A1299" s="37">
        <v>150109</v>
      </c>
      <c r="B1299" s="30" t="s">
        <v>50</v>
      </c>
      <c r="C1299" s="30" t="s">
        <v>50</v>
      </c>
      <c r="D1299" s="30" t="s">
        <v>1290</v>
      </c>
      <c r="E1299" s="57">
        <v>206</v>
      </c>
      <c r="F1299" s="39">
        <v>213</v>
      </c>
      <c r="G1299" s="40">
        <f t="shared" si="28"/>
        <v>7</v>
      </c>
      <c r="H1299" s="40">
        <v>99</v>
      </c>
      <c r="I1299" s="40">
        <f t="shared" si="29"/>
        <v>114</v>
      </c>
      <c r="J1299" s="58">
        <v>0.54</v>
      </c>
      <c r="K1299" s="34">
        <v>213</v>
      </c>
      <c r="L1299" s="56"/>
      <c r="M1299" s="34">
        <f t="shared" si="30"/>
        <v>99</v>
      </c>
      <c r="N1299" s="34">
        <f t="shared" si="31"/>
        <v>114</v>
      </c>
      <c r="O1299" s="36">
        <f t="shared" si="27"/>
        <v>0.53521126760563376</v>
      </c>
    </row>
    <row r="1300" spans="1:15" x14ac:dyDescent="0.25">
      <c r="A1300" s="37">
        <v>150110</v>
      </c>
      <c r="B1300" s="30" t="s">
        <v>50</v>
      </c>
      <c r="C1300" s="30" t="s">
        <v>50</v>
      </c>
      <c r="D1300" s="30" t="s">
        <v>1091</v>
      </c>
      <c r="E1300" s="38"/>
      <c r="F1300" s="39">
        <v>0</v>
      </c>
      <c r="G1300" s="40">
        <f t="shared" si="28"/>
        <v>0</v>
      </c>
      <c r="H1300" s="40">
        <v>0</v>
      </c>
      <c r="I1300" s="40">
        <f t="shared" si="29"/>
        <v>0</v>
      </c>
      <c r="J1300" s="40" t="s">
        <v>1834</v>
      </c>
      <c r="K1300" s="34">
        <v>0</v>
      </c>
      <c r="L1300" s="56"/>
      <c r="M1300" s="34">
        <f t="shared" si="30"/>
        <v>0</v>
      </c>
      <c r="N1300" s="34">
        <f t="shared" si="31"/>
        <v>0</v>
      </c>
      <c r="O1300" s="36" t="e">
        <f t="shared" si="27"/>
        <v>#DIV/0!</v>
      </c>
    </row>
    <row r="1301" spans="1:15" x14ac:dyDescent="0.25">
      <c r="A1301" s="37">
        <v>150111</v>
      </c>
      <c r="B1301" s="30" t="s">
        <v>50</v>
      </c>
      <c r="C1301" s="30" t="s">
        <v>50</v>
      </c>
      <c r="D1301" s="30" t="s">
        <v>1291</v>
      </c>
      <c r="E1301" s="38"/>
      <c r="F1301" s="39">
        <v>0</v>
      </c>
      <c r="G1301" s="40">
        <f t="shared" si="28"/>
        <v>0</v>
      </c>
      <c r="H1301" s="40">
        <v>0</v>
      </c>
      <c r="I1301" s="40">
        <f t="shared" si="29"/>
        <v>0</v>
      </c>
      <c r="J1301" s="40" t="s">
        <v>1834</v>
      </c>
      <c r="K1301" s="34">
        <v>0</v>
      </c>
      <c r="L1301" s="56"/>
      <c r="M1301" s="34">
        <f t="shared" si="30"/>
        <v>0</v>
      </c>
      <c r="N1301" s="34">
        <f t="shared" si="31"/>
        <v>0</v>
      </c>
      <c r="O1301" s="36" t="e">
        <f t="shared" si="27"/>
        <v>#DIV/0!</v>
      </c>
    </row>
    <row r="1302" spans="1:15" x14ac:dyDescent="0.25">
      <c r="A1302" s="37">
        <v>150112</v>
      </c>
      <c r="B1302" s="30" t="s">
        <v>50</v>
      </c>
      <c r="C1302" s="30" t="s">
        <v>50</v>
      </c>
      <c r="D1302" s="30" t="s">
        <v>165</v>
      </c>
      <c r="E1302" s="38"/>
      <c r="F1302" s="39">
        <v>0</v>
      </c>
      <c r="G1302" s="40">
        <f t="shared" si="28"/>
        <v>0</v>
      </c>
      <c r="H1302" s="40">
        <v>0</v>
      </c>
      <c r="I1302" s="40">
        <f t="shared" si="29"/>
        <v>0</v>
      </c>
      <c r="J1302" s="40" t="s">
        <v>1834</v>
      </c>
      <c r="K1302" s="34">
        <v>0</v>
      </c>
      <c r="L1302" s="56"/>
      <c r="M1302" s="34">
        <f t="shared" si="30"/>
        <v>0</v>
      </c>
      <c r="N1302" s="34">
        <f t="shared" si="31"/>
        <v>0</v>
      </c>
      <c r="O1302" s="36" t="e">
        <f t="shared" si="27"/>
        <v>#DIV/0!</v>
      </c>
    </row>
    <row r="1303" spans="1:15" x14ac:dyDescent="0.25">
      <c r="A1303" s="37">
        <v>150113</v>
      </c>
      <c r="B1303" s="30" t="s">
        <v>50</v>
      </c>
      <c r="C1303" s="30" t="s">
        <v>50</v>
      </c>
      <c r="D1303" s="30" t="s">
        <v>1292</v>
      </c>
      <c r="E1303" s="38"/>
      <c r="F1303" s="39">
        <v>0</v>
      </c>
      <c r="G1303" s="40">
        <f t="shared" si="28"/>
        <v>0</v>
      </c>
      <c r="H1303" s="40">
        <v>0</v>
      </c>
      <c r="I1303" s="40">
        <f t="shared" si="29"/>
        <v>0</v>
      </c>
      <c r="J1303" s="40" t="s">
        <v>1834</v>
      </c>
      <c r="K1303" s="34">
        <v>0</v>
      </c>
      <c r="L1303" s="56"/>
      <c r="M1303" s="34">
        <f t="shared" si="30"/>
        <v>0</v>
      </c>
      <c r="N1303" s="34">
        <f t="shared" si="31"/>
        <v>0</v>
      </c>
      <c r="O1303" s="36" t="e">
        <f t="shared" si="27"/>
        <v>#DIV/0!</v>
      </c>
    </row>
    <row r="1304" spans="1:15" x14ac:dyDescent="0.25">
      <c r="A1304" s="37">
        <v>150114</v>
      </c>
      <c r="B1304" s="30" t="s">
        <v>50</v>
      </c>
      <c r="C1304" s="30" t="s">
        <v>50</v>
      </c>
      <c r="D1304" s="30" t="s">
        <v>1293</v>
      </c>
      <c r="E1304" s="38"/>
      <c r="F1304" s="39">
        <v>0</v>
      </c>
      <c r="G1304" s="40">
        <f t="shared" si="28"/>
        <v>0</v>
      </c>
      <c r="H1304" s="40">
        <v>0</v>
      </c>
      <c r="I1304" s="40">
        <f t="shared" si="29"/>
        <v>0</v>
      </c>
      <c r="J1304" s="40" t="s">
        <v>1834</v>
      </c>
      <c r="K1304" s="34">
        <v>0</v>
      </c>
      <c r="L1304" s="29">
        <v>0</v>
      </c>
      <c r="M1304" s="34">
        <f t="shared" si="30"/>
        <v>0</v>
      </c>
      <c r="N1304" s="34">
        <f t="shared" si="31"/>
        <v>0</v>
      </c>
      <c r="O1304" s="36" t="e">
        <f t="shared" si="27"/>
        <v>#DIV/0!</v>
      </c>
    </row>
    <row r="1305" spans="1:15" x14ac:dyDescent="0.25">
      <c r="A1305" s="37">
        <v>150115</v>
      </c>
      <c r="B1305" s="30" t="s">
        <v>50</v>
      </c>
      <c r="C1305" s="30" t="s">
        <v>50</v>
      </c>
      <c r="D1305" s="30" t="s">
        <v>1255</v>
      </c>
      <c r="E1305" s="38"/>
      <c r="F1305" s="39">
        <v>0</v>
      </c>
      <c r="G1305" s="40">
        <f t="shared" si="28"/>
        <v>0</v>
      </c>
      <c r="H1305" s="40">
        <v>0</v>
      </c>
      <c r="I1305" s="40">
        <f t="shared" si="29"/>
        <v>0</v>
      </c>
      <c r="J1305" s="40" t="s">
        <v>1834</v>
      </c>
      <c r="K1305" s="34">
        <v>0</v>
      </c>
      <c r="L1305" s="56"/>
      <c r="M1305" s="34">
        <f t="shared" si="30"/>
        <v>0</v>
      </c>
      <c r="N1305" s="34">
        <f t="shared" si="31"/>
        <v>0</v>
      </c>
      <c r="O1305" s="36" t="e">
        <f t="shared" si="27"/>
        <v>#DIV/0!</v>
      </c>
    </row>
    <row r="1306" spans="1:15" x14ac:dyDescent="0.25">
      <c r="A1306" s="37">
        <v>150116</v>
      </c>
      <c r="B1306" s="30" t="s">
        <v>50</v>
      </c>
      <c r="C1306" s="30" t="s">
        <v>50</v>
      </c>
      <c r="D1306" s="30" t="s">
        <v>1294</v>
      </c>
      <c r="E1306" s="38"/>
      <c r="F1306" s="39">
        <v>0</v>
      </c>
      <c r="G1306" s="40">
        <f t="shared" si="28"/>
        <v>0</v>
      </c>
      <c r="H1306" s="40">
        <v>0</v>
      </c>
      <c r="I1306" s="40">
        <f t="shared" si="29"/>
        <v>0</v>
      </c>
      <c r="J1306" s="40" t="s">
        <v>1834</v>
      </c>
      <c r="K1306" s="34">
        <v>0</v>
      </c>
      <c r="L1306" s="56"/>
      <c r="M1306" s="34">
        <f t="shared" si="30"/>
        <v>0</v>
      </c>
      <c r="N1306" s="34">
        <f t="shared" si="31"/>
        <v>0</v>
      </c>
      <c r="O1306" s="36" t="e">
        <f t="shared" si="27"/>
        <v>#DIV/0!</v>
      </c>
    </row>
    <row r="1307" spans="1:15" x14ac:dyDescent="0.25">
      <c r="A1307" s="37">
        <v>150117</v>
      </c>
      <c r="B1307" s="30" t="s">
        <v>50</v>
      </c>
      <c r="C1307" s="30" t="s">
        <v>50</v>
      </c>
      <c r="D1307" s="30" t="s">
        <v>1295</v>
      </c>
      <c r="E1307" s="38"/>
      <c r="F1307" s="39">
        <v>0</v>
      </c>
      <c r="G1307" s="40">
        <f t="shared" si="28"/>
        <v>0</v>
      </c>
      <c r="H1307" s="40">
        <v>0</v>
      </c>
      <c r="I1307" s="40">
        <f t="shared" si="29"/>
        <v>0</v>
      </c>
      <c r="J1307" s="40" t="s">
        <v>1834</v>
      </c>
      <c r="K1307" s="34">
        <v>0</v>
      </c>
      <c r="L1307" s="56"/>
      <c r="M1307" s="34">
        <f t="shared" si="30"/>
        <v>0</v>
      </c>
      <c r="N1307" s="34">
        <f t="shared" si="31"/>
        <v>0</v>
      </c>
      <c r="O1307" s="36" t="e">
        <f t="shared" si="27"/>
        <v>#DIV/0!</v>
      </c>
    </row>
    <row r="1308" spans="1:15" x14ac:dyDescent="0.25">
      <c r="A1308" s="37">
        <v>150118</v>
      </c>
      <c r="B1308" s="30" t="s">
        <v>50</v>
      </c>
      <c r="C1308" s="30" t="s">
        <v>50</v>
      </c>
      <c r="D1308" s="30" t="s">
        <v>1296</v>
      </c>
      <c r="E1308" s="38"/>
      <c r="F1308" s="39">
        <v>0</v>
      </c>
      <c r="G1308" s="40">
        <f t="shared" si="28"/>
        <v>0</v>
      </c>
      <c r="H1308" s="40">
        <v>0</v>
      </c>
      <c r="I1308" s="40">
        <f t="shared" si="29"/>
        <v>0</v>
      </c>
      <c r="J1308" s="40" t="s">
        <v>1834</v>
      </c>
      <c r="K1308" s="34">
        <v>0</v>
      </c>
      <c r="L1308" s="29">
        <v>0</v>
      </c>
      <c r="M1308" s="34">
        <f t="shared" si="30"/>
        <v>0</v>
      </c>
      <c r="N1308" s="34">
        <f t="shared" si="31"/>
        <v>0</v>
      </c>
      <c r="O1308" s="36" t="e">
        <f t="shared" si="27"/>
        <v>#DIV/0!</v>
      </c>
    </row>
    <row r="1309" spans="1:15" x14ac:dyDescent="0.25">
      <c r="A1309" s="37">
        <v>150119</v>
      </c>
      <c r="B1309" s="30" t="s">
        <v>50</v>
      </c>
      <c r="C1309" s="30" t="s">
        <v>50</v>
      </c>
      <c r="D1309" s="30" t="s">
        <v>1297</v>
      </c>
      <c r="E1309" s="42">
        <v>1271</v>
      </c>
      <c r="F1309" s="32">
        <v>1383</v>
      </c>
      <c r="G1309" s="59">
        <f t="shared" si="28"/>
        <v>112</v>
      </c>
      <c r="H1309" s="40">
        <v>112</v>
      </c>
      <c r="I1309" s="59">
        <f t="shared" si="29"/>
        <v>1271</v>
      </c>
      <c r="J1309" s="58">
        <v>0.92</v>
      </c>
      <c r="K1309" s="35">
        <v>1366</v>
      </c>
      <c r="L1309" s="56"/>
      <c r="M1309" s="34">
        <f t="shared" si="30"/>
        <v>112</v>
      </c>
      <c r="N1309" s="35">
        <f t="shared" si="31"/>
        <v>1254</v>
      </c>
      <c r="O1309" s="36">
        <f t="shared" si="27"/>
        <v>0.91800878477306003</v>
      </c>
    </row>
    <row r="1310" spans="1:15" x14ac:dyDescent="0.25">
      <c r="A1310" s="37">
        <v>150120</v>
      </c>
      <c r="B1310" s="30" t="s">
        <v>50</v>
      </c>
      <c r="C1310" s="30" t="s">
        <v>50</v>
      </c>
      <c r="D1310" s="30" t="s">
        <v>1298</v>
      </c>
      <c r="E1310" s="38"/>
      <c r="F1310" s="39">
        <v>0</v>
      </c>
      <c r="G1310" s="40">
        <f t="shared" si="28"/>
        <v>0</v>
      </c>
      <c r="H1310" s="40">
        <v>0</v>
      </c>
      <c r="I1310" s="40">
        <f t="shared" si="29"/>
        <v>0</v>
      </c>
      <c r="J1310" s="40" t="s">
        <v>1834</v>
      </c>
      <c r="K1310" s="34">
        <v>0</v>
      </c>
      <c r="L1310" s="56"/>
      <c r="M1310" s="34">
        <f t="shared" si="30"/>
        <v>0</v>
      </c>
      <c r="N1310" s="34">
        <f t="shared" si="31"/>
        <v>0</v>
      </c>
      <c r="O1310" s="36" t="e">
        <f t="shared" si="27"/>
        <v>#DIV/0!</v>
      </c>
    </row>
    <row r="1311" spans="1:15" x14ac:dyDescent="0.25">
      <c r="A1311" s="37">
        <v>150121</v>
      </c>
      <c r="B1311" s="30" t="s">
        <v>50</v>
      </c>
      <c r="C1311" s="30" t="s">
        <v>50</v>
      </c>
      <c r="D1311" s="30" t="s">
        <v>1299</v>
      </c>
      <c r="E1311" s="38"/>
      <c r="F1311" s="39">
        <v>0</v>
      </c>
      <c r="G1311" s="40">
        <f t="shared" si="28"/>
        <v>0</v>
      </c>
      <c r="H1311" s="40">
        <v>0</v>
      </c>
      <c r="I1311" s="40">
        <f t="shared" si="29"/>
        <v>0</v>
      </c>
      <c r="J1311" s="40" t="s">
        <v>1834</v>
      </c>
      <c r="K1311" s="34">
        <v>0</v>
      </c>
      <c r="L1311" s="56"/>
      <c r="M1311" s="34">
        <f t="shared" si="30"/>
        <v>0</v>
      </c>
      <c r="N1311" s="34">
        <f t="shared" si="31"/>
        <v>0</v>
      </c>
      <c r="O1311" s="36" t="e">
        <f t="shared" si="27"/>
        <v>#DIV/0!</v>
      </c>
    </row>
    <row r="1312" spans="1:15" x14ac:dyDescent="0.25">
      <c r="A1312" s="37">
        <v>150122</v>
      </c>
      <c r="B1312" s="30" t="s">
        <v>50</v>
      </c>
      <c r="C1312" s="30" t="s">
        <v>50</v>
      </c>
      <c r="D1312" s="30" t="s">
        <v>414</v>
      </c>
      <c r="E1312" s="38"/>
      <c r="F1312" s="39">
        <v>0</v>
      </c>
      <c r="G1312" s="40">
        <f t="shared" si="28"/>
        <v>0</v>
      </c>
      <c r="H1312" s="40">
        <v>0</v>
      </c>
      <c r="I1312" s="40">
        <f t="shared" si="29"/>
        <v>0</v>
      </c>
      <c r="J1312" s="40" t="s">
        <v>1834</v>
      </c>
      <c r="K1312" s="34">
        <v>0</v>
      </c>
      <c r="L1312" s="56"/>
      <c r="M1312" s="34">
        <f t="shared" si="30"/>
        <v>0</v>
      </c>
      <c r="N1312" s="34">
        <f t="shared" si="31"/>
        <v>0</v>
      </c>
      <c r="O1312" s="36" t="e">
        <f t="shared" si="27"/>
        <v>#DIV/0!</v>
      </c>
    </row>
    <row r="1313" spans="1:15" x14ac:dyDescent="0.25">
      <c r="A1313" s="37">
        <v>150123</v>
      </c>
      <c r="B1313" s="30" t="s">
        <v>50</v>
      </c>
      <c r="C1313" s="30" t="s">
        <v>50</v>
      </c>
      <c r="D1313" s="30" t="s">
        <v>1300</v>
      </c>
      <c r="E1313" s="42">
        <v>1217</v>
      </c>
      <c r="F1313" s="32">
        <v>1427</v>
      </c>
      <c r="G1313" s="59">
        <f t="shared" si="28"/>
        <v>210</v>
      </c>
      <c r="H1313" s="40">
        <v>43</v>
      </c>
      <c r="I1313" s="59">
        <f t="shared" si="29"/>
        <v>1384</v>
      </c>
      <c r="J1313" s="58">
        <v>0.97</v>
      </c>
      <c r="K1313" s="35">
        <v>1497</v>
      </c>
      <c r="L1313" s="56"/>
      <c r="M1313" s="34">
        <f t="shared" si="30"/>
        <v>43</v>
      </c>
      <c r="N1313" s="35">
        <f t="shared" si="31"/>
        <v>1454</v>
      </c>
      <c r="O1313" s="36">
        <f t="shared" si="27"/>
        <v>0.97127588510354046</v>
      </c>
    </row>
    <row r="1314" spans="1:15" x14ac:dyDescent="0.25">
      <c r="A1314" s="37">
        <v>150124</v>
      </c>
      <c r="B1314" s="30" t="s">
        <v>50</v>
      </c>
      <c r="C1314" s="30" t="s">
        <v>50</v>
      </c>
      <c r="D1314" s="30" t="s">
        <v>1301</v>
      </c>
      <c r="E1314" s="38"/>
      <c r="F1314" s="39">
        <v>0</v>
      </c>
      <c r="G1314" s="40">
        <f t="shared" si="28"/>
        <v>0</v>
      </c>
      <c r="H1314" s="40">
        <v>0</v>
      </c>
      <c r="I1314" s="40">
        <f t="shared" si="29"/>
        <v>0</v>
      </c>
      <c r="J1314" s="40" t="s">
        <v>1834</v>
      </c>
      <c r="K1314" s="34">
        <v>0</v>
      </c>
      <c r="L1314" s="56"/>
      <c r="M1314" s="34">
        <f t="shared" si="30"/>
        <v>0</v>
      </c>
      <c r="N1314" s="34">
        <f t="shared" si="31"/>
        <v>0</v>
      </c>
      <c r="O1314" s="36" t="e">
        <f t="shared" si="27"/>
        <v>#DIV/0!</v>
      </c>
    </row>
    <row r="1315" spans="1:15" x14ac:dyDescent="0.25">
      <c r="A1315" s="37">
        <v>150125</v>
      </c>
      <c r="B1315" s="30" t="s">
        <v>50</v>
      </c>
      <c r="C1315" s="30" t="s">
        <v>50</v>
      </c>
      <c r="D1315" s="30" t="s">
        <v>1302</v>
      </c>
      <c r="E1315" s="38"/>
      <c r="F1315" s="39">
        <v>0</v>
      </c>
      <c r="G1315" s="40">
        <f t="shared" si="28"/>
        <v>0</v>
      </c>
      <c r="H1315" s="40">
        <v>0</v>
      </c>
      <c r="I1315" s="40">
        <f t="shared" si="29"/>
        <v>0</v>
      </c>
      <c r="J1315" s="40" t="s">
        <v>1834</v>
      </c>
      <c r="K1315" s="34">
        <v>0</v>
      </c>
      <c r="L1315" s="56"/>
      <c r="M1315" s="34">
        <f t="shared" si="30"/>
        <v>0</v>
      </c>
      <c r="N1315" s="34">
        <f t="shared" si="31"/>
        <v>0</v>
      </c>
      <c r="O1315" s="36" t="e">
        <f t="shared" si="27"/>
        <v>#DIV/0!</v>
      </c>
    </row>
    <row r="1316" spans="1:15" x14ac:dyDescent="0.25">
      <c r="A1316" s="37">
        <v>150126</v>
      </c>
      <c r="B1316" s="30" t="s">
        <v>50</v>
      </c>
      <c r="C1316" s="30" t="s">
        <v>50</v>
      </c>
      <c r="D1316" s="30" t="s">
        <v>1303</v>
      </c>
      <c r="E1316" s="57">
        <v>22</v>
      </c>
      <c r="F1316" s="39">
        <v>18</v>
      </c>
      <c r="G1316" s="40">
        <f t="shared" si="28"/>
        <v>-4</v>
      </c>
      <c r="H1316" s="40">
        <v>0</v>
      </c>
      <c r="I1316" s="40">
        <f t="shared" si="29"/>
        <v>18</v>
      </c>
      <c r="J1316" s="58">
        <v>1</v>
      </c>
      <c r="K1316" s="34">
        <v>15</v>
      </c>
      <c r="L1316" s="56"/>
      <c r="M1316" s="34">
        <f t="shared" si="30"/>
        <v>0</v>
      </c>
      <c r="N1316" s="34">
        <f t="shared" si="31"/>
        <v>15</v>
      </c>
      <c r="O1316" s="36">
        <f t="shared" si="27"/>
        <v>1</v>
      </c>
    </row>
    <row r="1317" spans="1:15" x14ac:dyDescent="0.25">
      <c r="A1317" s="37">
        <v>150127</v>
      </c>
      <c r="B1317" s="30" t="s">
        <v>50</v>
      </c>
      <c r="C1317" s="30" t="s">
        <v>50</v>
      </c>
      <c r="D1317" s="30" t="s">
        <v>1304</v>
      </c>
      <c r="E1317" s="57">
        <v>1</v>
      </c>
      <c r="F1317" s="39">
        <v>1</v>
      </c>
      <c r="G1317" s="40">
        <f t="shared" si="28"/>
        <v>0</v>
      </c>
      <c r="H1317" s="40">
        <v>0</v>
      </c>
      <c r="I1317" s="40">
        <f t="shared" si="29"/>
        <v>1</v>
      </c>
      <c r="J1317" s="58">
        <v>1</v>
      </c>
      <c r="K1317" s="34">
        <v>1</v>
      </c>
      <c r="L1317" s="56"/>
      <c r="M1317" s="34">
        <f t="shared" si="30"/>
        <v>0</v>
      </c>
      <c r="N1317" s="34">
        <f t="shared" si="31"/>
        <v>1</v>
      </c>
      <c r="O1317" s="36">
        <f t="shared" si="27"/>
        <v>1</v>
      </c>
    </row>
    <row r="1318" spans="1:15" x14ac:dyDescent="0.25">
      <c r="A1318" s="37">
        <v>150128</v>
      </c>
      <c r="B1318" s="30" t="s">
        <v>50</v>
      </c>
      <c r="C1318" s="30" t="s">
        <v>50</v>
      </c>
      <c r="D1318" s="30" t="s">
        <v>1305</v>
      </c>
      <c r="E1318" s="38"/>
      <c r="F1318" s="39">
        <v>0</v>
      </c>
      <c r="G1318" s="40">
        <f t="shared" si="28"/>
        <v>0</v>
      </c>
      <c r="H1318" s="40">
        <v>0</v>
      </c>
      <c r="I1318" s="40">
        <f t="shared" si="29"/>
        <v>0</v>
      </c>
      <c r="J1318" s="40" t="s">
        <v>1834</v>
      </c>
      <c r="K1318" s="34">
        <v>0</v>
      </c>
      <c r="L1318" s="29">
        <v>0</v>
      </c>
      <c r="M1318" s="34">
        <f t="shared" si="30"/>
        <v>0</v>
      </c>
      <c r="N1318" s="34">
        <f t="shared" si="31"/>
        <v>0</v>
      </c>
      <c r="O1318" s="36" t="e">
        <f t="shared" si="27"/>
        <v>#DIV/0!</v>
      </c>
    </row>
    <row r="1319" spans="1:15" x14ac:dyDescent="0.25">
      <c r="A1319" s="37">
        <v>150129</v>
      </c>
      <c r="B1319" s="30" t="s">
        <v>50</v>
      </c>
      <c r="C1319" s="30" t="s">
        <v>50</v>
      </c>
      <c r="D1319" s="30" t="s">
        <v>1306</v>
      </c>
      <c r="E1319" s="57">
        <v>155</v>
      </c>
      <c r="F1319" s="39">
        <v>176</v>
      </c>
      <c r="G1319" s="40">
        <f t="shared" si="28"/>
        <v>21</v>
      </c>
      <c r="H1319" s="40">
        <v>2</v>
      </c>
      <c r="I1319" s="40">
        <f t="shared" si="29"/>
        <v>174</v>
      </c>
      <c r="J1319" s="58">
        <v>0.99</v>
      </c>
      <c r="K1319" s="34">
        <v>183</v>
      </c>
      <c r="L1319" s="56"/>
      <c r="M1319" s="34">
        <f t="shared" si="30"/>
        <v>2</v>
      </c>
      <c r="N1319" s="34">
        <f t="shared" si="31"/>
        <v>181</v>
      </c>
      <c r="O1319" s="36">
        <f t="shared" si="27"/>
        <v>0.98907103825136611</v>
      </c>
    </row>
    <row r="1320" spans="1:15" x14ac:dyDescent="0.25">
      <c r="A1320" s="37">
        <v>150130</v>
      </c>
      <c r="B1320" s="30" t="s">
        <v>50</v>
      </c>
      <c r="C1320" s="30" t="s">
        <v>50</v>
      </c>
      <c r="D1320" s="30" t="s">
        <v>1307</v>
      </c>
      <c r="E1320" s="38"/>
      <c r="F1320" s="39">
        <v>0</v>
      </c>
      <c r="G1320" s="40">
        <f t="shared" si="28"/>
        <v>0</v>
      </c>
      <c r="H1320" s="40">
        <v>0</v>
      </c>
      <c r="I1320" s="40">
        <f t="shared" si="29"/>
        <v>0</v>
      </c>
      <c r="J1320" s="40" t="s">
        <v>1834</v>
      </c>
      <c r="K1320" s="34">
        <v>0</v>
      </c>
      <c r="L1320" s="56"/>
      <c r="M1320" s="34">
        <f t="shared" si="30"/>
        <v>0</v>
      </c>
      <c r="N1320" s="34">
        <f t="shared" si="31"/>
        <v>0</v>
      </c>
      <c r="O1320" s="36" t="e">
        <f t="shared" si="27"/>
        <v>#DIV/0!</v>
      </c>
    </row>
    <row r="1321" spans="1:15" x14ac:dyDescent="0.25">
      <c r="A1321" s="37">
        <v>150131</v>
      </c>
      <c r="B1321" s="30" t="s">
        <v>50</v>
      </c>
      <c r="C1321" s="30" t="s">
        <v>50</v>
      </c>
      <c r="D1321" s="30" t="s">
        <v>920</v>
      </c>
      <c r="E1321" s="38"/>
      <c r="F1321" s="39">
        <v>0</v>
      </c>
      <c r="G1321" s="40">
        <f t="shared" si="28"/>
        <v>0</v>
      </c>
      <c r="H1321" s="40">
        <v>0</v>
      </c>
      <c r="I1321" s="40">
        <f t="shared" si="29"/>
        <v>0</v>
      </c>
      <c r="J1321" s="40" t="s">
        <v>1834</v>
      </c>
      <c r="K1321" s="34">
        <v>0</v>
      </c>
      <c r="L1321" s="56"/>
      <c r="M1321" s="34">
        <f t="shared" si="30"/>
        <v>0</v>
      </c>
      <c r="N1321" s="34">
        <f t="shared" si="31"/>
        <v>0</v>
      </c>
      <c r="O1321" s="36" t="e">
        <f t="shared" si="27"/>
        <v>#DIV/0!</v>
      </c>
    </row>
    <row r="1322" spans="1:15" x14ac:dyDescent="0.25">
      <c r="A1322" s="37">
        <v>150132</v>
      </c>
      <c r="B1322" s="30" t="s">
        <v>50</v>
      </c>
      <c r="C1322" s="30" t="s">
        <v>50</v>
      </c>
      <c r="D1322" s="30" t="s">
        <v>1308</v>
      </c>
      <c r="E1322" s="38"/>
      <c r="F1322" s="39">
        <v>0</v>
      </c>
      <c r="G1322" s="40">
        <f t="shared" si="28"/>
        <v>0</v>
      </c>
      <c r="H1322" s="40">
        <v>0</v>
      </c>
      <c r="I1322" s="40">
        <f t="shared" si="29"/>
        <v>0</v>
      </c>
      <c r="J1322" s="40" t="s">
        <v>1834</v>
      </c>
      <c r="K1322" s="34">
        <v>0</v>
      </c>
      <c r="L1322" s="29">
        <v>0</v>
      </c>
      <c r="M1322" s="34">
        <f t="shared" si="30"/>
        <v>0</v>
      </c>
      <c r="N1322" s="34">
        <f t="shared" si="31"/>
        <v>0</v>
      </c>
      <c r="O1322" s="36" t="e">
        <f t="shared" si="27"/>
        <v>#DIV/0!</v>
      </c>
    </row>
    <row r="1323" spans="1:15" x14ac:dyDescent="0.25">
      <c r="A1323" s="37">
        <v>150133</v>
      </c>
      <c r="B1323" s="30" t="s">
        <v>50</v>
      </c>
      <c r="C1323" s="30" t="s">
        <v>50</v>
      </c>
      <c r="D1323" s="30" t="s">
        <v>1309</v>
      </c>
      <c r="E1323" s="38"/>
      <c r="F1323" s="39">
        <v>0</v>
      </c>
      <c r="G1323" s="40">
        <f t="shared" si="28"/>
        <v>0</v>
      </c>
      <c r="H1323" s="40">
        <v>0</v>
      </c>
      <c r="I1323" s="40">
        <f t="shared" si="29"/>
        <v>0</v>
      </c>
      <c r="J1323" s="40" t="s">
        <v>1834</v>
      </c>
      <c r="K1323" s="34">
        <v>0</v>
      </c>
      <c r="L1323" s="56"/>
      <c r="M1323" s="34">
        <f t="shared" si="30"/>
        <v>0</v>
      </c>
      <c r="N1323" s="34">
        <f t="shared" si="31"/>
        <v>0</v>
      </c>
      <c r="O1323" s="36" t="e">
        <f t="shared" si="27"/>
        <v>#DIV/0!</v>
      </c>
    </row>
    <row r="1324" spans="1:15" x14ac:dyDescent="0.25">
      <c r="A1324" s="37">
        <v>150134</v>
      </c>
      <c r="B1324" s="30" t="s">
        <v>50</v>
      </c>
      <c r="C1324" s="30" t="s">
        <v>50</v>
      </c>
      <c r="D1324" s="30" t="s">
        <v>212</v>
      </c>
      <c r="E1324" s="38"/>
      <c r="F1324" s="39">
        <v>0</v>
      </c>
      <c r="G1324" s="40">
        <f t="shared" si="28"/>
        <v>0</v>
      </c>
      <c r="H1324" s="40">
        <v>0</v>
      </c>
      <c r="I1324" s="40">
        <f t="shared" si="29"/>
        <v>0</v>
      </c>
      <c r="J1324" s="40" t="s">
        <v>1834</v>
      </c>
      <c r="K1324" s="34">
        <v>0</v>
      </c>
      <c r="L1324" s="56"/>
      <c r="M1324" s="34">
        <f t="shared" si="30"/>
        <v>0</v>
      </c>
      <c r="N1324" s="34">
        <f t="shared" si="31"/>
        <v>0</v>
      </c>
      <c r="O1324" s="36" t="e">
        <f t="shared" si="27"/>
        <v>#DIV/0!</v>
      </c>
    </row>
    <row r="1325" spans="1:15" x14ac:dyDescent="0.25">
      <c r="A1325" s="37">
        <v>150135</v>
      </c>
      <c r="B1325" s="30" t="s">
        <v>50</v>
      </c>
      <c r="C1325" s="30" t="s">
        <v>50</v>
      </c>
      <c r="D1325" s="30" t="s">
        <v>1310</v>
      </c>
      <c r="E1325" s="38"/>
      <c r="F1325" s="39">
        <v>0</v>
      </c>
      <c r="G1325" s="40">
        <f t="shared" si="28"/>
        <v>0</v>
      </c>
      <c r="H1325" s="40">
        <v>0</v>
      </c>
      <c r="I1325" s="40">
        <f t="shared" si="29"/>
        <v>0</v>
      </c>
      <c r="J1325" s="40" t="s">
        <v>1834</v>
      </c>
      <c r="K1325" s="34">
        <v>0</v>
      </c>
      <c r="L1325" s="56"/>
      <c r="M1325" s="34">
        <f t="shared" si="30"/>
        <v>0</v>
      </c>
      <c r="N1325" s="34">
        <f t="shared" si="31"/>
        <v>0</v>
      </c>
      <c r="O1325" s="36" t="e">
        <f t="shared" si="27"/>
        <v>#DIV/0!</v>
      </c>
    </row>
    <row r="1326" spans="1:15" x14ac:dyDescent="0.25">
      <c r="A1326" s="37">
        <v>150136</v>
      </c>
      <c r="B1326" s="30" t="s">
        <v>50</v>
      </c>
      <c r="C1326" s="30" t="s">
        <v>50</v>
      </c>
      <c r="D1326" s="30" t="s">
        <v>553</v>
      </c>
      <c r="E1326" s="38"/>
      <c r="F1326" s="39">
        <v>0</v>
      </c>
      <c r="G1326" s="40">
        <f t="shared" si="28"/>
        <v>0</v>
      </c>
      <c r="H1326" s="40">
        <v>0</v>
      </c>
      <c r="I1326" s="40">
        <f t="shared" si="29"/>
        <v>0</v>
      </c>
      <c r="J1326" s="40" t="s">
        <v>1834</v>
      </c>
      <c r="K1326" s="34">
        <v>0</v>
      </c>
      <c r="L1326" s="56"/>
      <c r="M1326" s="34">
        <f t="shared" si="30"/>
        <v>0</v>
      </c>
      <c r="N1326" s="34">
        <f t="shared" si="31"/>
        <v>0</v>
      </c>
      <c r="O1326" s="36" t="e">
        <f t="shared" si="27"/>
        <v>#DIV/0!</v>
      </c>
    </row>
    <row r="1327" spans="1:15" x14ac:dyDescent="0.25">
      <c r="A1327" s="37">
        <v>150137</v>
      </c>
      <c r="B1327" s="30" t="s">
        <v>50</v>
      </c>
      <c r="C1327" s="30" t="s">
        <v>50</v>
      </c>
      <c r="D1327" s="30" t="s">
        <v>1311</v>
      </c>
      <c r="E1327" s="38"/>
      <c r="F1327" s="39">
        <v>0</v>
      </c>
      <c r="G1327" s="40">
        <f t="shared" si="28"/>
        <v>0</v>
      </c>
      <c r="H1327" s="40">
        <v>0</v>
      </c>
      <c r="I1327" s="40">
        <f t="shared" si="29"/>
        <v>0</v>
      </c>
      <c r="J1327" s="40" t="s">
        <v>1834</v>
      </c>
      <c r="K1327" s="34">
        <v>0</v>
      </c>
      <c r="L1327" s="56"/>
      <c r="M1327" s="34">
        <f t="shared" si="30"/>
        <v>0</v>
      </c>
      <c r="N1327" s="34">
        <f t="shared" si="31"/>
        <v>0</v>
      </c>
      <c r="O1327" s="36" t="e">
        <f t="shared" si="27"/>
        <v>#DIV/0!</v>
      </c>
    </row>
    <row r="1328" spans="1:15" x14ac:dyDescent="0.25">
      <c r="A1328" s="37">
        <v>150138</v>
      </c>
      <c r="B1328" s="30" t="s">
        <v>50</v>
      </c>
      <c r="C1328" s="30" t="s">
        <v>50</v>
      </c>
      <c r="D1328" s="30" t="s">
        <v>1312</v>
      </c>
      <c r="E1328" s="42">
        <v>1007</v>
      </c>
      <c r="F1328" s="32">
        <v>1106</v>
      </c>
      <c r="G1328" s="59">
        <f t="shared" si="28"/>
        <v>99</v>
      </c>
      <c r="H1328" s="40">
        <v>695</v>
      </c>
      <c r="I1328" s="59">
        <f t="shared" si="29"/>
        <v>411</v>
      </c>
      <c r="J1328" s="58">
        <v>0.37</v>
      </c>
      <c r="K1328" s="35">
        <v>1142</v>
      </c>
      <c r="L1328" s="56"/>
      <c r="M1328" s="34">
        <f t="shared" si="30"/>
        <v>695</v>
      </c>
      <c r="N1328" s="35">
        <f t="shared" si="31"/>
        <v>447</v>
      </c>
      <c r="O1328" s="36">
        <f t="shared" si="27"/>
        <v>0.39141856392294222</v>
      </c>
    </row>
    <row r="1329" spans="1:15" x14ac:dyDescent="0.25">
      <c r="A1329" s="37">
        <v>150139</v>
      </c>
      <c r="B1329" s="30" t="s">
        <v>50</v>
      </c>
      <c r="C1329" s="30" t="s">
        <v>50</v>
      </c>
      <c r="D1329" s="30" t="s">
        <v>150</v>
      </c>
      <c r="E1329" s="38"/>
      <c r="F1329" s="39">
        <v>0</v>
      </c>
      <c r="G1329" s="40">
        <f t="shared" si="28"/>
        <v>0</v>
      </c>
      <c r="H1329" s="40">
        <v>0</v>
      </c>
      <c r="I1329" s="40">
        <f t="shared" si="29"/>
        <v>0</v>
      </c>
      <c r="J1329" s="40" t="s">
        <v>1834</v>
      </c>
      <c r="K1329" s="34">
        <v>0</v>
      </c>
      <c r="L1329" s="56"/>
      <c r="M1329" s="34">
        <f t="shared" si="30"/>
        <v>0</v>
      </c>
      <c r="N1329" s="34">
        <f t="shared" si="31"/>
        <v>0</v>
      </c>
      <c r="O1329" s="36" t="e">
        <f t="shared" si="27"/>
        <v>#DIV/0!</v>
      </c>
    </row>
    <row r="1330" spans="1:15" x14ac:dyDescent="0.25">
      <c r="A1330" s="37">
        <v>150140</v>
      </c>
      <c r="B1330" s="30" t="s">
        <v>50</v>
      </c>
      <c r="C1330" s="30" t="s">
        <v>50</v>
      </c>
      <c r="D1330" s="30" t="s">
        <v>1313</v>
      </c>
      <c r="E1330" s="38"/>
      <c r="F1330" s="39">
        <v>0</v>
      </c>
      <c r="G1330" s="40">
        <f t="shared" si="28"/>
        <v>0</v>
      </c>
      <c r="H1330" s="40">
        <v>0</v>
      </c>
      <c r="I1330" s="40">
        <f t="shared" si="29"/>
        <v>0</v>
      </c>
      <c r="J1330" s="40" t="s">
        <v>1834</v>
      </c>
      <c r="K1330" s="34">
        <v>0</v>
      </c>
      <c r="L1330" s="56"/>
      <c r="M1330" s="34">
        <f t="shared" si="30"/>
        <v>0</v>
      </c>
      <c r="N1330" s="34">
        <f t="shared" si="31"/>
        <v>0</v>
      </c>
      <c r="O1330" s="36" t="e">
        <f t="shared" si="27"/>
        <v>#DIV/0!</v>
      </c>
    </row>
    <row r="1331" spans="1:15" x14ac:dyDescent="0.25">
      <c r="A1331" s="37">
        <v>150141</v>
      </c>
      <c r="B1331" s="30" t="s">
        <v>50</v>
      </c>
      <c r="C1331" s="30" t="s">
        <v>50</v>
      </c>
      <c r="D1331" s="30" t="s">
        <v>1314</v>
      </c>
      <c r="E1331" s="38"/>
      <c r="F1331" s="39">
        <v>0</v>
      </c>
      <c r="G1331" s="40">
        <f t="shared" si="28"/>
        <v>0</v>
      </c>
      <c r="H1331" s="40">
        <v>0</v>
      </c>
      <c r="I1331" s="40">
        <f t="shared" si="29"/>
        <v>0</v>
      </c>
      <c r="J1331" s="40" t="s">
        <v>1834</v>
      </c>
      <c r="K1331" s="34">
        <v>0</v>
      </c>
      <c r="L1331" s="56"/>
      <c r="M1331" s="34">
        <f t="shared" si="30"/>
        <v>0</v>
      </c>
      <c r="N1331" s="34">
        <f t="shared" si="31"/>
        <v>0</v>
      </c>
      <c r="O1331" s="36" t="e">
        <f t="shared" si="27"/>
        <v>#DIV/0!</v>
      </c>
    </row>
    <row r="1332" spans="1:15" x14ac:dyDescent="0.25">
      <c r="A1332" s="37">
        <v>150142</v>
      </c>
      <c r="B1332" s="30" t="s">
        <v>50</v>
      </c>
      <c r="C1332" s="30" t="s">
        <v>50</v>
      </c>
      <c r="D1332" s="30" t="s">
        <v>1315</v>
      </c>
      <c r="E1332" s="38"/>
      <c r="F1332" s="39">
        <v>0</v>
      </c>
      <c r="G1332" s="40">
        <f t="shared" si="28"/>
        <v>0</v>
      </c>
      <c r="H1332" s="40">
        <v>0</v>
      </c>
      <c r="I1332" s="40">
        <f t="shared" si="29"/>
        <v>0</v>
      </c>
      <c r="J1332" s="40" t="s">
        <v>1834</v>
      </c>
      <c r="K1332" s="34">
        <v>0</v>
      </c>
      <c r="L1332" s="56"/>
      <c r="M1332" s="34">
        <f t="shared" si="30"/>
        <v>0</v>
      </c>
      <c r="N1332" s="34">
        <f t="shared" si="31"/>
        <v>0</v>
      </c>
      <c r="O1332" s="36" t="e">
        <f t="shared" si="27"/>
        <v>#DIV/0!</v>
      </c>
    </row>
    <row r="1333" spans="1:15" x14ac:dyDescent="0.25">
      <c r="A1333" s="37">
        <v>150143</v>
      </c>
      <c r="B1333" s="30" t="s">
        <v>50</v>
      </c>
      <c r="C1333" s="30" t="s">
        <v>50</v>
      </c>
      <c r="D1333" s="30" t="s">
        <v>1316</v>
      </c>
      <c r="E1333" s="38"/>
      <c r="F1333" s="39">
        <v>0</v>
      </c>
      <c r="G1333" s="40">
        <f t="shared" si="28"/>
        <v>0</v>
      </c>
      <c r="H1333" s="40">
        <v>0</v>
      </c>
      <c r="I1333" s="40">
        <f t="shared" si="29"/>
        <v>0</v>
      </c>
      <c r="J1333" s="40" t="s">
        <v>1834</v>
      </c>
      <c r="K1333" s="34">
        <v>0</v>
      </c>
      <c r="L1333" s="56"/>
      <c r="M1333" s="34">
        <f t="shared" si="30"/>
        <v>0</v>
      </c>
      <c r="N1333" s="34">
        <f t="shared" si="31"/>
        <v>0</v>
      </c>
      <c r="O1333" s="36" t="e">
        <f t="shared" si="27"/>
        <v>#DIV/0!</v>
      </c>
    </row>
    <row r="1334" spans="1:15" x14ac:dyDescent="0.25">
      <c r="A1334" s="37">
        <v>150201</v>
      </c>
      <c r="B1334" s="30" t="s">
        <v>50</v>
      </c>
      <c r="C1334" s="30" t="s">
        <v>1317</v>
      </c>
      <c r="D1334" s="30" t="s">
        <v>1317</v>
      </c>
      <c r="E1334" s="42">
        <v>9811</v>
      </c>
      <c r="F1334" s="32">
        <v>10414</v>
      </c>
      <c r="G1334" s="59">
        <f t="shared" si="28"/>
        <v>603</v>
      </c>
      <c r="H1334" s="59">
        <v>6989</v>
      </c>
      <c r="I1334" s="59">
        <f t="shared" si="29"/>
        <v>3425</v>
      </c>
      <c r="J1334" s="58">
        <v>0.33</v>
      </c>
      <c r="K1334" s="35">
        <v>10745</v>
      </c>
      <c r="L1334" s="56"/>
      <c r="M1334" s="35">
        <f t="shared" si="30"/>
        <v>6989</v>
      </c>
      <c r="N1334" s="35">
        <f t="shared" si="31"/>
        <v>3756</v>
      </c>
      <c r="O1334" s="36">
        <f t="shared" si="27"/>
        <v>0.34955793392275475</v>
      </c>
    </row>
    <row r="1335" spans="1:15" x14ac:dyDescent="0.25">
      <c r="A1335" s="37">
        <v>150202</v>
      </c>
      <c r="B1335" s="30" t="s">
        <v>50</v>
      </c>
      <c r="C1335" s="30" t="s">
        <v>1317</v>
      </c>
      <c r="D1335" s="30" t="s">
        <v>1318</v>
      </c>
      <c r="E1335" s="42">
        <v>2767</v>
      </c>
      <c r="F1335" s="32">
        <v>2948</v>
      </c>
      <c r="G1335" s="59">
        <f t="shared" si="28"/>
        <v>181</v>
      </c>
      <c r="H1335" s="59">
        <v>2058</v>
      </c>
      <c r="I1335" s="59">
        <f t="shared" si="29"/>
        <v>890</v>
      </c>
      <c r="J1335" s="58">
        <v>0.3</v>
      </c>
      <c r="K1335" s="35">
        <v>2958</v>
      </c>
      <c r="L1335" s="29">
        <v>0</v>
      </c>
      <c r="M1335" s="35">
        <f t="shared" si="30"/>
        <v>2058</v>
      </c>
      <c r="N1335" s="35">
        <f t="shared" si="31"/>
        <v>900</v>
      </c>
      <c r="O1335" s="36">
        <f t="shared" si="27"/>
        <v>0.30425963488843816</v>
      </c>
    </row>
    <row r="1336" spans="1:15" x14ac:dyDescent="0.25">
      <c r="A1336" s="37">
        <v>150203</v>
      </c>
      <c r="B1336" s="30" t="s">
        <v>50</v>
      </c>
      <c r="C1336" s="30" t="s">
        <v>1317</v>
      </c>
      <c r="D1336" s="30" t="s">
        <v>1319</v>
      </c>
      <c r="E1336" s="42">
        <v>5894</v>
      </c>
      <c r="F1336" s="32">
        <v>6109</v>
      </c>
      <c r="G1336" s="59">
        <f t="shared" si="28"/>
        <v>215</v>
      </c>
      <c r="H1336" s="59">
        <v>5377</v>
      </c>
      <c r="I1336" s="59">
        <f t="shared" si="29"/>
        <v>732</v>
      </c>
      <c r="J1336" s="58">
        <v>0.12</v>
      </c>
      <c r="K1336" s="35">
        <v>6173</v>
      </c>
      <c r="L1336" s="56"/>
      <c r="M1336" s="35">
        <f t="shared" si="30"/>
        <v>5377</v>
      </c>
      <c r="N1336" s="35">
        <f t="shared" si="31"/>
        <v>796</v>
      </c>
      <c r="O1336" s="36">
        <f t="shared" si="27"/>
        <v>0.12894864733516928</v>
      </c>
    </row>
    <row r="1337" spans="1:15" x14ac:dyDescent="0.25">
      <c r="A1337" s="37">
        <v>150204</v>
      </c>
      <c r="B1337" s="30" t="s">
        <v>50</v>
      </c>
      <c r="C1337" s="30" t="s">
        <v>1317</v>
      </c>
      <c r="D1337" s="30" t="s">
        <v>1320</v>
      </c>
      <c r="E1337" s="42">
        <v>11727</v>
      </c>
      <c r="F1337" s="32">
        <v>12115</v>
      </c>
      <c r="G1337" s="59">
        <f t="shared" si="28"/>
        <v>388</v>
      </c>
      <c r="H1337" s="59">
        <v>8345</v>
      </c>
      <c r="I1337" s="59">
        <f t="shared" si="29"/>
        <v>3770</v>
      </c>
      <c r="J1337" s="58">
        <v>0.31</v>
      </c>
      <c r="K1337" s="35">
        <v>12407</v>
      </c>
      <c r="L1337" s="29">
        <v>0</v>
      </c>
      <c r="M1337" s="35">
        <f t="shared" si="30"/>
        <v>8345</v>
      </c>
      <c r="N1337" s="35">
        <f t="shared" si="31"/>
        <v>4062</v>
      </c>
      <c r="O1337" s="36">
        <f t="shared" si="27"/>
        <v>0.32739582493753527</v>
      </c>
    </row>
    <row r="1338" spans="1:15" x14ac:dyDescent="0.25">
      <c r="A1338" s="37">
        <v>150205</v>
      </c>
      <c r="B1338" s="30" t="s">
        <v>50</v>
      </c>
      <c r="C1338" s="30" t="s">
        <v>1317</v>
      </c>
      <c r="D1338" s="30" t="s">
        <v>1321</v>
      </c>
      <c r="E1338" s="57">
        <v>73</v>
      </c>
      <c r="F1338" s="39">
        <v>79</v>
      </c>
      <c r="G1338" s="40">
        <f t="shared" si="28"/>
        <v>6</v>
      </c>
      <c r="H1338" s="40">
        <v>16</v>
      </c>
      <c r="I1338" s="40">
        <f t="shared" si="29"/>
        <v>63</v>
      </c>
      <c r="J1338" s="58">
        <v>0.8</v>
      </c>
      <c r="K1338" s="34">
        <v>82</v>
      </c>
      <c r="L1338" s="56"/>
      <c r="M1338" s="34">
        <f t="shared" si="30"/>
        <v>16</v>
      </c>
      <c r="N1338" s="34">
        <f t="shared" si="31"/>
        <v>66</v>
      </c>
      <c r="O1338" s="36">
        <f t="shared" si="27"/>
        <v>0.80487804878048785</v>
      </c>
    </row>
    <row r="1339" spans="1:15" x14ac:dyDescent="0.25">
      <c r="A1339" s="37">
        <v>150301</v>
      </c>
      <c r="B1339" s="30" t="s">
        <v>50</v>
      </c>
      <c r="C1339" s="30" t="s">
        <v>1322</v>
      </c>
      <c r="D1339" s="30" t="s">
        <v>1322</v>
      </c>
      <c r="E1339" s="42">
        <v>1743</v>
      </c>
      <c r="F1339" s="32">
        <v>2004</v>
      </c>
      <c r="G1339" s="59">
        <f t="shared" si="28"/>
        <v>261</v>
      </c>
      <c r="H1339" s="59">
        <v>1672</v>
      </c>
      <c r="I1339" s="59">
        <f t="shared" si="29"/>
        <v>332</v>
      </c>
      <c r="J1339" s="58">
        <v>0.17</v>
      </c>
      <c r="K1339" s="35">
        <v>1956</v>
      </c>
      <c r="L1339" s="56"/>
      <c r="M1339" s="35">
        <f t="shared" si="30"/>
        <v>1672</v>
      </c>
      <c r="N1339" s="35">
        <f t="shared" si="31"/>
        <v>284</v>
      </c>
      <c r="O1339" s="36">
        <f t="shared" si="27"/>
        <v>0.14519427402862986</v>
      </c>
    </row>
    <row r="1340" spans="1:15" x14ac:dyDescent="0.25">
      <c r="A1340" s="37">
        <v>150302</v>
      </c>
      <c r="B1340" s="30" t="s">
        <v>50</v>
      </c>
      <c r="C1340" s="30" t="s">
        <v>1322</v>
      </c>
      <c r="D1340" s="30" t="s">
        <v>1323</v>
      </c>
      <c r="E1340" s="57">
        <v>833</v>
      </c>
      <c r="F1340" s="39">
        <v>854</v>
      </c>
      <c r="G1340" s="40">
        <f t="shared" si="28"/>
        <v>21</v>
      </c>
      <c r="H1340" s="40">
        <v>796</v>
      </c>
      <c r="I1340" s="40">
        <f t="shared" si="29"/>
        <v>58</v>
      </c>
      <c r="J1340" s="58">
        <v>7.0000000000000007E-2</v>
      </c>
      <c r="K1340" s="34">
        <v>847</v>
      </c>
      <c r="L1340" s="56"/>
      <c r="M1340" s="34">
        <f t="shared" si="30"/>
        <v>796</v>
      </c>
      <c r="N1340" s="34">
        <f t="shared" si="31"/>
        <v>51</v>
      </c>
      <c r="O1340" s="36">
        <f t="shared" si="27"/>
        <v>6.02125147579693E-2</v>
      </c>
    </row>
    <row r="1341" spans="1:15" x14ac:dyDescent="0.25">
      <c r="A1341" s="37">
        <v>150303</v>
      </c>
      <c r="B1341" s="30" t="s">
        <v>50</v>
      </c>
      <c r="C1341" s="30" t="s">
        <v>1322</v>
      </c>
      <c r="D1341" s="30" t="s">
        <v>1324</v>
      </c>
      <c r="E1341" s="42">
        <v>1570</v>
      </c>
      <c r="F1341" s="32">
        <v>1650</v>
      </c>
      <c r="G1341" s="59">
        <f t="shared" si="28"/>
        <v>80</v>
      </c>
      <c r="H1341" s="40">
        <v>817</v>
      </c>
      <c r="I1341" s="59">
        <f t="shared" si="29"/>
        <v>833</v>
      </c>
      <c r="J1341" s="58">
        <v>0.5</v>
      </c>
      <c r="K1341" s="35">
        <v>1612</v>
      </c>
      <c r="L1341" s="56"/>
      <c r="M1341" s="34">
        <f t="shared" si="30"/>
        <v>817</v>
      </c>
      <c r="N1341" s="35">
        <f t="shared" si="31"/>
        <v>795</v>
      </c>
      <c r="O1341" s="36">
        <f t="shared" si="27"/>
        <v>0.49317617866004965</v>
      </c>
    </row>
    <row r="1342" spans="1:15" x14ac:dyDescent="0.25">
      <c r="A1342" s="37">
        <v>150304</v>
      </c>
      <c r="B1342" s="30" t="s">
        <v>50</v>
      </c>
      <c r="C1342" s="30" t="s">
        <v>1322</v>
      </c>
      <c r="D1342" s="30" t="s">
        <v>1325</v>
      </c>
      <c r="E1342" s="57">
        <v>899</v>
      </c>
      <c r="F1342" s="39">
        <v>960</v>
      </c>
      <c r="G1342" s="40">
        <f t="shared" si="28"/>
        <v>61</v>
      </c>
      <c r="H1342" s="40">
        <v>609</v>
      </c>
      <c r="I1342" s="40">
        <f t="shared" si="29"/>
        <v>351</v>
      </c>
      <c r="J1342" s="58">
        <v>0.37</v>
      </c>
      <c r="K1342" s="34">
        <v>945</v>
      </c>
      <c r="L1342" s="56"/>
      <c r="M1342" s="34">
        <f t="shared" si="30"/>
        <v>609</v>
      </c>
      <c r="N1342" s="34">
        <f t="shared" si="31"/>
        <v>336</v>
      </c>
      <c r="O1342" s="36">
        <f t="shared" si="27"/>
        <v>0.35555555555555557</v>
      </c>
    </row>
    <row r="1343" spans="1:15" x14ac:dyDescent="0.25">
      <c r="A1343" s="37">
        <v>150305</v>
      </c>
      <c r="B1343" s="30" t="s">
        <v>50</v>
      </c>
      <c r="C1343" s="30" t="s">
        <v>1322</v>
      </c>
      <c r="D1343" s="30" t="s">
        <v>1326</v>
      </c>
      <c r="E1343" s="57">
        <v>860</v>
      </c>
      <c r="F1343" s="39">
        <v>976</v>
      </c>
      <c r="G1343" s="40">
        <f t="shared" si="28"/>
        <v>116</v>
      </c>
      <c r="H1343" s="40">
        <v>753</v>
      </c>
      <c r="I1343" s="40">
        <f t="shared" si="29"/>
        <v>223</v>
      </c>
      <c r="J1343" s="58">
        <v>0.23</v>
      </c>
      <c r="K1343" s="34">
        <v>972</v>
      </c>
      <c r="L1343" s="56"/>
      <c r="M1343" s="34">
        <f t="shared" si="30"/>
        <v>753</v>
      </c>
      <c r="N1343" s="34">
        <f t="shared" si="31"/>
        <v>219</v>
      </c>
      <c r="O1343" s="36">
        <f t="shared" si="27"/>
        <v>0.22530864197530864</v>
      </c>
    </row>
    <row r="1344" spans="1:15" x14ac:dyDescent="0.25">
      <c r="A1344" s="37">
        <v>150401</v>
      </c>
      <c r="B1344" s="30" t="s">
        <v>50</v>
      </c>
      <c r="C1344" s="30" t="s">
        <v>1327</v>
      </c>
      <c r="D1344" s="30" t="s">
        <v>1327</v>
      </c>
      <c r="E1344" s="42">
        <v>2101</v>
      </c>
      <c r="F1344" s="32">
        <v>2291</v>
      </c>
      <c r="G1344" s="59">
        <f t="shared" si="28"/>
        <v>190</v>
      </c>
      <c r="H1344" s="59">
        <v>1952</v>
      </c>
      <c r="I1344" s="59">
        <f t="shared" si="29"/>
        <v>339</v>
      </c>
      <c r="J1344" s="58">
        <v>0.15</v>
      </c>
      <c r="K1344" s="35">
        <v>2247</v>
      </c>
      <c r="L1344" s="56"/>
      <c r="M1344" s="35">
        <f t="shared" si="30"/>
        <v>1952</v>
      </c>
      <c r="N1344" s="35">
        <f t="shared" si="31"/>
        <v>295</v>
      </c>
      <c r="O1344" s="36">
        <f t="shared" si="27"/>
        <v>0.13128615932354251</v>
      </c>
    </row>
    <row r="1345" spans="1:15" x14ac:dyDescent="0.25">
      <c r="A1345" s="37">
        <v>150402</v>
      </c>
      <c r="B1345" s="30" t="s">
        <v>50</v>
      </c>
      <c r="C1345" s="30" t="s">
        <v>1327</v>
      </c>
      <c r="D1345" s="30" t="s">
        <v>1328</v>
      </c>
      <c r="E1345" s="57">
        <v>575</v>
      </c>
      <c r="F1345" s="39">
        <v>596</v>
      </c>
      <c r="G1345" s="40">
        <f t="shared" si="28"/>
        <v>21</v>
      </c>
      <c r="H1345" s="40">
        <v>450</v>
      </c>
      <c r="I1345" s="40">
        <f t="shared" si="29"/>
        <v>146</v>
      </c>
      <c r="J1345" s="58">
        <v>0.24</v>
      </c>
      <c r="K1345" s="34">
        <v>591</v>
      </c>
      <c r="L1345" s="56"/>
      <c r="M1345" s="34">
        <f t="shared" si="30"/>
        <v>450</v>
      </c>
      <c r="N1345" s="34">
        <f t="shared" si="31"/>
        <v>141</v>
      </c>
      <c r="O1345" s="36">
        <f t="shared" si="27"/>
        <v>0.23857868020304568</v>
      </c>
    </row>
    <row r="1346" spans="1:15" x14ac:dyDescent="0.25">
      <c r="A1346" s="37">
        <v>150403</v>
      </c>
      <c r="B1346" s="30" t="s">
        <v>50</v>
      </c>
      <c r="C1346" s="30" t="s">
        <v>1327</v>
      </c>
      <c r="D1346" s="30" t="s">
        <v>1329</v>
      </c>
      <c r="E1346" s="57">
        <v>636</v>
      </c>
      <c r="F1346" s="39">
        <v>661</v>
      </c>
      <c r="G1346" s="40">
        <f t="shared" si="28"/>
        <v>25</v>
      </c>
      <c r="H1346" s="40">
        <v>602</v>
      </c>
      <c r="I1346" s="40">
        <f t="shared" si="29"/>
        <v>59</v>
      </c>
      <c r="J1346" s="58">
        <v>0.09</v>
      </c>
      <c r="K1346" s="34">
        <v>637</v>
      </c>
      <c r="L1346" s="56"/>
      <c r="M1346" s="34">
        <f t="shared" si="30"/>
        <v>602</v>
      </c>
      <c r="N1346" s="34">
        <f t="shared" si="31"/>
        <v>35</v>
      </c>
      <c r="O1346" s="36">
        <f t="shared" si="27"/>
        <v>5.4945054945054944E-2</v>
      </c>
    </row>
    <row r="1347" spans="1:15" x14ac:dyDescent="0.25">
      <c r="A1347" s="37">
        <v>150404</v>
      </c>
      <c r="B1347" s="30" t="s">
        <v>50</v>
      </c>
      <c r="C1347" s="30" t="s">
        <v>1327</v>
      </c>
      <c r="D1347" s="30" t="s">
        <v>1330</v>
      </c>
      <c r="E1347" s="57">
        <v>701</v>
      </c>
      <c r="F1347" s="39">
        <v>770</v>
      </c>
      <c r="G1347" s="40">
        <f t="shared" si="28"/>
        <v>69</v>
      </c>
      <c r="H1347" s="40">
        <v>630</v>
      </c>
      <c r="I1347" s="40">
        <f t="shared" si="29"/>
        <v>140</v>
      </c>
      <c r="J1347" s="58">
        <v>0.18</v>
      </c>
      <c r="K1347" s="34">
        <v>761</v>
      </c>
      <c r="L1347" s="56"/>
      <c r="M1347" s="34">
        <f t="shared" si="30"/>
        <v>630</v>
      </c>
      <c r="N1347" s="34">
        <f t="shared" si="31"/>
        <v>131</v>
      </c>
      <c r="O1347" s="36">
        <f t="shared" si="27"/>
        <v>0.17214191852825231</v>
      </c>
    </row>
    <row r="1348" spans="1:15" x14ac:dyDescent="0.25">
      <c r="A1348" s="37">
        <v>150405</v>
      </c>
      <c r="B1348" s="30" t="s">
        <v>50</v>
      </c>
      <c r="C1348" s="30" t="s">
        <v>1327</v>
      </c>
      <c r="D1348" s="30" t="s">
        <v>1331</v>
      </c>
      <c r="E1348" s="57">
        <v>797</v>
      </c>
      <c r="F1348" s="39">
        <v>886</v>
      </c>
      <c r="G1348" s="40">
        <f t="shared" si="28"/>
        <v>89</v>
      </c>
      <c r="H1348" s="40">
        <v>739</v>
      </c>
      <c r="I1348" s="40">
        <f t="shared" si="29"/>
        <v>147</v>
      </c>
      <c r="J1348" s="58">
        <v>0.17</v>
      </c>
      <c r="K1348" s="34">
        <v>880</v>
      </c>
      <c r="L1348" s="56"/>
      <c r="M1348" s="34">
        <f t="shared" si="30"/>
        <v>739</v>
      </c>
      <c r="N1348" s="34">
        <f t="shared" si="31"/>
        <v>141</v>
      </c>
      <c r="O1348" s="36">
        <f t="shared" si="27"/>
        <v>0.16022727272727272</v>
      </c>
    </row>
    <row r="1349" spans="1:15" x14ac:dyDescent="0.25">
      <c r="A1349" s="37">
        <v>150406</v>
      </c>
      <c r="B1349" s="30" t="s">
        <v>50</v>
      </c>
      <c r="C1349" s="30" t="s">
        <v>1327</v>
      </c>
      <c r="D1349" s="30" t="s">
        <v>1001</v>
      </c>
      <c r="E1349" s="57">
        <v>552</v>
      </c>
      <c r="F1349" s="39">
        <v>585</v>
      </c>
      <c r="G1349" s="40">
        <f t="shared" si="28"/>
        <v>33</v>
      </c>
      <c r="H1349" s="40">
        <v>510</v>
      </c>
      <c r="I1349" s="40">
        <f t="shared" si="29"/>
        <v>75</v>
      </c>
      <c r="J1349" s="58">
        <v>0.13</v>
      </c>
      <c r="K1349" s="34">
        <v>595</v>
      </c>
      <c r="L1349" s="56"/>
      <c r="M1349" s="34">
        <f t="shared" si="30"/>
        <v>510</v>
      </c>
      <c r="N1349" s="34">
        <f t="shared" si="31"/>
        <v>85</v>
      </c>
      <c r="O1349" s="36">
        <f t="shared" si="27"/>
        <v>0.14285714285714285</v>
      </c>
    </row>
    <row r="1350" spans="1:15" x14ac:dyDescent="0.25">
      <c r="A1350" s="37">
        <v>150407</v>
      </c>
      <c r="B1350" s="30" t="s">
        <v>50</v>
      </c>
      <c r="C1350" s="30" t="s">
        <v>1327</v>
      </c>
      <c r="D1350" s="30" t="s">
        <v>1332</v>
      </c>
      <c r="E1350" s="42">
        <v>5495</v>
      </c>
      <c r="F1350" s="32">
        <v>5893</v>
      </c>
      <c r="G1350" s="59">
        <f t="shared" si="28"/>
        <v>398</v>
      </c>
      <c r="H1350" s="59">
        <v>4406</v>
      </c>
      <c r="I1350" s="59">
        <f t="shared" si="29"/>
        <v>1487</v>
      </c>
      <c r="J1350" s="58">
        <v>0.25</v>
      </c>
      <c r="K1350" s="35">
        <v>5882</v>
      </c>
      <c r="L1350" s="56"/>
      <c r="M1350" s="35">
        <f t="shared" si="30"/>
        <v>4406</v>
      </c>
      <c r="N1350" s="35">
        <f t="shared" si="31"/>
        <v>1476</v>
      </c>
      <c r="O1350" s="36">
        <f t="shared" si="27"/>
        <v>0.25093505610336619</v>
      </c>
    </row>
    <row r="1351" spans="1:15" x14ac:dyDescent="0.25">
      <c r="A1351" s="37">
        <v>150501</v>
      </c>
      <c r="B1351" s="61" t="s">
        <v>50</v>
      </c>
      <c r="C1351" s="30" t="s">
        <v>1333</v>
      </c>
      <c r="D1351" s="30" t="s">
        <v>1334</v>
      </c>
      <c r="E1351" s="42">
        <v>15571</v>
      </c>
      <c r="F1351" s="32">
        <v>16714</v>
      </c>
      <c r="G1351" s="59">
        <f t="shared" si="28"/>
        <v>1143</v>
      </c>
      <c r="H1351" s="59">
        <v>6839</v>
      </c>
      <c r="I1351" s="59">
        <f t="shared" si="29"/>
        <v>9875</v>
      </c>
      <c r="J1351" s="58">
        <v>0.59</v>
      </c>
      <c r="K1351" s="35">
        <v>17173</v>
      </c>
      <c r="L1351" s="29">
        <v>152</v>
      </c>
      <c r="M1351" s="35">
        <f t="shared" si="30"/>
        <v>6991</v>
      </c>
      <c r="N1351" s="35">
        <f t="shared" si="31"/>
        <v>10182</v>
      </c>
      <c r="O1351" s="36">
        <f t="shared" si="27"/>
        <v>0.59290747103010544</v>
      </c>
    </row>
    <row r="1352" spans="1:15" x14ac:dyDescent="0.25">
      <c r="A1352" s="37">
        <v>150502</v>
      </c>
      <c r="B1352" s="61" t="s">
        <v>50</v>
      </c>
      <c r="C1352" s="30" t="s">
        <v>1333</v>
      </c>
      <c r="D1352" s="30" t="s">
        <v>1335</v>
      </c>
      <c r="E1352" s="42">
        <v>6880</v>
      </c>
      <c r="F1352" s="32">
        <v>6975</v>
      </c>
      <c r="G1352" s="59">
        <f t="shared" si="28"/>
        <v>95</v>
      </c>
      <c r="H1352" s="59">
        <v>6122</v>
      </c>
      <c r="I1352" s="59">
        <f t="shared" si="29"/>
        <v>853</v>
      </c>
      <c r="J1352" s="58">
        <v>0.12</v>
      </c>
      <c r="K1352" s="35">
        <v>7092</v>
      </c>
      <c r="L1352" s="29">
        <v>0</v>
      </c>
      <c r="M1352" s="35">
        <f t="shared" si="30"/>
        <v>6122</v>
      </c>
      <c r="N1352" s="35">
        <f t="shared" si="31"/>
        <v>970</v>
      </c>
      <c r="O1352" s="36">
        <f t="shared" si="27"/>
        <v>0.13677382966723067</v>
      </c>
    </row>
    <row r="1353" spans="1:15" x14ac:dyDescent="0.25">
      <c r="A1353" s="37">
        <v>150503</v>
      </c>
      <c r="B1353" s="61" t="s">
        <v>50</v>
      </c>
      <c r="C1353" s="30" t="s">
        <v>1333</v>
      </c>
      <c r="D1353" s="30" t="s">
        <v>1336</v>
      </c>
      <c r="E1353" s="42">
        <v>2263</v>
      </c>
      <c r="F1353" s="32">
        <v>2385</v>
      </c>
      <c r="G1353" s="59">
        <f t="shared" si="28"/>
        <v>122</v>
      </c>
      <c r="H1353" s="59">
        <v>2259</v>
      </c>
      <c r="I1353" s="59">
        <f t="shared" si="29"/>
        <v>126</v>
      </c>
      <c r="J1353" s="58">
        <v>0.05</v>
      </c>
      <c r="K1353" s="35">
        <v>2409</v>
      </c>
      <c r="L1353" s="56"/>
      <c r="M1353" s="35">
        <f t="shared" si="30"/>
        <v>2259</v>
      </c>
      <c r="N1353" s="35">
        <f t="shared" si="31"/>
        <v>150</v>
      </c>
      <c r="O1353" s="36">
        <f t="shared" si="27"/>
        <v>6.2266500622665005E-2</v>
      </c>
    </row>
    <row r="1354" spans="1:15" x14ac:dyDescent="0.25">
      <c r="A1354" s="37">
        <v>150504</v>
      </c>
      <c r="B1354" s="61" t="s">
        <v>50</v>
      </c>
      <c r="C1354" s="30" t="s">
        <v>1333</v>
      </c>
      <c r="D1354" s="30" t="s">
        <v>1337</v>
      </c>
      <c r="E1354" s="42">
        <v>3792</v>
      </c>
      <c r="F1354" s="32">
        <v>3968</v>
      </c>
      <c r="G1354" s="59">
        <f t="shared" si="28"/>
        <v>176</v>
      </c>
      <c r="H1354" s="59">
        <v>2842</v>
      </c>
      <c r="I1354" s="59">
        <f t="shared" si="29"/>
        <v>1126</v>
      </c>
      <c r="J1354" s="58">
        <v>0.28000000000000003</v>
      </c>
      <c r="K1354" s="35">
        <v>4104</v>
      </c>
      <c r="L1354" s="56"/>
      <c r="M1354" s="35">
        <f t="shared" si="30"/>
        <v>2842</v>
      </c>
      <c r="N1354" s="35">
        <f t="shared" si="31"/>
        <v>1262</v>
      </c>
      <c r="O1354" s="36">
        <f t="shared" si="27"/>
        <v>0.307504873294347</v>
      </c>
    </row>
    <row r="1355" spans="1:15" x14ac:dyDescent="0.25">
      <c r="A1355" s="37">
        <v>150505</v>
      </c>
      <c r="B1355" s="61" t="s">
        <v>50</v>
      </c>
      <c r="C1355" s="30" t="s">
        <v>1333</v>
      </c>
      <c r="D1355" s="30" t="s">
        <v>1068</v>
      </c>
      <c r="E1355" s="42">
        <v>4443</v>
      </c>
      <c r="F1355" s="32">
        <v>4628</v>
      </c>
      <c r="G1355" s="59">
        <f t="shared" si="28"/>
        <v>185</v>
      </c>
      <c r="H1355" s="59">
        <v>1558</v>
      </c>
      <c r="I1355" s="59">
        <f t="shared" si="29"/>
        <v>3070</v>
      </c>
      <c r="J1355" s="58">
        <v>0.66</v>
      </c>
      <c r="K1355" s="35">
        <v>4701</v>
      </c>
      <c r="L1355" s="56"/>
      <c r="M1355" s="35">
        <f t="shared" si="30"/>
        <v>1558</v>
      </c>
      <c r="N1355" s="35">
        <f t="shared" si="31"/>
        <v>3143</v>
      </c>
      <c r="O1355" s="36">
        <f t="shared" si="27"/>
        <v>0.6685811529461817</v>
      </c>
    </row>
    <row r="1356" spans="1:15" x14ac:dyDescent="0.25">
      <c r="A1356" s="37">
        <v>150506</v>
      </c>
      <c r="B1356" s="61" t="s">
        <v>50</v>
      </c>
      <c r="C1356" s="30" t="s">
        <v>1333</v>
      </c>
      <c r="D1356" s="30" t="s">
        <v>1338</v>
      </c>
      <c r="E1356" s="42">
        <v>1050</v>
      </c>
      <c r="F1356" s="32">
        <v>1034</v>
      </c>
      <c r="G1356" s="59">
        <f t="shared" si="28"/>
        <v>-16</v>
      </c>
      <c r="H1356" s="40">
        <v>830</v>
      </c>
      <c r="I1356" s="59">
        <f t="shared" si="29"/>
        <v>204</v>
      </c>
      <c r="J1356" s="58">
        <v>0.2</v>
      </c>
      <c r="K1356" s="35">
        <v>1039</v>
      </c>
      <c r="L1356" s="56"/>
      <c r="M1356" s="34">
        <f t="shared" si="30"/>
        <v>830</v>
      </c>
      <c r="N1356" s="35">
        <f t="shared" si="31"/>
        <v>209</v>
      </c>
      <c r="O1356" s="36">
        <f t="shared" si="27"/>
        <v>0.20115495668912417</v>
      </c>
    </row>
    <row r="1357" spans="1:15" x14ac:dyDescent="0.25">
      <c r="A1357" s="37">
        <v>150507</v>
      </c>
      <c r="B1357" s="61" t="s">
        <v>50</v>
      </c>
      <c r="C1357" s="30" t="s">
        <v>1333</v>
      </c>
      <c r="D1357" s="30" t="s">
        <v>1339</v>
      </c>
      <c r="E1357" s="42">
        <v>5494</v>
      </c>
      <c r="F1357" s="32">
        <v>5212</v>
      </c>
      <c r="G1357" s="59">
        <f t="shared" si="28"/>
        <v>-282</v>
      </c>
      <c r="H1357" s="59">
        <v>4072</v>
      </c>
      <c r="I1357" s="59">
        <f t="shared" si="29"/>
        <v>1140</v>
      </c>
      <c r="J1357" s="58">
        <v>0.22</v>
      </c>
      <c r="K1357" s="35">
        <v>5052</v>
      </c>
      <c r="L1357" s="29">
        <v>0</v>
      </c>
      <c r="M1357" s="35">
        <f t="shared" si="30"/>
        <v>4072</v>
      </c>
      <c r="N1357" s="35">
        <f t="shared" si="31"/>
        <v>980</v>
      </c>
      <c r="O1357" s="36">
        <f t="shared" si="27"/>
        <v>0.19398258115597783</v>
      </c>
    </row>
    <row r="1358" spans="1:15" x14ac:dyDescent="0.25">
      <c r="A1358" s="37">
        <v>150508</v>
      </c>
      <c r="B1358" s="61" t="s">
        <v>50</v>
      </c>
      <c r="C1358" s="30" t="s">
        <v>1333</v>
      </c>
      <c r="D1358" s="30" t="s">
        <v>1340</v>
      </c>
      <c r="E1358" s="42">
        <v>1681</v>
      </c>
      <c r="F1358" s="32">
        <v>1603</v>
      </c>
      <c r="G1358" s="59">
        <f t="shared" si="28"/>
        <v>-78</v>
      </c>
      <c r="H1358" s="59">
        <v>1416</v>
      </c>
      <c r="I1358" s="59">
        <f t="shared" si="29"/>
        <v>187</v>
      </c>
      <c r="J1358" s="58">
        <v>0.12</v>
      </c>
      <c r="K1358" s="35">
        <v>1570</v>
      </c>
      <c r="L1358" s="56"/>
      <c r="M1358" s="35">
        <f t="shared" si="30"/>
        <v>1416</v>
      </c>
      <c r="N1358" s="35">
        <f t="shared" si="31"/>
        <v>154</v>
      </c>
      <c r="O1358" s="36">
        <f t="shared" si="27"/>
        <v>9.8089171974522299E-2</v>
      </c>
    </row>
    <row r="1359" spans="1:15" x14ac:dyDescent="0.25">
      <c r="A1359" s="37">
        <v>150509</v>
      </c>
      <c r="B1359" s="61" t="s">
        <v>50</v>
      </c>
      <c r="C1359" s="30" t="s">
        <v>1333</v>
      </c>
      <c r="D1359" s="30" t="s">
        <v>1341</v>
      </c>
      <c r="E1359" s="42">
        <v>4888</v>
      </c>
      <c r="F1359" s="32">
        <v>4921</v>
      </c>
      <c r="G1359" s="59">
        <f t="shared" si="28"/>
        <v>33</v>
      </c>
      <c r="H1359" s="59">
        <v>2440</v>
      </c>
      <c r="I1359" s="59">
        <f t="shared" si="29"/>
        <v>2481</v>
      </c>
      <c r="J1359" s="58">
        <v>0.5</v>
      </c>
      <c r="K1359" s="35">
        <v>4944</v>
      </c>
      <c r="L1359" s="56"/>
      <c r="M1359" s="35">
        <f t="shared" si="30"/>
        <v>2440</v>
      </c>
      <c r="N1359" s="35">
        <f t="shared" si="31"/>
        <v>2504</v>
      </c>
      <c r="O1359" s="36">
        <f t="shared" si="27"/>
        <v>0.50647249190938515</v>
      </c>
    </row>
    <row r="1360" spans="1:15" x14ac:dyDescent="0.25">
      <c r="A1360" s="37">
        <v>150510</v>
      </c>
      <c r="B1360" s="61" t="s">
        <v>50</v>
      </c>
      <c r="C1360" s="30" t="s">
        <v>1333</v>
      </c>
      <c r="D1360" s="30" t="s">
        <v>1342</v>
      </c>
      <c r="E1360" s="42">
        <v>4527</v>
      </c>
      <c r="F1360" s="32">
        <v>4588</v>
      </c>
      <c r="G1360" s="59">
        <f t="shared" si="28"/>
        <v>61</v>
      </c>
      <c r="H1360" s="59">
        <v>2934</v>
      </c>
      <c r="I1360" s="59">
        <f t="shared" si="29"/>
        <v>1654</v>
      </c>
      <c r="J1360" s="58">
        <v>0.36</v>
      </c>
      <c r="K1360" s="35">
        <v>4264</v>
      </c>
      <c r="L1360" s="56"/>
      <c r="M1360" s="35">
        <f t="shared" si="30"/>
        <v>2934</v>
      </c>
      <c r="N1360" s="35">
        <f t="shared" si="31"/>
        <v>1330</v>
      </c>
      <c r="O1360" s="36">
        <f t="shared" si="27"/>
        <v>0.31191369606003755</v>
      </c>
    </row>
    <row r="1361" spans="1:15" x14ac:dyDescent="0.25">
      <c r="A1361" s="37">
        <v>150511</v>
      </c>
      <c r="B1361" s="61" t="s">
        <v>50</v>
      </c>
      <c r="C1361" s="30" t="s">
        <v>1333</v>
      </c>
      <c r="D1361" s="30" t="s">
        <v>1343</v>
      </c>
      <c r="E1361" s="42">
        <v>1448</v>
      </c>
      <c r="F1361" s="32">
        <v>1677</v>
      </c>
      <c r="G1361" s="59">
        <f t="shared" si="28"/>
        <v>229</v>
      </c>
      <c r="H1361" s="59">
        <v>1234</v>
      </c>
      <c r="I1361" s="59">
        <f t="shared" si="29"/>
        <v>443</v>
      </c>
      <c r="J1361" s="58">
        <v>0.26</v>
      </c>
      <c r="K1361" s="35">
        <v>1684</v>
      </c>
      <c r="L1361" s="56"/>
      <c r="M1361" s="35">
        <f t="shared" si="30"/>
        <v>1234</v>
      </c>
      <c r="N1361" s="35">
        <f t="shared" si="31"/>
        <v>450</v>
      </c>
      <c r="O1361" s="36">
        <f t="shared" si="27"/>
        <v>0.26722090261282661</v>
      </c>
    </row>
    <row r="1362" spans="1:15" x14ac:dyDescent="0.25">
      <c r="A1362" s="37">
        <v>150512</v>
      </c>
      <c r="B1362" s="61" t="s">
        <v>50</v>
      </c>
      <c r="C1362" s="30" t="s">
        <v>1333</v>
      </c>
      <c r="D1362" s="30" t="s">
        <v>1344</v>
      </c>
      <c r="E1362" s="42">
        <v>5579</v>
      </c>
      <c r="F1362" s="32">
        <v>5403</v>
      </c>
      <c r="G1362" s="59">
        <f t="shared" si="28"/>
        <v>-176</v>
      </c>
      <c r="H1362" s="59">
        <v>3799</v>
      </c>
      <c r="I1362" s="59">
        <f t="shared" si="29"/>
        <v>1604</v>
      </c>
      <c r="J1362" s="58">
        <v>0.3</v>
      </c>
      <c r="K1362" s="35">
        <v>5410</v>
      </c>
      <c r="L1362" s="29">
        <v>0</v>
      </c>
      <c r="M1362" s="35">
        <f t="shared" si="30"/>
        <v>3799</v>
      </c>
      <c r="N1362" s="35">
        <f t="shared" si="31"/>
        <v>1611</v>
      </c>
      <c r="O1362" s="36">
        <f t="shared" si="27"/>
        <v>0.29778188539741218</v>
      </c>
    </row>
    <row r="1363" spans="1:15" x14ac:dyDescent="0.25">
      <c r="A1363" s="37">
        <v>150513</v>
      </c>
      <c r="B1363" s="61" t="s">
        <v>50</v>
      </c>
      <c r="C1363" s="30" t="s">
        <v>1333</v>
      </c>
      <c r="D1363" s="30" t="s">
        <v>401</v>
      </c>
      <c r="E1363" s="57">
        <v>639</v>
      </c>
      <c r="F1363" s="39">
        <v>659</v>
      </c>
      <c r="G1363" s="40">
        <f t="shared" si="28"/>
        <v>20</v>
      </c>
      <c r="H1363" s="40">
        <v>172</v>
      </c>
      <c r="I1363" s="40">
        <f t="shared" si="29"/>
        <v>487</v>
      </c>
      <c r="J1363" s="58">
        <v>0.74</v>
      </c>
      <c r="K1363" s="34">
        <v>674</v>
      </c>
      <c r="L1363" s="56"/>
      <c r="M1363" s="34">
        <f t="shared" si="30"/>
        <v>172</v>
      </c>
      <c r="N1363" s="34">
        <f t="shared" si="31"/>
        <v>502</v>
      </c>
      <c r="O1363" s="36">
        <f t="shared" si="27"/>
        <v>0.74480712166172103</v>
      </c>
    </row>
    <row r="1364" spans="1:15" x14ac:dyDescent="0.25">
      <c r="A1364" s="37">
        <v>150514</v>
      </c>
      <c r="B1364" s="61" t="s">
        <v>50</v>
      </c>
      <c r="C1364" s="30" t="s">
        <v>1333</v>
      </c>
      <c r="D1364" s="30" t="s">
        <v>212</v>
      </c>
      <c r="E1364" s="42">
        <v>4238</v>
      </c>
      <c r="F1364" s="32">
        <v>4028</v>
      </c>
      <c r="G1364" s="59">
        <f t="shared" si="28"/>
        <v>-210</v>
      </c>
      <c r="H1364" s="59">
        <v>3784</v>
      </c>
      <c r="I1364" s="59">
        <f t="shared" si="29"/>
        <v>244</v>
      </c>
      <c r="J1364" s="58">
        <v>0.06</v>
      </c>
      <c r="K1364" s="35">
        <v>4044</v>
      </c>
      <c r="L1364" s="29">
        <v>0</v>
      </c>
      <c r="M1364" s="35">
        <f t="shared" si="30"/>
        <v>3784</v>
      </c>
      <c r="N1364" s="35">
        <f t="shared" si="31"/>
        <v>260</v>
      </c>
      <c r="O1364" s="36">
        <f t="shared" si="27"/>
        <v>6.4292779426310578E-2</v>
      </c>
    </row>
    <row r="1365" spans="1:15" x14ac:dyDescent="0.25">
      <c r="A1365" s="37">
        <v>150515</v>
      </c>
      <c r="B1365" s="61" t="s">
        <v>50</v>
      </c>
      <c r="C1365" s="30" t="s">
        <v>1333</v>
      </c>
      <c r="D1365" s="30" t="s">
        <v>1345</v>
      </c>
      <c r="E1365" s="42">
        <v>2988</v>
      </c>
      <c r="F1365" s="32">
        <v>3118</v>
      </c>
      <c r="G1365" s="59">
        <f t="shared" si="28"/>
        <v>130</v>
      </c>
      <c r="H1365" s="59">
        <v>2512</v>
      </c>
      <c r="I1365" s="59">
        <f t="shared" si="29"/>
        <v>606</v>
      </c>
      <c r="J1365" s="58">
        <v>0.19</v>
      </c>
      <c r="K1365" s="35">
        <v>3186</v>
      </c>
      <c r="L1365" s="56"/>
      <c r="M1365" s="35">
        <f t="shared" si="30"/>
        <v>2512</v>
      </c>
      <c r="N1365" s="35">
        <f t="shared" si="31"/>
        <v>674</v>
      </c>
      <c r="O1365" s="36">
        <f t="shared" si="27"/>
        <v>0.21155053358443188</v>
      </c>
    </row>
    <row r="1366" spans="1:15" x14ac:dyDescent="0.25">
      <c r="A1366" s="37">
        <v>150516</v>
      </c>
      <c r="B1366" s="61" t="s">
        <v>50</v>
      </c>
      <c r="C1366" s="30" t="s">
        <v>1333</v>
      </c>
      <c r="D1366" s="30" t="s">
        <v>1346</v>
      </c>
      <c r="E1366" s="42">
        <v>1174</v>
      </c>
      <c r="F1366" s="32">
        <v>1350</v>
      </c>
      <c r="G1366" s="59">
        <f t="shared" si="28"/>
        <v>176</v>
      </c>
      <c r="H1366" s="40">
        <v>766</v>
      </c>
      <c r="I1366" s="59">
        <f t="shared" si="29"/>
        <v>584</v>
      </c>
      <c r="J1366" s="58">
        <v>0.43</v>
      </c>
      <c r="K1366" s="35">
        <v>1339</v>
      </c>
      <c r="L1366" s="56"/>
      <c r="M1366" s="34">
        <f t="shared" si="30"/>
        <v>766</v>
      </c>
      <c r="N1366" s="35">
        <f t="shared" si="31"/>
        <v>573</v>
      </c>
      <c r="O1366" s="36">
        <f t="shared" si="27"/>
        <v>0.42793129200896191</v>
      </c>
    </row>
    <row r="1367" spans="1:15" x14ac:dyDescent="0.25">
      <c r="A1367" s="37">
        <v>150601</v>
      </c>
      <c r="B1367" s="30" t="s">
        <v>50</v>
      </c>
      <c r="C1367" s="30" t="s">
        <v>1347</v>
      </c>
      <c r="D1367" s="30" t="s">
        <v>1347</v>
      </c>
      <c r="E1367" s="42">
        <v>18202</v>
      </c>
      <c r="F1367" s="32">
        <v>18673</v>
      </c>
      <c r="G1367" s="59">
        <f t="shared" si="28"/>
        <v>471</v>
      </c>
      <c r="H1367" s="59">
        <v>9838</v>
      </c>
      <c r="I1367" s="59">
        <f t="shared" si="29"/>
        <v>8835</v>
      </c>
      <c r="J1367" s="58">
        <v>0.47</v>
      </c>
      <c r="K1367" s="35">
        <v>18860</v>
      </c>
      <c r="L1367" s="56"/>
      <c r="M1367" s="35">
        <f t="shared" si="30"/>
        <v>9838</v>
      </c>
      <c r="N1367" s="35">
        <f t="shared" si="31"/>
        <v>9022</v>
      </c>
      <c r="O1367" s="36">
        <f t="shared" si="27"/>
        <v>0.47836691410392362</v>
      </c>
    </row>
    <row r="1368" spans="1:15" x14ac:dyDescent="0.25">
      <c r="A1368" s="37">
        <v>150602</v>
      </c>
      <c r="B1368" s="30" t="s">
        <v>50</v>
      </c>
      <c r="C1368" s="30" t="s">
        <v>1347</v>
      </c>
      <c r="D1368" s="30" t="s">
        <v>1348</v>
      </c>
      <c r="E1368" s="57">
        <v>609</v>
      </c>
      <c r="F1368" s="39">
        <v>675</v>
      </c>
      <c r="G1368" s="40">
        <f t="shared" si="28"/>
        <v>66</v>
      </c>
      <c r="H1368" s="40">
        <v>604</v>
      </c>
      <c r="I1368" s="40">
        <f t="shared" si="29"/>
        <v>71</v>
      </c>
      <c r="J1368" s="58">
        <v>0.11</v>
      </c>
      <c r="K1368" s="34">
        <v>657</v>
      </c>
      <c r="L1368" s="56"/>
      <c r="M1368" s="34">
        <f t="shared" si="30"/>
        <v>604</v>
      </c>
      <c r="N1368" s="34">
        <f t="shared" si="31"/>
        <v>53</v>
      </c>
      <c r="O1368" s="36">
        <f t="shared" si="27"/>
        <v>8.0669710806697104E-2</v>
      </c>
    </row>
    <row r="1369" spans="1:15" x14ac:dyDescent="0.25">
      <c r="A1369" s="37">
        <v>150603</v>
      </c>
      <c r="B1369" s="30" t="s">
        <v>50</v>
      </c>
      <c r="C1369" s="30" t="s">
        <v>1347</v>
      </c>
      <c r="D1369" s="30" t="s">
        <v>1349</v>
      </c>
      <c r="E1369" s="57">
        <v>812</v>
      </c>
      <c r="F1369" s="39">
        <v>865</v>
      </c>
      <c r="G1369" s="40">
        <f t="shared" si="28"/>
        <v>53</v>
      </c>
      <c r="H1369" s="40">
        <v>776</v>
      </c>
      <c r="I1369" s="40">
        <f t="shared" si="29"/>
        <v>89</v>
      </c>
      <c r="J1369" s="58">
        <v>0.1</v>
      </c>
      <c r="K1369" s="34">
        <v>835</v>
      </c>
      <c r="L1369" s="56"/>
      <c r="M1369" s="34">
        <f t="shared" si="30"/>
        <v>776</v>
      </c>
      <c r="N1369" s="34">
        <f t="shared" si="31"/>
        <v>59</v>
      </c>
      <c r="O1369" s="36">
        <f t="shared" si="27"/>
        <v>7.0658682634730532E-2</v>
      </c>
    </row>
    <row r="1370" spans="1:15" x14ac:dyDescent="0.25">
      <c r="A1370" s="37">
        <v>150604</v>
      </c>
      <c r="B1370" s="30" t="s">
        <v>50</v>
      </c>
      <c r="C1370" s="30" t="s">
        <v>1347</v>
      </c>
      <c r="D1370" s="30" t="s">
        <v>1350</v>
      </c>
      <c r="E1370" s="42">
        <v>10375</v>
      </c>
      <c r="F1370" s="32">
        <v>12875</v>
      </c>
      <c r="G1370" s="59">
        <f t="shared" si="28"/>
        <v>2500</v>
      </c>
      <c r="H1370" s="59">
        <v>6606</v>
      </c>
      <c r="I1370" s="59">
        <f t="shared" si="29"/>
        <v>6269</v>
      </c>
      <c r="J1370" s="58">
        <v>0.49</v>
      </c>
      <c r="K1370" s="35">
        <v>13167</v>
      </c>
      <c r="L1370" s="56"/>
      <c r="M1370" s="35">
        <f t="shared" si="30"/>
        <v>6606</v>
      </c>
      <c r="N1370" s="35">
        <f t="shared" si="31"/>
        <v>6561</v>
      </c>
      <c r="O1370" s="36">
        <f t="shared" si="27"/>
        <v>0.49829118250170884</v>
      </c>
    </row>
    <row r="1371" spans="1:15" x14ac:dyDescent="0.25">
      <c r="A1371" s="37">
        <v>150605</v>
      </c>
      <c r="B1371" s="30" t="s">
        <v>50</v>
      </c>
      <c r="C1371" s="30" t="s">
        <v>1347</v>
      </c>
      <c r="D1371" s="30" t="s">
        <v>714</v>
      </c>
      <c r="E1371" s="42">
        <v>9604</v>
      </c>
      <c r="F1371" s="32">
        <v>9929</v>
      </c>
      <c r="G1371" s="59">
        <f t="shared" si="28"/>
        <v>325</v>
      </c>
      <c r="H1371" s="59">
        <v>6334</v>
      </c>
      <c r="I1371" s="59">
        <f t="shared" si="29"/>
        <v>3595</v>
      </c>
      <c r="J1371" s="58">
        <v>0.36</v>
      </c>
      <c r="K1371" s="35">
        <v>10006</v>
      </c>
      <c r="L1371" s="56"/>
      <c r="M1371" s="35">
        <f t="shared" si="30"/>
        <v>6334</v>
      </c>
      <c r="N1371" s="35">
        <f t="shared" si="31"/>
        <v>3672</v>
      </c>
      <c r="O1371" s="36">
        <f t="shared" si="27"/>
        <v>0.36697981211273234</v>
      </c>
    </row>
    <row r="1372" spans="1:15" x14ac:dyDescent="0.25">
      <c r="A1372" s="37">
        <v>150606</v>
      </c>
      <c r="B1372" s="30" t="s">
        <v>50</v>
      </c>
      <c r="C1372" s="30" t="s">
        <v>1347</v>
      </c>
      <c r="D1372" s="30" t="s">
        <v>1351</v>
      </c>
      <c r="E1372" s="42">
        <v>1868</v>
      </c>
      <c r="F1372" s="32">
        <v>2052</v>
      </c>
      <c r="G1372" s="59">
        <f t="shared" si="28"/>
        <v>184</v>
      </c>
      <c r="H1372" s="40">
        <v>640</v>
      </c>
      <c r="I1372" s="59">
        <f t="shared" si="29"/>
        <v>1412</v>
      </c>
      <c r="J1372" s="58">
        <v>0.69</v>
      </c>
      <c r="K1372" s="35">
        <v>2015</v>
      </c>
      <c r="L1372" s="56"/>
      <c r="M1372" s="34">
        <f t="shared" si="30"/>
        <v>640</v>
      </c>
      <c r="N1372" s="35">
        <f t="shared" si="31"/>
        <v>1375</v>
      </c>
      <c r="O1372" s="36">
        <f t="shared" si="27"/>
        <v>0.68238213399503722</v>
      </c>
    </row>
    <row r="1373" spans="1:15" x14ac:dyDescent="0.25">
      <c r="A1373" s="37">
        <v>150607</v>
      </c>
      <c r="B1373" s="30" t="s">
        <v>50</v>
      </c>
      <c r="C1373" s="30" t="s">
        <v>1347</v>
      </c>
      <c r="D1373" s="30" t="s">
        <v>1352</v>
      </c>
      <c r="E1373" s="57">
        <v>318</v>
      </c>
      <c r="F1373" s="39">
        <v>324</v>
      </c>
      <c r="G1373" s="40">
        <f t="shared" si="28"/>
        <v>6</v>
      </c>
      <c r="H1373" s="40">
        <v>314</v>
      </c>
      <c r="I1373" s="40">
        <f t="shared" si="29"/>
        <v>10</v>
      </c>
      <c r="J1373" s="58">
        <v>0.03</v>
      </c>
      <c r="K1373" s="34">
        <v>314</v>
      </c>
      <c r="L1373" s="56"/>
      <c r="M1373" s="34">
        <f t="shared" si="30"/>
        <v>314</v>
      </c>
      <c r="N1373" s="34">
        <f t="shared" si="31"/>
        <v>0</v>
      </c>
      <c r="O1373" s="36">
        <f t="shared" si="27"/>
        <v>0</v>
      </c>
    </row>
    <row r="1374" spans="1:15" x14ac:dyDescent="0.25">
      <c r="A1374" s="37">
        <v>150608</v>
      </c>
      <c r="B1374" s="30" t="s">
        <v>50</v>
      </c>
      <c r="C1374" s="30" t="s">
        <v>1347</v>
      </c>
      <c r="D1374" s="30" t="s">
        <v>1353</v>
      </c>
      <c r="E1374" s="42">
        <v>1054</v>
      </c>
      <c r="F1374" s="32">
        <v>1137</v>
      </c>
      <c r="G1374" s="59">
        <f t="shared" si="28"/>
        <v>83</v>
      </c>
      <c r="H1374" s="40">
        <v>989</v>
      </c>
      <c r="I1374" s="59">
        <f t="shared" si="29"/>
        <v>148</v>
      </c>
      <c r="J1374" s="58">
        <v>0.13</v>
      </c>
      <c r="K1374" s="35">
        <v>1184</v>
      </c>
      <c r="L1374" s="56"/>
      <c r="M1374" s="34">
        <f t="shared" si="30"/>
        <v>989</v>
      </c>
      <c r="N1374" s="35">
        <f t="shared" si="31"/>
        <v>195</v>
      </c>
      <c r="O1374" s="36">
        <f t="shared" si="27"/>
        <v>0.16469594594594594</v>
      </c>
    </row>
    <row r="1375" spans="1:15" x14ac:dyDescent="0.25">
      <c r="A1375" s="37">
        <v>150609</v>
      </c>
      <c r="B1375" s="30" t="s">
        <v>50</v>
      </c>
      <c r="C1375" s="30" t="s">
        <v>1347</v>
      </c>
      <c r="D1375" s="30" t="s">
        <v>1354</v>
      </c>
      <c r="E1375" s="57">
        <v>479</v>
      </c>
      <c r="F1375" s="39">
        <v>642</v>
      </c>
      <c r="G1375" s="40">
        <f t="shared" si="28"/>
        <v>163</v>
      </c>
      <c r="H1375" s="40">
        <v>464</v>
      </c>
      <c r="I1375" s="40">
        <f t="shared" si="29"/>
        <v>178</v>
      </c>
      <c r="J1375" s="58">
        <v>0.28000000000000003</v>
      </c>
      <c r="K1375" s="34">
        <v>636</v>
      </c>
      <c r="L1375" s="56"/>
      <c r="M1375" s="34">
        <f t="shared" si="30"/>
        <v>464</v>
      </c>
      <c r="N1375" s="34">
        <f t="shared" si="31"/>
        <v>172</v>
      </c>
      <c r="O1375" s="36">
        <f t="shared" si="27"/>
        <v>0.27044025157232704</v>
      </c>
    </row>
    <row r="1376" spans="1:15" x14ac:dyDescent="0.25">
      <c r="A1376" s="37">
        <v>150610</v>
      </c>
      <c r="B1376" s="30" t="s">
        <v>50</v>
      </c>
      <c r="C1376" s="30" t="s">
        <v>1347</v>
      </c>
      <c r="D1376" s="30" t="s">
        <v>1355</v>
      </c>
      <c r="E1376" s="57">
        <v>344</v>
      </c>
      <c r="F1376" s="39">
        <v>788</v>
      </c>
      <c r="G1376" s="40">
        <f t="shared" si="28"/>
        <v>444</v>
      </c>
      <c r="H1376" s="40">
        <v>335</v>
      </c>
      <c r="I1376" s="40">
        <f t="shared" si="29"/>
        <v>453</v>
      </c>
      <c r="J1376" s="58">
        <v>0.56999999999999995</v>
      </c>
      <c r="K1376" s="34">
        <v>769</v>
      </c>
      <c r="L1376" s="56"/>
      <c r="M1376" s="34">
        <f t="shared" si="30"/>
        <v>335</v>
      </c>
      <c r="N1376" s="34">
        <f t="shared" si="31"/>
        <v>434</v>
      </c>
      <c r="O1376" s="36">
        <f t="shared" si="27"/>
        <v>0.56436931079323793</v>
      </c>
    </row>
    <row r="1377" spans="1:15" x14ac:dyDescent="0.25">
      <c r="A1377" s="37">
        <v>150611</v>
      </c>
      <c r="B1377" s="30" t="s">
        <v>50</v>
      </c>
      <c r="C1377" s="30" t="s">
        <v>1347</v>
      </c>
      <c r="D1377" s="30" t="s">
        <v>1356</v>
      </c>
      <c r="E1377" s="57">
        <v>620</v>
      </c>
      <c r="F1377" s="39">
        <v>698</v>
      </c>
      <c r="G1377" s="40">
        <f t="shared" si="28"/>
        <v>78</v>
      </c>
      <c r="H1377" s="40">
        <v>529</v>
      </c>
      <c r="I1377" s="40">
        <f t="shared" si="29"/>
        <v>169</v>
      </c>
      <c r="J1377" s="58">
        <v>0.24</v>
      </c>
      <c r="K1377" s="34">
        <v>671</v>
      </c>
      <c r="L1377" s="56"/>
      <c r="M1377" s="34">
        <f t="shared" si="30"/>
        <v>529</v>
      </c>
      <c r="N1377" s="34">
        <f t="shared" si="31"/>
        <v>142</v>
      </c>
      <c r="O1377" s="36">
        <f t="shared" si="27"/>
        <v>0.21162444113263784</v>
      </c>
    </row>
    <row r="1378" spans="1:15" x14ac:dyDescent="0.25">
      <c r="A1378" s="37">
        <v>150612</v>
      </c>
      <c r="B1378" s="30" t="s">
        <v>50</v>
      </c>
      <c r="C1378" s="30" t="s">
        <v>1347</v>
      </c>
      <c r="D1378" s="30" t="s">
        <v>1357</v>
      </c>
      <c r="E1378" s="57">
        <v>398</v>
      </c>
      <c r="F1378" s="39">
        <v>398</v>
      </c>
      <c r="G1378" s="40">
        <f t="shared" si="28"/>
        <v>0</v>
      </c>
      <c r="H1378" s="40">
        <v>398</v>
      </c>
      <c r="I1378" s="40">
        <f t="shared" si="29"/>
        <v>0</v>
      </c>
      <c r="J1378" s="58">
        <v>0</v>
      </c>
      <c r="K1378" s="34">
        <v>398</v>
      </c>
      <c r="L1378" s="56"/>
      <c r="M1378" s="34">
        <f t="shared" si="30"/>
        <v>398</v>
      </c>
      <c r="N1378" s="34">
        <f t="shared" si="31"/>
        <v>0</v>
      </c>
      <c r="O1378" s="36">
        <f t="shared" si="27"/>
        <v>0</v>
      </c>
    </row>
    <row r="1379" spans="1:15" x14ac:dyDescent="0.25">
      <c r="A1379" s="37">
        <v>150701</v>
      </c>
      <c r="B1379" s="30" t="s">
        <v>50</v>
      </c>
      <c r="C1379" s="30" t="s">
        <v>1358</v>
      </c>
      <c r="D1379" s="30" t="s">
        <v>1359</v>
      </c>
      <c r="E1379" s="42">
        <v>1464</v>
      </c>
      <c r="F1379" s="32">
        <v>1551</v>
      </c>
      <c r="G1379" s="59">
        <f t="shared" si="28"/>
        <v>87</v>
      </c>
      <c r="H1379" s="40">
        <v>595</v>
      </c>
      <c r="I1379" s="59">
        <f t="shared" si="29"/>
        <v>956</v>
      </c>
      <c r="J1379" s="58">
        <v>0.62</v>
      </c>
      <c r="K1379" s="35">
        <v>1523</v>
      </c>
      <c r="L1379" s="56"/>
      <c r="M1379" s="34">
        <f t="shared" si="30"/>
        <v>595</v>
      </c>
      <c r="N1379" s="35">
        <f t="shared" si="31"/>
        <v>928</v>
      </c>
      <c r="O1379" s="36">
        <f t="shared" si="27"/>
        <v>0.6093237032173342</v>
      </c>
    </row>
    <row r="1380" spans="1:15" x14ac:dyDescent="0.25">
      <c r="A1380" s="37">
        <v>150702</v>
      </c>
      <c r="B1380" s="30" t="s">
        <v>50</v>
      </c>
      <c r="C1380" s="30" t="s">
        <v>1358</v>
      </c>
      <c r="D1380" s="30" t="s">
        <v>1360</v>
      </c>
      <c r="E1380" s="42">
        <v>1161</v>
      </c>
      <c r="F1380" s="32">
        <v>1246</v>
      </c>
      <c r="G1380" s="59">
        <f t="shared" si="28"/>
        <v>85</v>
      </c>
      <c r="H1380" s="40">
        <v>910</v>
      </c>
      <c r="I1380" s="59">
        <f t="shared" si="29"/>
        <v>336</v>
      </c>
      <c r="J1380" s="58">
        <v>0.27</v>
      </c>
      <c r="K1380" s="35">
        <v>1232</v>
      </c>
      <c r="L1380" s="56"/>
      <c r="M1380" s="34">
        <f t="shared" si="30"/>
        <v>910</v>
      </c>
      <c r="N1380" s="35">
        <f t="shared" si="31"/>
        <v>322</v>
      </c>
      <c r="O1380" s="36">
        <f t="shared" si="27"/>
        <v>0.26136363636363635</v>
      </c>
    </row>
    <row r="1381" spans="1:15" x14ac:dyDescent="0.25">
      <c r="A1381" s="37">
        <v>150703</v>
      </c>
      <c r="B1381" s="30" t="s">
        <v>50</v>
      </c>
      <c r="C1381" s="30" t="s">
        <v>1358</v>
      </c>
      <c r="D1381" s="30" t="s">
        <v>1361</v>
      </c>
      <c r="E1381" s="57">
        <v>798</v>
      </c>
      <c r="F1381" s="39">
        <v>746</v>
      </c>
      <c r="G1381" s="40">
        <f t="shared" si="28"/>
        <v>-52</v>
      </c>
      <c r="H1381" s="40">
        <v>746</v>
      </c>
      <c r="I1381" s="40">
        <f t="shared" si="29"/>
        <v>0</v>
      </c>
      <c r="J1381" s="58">
        <v>0</v>
      </c>
      <c r="K1381" s="34">
        <v>746</v>
      </c>
      <c r="L1381" s="56"/>
      <c r="M1381" s="34">
        <f t="shared" si="30"/>
        <v>746</v>
      </c>
      <c r="N1381" s="34">
        <f t="shared" si="31"/>
        <v>0</v>
      </c>
      <c r="O1381" s="36">
        <f t="shared" si="27"/>
        <v>0</v>
      </c>
    </row>
    <row r="1382" spans="1:15" x14ac:dyDescent="0.25">
      <c r="A1382" s="37">
        <v>150704</v>
      </c>
      <c r="B1382" s="30" t="s">
        <v>50</v>
      </c>
      <c r="C1382" s="30" t="s">
        <v>1358</v>
      </c>
      <c r="D1382" s="30" t="s">
        <v>1362</v>
      </c>
      <c r="E1382" s="57">
        <v>331</v>
      </c>
      <c r="F1382" s="39">
        <v>322</v>
      </c>
      <c r="G1382" s="40">
        <f t="shared" si="28"/>
        <v>-9</v>
      </c>
      <c r="H1382" s="40">
        <v>310</v>
      </c>
      <c r="I1382" s="40">
        <f t="shared" si="29"/>
        <v>12</v>
      </c>
      <c r="J1382" s="58">
        <v>0.04</v>
      </c>
      <c r="K1382" s="34">
        <v>312</v>
      </c>
      <c r="L1382" s="56"/>
      <c r="M1382" s="34">
        <f t="shared" si="30"/>
        <v>310</v>
      </c>
      <c r="N1382" s="34">
        <f t="shared" si="31"/>
        <v>2</v>
      </c>
      <c r="O1382" s="36">
        <f t="shared" si="27"/>
        <v>6.41025641025641E-3</v>
      </c>
    </row>
    <row r="1383" spans="1:15" x14ac:dyDescent="0.25">
      <c r="A1383" s="37">
        <v>150705</v>
      </c>
      <c r="B1383" s="30" t="s">
        <v>50</v>
      </c>
      <c r="C1383" s="30" t="s">
        <v>1358</v>
      </c>
      <c r="D1383" s="30" t="s">
        <v>1363</v>
      </c>
      <c r="E1383" s="42">
        <v>2166</v>
      </c>
      <c r="F1383" s="32">
        <v>3439</v>
      </c>
      <c r="G1383" s="59">
        <f t="shared" si="28"/>
        <v>1273</v>
      </c>
      <c r="H1383" s="59">
        <v>1837</v>
      </c>
      <c r="I1383" s="59">
        <f t="shared" si="29"/>
        <v>1602</v>
      </c>
      <c r="J1383" s="58">
        <v>0.47</v>
      </c>
      <c r="K1383" s="35">
        <v>3222</v>
      </c>
      <c r="L1383" s="56"/>
      <c r="M1383" s="35">
        <f t="shared" si="30"/>
        <v>1837</v>
      </c>
      <c r="N1383" s="35">
        <f t="shared" si="31"/>
        <v>1385</v>
      </c>
      <c r="O1383" s="36">
        <f t="shared" si="27"/>
        <v>0.42985723153320921</v>
      </c>
    </row>
    <row r="1384" spans="1:15" x14ac:dyDescent="0.25">
      <c r="A1384" s="37">
        <v>150706</v>
      </c>
      <c r="B1384" s="30" t="s">
        <v>50</v>
      </c>
      <c r="C1384" s="30" t="s">
        <v>1358</v>
      </c>
      <c r="D1384" s="30" t="s">
        <v>858</v>
      </c>
      <c r="E1384" s="57">
        <v>402</v>
      </c>
      <c r="F1384" s="39">
        <v>460</v>
      </c>
      <c r="G1384" s="40">
        <f t="shared" si="28"/>
        <v>58</v>
      </c>
      <c r="H1384" s="40">
        <v>324</v>
      </c>
      <c r="I1384" s="40">
        <f t="shared" si="29"/>
        <v>136</v>
      </c>
      <c r="J1384" s="58">
        <v>0.3</v>
      </c>
      <c r="K1384" s="34">
        <v>466</v>
      </c>
      <c r="L1384" s="56"/>
      <c r="M1384" s="34">
        <f t="shared" si="30"/>
        <v>324</v>
      </c>
      <c r="N1384" s="34">
        <f t="shared" si="31"/>
        <v>142</v>
      </c>
      <c r="O1384" s="36">
        <f t="shared" si="27"/>
        <v>0.30472103004291845</v>
      </c>
    </row>
    <row r="1385" spans="1:15" x14ac:dyDescent="0.25">
      <c r="A1385" s="37">
        <v>150707</v>
      </c>
      <c r="B1385" s="30" t="s">
        <v>50</v>
      </c>
      <c r="C1385" s="30" t="s">
        <v>1358</v>
      </c>
      <c r="D1385" s="30" t="s">
        <v>1364</v>
      </c>
      <c r="E1385" s="57">
        <v>488</v>
      </c>
      <c r="F1385" s="39">
        <v>543</v>
      </c>
      <c r="G1385" s="40">
        <f t="shared" si="28"/>
        <v>55</v>
      </c>
      <c r="H1385" s="40">
        <v>465</v>
      </c>
      <c r="I1385" s="40">
        <f t="shared" si="29"/>
        <v>78</v>
      </c>
      <c r="J1385" s="58">
        <v>0.14000000000000001</v>
      </c>
      <c r="K1385" s="34">
        <v>509</v>
      </c>
      <c r="L1385" s="56"/>
      <c r="M1385" s="34">
        <f t="shared" si="30"/>
        <v>465</v>
      </c>
      <c r="N1385" s="34">
        <f t="shared" si="31"/>
        <v>44</v>
      </c>
      <c r="O1385" s="36">
        <f t="shared" si="27"/>
        <v>8.6444007858546168E-2</v>
      </c>
    </row>
    <row r="1386" spans="1:15" x14ac:dyDescent="0.25">
      <c r="A1386" s="37">
        <v>150708</v>
      </c>
      <c r="B1386" s="30" t="s">
        <v>50</v>
      </c>
      <c r="C1386" s="30" t="s">
        <v>1358</v>
      </c>
      <c r="D1386" s="30" t="s">
        <v>1365</v>
      </c>
      <c r="E1386" s="57">
        <v>646</v>
      </c>
      <c r="F1386" s="39">
        <v>784</v>
      </c>
      <c r="G1386" s="40">
        <f t="shared" si="28"/>
        <v>138</v>
      </c>
      <c r="H1386" s="40">
        <v>638</v>
      </c>
      <c r="I1386" s="40">
        <f t="shared" si="29"/>
        <v>146</v>
      </c>
      <c r="J1386" s="58">
        <v>0.19</v>
      </c>
      <c r="K1386" s="34">
        <v>736</v>
      </c>
      <c r="L1386" s="56"/>
      <c r="M1386" s="34">
        <f t="shared" si="30"/>
        <v>638</v>
      </c>
      <c r="N1386" s="34">
        <f t="shared" si="31"/>
        <v>98</v>
      </c>
      <c r="O1386" s="36">
        <f t="shared" si="27"/>
        <v>0.13315217391304349</v>
      </c>
    </row>
    <row r="1387" spans="1:15" x14ac:dyDescent="0.25">
      <c r="A1387" s="37">
        <v>150709</v>
      </c>
      <c r="B1387" s="30" t="s">
        <v>50</v>
      </c>
      <c r="C1387" s="30" t="s">
        <v>1358</v>
      </c>
      <c r="D1387" s="30" t="s">
        <v>1358</v>
      </c>
      <c r="E1387" s="42">
        <v>1079</v>
      </c>
      <c r="F1387" s="32">
        <v>1282</v>
      </c>
      <c r="G1387" s="59">
        <f t="shared" si="28"/>
        <v>203</v>
      </c>
      <c r="H1387" s="40">
        <v>958</v>
      </c>
      <c r="I1387" s="59">
        <f t="shared" si="29"/>
        <v>324</v>
      </c>
      <c r="J1387" s="58">
        <v>0.25</v>
      </c>
      <c r="K1387" s="35">
        <v>1256</v>
      </c>
      <c r="L1387" s="56"/>
      <c r="M1387" s="34">
        <f t="shared" si="30"/>
        <v>958</v>
      </c>
      <c r="N1387" s="35">
        <f t="shared" si="31"/>
        <v>298</v>
      </c>
      <c r="O1387" s="36">
        <f t="shared" si="27"/>
        <v>0.23726114649681529</v>
      </c>
    </row>
    <row r="1388" spans="1:15" x14ac:dyDescent="0.25">
      <c r="A1388" s="37">
        <v>150710</v>
      </c>
      <c r="B1388" s="30" t="s">
        <v>50</v>
      </c>
      <c r="C1388" s="30" t="s">
        <v>1358</v>
      </c>
      <c r="D1388" s="30" t="s">
        <v>1366</v>
      </c>
      <c r="E1388" s="57">
        <v>616</v>
      </c>
      <c r="F1388" s="39">
        <v>610</v>
      </c>
      <c r="G1388" s="40">
        <f t="shared" si="28"/>
        <v>-6</v>
      </c>
      <c r="H1388" s="40">
        <v>599</v>
      </c>
      <c r="I1388" s="40">
        <f t="shared" si="29"/>
        <v>11</v>
      </c>
      <c r="J1388" s="58">
        <v>0.02</v>
      </c>
      <c r="K1388" s="34">
        <v>599</v>
      </c>
      <c r="L1388" s="56"/>
      <c r="M1388" s="34">
        <f t="shared" si="30"/>
        <v>599</v>
      </c>
      <c r="N1388" s="34">
        <f t="shared" si="31"/>
        <v>0</v>
      </c>
      <c r="O1388" s="36">
        <f t="shared" si="27"/>
        <v>0</v>
      </c>
    </row>
    <row r="1389" spans="1:15" x14ac:dyDescent="0.25">
      <c r="A1389" s="37">
        <v>150711</v>
      </c>
      <c r="B1389" s="30" t="s">
        <v>50</v>
      </c>
      <c r="C1389" s="30" t="s">
        <v>1358</v>
      </c>
      <c r="D1389" s="30" t="s">
        <v>1367</v>
      </c>
      <c r="E1389" s="57">
        <v>743</v>
      </c>
      <c r="F1389" s="39">
        <v>863</v>
      </c>
      <c r="G1389" s="40">
        <f t="shared" si="28"/>
        <v>120</v>
      </c>
      <c r="H1389" s="40">
        <v>615</v>
      </c>
      <c r="I1389" s="40">
        <f t="shared" si="29"/>
        <v>248</v>
      </c>
      <c r="J1389" s="58">
        <v>0.28999999999999998</v>
      </c>
      <c r="K1389" s="34">
        <v>847</v>
      </c>
      <c r="L1389" s="56"/>
      <c r="M1389" s="34">
        <f t="shared" si="30"/>
        <v>615</v>
      </c>
      <c r="N1389" s="34">
        <f t="shared" si="31"/>
        <v>232</v>
      </c>
      <c r="O1389" s="36">
        <f t="shared" si="27"/>
        <v>0.27390791027154665</v>
      </c>
    </row>
    <row r="1390" spans="1:15" x14ac:dyDescent="0.25">
      <c r="A1390" s="37">
        <v>150712</v>
      </c>
      <c r="B1390" s="30" t="s">
        <v>50</v>
      </c>
      <c r="C1390" s="30" t="s">
        <v>1358</v>
      </c>
      <c r="D1390" s="30" t="s">
        <v>1368</v>
      </c>
      <c r="E1390" s="57">
        <v>569</v>
      </c>
      <c r="F1390" s="39">
        <v>605</v>
      </c>
      <c r="G1390" s="40">
        <f t="shared" si="28"/>
        <v>36</v>
      </c>
      <c r="H1390" s="40">
        <v>536</v>
      </c>
      <c r="I1390" s="40">
        <f t="shared" si="29"/>
        <v>69</v>
      </c>
      <c r="J1390" s="58">
        <v>0.11</v>
      </c>
      <c r="K1390" s="34">
        <v>573</v>
      </c>
      <c r="L1390" s="56"/>
      <c r="M1390" s="34">
        <f t="shared" si="30"/>
        <v>536</v>
      </c>
      <c r="N1390" s="34">
        <f t="shared" si="31"/>
        <v>37</v>
      </c>
      <c r="O1390" s="36">
        <f t="shared" si="27"/>
        <v>6.4572425828970326E-2</v>
      </c>
    </row>
    <row r="1391" spans="1:15" x14ac:dyDescent="0.25">
      <c r="A1391" s="37">
        <v>150713</v>
      </c>
      <c r="B1391" s="30" t="s">
        <v>50</v>
      </c>
      <c r="C1391" s="30" t="s">
        <v>1358</v>
      </c>
      <c r="D1391" s="30" t="s">
        <v>1369</v>
      </c>
      <c r="E1391" s="42">
        <v>1351</v>
      </c>
      <c r="F1391" s="32">
        <v>1415</v>
      </c>
      <c r="G1391" s="59">
        <f t="shared" si="28"/>
        <v>64</v>
      </c>
      <c r="H1391" s="40">
        <v>453</v>
      </c>
      <c r="I1391" s="59">
        <f t="shared" si="29"/>
        <v>962</v>
      </c>
      <c r="J1391" s="58">
        <v>0.68</v>
      </c>
      <c r="K1391" s="35">
        <v>1411</v>
      </c>
      <c r="L1391" s="56"/>
      <c r="M1391" s="34">
        <f t="shared" si="30"/>
        <v>453</v>
      </c>
      <c r="N1391" s="35">
        <f t="shared" si="31"/>
        <v>958</v>
      </c>
      <c r="O1391" s="36">
        <f t="shared" si="27"/>
        <v>0.67895109851169388</v>
      </c>
    </row>
    <row r="1392" spans="1:15" x14ac:dyDescent="0.25">
      <c r="A1392" s="37">
        <v>150714</v>
      </c>
      <c r="B1392" s="30" t="s">
        <v>50</v>
      </c>
      <c r="C1392" s="30" t="s">
        <v>1358</v>
      </c>
      <c r="D1392" s="30" t="s">
        <v>1370</v>
      </c>
      <c r="E1392" s="42">
        <v>1218</v>
      </c>
      <c r="F1392" s="32">
        <v>1415</v>
      </c>
      <c r="G1392" s="59">
        <f t="shared" si="28"/>
        <v>197</v>
      </c>
      <c r="H1392" s="40">
        <v>872</v>
      </c>
      <c r="I1392" s="59">
        <f t="shared" si="29"/>
        <v>543</v>
      </c>
      <c r="J1392" s="58">
        <v>0.38</v>
      </c>
      <c r="K1392" s="35">
        <v>1458</v>
      </c>
      <c r="L1392" s="56"/>
      <c r="M1392" s="34">
        <f t="shared" si="30"/>
        <v>872</v>
      </c>
      <c r="N1392" s="35">
        <f t="shared" si="31"/>
        <v>586</v>
      </c>
      <c r="O1392" s="36">
        <f t="shared" si="27"/>
        <v>0.40192043895747598</v>
      </c>
    </row>
    <row r="1393" spans="1:15" x14ac:dyDescent="0.25">
      <c r="A1393" s="37">
        <v>150715</v>
      </c>
      <c r="B1393" s="30" t="s">
        <v>50</v>
      </c>
      <c r="C1393" s="30" t="s">
        <v>1358</v>
      </c>
      <c r="D1393" s="30" t="s">
        <v>1371</v>
      </c>
      <c r="E1393" s="42">
        <v>1291</v>
      </c>
      <c r="F1393" s="32">
        <v>1331</v>
      </c>
      <c r="G1393" s="59">
        <f t="shared" si="28"/>
        <v>40</v>
      </c>
      <c r="H1393" s="59">
        <v>1054</v>
      </c>
      <c r="I1393" s="59">
        <f t="shared" si="29"/>
        <v>277</v>
      </c>
      <c r="J1393" s="58">
        <v>0.21</v>
      </c>
      <c r="K1393" s="35">
        <v>1321</v>
      </c>
      <c r="L1393" s="29">
        <v>36</v>
      </c>
      <c r="M1393" s="35">
        <f t="shared" si="30"/>
        <v>1090</v>
      </c>
      <c r="N1393" s="35">
        <f t="shared" si="31"/>
        <v>231</v>
      </c>
      <c r="O1393" s="36">
        <f t="shared" si="27"/>
        <v>0.17486752460257382</v>
      </c>
    </row>
    <row r="1394" spans="1:15" x14ac:dyDescent="0.25">
      <c r="A1394" s="37">
        <v>150716</v>
      </c>
      <c r="B1394" s="30" t="s">
        <v>50</v>
      </c>
      <c r="C1394" s="30" t="s">
        <v>1358</v>
      </c>
      <c r="D1394" s="30" t="s">
        <v>401</v>
      </c>
      <c r="E1394" s="42">
        <v>760</v>
      </c>
      <c r="F1394" s="32">
        <v>5845</v>
      </c>
      <c r="G1394" s="59">
        <f t="shared" si="28"/>
        <v>5085</v>
      </c>
      <c r="H1394" s="40">
        <v>329</v>
      </c>
      <c r="I1394" s="59">
        <f t="shared" si="29"/>
        <v>5516</v>
      </c>
      <c r="J1394" s="58">
        <v>0.94</v>
      </c>
      <c r="K1394" s="35">
        <v>5948</v>
      </c>
      <c r="L1394" s="56"/>
      <c r="M1394" s="34">
        <f t="shared" si="30"/>
        <v>329</v>
      </c>
      <c r="N1394" s="35">
        <f t="shared" si="31"/>
        <v>5619</v>
      </c>
      <c r="O1394" s="36">
        <f t="shared" si="27"/>
        <v>0.94468728984532613</v>
      </c>
    </row>
    <row r="1395" spans="1:15" x14ac:dyDescent="0.25">
      <c r="A1395" s="37">
        <v>150717</v>
      </c>
      <c r="B1395" s="30" t="s">
        <v>50</v>
      </c>
      <c r="C1395" s="30" t="s">
        <v>1358</v>
      </c>
      <c r="D1395" s="30" t="s">
        <v>1372</v>
      </c>
      <c r="E1395" s="42">
        <v>1074</v>
      </c>
      <c r="F1395" s="32">
        <v>1125</v>
      </c>
      <c r="G1395" s="59">
        <f t="shared" si="28"/>
        <v>51</v>
      </c>
      <c r="H1395" s="40">
        <v>987</v>
      </c>
      <c r="I1395" s="59">
        <f t="shared" si="29"/>
        <v>138</v>
      </c>
      <c r="J1395" s="58">
        <v>0.12</v>
      </c>
      <c r="K1395" s="35">
        <v>1080</v>
      </c>
      <c r="L1395" s="56"/>
      <c r="M1395" s="34">
        <f t="shared" si="30"/>
        <v>987</v>
      </c>
      <c r="N1395" s="35">
        <f t="shared" si="31"/>
        <v>93</v>
      </c>
      <c r="O1395" s="36">
        <f t="shared" si="27"/>
        <v>8.611111111111111E-2</v>
      </c>
    </row>
    <row r="1396" spans="1:15" x14ac:dyDescent="0.25">
      <c r="A1396" s="37">
        <v>150718</v>
      </c>
      <c r="B1396" s="30" t="s">
        <v>50</v>
      </c>
      <c r="C1396" s="30" t="s">
        <v>1358</v>
      </c>
      <c r="D1396" s="30" t="s">
        <v>1373</v>
      </c>
      <c r="E1396" s="42">
        <v>1003</v>
      </c>
      <c r="F1396" s="32">
        <v>1159</v>
      </c>
      <c r="G1396" s="59">
        <f t="shared" si="28"/>
        <v>156</v>
      </c>
      <c r="H1396" s="40">
        <v>812</v>
      </c>
      <c r="I1396" s="59">
        <f t="shared" si="29"/>
        <v>347</v>
      </c>
      <c r="J1396" s="58">
        <v>0.3</v>
      </c>
      <c r="K1396" s="35">
        <v>1132</v>
      </c>
      <c r="L1396" s="56"/>
      <c r="M1396" s="34">
        <f t="shared" si="30"/>
        <v>812</v>
      </c>
      <c r="N1396" s="35">
        <f t="shared" si="31"/>
        <v>320</v>
      </c>
      <c r="O1396" s="36">
        <f t="shared" si="27"/>
        <v>0.28268551236749118</v>
      </c>
    </row>
    <row r="1397" spans="1:15" x14ac:dyDescent="0.25">
      <c r="A1397" s="37">
        <v>150719</v>
      </c>
      <c r="B1397" s="30" t="s">
        <v>50</v>
      </c>
      <c r="C1397" s="30" t="s">
        <v>1358</v>
      </c>
      <c r="D1397" s="30" t="s">
        <v>1374</v>
      </c>
      <c r="E1397" s="57">
        <v>584</v>
      </c>
      <c r="F1397" s="39">
        <v>659</v>
      </c>
      <c r="G1397" s="40">
        <f t="shared" si="28"/>
        <v>75</v>
      </c>
      <c r="H1397" s="40">
        <v>471</v>
      </c>
      <c r="I1397" s="40">
        <f t="shared" si="29"/>
        <v>188</v>
      </c>
      <c r="J1397" s="58">
        <v>0.28999999999999998</v>
      </c>
      <c r="K1397" s="34">
        <v>635</v>
      </c>
      <c r="L1397" s="56"/>
      <c r="M1397" s="34">
        <f t="shared" si="30"/>
        <v>471</v>
      </c>
      <c r="N1397" s="34">
        <f t="shared" si="31"/>
        <v>164</v>
      </c>
      <c r="O1397" s="36">
        <f t="shared" si="27"/>
        <v>0.25826771653543307</v>
      </c>
    </row>
    <row r="1398" spans="1:15" x14ac:dyDescent="0.25">
      <c r="A1398" s="37">
        <v>150720</v>
      </c>
      <c r="B1398" s="30" t="s">
        <v>50</v>
      </c>
      <c r="C1398" s="30" t="s">
        <v>1358</v>
      </c>
      <c r="D1398" s="30" t="s">
        <v>1375</v>
      </c>
      <c r="E1398" s="57">
        <v>364</v>
      </c>
      <c r="F1398" s="39">
        <v>357</v>
      </c>
      <c r="G1398" s="40">
        <f t="shared" si="28"/>
        <v>-7</v>
      </c>
      <c r="H1398" s="40">
        <v>340</v>
      </c>
      <c r="I1398" s="40">
        <f t="shared" si="29"/>
        <v>17</v>
      </c>
      <c r="J1398" s="58">
        <v>0.05</v>
      </c>
      <c r="K1398" s="34">
        <v>346</v>
      </c>
      <c r="L1398" s="56"/>
      <c r="M1398" s="34">
        <f t="shared" si="30"/>
        <v>340</v>
      </c>
      <c r="N1398" s="34">
        <f t="shared" si="31"/>
        <v>6</v>
      </c>
      <c r="O1398" s="36">
        <f t="shared" si="27"/>
        <v>1.7341040462427744E-2</v>
      </c>
    </row>
    <row r="1399" spans="1:15" x14ac:dyDescent="0.25">
      <c r="A1399" s="37">
        <v>150721</v>
      </c>
      <c r="B1399" s="30" t="s">
        <v>50</v>
      </c>
      <c r="C1399" s="30" t="s">
        <v>1358</v>
      </c>
      <c r="D1399" s="30" t="s">
        <v>1376</v>
      </c>
      <c r="E1399" s="42">
        <v>1033</v>
      </c>
      <c r="F1399" s="32">
        <v>1165</v>
      </c>
      <c r="G1399" s="59">
        <f t="shared" si="28"/>
        <v>132</v>
      </c>
      <c r="H1399" s="40">
        <v>947</v>
      </c>
      <c r="I1399" s="59">
        <f t="shared" si="29"/>
        <v>218</v>
      </c>
      <c r="J1399" s="58">
        <v>0.19</v>
      </c>
      <c r="K1399" s="35">
        <v>1128</v>
      </c>
      <c r="L1399" s="56"/>
      <c r="M1399" s="34">
        <f t="shared" si="30"/>
        <v>947</v>
      </c>
      <c r="N1399" s="35">
        <f t="shared" si="31"/>
        <v>181</v>
      </c>
      <c r="O1399" s="36">
        <f t="shared" si="27"/>
        <v>0.16046099290780141</v>
      </c>
    </row>
    <row r="1400" spans="1:15" x14ac:dyDescent="0.25">
      <c r="A1400" s="37">
        <v>150722</v>
      </c>
      <c r="B1400" s="30" t="s">
        <v>50</v>
      </c>
      <c r="C1400" s="30" t="s">
        <v>1358</v>
      </c>
      <c r="D1400" s="30" t="s">
        <v>1377</v>
      </c>
      <c r="E1400" s="57">
        <v>518</v>
      </c>
      <c r="F1400" s="39">
        <v>549</v>
      </c>
      <c r="G1400" s="40">
        <f t="shared" si="28"/>
        <v>31</v>
      </c>
      <c r="H1400" s="40">
        <v>334</v>
      </c>
      <c r="I1400" s="40">
        <f t="shared" si="29"/>
        <v>215</v>
      </c>
      <c r="J1400" s="58">
        <v>0.39</v>
      </c>
      <c r="K1400" s="34">
        <v>516</v>
      </c>
      <c r="L1400" s="56"/>
      <c r="M1400" s="34">
        <f t="shared" si="30"/>
        <v>334</v>
      </c>
      <c r="N1400" s="34">
        <f t="shared" si="31"/>
        <v>182</v>
      </c>
      <c r="O1400" s="36">
        <f t="shared" si="27"/>
        <v>0.35271317829457366</v>
      </c>
    </row>
    <row r="1401" spans="1:15" x14ac:dyDescent="0.25">
      <c r="A1401" s="37">
        <v>150723</v>
      </c>
      <c r="B1401" s="30" t="s">
        <v>50</v>
      </c>
      <c r="C1401" s="30" t="s">
        <v>1358</v>
      </c>
      <c r="D1401" s="30" t="s">
        <v>1378</v>
      </c>
      <c r="E1401" s="42">
        <v>1285</v>
      </c>
      <c r="F1401" s="32">
        <v>1379</v>
      </c>
      <c r="G1401" s="59">
        <f t="shared" si="28"/>
        <v>94</v>
      </c>
      <c r="H1401" s="40">
        <v>208</v>
      </c>
      <c r="I1401" s="59">
        <f t="shared" si="29"/>
        <v>1171</v>
      </c>
      <c r="J1401" s="58">
        <v>0.85</v>
      </c>
      <c r="K1401" s="35">
        <v>1343</v>
      </c>
      <c r="L1401" s="56"/>
      <c r="M1401" s="34">
        <f t="shared" si="30"/>
        <v>208</v>
      </c>
      <c r="N1401" s="35">
        <f t="shared" si="31"/>
        <v>1135</v>
      </c>
      <c r="O1401" s="36">
        <f t="shared" si="27"/>
        <v>0.84512285927029041</v>
      </c>
    </row>
    <row r="1402" spans="1:15" x14ac:dyDescent="0.25">
      <c r="A1402" s="37">
        <v>150724</v>
      </c>
      <c r="B1402" s="30" t="s">
        <v>50</v>
      </c>
      <c r="C1402" s="30" t="s">
        <v>1358</v>
      </c>
      <c r="D1402" s="30" t="s">
        <v>1379</v>
      </c>
      <c r="E1402" s="57">
        <v>772</v>
      </c>
      <c r="F1402" s="39">
        <v>916</v>
      </c>
      <c r="G1402" s="40">
        <f t="shared" si="28"/>
        <v>144</v>
      </c>
      <c r="H1402" s="40">
        <v>727</v>
      </c>
      <c r="I1402" s="40">
        <f t="shared" si="29"/>
        <v>189</v>
      </c>
      <c r="J1402" s="58">
        <v>0.21</v>
      </c>
      <c r="K1402" s="34">
        <v>893</v>
      </c>
      <c r="L1402" s="56"/>
      <c r="M1402" s="34">
        <f t="shared" si="30"/>
        <v>727</v>
      </c>
      <c r="N1402" s="34">
        <f t="shared" si="31"/>
        <v>166</v>
      </c>
      <c r="O1402" s="36">
        <f t="shared" si="27"/>
        <v>0.1858902575587906</v>
      </c>
    </row>
    <row r="1403" spans="1:15" x14ac:dyDescent="0.25">
      <c r="A1403" s="37">
        <v>150725</v>
      </c>
      <c r="B1403" s="30" t="s">
        <v>50</v>
      </c>
      <c r="C1403" s="30" t="s">
        <v>1358</v>
      </c>
      <c r="D1403" s="30" t="s">
        <v>1380</v>
      </c>
      <c r="E1403" s="57">
        <v>205</v>
      </c>
      <c r="F1403" s="39">
        <v>204</v>
      </c>
      <c r="G1403" s="40">
        <f t="shared" si="28"/>
        <v>-1</v>
      </c>
      <c r="H1403" s="40">
        <v>193</v>
      </c>
      <c r="I1403" s="40">
        <f t="shared" si="29"/>
        <v>11</v>
      </c>
      <c r="J1403" s="58">
        <v>0.05</v>
      </c>
      <c r="K1403" s="34">
        <v>204</v>
      </c>
      <c r="L1403" s="29">
        <v>11</v>
      </c>
      <c r="M1403" s="34">
        <f t="shared" si="30"/>
        <v>204</v>
      </c>
      <c r="N1403" s="34">
        <f t="shared" si="31"/>
        <v>0</v>
      </c>
      <c r="O1403" s="36">
        <f t="shared" si="27"/>
        <v>0</v>
      </c>
    </row>
    <row r="1404" spans="1:15" x14ac:dyDescent="0.25">
      <c r="A1404" s="37">
        <v>150726</v>
      </c>
      <c r="B1404" s="30" t="s">
        <v>50</v>
      </c>
      <c r="C1404" s="30" t="s">
        <v>1358</v>
      </c>
      <c r="D1404" s="30" t="s">
        <v>1381</v>
      </c>
      <c r="E1404" s="57">
        <v>625</v>
      </c>
      <c r="F1404" s="39">
        <v>640</v>
      </c>
      <c r="G1404" s="40">
        <f t="shared" si="28"/>
        <v>15</v>
      </c>
      <c r="H1404" s="40">
        <v>507</v>
      </c>
      <c r="I1404" s="40">
        <f t="shared" si="29"/>
        <v>133</v>
      </c>
      <c r="J1404" s="58">
        <v>0.21</v>
      </c>
      <c r="K1404" s="34">
        <v>636</v>
      </c>
      <c r="L1404" s="56"/>
      <c r="M1404" s="34">
        <f t="shared" si="30"/>
        <v>507</v>
      </c>
      <c r="N1404" s="34">
        <f t="shared" si="31"/>
        <v>129</v>
      </c>
      <c r="O1404" s="36">
        <f t="shared" si="27"/>
        <v>0.20283018867924529</v>
      </c>
    </row>
    <row r="1405" spans="1:15" x14ac:dyDescent="0.25">
      <c r="A1405" s="37">
        <v>150727</v>
      </c>
      <c r="B1405" s="30" t="s">
        <v>50</v>
      </c>
      <c r="C1405" s="30" t="s">
        <v>1358</v>
      </c>
      <c r="D1405" s="30" t="s">
        <v>1382</v>
      </c>
      <c r="E1405" s="42">
        <v>2091</v>
      </c>
      <c r="F1405" s="32">
        <v>2617</v>
      </c>
      <c r="G1405" s="59">
        <f t="shared" si="28"/>
        <v>526</v>
      </c>
      <c r="H1405" s="59">
        <v>2036</v>
      </c>
      <c r="I1405" s="59">
        <f t="shared" si="29"/>
        <v>581</v>
      </c>
      <c r="J1405" s="58">
        <v>0.22</v>
      </c>
      <c r="K1405" s="35">
        <v>2642</v>
      </c>
      <c r="L1405" s="56"/>
      <c r="M1405" s="35">
        <f t="shared" si="30"/>
        <v>2036</v>
      </c>
      <c r="N1405" s="35">
        <f t="shared" si="31"/>
        <v>606</v>
      </c>
      <c r="O1405" s="36">
        <f t="shared" si="27"/>
        <v>0.22937168811506434</v>
      </c>
    </row>
    <row r="1406" spans="1:15" x14ac:dyDescent="0.25">
      <c r="A1406" s="37">
        <v>150728</v>
      </c>
      <c r="B1406" s="30" t="s">
        <v>50</v>
      </c>
      <c r="C1406" s="30" t="s">
        <v>1358</v>
      </c>
      <c r="D1406" s="30" t="s">
        <v>1383</v>
      </c>
      <c r="E1406" s="57">
        <v>594</v>
      </c>
      <c r="F1406" s="39">
        <v>525</v>
      </c>
      <c r="G1406" s="40">
        <f t="shared" si="28"/>
        <v>-69</v>
      </c>
      <c r="H1406" s="40">
        <v>225</v>
      </c>
      <c r="I1406" s="40">
        <f t="shared" si="29"/>
        <v>300</v>
      </c>
      <c r="J1406" s="58">
        <v>0.56999999999999995</v>
      </c>
      <c r="K1406" s="34">
        <v>449</v>
      </c>
      <c r="L1406" s="29">
        <v>0</v>
      </c>
      <c r="M1406" s="34">
        <f t="shared" si="30"/>
        <v>225</v>
      </c>
      <c r="N1406" s="34">
        <f t="shared" si="31"/>
        <v>224</v>
      </c>
      <c r="O1406" s="36">
        <f t="shared" si="27"/>
        <v>0.49888641425389757</v>
      </c>
    </row>
    <row r="1407" spans="1:15" x14ac:dyDescent="0.25">
      <c r="A1407" s="37">
        <v>150729</v>
      </c>
      <c r="B1407" s="30" t="s">
        <v>50</v>
      </c>
      <c r="C1407" s="30" t="s">
        <v>1358</v>
      </c>
      <c r="D1407" s="30" t="s">
        <v>1384</v>
      </c>
      <c r="E1407" s="57">
        <v>320</v>
      </c>
      <c r="F1407" s="39">
        <v>305</v>
      </c>
      <c r="G1407" s="40">
        <f t="shared" si="28"/>
        <v>-15</v>
      </c>
      <c r="H1407" s="40">
        <v>305</v>
      </c>
      <c r="I1407" s="40">
        <f t="shared" si="29"/>
        <v>0</v>
      </c>
      <c r="J1407" s="58">
        <v>0</v>
      </c>
      <c r="K1407" s="34">
        <v>305</v>
      </c>
      <c r="L1407" s="56"/>
      <c r="M1407" s="34">
        <f t="shared" si="30"/>
        <v>305</v>
      </c>
      <c r="N1407" s="34">
        <f t="shared" si="31"/>
        <v>0</v>
      </c>
      <c r="O1407" s="36">
        <f t="shared" si="27"/>
        <v>0</v>
      </c>
    </row>
    <row r="1408" spans="1:15" x14ac:dyDescent="0.25">
      <c r="A1408" s="37">
        <v>150730</v>
      </c>
      <c r="B1408" s="30" t="s">
        <v>50</v>
      </c>
      <c r="C1408" s="30" t="s">
        <v>1358</v>
      </c>
      <c r="D1408" s="30" t="s">
        <v>1385</v>
      </c>
      <c r="E1408" s="57">
        <v>386</v>
      </c>
      <c r="F1408" s="39">
        <v>399</v>
      </c>
      <c r="G1408" s="40">
        <f t="shared" si="28"/>
        <v>13</v>
      </c>
      <c r="H1408" s="40">
        <v>376</v>
      </c>
      <c r="I1408" s="40">
        <f t="shared" si="29"/>
        <v>23</v>
      </c>
      <c r="J1408" s="58">
        <v>0.06</v>
      </c>
      <c r="K1408" s="34">
        <v>384</v>
      </c>
      <c r="L1408" s="56"/>
      <c r="M1408" s="34">
        <f t="shared" si="30"/>
        <v>376</v>
      </c>
      <c r="N1408" s="34">
        <f t="shared" si="31"/>
        <v>8</v>
      </c>
      <c r="O1408" s="36">
        <f t="shared" si="27"/>
        <v>2.0833333333333332E-2</v>
      </c>
    </row>
    <row r="1409" spans="1:15" x14ac:dyDescent="0.25">
      <c r="A1409" s="37">
        <v>150731</v>
      </c>
      <c r="B1409" s="30" t="s">
        <v>50</v>
      </c>
      <c r="C1409" s="30" t="s">
        <v>1358</v>
      </c>
      <c r="D1409" s="30" t="s">
        <v>1386</v>
      </c>
      <c r="E1409" s="42">
        <v>3147</v>
      </c>
      <c r="F1409" s="32">
        <v>3306</v>
      </c>
      <c r="G1409" s="59">
        <f t="shared" si="28"/>
        <v>159</v>
      </c>
      <c r="H1409" s="59">
        <v>1025</v>
      </c>
      <c r="I1409" s="59">
        <f t="shared" si="29"/>
        <v>2281</v>
      </c>
      <c r="J1409" s="58">
        <v>0.69</v>
      </c>
      <c r="K1409" s="35">
        <v>3336</v>
      </c>
      <c r="L1409" s="56"/>
      <c r="M1409" s="35">
        <f t="shared" si="30"/>
        <v>1025</v>
      </c>
      <c r="N1409" s="35">
        <f t="shared" si="31"/>
        <v>2311</v>
      </c>
      <c r="O1409" s="36">
        <f t="shared" si="27"/>
        <v>0.69274580335731417</v>
      </c>
    </row>
    <row r="1410" spans="1:15" x14ac:dyDescent="0.25">
      <c r="A1410" s="37">
        <v>150732</v>
      </c>
      <c r="B1410" s="30" t="s">
        <v>50</v>
      </c>
      <c r="C1410" s="30" t="s">
        <v>1358</v>
      </c>
      <c r="D1410" s="30" t="s">
        <v>1387</v>
      </c>
      <c r="E1410" s="42">
        <v>1189</v>
      </c>
      <c r="F1410" s="32">
        <v>1411</v>
      </c>
      <c r="G1410" s="59">
        <f t="shared" si="28"/>
        <v>222</v>
      </c>
      <c r="H1410" s="40">
        <v>882</v>
      </c>
      <c r="I1410" s="59">
        <f t="shared" si="29"/>
        <v>529</v>
      </c>
      <c r="J1410" s="58">
        <v>0.37</v>
      </c>
      <c r="K1410" s="35">
        <v>1379</v>
      </c>
      <c r="L1410" s="56"/>
      <c r="M1410" s="34">
        <f t="shared" si="30"/>
        <v>882</v>
      </c>
      <c r="N1410" s="35">
        <f t="shared" si="31"/>
        <v>497</v>
      </c>
      <c r="O1410" s="36">
        <f t="shared" si="27"/>
        <v>0.3604060913705584</v>
      </c>
    </row>
    <row r="1411" spans="1:15" x14ac:dyDescent="0.25">
      <c r="A1411" s="37">
        <v>150801</v>
      </c>
      <c r="B1411" s="30" t="s">
        <v>50</v>
      </c>
      <c r="C1411" s="30" t="s">
        <v>1388</v>
      </c>
      <c r="D1411" s="30" t="s">
        <v>1389</v>
      </c>
      <c r="E1411" s="42">
        <v>2103</v>
      </c>
      <c r="F1411" s="32">
        <v>2306</v>
      </c>
      <c r="G1411" s="59">
        <f t="shared" si="28"/>
        <v>203</v>
      </c>
      <c r="H1411" s="40">
        <v>433</v>
      </c>
      <c r="I1411" s="59">
        <f t="shared" si="29"/>
        <v>1873</v>
      </c>
      <c r="J1411" s="58">
        <v>0.81</v>
      </c>
      <c r="K1411" s="35">
        <v>2398</v>
      </c>
      <c r="L1411" s="56"/>
      <c r="M1411" s="34">
        <f t="shared" si="30"/>
        <v>433</v>
      </c>
      <c r="N1411" s="35">
        <f t="shared" si="31"/>
        <v>1965</v>
      </c>
      <c r="O1411" s="36">
        <f t="shared" si="27"/>
        <v>0.8194328607172644</v>
      </c>
    </row>
    <row r="1412" spans="1:15" x14ac:dyDescent="0.25">
      <c r="A1412" s="37">
        <v>150802</v>
      </c>
      <c r="B1412" s="30" t="s">
        <v>50</v>
      </c>
      <c r="C1412" s="30" t="s">
        <v>1388</v>
      </c>
      <c r="D1412" s="30" t="s">
        <v>1390</v>
      </c>
      <c r="E1412" s="42">
        <v>2096</v>
      </c>
      <c r="F1412" s="32">
        <v>2107</v>
      </c>
      <c r="G1412" s="59">
        <f t="shared" si="28"/>
        <v>11</v>
      </c>
      <c r="H1412" s="40">
        <v>887</v>
      </c>
      <c r="I1412" s="59">
        <f t="shared" si="29"/>
        <v>1220</v>
      </c>
      <c r="J1412" s="58">
        <v>0.57999999999999996</v>
      </c>
      <c r="K1412" s="35">
        <v>2062</v>
      </c>
      <c r="L1412" s="29">
        <v>0</v>
      </c>
      <c r="M1412" s="34">
        <f t="shared" si="30"/>
        <v>887</v>
      </c>
      <c r="N1412" s="35">
        <f t="shared" si="31"/>
        <v>1175</v>
      </c>
      <c r="O1412" s="36">
        <f t="shared" si="27"/>
        <v>0.56983511154219202</v>
      </c>
    </row>
    <row r="1413" spans="1:15" x14ac:dyDescent="0.25">
      <c r="A1413" s="37">
        <v>150803</v>
      </c>
      <c r="B1413" s="30" t="s">
        <v>50</v>
      </c>
      <c r="C1413" s="30" t="s">
        <v>1388</v>
      </c>
      <c r="D1413" s="30" t="s">
        <v>1391</v>
      </c>
      <c r="E1413" s="57">
        <v>81</v>
      </c>
      <c r="F1413" s="39">
        <v>109</v>
      </c>
      <c r="G1413" s="40">
        <f t="shared" si="28"/>
        <v>28</v>
      </c>
      <c r="H1413" s="40">
        <v>0</v>
      </c>
      <c r="I1413" s="40">
        <f t="shared" si="29"/>
        <v>109</v>
      </c>
      <c r="J1413" s="58">
        <v>1</v>
      </c>
      <c r="K1413" s="34">
        <v>108</v>
      </c>
      <c r="L1413" s="56"/>
      <c r="M1413" s="34">
        <f t="shared" si="30"/>
        <v>0</v>
      </c>
      <c r="N1413" s="34">
        <f t="shared" si="31"/>
        <v>108</v>
      </c>
      <c r="O1413" s="36">
        <f t="shared" si="27"/>
        <v>1</v>
      </c>
    </row>
    <row r="1414" spans="1:15" x14ac:dyDescent="0.25">
      <c r="A1414" s="37">
        <v>150804</v>
      </c>
      <c r="B1414" s="30" t="s">
        <v>50</v>
      </c>
      <c r="C1414" s="30" t="s">
        <v>1388</v>
      </c>
      <c r="D1414" s="30" t="s">
        <v>1392</v>
      </c>
      <c r="E1414" s="57">
        <v>828</v>
      </c>
      <c r="F1414" s="39">
        <v>888</v>
      </c>
      <c r="G1414" s="40">
        <f t="shared" si="28"/>
        <v>60</v>
      </c>
      <c r="H1414" s="40">
        <v>666</v>
      </c>
      <c r="I1414" s="40">
        <f t="shared" si="29"/>
        <v>222</v>
      </c>
      <c r="J1414" s="58">
        <v>0.25</v>
      </c>
      <c r="K1414" s="34">
        <v>852</v>
      </c>
      <c r="L1414" s="56"/>
      <c r="M1414" s="34">
        <f t="shared" si="30"/>
        <v>666</v>
      </c>
      <c r="N1414" s="34">
        <f t="shared" si="31"/>
        <v>186</v>
      </c>
      <c r="O1414" s="36">
        <f t="shared" si="27"/>
        <v>0.21830985915492956</v>
      </c>
    </row>
    <row r="1415" spans="1:15" x14ac:dyDescent="0.25">
      <c r="A1415" s="37">
        <v>150805</v>
      </c>
      <c r="B1415" s="30" t="s">
        <v>50</v>
      </c>
      <c r="C1415" s="30" t="s">
        <v>1388</v>
      </c>
      <c r="D1415" s="30" t="s">
        <v>1393</v>
      </c>
      <c r="E1415" s="57">
        <v>73</v>
      </c>
      <c r="F1415" s="39">
        <v>75</v>
      </c>
      <c r="G1415" s="40">
        <f t="shared" si="28"/>
        <v>2</v>
      </c>
      <c r="H1415" s="40">
        <v>44</v>
      </c>
      <c r="I1415" s="40">
        <f t="shared" si="29"/>
        <v>31</v>
      </c>
      <c r="J1415" s="58">
        <v>0.41</v>
      </c>
      <c r="K1415" s="34">
        <v>79</v>
      </c>
      <c r="L1415" s="56"/>
      <c r="M1415" s="34">
        <f t="shared" si="30"/>
        <v>44</v>
      </c>
      <c r="N1415" s="34">
        <f t="shared" si="31"/>
        <v>35</v>
      </c>
      <c r="O1415" s="36">
        <f t="shared" si="27"/>
        <v>0.44303797468354428</v>
      </c>
    </row>
    <row r="1416" spans="1:15" x14ac:dyDescent="0.25">
      <c r="A1416" s="37">
        <v>150806</v>
      </c>
      <c r="B1416" s="30" t="s">
        <v>50</v>
      </c>
      <c r="C1416" s="30" t="s">
        <v>1388</v>
      </c>
      <c r="D1416" s="30" t="s">
        <v>1388</v>
      </c>
      <c r="E1416" s="42">
        <v>7039</v>
      </c>
      <c r="F1416" s="32">
        <v>7217</v>
      </c>
      <c r="G1416" s="59">
        <f t="shared" si="28"/>
        <v>178</v>
      </c>
      <c r="H1416" s="59">
        <v>5316</v>
      </c>
      <c r="I1416" s="59">
        <f t="shared" si="29"/>
        <v>1901</v>
      </c>
      <c r="J1416" s="58">
        <v>0.26</v>
      </c>
      <c r="K1416" s="35">
        <v>7320</v>
      </c>
      <c r="L1416" s="29">
        <v>0</v>
      </c>
      <c r="M1416" s="35">
        <f t="shared" si="30"/>
        <v>5316</v>
      </c>
      <c r="N1416" s="35">
        <f t="shared" si="31"/>
        <v>2004</v>
      </c>
      <c r="O1416" s="36">
        <f t="shared" si="27"/>
        <v>0.27377049180327867</v>
      </c>
    </row>
    <row r="1417" spans="1:15" x14ac:dyDescent="0.25">
      <c r="A1417" s="37">
        <v>150807</v>
      </c>
      <c r="B1417" s="30" t="s">
        <v>50</v>
      </c>
      <c r="C1417" s="30" t="s">
        <v>1388</v>
      </c>
      <c r="D1417" s="30" t="s">
        <v>571</v>
      </c>
      <c r="E1417" s="42">
        <v>1819</v>
      </c>
      <c r="F1417" s="32">
        <v>1933</v>
      </c>
      <c r="G1417" s="59">
        <f t="shared" si="28"/>
        <v>114</v>
      </c>
      <c r="H1417" s="59">
        <v>1516</v>
      </c>
      <c r="I1417" s="59">
        <f t="shared" si="29"/>
        <v>417</v>
      </c>
      <c r="J1417" s="58">
        <v>0.22</v>
      </c>
      <c r="K1417" s="35">
        <v>1932</v>
      </c>
      <c r="L1417" s="56"/>
      <c r="M1417" s="35">
        <f t="shared" si="30"/>
        <v>1516</v>
      </c>
      <c r="N1417" s="35">
        <f t="shared" si="31"/>
        <v>416</v>
      </c>
      <c r="O1417" s="36">
        <f t="shared" si="27"/>
        <v>0.21532091097308489</v>
      </c>
    </row>
    <row r="1418" spans="1:15" x14ac:dyDescent="0.25">
      <c r="A1418" s="37">
        <v>150808</v>
      </c>
      <c r="B1418" s="30" t="s">
        <v>50</v>
      </c>
      <c r="C1418" s="30" t="s">
        <v>1388</v>
      </c>
      <c r="D1418" s="30" t="s">
        <v>1394</v>
      </c>
      <c r="E1418" s="42">
        <v>1382</v>
      </c>
      <c r="F1418" s="32">
        <v>1534</v>
      </c>
      <c r="G1418" s="59">
        <f t="shared" si="28"/>
        <v>152</v>
      </c>
      <c r="H1418" s="59">
        <v>1114</v>
      </c>
      <c r="I1418" s="59">
        <f t="shared" si="29"/>
        <v>420</v>
      </c>
      <c r="J1418" s="58">
        <v>0.27</v>
      </c>
      <c r="K1418" s="35">
        <v>1502</v>
      </c>
      <c r="L1418" s="56"/>
      <c r="M1418" s="35">
        <f t="shared" si="30"/>
        <v>1114</v>
      </c>
      <c r="N1418" s="35">
        <f t="shared" si="31"/>
        <v>388</v>
      </c>
      <c r="O1418" s="36">
        <f t="shared" si="27"/>
        <v>0.25832223701731027</v>
      </c>
    </row>
    <row r="1419" spans="1:15" x14ac:dyDescent="0.25">
      <c r="A1419" s="37">
        <v>150809</v>
      </c>
      <c r="B1419" s="30" t="s">
        <v>50</v>
      </c>
      <c r="C1419" s="30" t="s">
        <v>1388</v>
      </c>
      <c r="D1419" s="30" t="s">
        <v>1395</v>
      </c>
      <c r="E1419" s="57">
        <v>690</v>
      </c>
      <c r="F1419" s="39">
        <v>766</v>
      </c>
      <c r="G1419" s="40">
        <f t="shared" si="28"/>
        <v>76</v>
      </c>
      <c r="H1419" s="40">
        <v>643</v>
      </c>
      <c r="I1419" s="40">
        <f t="shared" si="29"/>
        <v>123</v>
      </c>
      <c r="J1419" s="58">
        <v>0.16</v>
      </c>
      <c r="K1419" s="34">
        <v>768</v>
      </c>
      <c r="L1419" s="56"/>
      <c r="M1419" s="34">
        <f t="shared" si="30"/>
        <v>643</v>
      </c>
      <c r="N1419" s="34">
        <f t="shared" si="31"/>
        <v>125</v>
      </c>
      <c r="O1419" s="36">
        <f t="shared" si="27"/>
        <v>0.16276041666666666</v>
      </c>
    </row>
    <row r="1420" spans="1:15" x14ac:dyDescent="0.25">
      <c r="A1420" s="37">
        <v>150810</v>
      </c>
      <c r="B1420" s="30" t="s">
        <v>50</v>
      </c>
      <c r="C1420" s="30" t="s">
        <v>1388</v>
      </c>
      <c r="D1420" s="30" t="s">
        <v>1396</v>
      </c>
      <c r="E1420" s="42">
        <v>1816</v>
      </c>
      <c r="F1420" s="32">
        <v>1816</v>
      </c>
      <c r="G1420" s="59">
        <f t="shared" si="28"/>
        <v>0</v>
      </c>
      <c r="H1420" s="40">
        <v>94</v>
      </c>
      <c r="I1420" s="59">
        <f t="shared" si="29"/>
        <v>1722</v>
      </c>
      <c r="J1420" s="58">
        <v>0.95</v>
      </c>
      <c r="K1420" s="35">
        <v>1773</v>
      </c>
      <c r="L1420" s="29">
        <v>0</v>
      </c>
      <c r="M1420" s="34">
        <f t="shared" si="30"/>
        <v>94</v>
      </c>
      <c r="N1420" s="35">
        <f t="shared" si="31"/>
        <v>1679</v>
      </c>
      <c r="O1420" s="36">
        <f t="shared" si="27"/>
        <v>0.94698251551043433</v>
      </c>
    </row>
    <row r="1421" spans="1:15" x14ac:dyDescent="0.25">
      <c r="A1421" s="37">
        <v>150811</v>
      </c>
      <c r="B1421" s="30" t="s">
        <v>50</v>
      </c>
      <c r="C1421" s="30" t="s">
        <v>1388</v>
      </c>
      <c r="D1421" s="30" t="s">
        <v>1397</v>
      </c>
      <c r="E1421" s="42">
        <v>8804</v>
      </c>
      <c r="F1421" s="32">
        <v>8896</v>
      </c>
      <c r="G1421" s="59">
        <f t="shared" si="28"/>
        <v>92</v>
      </c>
      <c r="H1421" s="59">
        <v>5258</v>
      </c>
      <c r="I1421" s="59">
        <f t="shared" si="29"/>
        <v>3638</v>
      </c>
      <c r="J1421" s="58">
        <v>0.41</v>
      </c>
      <c r="K1421" s="35">
        <v>8630</v>
      </c>
      <c r="L1421" s="29">
        <v>902</v>
      </c>
      <c r="M1421" s="35">
        <f t="shared" si="30"/>
        <v>6160</v>
      </c>
      <c r="N1421" s="35">
        <f t="shared" si="31"/>
        <v>2470</v>
      </c>
      <c r="O1421" s="36">
        <f t="shared" si="27"/>
        <v>0.28621089223638468</v>
      </c>
    </row>
    <row r="1422" spans="1:15" x14ac:dyDescent="0.25">
      <c r="A1422" s="37">
        <v>150812</v>
      </c>
      <c r="B1422" s="30" t="s">
        <v>50</v>
      </c>
      <c r="C1422" s="30" t="s">
        <v>1388</v>
      </c>
      <c r="D1422" s="30" t="s">
        <v>1398</v>
      </c>
      <c r="E1422" s="42">
        <v>3714</v>
      </c>
      <c r="F1422" s="32">
        <v>3330</v>
      </c>
      <c r="G1422" s="59">
        <f t="shared" si="28"/>
        <v>-384</v>
      </c>
      <c r="H1422" s="59">
        <v>1590</v>
      </c>
      <c r="I1422" s="59">
        <f t="shared" si="29"/>
        <v>1740</v>
      </c>
      <c r="J1422" s="58">
        <v>0.52</v>
      </c>
      <c r="K1422" s="35">
        <v>2940</v>
      </c>
      <c r="L1422" s="56"/>
      <c r="M1422" s="35">
        <f t="shared" si="30"/>
        <v>1590</v>
      </c>
      <c r="N1422" s="35">
        <f t="shared" si="31"/>
        <v>1350</v>
      </c>
      <c r="O1422" s="36">
        <f t="shared" si="27"/>
        <v>0.45918367346938777</v>
      </c>
    </row>
    <row r="1423" spans="1:15" x14ac:dyDescent="0.25">
      <c r="A1423" s="37">
        <v>150901</v>
      </c>
      <c r="B1423" s="30" t="s">
        <v>50</v>
      </c>
      <c r="C1423" s="30" t="s">
        <v>1399</v>
      </c>
      <c r="D1423" s="30" t="s">
        <v>1399</v>
      </c>
      <c r="E1423" s="42">
        <v>2297</v>
      </c>
      <c r="F1423" s="32">
        <v>2760</v>
      </c>
      <c r="G1423" s="59">
        <f t="shared" si="28"/>
        <v>463</v>
      </c>
      <c r="H1423" s="59">
        <v>1924</v>
      </c>
      <c r="I1423" s="59">
        <f t="shared" si="29"/>
        <v>836</v>
      </c>
      <c r="J1423" s="58">
        <v>0.3</v>
      </c>
      <c r="K1423" s="35">
        <v>2640</v>
      </c>
      <c r="L1423" s="56"/>
      <c r="M1423" s="35">
        <f t="shared" si="30"/>
        <v>1924</v>
      </c>
      <c r="N1423" s="35">
        <f t="shared" si="31"/>
        <v>716</v>
      </c>
      <c r="O1423" s="36">
        <f t="shared" si="27"/>
        <v>0.27121212121212124</v>
      </c>
    </row>
    <row r="1424" spans="1:15" x14ac:dyDescent="0.25">
      <c r="A1424" s="37">
        <v>150902</v>
      </c>
      <c r="B1424" s="30" t="s">
        <v>50</v>
      </c>
      <c r="C1424" s="30" t="s">
        <v>1399</v>
      </c>
      <c r="D1424" s="30" t="s">
        <v>1400</v>
      </c>
      <c r="E1424" s="57">
        <v>546</v>
      </c>
      <c r="F1424" s="39">
        <v>536</v>
      </c>
      <c r="G1424" s="40">
        <f t="shared" si="28"/>
        <v>-10</v>
      </c>
      <c r="H1424" s="40">
        <v>536</v>
      </c>
      <c r="I1424" s="40">
        <f t="shared" si="29"/>
        <v>0</v>
      </c>
      <c r="J1424" s="58">
        <v>0</v>
      </c>
      <c r="K1424" s="34">
        <v>536</v>
      </c>
      <c r="L1424" s="56"/>
      <c r="M1424" s="34">
        <f t="shared" si="30"/>
        <v>536</v>
      </c>
      <c r="N1424" s="34">
        <f t="shared" si="31"/>
        <v>0</v>
      </c>
      <c r="O1424" s="36">
        <f t="shared" si="27"/>
        <v>0</v>
      </c>
    </row>
    <row r="1425" spans="1:15" x14ac:dyDescent="0.25">
      <c r="A1425" s="37">
        <v>150903</v>
      </c>
      <c r="B1425" s="30" t="s">
        <v>50</v>
      </c>
      <c r="C1425" s="30" t="s">
        <v>1399</v>
      </c>
      <c r="D1425" s="30" t="s">
        <v>1401</v>
      </c>
      <c r="E1425" s="57">
        <v>542</v>
      </c>
      <c r="F1425" s="39">
        <v>547</v>
      </c>
      <c r="G1425" s="40">
        <f t="shared" si="28"/>
        <v>5</v>
      </c>
      <c r="H1425" s="40">
        <v>492</v>
      </c>
      <c r="I1425" s="40">
        <f t="shared" si="29"/>
        <v>55</v>
      </c>
      <c r="J1425" s="58">
        <v>0.1</v>
      </c>
      <c r="K1425" s="34">
        <v>524</v>
      </c>
      <c r="L1425" s="56"/>
      <c r="M1425" s="34">
        <f t="shared" si="30"/>
        <v>492</v>
      </c>
      <c r="N1425" s="34">
        <f t="shared" si="31"/>
        <v>32</v>
      </c>
      <c r="O1425" s="36">
        <f t="shared" si="27"/>
        <v>6.1068702290076333E-2</v>
      </c>
    </row>
    <row r="1426" spans="1:15" x14ac:dyDescent="0.25">
      <c r="A1426" s="37">
        <v>150904</v>
      </c>
      <c r="B1426" s="30" t="s">
        <v>50</v>
      </c>
      <c r="C1426" s="30" t="s">
        <v>1399</v>
      </c>
      <c r="D1426" s="30" t="s">
        <v>1402</v>
      </c>
      <c r="E1426" s="42">
        <v>1046</v>
      </c>
      <c r="F1426" s="32">
        <v>1054</v>
      </c>
      <c r="G1426" s="59">
        <f t="shared" si="28"/>
        <v>8</v>
      </c>
      <c r="H1426" s="40">
        <v>675</v>
      </c>
      <c r="I1426" s="59">
        <f t="shared" si="29"/>
        <v>379</v>
      </c>
      <c r="J1426" s="58">
        <v>0.36</v>
      </c>
      <c r="K1426" s="35">
        <v>1027</v>
      </c>
      <c r="L1426" s="56"/>
      <c r="M1426" s="34">
        <f t="shared" si="30"/>
        <v>675</v>
      </c>
      <c r="N1426" s="35">
        <f t="shared" si="31"/>
        <v>352</v>
      </c>
      <c r="O1426" s="36">
        <f t="shared" si="27"/>
        <v>0.34274586173320348</v>
      </c>
    </row>
    <row r="1427" spans="1:15" x14ac:dyDescent="0.25">
      <c r="A1427" s="37">
        <v>150905</v>
      </c>
      <c r="B1427" s="30" t="s">
        <v>50</v>
      </c>
      <c r="C1427" s="30" t="s">
        <v>1399</v>
      </c>
      <c r="D1427" s="30" t="s">
        <v>1403</v>
      </c>
      <c r="E1427" s="57">
        <v>792</v>
      </c>
      <c r="F1427" s="39">
        <v>840</v>
      </c>
      <c r="G1427" s="40">
        <f t="shared" si="28"/>
        <v>48</v>
      </c>
      <c r="H1427" s="40">
        <v>782</v>
      </c>
      <c r="I1427" s="40">
        <f t="shared" si="29"/>
        <v>58</v>
      </c>
      <c r="J1427" s="58">
        <v>7.0000000000000007E-2</v>
      </c>
      <c r="K1427" s="34">
        <v>825</v>
      </c>
      <c r="L1427" s="56"/>
      <c r="M1427" s="34">
        <f t="shared" si="30"/>
        <v>782</v>
      </c>
      <c r="N1427" s="34">
        <f t="shared" si="31"/>
        <v>43</v>
      </c>
      <c r="O1427" s="36">
        <f t="shared" si="27"/>
        <v>5.2121212121212124E-2</v>
      </c>
    </row>
    <row r="1428" spans="1:15" x14ac:dyDescent="0.25">
      <c r="A1428" s="37">
        <v>150906</v>
      </c>
      <c r="B1428" s="30" t="s">
        <v>50</v>
      </c>
      <c r="C1428" s="30" t="s">
        <v>1399</v>
      </c>
      <c r="D1428" s="30" t="s">
        <v>1404</v>
      </c>
      <c r="E1428" s="42">
        <v>1979</v>
      </c>
      <c r="F1428" s="32">
        <v>2422</v>
      </c>
      <c r="G1428" s="59">
        <f t="shared" si="28"/>
        <v>443</v>
      </c>
      <c r="H1428" s="59">
        <v>2328</v>
      </c>
      <c r="I1428" s="59">
        <f t="shared" si="29"/>
        <v>94</v>
      </c>
      <c r="J1428" s="58">
        <v>0.04</v>
      </c>
      <c r="K1428" s="35">
        <v>2367</v>
      </c>
      <c r="L1428" s="56"/>
      <c r="M1428" s="35">
        <f t="shared" si="30"/>
        <v>2328</v>
      </c>
      <c r="N1428" s="35">
        <f t="shared" si="31"/>
        <v>39</v>
      </c>
      <c r="O1428" s="36">
        <f t="shared" si="27"/>
        <v>1.6476552598225603E-2</v>
      </c>
    </row>
    <row r="1429" spans="1:15" x14ac:dyDescent="0.25">
      <c r="A1429" s="37">
        <v>151001</v>
      </c>
      <c r="B1429" s="30" t="s">
        <v>50</v>
      </c>
      <c r="C1429" s="30" t="s">
        <v>1137</v>
      </c>
      <c r="D1429" s="30" t="s">
        <v>1137</v>
      </c>
      <c r="E1429" s="42">
        <v>1130</v>
      </c>
      <c r="F1429" s="32">
        <v>1353</v>
      </c>
      <c r="G1429" s="59">
        <f t="shared" si="28"/>
        <v>223</v>
      </c>
      <c r="H1429" s="59">
        <v>1120</v>
      </c>
      <c r="I1429" s="59">
        <f t="shared" si="29"/>
        <v>233</v>
      </c>
      <c r="J1429" s="58">
        <v>0.17</v>
      </c>
      <c r="K1429" s="35">
        <v>1276</v>
      </c>
      <c r="L1429" s="29">
        <v>139</v>
      </c>
      <c r="M1429" s="35">
        <f t="shared" si="30"/>
        <v>1259</v>
      </c>
      <c r="N1429" s="35">
        <f t="shared" si="31"/>
        <v>17</v>
      </c>
      <c r="O1429" s="36">
        <f t="shared" si="27"/>
        <v>1.3322884012539185E-2</v>
      </c>
    </row>
    <row r="1430" spans="1:15" x14ac:dyDescent="0.25">
      <c r="A1430" s="37">
        <v>151002</v>
      </c>
      <c r="B1430" s="30" t="s">
        <v>50</v>
      </c>
      <c r="C1430" s="30" t="s">
        <v>1137</v>
      </c>
      <c r="D1430" s="30" t="s">
        <v>1405</v>
      </c>
      <c r="E1430" s="42">
        <v>271</v>
      </c>
      <c r="F1430" s="32">
        <v>1479</v>
      </c>
      <c r="G1430" s="59">
        <f t="shared" si="28"/>
        <v>1208</v>
      </c>
      <c r="H1430" s="40">
        <v>266</v>
      </c>
      <c r="I1430" s="59">
        <f t="shared" si="29"/>
        <v>1213</v>
      </c>
      <c r="J1430" s="58">
        <v>0.82</v>
      </c>
      <c r="K1430" s="35">
        <v>1477</v>
      </c>
      <c r="L1430" s="56"/>
      <c r="M1430" s="34">
        <f t="shared" si="30"/>
        <v>266</v>
      </c>
      <c r="N1430" s="35">
        <f t="shared" si="31"/>
        <v>1211</v>
      </c>
      <c r="O1430" s="36">
        <f t="shared" si="27"/>
        <v>0.81990521327014221</v>
      </c>
    </row>
    <row r="1431" spans="1:15" x14ac:dyDescent="0.25">
      <c r="A1431" s="37">
        <v>151003</v>
      </c>
      <c r="B1431" s="30" t="s">
        <v>50</v>
      </c>
      <c r="C1431" s="30" t="s">
        <v>1137</v>
      </c>
      <c r="D1431" s="30" t="s">
        <v>1406</v>
      </c>
      <c r="E1431" s="42">
        <v>1012</v>
      </c>
      <c r="F1431" s="32">
        <v>1111</v>
      </c>
      <c r="G1431" s="59">
        <f t="shared" si="28"/>
        <v>99</v>
      </c>
      <c r="H1431" s="40">
        <v>787</v>
      </c>
      <c r="I1431" s="59">
        <f t="shared" si="29"/>
        <v>324</v>
      </c>
      <c r="J1431" s="58">
        <v>0.28999999999999998</v>
      </c>
      <c r="K1431" s="35">
        <v>1070</v>
      </c>
      <c r="L1431" s="56"/>
      <c r="M1431" s="34">
        <f t="shared" si="30"/>
        <v>787</v>
      </c>
      <c r="N1431" s="35">
        <f t="shared" si="31"/>
        <v>283</v>
      </c>
      <c r="O1431" s="36">
        <f t="shared" si="27"/>
        <v>0.26448598130841122</v>
      </c>
    </row>
    <row r="1432" spans="1:15" x14ac:dyDescent="0.25">
      <c r="A1432" s="37">
        <v>151004</v>
      </c>
      <c r="B1432" s="30" t="s">
        <v>50</v>
      </c>
      <c r="C1432" s="30" t="s">
        <v>1137</v>
      </c>
      <c r="D1432" s="30" t="s">
        <v>1407</v>
      </c>
      <c r="E1432" s="57">
        <v>440</v>
      </c>
      <c r="F1432" s="39">
        <v>533</v>
      </c>
      <c r="G1432" s="40">
        <f t="shared" si="28"/>
        <v>93</v>
      </c>
      <c r="H1432" s="40">
        <v>437</v>
      </c>
      <c r="I1432" s="40">
        <f t="shared" si="29"/>
        <v>96</v>
      </c>
      <c r="J1432" s="58">
        <v>0.18</v>
      </c>
      <c r="K1432" s="34">
        <v>518</v>
      </c>
      <c r="L1432" s="56"/>
      <c r="M1432" s="34">
        <f t="shared" si="30"/>
        <v>437</v>
      </c>
      <c r="N1432" s="34">
        <f t="shared" si="31"/>
        <v>81</v>
      </c>
      <c r="O1432" s="36">
        <f t="shared" si="27"/>
        <v>0.15637065637065636</v>
      </c>
    </row>
    <row r="1433" spans="1:15" x14ac:dyDescent="0.25">
      <c r="A1433" s="37">
        <v>151005</v>
      </c>
      <c r="B1433" s="30" t="s">
        <v>50</v>
      </c>
      <c r="C1433" s="30" t="s">
        <v>1137</v>
      </c>
      <c r="D1433" s="30" t="s">
        <v>1408</v>
      </c>
      <c r="E1433" s="57">
        <v>403</v>
      </c>
      <c r="F1433" s="39">
        <v>423</v>
      </c>
      <c r="G1433" s="40">
        <f t="shared" si="28"/>
        <v>20</v>
      </c>
      <c r="H1433" s="40">
        <v>254</v>
      </c>
      <c r="I1433" s="40">
        <f t="shared" si="29"/>
        <v>169</v>
      </c>
      <c r="J1433" s="58">
        <v>0.4</v>
      </c>
      <c r="K1433" s="34">
        <v>411</v>
      </c>
      <c r="L1433" s="56"/>
      <c r="M1433" s="34">
        <f t="shared" si="30"/>
        <v>254</v>
      </c>
      <c r="N1433" s="34">
        <f t="shared" si="31"/>
        <v>157</v>
      </c>
      <c r="O1433" s="36">
        <f t="shared" si="27"/>
        <v>0.38199513381995132</v>
      </c>
    </row>
    <row r="1434" spans="1:15" x14ac:dyDescent="0.25">
      <c r="A1434" s="37">
        <v>151006</v>
      </c>
      <c r="B1434" s="30" t="s">
        <v>50</v>
      </c>
      <c r="C1434" s="30" t="s">
        <v>1137</v>
      </c>
      <c r="D1434" s="30" t="s">
        <v>1409</v>
      </c>
      <c r="E1434" s="57">
        <v>476</v>
      </c>
      <c r="F1434" s="39">
        <v>523</v>
      </c>
      <c r="G1434" s="40">
        <f t="shared" si="28"/>
        <v>47</v>
      </c>
      <c r="H1434" s="40">
        <v>281</v>
      </c>
      <c r="I1434" s="40">
        <f t="shared" si="29"/>
        <v>242</v>
      </c>
      <c r="J1434" s="58">
        <v>0.46</v>
      </c>
      <c r="K1434" s="34">
        <v>522</v>
      </c>
      <c r="L1434" s="56"/>
      <c r="M1434" s="34">
        <f t="shared" si="30"/>
        <v>281</v>
      </c>
      <c r="N1434" s="34">
        <f t="shared" si="31"/>
        <v>241</v>
      </c>
      <c r="O1434" s="36">
        <f t="shared" si="27"/>
        <v>0.46168582375478928</v>
      </c>
    </row>
    <row r="1435" spans="1:15" x14ac:dyDescent="0.25">
      <c r="A1435" s="37">
        <v>151007</v>
      </c>
      <c r="B1435" s="30" t="s">
        <v>50</v>
      </c>
      <c r="C1435" s="30" t="s">
        <v>1137</v>
      </c>
      <c r="D1435" s="30" t="s">
        <v>1410</v>
      </c>
      <c r="E1435" s="57">
        <v>151</v>
      </c>
      <c r="F1435" s="39">
        <v>160</v>
      </c>
      <c r="G1435" s="40">
        <f t="shared" si="28"/>
        <v>9</v>
      </c>
      <c r="H1435" s="40">
        <v>107</v>
      </c>
      <c r="I1435" s="40">
        <f t="shared" si="29"/>
        <v>53</v>
      </c>
      <c r="J1435" s="58">
        <v>0.33</v>
      </c>
      <c r="K1435" s="34">
        <v>153</v>
      </c>
      <c r="L1435" s="56"/>
      <c r="M1435" s="34">
        <f t="shared" si="30"/>
        <v>107</v>
      </c>
      <c r="N1435" s="34">
        <f t="shared" si="31"/>
        <v>46</v>
      </c>
      <c r="O1435" s="36">
        <f t="shared" si="27"/>
        <v>0.30065359477124182</v>
      </c>
    </row>
    <row r="1436" spans="1:15" x14ac:dyDescent="0.25">
      <c r="A1436" s="37">
        <v>151008</v>
      </c>
      <c r="B1436" s="30" t="s">
        <v>50</v>
      </c>
      <c r="C1436" s="30" t="s">
        <v>1137</v>
      </c>
      <c r="D1436" s="30" t="s">
        <v>1411</v>
      </c>
      <c r="E1436" s="42">
        <v>1023</v>
      </c>
      <c r="F1436" s="32">
        <v>1074</v>
      </c>
      <c r="G1436" s="59">
        <f t="shared" si="28"/>
        <v>51</v>
      </c>
      <c r="H1436" s="40">
        <v>910</v>
      </c>
      <c r="I1436" s="59">
        <f t="shared" si="29"/>
        <v>164</v>
      </c>
      <c r="J1436" s="58">
        <v>0.15</v>
      </c>
      <c r="K1436" s="35">
        <v>1072</v>
      </c>
      <c r="L1436" s="56"/>
      <c r="M1436" s="34">
        <f t="shared" si="30"/>
        <v>910</v>
      </c>
      <c r="N1436" s="35">
        <f t="shared" si="31"/>
        <v>162</v>
      </c>
      <c r="O1436" s="36">
        <f t="shared" si="27"/>
        <v>0.15111940298507462</v>
      </c>
    </row>
    <row r="1437" spans="1:15" x14ac:dyDescent="0.25">
      <c r="A1437" s="37">
        <v>151009</v>
      </c>
      <c r="B1437" s="30" t="s">
        <v>50</v>
      </c>
      <c r="C1437" s="30" t="s">
        <v>1137</v>
      </c>
      <c r="D1437" s="30" t="s">
        <v>1412</v>
      </c>
      <c r="E1437" s="57">
        <v>774</v>
      </c>
      <c r="F1437" s="39">
        <v>790</v>
      </c>
      <c r="G1437" s="40">
        <f t="shared" si="28"/>
        <v>16</v>
      </c>
      <c r="H1437" s="40">
        <v>462</v>
      </c>
      <c r="I1437" s="40">
        <f t="shared" si="29"/>
        <v>328</v>
      </c>
      <c r="J1437" s="58">
        <v>0.42</v>
      </c>
      <c r="K1437" s="34">
        <v>770</v>
      </c>
      <c r="L1437" s="56"/>
      <c r="M1437" s="34">
        <f t="shared" si="30"/>
        <v>462</v>
      </c>
      <c r="N1437" s="34">
        <f t="shared" si="31"/>
        <v>308</v>
      </c>
      <c r="O1437" s="36">
        <f t="shared" si="27"/>
        <v>0.4</v>
      </c>
    </row>
    <row r="1438" spans="1:15" x14ac:dyDescent="0.25">
      <c r="A1438" s="37">
        <v>151010</v>
      </c>
      <c r="B1438" s="30" t="s">
        <v>50</v>
      </c>
      <c r="C1438" s="30" t="s">
        <v>1137</v>
      </c>
      <c r="D1438" s="30" t="s">
        <v>268</v>
      </c>
      <c r="E1438" s="57">
        <v>209</v>
      </c>
      <c r="F1438" s="39">
        <v>219</v>
      </c>
      <c r="G1438" s="40">
        <f t="shared" si="28"/>
        <v>10</v>
      </c>
      <c r="H1438" s="40">
        <v>198</v>
      </c>
      <c r="I1438" s="40">
        <f t="shared" si="29"/>
        <v>21</v>
      </c>
      <c r="J1438" s="58">
        <v>0.1</v>
      </c>
      <c r="K1438" s="34">
        <v>213</v>
      </c>
      <c r="L1438" s="56"/>
      <c r="M1438" s="34">
        <f t="shared" si="30"/>
        <v>198</v>
      </c>
      <c r="N1438" s="34">
        <f t="shared" si="31"/>
        <v>15</v>
      </c>
      <c r="O1438" s="36">
        <f t="shared" si="27"/>
        <v>7.0422535211267609E-2</v>
      </c>
    </row>
    <row r="1439" spans="1:15" x14ac:dyDescent="0.25">
      <c r="A1439" s="37">
        <v>151011</v>
      </c>
      <c r="B1439" s="30" t="s">
        <v>50</v>
      </c>
      <c r="C1439" s="30" t="s">
        <v>1137</v>
      </c>
      <c r="D1439" s="30" t="s">
        <v>1413</v>
      </c>
      <c r="E1439" s="42">
        <v>1076</v>
      </c>
      <c r="F1439" s="32">
        <v>1112</v>
      </c>
      <c r="G1439" s="59">
        <f t="shared" si="28"/>
        <v>36</v>
      </c>
      <c r="H1439" s="40">
        <v>586</v>
      </c>
      <c r="I1439" s="59">
        <f t="shared" si="29"/>
        <v>526</v>
      </c>
      <c r="J1439" s="58">
        <v>0.47</v>
      </c>
      <c r="K1439" s="35">
        <v>1088</v>
      </c>
      <c r="L1439" s="56"/>
      <c r="M1439" s="34">
        <f t="shared" si="30"/>
        <v>586</v>
      </c>
      <c r="N1439" s="35">
        <f t="shared" si="31"/>
        <v>502</v>
      </c>
      <c r="O1439" s="36">
        <f t="shared" si="27"/>
        <v>0.46139705882352944</v>
      </c>
    </row>
    <row r="1440" spans="1:15" x14ac:dyDescent="0.25">
      <c r="A1440" s="37">
        <v>151012</v>
      </c>
      <c r="B1440" s="30" t="s">
        <v>50</v>
      </c>
      <c r="C1440" s="30" t="s">
        <v>1137</v>
      </c>
      <c r="D1440" s="30" t="s">
        <v>1414</v>
      </c>
      <c r="E1440" s="57">
        <v>321</v>
      </c>
      <c r="F1440" s="39">
        <v>327</v>
      </c>
      <c r="G1440" s="40">
        <f t="shared" si="28"/>
        <v>6</v>
      </c>
      <c r="H1440" s="40">
        <v>280</v>
      </c>
      <c r="I1440" s="40">
        <f t="shared" si="29"/>
        <v>47</v>
      </c>
      <c r="J1440" s="58">
        <v>0.14000000000000001</v>
      </c>
      <c r="K1440" s="34">
        <v>319</v>
      </c>
      <c r="L1440" s="56"/>
      <c r="M1440" s="34">
        <f t="shared" si="30"/>
        <v>280</v>
      </c>
      <c r="N1440" s="34">
        <f t="shared" si="31"/>
        <v>39</v>
      </c>
      <c r="O1440" s="36">
        <f t="shared" si="27"/>
        <v>0.12225705329153605</v>
      </c>
    </row>
    <row r="1441" spans="1:15" x14ac:dyDescent="0.25">
      <c r="A1441" s="37">
        <v>151013</v>
      </c>
      <c r="B1441" s="30" t="s">
        <v>50</v>
      </c>
      <c r="C1441" s="30" t="s">
        <v>1137</v>
      </c>
      <c r="D1441" s="30" t="s">
        <v>1415</v>
      </c>
      <c r="E1441" s="57">
        <v>138</v>
      </c>
      <c r="F1441" s="39">
        <v>145</v>
      </c>
      <c r="G1441" s="40">
        <f t="shared" si="28"/>
        <v>7</v>
      </c>
      <c r="H1441" s="40">
        <v>132</v>
      </c>
      <c r="I1441" s="40">
        <f t="shared" si="29"/>
        <v>13</v>
      </c>
      <c r="J1441" s="58">
        <v>0.09</v>
      </c>
      <c r="K1441" s="34">
        <v>137</v>
      </c>
      <c r="L1441" s="56"/>
      <c r="M1441" s="34">
        <f t="shared" si="30"/>
        <v>132</v>
      </c>
      <c r="N1441" s="34">
        <f t="shared" si="31"/>
        <v>5</v>
      </c>
      <c r="O1441" s="36">
        <f t="shared" si="27"/>
        <v>3.6496350364963501E-2</v>
      </c>
    </row>
    <row r="1442" spans="1:15" x14ac:dyDescent="0.25">
      <c r="A1442" s="37">
        <v>151014</v>
      </c>
      <c r="B1442" s="30" t="s">
        <v>50</v>
      </c>
      <c r="C1442" s="30" t="s">
        <v>1137</v>
      </c>
      <c r="D1442" s="30" t="s">
        <v>1416</v>
      </c>
      <c r="E1442" s="57">
        <v>345</v>
      </c>
      <c r="F1442" s="39">
        <v>547</v>
      </c>
      <c r="G1442" s="40">
        <f t="shared" si="28"/>
        <v>202</v>
      </c>
      <c r="H1442" s="40">
        <v>328</v>
      </c>
      <c r="I1442" s="40">
        <f t="shared" si="29"/>
        <v>219</v>
      </c>
      <c r="J1442" s="58">
        <v>0.4</v>
      </c>
      <c r="K1442" s="34">
        <v>521</v>
      </c>
      <c r="L1442" s="56"/>
      <c r="M1442" s="34">
        <f t="shared" si="30"/>
        <v>328</v>
      </c>
      <c r="N1442" s="34">
        <f t="shared" si="31"/>
        <v>193</v>
      </c>
      <c r="O1442" s="36">
        <f t="shared" si="27"/>
        <v>0.37044145873320539</v>
      </c>
    </row>
    <row r="1443" spans="1:15" x14ac:dyDescent="0.25">
      <c r="A1443" s="37">
        <v>151015</v>
      </c>
      <c r="B1443" s="30" t="s">
        <v>50</v>
      </c>
      <c r="C1443" s="30" t="s">
        <v>1137</v>
      </c>
      <c r="D1443" s="30" t="s">
        <v>1417</v>
      </c>
      <c r="E1443" s="57">
        <v>486</v>
      </c>
      <c r="F1443" s="39">
        <v>650</v>
      </c>
      <c r="G1443" s="40">
        <f t="shared" si="28"/>
        <v>164</v>
      </c>
      <c r="H1443" s="40">
        <v>276</v>
      </c>
      <c r="I1443" s="40">
        <f t="shared" si="29"/>
        <v>374</v>
      </c>
      <c r="J1443" s="58">
        <v>0.57999999999999996</v>
      </c>
      <c r="K1443" s="34">
        <v>648</v>
      </c>
      <c r="L1443" s="56"/>
      <c r="M1443" s="34">
        <f t="shared" si="30"/>
        <v>276</v>
      </c>
      <c r="N1443" s="34">
        <f t="shared" si="31"/>
        <v>372</v>
      </c>
      <c r="O1443" s="36">
        <f t="shared" si="27"/>
        <v>0.57407407407407407</v>
      </c>
    </row>
    <row r="1444" spans="1:15" x14ac:dyDescent="0.25">
      <c r="A1444" s="37">
        <v>151016</v>
      </c>
      <c r="B1444" s="30" t="s">
        <v>50</v>
      </c>
      <c r="C1444" s="30" t="s">
        <v>1137</v>
      </c>
      <c r="D1444" s="30" t="s">
        <v>1418</v>
      </c>
      <c r="E1444" s="57">
        <v>596</v>
      </c>
      <c r="F1444" s="39">
        <v>938</v>
      </c>
      <c r="G1444" s="40">
        <f t="shared" si="28"/>
        <v>342</v>
      </c>
      <c r="H1444" s="40">
        <v>559</v>
      </c>
      <c r="I1444" s="40">
        <f t="shared" si="29"/>
        <v>379</v>
      </c>
      <c r="J1444" s="58">
        <v>0.4</v>
      </c>
      <c r="K1444" s="34">
        <v>943</v>
      </c>
      <c r="L1444" s="56"/>
      <c r="M1444" s="34">
        <f t="shared" si="30"/>
        <v>559</v>
      </c>
      <c r="N1444" s="34">
        <f t="shared" si="31"/>
        <v>384</v>
      </c>
      <c r="O1444" s="36">
        <f t="shared" si="27"/>
        <v>0.40721102863202546</v>
      </c>
    </row>
    <row r="1445" spans="1:15" x14ac:dyDescent="0.25">
      <c r="A1445" s="37">
        <v>151017</v>
      </c>
      <c r="B1445" s="30" t="s">
        <v>50</v>
      </c>
      <c r="C1445" s="30" t="s">
        <v>1137</v>
      </c>
      <c r="D1445" s="30" t="s">
        <v>1419</v>
      </c>
      <c r="E1445" s="57">
        <v>354</v>
      </c>
      <c r="F1445" s="39">
        <v>442</v>
      </c>
      <c r="G1445" s="40">
        <f t="shared" si="28"/>
        <v>88</v>
      </c>
      <c r="H1445" s="40">
        <v>3</v>
      </c>
      <c r="I1445" s="40">
        <f t="shared" si="29"/>
        <v>439</v>
      </c>
      <c r="J1445" s="58">
        <v>0.99</v>
      </c>
      <c r="K1445" s="34">
        <v>441</v>
      </c>
      <c r="L1445" s="56"/>
      <c r="M1445" s="34">
        <f t="shared" si="30"/>
        <v>3</v>
      </c>
      <c r="N1445" s="34">
        <f t="shared" si="31"/>
        <v>438</v>
      </c>
      <c r="O1445" s="36">
        <f t="shared" si="27"/>
        <v>0.99319727891156462</v>
      </c>
    </row>
    <row r="1446" spans="1:15" x14ac:dyDescent="0.25">
      <c r="A1446" s="37">
        <v>151018</v>
      </c>
      <c r="B1446" s="30" t="s">
        <v>50</v>
      </c>
      <c r="C1446" s="30" t="s">
        <v>1137</v>
      </c>
      <c r="D1446" s="30" t="s">
        <v>1368</v>
      </c>
      <c r="E1446" s="57">
        <v>527</v>
      </c>
      <c r="F1446" s="39">
        <v>546</v>
      </c>
      <c r="G1446" s="40">
        <f t="shared" si="28"/>
        <v>19</v>
      </c>
      <c r="H1446" s="40">
        <v>476</v>
      </c>
      <c r="I1446" s="40">
        <f t="shared" si="29"/>
        <v>70</v>
      </c>
      <c r="J1446" s="58">
        <v>0.13</v>
      </c>
      <c r="K1446" s="34">
        <v>522</v>
      </c>
      <c r="L1446" s="56"/>
      <c r="M1446" s="34">
        <f t="shared" si="30"/>
        <v>476</v>
      </c>
      <c r="N1446" s="34">
        <f t="shared" si="31"/>
        <v>46</v>
      </c>
      <c r="O1446" s="36">
        <f t="shared" si="27"/>
        <v>8.8122605363984668E-2</v>
      </c>
    </row>
    <row r="1447" spans="1:15" x14ac:dyDescent="0.25">
      <c r="A1447" s="37">
        <v>151019</v>
      </c>
      <c r="B1447" s="30" t="s">
        <v>50</v>
      </c>
      <c r="C1447" s="30" t="s">
        <v>1137</v>
      </c>
      <c r="D1447" s="30" t="s">
        <v>1420</v>
      </c>
      <c r="E1447" s="57">
        <v>415</v>
      </c>
      <c r="F1447" s="39">
        <v>436</v>
      </c>
      <c r="G1447" s="40">
        <f t="shared" si="28"/>
        <v>21</v>
      </c>
      <c r="H1447" s="40">
        <v>70</v>
      </c>
      <c r="I1447" s="40">
        <f t="shared" si="29"/>
        <v>366</v>
      </c>
      <c r="J1447" s="58">
        <v>0.84</v>
      </c>
      <c r="K1447" s="34">
        <v>416</v>
      </c>
      <c r="L1447" s="56"/>
      <c r="M1447" s="34">
        <f t="shared" si="30"/>
        <v>70</v>
      </c>
      <c r="N1447" s="34">
        <f t="shared" si="31"/>
        <v>346</v>
      </c>
      <c r="O1447" s="36">
        <f t="shared" si="27"/>
        <v>0.83173076923076927</v>
      </c>
    </row>
    <row r="1448" spans="1:15" x14ac:dyDescent="0.25">
      <c r="A1448" s="37">
        <v>151020</v>
      </c>
      <c r="B1448" s="30" t="s">
        <v>50</v>
      </c>
      <c r="C1448" s="30" t="s">
        <v>1137</v>
      </c>
      <c r="D1448" s="30" t="s">
        <v>1421</v>
      </c>
      <c r="E1448" s="57">
        <v>545</v>
      </c>
      <c r="F1448" s="39">
        <v>553</v>
      </c>
      <c r="G1448" s="40">
        <f t="shared" si="28"/>
        <v>8</v>
      </c>
      <c r="H1448" s="40">
        <v>462</v>
      </c>
      <c r="I1448" s="40">
        <f t="shared" si="29"/>
        <v>91</v>
      </c>
      <c r="J1448" s="58">
        <v>0.16</v>
      </c>
      <c r="K1448" s="34">
        <v>536</v>
      </c>
      <c r="L1448" s="56"/>
      <c r="M1448" s="34">
        <f t="shared" si="30"/>
        <v>462</v>
      </c>
      <c r="N1448" s="34">
        <f t="shared" si="31"/>
        <v>74</v>
      </c>
      <c r="O1448" s="36">
        <f t="shared" si="27"/>
        <v>0.13805970149253732</v>
      </c>
    </row>
    <row r="1449" spans="1:15" x14ac:dyDescent="0.25">
      <c r="A1449" s="37">
        <v>151021</v>
      </c>
      <c r="B1449" s="30" t="s">
        <v>50</v>
      </c>
      <c r="C1449" s="30" t="s">
        <v>1137</v>
      </c>
      <c r="D1449" s="30" t="s">
        <v>414</v>
      </c>
      <c r="E1449" s="57">
        <v>212</v>
      </c>
      <c r="F1449" s="39">
        <v>225</v>
      </c>
      <c r="G1449" s="40">
        <f t="shared" si="28"/>
        <v>13</v>
      </c>
      <c r="H1449" s="40">
        <v>204</v>
      </c>
      <c r="I1449" s="40">
        <f t="shared" si="29"/>
        <v>21</v>
      </c>
      <c r="J1449" s="58">
        <v>0.09</v>
      </c>
      <c r="K1449" s="34">
        <v>212</v>
      </c>
      <c r="L1449" s="56"/>
      <c r="M1449" s="34">
        <f t="shared" si="30"/>
        <v>204</v>
      </c>
      <c r="N1449" s="34">
        <f t="shared" si="31"/>
        <v>8</v>
      </c>
      <c r="O1449" s="36">
        <f t="shared" si="27"/>
        <v>3.7735849056603772E-2</v>
      </c>
    </row>
    <row r="1450" spans="1:15" x14ac:dyDescent="0.25">
      <c r="A1450" s="37">
        <v>151022</v>
      </c>
      <c r="B1450" s="30" t="s">
        <v>50</v>
      </c>
      <c r="C1450" s="30" t="s">
        <v>1137</v>
      </c>
      <c r="D1450" s="30" t="s">
        <v>1422</v>
      </c>
      <c r="E1450" s="57">
        <v>526</v>
      </c>
      <c r="F1450" s="39">
        <v>620</v>
      </c>
      <c r="G1450" s="40">
        <f t="shared" si="28"/>
        <v>94</v>
      </c>
      <c r="H1450" s="40">
        <v>428</v>
      </c>
      <c r="I1450" s="40">
        <f t="shared" si="29"/>
        <v>192</v>
      </c>
      <c r="J1450" s="58">
        <v>0.31</v>
      </c>
      <c r="K1450" s="34">
        <v>617</v>
      </c>
      <c r="L1450" s="56"/>
      <c r="M1450" s="34">
        <f t="shared" si="30"/>
        <v>428</v>
      </c>
      <c r="N1450" s="34">
        <f t="shared" si="31"/>
        <v>189</v>
      </c>
      <c r="O1450" s="36">
        <f t="shared" si="27"/>
        <v>0.30632090761750408</v>
      </c>
    </row>
    <row r="1451" spans="1:15" x14ac:dyDescent="0.25">
      <c r="A1451" s="37">
        <v>151023</v>
      </c>
      <c r="B1451" s="30" t="s">
        <v>50</v>
      </c>
      <c r="C1451" s="30" t="s">
        <v>1137</v>
      </c>
      <c r="D1451" s="30" t="s">
        <v>1423</v>
      </c>
      <c r="E1451" s="57">
        <v>488</v>
      </c>
      <c r="F1451" s="39">
        <v>512</v>
      </c>
      <c r="G1451" s="40">
        <f t="shared" si="28"/>
        <v>24</v>
      </c>
      <c r="H1451" s="40">
        <v>410</v>
      </c>
      <c r="I1451" s="40">
        <f t="shared" si="29"/>
        <v>102</v>
      </c>
      <c r="J1451" s="58">
        <v>0.2</v>
      </c>
      <c r="K1451" s="34">
        <v>517</v>
      </c>
      <c r="L1451" s="56"/>
      <c r="M1451" s="34">
        <f t="shared" si="30"/>
        <v>410</v>
      </c>
      <c r="N1451" s="34">
        <f t="shared" si="31"/>
        <v>107</v>
      </c>
      <c r="O1451" s="36">
        <f t="shared" si="27"/>
        <v>0.20696324951644102</v>
      </c>
    </row>
    <row r="1452" spans="1:15" x14ac:dyDescent="0.25">
      <c r="A1452" s="37">
        <v>151024</v>
      </c>
      <c r="B1452" s="30" t="s">
        <v>50</v>
      </c>
      <c r="C1452" s="30" t="s">
        <v>1137</v>
      </c>
      <c r="D1452" s="30" t="s">
        <v>1424</v>
      </c>
      <c r="E1452" s="57">
        <v>609</v>
      </c>
      <c r="F1452" s="39">
        <v>591</v>
      </c>
      <c r="G1452" s="40">
        <f t="shared" si="28"/>
        <v>-18</v>
      </c>
      <c r="H1452" s="40">
        <v>562</v>
      </c>
      <c r="I1452" s="40">
        <f t="shared" si="29"/>
        <v>29</v>
      </c>
      <c r="J1452" s="58">
        <v>0.05</v>
      </c>
      <c r="K1452" s="34">
        <v>562</v>
      </c>
      <c r="L1452" s="56"/>
      <c r="M1452" s="34">
        <f t="shared" si="30"/>
        <v>562</v>
      </c>
      <c r="N1452" s="34">
        <f t="shared" si="31"/>
        <v>0</v>
      </c>
      <c r="O1452" s="36">
        <f t="shared" si="27"/>
        <v>0</v>
      </c>
    </row>
    <row r="1453" spans="1:15" x14ac:dyDescent="0.25">
      <c r="A1453" s="37">
        <v>151025</v>
      </c>
      <c r="B1453" s="30" t="s">
        <v>50</v>
      </c>
      <c r="C1453" s="30" t="s">
        <v>1137</v>
      </c>
      <c r="D1453" s="30" t="s">
        <v>1425</v>
      </c>
      <c r="E1453" s="57">
        <v>411</v>
      </c>
      <c r="F1453" s="39">
        <v>427</v>
      </c>
      <c r="G1453" s="40">
        <f t="shared" si="28"/>
        <v>16</v>
      </c>
      <c r="H1453" s="40">
        <v>401</v>
      </c>
      <c r="I1453" s="40">
        <f t="shared" si="29"/>
        <v>26</v>
      </c>
      <c r="J1453" s="58">
        <v>0.06</v>
      </c>
      <c r="K1453" s="34">
        <v>415</v>
      </c>
      <c r="L1453" s="56"/>
      <c r="M1453" s="34">
        <f t="shared" si="30"/>
        <v>401</v>
      </c>
      <c r="N1453" s="34">
        <f t="shared" si="31"/>
        <v>14</v>
      </c>
      <c r="O1453" s="36">
        <f t="shared" si="27"/>
        <v>3.3734939759036145E-2</v>
      </c>
    </row>
    <row r="1454" spans="1:15" x14ac:dyDescent="0.25">
      <c r="A1454" s="37">
        <v>151026</v>
      </c>
      <c r="B1454" s="30" t="s">
        <v>50</v>
      </c>
      <c r="C1454" s="30" t="s">
        <v>1137</v>
      </c>
      <c r="D1454" s="30" t="s">
        <v>1426</v>
      </c>
      <c r="E1454" s="57">
        <v>155</v>
      </c>
      <c r="F1454" s="39">
        <v>163</v>
      </c>
      <c r="G1454" s="40">
        <f t="shared" si="28"/>
        <v>8</v>
      </c>
      <c r="H1454" s="40">
        <v>142</v>
      </c>
      <c r="I1454" s="40">
        <f t="shared" si="29"/>
        <v>21</v>
      </c>
      <c r="J1454" s="58">
        <v>0.13</v>
      </c>
      <c r="K1454" s="34">
        <v>156</v>
      </c>
      <c r="L1454" s="56"/>
      <c r="M1454" s="34">
        <f t="shared" si="30"/>
        <v>142</v>
      </c>
      <c r="N1454" s="34">
        <f t="shared" si="31"/>
        <v>14</v>
      </c>
      <c r="O1454" s="36">
        <f t="shared" si="27"/>
        <v>8.9743589743589744E-2</v>
      </c>
    </row>
    <row r="1455" spans="1:15" x14ac:dyDescent="0.25">
      <c r="A1455" s="37">
        <v>151027</v>
      </c>
      <c r="B1455" s="30" t="s">
        <v>50</v>
      </c>
      <c r="C1455" s="30" t="s">
        <v>1137</v>
      </c>
      <c r="D1455" s="30" t="s">
        <v>1427</v>
      </c>
      <c r="E1455" s="57">
        <v>275</v>
      </c>
      <c r="F1455" s="39">
        <v>277</v>
      </c>
      <c r="G1455" s="40">
        <f t="shared" si="28"/>
        <v>2</v>
      </c>
      <c r="H1455" s="40">
        <v>263</v>
      </c>
      <c r="I1455" s="40">
        <f t="shared" si="29"/>
        <v>14</v>
      </c>
      <c r="J1455" s="58">
        <v>0.05</v>
      </c>
      <c r="K1455" s="34">
        <v>268</v>
      </c>
      <c r="L1455" s="56"/>
      <c r="M1455" s="34">
        <f t="shared" si="30"/>
        <v>263</v>
      </c>
      <c r="N1455" s="34">
        <f t="shared" si="31"/>
        <v>5</v>
      </c>
      <c r="O1455" s="36">
        <f t="shared" si="27"/>
        <v>1.8656716417910446E-2</v>
      </c>
    </row>
    <row r="1456" spans="1:15" x14ac:dyDescent="0.25">
      <c r="A1456" s="37">
        <v>151028</v>
      </c>
      <c r="B1456" s="30" t="s">
        <v>50</v>
      </c>
      <c r="C1456" s="30" t="s">
        <v>1137</v>
      </c>
      <c r="D1456" s="30" t="s">
        <v>1428</v>
      </c>
      <c r="E1456" s="57">
        <v>385</v>
      </c>
      <c r="F1456" s="39">
        <v>502</v>
      </c>
      <c r="G1456" s="40">
        <f t="shared" si="28"/>
        <v>117</v>
      </c>
      <c r="H1456" s="40">
        <v>375</v>
      </c>
      <c r="I1456" s="40">
        <f t="shared" si="29"/>
        <v>127</v>
      </c>
      <c r="J1456" s="58">
        <v>0.25</v>
      </c>
      <c r="K1456" s="34">
        <v>503</v>
      </c>
      <c r="L1456" s="56"/>
      <c r="M1456" s="34">
        <f t="shared" si="30"/>
        <v>375</v>
      </c>
      <c r="N1456" s="34">
        <f t="shared" si="31"/>
        <v>128</v>
      </c>
      <c r="O1456" s="36">
        <f t="shared" si="27"/>
        <v>0.25447316103379719</v>
      </c>
    </row>
    <row r="1457" spans="1:15" x14ac:dyDescent="0.25">
      <c r="A1457" s="37">
        <v>151029</v>
      </c>
      <c r="B1457" s="30" t="s">
        <v>50</v>
      </c>
      <c r="C1457" s="30" t="s">
        <v>1137</v>
      </c>
      <c r="D1457" s="30" t="s">
        <v>1429</v>
      </c>
      <c r="E1457" s="57">
        <v>492</v>
      </c>
      <c r="F1457" s="39">
        <v>496</v>
      </c>
      <c r="G1457" s="40">
        <f t="shared" si="28"/>
        <v>4</v>
      </c>
      <c r="H1457" s="40">
        <v>437</v>
      </c>
      <c r="I1457" s="40">
        <f t="shared" si="29"/>
        <v>59</v>
      </c>
      <c r="J1457" s="58">
        <v>0.12</v>
      </c>
      <c r="K1457" s="34">
        <v>490</v>
      </c>
      <c r="L1457" s="56"/>
      <c r="M1457" s="34">
        <f t="shared" si="30"/>
        <v>437</v>
      </c>
      <c r="N1457" s="34">
        <f t="shared" si="31"/>
        <v>53</v>
      </c>
      <c r="O1457" s="36">
        <f t="shared" si="27"/>
        <v>0.10816326530612246</v>
      </c>
    </row>
    <row r="1458" spans="1:15" x14ac:dyDescent="0.25">
      <c r="A1458" s="37">
        <v>151030</v>
      </c>
      <c r="B1458" s="30" t="s">
        <v>50</v>
      </c>
      <c r="C1458" s="30" t="s">
        <v>1137</v>
      </c>
      <c r="D1458" s="30" t="s">
        <v>1430</v>
      </c>
      <c r="E1458" s="57">
        <v>496</v>
      </c>
      <c r="F1458" s="39">
        <v>512</v>
      </c>
      <c r="G1458" s="40">
        <f t="shared" si="28"/>
        <v>16</v>
      </c>
      <c r="H1458" s="40">
        <v>496</v>
      </c>
      <c r="I1458" s="40">
        <f t="shared" si="29"/>
        <v>16</v>
      </c>
      <c r="J1458" s="58">
        <v>0.03</v>
      </c>
      <c r="K1458" s="34">
        <v>496</v>
      </c>
      <c r="L1458" s="56"/>
      <c r="M1458" s="34">
        <f t="shared" si="30"/>
        <v>496</v>
      </c>
      <c r="N1458" s="34">
        <f t="shared" si="31"/>
        <v>0</v>
      </c>
      <c r="O1458" s="36">
        <f t="shared" si="27"/>
        <v>0</v>
      </c>
    </row>
    <row r="1459" spans="1:15" x14ac:dyDescent="0.25">
      <c r="A1459" s="37">
        <v>151031</v>
      </c>
      <c r="B1459" s="30" t="s">
        <v>50</v>
      </c>
      <c r="C1459" s="30" t="s">
        <v>1137</v>
      </c>
      <c r="D1459" s="30" t="s">
        <v>1431</v>
      </c>
      <c r="E1459" s="57">
        <v>521</v>
      </c>
      <c r="F1459" s="39">
        <v>501</v>
      </c>
      <c r="G1459" s="40">
        <f t="shared" si="28"/>
        <v>-20</v>
      </c>
      <c r="H1459" s="40">
        <v>467</v>
      </c>
      <c r="I1459" s="40">
        <f t="shared" si="29"/>
        <v>34</v>
      </c>
      <c r="J1459" s="58">
        <v>7.0000000000000007E-2</v>
      </c>
      <c r="K1459" s="34">
        <v>490</v>
      </c>
      <c r="L1459" s="56"/>
      <c r="M1459" s="34">
        <f t="shared" si="30"/>
        <v>467</v>
      </c>
      <c r="N1459" s="34">
        <f t="shared" si="31"/>
        <v>23</v>
      </c>
      <c r="O1459" s="36">
        <f t="shared" si="27"/>
        <v>4.6938775510204082E-2</v>
      </c>
    </row>
    <row r="1460" spans="1:15" x14ac:dyDescent="0.25">
      <c r="A1460" s="37">
        <v>151032</v>
      </c>
      <c r="B1460" s="30" t="s">
        <v>50</v>
      </c>
      <c r="C1460" s="30" t="s">
        <v>1137</v>
      </c>
      <c r="D1460" s="30" t="s">
        <v>1432</v>
      </c>
      <c r="E1460" s="42">
        <v>1350</v>
      </c>
      <c r="F1460" s="32">
        <v>1634</v>
      </c>
      <c r="G1460" s="59">
        <f t="shared" si="28"/>
        <v>284</v>
      </c>
      <c r="H1460" s="40">
        <v>909</v>
      </c>
      <c r="I1460" s="59">
        <f t="shared" si="29"/>
        <v>725</v>
      </c>
      <c r="J1460" s="58">
        <v>0.44</v>
      </c>
      <c r="K1460" s="35">
        <v>1624</v>
      </c>
      <c r="L1460" s="29">
        <v>0</v>
      </c>
      <c r="M1460" s="34">
        <f t="shared" si="30"/>
        <v>909</v>
      </c>
      <c r="N1460" s="35">
        <f t="shared" si="31"/>
        <v>715</v>
      </c>
      <c r="O1460" s="36">
        <f t="shared" si="27"/>
        <v>0.44027093596059114</v>
      </c>
    </row>
    <row r="1461" spans="1:15" x14ac:dyDescent="0.25">
      <c r="A1461" s="37">
        <v>151033</v>
      </c>
      <c r="B1461" s="30" t="s">
        <v>50</v>
      </c>
      <c r="C1461" s="30" t="s">
        <v>1137</v>
      </c>
      <c r="D1461" s="30" t="s">
        <v>1433</v>
      </c>
      <c r="E1461" s="57">
        <v>273</v>
      </c>
      <c r="F1461" s="39">
        <v>287</v>
      </c>
      <c r="G1461" s="40">
        <f t="shared" si="28"/>
        <v>14</v>
      </c>
      <c r="H1461" s="40">
        <v>261</v>
      </c>
      <c r="I1461" s="40">
        <f t="shared" si="29"/>
        <v>26</v>
      </c>
      <c r="J1461" s="58">
        <v>0.09</v>
      </c>
      <c r="K1461" s="34">
        <v>274</v>
      </c>
      <c r="L1461" s="56"/>
      <c r="M1461" s="34">
        <f t="shared" si="30"/>
        <v>261</v>
      </c>
      <c r="N1461" s="34">
        <f t="shared" si="31"/>
        <v>13</v>
      </c>
      <c r="O1461" s="36">
        <f t="shared" si="27"/>
        <v>4.7445255474452552E-2</v>
      </c>
    </row>
    <row r="1462" spans="1:15" x14ac:dyDescent="0.25">
      <c r="A1462" s="37">
        <v>160101</v>
      </c>
      <c r="B1462" s="30" t="s">
        <v>51</v>
      </c>
      <c r="C1462" s="30" t="s">
        <v>1434</v>
      </c>
      <c r="D1462" s="30" t="s">
        <v>1435</v>
      </c>
      <c r="E1462" s="42">
        <v>2289</v>
      </c>
      <c r="F1462" s="32">
        <v>3026</v>
      </c>
      <c r="G1462" s="59">
        <f t="shared" si="28"/>
        <v>737</v>
      </c>
      <c r="H1462" s="40">
        <v>199</v>
      </c>
      <c r="I1462" s="59">
        <f t="shared" si="29"/>
        <v>2827</v>
      </c>
      <c r="J1462" s="58">
        <v>0.93</v>
      </c>
      <c r="K1462" s="35">
        <v>2973</v>
      </c>
      <c r="L1462" s="56"/>
      <c r="M1462" s="34">
        <f t="shared" si="30"/>
        <v>199</v>
      </c>
      <c r="N1462" s="35">
        <f t="shared" si="31"/>
        <v>2774</v>
      </c>
      <c r="O1462" s="36">
        <f t="shared" si="27"/>
        <v>0.93306424487050121</v>
      </c>
    </row>
    <row r="1463" spans="1:15" x14ac:dyDescent="0.25">
      <c r="A1463" s="37">
        <v>160102</v>
      </c>
      <c r="B1463" s="30" t="s">
        <v>51</v>
      </c>
      <c r="C1463" s="30" t="s">
        <v>1434</v>
      </c>
      <c r="D1463" s="30" t="s">
        <v>1436</v>
      </c>
      <c r="E1463" s="42">
        <v>2765</v>
      </c>
      <c r="F1463" s="32">
        <v>3219</v>
      </c>
      <c r="G1463" s="59">
        <f t="shared" si="28"/>
        <v>454</v>
      </c>
      <c r="H1463" s="40">
        <v>300</v>
      </c>
      <c r="I1463" s="59">
        <f t="shared" si="29"/>
        <v>2919</v>
      </c>
      <c r="J1463" s="58">
        <v>0.91</v>
      </c>
      <c r="K1463" s="35">
        <v>3277</v>
      </c>
      <c r="L1463" s="56"/>
      <c r="M1463" s="34">
        <f t="shared" si="30"/>
        <v>300</v>
      </c>
      <c r="N1463" s="35">
        <f t="shared" si="31"/>
        <v>2977</v>
      </c>
      <c r="O1463" s="36">
        <f t="shared" si="27"/>
        <v>0.90845285321940794</v>
      </c>
    </row>
    <row r="1464" spans="1:15" x14ac:dyDescent="0.25">
      <c r="A1464" s="37">
        <v>160103</v>
      </c>
      <c r="B1464" s="30" t="s">
        <v>51</v>
      </c>
      <c r="C1464" s="30" t="s">
        <v>1434</v>
      </c>
      <c r="D1464" s="30" t="s">
        <v>1437</v>
      </c>
      <c r="E1464" s="42">
        <v>7015</v>
      </c>
      <c r="F1464" s="32">
        <v>7780</v>
      </c>
      <c r="G1464" s="59">
        <f t="shared" si="28"/>
        <v>765</v>
      </c>
      <c r="H1464" s="40">
        <v>774</v>
      </c>
      <c r="I1464" s="59">
        <f t="shared" si="29"/>
        <v>7006</v>
      </c>
      <c r="J1464" s="58">
        <v>0.9</v>
      </c>
      <c r="K1464" s="35">
        <v>7137</v>
      </c>
      <c r="L1464" s="56"/>
      <c r="M1464" s="34">
        <f t="shared" si="30"/>
        <v>774</v>
      </c>
      <c r="N1464" s="35">
        <f t="shared" si="31"/>
        <v>6363</v>
      </c>
      <c r="O1464" s="36">
        <f t="shared" si="27"/>
        <v>0.89155107187894078</v>
      </c>
    </row>
    <row r="1465" spans="1:15" x14ac:dyDescent="0.25">
      <c r="A1465" s="37">
        <v>160104</v>
      </c>
      <c r="B1465" s="30" t="s">
        <v>51</v>
      </c>
      <c r="C1465" s="30" t="s">
        <v>1434</v>
      </c>
      <c r="D1465" s="30" t="s">
        <v>1438</v>
      </c>
      <c r="E1465" s="42">
        <v>6037</v>
      </c>
      <c r="F1465" s="32">
        <v>7304</v>
      </c>
      <c r="G1465" s="59">
        <f t="shared" si="28"/>
        <v>1267</v>
      </c>
      <c r="H1465" s="59">
        <v>1953</v>
      </c>
      <c r="I1465" s="59">
        <f t="shared" si="29"/>
        <v>5351</v>
      </c>
      <c r="J1465" s="58">
        <v>0.73</v>
      </c>
      <c r="K1465" s="35">
        <v>7139</v>
      </c>
      <c r="L1465" s="56"/>
      <c r="M1465" s="35">
        <f t="shared" si="30"/>
        <v>1953</v>
      </c>
      <c r="N1465" s="35">
        <f t="shared" si="31"/>
        <v>5186</v>
      </c>
      <c r="O1465" s="36">
        <f t="shared" si="27"/>
        <v>0.72643227342765093</v>
      </c>
    </row>
    <row r="1466" spans="1:15" x14ac:dyDescent="0.25">
      <c r="A1466" s="37">
        <v>160105</v>
      </c>
      <c r="B1466" s="30" t="s">
        <v>51</v>
      </c>
      <c r="C1466" s="30" t="s">
        <v>1434</v>
      </c>
      <c r="D1466" s="30" t="s">
        <v>1439</v>
      </c>
      <c r="E1466" s="42">
        <v>7320</v>
      </c>
      <c r="F1466" s="32">
        <v>8680</v>
      </c>
      <c r="G1466" s="59">
        <f t="shared" si="28"/>
        <v>1360</v>
      </c>
      <c r="H1466" s="40">
        <v>848</v>
      </c>
      <c r="I1466" s="59">
        <f t="shared" si="29"/>
        <v>7832</v>
      </c>
      <c r="J1466" s="58">
        <v>0.9</v>
      </c>
      <c r="K1466" s="35">
        <v>8546</v>
      </c>
      <c r="L1466" s="56"/>
      <c r="M1466" s="34">
        <f t="shared" si="30"/>
        <v>848</v>
      </c>
      <c r="N1466" s="35">
        <f t="shared" si="31"/>
        <v>7698</v>
      </c>
      <c r="O1466" s="36">
        <f t="shared" si="27"/>
        <v>0.9007722911303534</v>
      </c>
    </row>
    <row r="1467" spans="1:15" x14ac:dyDescent="0.25">
      <c r="A1467" s="37">
        <v>160106</v>
      </c>
      <c r="B1467" s="30" t="s">
        <v>51</v>
      </c>
      <c r="C1467" s="30" t="s">
        <v>1434</v>
      </c>
      <c r="D1467" s="30" t="s">
        <v>1440</v>
      </c>
      <c r="E1467" s="42">
        <v>7404</v>
      </c>
      <c r="F1467" s="32">
        <v>8499</v>
      </c>
      <c r="G1467" s="59">
        <f t="shared" si="28"/>
        <v>1095</v>
      </c>
      <c r="H1467" s="40">
        <v>162</v>
      </c>
      <c r="I1467" s="59">
        <f t="shared" si="29"/>
        <v>8337</v>
      </c>
      <c r="J1467" s="58">
        <v>0.98</v>
      </c>
      <c r="K1467" s="35">
        <v>8392</v>
      </c>
      <c r="L1467" s="56"/>
      <c r="M1467" s="34">
        <f t="shared" si="30"/>
        <v>162</v>
      </c>
      <c r="N1467" s="35">
        <f t="shared" si="31"/>
        <v>8230</v>
      </c>
      <c r="O1467" s="36">
        <f t="shared" si="27"/>
        <v>0.98069590085795999</v>
      </c>
    </row>
    <row r="1468" spans="1:15" x14ac:dyDescent="0.25">
      <c r="A1468" s="37">
        <v>160107</v>
      </c>
      <c r="B1468" s="30" t="s">
        <v>51</v>
      </c>
      <c r="C1468" s="30" t="s">
        <v>1434</v>
      </c>
      <c r="D1468" s="30" t="s">
        <v>1441</v>
      </c>
      <c r="E1468" s="42">
        <v>11056</v>
      </c>
      <c r="F1468" s="32">
        <v>14204</v>
      </c>
      <c r="G1468" s="59">
        <f t="shared" si="28"/>
        <v>3148</v>
      </c>
      <c r="H1468" s="40">
        <v>631</v>
      </c>
      <c r="I1468" s="59">
        <f t="shared" si="29"/>
        <v>13573</v>
      </c>
      <c r="J1468" s="58">
        <v>0.96</v>
      </c>
      <c r="K1468" s="35">
        <v>14370</v>
      </c>
      <c r="L1468" s="56"/>
      <c r="M1468" s="34">
        <f t="shared" si="30"/>
        <v>631</v>
      </c>
      <c r="N1468" s="35">
        <f t="shared" si="31"/>
        <v>13739</v>
      </c>
      <c r="O1468" s="36">
        <f t="shared" si="27"/>
        <v>0.95608907446068203</v>
      </c>
    </row>
    <row r="1469" spans="1:15" x14ac:dyDescent="0.25">
      <c r="A1469" s="37">
        <v>160108</v>
      </c>
      <c r="B1469" s="30" t="s">
        <v>51</v>
      </c>
      <c r="C1469" s="30" t="s">
        <v>1434</v>
      </c>
      <c r="D1469" s="30" t="s">
        <v>1442</v>
      </c>
      <c r="E1469" s="42">
        <v>5662</v>
      </c>
      <c r="F1469" s="32">
        <v>6812</v>
      </c>
      <c r="G1469" s="59">
        <f t="shared" si="28"/>
        <v>1150</v>
      </c>
      <c r="H1469" s="40">
        <v>809</v>
      </c>
      <c r="I1469" s="59">
        <f t="shared" si="29"/>
        <v>6003</v>
      </c>
      <c r="J1469" s="58">
        <v>0.88</v>
      </c>
      <c r="K1469" s="35">
        <v>6760</v>
      </c>
      <c r="L1469" s="56"/>
      <c r="M1469" s="34">
        <f t="shared" si="30"/>
        <v>809</v>
      </c>
      <c r="N1469" s="35">
        <f t="shared" si="31"/>
        <v>5951</v>
      </c>
      <c r="O1469" s="36">
        <f t="shared" si="27"/>
        <v>0.8803254437869823</v>
      </c>
    </row>
    <row r="1470" spans="1:15" x14ac:dyDescent="0.25">
      <c r="A1470" s="37">
        <v>160110</v>
      </c>
      <c r="B1470" s="30" t="s">
        <v>51</v>
      </c>
      <c r="C1470" s="30" t="s">
        <v>1434</v>
      </c>
      <c r="D1470" s="30" t="s">
        <v>1443</v>
      </c>
      <c r="E1470" s="42">
        <v>3959</v>
      </c>
      <c r="F1470" s="32">
        <v>5045</v>
      </c>
      <c r="G1470" s="59">
        <f t="shared" si="28"/>
        <v>1086</v>
      </c>
      <c r="H1470" s="40">
        <v>358</v>
      </c>
      <c r="I1470" s="59">
        <f t="shared" si="29"/>
        <v>4687</v>
      </c>
      <c r="J1470" s="58">
        <v>0.93</v>
      </c>
      <c r="K1470" s="35">
        <v>5061</v>
      </c>
      <c r="L1470" s="56"/>
      <c r="M1470" s="34">
        <f t="shared" si="30"/>
        <v>358</v>
      </c>
      <c r="N1470" s="35">
        <f t="shared" si="31"/>
        <v>4703</v>
      </c>
      <c r="O1470" s="36">
        <f t="shared" si="27"/>
        <v>0.92926299150365543</v>
      </c>
    </row>
    <row r="1471" spans="1:15" x14ac:dyDescent="0.25">
      <c r="A1471" s="37">
        <v>160112</v>
      </c>
      <c r="B1471" s="30" t="s">
        <v>51</v>
      </c>
      <c r="C1471" s="30" t="s">
        <v>1434</v>
      </c>
      <c r="D1471" s="30" t="s">
        <v>601</v>
      </c>
      <c r="E1471" s="42">
        <v>7674</v>
      </c>
      <c r="F1471" s="32">
        <v>8466</v>
      </c>
      <c r="G1471" s="59">
        <f t="shared" si="28"/>
        <v>792</v>
      </c>
      <c r="H1471" s="59">
        <v>2211</v>
      </c>
      <c r="I1471" s="59">
        <f t="shared" si="29"/>
        <v>6255</v>
      </c>
      <c r="J1471" s="58">
        <v>0.74</v>
      </c>
      <c r="K1471" s="35">
        <v>8205</v>
      </c>
      <c r="L1471" s="56"/>
      <c r="M1471" s="35">
        <f t="shared" si="30"/>
        <v>2211</v>
      </c>
      <c r="N1471" s="35">
        <f t="shared" si="31"/>
        <v>5994</v>
      </c>
      <c r="O1471" s="36">
        <f t="shared" si="27"/>
        <v>0.7305301645338208</v>
      </c>
    </row>
    <row r="1472" spans="1:15" x14ac:dyDescent="0.25">
      <c r="A1472" s="37">
        <v>160113</v>
      </c>
      <c r="B1472" s="30" t="s">
        <v>51</v>
      </c>
      <c r="C1472" s="30" t="s">
        <v>1434</v>
      </c>
      <c r="D1472" s="30" t="s">
        <v>522</v>
      </c>
      <c r="E1472" s="42">
        <v>13994</v>
      </c>
      <c r="F1472" s="32">
        <v>15767</v>
      </c>
      <c r="G1472" s="59">
        <f t="shared" si="28"/>
        <v>1773</v>
      </c>
      <c r="H1472" s="59">
        <v>3070</v>
      </c>
      <c r="I1472" s="59">
        <f t="shared" si="29"/>
        <v>12697</v>
      </c>
      <c r="J1472" s="58">
        <v>0.81</v>
      </c>
      <c r="K1472" s="35">
        <v>15820</v>
      </c>
      <c r="L1472" s="56"/>
      <c r="M1472" s="35">
        <f t="shared" si="30"/>
        <v>3070</v>
      </c>
      <c r="N1472" s="35">
        <f t="shared" si="31"/>
        <v>12750</v>
      </c>
      <c r="O1472" s="36">
        <f t="shared" si="27"/>
        <v>0.80594184576485461</v>
      </c>
    </row>
    <row r="1473" spans="1:15" x14ac:dyDescent="0.25">
      <c r="A1473" s="37">
        <v>160201</v>
      </c>
      <c r="B1473" s="30" t="s">
        <v>51</v>
      </c>
      <c r="C1473" s="30" t="s">
        <v>1444</v>
      </c>
      <c r="D1473" s="30" t="s">
        <v>1445</v>
      </c>
      <c r="E1473" s="42">
        <v>16025</v>
      </c>
      <c r="F1473" s="32">
        <v>18671</v>
      </c>
      <c r="G1473" s="59">
        <f t="shared" si="28"/>
        <v>2646</v>
      </c>
      <c r="H1473" s="59">
        <v>1904</v>
      </c>
      <c r="I1473" s="59">
        <f t="shared" si="29"/>
        <v>16767</v>
      </c>
      <c r="J1473" s="58">
        <v>0.9</v>
      </c>
      <c r="K1473" s="35">
        <v>18795</v>
      </c>
      <c r="L1473" s="29">
        <v>486</v>
      </c>
      <c r="M1473" s="35">
        <f t="shared" si="30"/>
        <v>2390</v>
      </c>
      <c r="N1473" s="35">
        <f t="shared" si="31"/>
        <v>16405</v>
      </c>
      <c r="O1473" s="36">
        <f t="shared" si="27"/>
        <v>0.87283852088321368</v>
      </c>
    </row>
    <row r="1474" spans="1:15" x14ac:dyDescent="0.25">
      <c r="A1474" s="37">
        <v>160202</v>
      </c>
      <c r="B1474" s="30" t="s">
        <v>51</v>
      </c>
      <c r="C1474" s="30" t="s">
        <v>1444</v>
      </c>
      <c r="D1474" s="30" t="s">
        <v>1446</v>
      </c>
      <c r="E1474" s="42">
        <v>13638</v>
      </c>
      <c r="F1474" s="32">
        <v>16738</v>
      </c>
      <c r="G1474" s="59">
        <f t="shared" si="28"/>
        <v>3100</v>
      </c>
      <c r="H1474" s="59">
        <v>3845</v>
      </c>
      <c r="I1474" s="59">
        <f t="shared" si="29"/>
        <v>12893</v>
      </c>
      <c r="J1474" s="58">
        <v>0.77</v>
      </c>
      <c r="K1474" s="35">
        <v>17006</v>
      </c>
      <c r="L1474" s="29">
        <v>688</v>
      </c>
      <c r="M1474" s="35">
        <f t="shared" si="30"/>
        <v>4533</v>
      </c>
      <c r="N1474" s="35">
        <f t="shared" si="31"/>
        <v>12473</v>
      </c>
      <c r="O1474" s="36">
        <f t="shared" si="27"/>
        <v>0.73344701869928264</v>
      </c>
    </row>
    <row r="1475" spans="1:15" x14ac:dyDescent="0.25">
      <c r="A1475" s="37">
        <v>160205</v>
      </c>
      <c r="B1475" s="30" t="s">
        <v>51</v>
      </c>
      <c r="C1475" s="30" t="s">
        <v>1444</v>
      </c>
      <c r="D1475" s="30" t="s">
        <v>1447</v>
      </c>
      <c r="E1475" s="42">
        <v>1320</v>
      </c>
      <c r="F1475" s="32">
        <v>1287</v>
      </c>
      <c r="G1475" s="59">
        <f t="shared" si="28"/>
        <v>-33</v>
      </c>
      <c r="H1475" s="40">
        <v>0</v>
      </c>
      <c r="I1475" s="59">
        <f t="shared" si="29"/>
        <v>1287</v>
      </c>
      <c r="J1475" s="58">
        <v>1</v>
      </c>
      <c r="K1475" s="34">
        <v>987</v>
      </c>
      <c r="L1475" s="56"/>
      <c r="M1475" s="34">
        <f t="shared" si="30"/>
        <v>0</v>
      </c>
      <c r="N1475" s="34">
        <f t="shared" si="31"/>
        <v>987</v>
      </c>
      <c r="O1475" s="36">
        <f t="shared" si="27"/>
        <v>1</v>
      </c>
    </row>
    <row r="1476" spans="1:15" x14ac:dyDescent="0.25">
      <c r="A1476" s="37">
        <v>160206</v>
      </c>
      <c r="B1476" s="30" t="s">
        <v>51</v>
      </c>
      <c r="C1476" s="30" t="s">
        <v>1444</v>
      </c>
      <c r="D1476" s="30" t="s">
        <v>1256</v>
      </c>
      <c r="E1476" s="42">
        <v>4698</v>
      </c>
      <c r="F1476" s="32">
        <v>5475</v>
      </c>
      <c r="G1476" s="59">
        <f t="shared" si="28"/>
        <v>777</v>
      </c>
      <c r="H1476" s="59">
        <v>1094</v>
      </c>
      <c r="I1476" s="59">
        <f t="shared" si="29"/>
        <v>4381</v>
      </c>
      <c r="J1476" s="58">
        <v>0.8</v>
      </c>
      <c r="K1476" s="35">
        <v>5427</v>
      </c>
      <c r="L1476" s="56"/>
      <c r="M1476" s="35">
        <f t="shared" si="30"/>
        <v>1094</v>
      </c>
      <c r="N1476" s="35">
        <f t="shared" si="31"/>
        <v>4333</v>
      </c>
      <c r="O1476" s="36">
        <f t="shared" si="27"/>
        <v>0.79841533075363924</v>
      </c>
    </row>
    <row r="1477" spans="1:15" x14ac:dyDescent="0.25">
      <c r="A1477" s="37">
        <v>160210</v>
      </c>
      <c r="B1477" s="30" t="s">
        <v>51</v>
      </c>
      <c r="C1477" s="30" t="s">
        <v>1444</v>
      </c>
      <c r="D1477" s="30" t="s">
        <v>252</v>
      </c>
      <c r="E1477" s="42">
        <v>3910</v>
      </c>
      <c r="F1477" s="32">
        <v>4260</v>
      </c>
      <c r="G1477" s="59">
        <f t="shared" si="28"/>
        <v>350</v>
      </c>
      <c r="H1477" s="40">
        <v>266</v>
      </c>
      <c r="I1477" s="59">
        <f t="shared" si="29"/>
        <v>3994</v>
      </c>
      <c r="J1477" s="58">
        <v>0.94</v>
      </c>
      <c r="K1477" s="35">
        <v>4273</v>
      </c>
      <c r="L1477" s="56"/>
      <c r="M1477" s="34">
        <f t="shared" si="30"/>
        <v>266</v>
      </c>
      <c r="N1477" s="35">
        <f t="shared" si="31"/>
        <v>4007</v>
      </c>
      <c r="O1477" s="36">
        <f t="shared" si="27"/>
        <v>0.93774865434121224</v>
      </c>
    </row>
    <row r="1478" spans="1:15" x14ac:dyDescent="0.25">
      <c r="A1478" s="37">
        <v>160211</v>
      </c>
      <c r="B1478" s="30" t="s">
        <v>51</v>
      </c>
      <c r="C1478" s="30" t="s">
        <v>1444</v>
      </c>
      <c r="D1478" s="30" t="s">
        <v>1448</v>
      </c>
      <c r="E1478" s="42">
        <v>5450</v>
      </c>
      <c r="F1478" s="32">
        <v>6194</v>
      </c>
      <c r="G1478" s="59">
        <f t="shared" si="28"/>
        <v>744</v>
      </c>
      <c r="H1478" s="59">
        <v>1255</v>
      </c>
      <c r="I1478" s="59">
        <f t="shared" si="29"/>
        <v>4939</v>
      </c>
      <c r="J1478" s="58">
        <v>0.8</v>
      </c>
      <c r="K1478" s="35">
        <v>6219</v>
      </c>
      <c r="L1478" s="56"/>
      <c r="M1478" s="35">
        <f t="shared" si="30"/>
        <v>1255</v>
      </c>
      <c r="N1478" s="35">
        <f t="shared" si="31"/>
        <v>4964</v>
      </c>
      <c r="O1478" s="36">
        <f t="shared" si="27"/>
        <v>0.7981990673741759</v>
      </c>
    </row>
    <row r="1479" spans="1:15" x14ac:dyDescent="0.25">
      <c r="A1479" s="37">
        <v>160301</v>
      </c>
      <c r="B1479" s="30" t="s">
        <v>51</v>
      </c>
      <c r="C1479" s="30" t="s">
        <v>51</v>
      </c>
      <c r="D1479" s="30" t="s">
        <v>1449</v>
      </c>
      <c r="E1479" s="42">
        <v>10024</v>
      </c>
      <c r="F1479" s="32">
        <v>10779</v>
      </c>
      <c r="G1479" s="59">
        <f t="shared" si="28"/>
        <v>755</v>
      </c>
      <c r="H1479" s="40">
        <v>702</v>
      </c>
      <c r="I1479" s="59">
        <f t="shared" si="29"/>
        <v>10077</v>
      </c>
      <c r="J1479" s="58">
        <v>0.93</v>
      </c>
      <c r="K1479" s="35">
        <v>10467</v>
      </c>
      <c r="L1479" s="56"/>
      <c r="M1479" s="34">
        <f t="shared" si="30"/>
        <v>702</v>
      </c>
      <c r="N1479" s="35">
        <f t="shared" si="31"/>
        <v>9765</v>
      </c>
      <c r="O1479" s="36">
        <f t="shared" si="27"/>
        <v>0.93293207222699914</v>
      </c>
    </row>
    <row r="1480" spans="1:15" x14ac:dyDescent="0.25">
      <c r="A1480" s="37">
        <v>160302</v>
      </c>
      <c r="B1480" s="30" t="s">
        <v>51</v>
      </c>
      <c r="C1480" s="30" t="s">
        <v>51</v>
      </c>
      <c r="D1480" s="30" t="s">
        <v>1450</v>
      </c>
      <c r="E1480" s="42">
        <v>5613</v>
      </c>
      <c r="F1480" s="32">
        <v>6355</v>
      </c>
      <c r="G1480" s="59">
        <f t="shared" si="28"/>
        <v>742</v>
      </c>
      <c r="H1480" s="59">
        <v>2670</v>
      </c>
      <c r="I1480" s="59">
        <f t="shared" si="29"/>
        <v>3685</v>
      </c>
      <c r="J1480" s="58">
        <v>0.57999999999999996</v>
      </c>
      <c r="K1480" s="35">
        <v>6276</v>
      </c>
      <c r="L1480" s="29">
        <v>252</v>
      </c>
      <c r="M1480" s="35">
        <f t="shared" si="30"/>
        <v>2922</v>
      </c>
      <c r="N1480" s="35">
        <f t="shared" si="31"/>
        <v>3354</v>
      </c>
      <c r="O1480" s="36">
        <f t="shared" si="27"/>
        <v>0.53441682600382412</v>
      </c>
    </row>
    <row r="1481" spans="1:15" x14ac:dyDescent="0.25">
      <c r="A1481" s="37">
        <v>160303</v>
      </c>
      <c r="B1481" s="30" t="s">
        <v>51</v>
      </c>
      <c r="C1481" s="30" t="s">
        <v>51</v>
      </c>
      <c r="D1481" s="30" t="s">
        <v>1451</v>
      </c>
      <c r="E1481" s="42">
        <v>6250</v>
      </c>
      <c r="F1481" s="32">
        <v>7549</v>
      </c>
      <c r="G1481" s="59">
        <f t="shared" si="28"/>
        <v>1299</v>
      </c>
      <c r="H1481" s="59">
        <v>3193</v>
      </c>
      <c r="I1481" s="59">
        <f t="shared" si="29"/>
        <v>4356</v>
      </c>
      <c r="J1481" s="58">
        <v>0.57999999999999996</v>
      </c>
      <c r="K1481" s="35">
        <v>7568</v>
      </c>
      <c r="L1481" s="56"/>
      <c r="M1481" s="35">
        <f t="shared" si="30"/>
        <v>3193</v>
      </c>
      <c r="N1481" s="35">
        <f t="shared" si="31"/>
        <v>4375</v>
      </c>
      <c r="O1481" s="36">
        <f t="shared" si="27"/>
        <v>0.57809196617336156</v>
      </c>
    </row>
    <row r="1482" spans="1:15" x14ac:dyDescent="0.25">
      <c r="A1482" s="37">
        <v>160304</v>
      </c>
      <c r="B1482" s="30" t="s">
        <v>51</v>
      </c>
      <c r="C1482" s="30" t="s">
        <v>51</v>
      </c>
      <c r="D1482" s="30" t="s">
        <v>1452</v>
      </c>
      <c r="E1482" s="42">
        <v>8184</v>
      </c>
      <c r="F1482" s="32">
        <v>10466</v>
      </c>
      <c r="G1482" s="59">
        <f t="shared" si="28"/>
        <v>2282</v>
      </c>
      <c r="H1482" s="59">
        <v>4622</v>
      </c>
      <c r="I1482" s="59">
        <f t="shared" si="29"/>
        <v>5844</v>
      </c>
      <c r="J1482" s="58">
        <v>0.56000000000000005</v>
      </c>
      <c r="K1482" s="35">
        <v>10789</v>
      </c>
      <c r="L1482" s="29">
        <v>4932</v>
      </c>
      <c r="M1482" s="35">
        <f t="shared" si="30"/>
        <v>9554</v>
      </c>
      <c r="N1482" s="35">
        <f t="shared" si="31"/>
        <v>1235</v>
      </c>
      <c r="O1482" s="36">
        <f t="shared" si="27"/>
        <v>0.11446844007785707</v>
      </c>
    </row>
    <row r="1483" spans="1:15" x14ac:dyDescent="0.25">
      <c r="A1483" s="37">
        <v>160305</v>
      </c>
      <c r="B1483" s="30" t="s">
        <v>51</v>
      </c>
      <c r="C1483" s="30" t="s">
        <v>51</v>
      </c>
      <c r="D1483" s="30" t="s">
        <v>1453</v>
      </c>
      <c r="E1483" s="42">
        <v>11389</v>
      </c>
      <c r="F1483" s="32">
        <v>13556</v>
      </c>
      <c r="G1483" s="59">
        <f t="shared" si="28"/>
        <v>2167</v>
      </c>
      <c r="H1483" s="59">
        <v>5300</v>
      </c>
      <c r="I1483" s="59">
        <f t="shared" si="29"/>
        <v>8256</v>
      </c>
      <c r="J1483" s="58">
        <v>0.61</v>
      </c>
      <c r="K1483" s="35">
        <v>13751</v>
      </c>
      <c r="L1483" s="29">
        <v>921</v>
      </c>
      <c r="M1483" s="35">
        <f t="shared" si="30"/>
        <v>6221</v>
      </c>
      <c r="N1483" s="35">
        <f t="shared" si="31"/>
        <v>7530</v>
      </c>
      <c r="O1483" s="36">
        <f t="shared" si="27"/>
        <v>0.54759653843356848</v>
      </c>
    </row>
    <row r="1484" spans="1:15" x14ac:dyDescent="0.25">
      <c r="A1484" s="37">
        <v>160401</v>
      </c>
      <c r="B1484" s="30" t="s">
        <v>51</v>
      </c>
      <c r="C1484" s="30" t="s">
        <v>1454</v>
      </c>
      <c r="D1484" s="30" t="s">
        <v>1455</v>
      </c>
      <c r="E1484" s="42">
        <v>10056</v>
      </c>
      <c r="F1484" s="32">
        <v>12855</v>
      </c>
      <c r="G1484" s="59">
        <f t="shared" si="28"/>
        <v>2799</v>
      </c>
      <c r="H1484" s="59">
        <v>3060</v>
      </c>
      <c r="I1484" s="59">
        <f t="shared" si="29"/>
        <v>9795</v>
      </c>
      <c r="J1484" s="58">
        <v>0.76</v>
      </c>
      <c r="K1484" s="35">
        <v>13005</v>
      </c>
      <c r="L1484" s="56"/>
      <c r="M1484" s="35">
        <f t="shared" si="30"/>
        <v>3060</v>
      </c>
      <c r="N1484" s="35">
        <f t="shared" si="31"/>
        <v>9945</v>
      </c>
      <c r="O1484" s="36">
        <f t="shared" si="27"/>
        <v>0.76470588235294112</v>
      </c>
    </row>
    <row r="1485" spans="1:15" x14ac:dyDescent="0.25">
      <c r="A1485" s="37">
        <v>160402</v>
      </c>
      <c r="B1485" s="30" t="s">
        <v>51</v>
      </c>
      <c r="C1485" s="30" t="s">
        <v>1454</v>
      </c>
      <c r="D1485" s="30" t="s">
        <v>1456</v>
      </c>
      <c r="E1485" s="42">
        <v>7003</v>
      </c>
      <c r="F1485" s="32">
        <v>8683</v>
      </c>
      <c r="G1485" s="59">
        <f t="shared" si="28"/>
        <v>1680</v>
      </c>
      <c r="H1485" s="40">
        <v>938</v>
      </c>
      <c r="I1485" s="59">
        <f t="shared" si="29"/>
        <v>7745</v>
      </c>
      <c r="J1485" s="58">
        <v>0.89</v>
      </c>
      <c r="K1485" s="35">
        <v>8562</v>
      </c>
      <c r="L1485" s="56"/>
      <c r="M1485" s="34">
        <f t="shared" si="30"/>
        <v>938</v>
      </c>
      <c r="N1485" s="35">
        <f t="shared" si="31"/>
        <v>7624</v>
      </c>
      <c r="O1485" s="36">
        <f t="shared" si="27"/>
        <v>0.89044615743985045</v>
      </c>
    </row>
    <row r="1486" spans="1:15" x14ac:dyDescent="0.25">
      <c r="A1486" s="37">
        <v>160403</v>
      </c>
      <c r="B1486" s="30" t="s">
        <v>51</v>
      </c>
      <c r="C1486" s="30" t="s">
        <v>1454</v>
      </c>
      <c r="D1486" s="30" t="s">
        <v>1457</v>
      </c>
      <c r="E1486" s="42">
        <v>8064</v>
      </c>
      <c r="F1486" s="32">
        <v>10054</v>
      </c>
      <c r="G1486" s="59">
        <f t="shared" si="28"/>
        <v>1990</v>
      </c>
      <c r="H1486" s="59">
        <v>3628</v>
      </c>
      <c r="I1486" s="59">
        <f t="shared" si="29"/>
        <v>6426</v>
      </c>
      <c r="J1486" s="58">
        <v>0.64</v>
      </c>
      <c r="K1486" s="35">
        <v>10041</v>
      </c>
      <c r="L1486" s="56"/>
      <c r="M1486" s="35">
        <f t="shared" si="30"/>
        <v>3628</v>
      </c>
      <c r="N1486" s="35">
        <f t="shared" si="31"/>
        <v>6413</v>
      </c>
      <c r="O1486" s="36">
        <f t="shared" si="27"/>
        <v>0.63868140623443881</v>
      </c>
    </row>
    <row r="1487" spans="1:15" x14ac:dyDescent="0.25">
      <c r="A1487" s="37">
        <v>160404</v>
      </c>
      <c r="B1487" s="30" t="s">
        <v>51</v>
      </c>
      <c r="C1487" s="30" t="s">
        <v>1454</v>
      </c>
      <c r="D1487" s="30" t="s">
        <v>732</v>
      </c>
      <c r="E1487" s="42">
        <v>7292</v>
      </c>
      <c r="F1487" s="32">
        <v>9520</v>
      </c>
      <c r="G1487" s="59">
        <f t="shared" si="28"/>
        <v>2228</v>
      </c>
      <c r="H1487" s="40">
        <v>16</v>
      </c>
      <c r="I1487" s="59">
        <f t="shared" si="29"/>
        <v>9504</v>
      </c>
      <c r="J1487" s="58">
        <v>1</v>
      </c>
      <c r="K1487" s="35">
        <v>9734</v>
      </c>
      <c r="L1487" s="56"/>
      <c r="M1487" s="34">
        <f t="shared" si="30"/>
        <v>16</v>
      </c>
      <c r="N1487" s="35">
        <f t="shared" si="31"/>
        <v>9718</v>
      </c>
      <c r="O1487" s="36">
        <f t="shared" si="27"/>
        <v>0.99835627696733098</v>
      </c>
    </row>
    <row r="1488" spans="1:15" x14ac:dyDescent="0.25">
      <c r="A1488" s="37">
        <v>160501</v>
      </c>
      <c r="B1488" s="30" t="s">
        <v>51</v>
      </c>
      <c r="C1488" s="30" t="s">
        <v>1458</v>
      </c>
      <c r="D1488" s="30" t="s">
        <v>1458</v>
      </c>
      <c r="E1488" s="42">
        <v>2293</v>
      </c>
      <c r="F1488" s="32">
        <v>2407</v>
      </c>
      <c r="G1488" s="59">
        <f t="shared" si="28"/>
        <v>114</v>
      </c>
      <c r="H1488" s="40">
        <v>95</v>
      </c>
      <c r="I1488" s="59">
        <f t="shared" si="29"/>
        <v>2312</v>
      </c>
      <c r="J1488" s="58">
        <v>0.96</v>
      </c>
      <c r="K1488" s="35">
        <v>2260</v>
      </c>
      <c r="L1488" s="56"/>
      <c r="M1488" s="34">
        <f t="shared" si="30"/>
        <v>95</v>
      </c>
      <c r="N1488" s="35">
        <f t="shared" si="31"/>
        <v>2165</v>
      </c>
      <c r="O1488" s="36">
        <f t="shared" si="27"/>
        <v>0.95796460176991149</v>
      </c>
    </row>
    <row r="1489" spans="1:15" x14ac:dyDescent="0.25">
      <c r="A1489" s="37">
        <v>160502</v>
      </c>
      <c r="B1489" s="30" t="s">
        <v>51</v>
      </c>
      <c r="C1489" s="30" t="s">
        <v>1458</v>
      </c>
      <c r="D1489" s="30" t="s">
        <v>1459</v>
      </c>
      <c r="E1489" s="42">
        <v>1376</v>
      </c>
      <c r="F1489" s="32">
        <v>1654</v>
      </c>
      <c r="G1489" s="59">
        <f t="shared" si="28"/>
        <v>278</v>
      </c>
      <c r="H1489" s="40">
        <v>388</v>
      </c>
      <c r="I1489" s="59">
        <f t="shared" si="29"/>
        <v>1266</v>
      </c>
      <c r="J1489" s="58">
        <v>0.77</v>
      </c>
      <c r="K1489" s="35">
        <v>1631</v>
      </c>
      <c r="L1489" s="56"/>
      <c r="M1489" s="34">
        <f t="shared" si="30"/>
        <v>388</v>
      </c>
      <c r="N1489" s="35">
        <f t="shared" si="31"/>
        <v>1243</v>
      </c>
      <c r="O1489" s="36">
        <f t="shared" si="27"/>
        <v>0.76210913549969339</v>
      </c>
    </row>
    <row r="1490" spans="1:15" x14ac:dyDescent="0.25">
      <c r="A1490" s="37">
        <v>160503</v>
      </c>
      <c r="B1490" s="30" t="s">
        <v>51</v>
      </c>
      <c r="C1490" s="30" t="s">
        <v>1458</v>
      </c>
      <c r="D1490" s="30" t="s">
        <v>1460</v>
      </c>
      <c r="E1490" s="42">
        <v>2264</v>
      </c>
      <c r="F1490" s="32">
        <v>2514</v>
      </c>
      <c r="G1490" s="59">
        <f t="shared" si="28"/>
        <v>250</v>
      </c>
      <c r="H1490" s="59">
        <v>1604</v>
      </c>
      <c r="I1490" s="59">
        <f t="shared" si="29"/>
        <v>910</v>
      </c>
      <c r="J1490" s="58">
        <v>0.36</v>
      </c>
      <c r="K1490" s="35">
        <v>2417</v>
      </c>
      <c r="L1490" s="56"/>
      <c r="M1490" s="35">
        <f t="shared" si="30"/>
        <v>1604</v>
      </c>
      <c r="N1490" s="35">
        <f t="shared" si="31"/>
        <v>813</v>
      </c>
      <c r="O1490" s="36">
        <f t="shared" si="27"/>
        <v>0.33636739760033096</v>
      </c>
    </row>
    <row r="1491" spans="1:15" x14ac:dyDescent="0.25">
      <c r="A1491" s="37">
        <v>160504</v>
      </c>
      <c r="B1491" s="30" t="s">
        <v>51</v>
      </c>
      <c r="C1491" s="30" t="s">
        <v>1458</v>
      </c>
      <c r="D1491" s="30" t="s">
        <v>1461</v>
      </c>
      <c r="E1491" s="42">
        <v>5728</v>
      </c>
      <c r="F1491" s="32">
        <v>6865</v>
      </c>
      <c r="G1491" s="59">
        <f t="shared" si="28"/>
        <v>1137</v>
      </c>
      <c r="H1491" s="59">
        <v>1342</v>
      </c>
      <c r="I1491" s="59">
        <f t="shared" si="29"/>
        <v>5523</v>
      </c>
      <c r="J1491" s="58">
        <v>0.8</v>
      </c>
      <c r="K1491" s="35">
        <v>6859</v>
      </c>
      <c r="L1491" s="56"/>
      <c r="M1491" s="35">
        <f t="shared" si="30"/>
        <v>1342</v>
      </c>
      <c r="N1491" s="35">
        <f t="shared" si="31"/>
        <v>5517</v>
      </c>
      <c r="O1491" s="36">
        <f t="shared" si="27"/>
        <v>0.80434465665548915</v>
      </c>
    </row>
    <row r="1492" spans="1:15" x14ac:dyDescent="0.25">
      <c r="A1492" s="37">
        <v>160505</v>
      </c>
      <c r="B1492" s="30" t="s">
        <v>51</v>
      </c>
      <c r="C1492" s="30" t="s">
        <v>1458</v>
      </c>
      <c r="D1492" s="30" t="s">
        <v>1462</v>
      </c>
      <c r="E1492" s="42">
        <v>7200</v>
      </c>
      <c r="F1492" s="32">
        <v>8608</v>
      </c>
      <c r="G1492" s="59">
        <f t="shared" si="28"/>
        <v>1408</v>
      </c>
      <c r="H1492" s="40">
        <v>741</v>
      </c>
      <c r="I1492" s="59">
        <f t="shared" si="29"/>
        <v>7867</v>
      </c>
      <c r="J1492" s="58">
        <v>0.91</v>
      </c>
      <c r="K1492" s="35">
        <v>8669</v>
      </c>
      <c r="L1492" s="56"/>
      <c r="M1492" s="34">
        <f t="shared" si="30"/>
        <v>741</v>
      </c>
      <c r="N1492" s="35">
        <f t="shared" si="31"/>
        <v>7928</v>
      </c>
      <c r="O1492" s="36">
        <f t="shared" si="27"/>
        <v>0.91452301303495209</v>
      </c>
    </row>
    <row r="1493" spans="1:15" x14ac:dyDescent="0.25">
      <c r="A1493" s="37">
        <v>160506</v>
      </c>
      <c r="B1493" s="30" t="s">
        <v>51</v>
      </c>
      <c r="C1493" s="30" t="s">
        <v>1458</v>
      </c>
      <c r="D1493" s="30" t="s">
        <v>1463</v>
      </c>
      <c r="E1493" s="42">
        <v>4202</v>
      </c>
      <c r="F1493" s="32">
        <v>4670</v>
      </c>
      <c r="G1493" s="59">
        <f t="shared" si="28"/>
        <v>468</v>
      </c>
      <c r="H1493" s="40">
        <v>884</v>
      </c>
      <c r="I1493" s="59">
        <f t="shared" si="29"/>
        <v>3786</v>
      </c>
      <c r="J1493" s="58">
        <v>0.81</v>
      </c>
      <c r="K1493" s="35">
        <v>4617</v>
      </c>
      <c r="L1493" s="56"/>
      <c r="M1493" s="34">
        <f t="shared" si="30"/>
        <v>884</v>
      </c>
      <c r="N1493" s="35">
        <f t="shared" si="31"/>
        <v>3733</v>
      </c>
      <c r="O1493" s="36">
        <f t="shared" si="27"/>
        <v>0.80853367987870917</v>
      </c>
    </row>
    <row r="1494" spans="1:15" x14ac:dyDescent="0.25">
      <c r="A1494" s="37">
        <v>160507</v>
      </c>
      <c r="B1494" s="30" t="s">
        <v>51</v>
      </c>
      <c r="C1494" s="30" t="s">
        <v>1458</v>
      </c>
      <c r="D1494" s="30" t="s">
        <v>1464</v>
      </c>
      <c r="E1494" s="42">
        <v>3130</v>
      </c>
      <c r="F1494" s="32">
        <v>3344</v>
      </c>
      <c r="G1494" s="59">
        <f t="shared" si="28"/>
        <v>214</v>
      </c>
      <c r="H1494" s="59">
        <v>1068</v>
      </c>
      <c r="I1494" s="59">
        <f t="shared" si="29"/>
        <v>2276</v>
      </c>
      <c r="J1494" s="58">
        <v>0.68</v>
      </c>
      <c r="K1494" s="35">
        <v>3256</v>
      </c>
      <c r="L1494" s="56"/>
      <c r="M1494" s="35">
        <f t="shared" si="30"/>
        <v>1068</v>
      </c>
      <c r="N1494" s="35">
        <f t="shared" si="31"/>
        <v>2188</v>
      </c>
      <c r="O1494" s="36">
        <f t="shared" si="27"/>
        <v>0.67199017199017197</v>
      </c>
    </row>
    <row r="1495" spans="1:15" x14ac:dyDescent="0.25">
      <c r="A1495" s="37">
        <v>160508</v>
      </c>
      <c r="B1495" s="30" t="s">
        <v>51</v>
      </c>
      <c r="C1495" s="30" t="s">
        <v>1458</v>
      </c>
      <c r="D1495" s="30" t="s">
        <v>1465</v>
      </c>
      <c r="E1495" s="57">
        <v>557</v>
      </c>
      <c r="F1495" s="39">
        <v>688</v>
      </c>
      <c r="G1495" s="40">
        <f t="shared" si="28"/>
        <v>131</v>
      </c>
      <c r="H1495" s="40">
        <v>119</v>
      </c>
      <c r="I1495" s="40">
        <f t="shared" si="29"/>
        <v>569</v>
      </c>
      <c r="J1495" s="58">
        <v>0.83</v>
      </c>
      <c r="K1495" s="34">
        <v>695</v>
      </c>
      <c r="L1495" s="56"/>
      <c r="M1495" s="34">
        <f t="shared" si="30"/>
        <v>119</v>
      </c>
      <c r="N1495" s="34">
        <f t="shared" si="31"/>
        <v>576</v>
      </c>
      <c r="O1495" s="36">
        <f t="shared" si="27"/>
        <v>0.82877697841726616</v>
      </c>
    </row>
    <row r="1496" spans="1:15" x14ac:dyDescent="0.25">
      <c r="A1496" s="37">
        <v>160509</v>
      </c>
      <c r="B1496" s="30" t="s">
        <v>51</v>
      </c>
      <c r="C1496" s="30" t="s">
        <v>1458</v>
      </c>
      <c r="D1496" s="30" t="s">
        <v>1466</v>
      </c>
      <c r="E1496" s="57">
        <v>762</v>
      </c>
      <c r="F1496" s="39">
        <v>959</v>
      </c>
      <c r="G1496" s="40">
        <f t="shared" si="28"/>
        <v>197</v>
      </c>
      <c r="H1496" s="40">
        <v>394</v>
      </c>
      <c r="I1496" s="40">
        <f t="shared" si="29"/>
        <v>565</v>
      </c>
      <c r="J1496" s="58">
        <v>0.59</v>
      </c>
      <c r="K1496" s="34">
        <v>952</v>
      </c>
      <c r="L1496" s="56"/>
      <c r="M1496" s="34">
        <f t="shared" si="30"/>
        <v>394</v>
      </c>
      <c r="N1496" s="34">
        <f t="shared" si="31"/>
        <v>558</v>
      </c>
      <c r="O1496" s="36">
        <f t="shared" si="27"/>
        <v>0.58613445378151263</v>
      </c>
    </row>
    <row r="1497" spans="1:15" x14ac:dyDescent="0.25">
      <c r="A1497" s="37">
        <v>160510</v>
      </c>
      <c r="B1497" s="30" t="s">
        <v>51</v>
      </c>
      <c r="C1497" s="30" t="s">
        <v>1458</v>
      </c>
      <c r="D1497" s="30" t="s">
        <v>1467</v>
      </c>
      <c r="E1497" s="42">
        <v>947</v>
      </c>
      <c r="F1497" s="32">
        <v>1170</v>
      </c>
      <c r="G1497" s="59">
        <f t="shared" si="28"/>
        <v>223</v>
      </c>
      <c r="H1497" s="40">
        <v>0</v>
      </c>
      <c r="I1497" s="59">
        <f t="shared" si="29"/>
        <v>1170</v>
      </c>
      <c r="J1497" s="58">
        <v>1</v>
      </c>
      <c r="K1497" s="35">
        <v>1113</v>
      </c>
      <c r="L1497" s="56"/>
      <c r="M1497" s="34">
        <f t="shared" si="30"/>
        <v>0</v>
      </c>
      <c r="N1497" s="35">
        <f t="shared" si="31"/>
        <v>1113</v>
      </c>
      <c r="O1497" s="36">
        <f t="shared" si="27"/>
        <v>1</v>
      </c>
    </row>
    <row r="1498" spans="1:15" x14ac:dyDescent="0.25">
      <c r="A1498" s="37">
        <v>160511</v>
      </c>
      <c r="B1498" s="30" t="s">
        <v>51</v>
      </c>
      <c r="C1498" s="30" t="s">
        <v>1458</v>
      </c>
      <c r="D1498" s="30" t="s">
        <v>1468</v>
      </c>
      <c r="E1498" s="42">
        <v>1806</v>
      </c>
      <c r="F1498" s="32">
        <v>2274</v>
      </c>
      <c r="G1498" s="59">
        <f t="shared" si="28"/>
        <v>468</v>
      </c>
      <c r="H1498" s="40">
        <v>124</v>
      </c>
      <c r="I1498" s="59">
        <f t="shared" si="29"/>
        <v>2150</v>
      </c>
      <c r="J1498" s="58">
        <v>0.95</v>
      </c>
      <c r="K1498" s="35">
        <v>2263</v>
      </c>
      <c r="L1498" s="56"/>
      <c r="M1498" s="34">
        <f t="shared" si="30"/>
        <v>124</v>
      </c>
      <c r="N1498" s="35">
        <f t="shared" si="31"/>
        <v>2139</v>
      </c>
      <c r="O1498" s="36">
        <f t="shared" si="27"/>
        <v>0.9452054794520548</v>
      </c>
    </row>
    <row r="1499" spans="1:15" x14ac:dyDescent="0.25">
      <c r="A1499" s="37">
        <v>160601</v>
      </c>
      <c r="B1499" s="30" t="s">
        <v>51</v>
      </c>
      <c r="C1499" s="30" t="s">
        <v>60</v>
      </c>
      <c r="D1499" s="30" t="s">
        <v>1469</v>
      </c>
      <c r="E1499" s="42">
        <v>6244</v>
      </c>
      <c r="F1499" s="32">
        <v>7216</v>
      </c>
      <c r="G1499" s="59">
        <f t="shared" si="28"/>
        <v>972</v>
      </c>
      <c r="H1499" s="59">
        <v>2106</v>
      </c>
      <c r="I1499" s="59">
        <f t="shared" si="29"/>
        <v>5110</v>
      </c>
      <c r="J1499" s="58">
        <v>0.71</v>
      </c>
      <c r="K1499" s="35">
        <v>7093</v>
      </c>
      <c r="L1499" s="29">
        <v>195</v>
      </c>
      <c r="M1499" s="35">
        <f t="shared" si="30"/>
        <v>2301</v>
      </c>
      <c r="N1499" s="35">
        <f t="shared" si="31"/>
        <v>4792</v>
      </c>
      <c r="O1499" s="36">
        <f t="shared" si="27"/>
        <v>0.67559565769068097</v>
      </c>
    </row>
    <row r="1500" spans="1:15" x14ac:dyDescent="0.25">
      <c r="A1500" s="37">
        <v>160602</v>
      </c>
      <c r="B1500" s="30" t="s">
        <v>51</v>
      </c>
      <c r="C1500" s="30" t="s">
        <v>60</v>
      </c>
      <c r="D1500" s="30" t="s">
        <v>1470</v>
      </c>
      <c r="E1500" s="42">
        <v>1569</v>
      </c>
      <c r="F1500" s="32">
        <v>1768</v>
      </c>
      <c r="G1500" s="59">
        <f t="shared" si="28"/>
        <v>199</v>
      </c>
      <c r="H1500" s="40">
        <v>919</v>
      </c>
      <c r="I1500" s="59">
        <f t="shared" si="29"/>
        <v>849</v>
      </c>
      <c r="J1500" s="58">
        <v>0.48</v>
      </c>
      <c r="K1500" s="35">
        <v>1739</v>
      </c>
      <c r="L1500" s="56"/>
      <c r="M1500" s="34">
        <f t="shared" si="30"/>
        <v>919</v>
      </c>
      <c r="N1500" s="35">
        <f t="shared" si="31"/>
        <v>820</v>
      </c>
      <c r="O1500" s="36">
        <f t="shared" si="27"/>
        <v>0.47153536515238642</v>
      </c>
    </row>
    <row r="1501" spans="1:15" x14ac:dyDescent="0.25">
      <c r="A1501" s="37">
        <v>160603</v>
      </c>
      <c r="B1501" s="30" t="s">
        <v>51</v>
      </c>
      <c r="C1501" s="30" t="s">
        <v>60</v>
      </c>
      <c r="D1501" s="30" t="s">
        <v>1471</v>
      </c>
      <c r="E1501" s="42">
        <v>3429</v>
      </c>
      <c r="F1501" s="32">
        <v>3637</v>
      </c>
      <c r="G1501" s="59">
        <f t="shared" si="28"/>
        <v>208</v>
      </c>
      <c r="H1501" s="59">
        <v>3134</v>
      </c>
      <c r="I1501" s="59">
        <f t="shared" si="29"/>
        <v>503</v>
      </c>
      <c r="J1501" s="58">
        <v>0.14000000000000001</v>
      </c>
      <c r="K1501" s="35">
        <v>3503</v>
      </c>
      <c r="L1501" s="56"/>
      <c r="M1501" s="35">
        <f t="shared" si="30"/>
        <v>3134</v>
      </c>
      <c r="N1501" s="35">
        <f t="shared" si="31"/>
        <v>369</v>
      </c>
      <c r="O1501" s="36">
        <f t="shared" si="27"/>
        <v>0.10533828147302313</v>
      </c>
    </row>
    <row r="1502" spans="1:15" x14ac:dyDescent="0.25">
      <c r="A1502" s="37">
        <v>160604</v>
      </c>
      <c r="B1502" s="30" t="s">
        <v>51</v>
      </c>
      <c r="C1502" s="30" t="s">
        <v>60</v>
      </c>
      <c r="D1502" s="30" t="s">
        <v>1145</v>
      </c>
      <c r="E1502" s="42">
        <v>5081</v>
      </c>
      <c r="F1502" s="32">
        <v>6286</v>
      </c>
      <c r="G1502" s="59">
        <f t="shared" si="28"/>
        <v>1205</v>
      </c>
      <c r="H1502" s="59">
        <v>3483</v>
      </c>
      <c r="I1502" s="59">
        <f t="shared" si="29"/>
        <v>2803</v>
      </c>
      <c r="J1502" s="58">
        <v>0.45</v>
      </c>
      <c r="K1502" s="35">
        <v>6200</v>
      </c>
      <c r="L1502" s="56"/>
      <c r="M1502" s="35">
        <f t="shared" si="30"/>
        <v>3483</v>
      </c>
      <c r="N1502" s="35">
        <f t="shared" si="31"/>
        <v>2717</v>
      </c>
      <c r="O1502" s="36">
        <f t="shared" si="27"/>
        <v>0.43822580645161291</v>
      </c>
    </row>
    <row r="1503" spans="1:15" x14ac:dyDescent="0.25">
      <c r="A1503" s="37">
        <v>160605</v>
      </c>
      <c r="B1503" s="30" t="s">
        <v>51</v>
      </c>
      <c r="C1503" s="30" t="s">
        <v>60</v>
      </c>
      <c r="D1503" s="30" t="s">
        <v>1472</v>
      </c>
      <c r="E1503" s="42">
        <v>11046</v>
      </c>
      <c r="F1503" s="32">
        <v>12776</v>
      </c>
      <c r="G1503" s="59">
        <f t="shared" si="28"/>
        <v>1730</v>
      </c>
      <c r="H1503" s="40">
        <v>858</v>
      </c>
      <c r="I1503" s="59">
        <f t="shared" si="29"/>
        <v>11918</v>
      </c>
      <c r="J1503" s="58">
        <v>0.93</v>
      </c>
      <c r="K1503" s="35">
        <v>12728</v>
      </c>
      <c r="L1503" s="56"/>
      <c r="M1503" s="34">
        <f t="shared" si="30"/>
        <v>858</v>
      </c>
      <c r="N1503" s="35">
        <f t="shared" si="31"/>
        <v>11870</v>
      </c>
      <c r="O1503" s="36">
        <f t="shared" si="27"/>
        <v>0.9325895663104965</v>
      </c>
    </row>
    <row r="1504" spans="1:15" x14ac:dyDescent="0.25">
      <c r="A1504" s="37">
        <v>160606</v>
      </c>
      <c r="B1504" s="30" t="s">
        <v>51</v>
      </c>
      <c r="C1504" s="30" t="s">
        <v>60</v>
      </c>
      <c r="D1504" s="30" t="s">
        <v>1473</v>
      </c>
      <c r="E1504" s="42">
        <v>936</v>
      </c>
      <c r="F1504" s="32">
        <v>1105</v>
      </c>
      <c r="G1504" s="59">
        <f t="shared" si="28"/>
        <v>169</v>
      </c>
      <c r="H1504" s="40">
        <v>14</v>
      </c>
      <c r="I1504" s="59">
        <f t="shared" si="29"/>
        <v>1091</v>
      </c>
      <c r="J1504" s="58">
        <v>0.99</v>
      </c>
      <c r="K1504" s="35">
        <v>1000</v>
      </c>
      <c r="L1504" s="56"/>
      <c r="M1504" s="34">
        <f t="shared" si="30"/>
        <v>14</v>
      </c>
      <c r="N1504" s="35">
        <f t="shared" si="31"/>
        <v>986</v>
      </c>
      <c r="O1504" s="36">
        <f t="shared" si="27"/>
        <v>0.98599999999999999</v>
      </c>
    </row>
    <row r="1505" spans="1:15" x14ac:dyDescent="0.25">
      <c r="A1505" s="37">
        <v>160701</v>
      </c>
      <c r="B1505" s="30" t="s">
        <v>51</v>
      </c>
      <c r="C1505" s="30" t="s">
        <v>1474</v>
      </c>
      <c r="D1505" s="30" t="s">
        <v>1317</v>
      </c>
      <c r="E1505" s="42">
        <v>4445</v>
      </c>
      <c r="F1505" s="32">
        <v>5613</v>
      </c>
      <c r="G1505" s="59">
        <f t="shared" si="28"/>
        <v>1168</v>
      </c>
      <c r="H1505" s="40">
        <v>38</v>
      </c>
      <c r="I1505" s="59">
        <f t="shared" si="29"/>
        <v>5575</v>
      </c>
      <c r="J1505" s="58">
        <v>0.99</v>
      </c>
      <c r="K1505" s="35">
        <v>5614</v>
      </c>
      <c r="L1505" s="56"/>
      <c r="M1505" s="34">
        <f t="shared" si="30"/>
        <v>38</v>
      </c>
      <c r="N1505" s="35">
        <f t="shared" si="31"/>
        <v>5576</v>
      </c>
      <c r="O1505" s="36">
        <f t="shared" si="27"/>
        <v>0.99323120769504813</v>
      </c>
    </row>
    <row r="1506" spans="1:15" x14ac:dyDescent="0.25">
      <c r="A1506" s="37">
        <v>160702</v>
      </c>
      <c r="B1506" s="30" t="s">
        <v>51</v>
      </c>
      <c r="C1506" s="30" t="s">
        <v>1474</v>
      </c>
      <c r="D1506" s="30" t="s">
        <v>1475</v>
      </c>
      <c r="E1506" s="42">
        <v>6287</v>
      </c>
      <c r="F1506" s="32">
        <v>7857</v>
      </c>
      <c r="G1506" s="59">
        <f t="shared" si="28"/>
        <v>1570</v>
      </c>
      <c r="H1506" s="40">
        <v>10</v>
      </c>
      <c r="I1506" s="59">
        <f t="shared" si="29"/>
        <v>7847</v>
      </c>
      <c r="J1506" s="58">
        <v>1</v>
      </c>
      <c r="K1506" s="35">
        <v>7942</v>
      </c>
      <c r="L1506" s="56"/>
      <c r="M1506" s="34">
        <f t="shared" si="30"/>
        <v>10</v>
      </c>
      <c r="N1506" s="35">
        <f t="shared" si="31"/>
        <v>7932</v>
      </c>
      <c r="O1506" s="36">
        <f t="shared" si="27"/>
        <v>0.99874087131704858</v>
      </c>
    </row>
    <row r="1507" spans="1:15" x14ac:dyDescent="0.25">
      <c r="A1507" s="37">
        <v>160703</v>
      </c>
      <c r="B1507" s="30" t="s">
        <v>51</v>
      </c>
      <c r="C1507" s="30" t="s">
        <v>1474</v>
      </c>
      <c r="D1507" s="30" t="s">
        <v>1476</v>
      </c>
      <c r="E1507" s="42">
        <v>5541</v>
      </c>
      <c r="F1507" s="32">
        <v>6133</v>
      </c>
      <c r="G1507" s="59">
        <f t="shared" si="28"/>
        <v>592</v>
      </c>
      <c r="H1507" s="40">
        <v>424</v>
      </c>
      <c r="I1507" s="59">
        <f t="shared" si="29"/>
        <v>5709</v>
      </c>
      <c r="J1507" s="58">
        <v>0.93</v>
      </c>
      <c r="K1507" s="35">
        <v>5840</v>
      </c>
      <c r="L1507" s="29">
        <v>740</v>
      </c>
      <c r="M1507" s="34">
        <f t="shared" si="30"/>
        <v>1164</v>
      </c>
      <c r="N1507" s="35">
        <f t="shared" si="31"/>
        <v>4676</v>
      </c>
      <c r="O1507" s="36">
        <f t="shared" si="27"/>
        <v>0.80068493150684927</v>
      </c>
    </row>
    <row r="1508" spans="1:15" x14ac:dyDescent="0.25">
      <c r="A1508" s="37">
        <v>160704</v>
      </c>
      <c r="B1508" s="30" t="s">
        <v>51</v>
      </c>
      <c r="C1508" s="30" t="s">
        <v>1474</v>
      </c>
      <c r="D1508" s="30" t="s">
        <v>1477</v>
      </c>
      <c r="E1508" s="42">
        <v>3810</v>
      </c>
      <c r="F1508" s="32">
        <v>4690</v>
      </c>
      <c r="G1508" s="59">
        <f t="shared" si="28"/>
        <v>880</v>
      </c>
      <c r="H1508" s="40">
        <v>687</v>
      </c>
      <c r="I1508" s="59">
        <f t="shared" si="29"/>
        <v>4003</v>
      </c>
      <c r="J1508" s="58">
        <v>0.85</v>
      </c>
      <c r="K1508" s="35">
        <v>4557</v>
      </c>
      <c r="L1508" s="56"/>
      <c r="M1508" s="34">
        <f t="shared" si="30"/>
        <v>687</v>
      </c>
      <c r="N1508" s="35">
        <f t="shared" si="31"/>
        <v>3870</v>
      </c>
      <c r="O1508" s="36">
        <f t="shared" si="27"/>
        <v>0.84924292297564186</v>
      </c>
    </row>
    <row r="1509" spans="1:15" x14ac:dyDescent="0.25">
      <c r="A1509" s="37">
        <v>160705</v>
      </c>
      <c r="B1509" s="30" t="s">
        <v>51</v>
      </c>
      <c r="C1509" s="30" t="s">
        <v>1474</v>
      </c>
      <c r="D1509" s="30" t="s">
        <v>1478</v>
      </c>
      <c r="E1509" s="42">
        <v>4879</v>
      </c>
      <c r="F1509" s="32">
        <v>6176</v>
      </c>
      <c r="G1509" s="59">
        <f t="shared" si="28"/>
        <v>1297</v>
      </c>
      <c r="H1509" s="40">
        <v>294</v>
      </c>
      <c r="I1509" s="59">
        <f t="shared" si="29"/>
        <v>5882</v>
      </c>
      <c r="J1509" s="58">
        <v>0.95</v>
      </c>
      <c r="K1509" s="35">
        <v>6170</v>
      </c>
      <c r="L1509" s="56"/>
      <c r="M1509" s="34">
        <f t="shared" si="30"/>
        <v>294</v>
      </c>
      <c r="N1509" s="35">
        <f t="shared" si="31"/>
        <v>5876</v>
      </c>
      <c r="O1509" s="36">
        <f t="shared" si="27"/>
        <v>0.95235008103727714</v>
      </c>
    </row>
    <row r="1510" spans="1:15" x14ac:dyDescent="0.25">
      <c r="A1510" s="37">
        <v>160706</v>
      </c>
      <c r="B1510" s="30" t="s">
        <v>51</v>
      </c>
      <c r="C1510" s="30" t="s">
        <v>1474</v>
      </c>
      <c r="D1510" s="30" t="s">
        <v>1479</v>
      </c>
      <c r="E1510" s="42">
        <v>11794</v>
      </c>
      <c r="F1510" s="32">
        <v>15198</v>
      </c>
      <c r="G1510" s="59">
        <f t="shared" si="28"/>
        <v>3404</v>
      </c>
      <c r="H1510" s="59">
        <v>4482</v>
      </c>
      <c r="I1510" s="59">
        <f t="shared" si="29"/>
        <v>10716</v>
      </c>
      <c r="J1510" s="58">
        <v>0.71</v>
      </c>
      <c r="K1510" s="35">
        <v>15800</v>
      </c>
      <c r="L1510" s="29">
        <v>571</v>
      </c>
      <c r="M1510" s="35">
        <f t="shared" si="30"/>
        <v>5053</v>
      </c>
      <c r="N1510" s="35">
        <f t="shared" si="31"/>
        <v>10747</v>
      </c>
      <c r="O1510" s="36">
        <f t="shared" si="27"/>
        <v>0.68018987341772152</v>
      </c>
    </row>
    <row r="1511" spans="1:15" x14ac:dyDescent="0.25">
      <c r="A1511" s="37">
        <v>160801</v>
      </c>
      <c r="B1511" s="30" t="s">
        <v>51</v>
      </c>
      <c r="C1511" s="30" t="s">
        <v>1838</v>
      </c>
      <c r="D1511" s="30" t="s">
        <v>1480</v>
      </c>
      <c r="E1511" s="57">
        <v>571</v>
      </c>
      <c r="F1511" s="39">
        <v>733</v>
      </c>
      <c r="G1511" s="40">
        <f t="shared" si="28"/>
        <v>162</v>
      </c>
      <c r="H1511" s="40">
        <v>0</v>
      </c>
      <c r="I1511" s="40">
        <f t="shared" si="29"/>
        <v>733</v>
      </c>
      <c r="J1511" s="58">
        <v>1</v>
      </c>
      <c r="K1511" s="34">
        <v>708</v>
      </c>
      <c r="L1511" s="56"/>
      <c r="M1511" s="34">
        <f t="shared" si="30"/>
        <v>0</v>
      </c>
      <c r="N1511" s="34">
        <f t="shared" si="31"/>
        <v>708</v>
      </c>
      <c r="O1511" s="36">
        <f t="shared" si="27"/>
        <v>1</v>
      </c>
    </row>
    <row r="1512" spans="1:15" x14ac:dyDescent="0.25">
      <c r="A1512" s="37">
        <v>160802</v>
      </c>
      <c r="B1512" s="30" t="s">
        <v>51</v>
      </c>
      <c r="C1512" s="30" t="s">
        <v>1838</v>
      </c>
      <c r="D1512" s="30" t="s">
        <v>1481</v>
      </c>
      <c r="E1512" s="57">
        <v>506</v>
      </c>
      <c r="F1512" s="39">
        <v>615</v>
      </c>
      <c r="G1512" s="40">
        <f t="shared" si="28"/>
        <v>109</v>
      </c>
      <c r="H1512" s="40">
        <v>0</v>
      </c>
      <c r="I1512" s="40">
        <f t="shared" si="29"/>
        <v>615</v>
      </c>
      <c r="J1512" s="58">
        <v>1</v>
      </c>
      <c r="K1512" s="34">
        <v>615</v>
      </c>
      <c r="L1512" s="56"/>
      <c r="M1512" s="34">
        <f t="shared" si="30"/>
        <v>0</v>
      </c>
      <c r="N1512" s="34">
        <f t="shared" si="31"/>
        <v>615</v>
      </c>
      <c r="O1512" s="36">
        <f t="shared" si="27"/>
        <v>1</v>
      </c>
    </row>
    <row r="1513" spans="1:15" x14ac:dyDescent="0.25">
      <c r="A1513" s="37">
        <v>160803</v>
      </c>
      <c r="B1513" s="30" t="s">
        <v>51</v>
      </c>
      <c r="C1513" s="30" t="s">
        <v>1480</v>
      </c>
      <c r="D1513" s="30" t="s">
        <v>1482</v>
      </c>
      <c r="E1513" s="42">
        <v>2105</v>
      </c>
      <c r="F1513" s="32">
        <v>2710</v>
      </c>
      <c r="G1513" s="59">
        <f t="shared" si="28"/>
        <v>605</v>
      </c>
      <c r="H1513" s="40">
        <v>927</v>
      </c>
      <c r="I1513" s="59">
        <f t="shared" si="29"/>
        <v>1783</v>
      </c>
      <c r="J1513" s="58">
        <v>0.66</v>
      </c>
      <c r="K1513" s="35">
        <v>2616</v>
      </c>
      <c r="L1513" s="56"/>
      <c r="M1513" s="34">
        <f t="shared" si="30"/>
        <v>927</v>
      </c>
      <c r="N1513" s="35">
        <f t="shared" si="31"/>
        <v>1689</v>
      </c>
      <c r="O1513" s="36">
        <f t="shared" si="27"/>
        <v>0.64564220183486243</v>
      </c>
    </row>
    <row r="1514" spans="1:15" x14ac:dyDescent="0.25">
      <c r="A1514" s="37">
        <v>160804</v>
      </c>
      <c r="B1514" s="30" t="s">
        <v>51</v>
      </c>
      <c r="C1514" s="30" t="s">
        <v>1480</v>
      </c>
      <c r="D1514" s="30" t="s">
        <v>1839</v>
      </c>
      <c r="E1514" s="42">
        <v>1160</v>
      </c>
      <c r="F1514" s="32">
        <v>1527</v>
      </c>
      <c r="G1514" s="59">
        <f t="shared" si="28"/>
        <v>367</v>
      </c>
      <c r="H1514" s="40">
        <v>754</v>
      </c>
      <c r="I1514" s="59">
        <f t="shared" si="29"/>
        <v>773</v>
      </c>
      <c r="J1514" s="58">
        <v>0.51</v>
      </c>
      <c r="K1514" s="35">
        <v>1559</v>
      </c>
      <c r="L1514" s="56"/>
      <c r="M1514" s="34">
        <f t="shared" si="30"/>
        <v>754</v>
      </c>
      <c r="N1514" s="35">
        <f t="shared" si="31"/>
        <v>805</v>
      </c>
      <c r="O1514" s="36">
        <f t="shared" si="27"/>
        <v>0.51635663887107119</v>
      </c>
    </row>
    <row r="1515" spans="1:15" x14ac:dyDescent="0.25">
      <c r="A1515" s="37">
        <v>170101</v>
      </c>
      <c r="B1515" s="30" t="s">
        <v>52</v>
      </c>
      <c r="C1515" s="30" t="s">
        <v>1484</v>
      </c>
      <c r="D1515" s="30" t="s">
        <v>1484</v>
      </c>
      <c r="E1515" s="42">
        <v>4585</v>
      </c>
      <c r="F1515" s="32">
        <v>5527</v>
      </c>
      <c r="G1515" s="59">
        <f t="shared" si="28"/>
        <v>942</v>
      </c>
      <c r="H1515" s="40">
        <v>557</v>
      </c>
      <c r="I1515" s="59">
        <f t="shared" si="29"/>
        <v>4970</v>
      </c>
      <c r="J1515" s="58">
        <v>0.9</v>
      </c>
      <c r="K1515" s="35">
        <v>5699</v>
      </c>
      <c r="L1515" s="56"/>
      <c r="M1515" s="34">
        <f t="shared" si="30"/>
        <v>557</v>
      </c>
      <c r="N1515" s="35">
        <f t="shared" si="31"/>
        <v>5142</v>
      </c>
      <c r="O1515" s="36">
        <f t="shared" si="27"/>
        <v>0.90226355500965083</v>
      </c>
    </row>
    <row r="1516" spans="1:15" x14ac:dyDescent="0.25">
      <c r="A1516" s="37">
        <v>170102</v>
      </c>
      <c r="B1516" s="30" t="s">
        <v>52</v>
      </c>
      <c r="C1516" s="30" t="s">
        <v>1484</v>
      </c>
      <c r="D1516" s="30" t="s">
        <v>1485</v>
      </c>
      <c r="E1516" s="42">
        <v>5133</v>
      </c>
      <c r="F1516" s="32">
        <v>6422</v>
      </c>
      <c r="G1516" s="59">
        <f t="shared" si="28"/>
        <v>1289</v>
      </c>
      <c r="H1516" s="59">
        <v>1177</v>
      </c>
      <c r="I1516" s="59">
        <f t="shared" si="29"/>
        <v>5245</v>
      </c>
      <c r="J1516" s="58">
        <v>0.82</v>
      </c>
      <c r="K1516" s="35">
        <v>6643</v>
      </c>
      <c r="L1516" s="29">
        <v>201</v>
      </c>
      <c r="M1516" s="35">
        <f t="shared" si="30"/>
        <v>1378</v>
      </c>
      <c r="N1516" s="35">
        <f t="shared" si="31"/>
        <v>5265</v>
      </c>
      <c r="O1516" s="36">
        <f t="shared" si="27"/>
        <v>0.79256360078277888</v>
      </c>
    </row>
    <row r="1517" spans="1:15" x14ac:dyDescent="0.25">
      <c r="A1517" s="37">
        <v>170103</v>
      </c>
      <c r="B1517" s="30" t="s">
        <v>52</v>
      </c>
      <c r="C1517" s="30" t="s">
        <v>1484</v>
      </c>
      <c r="D1517" s="30" t="s">
        <v>1486</v>
      </c>
      <c r="E1517" s="42">
        <v>6135</v>
      </c>
      <c r="F1517" s="32">
        <v>7603</v>
      </c>
      <c r="G1517" s="59">
        <f t="shared" si="28"/>
        <v>1468</v>
      </c>
      <c r="H1517" s="59">
        <v>4819</v>
      </c>
      <c r="I1517" s="59">
        <f t="shared" si="29"/>
        <v>2784</v>
      </c>
      <c r="J1517" s="58">
        <v>0.37</v>
      </c>
      <c r="K1517" s="35">
        <v>8012</v>
      </c>
      <c r="L1517" s="56"/>
      <c r="M1517" s="35">
        <f t="shared" si="30"/>
        <v>4819</v>
      </c>
      <c r="N1517" s="35">
        <f t="shared" si="31"/>
        <v>3193</v>
      </c>
      <c r="O1517" s="36">
        <f t="shared" si="27"/>
        <v>0.39852720918622064</v>
      </c>
    </row>
    <row r="1518" spans="1:15" x14ac:dyDescent="0.25">
      <c r="A1518" s="37">
        <v>170104</v>
      </c>
      <c r="B1518" s="30" t="s">
        <v>52</v>
      </c>
      <c r="C1518" s="30" t="s">
        <v>1484</v>
      </c>
      <c r="D1518" s="30" t="s">
        <v>1487</v>
      </c>
      <c r="E1518" s="42">
        <v>1642</v>
      </c>
      <c r="F1518" s="32">
        <v>1971</v>
      </c>
      <c r="G1518" s="59">
        <f t="shared" si="28"/>
        <v>329</v>
      </c>
      <c r="H1518" s="40">
        <v>843</v>
      </c>
      <c r="I1518" s="59">
        <f t="shared" si="29"/>
        <v>1128</v>
      </c>
      <c r="J1518" s="58">
        <v>0.56999999999999995</v>
      </c>
      <c r="K1518" s="35">
        <v>1972</v>
      </c>
      <c r="L1518" s="29">
        <v>455</v>
      </c>
      <c r="M1518" s="34">
        <f t="shared" si="30"/>
        <v>1298</v>
      </c>
      <c r="N1518" s="35">
        <f t="shared" si="31"/>
        <v>674</v>
      </c>
      <c r="O1518" s="36">
        <f t="shared" si="27"/>
        <v>0.34178498985801214</v>
      </c>
    </row>
    <row r="1519" spans="1:15" x14ac:dyDescent="0.25">
      <c r="A1519" s="37">
        <v>170201</v>
      </c>
      <c r="B1519" s="30" t="s">
        <v>52</v>
      </c>
      <c r="C1519" s="30" t="s">
        <v>1488</v>
      </c>
      <c r="D1519" s="30" t="s">
        <v>1488</v>
      </c>
      <c r="E1519" s="42">
        <v>2177</v>
      </c>
      <c r="F1519" s="32">
        <v>2403</v>
      </c>
      <c r="G1519" s="59">
        <f t="shared" si="28"/>
        <v>226</v>
      </c>
      <c r="H1519" s="59">
        <v>1930</v>
      </c>
      <c r="I1519" s="59">
        <f t="shared" si="29"/>
        <v>473</v>
      </c>
      <c r="J1519" s="58">
        <v>0.2</v>
      </c>
      <c r="K1519" s="35">
        <v>2373</v>
      </c>
      <c r="L1519" s="29">
        <v>201</v>
      </c>
      <c r="M1519" s="35">
        <f t="shared" si="30"/>
        <v>2131</v>
      </c>
      <c r="N1519" s="35">
        <f t="shared" si="31"/>
        <v>242</v>
      </c>
      <c r="O1519" s="36">
        <f t="shared" si="27"/>
        <v>0.10198061525495154</v>
      </c>
    </row>
    <row r="1520" spans="1:15" x14ac:dyDescent="0.25">
      <c r="A1520" s="37">
        <v>170202</v>
      </c>
      <c r="B1520" s="30" t="s">
        <v>52</v>
      </c>
      <c r="C1520" s="30" t="s">
        <v>1488</v>
      </c>
      <c r="D1520" s="30" t="s">
        <v>1489</v>
      </c>
      <c r="E1520" s="42">
        <v>1335</v>
      </c>
      <c r="F1520" s="32">
        <v>1528</v>
      </c>
      <c r="G1520" s="59">
        <f t="shared" si="28"/>
        <v>193</v>
      </c>
      <c r="H1520" s="40">
        <v>605</v>
      </c>
      <c r="I1520" s="59">
        <f t="shared" si="29"/>
        <v>923</v>
      </c>
      <c r="J1520" s="58">
        <v>0.6</v>
      </c>
      <c r="K1520" s="35">
        <v>1547</v>
      </c>
      <c r="L1520" s="56"/>
      <c r="M1520" s="34">
        <f t="shared" si="30"/>
        <v>605</v>
      </c>
      <c r="N1520" s="35">
        <f t="shared" si="31"/>
        <v>942</v>
      </c>
      <c r="O1520" s="36">
        <f t="shared" si="27"/>
        <v>0.6089204912734324</v>
      </c>
    </row>
    <row r="1521" spans="1:15" x14ac:dyDescent="0.25">
      <c r="A1521" s="37">
        <v>170203</v>
      </c>
      <c r="B1521" s="30" t="s">
        <v>52</v>
      </c>
      <c r="C1521" s="30" t="s">
        <v>1488</v>
      </c>
      <c r="D1521" s="30" t="s">
        <v>52</v>
      </c>
      <c r="E1521" s="42">
        <v>5480</v>
      </c>
      <c r="F1521" s="32">
        <v>6790</v>
      </c>
      <c r="G1521" s="59">
        <f t="shared" si="28"/>
        <v>1310</v>
      </c>
      <c r="H1521" s="59">
        <v>2662</v>
      </c>
      <c r="I1521" s="59">
        <f t="shared" si="29"/>
        <v>4128</v>
      </c>
      <c r="J1521" s="58">
        <v>0.61</v>
      </c>
      <c r="K1521" s="35">
        <v>6553</v>
      </c>
      <c r="L1521" s="56"/>
      <c r="M1521" s="35">
        <f t="shared" si="30"/>
        <v>2662</v>
      </c>
      <c r="N1521" s="35">
        <f t="shared" si="31"/>
        <v>3891</v>
      </c>
      <c r="O1521" s="36">
        <f t="shared" si="27"/>
        <v>0.59377384404089728</v>
      </c>
    </row>
    <row r="1522" spans="1:15" x14ac:dyDescent="0.25">
      <c r="A1522" s="37">
        <v>170204</v>
      </c>
      <c r="B1522" s="30" t="s">
        <v>52</v>
      </c>
      <c r="C1522" s="30" t="s">
        <v>1488</v>
      </c>
      <c r="D1522" s="30" t="s">
        <v>1490</v>
      </c>
      <c r="E1522" s="42">
        <v>2976</v>
      </c>
      <c r="F1522" s="32">
        <v>3746</v>
      </c>
      <c r="G1522" s="59">
        <f t="shared" si="28"/>
        <v>770</v>
      </c>
      <c r="H1522" s="59">
        <v>1144</v>
      </c>
      <c r="I1522" s="59">
        <f t="shared" si="29"/>
        <v>2602</v>
      </c>
      <c r="J1522" s="58">
        <v>0.69</v>
      </c>
      <c r="K1522" s="35">
        <v>3821</v>
      </c>
      <c r="L1522" s="29">
        <v>459</v>
      </c>
      <c r="M1522" s="35">
        <f t="shared" si="30"/>
        <v>1603</v>
      </c>
      <c r="N1522" s="35">
        <f t="shared" si="31"/>
        <v>2218</v>
      </c>
      <c r="O1522" s="36">
        <f t="shared" si="27"/>
        <v>0.58047631510075892</v>
      </c>
    </row>
    <row r="1523" spans="1:15" x14ac:dyDescent="0.25">
      <c r="A1523" s="37">
        <v>170301</v>
      </c>
      <c r="B1523" s="30" t="s">
        <v>52</v>
      </c>
      <c r="C1523" s="30" t="s">
        <v>1491</v>
      </c>
      <c r="D1523" s="30" t="s">
        <v>1492</v>
      </c>
      <c r="E1523" s="42">
        <v>2281</v>
      </c>
      <c r="F1523" s="32">
        <v>3030</v>
      </c>
      <c r="G1523" s="59">
        <f t="shared" si="28"/>
        <v>749</v>
      </c>
      <c r="H1523" s="59">
        <v>1169</v>
      </c>
      <c r="I1523" s="59">
        <f t="shared" si="29"/>
        <v>1861</v>
      </c>
      <c r="J1523" s="58">
        <v>0.61</v>
      </c>
      <c r="K1523" s="35">
        <v>3227</v>
      </c>
      <c r="L1523" s="56"/>
      <c r="M1523" s="35">
        <f t="shared" si="30"/>
        <v>1169</v>
      </c>
      <c r="N1523" s="35">
        <f t="shared" si="31"/>
        <v>2058</v>
      </c>
      <c r="O1523" s="36">
        <f t="shared" si="27"/>
        <v>0.63774403470715835</v>
      </c>
    </row>
    <row r="1524" spans="1:15" x14ac:dyDescent="0.25">
      <c r="A1524" s="37">
        <v>170302</v>
      </c>
      <c r="B1524" s="30" t="s">
        <v>52</v>
      </c>
      <c r="C1524" s="30" t="s">
        <v>1491</v>
      </c>
      <c r="D1524" s="30" t="s">
        <v>1493</v>
      </c>
      <c r="E1524" s="42">
        <v>932</v>
      </c>
      <c r="F1524" s="32">
        <v>1074</v>
      </c>
      <c r="G1524" s="59">
        <f t="shared" si="28"/>
        <v>142</v>
      </c>
      <c r="H1524" s="40">
        <v>173</v>
      </c>
      <c r="I1524" s="59">
        <f t="shared" si="29"/>
        <v>901</v>
      </c>
      <c r="J1524" s="58">
        <v>0.84</v>
      </c>
      <c r="K1524" s="35">
        <v>1028</v>
      </c>
      <c r="L1524" s="56"/>
      <c r="M1524" s="34">
        <f t="shared" si="30"/>
        <v>173</v>
      </c>
      <c r="N1524" s="35">
        <f t="shared" si="31"/>
        <v>855</v>
      </c>
      <c r="O1524" s="36">
        <f t="shared" si="27"/>
        <v>0.83171206225680938</v>
      </c>
    </row>
    <row r="1525" spans="1:15" x14ac:dyDescent="0.25">
      <c r="A1525" s="37">
        <v>170303</v>
      </c>
      <c r="B1525" s="30" t="s">
        <v>52</v>
      </c>
      <c r="C1525" s="30" t="s">
        <v>1491</v>
      </c>
      <c r="D1525" s="30" t="s">
        <v>1491</v>
      </c>
      <c r="E1525" s="42">
        <v>2786</v>
      </c>
      <c r="F1525" s="32">
        <v>3420</v>
      </c>
      <c r="G1525" s="59">
        <f t="shared" si="28"/>
        <v>634</v>
      </c>
      <c r="H1525" s="59">
        <v>2181</v>
      </c>
      <c r="I1525" s="59">
        <f t="shared" si="29"/>
        <v>1239</v>
      </c>
      <c r="J1525" s="58">
        <v>0.36</v>
      </c>
      <c r="K1525" s="35">
        <v>3468</v>
      </c>
      <c r="L1525" s="56"/>
      <c r="M1525" s="35">
        <f t="shared" si="30"/>
        <v>2181</v>
      </c>
      <c r="N1525" s="35">
        <f t="shared" si="31"/>
        <v>1287</v>
      </c>
      <c r="O1525" s="36">
        <f t="shared" si="27"/>
        <v>0.37110726643598618</v>
      </c>
    </row>
    <row r="1526" spans="1:15" x14ac:dyDescent="0.25">
      <c r="A1526" s="37">
        <v>180101</v>
      </c>
      <c r="B1526" s="30" t="s">
        <v>53</v>
      </c>
      <c r="C1526" s="30" t="s">
        <v>1494</v>
      </c>
      <c r="D1526" s="30" t="s">
        <v>53</v>
      </c>
      <c r="E1526" s="42">
        <v>3763</v>
      </c>
      <c r="F1526" s="32">
        <v>4041</v>
      </c>
      <c r="G1526" s="59">
        <f t="shared" si="28"/>
        <v>278</v>
      </c>
      <c r="H1526" s="59">
        <v>2561</v>
      </c>
      <c r="I1526" s="59">
        <f t="shared" si="29"/>
        <v>1480</v>
      </c>
      <c r="J1526" s="58">
        <v>0.37</v>
      </c>
      <c r="K1526" s="35">
        <v>3994</v>
      </c>
      <c r="L1526" s="29">
        <v>139</v>
      </c>
      <c r="M1526" s="35">
        <f t="shared" si="30"/>
        <v>2700</v>
      </c>
      <c r="N1526" s="35">
        <f t="shared" si="31"/>
        <v>1294</v>
      </c>
      <c r="O1526" s="36">
        <f t="shared" si="27"/>
        <v>0.32398597896845266</v>
      </c>
    </row>
    <row r="1527" spans="1:15" x14ac:dyDescent="0.25">
      <c r="A1527" s="37">
        <v>180102</v>
      </c>
      <c r="B1527" s="30" t="s">
        <v>53</v>
      </c>
      <c r="C1527" s="30" t="s">
        <v>1494</v>
      </c>
      <c r="D1527" s="30" t="s">
        <v>1495</v>
      </c>
      <c r="E1527" s="42">
        <v>1762</v>
      </c>
      <c r="F1527" s="32">
        <v>2322</v>
      </c>
      <c r="G1527" s="59">
        <f t="shared" si="28"/>
        <v>560</v>
      </c>
      <c r="H1527" s="59">
        <v>1383</v>
      </c>
      <c r="I1527" s="59">
        <f t="shared" si="29"/>
        <v>939</v>
      </c>
      <c r="J1527" s="58">
        <v>0.4</v>
      </c>
      <c r="K1527" s="35">
        <v>2197</v>
      </c>
      <c r="L1527" s="56"/>
      <c r="M1527" s="35">
        <f t="shared" si="30"/>
        <v>1383</v>
      </c>
      <c r="N1527" s="35">
        <f t="shared" si="31"/>
        <v>814</v>
      </c>
      <c r="O1527" s="36">
        <f t="shared" si="27"/>
        <v>0.37050523441055988</v>
      </c>
    </row>
    <row r="1528" spans="1:15" x14ac:dyDescent="0.25">
      <c r="A1528" s="37">
        <v>180103</v>
      </c>
      <c r="B1528" s="30" t="s">
        <v>53</v>
      </c>
      <c r="C1528" s="30" t="s">
        <v>1494</v>
      </c>
      <c r="D1528" s="30" t="s">
        <v>1496</v>
      </c>
      <c r="E1528" s="57">
        <v>625</v>
      </c>
      <c r="F1528" s="39">
        <v>756</v>
      </c>
      <c r="G1528" s="40">
        <f t="shared" si="28"/>
        <v>131</v>
      </c>
      <c r="H1528" s="40">
        <v>513</v>
      </c>
      <c r="I1528" s="40">
        <f t="shared" si="29"/>
        <v>243</v>
      </c>
      <c r="J1528" s="58">
        <v>0.32</v>
      </c>
      <c r="K1528" s="34">
        <v>723</v>
      </c>
      <c r="L1528" s="56"/>
      <c r="M1528" s="34">
        <f t="shared" si="30"/>
        <v>513</v>
      </c>
      <c r="N1528" s="34">
        <f t="shared" si="31"/>
        <v>210</v>
      </c>
      <c r="O1528" s="36">
        <f t="shared" si="27"/>
        <v>0.29045643153526973</v>
      </c>
    </row>
    <row r="1529" spans="1:15" x14ac:dyDescent="0.25">
      <c r="A1529" s="37">
        <v>180104</v>
      </c>
      <c r="B1529" s="30" t="s">
        <v>53</v>
      </c>
      <c r="C1529" s="30" t="s">
        <v>1494</v>
      </c>
      <c r="D1529" s="30" t="s">
        <v>1497</v>
      </c>
      <c r="E1529" s="57">
        <v>517</v>
      </c>
      <c r="F1529" s="39">
        <v>596</v>
      </c>
      <c r="G1529" s="40">
        <f t="shared" si="28"/>
        <v>79</v>
      </c>
      <c r="H1529" s="40">
        <v>360</v>
      </c>
      <c r="I1529" s="40">
        <f t="shared" si="29"/>
        <v>236</v>
      </c>
      <c r="J1529" s="58">
        <v>0.4</v>
      </c>
      <c r="K1529" s="34">
        <v>586</v>
      </c>
      <c r="L1529" s="56"/>
      <c r="M1529" s="34">
        <f t="shared" si="30"/>
        <v>360</v>
      </c>
      <c r="N1529" s="34">
        <f t="shared" si="31"/>
        <v>226</v>
      </c>
      <c r="O1529" s="36">
        <f t="shared" si="27"/>
        <v>0.38566552901023893</v>
      </c>
    </row>
    <row r="1530" spans="1:15" x14ac:dyDescent="0.25">
      <c r="A1530" s="37">
        <v>180105</v>
      </c>
      <c r="B1530" s="30" t="s">
        <v>53</v>
      </c>
      <c r="C1530" s="30" t="s">
        <v>1494</v>
      </c>
      <c r="D1530" s="30" t="s">
        <v>132</v>
      </c>
      <c r="E1530" s="42">
        <v>1478</v>
      </c>
      <c r="F1530" s="32">
        <v>1668</v>
      </c>
      <c r="G1530" s="59">
        <f t="shared" si="28"/>
        <v>190</v>
      </c>
      <c r="H1530" s="40">
        <v>888</v>
      </c>
      <c r="I1530" s="59">
        <f t="shared" si="29"/>
        <v>780</v>
      </c>
      <c r="J1530" s="58">
        <v>0.47</v>
      </c>
      <c r="K1530" s="35">
        <v>1588</v>
      </c>
      <c r="L1530" s="56"/>
      <c r="M1530" s="34">
        <f t="shared" si="30"/>
        <v>888</v>
      </c>
      <c r="N1530" s="35">
        <f t="shared" si="31"/>
        <v>700</v>
      </c>
      <c r="O1530" s="36">
        <f t="shared" si="27"/>
        <v>0.44080604534005036</v>
      </c>
    </row>
    <row r="1531" spans="1:15" x14ac:dyDescent="0.25">
      <c r="A1531" s="37">
        <v>180106</v>
      </c>
      <c r="B1531" s="30" t="s">
        <v>53</v>
      </c>
      <c r="C1531" s="30" t="s">
        <v>1494</v>
      </c>
      <c r="D1531" s="30" t="s">
        <v>1498</v>
      </c>
      <c r="E1531" s="42">
        <v>4182</v>
      </c>
      <c r="F1531" s="32">
        <v>6757</v>
      </c>
      <c r="G1531" s="59">
        <f t="shared" si="28"/>
        <v>2575</v>
      </c>
      <c r="H1531" s="59">
        <v>4003</v>
      </c>
      <c r="I1531" s="59">
        <f t="shared" si="29"/>
        <v>2754</v>
      </c>
      <c r="J1531" s="58">
        <v>0.41</v>
      </c>
      <c r="K1531" s="35">
        <v>6753</v>
      </c>
      <c r="L1531" s="56"/>
      <c r="M1531" s="35">
        <f t="shared" si="30"/>
        <v>4003</v>
      </c>
      <c r="N1531" s="35">
        <f t="shared" si="31"/>
        <v>2750</v>
      </c>
      <c r="O1531" s="36">
        <f t="shared" si="27"/>
        <v>0.4072264178883459</v>
      </c>
    </row>
    <row r="1532" spans="1:15" x14ac:dyDescent="0.25">
      <c r="A1532" s="37">
        <v>180201</v>
      </c>
      <c r="B1532" s="30" t="s">
        <v>53</v>
      </c>
      <c r="C1532" s="30" t="s">
        <v>1499</v>
      </c>
      <c r="D1532" s="30" t="s">
        <v>1500</v>
      </c>
      <c r="E1532" s="42">
        <v>2801</v>
      </c>
      <c r="F1532" s="32">
        <v>3198</v>
      </c>
      <c r="G1532" s="59">
        <f t="shared" si="28"/>
        <v>397</v>
      </c>
      <c r="H1532" s="59">
        <v>1909</v>
      </c>
      <c r="I1532" s="59">
        <f t="shared" si="29"/>
        <v>1289</v>
      </c>
      <c r="J1532" s="58">
        <v>0.4</v>
      </c>
      <c r="K1532" s="35">
        <v>3117</v>
      </c>
      <c r="L1532" s="56"/>
      <c r="M1532" s="35">
        <f t="shared" si="30"/>
        <v>1909</v>
      </c>
      <c r="N1532" s="35">
        <f t="shared" si="31"/>
        <v>1208</v>
      </c>
      <c r="O1532" s="36">
        <f t="shared" si="27"/>
        <v>0.38755213346166184</v>
      </c>
    </row>
    <row r="1533" spans="1:15" x14ac:dyDescent="0.25">
      <c r="A1533" s="37">
        <v>180202</v>
      </c>
      <c r="B1533" s="30" t="s">
        <v>53</v>
      </c>
      <c r="C1533" s="30" t="s">
        <v>1499</v>
      </c>
      <c r="D1533" s="30" t="s">
        <v>1501</v>
      </c>
      <c r="E1533" s="57">
        <v>588</v>
      </c>
      <c r="F1533" s="39">
        <v>644</v>
      </c>
      <c r="G1533" s="40">
        <f t="shared" si="28"/>
        <v>56</v>
      </c>
      <c r="H1533" s="40">
        <v>556</v>
      </c>
      <c r="I1533" s="40">
        <f t="shared" si="29"/>
        <v>88</v>
      </c>
      <c r="J1533" s="58">
        <v>0.14000000000000001</v>
      </c>
      <c r="K1533" s="34">
        <v>628</v>
      </c>
      <c r="L1533" s="29">
        <v>72</v>
      </c>
      <c r="M1533" s="34">
        <f t="shared" si="30"/>
        <v>628</v>
      </c>
      <c r="N1533" s="34">
        <f t="shared" si="31"/>
        <v>0</v>
      </c>
      <c r="O1533" s="36">
        <f t="shared" si="27"/>
        <v>0</v>
      </c>
    </row>
    <row r="1534" spans="1:15" x14ac:dyDescent="0.25">
      <c r="A1534" s="37">
        <v>180203</v>
      </c>
      <c r="B1534" s="30" t="s">
        <v>53</v>
      </c>
      <c r="C1534" s="30" t="s">
        <v>1499</v>
      </c>
      <c r="D1534" s="30" t="s">
        <v>1502</v>
      </c>
      <c r="E1534" s="57">
        <v>831</v>
      </c>
      <c r="F1534" s="39">
        <v>996</v>
      </c>
      <c r="G1534" s="40">
        <f t="shared" si="28"/>
        <v>165</v>
      </c>
      <c r="H1534" s="40">
        <v>685</v>
      </c>
      <c r="I1534" s="40">
        <f t="shared" si="29"/>
        <v>311</v>
      </c>
      <c r="J1534" s="58">
        <v>0.31</v>
      </c>
      <c r="K1534" s="34">
        <v>965</v>
      </c>
      <c r="L1534" s="56"/>
      <c r="M1534" s="34">
        <f t="shared" si="30"/>
        <v>685</v>
      </c>
      <c r="N1534" s="34">
        <f t="shared" si="31"/>
        <v>280</v>
      </c>
      <c r="O1534" s="36">
        <f t="shared" si="27"/>
        <v>0.29015544041450775</v>
      </c>
    </row>
    <row r="1535" spans="1:15" x14ac:dyDescent="0.25">
      <c r="A1535" s="37">
        <v>180204</v>
      </c>
      <c r="B1535" s="30" t="s">
        <v>53</v>
      </c>
      <c r="C1535" s="30" t="s">
        <v>1499</v>
      </c>
      <c r="D1535" s="30" t="s">
        <v>1503</v>
      </c>
      <c r="E1535" s="42">
        <v>2587</v>
      </c>
      <c r="F1535" s="32">
        <v>3111</v>
      </c>
      <c r="G1535" s="59">
        <f t="shared" si="28"/>
        <v>524</v>
      </c>
      <c r="H1535" s="40">
        <v>821</v>
      </c>
      <c r="I1535" s="59">
        <f t="shared" si="29"/>
        <v>2290</v>
      </c>
      <c r="J1535" s="58">
        <v>0.74</v>
      </c>
      <c r="K1535" s="35">
        <v>3014</v>
      </c>
      <c r="L1535" s="56"/>
      <c r="M1535" s="34">
        <f t="shared" si="30"/>
        <v>821</v>
      </c>
      <c r="N1535" s="35">
        <f t="shared" si="31"/>
        <v>2193</v>
      </c>
      <c r="O1535" s="36">
        <f t="shared" si="27"/>
        <v>0.72760451227604517</v>
      </c>
    </row>
    <row r="1536" spans="1:15" x14ac:dyDescent="0.25">
      <c r="A1536" s="37">
        <v>180205</v>
      </c>
      <c r="B1536" s="30" t="s">
        <v>53</v>
      </c>
      <c r="C1536" s="30" t="s">
        <v>1499</v>
      </c>
      <c r="D1536" s="30" t="s">
        <v>1504</v>
      </c>
      <c r="E1536" s="57">
        <v>610</v>
      </c>
      <c r="F1536" s="39">
        <v>610</v>
      </c>
      <c r="G1536" s="40">
        <f t="shared" si="28"/>
        <v>0</v>
      </c>
      <c r="H1536" s="40">
        <v>610</v>
      </c>
      <c r="I1536" s="40">
        <f t="shared" si="29"/>
        <v>0</v>
      </c>
      <c r="J1536" s="58">
        <v>0</v>
      </c>
      <c r="K1536" s="34">
        <v>610</v>
      </c>
      <c r="L1536" s="56"/>
      <c r="M1536" s="34">
        <f t="shared" si="30"/>
        <v>610</v>
      </c>
      <c r="N1536" s="34">
        <f t="shared" si="31"/>
        <v>0</v>
      </c>
      <c r="O1536" s="36">
        <f t="shared" si="27"/>
        <v>0</v>
      </c>
    </row>
    <row r="1537" spans="1:15" x14ac:dyDescent="0.25">
      <c r="A1537" s="37">
        <v>180206</v>
      </c>
      <c r="B1537" s="30" t="s">
        <v>53</v>
      </c>
      <c r="C1537" s="30" t="s">
        <v>1499</v>
      </c>
      <c r="D1537" s="30" t="s">
        <v>1505</v>
      </c>
      <c r="E1537" s="57">
        <v>494</v>
      </c>
      <c r="F1537" s="39">
        <v>538</v>
      </c>
      <c r="G1537" s="40">
        <f t="shared" si="28"/>
        <v>44</v>
      </c>
      <c r="H1537" s="40">
        <v>446</v>
      </c>
      <c r="I1537" s="40">
        <f t="shared" si="29"/>
        <v>92</v>
      </c>
      <c r="J1537" s="58">
        <v>0.17</v>
      </c>
      <c r="K1537" s="34">
        <v>493</v>
      </c>
      <c r="L1537" s="56"/>
      <c r="M1537" s="34">
        <f t="shared" si="30"/>
        <v>446</v>
      </c>
      <c r="N1537" s="34">
        <f t="shared" si="31"/>
        <v>47</v>
      </c>
      <c r="O1537" s="36">
        <f t="shared" si="27"/>
        <v>9.5334685598377281E-2</v>
      </c>
    </row>
    <row r="1538" spans="1:15" x14ac:dyDescent="0.25">
      <c r="A1538" s="37">
        <v>180207</v>
      </c>
      <c r="B1538" s="30" t="s">
        <v>53</v>
      </c>
      <c r="C1538" s="30" t="s">
        <v>1499</v>
      </c>
      <c r="D1538" s="30" t="s">
        <v>1506</v>
      </c>
      <c r="E1538" s="57">
        <v>389</v>
      </c>
      <c r="F1538" s="39">
        <v>436</v>
      </c>
      <c r="G1538" s="40">
        <f t="shared" si="28"/>
        <v>47</v>
      </c>
      <c r="H1538" s="40">
        <v>192</v>
      </c>
      <c r="I1538" s="40">
        <f t="shared" si="29"/>
        <v>244</v>
      </c>
      <c r="J1538" s="58">
        <v>0.56000000000000005</v>
      </c>
      <c r="K1538" s="34">
        <v>402</v>
      </c>
      <c r="L1538" s="56"/>
      <c r="M1538" s="34">
        <f t="shared" si="30"/>
        <v>192</v>
      </c>
      <c r="N1538" s="34">
        <f t="shared" si="31"/>
        <v>210</v>
      </c>
      <c r="O1538" s="36">
        <f t="shared" si="27"/>
        <v>0.52238805970149249</v>
      </c>
    </row>
    <row r="1539" spans="1:15" x14ac:dyDescent="0.25">
      <c r="A1539" s="37">
        <v>180208</v>
      </c>
      <c r="B1539" s="30" t="s">
        <v>53</v>
      </c>
      <c r="C1539" s="30" t="s">
        <v>1499</v>
      </c>
      <c r="D1539" s="30" t="s">
        <v>1507</v>
      </c>
      <c r="E1539" s="42">
        <v>2222</v>
      </c>
      <c r="F1539" s="32">
        <v>2568</v>
      </c>
      <c r="G1539" s="59">
        <f t="shared" si="28"/>
        <v>346</v>
      </c>
      <c r="H1539" s="40">
        <v>61</v>
      </c>
      <c r="I1539" s="59">
        <f t="shared" si="29"/>
        <v>2507</v>
      </c>
      <c r="J1539" s="58">
        <v>0.98</v>
      </c>
      <c r="K1539" s="35">
        <v>2512</v>
      </c>
      <c r="L1539" s="29">
        <v>0</v>
      </c>
      <c r="M1539" s="34">
        <f t="shared" si="30"/>
        <v>61</v>
      </c>
      <c r="N1539" s="35">
        <f t="shared" si="31"/>
        <v>2451</v>
      </c>
      <c r="O1539" s="36">
        <f t="shared" si="27"/>
        <v>0.97571656050955413</v>
      </c>
    </row>
    <row r="1540" spans="1:15" x14ac:dyDescent="0.25">
      <c r="A1540" s="37">
        <v>180209</v>
      </c>
      <c r="B1540" s="30" t="s">
        <v>53</v>
      </c>
      <c r="C1540" s="30" t="s">
        <v>1499</v>
      </c>
      <c r="D1540" s="30" t="s">
        <v>1508</v>
      </c>
      <c r="E1540" s="57">
        <v>450</v>
      </c>
      <c r="F1540" s="39">
        <v>513</v>
      </c>
      <c r="G1540" s="40">
        <f t="shared" si="28"/>
        <v>63</v>
      </c>
      <c r="H1540" s="40">
        <v>426</v>
      </c>
      <c r="I1540" s="40">
        <f t="shared" si="29"/>
        <v>87</v>
      </c>
      <c r="J1540" s="58">
        <v>0.17</v>
      </c>
      <c r="K1540" s="34">
        <v>480</v>
      </c>
      <c r="L1540" s="56"/>
      <c r="M1540" s="34">
        <f t="shared" si="30"/>
        <v>426</v>
      </c>
      <c r="N1540" s="34">
        <f t="shared" si="31"/>
        <v>54</v>
      </c>
      <c r="O1540" s="36">
        <f t="shared" ref="O1540:O1794" si="32">N1540/K1540</f>
        <v>0.1125</v>
      </c>
    </row>
    <row r="1541" spans="1:15" x14ac:dyDescent="0.25">
      <c r="A1541" s="37">
        <v>180210</v>
      </c>
      <c r="B1541" s="30" t="s">
        <v>53</v>
      </c>
      <c r="C1541" s="30" t="s">
        <v>1499</v>
      </c>
      <c r="D1541" s="30" t="s">
        <v>1509</v>
      </c>
      <c r="E1541" s="42">
        <v>1515</v>
      </c>
      <c r="F1541" s="32">
        <v>1697</v>
      </c>
      <c r="G1541" s="59">
        <f t="shared" ref="G1541:G1795" si="33">F1541-E1541</f>
        <v>182</v>
      </c>
      <c r="H1541" s="40">
        <v>813</v>
      </c>
      <c r="I1541" s="59">
        <f t="shared" ref="I1541:I1795" si="34">F1541-H1541</f>
        <v>884</v>
      </c>
      <c r="J1541" s="58">
        <v>0.52</v>
      </c>
      <c r="K1541" s="35">
        <v>1574</v>
      </c>
      <c r="L1541" s="56"/>
      <c r="M1541" s="34">
        <f t="shared" ref="M1541:M1795" si="35">H1541+L1541</f>
        <v>813</v>
      </c>
      <c r="N1541" s="35">
        <f t="shared" ref="N1541:N1795" si="36">K1541-M1541</f>
        <v>761</v>
      </c>
      <c r="O1541" s="36">
        <f t="shared" si="32"/>
        <v>0.48348157560355781</v>
      </c>
    </row>
    <row r="1542" spans="1:15" x14ac:dyDescent="0.25">
      <c r="A1542" s="37">
        <v>180211</v>
      </c>
      <c r="B1542" s="30" t="s">
        <v>53</v>
      </c>
      <c r="C1542" s="30" t="s">
        <v>1499</v>
      </c>
      <c r="D1542" s="30" t="s">
        <v>1510</v>
      </c>
      <c r="E1542" s="57">
        <v>793</v>
      </c>
      <c r="F1542" s="39">
        <v>874</v>
      </c>
      <c r="G1542" s="40">
        <f t="shared" si="33"/>
        <v>81</v>
      </c>
      <c r="H1542" s="40">
        <v>0</v>
      </c>
      <c r="I1542" s="40">
        <f t="shared" si="34"/>
        <v>874</v>
      </c>
      <c r="J1542" s="58">
        <v>1</v>
      </c>
      <c r="K1542" s="34">
        <v>823</v>
      </c>
      <c r="L1542" s="56"/>
      <c r="M1542" s="34">
        <f t="shared" si="35"/>
        <v>0</v>
      </c>
      <c r="N1542" s="34">
        <f t="shared" si="36"/>
        <v>823</v>
      </c>
      <c r="O1542" s="36">
        <f t="shared" si="32"/>
        <v>1</v>
      </c>
    </row>
    <row r="1543" spans="1:15" x14ac:dyDescent="0.25">
      <c r="A1543" s="37">
        <v>180301</v>
      </c>
      <c r="B1543" s="30" t="s">
        <v>53</v>
      </c>
      <c r="C1543" s="30" t="s">
        <v>1511</v>
      </c>
      <c r="D1543" s="30" t="s">
        <v>1511</v>
      </c>
      <c r="E1543" s="57">
        <v>109</v>
      </c>
      <c r="F1543" s="39">
        <v>128</v>
      </c>
      <c r="G1543" s="40">
        <f t="shared" si="33"/>
        <v>19</v>
      </c>
      <c r="H1543" s="40">
        <v>92</v>
      </c>
      <c r="I1543" s="40">
        <f t="shared" si="34"/>
        <v>36</v>
      </c>
      <c r="J1543" s="58">
        <v>0.28000000000000003</v>
      </c>
      <c r="K1543" s="34">
        <v>137</v>
      </c>
      <c r="L1543" s="56"/>
      <c r="M1543" s="34">
        <f t="shared" si="35"/>
        <v>92</v>
      </c>
      <c r="N1543" s="34">
        <f t="shared" si="36"/>
        <v>45</v>
      </c>
      <c r="O1543" s="36">
        <f t="shared" si="32"/>
        <v>0.32846715328467152</v>
      </c>
    </row>
    <row r="1544" spans="1:15" x14ac:dyDescent="0.25">
      <c r="A1544" s="37">
        <v>180302</v>
      </c>
      <c r="B1544" s="30" t="s">
        <v>53</v>
      </c>
      <c r="C1544" s="30" t="s">
        <v>1511</v>
      </c>
      <c r="D1544" s="30" t="s">
        <v>1512</v>
      </c>
      <c r="E1544" s="57">
        <v>25</v>
      </c>
      <c r="F1544" s="39">
        <v>640</v>
      </c>
      <c r="G1544" s="40">
        <f t="shared" si="33"/>
        <v>615</v>
      </c>
      <c r="H1544" s="40">
        <v>0</v>
      </c>
      <c r="I1544" s="40">
        <f t="shared" si="34"/>
        <v>640</v>
      </c>
      <c r="J1544" s="58">
        <v>1</v>
      </c>
      <c r="K1544" s="34">
        <v>817</v>
      </c>
      <c r="L1544" s="56"/>
      <c r="M1544" s="34">
        <f t="shared" si="35"/>
        <v>0</v>
      </c>
      <c r="N1544" s="34">
        <f t="shared" si="36"/>
        <v>817</v>
      </c>
      <c r="O1544" s="36">
        <f t="shared" si="32"/>
        <v>1</v>
      </c>
    </row>
    <row r="1545" spans="1:15" x14ac:dyDescent="0.25">
      <c r="A1545" s="37">
        <v>180303</v>
      </c>
      <c r="B1545" s="30" t="s">
        <v>53</v>
      </c>
      <c r="C1545" s="30" t="s">
        <v>1511</v>
      </c>
      <c r="D1545" s="30" t="s">
        <v>1513</v>
      </c>
      <c r="E1545" s="57">
        <v>16</v>
      </c>
      <c r="F1545" s="39">
        <v>17</v>
      </c>
      <c r="G1545" s="40">
        <f t="shared" si="33"/>
        <v>1</v>
      </c>
      <c r="H1545" s="40">
        <v>0</v>
      </c>
      <c r="I1545" s="40">
        <f t="shared" si="34"/>
        <v>17</v>
      </c>
      <c r="J1545" s="58">
        <v>1</v>
      </c>
      <c r="K1545" s="34">
        <v>17</v>
      </c>
      <c r="L1545" s="56"/>
      <c r="M1545" s="34">
        <f t="shared" si="35"/>
        <v>0</v>
      </c>
      <c r="N1545" s="34">
        <f t="shared" si="36"/>
        <v>17</v>
      </c>
      <c r="O1545" s="36">
        <f t="shared" si="32"/>
        <v>1</v>
      </c>
    </row>
    <row r="1546" spans="1:15" x14ac:dyDescent="0.25">
      <c r="A1546" s="37">
        <v>190101</v>
      </c>
      <c r="B1546" s="30" t="s">
        <v>54</v>
      </c>
      <c r="C1546" s="30" t="s">
        <v>54</v>
      </c>
      <c r="D1546" s="30" t="s">
        <v>1514</v>
      </c>
      <c r="E1546" s="57">
        <v>26</v>
      </c>
      <c r="F1546" s="39">
        <v>29</v>
      </c>
      <c r="G1546" s="40">
        <f t="shared" si="33"/>
        <v>3</v>
      </c>
      <c r="H1546" s="40">
        <v>0</v>
      </c>
      <c r="I1546" s="40">
        <f t="shared" si="34"/>
        <v>29</v>
      </c>
      <c r="J1546" s="58">
        <v>1</v>
      </c>
      <c r="K1546" s="34">
        <v>28</v>
      </c>
      <c r="L1546" s="56"/>
      <c r="M1546" s="34">
        <f t="shared" si="35"/>
        <v>0</v>
      </c>
      <c r="N1546" s="34">
        <f t="shared" si="36"/>
        <v>28</v>
      </c>
      <c r="O1546" s="36">
        <f t="shared" si="32"/>
        <v>1</v>
      </c>
    </row>
    <row r="1547" spans="1:15" x14ac:dyDescent="0.25">
      <c r="A1547" s="37">
        <v>190102</v>
      </c>
      <c r="B1547" s="30" t="s">
        <v>54</v>
      </c>
      <c r="C1547" s="30" t="s">
        <v>54</v>
      </c>
      <c r="D1547" s="30" t="s">
        <v>1515</v>
      </c>
      <c r="E1547" s="42">
        <v>4255</v>
      </c>
      <c r="F1547" s="32">
        <v>4621</v>
      </c>
      <c r="G1547" s="59">
        <f t="shared" si="33"/>
        <v>366</v>
      </c>
      <c r="H1547" s="59">
        <v>4226</v>
      </c>
      <c r="I1547" s="59">
        <f t="shared" si="34"/>
        <v>395</v>
      </c>
      <c r="J1547" s="58">
        <v>0.09</v>
      </c>
      <c r="K1547" s="35">
        <v>4601</v>
      </c>
      <c r="L1547" s="56"/>
      <c r="M1547" s="35">
        <f t="shared" si="35"/>
        <v>4226</v>
      </c>
      <c r="N1547" s="35">
        <f t="shared" si="36"/>
        <v>375</v>
      </c>
      <c r="O1547" s="36">
        <f t="shared" si="32"/>
        <v>8.1504020865029336E-2</v>
      </c>
    </row>
    <row r="1548" spans="1:15" x14ac:dyDescent="0.25">
      <c r="A1548" s="37">
        <v>190103</v>
      </c>
      <c r="B1548" s="30" t="s">
        <v>54</v>
      </c>
      <c r="C1548" s="30" t="s">
        <v>54</v>
      </c>
      <c r="D1548" s="30" t="s">
        <v>1516</v>
      </c>
      <c r="E1548" s="57">
        <v>671</v>
      </c>
      <c r="F1548" s="39">
        <v>648</v>
      </c>
      <c r="G1548" s="40">
        <f t="shared" si="33"/>
        <v>-23</v>
      </c>
      <c r="H1548" s="40">
        <v>547</v>
      </c>
      <c r="I1548" s="40">
        <f t="shared" si="34"/>
        <v>101</v>
      </c>
      <c r="J1548" s="58">
        <v>0.16</v>
      </c>
      <c r="K1548" s="34">
        <v>562</v>
      </c>
      <c r="L1548" s="56"/>
      <c r="M1548" s="34">
        <f t="shared" si="35"/>
        <v>547</v>
      </c>
      <c r="N1548" s="34">
        <f t="shared" si="36"/>
        <v>15</v>
      </c>
      <c r="O1548" s="36">
        <f t="shared" si="32"/>
        <v>2.6690391459074734E-2</v>
      </c>
    </row>
    <row r="1549" spans="1:15" x14ac:dyDescent="0.25">
      <c r="A1549" s="37">
        <v>190104</v>
      </c>
      <c r="B1549" s="30" t="s">
        <v>54</v>
      </c>
      <c r="C1549" s="30" t="s">
        <v>54</v>
      </c>
      <c r="D1549" s="30" t="s">
        <v>1517</v>
      </c>
      <c r="E1549" s="42">
        <v>1157</v>
      </c>
      <c r="F1549" s="32">
        <v>1573</v>
      </c>
      <c r="G1549" s="59">
        <f t="shared" si="33"/>
        <v>416</v>
      </c>
      <c r="H1549" s="40">
        <v>678</v>
      </c>
      <c r="I1549" s="59">
        <f t="shared" si="34"/>
        <v>895</v>
      </c>
      <c r="J1549" s="58">
        <v>0.56999999999999995</v>
      </c>
      <c r="K1549" s="35">
        <v>1417</v>
      </c>
      <c r="L1549" s="56"/>
      <c r="M1549" s="34">
        <f t="shared" si="35"/>
        <v>678</v>
      </c>
      <c r="N1549" s="35">
        <f t="shared" si="36"/>
        <v>739</v>
      </c>
      <c r="O1549" s="36">
        <f t="shared" si="32"/>
        <v>0.52152434721242058</v>
      </c>
    </row>
    <row r="1550" spans="1:15" x14ac:dyDescent="0.25">
      <c r="A1550" s="37">
        <v>190105</v>
      </c>
      <c r="B1550" s="30" t="s">
        <v>54</v>
      </c>
      <c r="C1550" s="30" t="s">
        <v>54</v>
      </c>
      <c r="D1550" s="30" t="s">
        <v>1518</v>
      </c>
      <c r="E1550" s="42">
        <v>1336</v>
      </c>
      <c r="F1550" s="32">
        <v>1428</v>
      </c>
      <c r="G1550" s="59">
        <f t="shared" si="33"/>
        <v>92</v>
      </c>
      <c r="H1550" s="40">
        <v>608</v>
      </c>
      <c r="I1550" s="59">
        <f t="shared" si="34"/>
        <v>820</v>
      </c>
      <c r="J1550" s="58">
        <v>0.56999999999999995</v>
      </c>
      <c r="K1550" s="35">
        <v>1386</v>
      </c>
      <c r="L1550" s="56"/>
      <c r="M1550" s="34">
        <f t="shared" si="35"/>
        <v>608</v>
      </c>
      <c r="N1550" s="35">
        <f t="shared" si="36"/>
        <v>778</v>
      </c>
      <c r="O1550" s="36">
        <f t="shared" si="32"/>
        <v>0.56132756132756134</v>
      </c>
    </row>
    <row r="1551" spans="1:15" x14ac:dyDescent="0.25">
      <c r="A1551" s="37">
        <v>190106</v>
      </c>
      <c r="B1551" s="30" t="s">
        <v>54</v>
      </c>
      <c r="C1551" s="30" t="s">
        <v>54</v>
      </c>
      <c r="D1551" s="30" t="s">
        <v>1519</v>
      </c>
      <c r="E1551" s="42">
        <v>1592</v>
      </c>
      <c r="F1551" s="32">
        <v>1655</v>
      </c>
      <c r="G1551" s="59">
        <f t="shared" si="33"/>
        <v>63</v>
      </c>
      <c r="H1551" s="59">
        <v>1511</v>
      </c>
      <c r="I1551" s="59">
        <f t="shared" si="34"/>
        <v>144</v>
      </c>
      <c r="J1551" s="58">
        <v>0.09</v>
      </c>
      <c r="K1551" s="35">
        <v>1551</v>
      </c>
      <c r="L1551" s="56"/>
      <c r="M1551" s="35">
        <f t="shared" si="35"/>
        <v>1511</v>
      </c>
      <c r="N1551" s="35">
        <f t="shared" si="36"/>
        <v>40</v>
      </c>
      <c r="O1551" s="36">
        <f t="shared" si="32"/>
        <v>2.5789813023855575E-2</v>
      </c>
    </row>
    <row r="1552" spans="1:15" x14ac:dyDescent="0.25">
      <c r="A1552" s="37">
        <v>190107</v>
      </c>
      <c r="B1552" s="30" t="s">
        <v>54</v>
      </c>
      <c r="C1552" s="30" t="s">
        <v>54</v>
      </c>
      <c r="D1552" s="30" t="s">
        <v>832</v>
      </c>
      <c r="E1552" s="42">
        <v>5292</v>
      </c>
      <c r="F1552" s="32">
        <v>5696</v>
      </c>
      <c r="G1552" s="59">
        <f t="shared" si="33"/>
        <v>404</v>
      </c>
      <c r="H1552" s="59">
        <v>4627</v>
      </c>
      <c r="I1552" s="59">
        <f t="shared" si="34"/>
        <v>1069</v>
      </c>
      <c r="J1552" s="58">
        <v>0.19</v>
      </c>
      <c r="K1552" s="35">
        <v>5223</v>
      </c>
      <c r="L1552" s="56"/>
      <c r="M1552" s="35">
        <f t="shared" si="35"/>
        <v>4627</v>
      </c>
      <c r="N1552" s="35">
        <f t="shared" si="36"/>
        <v>596</v>
      </c>
      <c r="O1552" s="36">
        <f t="shared" si="32"/>
        <v>0.11411066436913651</v>
      </c>
    </row>
    <row r="1553" spans="1:15" x14ac:dyDescent="0.25">
      <c r="A1553" s="37">
        <v>190108</v>
      </c>
      <c r="B1553" s="30" t="s">
        <v>54</v>
      </c>
      <c r="C1553" s="30" t="s">
        <v>54</v>
      </c>
      <c r="D1553" s="30" t="s">
        <v>1520</v>
      </c>
      <c r="E1553" s="42">
        <v>3041</v>
      </c>
      <c r="F1553" s="32">
        <v>4155</v>
      </c>
      <c r="G1553" s="59">
        <f t="shared" si="33"/>
        <v>1114</v>
      </c>
      <c r="H1553" s="59">
        <v>3028</v>
      </c>
      <c r="I1553" s="59">
        <f t="shared" si="34"/>
        <v>1127</v>
      </c>
      <c r="J1553" s="58">
        <v>0.27</v>
      </c>
      <c r="K1553" s="35">
        <v>3818</v>
      </c>
      <c r="L1553" s="56"/>
      <c r="M1553" s="35">
        <f t="shared" si="35"/>
        <v>3028</v>
      </c>
      <c r="N1553" s="35">
        <f t="shared" si="36"/>
        <v>790</v>
      </c>
      <c r="O1553" s="36">
        <f t="shared" si="32"/>
        <v>0.2069146149816658</v>
      </c>
    </row>
    <row r="1554" spans="1:15" x14ac:dyDescent="0.25">
      <c r="A1554" s="37">
        <v>190109</v>
      </c>
      <c r="B1554" s="30" t="s">
        <v>54</v>
      </c>
      <c r="C1554" s="30" t="s">
        <v>54</v>
      </c>
      <c r="D1554" s="30" t="s">
        <v>1521</v>
      </c>
      <c r="E1554" s="42">
        <v>5840</v>
      </c>
      <c r="F1554" s="32">
        <v>7257</v>
      </c>
      <c r="G1554" s="59">
        <f t="shared" si="33"/>
        <v>1417</v>
      </c>
      <c r="H1554" s="59">
        <v>3592</v>
      </c>
      <c r="I1554" s="59">
        <f t="shared" si="34"/>
        <v>3665</v>
      </c>
      <c r="J1554" s="58">
        <v>0.51</v>
      </c>
      <c r="K1554" s="35">
        <v>7481</v>
      </c>
      <c r="L1554" s="56"/>
      <c r="M1554" s="35">
        <f t="shared" si="35"/>
        <v>3592</v>
      </c>
      <c r="N1554" s="35">
        <f t="shared" si="36"/>
        <v>3889</v>
      </c>
      <c r="O1554" s="36">
        <f t="shared" si="32"/>
        <v>0.51985028739473338</v>
      </c>
    </row>
    <row r="1555" spans="1:15" x14ac:dyDescent="0.25">
      <c r="A1555" s="37">
        <v>190110</v>
      </c>
      <c r="B1555" s="30" t="s">
        <v>54</v>
      </c>
      <c r="C1555" s="30" t="s">
        <v>54</v>
      </c>
      <c r="D1555" s="30" t="s">
        <v>1522</v>
      </c>
      <c r="E1555" s="42">
        <v>2717</v>
      </c>
      <c r="F1555" s="32">
        <v>3069</v>
      </c>
      <c r="G1555" s="59">
        <f t="shared" si="33"/>
        <v>352</v>
      </c>
      <c r="H1555" s="59">
        <v>2321</v>
      </c>
      <c r="I1555" s="59">
        <f t="shared" si="34"/>
        <v>748</v>
      </c>
      <c r="J1555" s="58">
        <v>0.24</v>
      </c>
      <c r="K1555" s="35">
        <v>2847</v>
      </c>
      <c r="L1555" s="56"/>
      <c r="M1555" s="35">
        <f t="shared" si="35"/>
        <v>2321</v>
      </c>
      <c r="N1555" s="35">
        <f t="shared" si="36"/>
        <v>526</v>
      </c>
      <c r="O1555" s="36">
        <f t="shared" si="32"/>
        <v>0.18475588338602036</v>
      </c>
    </row>
    <row r="1556" spans="1:15" x14ac:dyDescent="0.25">
      <c r="A1556" s="37">
        <v>190111</v>
      </c>
      <c r="B1556" s="30" t="s">
        <v>54</v>
      </c>
      <c r="C1556" s="30" t="s">
        <v>54</v>
      </c>
      <c r="D1556" s="30" t="s">
        <v>1523</v>
      </c>
      <c r="E1556" s="42">
        <v>2850</v>
      </c>
      <c r="F1556" s="32">
        <v>3602</v>
      </c>
      <c r="G1556" s="59">
        <f t="shared" si="33"/>
        <v>752</v>
      </c>
      <c r="H1556" s="59">
        <v>2779</v>
      </c>
      <c r="I1556" s="59">
        <f t="shared" si="34"/>
        <v>823</v>
      </c>
      <c r="J1556" s="58">
        <v>0.23</v>
      </c>
      <c r="K1556" s="35">
        <v>3626</v>
      </c>
      <c r="L1556" s="56"/>
      <c r="M1556" s="35">
        <f t="shared" si="35"/>
        <v>2779</v>
      </c>
      <c r="N1556" s="35">
        <f t="shared" si="36"/>
        <v>847</v>
      </c>
      <c r="O1556" s="36">
        <f t="shared" si="32"/>
        <v>0.2335907335907336</v>
      </c>
    </row>
    <row r="1557" spans="1:15" x14ac:dyDescent="0.25">
      <c r="A1557" s="37">
        <v>190112</v>
      </c>
      <c r="B1557" s="30" t="s">
        <v>54</v>
      </c>
      <c r="C1557" s="30" t="s">
        <v>54</v>
      </c>
      <c r="D1557" s="30" t="s">
        <v>1524</v>
      </c>
      <c r="E1557" s="42">
        <v>2971</v>
      </c>
      <c r="F1557" s="32">
        <v>3714</v>
      </c>
      <c r="G1557" s="59">
        <f t="shared" si="33"/>
        <v>743</v>
      </c>
      <c r="H1557" s="59">
        <v>2048</v>
      </c>
      <c r="I1557" s="59">
        <f t="shared" si="34"/>
        <v>1666</v>
      </c>
      <c r="J1557" s="58">
        <v>0.45</v>
      </c>
      <c r="K1557" s="35">
        <v>3802</v>
      </c>
      <c r="L1557" s="56"/>
      <c r="M1557" s="35">
        <f t="shared" si="35"/>
        <v>2048</v>
      </c>
      <c r="N1557" s="35">
        <f t="shared" si="36"/>
        <v>1754</v>
      </c>
      <c r="O1557" s="36">
        <f t="shared" si="32"/>
        <v>0.46133613887427671</v>
      </c>
    </row>
    <row r="1558" spans="1:15" x14ac:dyDescent="0.25">
      <c r="A1558" s="37">
        <v>190113</v>
      </c>
      <c r="B1558" s="30" t="s">
        <v>54</v>
      </c>
      <c r="C1558" s="30" t="s">
        <v>54</v>
      </c>
      <c r="D1558" s="30" t="s">
        <v>1172</v>
      </c>
      <c r="E1558" s="42">
        <v>3587</v>
      </c>
      <c r="F1558" s="32">
        <v>4645</v>
      </c>
      <c r="G1558" s="59">
        <f t="shared" si="33"/>
        <v>1058</v>
      </c>
      <c r="H1558" s="59">
        <v>2813</v>
      </c>
      <c r="I1558" s="59">
        <f t="shared" si="34"/>
        <v>1832</v>
      </c>
      <c r="J1558" s="58">
        <v>0.39</v>
      </c>
      <c r="K1558" s="35">
        <v>4535</v>
      </c>
      <c r="L1558" s="29">
        <v>139</v>
      </c>
      <c r="M1558" s="35">
        <f t="shared" si="35"/>
        <v>2952</v>
      </c>
      <c r="N1558" s="35">
        <f t="shared" si="36"/>
        <v>1583</v>
      </c>
      <c r="O1558" s="36">
        <f t="shared" si="32"/>
        <v>0.34906284454244763</v>
      </c>
    </row>
    <row r="1559" spans="1:15" x14ac:dyDescent="0.25">
      <c r="A1559" s="37">
        <v>190201</v>
      </c>
      <c r="B1559" s="30" t="s">
        <v>54</v>
      </c>
      <c r="C1559" s="30" t="s">
        <v>1525</v>
      </c>
      <c r="D1559" s="30" t="s">
        <v>1526</v>
      </c>
      <c r="E1559" s="42">
        <v>6223</v>
      </c>
      <c r="F1559" s="32">
        <v>7262</v>
      </c>
      <c r="G1559" s="59">
        <f t="shared" si="33"/>
        <v>1039</v>
      </c>
      <c r="H1559" s="59">
        <v>5487</v>
      </c>
      <c r="I1559" s="59">
        <f t="shared" si="34"/>
        <v>1775</v>
      </c>
      <c r="J1559" s="58">
        <v>0.24</v>
      </c>
      <c r="K1559" s="35">
        <v>7116</v>
      </c>
      <c r="L1559" s="56"/>
      <c r="M1559" s="35">
        <f t="shared" si="35"/>
        <v>5487</v>
      </c>
      <c r="N1559" s="35">
        <f t="shared" si="36"/>
        <v>1629</v>
      </c>
      <c r="O1559" s="36">
        <f t="shared" si="32"/>
        <v>0.22892074198988197</v>
      </c>
    </row>
    <row r="1560" spans="1:15" x14ac:dyDescent="0.25">
      <c r="A1560" s="37">
        <v>190202</v>
      </c>
      <c r="B1560" s="30" t="s">
        <v>54</v>
      </c>
      <c r="C1560" s="30" t="s">
        <v>1525</v>
      </c>
      <c r="D1560" s="30" t="s">
        <v>1527</v>
      </c>
      <c r="E1560" s="42">
        <v>1807</v>
      </c>
      <c r="F1560" s="32">
        <v>1935</v>
      </c>
      <c r="G1560" s="59">
        <f t="shared" si="33"/>
        <v>128</v>
      </c>
      <c r="H1560" s="59">
        <v>1442</v>
      </c>
      <c r="I1560" s="59">
        <f t="shared" si="34"/>
        <v>493</v>
      </c>
      <c r="J1560" s="58">
        <v>0.25</v>
      </c>
      <c r="K1560" s="35">
        <v>1820</v>
      </c>
      <c r="L1560" s="56"/>
      <c r="M1560" s="35">
        <f t="shared" si="35"/>
        <v>1442</v>
      </c>
      <c r="N1560" s="35">
        <f t="shared" si="36"/>
        <v>378</v>
      </c>
      <c r="O1560" s="36">
        <f t="shared" si="32"/>
        <v>0.2076923076923077</v>
      </c>
    </row>
    <row r="1561" spans="1:15" x14ac:dyDescent="0.25">
      <c r="A1561" s="37">
        <v>190203</v>
      </c>
      <c r="B1561" s="30" t="s">
        <v>54</v>
      </c>
      <c r="C1561" s="30" t="s">
        <v>1525</v>
      </c>
      <c r="D1561" s="30" t="s">
        <v>1528</v>
      </c>
      <c r="E1561" s="42">
        <v>1433</v>
      </c>
      <c r="F1561" s="32">
        <v>1509</v>
      </c>
      <c r="G1561" s="59">
        <f t="shared" si="33"/>
        <v>76</v>
      </c>
      <c r="H1561" s="59">
        <v>1280</v>
      </c>
      <c r="I1561" s="59">
        <f t="shared" si="34"/>
        <v>229</v>
      </c>
      <c r="J1561" s="58">
        <v>0.15</v>
      </c>
      <c r="K1561" s="35">
        <v>1445</v>
      </c>
      <c r="L1561" s="56"/>
      <c r="M1561" s="35">
        <f t="shared" si="35"/>
        <v>1280</v>
      </c>
      <c r="N1561" s="35">
        <f t="shared" si="36"/>
        <v>165</v>
      </c>
      <c r="O1561" s="36">
        <f t="shared" si="32"/>
        <v>0.11418685121107267</v>
      </c>
    </row>
    <row r="1562" spans="1:15" x14ac:dyDescent="0.25">
      <c r="A1562" s="37">
        <v>190204</v>
      </c>
      <c r="B1562" s="30" t="s">
        <v>54</v>
      </c>
      <c r="C1562" s="30" t="s">
        <v>1525</v>
      </c>
      <c r="D1562" s="30" t="s">
        <v>1529</v>
      </c>
      <c r="E1562" s="42">
        <v>1529</v>
      </c>
      <c r="F1562" s="32">
        <v>1815</v>
      </c>
      <c r="G1562" s="59">
        <f t="shared" si="33"/>
        <v>286</v>
      </c>
      <c r="H1562" s="59">
        <v>1260</v>
      </c>
      <c r="I1562" s="59">
        <f t="shared" si="34"/>
        <v>555</v>
      </c>
      <c r="J1562" s="58">
        <v>0.31</v>
      </c>
      <c r="K1562" s="35">
        <v>1779</v>
      </c>
      <c r="L1562" s="56"/>
      <c r="M1562" s="35">
        <f t="shared" si="35"/>
        <v>1260</v>
      </c>
      <c r="N1562" s="35">
        <f t="shared" si="36"/>
        <v>519</v>
      </c>
      <c r="O1562" s="36">
        <f t="shared" si="32"/>
        <v>0.29173693086003372</v>
      </c>
    </row>
    <row r="1563" spans="1:15" x14ac:dyDescent="0.25">
      <c r="A1563" s="37">
        <v>190205</v>
      </c>
      <c r="B1563" s="30" t="s">
        <v>54</v>
      </c>
      <c r="C1563" s="30" t="s">
        <v>1525</v>
      </c>
      <c r="D1563" s="30" t="s">
        <v>1530</v>
      </c>
      <c r="E1563" s="42">
        <v>1314</v>
      </c>
      <c r="F1563" s="32">
        <v>1403</v>
      </c>
      <c r="G1563" s="59">
        <f t="shared" si="33"/>
        <v>89</v>
      </c>
      <c r="H1563" s="59">
        <v>1264</v>
      </c>
      <c r="I1563" s="59">
        <f t="shared" si="34"/>
        <v>139</v>
      </c>
      <c r="J1563" s="58">
        <v>0.1</v>
      </c>
      <c r="K1563" s="35">
        <v>1377</v>
      </c>
      <c r="L1563" s="56"/>
      <c r="M1563" s="35">
        <f t="shared" si="35"/>
        <v>1264</v>
      </c>
      <c r="N1563" s="35">
        <f t="shared" si="36"/>
        <v>113</v>
      </c>
      <c r="O1563" s="36">
        <f t="shared" si="32"/>
        <v>8.2062454611474225E-2</v>
      </c>
    </row>
    <row r="1564" spans="1:15" x14ac:dyDescent="0.25">
      <c r="A1564" s="37">
        <v>190206</v>
      </c>
      <c r="B1564" s="30" t="s">
        <v>54</v>
      </c>
      <c r="C1564" s="30" t="s">
        <v>1525</v>
      </c>
      <c r="D1564" s="30" t="s">
        <v>1531</v>
      </c>
      <c r="E1564" s="42">
        <v>19243</v>
      </c>
      <c r="F1564" s="32">
        <v>21352</v>
      </c>
      <c r="G1564" s="59">
        <f t="shared" si="33"/>
        <v>2109</v>
      </c>
      <c r="H1564" s="59">
        <v>5759</v>
      </c>
      <c r="I1564" s="59">
        <f t="shared" si="34"/>
        <v>15593</v>
      </c>
      <c r="J1564" s="58">
        <v>0.73</v>
      </c>
      <c r="K1564" s="35">
        <v>22121</v>
      </c>
      <c r="L1564" s="56"/>
      <c r="M1564" s="35">
        <f t="shared" si="35"/>
        <v>5759</v>
      </c>
      <c r="N1564" s="35">
        <f t="shared" si="36"/>
        <v>16362</v>
      </c>
      <c r="O1564" s="36">
        <f t="shared" si="32"/>
        <v>0.73965914741648209</v>
      </c>
    </row>
    <row r="1565" spans="1:15" x14ac:dyDescent="0.25">
      <c r="A1565" s="37">
        <v>190207</v>
      </c>
      <c r="B1565" s="30" t="s">
        <v>54</v>
      </c>
      <c r="C1565" s="30" t="s">
        <v>1525</v>
      </c>
      <c r="D1565" s="30" t="s">
        <v>1532</v>
      </c>
      <c r="E1565" s="42">
        <v>2215</v>
      </c>
      <c r="F1565" s="32">
        <v>2288</v>
      </c>
      <c r="G1565" s="59">
        <f t="shared" si="33"/>
        <v>73</v>
      </c>
      <c r="H1565" s="59">
        <v>2044</v>
      </c>
      <c r="I1565" s="59">
        <f t="shared" si="34"/>
        <v>244</v>
      </c>
      <c r="J1565" s="58">
        <v>0.11</v>
      </c>
      <c r="K1565" s="35">
        <v>2180</v>
      </c>
      <c r="L1565" s="56"/>
      <c r="M1565" s="35">
        <f t="shared" si="35"/>
        <v>2044</v>
      </c>
      <c r="N1565" s="35">
        <f t="shared" si="36"/>
        <v>136</v>
      </c>
      <c r="O1565" s="36">
        <f t="shared" si="32"/>
        <v>6.2385321100917435E-2</v>
      </c>
    </row>
    <row r="1566" spans="1:15" x14ac:dyDescent="0.25">
      <c r="A1566" s="37">
        <v>190208</v>
      </c>
      <c r="B1566" s="30" t="s">
        <v>54</v>
      </c>
      <c r="C1566" s="30" t="s">
        <v>1525</v>
      </c>
      <c r="D1566" s="30" t="s">
        <v>403</v>
      </c>
      <c r="E1566" s="42">
        <v>1944</v>
      </c>
      <c r="F1566" s="32">
        <v>2085</v>
      </c>
      <c r="G1566" s="59">
        <f t="shared" si="33"/>
        <v>141</v>
      </c>
      <c r="H1566" s="59">
        <v>1442</v>
      </c>
      <c r="I1566" s="59">
        <f t="shared" si="34"/>
        <v>643</v>
      </c>
      <c r="J1566" s="58">
        <v>0.31</v>
      </c>
      <c r="K1566" s="35">
        <v>2097</v>
      </c>
      <c r="L1566" s="56"/>
      <c r="M1566" s="35">
        <f t="shared" si="35"/>
        <v>1442</v>
      </c>
      <c r="N1566" s="35">
        <f t="shared" si="36"/>
        <v>655</v>
      </c>
      <c r="O1566" s="36">
        <f t="shared" si="32"/>
        <v>0.31235097758702907</v>
      </c>
    </row>
    <row r="1567" spans="1:15" x14ac:dyDescent="0.25">
      <c r="A1567" s="37">
        <v>190301</v>
      </c>
      <c r="B1567" s="30" t="s">
        <v>54</v>
      </c>
      <c r="C1567" s="30" t="s">
        <v>1533</v>
      </c>
      <c r="D1567" s="30" t="s">
        <v>1533</v>
      </c>
      <c r="E1567" s="42">
        <v>4718</v>
      </c>
      <c r="F1567" s="32">
        <v>5260</v>
      </c>
      <c r="G1567" s="59">
        <f t="shared" si="33"/>
        <v>542</v>
      </c>
      <c r="H1567" s="59">
        <v>3450</v>
      </c>
      <c r="I1567" s="59">
        <f t="shared" si="34"/>
        <v>1810</v>
      </c>
      <c r="J1567" s="58">
        <v>0.34</v>
      </c>
      <c r="K1567" s="35">
        <v>5300</v>
      </c>
      <c r="L1567" s="56"/>
      <c r="M1567" s="35">
        <f t="shared" si="35"/>
        <v>3450</v>
      </c>
      <c r="N1567" s="35">
        <f t="shared" si="36"/>
        <v>1850</v>
      </c>
      <c r="O1567" s="36">
        <f t="shared" si="32"/>
        <v>0.34905660377358488</v>
      </c>
    </row>
    <row r="1568" spans="1:15" x14ac:dyDescent="0.25">
      <c r="A1568" s="37">
        <v>190302</v>
      </c>
      <c r="B1568" s="30" t="s">
        <v>54</v>
      </c>
      <c r="C1568" s="30" t="s">
        <v>1533</v>
      </c>
      <c r="D1568" s="30" t="s">
        <v>1534</v>
      </c>
      <c r="E1568" s="42">
        <v>4746</v>
      </c>
      <c r="F1568" s="32">
        <v>6110</v>
      </c>
      <c r="G1568" s="59">
        <f t="shared" si="33"/>
        <v>1364</v>
      </c>
      <c r="H1568" s="59">
        <v>4947</v>
      </c>
      <c r="I1568" s="59">
        <f t="shared" si="34"/>
        <v>1163</v>
      </c>
      <c r="J1568" s="58">
        <v>0.19</v>
      </c>
      <c r="K1568" s="35">
        <v>6412</v>
      </c>
      <c r="L1568" s="29">
        <v>367</v>
      </c>
      <c r="M1568" s="35">
        <f t="shared" si="35"/>
        <v>5314</v>
      </c>
      <c r="N1568" s="35">
        <f t="shared" si="36"/>
        <v>1098</v>
      </c>
      <c r="O1568" s="36">
        <f t="shared" si="32"/>
        <v>0.17124142233312539</v>
      </c>
    </row>
    <row r="1569" spans="1:15" x14ac:dyDescent="0.25">
      <c r="A1569" s="37">
        <v>190303</v>
      </c>
      <c r="B1569" s="30" t="s">
        <v>54</v>
      </c>
      <c r="C1569" s="30" t="s">
        <v>1533</v>
      </c>
      <c r="D1569" s="30" t="s">
        <v>1535</v>
      </c>
      <c r="E1569" s="42">
        <v>6582</v>
      </c>
      <c r="F1569" s="32">
        <v>6986</v>
      </c>
      <c r="G1569" s="59">
        <f t="shared" si="33"/>
        <v>404</v>
      </c>
      <c r="H1569" s="59">
        <v>3333</v>
      </c>
      <c r="I1569" s="59">
        <f t="shared" si="34"/>
        <v>3653</v>
      </c>
      <c r="J1569" s="58">
        <v>0.52</v>
      </c>
      <c r="K1569" s="35">
        <v>7028</v>
      </c>
      <c r="L1569" s="56"/>
      <c r="M1569" s="35">
        <f t="shared" si="35"/>
        <v>3333</v>
      </c>
      <c r="N1569" s="35">
        <f t="shared" si="36"/>
        <v>3695</v>
      </c>
      <c r="O1569" s="36">
        <f t="shared" si="32"/>
        <v>0.52575412635173591</v>
      </c>
    </row>
    <row r="1570" spans="1:15" x14ac:dyDescent="0.25">
      <c r="A1570" s="37">
        <v>190304</v>
      </c>
      <c r="B1570" s="30" t="s">
        <v>54</v>
      </c>
      <c r="C1570" s="30" t="s">
        <v>1533</v>
      </c>
      <c r="D1570" s="30" t="s">
        <v>1536</v>
      </c>
      <c r="E1570" s="42">
        <v>6775</v>
      </c>
      <c r="F1570" s="32">
        <v>8156</v>
      </c>
      <c r="G1570" s="59">
        <f t="shared" si="33"/>
        <v>1381</v>
      </c>
      <c r="H1570" s="59">
        <v>2954</v>
      </c>
      <c r="I1570" s="59">
        <f t="shared" si="34"/>
        <v>5202</v>
      </c>
      <c r="J1570" s="58">
        <v>0.64</v>
      </c>
      <c r="K1570" s="35">
        <v>8076</v>
      </c>
      <c r="L1570" s="29">
        <v>2019</v>
      </c>
      <c r="M1570" s="35">
        <f t="shared" si="35"/>
        <v>4973</v>
      </c>
      <c r="N1570" s="35">
        <f t="shared" si="36"/>
        <v>3103</v>
      </c>
      <c r="O1570" s="36">
        <f t="shared" si="32"/>
        <v>0.38422486379395743</v>
      </c>
    </row>
    <row r="1571" spans="1:15" x14ac:dyDescent="0.25">
      <c r="A1571" s="37">
        <v>190305</v>
      </c>
      <c r="B1571" s="30" t="s">
        <v>54</v>
      </c>
      <c r="C1571" s="30" t="s">
        <v>1533</v>
      </c>
      <c r="D1571" s="30" t="s">
        <v>1537</v>
      </c>
      <c r="E1571" s="42">
        <v>3915</v>
      </c>
      <c r="F1571" s="32">
        <v>4789</v>
      </c>
      <c r="G1571" s="59">
        <f t="shared" si="33"/>
        <v>874</v>
      </c>
      <c r="H1571" s="59">
        <v>1660</v>
      </c>
      <c r="I1571" s="59">
        <f t="shared" si="34"/>
        <v>3129</v>
      </c>
      <c r="J1571" s="58">
        <v>0.65</v>
      </c>
      <c r="K1571" s="35">
        <v>4580</v>
      </c>
      <c r="L1571" s="56"/>
      <c r="M1571" s="35">
        <f t="shared" si="35"/>
        <v>1660</v>
      </c>
      <c r="N1571" s="35">
        <f t="shared" si="36"/>
        <v>2920</v>
      </c>
      <c r="O1571" s="36">
        <f t="shared" si="32"/>
        <v>0.63755458515283847</v>
      </c>
    </row>
    <row r="1572" spans="1:15" x14ac:dyDescent="0.25">
      <c r="A1572" s="37">
        <v>190306</v>
      </c>
      <c r="B1572" s="30" t="s">
        <v>54</v>
      </c>
      <c r="C1572" s="30" t="s">
        <v>1533</v>
      </c>
      <c r="D1572" s="30" t="s">
        <v>1538</v>
      </c>
      <c r="E1572" s="42">
        <v>11118</v>
      </c>
      <c r="F1572" s="32">
        <v>13477</v>
      </c>
      <c r="G1572" s="59">
        <f t="shared" si="33"/>
        <v>2359</v>
      </c>
      <c r="H1572" s="59">
        <v>2021</v>
      </c>
      <c r="I1572" s="59">
        <f t="shared" si="34"/>
        <v>11456</v>
      </c>
      <c r="J1572" s="58">
        <v>0.85</v>
      </c>
      <c r="K1572" s="35">
        <v>13722</v>
      </c>
      <c r="L1572" s="29">
        <v>256</v>
      </c>
      <c r="M1572" s="35">
        <f t="shared" si="35"/>
        <v>2277</v>
      </c>
      <c r="N1572" s="35">
        <f t="shared" si="36"/>
        <v>11445</v>
      </c>
      <c r="O1572" s="36">
        <f t="shared" si="32"/>
        <v>0.83406209007433318</v>
      </c>
    </row>
    <row r="1573" spans="1:15" x14ac:dyDescent="0.25">
      <c r="A1573" s="37">
        <v>190307</v>
      </c>
      <c r="B1573" s="30" t="s">
        <v>54</v>
      </c>
      <c r="C1573" s="30" t="s">
        <v>1533</v>
      </c>
      <c r="D1573" s="30" t="s">
        <v>1539</v>
      </c>
      <c r="E1573" s="42">
        <v>5952</v>
      </c>
      <c r="F1573" s="32">
        <v>6650</v>
      </c>
      <c r="G1573" s="59">
        <f t="shared" si="33"/>
        <v>698</v>
      </c>
      <c r="H1573" s="59">
        <v>4927</v>
      </c>
      <c r="I1573" s="59">
        <f t="shared" si="34"/>
        <v>1723</v>
      </c>
      <c r="J1573" s="58">
        <v>0.26</v>
      </c>
      <c r="K1573" s="35">
        <v>6462</v>
      </c>
      <c r="L1573" s="29">
        <v>168</v>
      </c>
      <c r="M1573" s="35">
        <f t="shared" si="35"/>
        <v>5095</v>
      </c>
      <c r="N1573" s="35">
        <f t="shared" si="36"/>
        <v>1367</v>
      </c>
      <c r="O1573" s="36">
        <f t="shared" si="32"/>
        <v>0.21154441349427422</v>
      </c>
    </row>
    <row r="1574" spans="1:15" x14ac:dyDescent="0.25">
      <c r="A1574" s="37">
        <v>190308</v>
      </c>
      <c r="B1574" s="30" t="s">
        <v>54</v>
      </c>
      <c r="C1574" s="30" t="s">
        <v>1533</v>
      </c>
      <c r="D1574" s="30" t="s">
        <v>1540</v>
      </c>
      <c r="E1574" s="42">
        <v>7104</v>
      </c>
      <c r="F1574" s="32">
        <v>8302</v>
      </c>
      <c r="G1574" s="59">
        <f t="shared" si="33"/>
        <v>1198</v>
      </c>
      <c r="H1574" s="40">
        <v>405</v>
      </c>
      <c r="I1574" s="59">
        <f t="shared" si="34"/>
        <v>7897</v>
      </c>
      <c r="J1574" s="58">
        <v>0.95</v>
      </c>
      <c r="K1574" s="35">
        <v>8415</v>
      </c>
      <c r="L1574" s="29">
        <v>218</v>
      </c>
      <c r="M1574" s="34">
        <f t="shared" si="35"/>
        <v>623</v>
      </c>
      <c r="N1574" s="35">
        <f t="shared" si="36"/>
        <v>7792</v>
      </c>
      <c r="O1574" s="36">
        <f t="shared" si="32"/>
        <v>0.92596553773024359</v>
      </c>
    </row>
    <row r="1575" spans="1:15" x14ac:dyDescent="0.25">
      <c r="A1575" s="37">
        <v>200101</v>
      </c>
      <c r="B1575" s="30" t="s">
        <v>55</v>
      </c>
      <c r="C1575" s="30" t="s">
        <v>55</v>
      </c>
      <c r="D1575" s="30" t="s">
        <v>55</v>
      </c>
      <c r="E1575" s="42">
        <v>6348</v>
      </c>
      <c r="F1575" s="32">
        <v>7788</v>
      </c>
      <c r="G1575" s="59">
        <f t="shared" si="33"/>
        <v>1440</v>
      </c>
      <c r="H1575" s="59">
        <v>4762</v>
      </c>
      <c r="I1575" s="59">
        <f t="shared" si="34"/>
        <v>3026</v>
      </c>
      <c r="J1575" s="58">
        <v>0.39</v>
      </c>
      <c r="K1575" s="35">
        <v>7867</v>
      </c>
      <c r="L1575" s="29">
        <v>0</v>
      </c>
      <c r="M1575" s="35">
        <f t="shared" si="35"/>
        <v>4762</v>
      </c>
      <c r="N1575" s="35">
        <f t="shared" si="36"/>
        <v>3105</v>
      </c>
      <c r="O1575" s="36">
        <f t="shared" si="32"/>
        <v>0.39468666581924494</v>
      </c>
    </row>
    <row r="1576" spans="1:15" x14ac:dyDescent="0.25">
      <c r="A1576" s="37">
        <v>200104</v>
      </c>
      <c r="B1576" s="30" t="s">
        <v>55</v>
      </c>
      <c r="C1576" s="30" t="s">
        <v>55</v>
      </c>
      <c r="D1576" s="30" t="s">
        <v>455</v>
      </c>
      <c r="E1576" s="42">
        <v>8831</v>
      </c>
      <c r="F1576" s="32">
        <v>9819</v>
      </c>
      <c r="G1576" s="59">
        <f t="shared" si="33"/>
        <v>988</v>
      </c>
      <c r="H1576" s="59">
        <v>4720</v>
      </c>
      <c r="I1576" s="59">
        <f t="shared" si="34"/>
        <v>5099</v>
      </c>
      <c r="J1576" s="58">
        <v>0.52</v>
      </c>
      <c r="K1576" s="35">
        <v>9959</v>
      </c>
      <c r="L1576" s="56"/>
      <c r="M1576" s="35">
        <f t="shared" si="35"/>
        <v>4720</v>
      </c>
      <c r="N1576" s="35">
        <f t="shared" si="36"/>
        <v>5239</v>
      </c>
      <c r="O1576" s="36">
        <f t="shared" si="32"/>
        <v>0.52605683301536299</v>
      </c>
    </row>
    <row r="1577" spans="1:15" x14ac:dyDescent="0.25">
      <c r="A1577" s="37">
        <v>200105</v>
      </c>
      <c r="B1577" s="30" t="s">
        <v>55</v>
      </c>
      <c r="C1577" s="30" t="s">
        <v>55</v>
      </c>
      <c r="D1577" s="30" t="s">
        <v>1541</v>
      </c>
      <c r="E1577" s="42">
        <v>11498</v>
      </c>
      <c r="F1577" s="32">
        <v>12308</v>
      </c>
      <c r="G1577" s="59">
        <f t="shared" si="33"/>
        <v>810</v>
      </c>
      <c r="H1577" s="59">
        <v>8630</v>
      </c>
      <c r="I1577" s="59">
        <f t="shared" si="34"/>
        <v>3678</v>
      </c>
      <c r="J1577" s="58">
        <v>0.3</v>
      </c>
      <c r="K1577" s="35">
        <v>12741</v>
      </c>
      <c r="L1577" s="29">
        <v>0</v>
      </c>
      <c r="M1577" s="35">
        <f t="shared" si="35"/>
        <v>8630</v>
      </c>
      <c r="N1577" s="35">
        <f t="shared" si="36"/>
        <v>4111</v>
      </c>
      <c r="O1577" s="36">
        <f t="shared" si="32"/>
        <v>0.32265913193626872</v>
      </c>
    </row>
    <row r="1578" spans="1:15" x14ac:dyDescent="0.25">
      <c r="A1578" s="37">
        <v>200107</v>
      </c>
      <c r="B1578" s="30" t="s">
        <v>55</v>
      </c>
      <c r="C1578" s="30" t="s">
        <v>55</v>
      </c>
      <c r="D1578" s="30" t="s">
        <v>1542</v>
      </c>
      <c r="E1578" s="42">
        <v>2477</v>
      </c>
      <c r="F1578" s="32">
        <v>2260</v>
      </c>
      <c r="G1578" s="59">
        <f t="shared" si="33"/>
        <v>-217</v>
      </c>
      <c r="H1578" s="59">
        <v>2068</v>
      </c>
      <c r="I1578" s="59">
        <f t="shared" si="34"/>
        <v>192</v>
      </c>
      <c r="J1578" s="58">
        <v>0.08</v>
      </c>
      <c r="K1578" s="34">
        <v>2068</v>
      </c>
      <c r="L1578" s="56"/>
      <c r="M1578" s="35">
        <f t="shared" si="35"/>
        <v>2068</v>
      </c>
      <c r="N1578" s="35">
        <f t="shared" si="36"/>
        <v>0</v>
      </c>
      <c r="O1578" s="36">
        <f t="shared" si="32"/>
        <v>0</v>
      </c>
    </row>
    <row r="1579" spans="1:15" x14ac:dyDescent="0.25">
      <c r="A1579" s="37">
        <v>200108</v>
      </c>
      <c r="B1579" s="30" t="s">
        <v>55</v>
      </c>
      <c r="C1579" s="30" t="s">
        <v>55</v>
      </c>
      <c r="D1579" s="30" t="s">
        <v>1543</v>
      </c>
      <c r="E1579" s="42">
        <v>3123</v>
      </c>
      <c r="F1579" s="32">
        <v>3025</v>
      </c>
      <c r="G1579" s="59">
        <f t="shared" si="33"/>
        <v>-98</v>
      </c>
      <c r="H1579" s="59">
        <v>2879</v>
      </c>
      <c r="I1579" s="59">
        <f t="shared" si="34"/>
        <v>146</v>
      </c>
      <c r="J1579" s="58">
        <v>0.05</v>
      </c>
      <c r="K1579" s="34">
        <v>2879</v>
      </c>
      <c r="L1579" s="56"/>
      <c r="M1579" s="35">
        <f t="shared" si="35"/>
        <v>2879</v>
      </c>
      <c r="N1579" s="35">
        <f t="shared" si="36"/>
        <v>0</v>
      </c>
      <c r="O1579" s="36">
        <f t="shared" si="32"/>
        <v>0</v>
      </c>
    </row>
    <row r="1580" spans="1:15" x14ac:dyDescent="0.25">
      <c r="A1580" s="37">
        <v>200109</v>
      </c>
      <c r="B1580" s="30" t="s">
        <v>55</v>
      </c>
      <c r="C1580" s="30" t="s">
        <v>55</v>
      </c>
      <c r="D1580" s="30" t="s">
        <v>1544</v>
      </c>
      <c r="E1580" s="42">
        <v>9201</v>
      </c>
      <c r="F1580" s="32">
        <v>9287</v>
      </c>
      <c r="G1580" s="59">
        <f t="shared" si="33"/>
        <v>86</v>
      </c>
      <c r="H1580" s="59">
        <v>8852</v>
      </c>
      <c r="I1580" s="59">
        <f t="shared" si="34"/>
        <v>435</v>
      </c>
      <c r="J1580" s="58">
        <v>0.05</v>
      </c>
      <c r="K1580" s="35">
        <v>9077</v>
      </c>
      <c r="L1580" s="56"/>
      <c r="M1580" s="35">
        <f t="shared" si="35"/>
        <v>8852</v>
      </c>
      <c r="N1580" s="35">
        <f t="shared" si="36"/>
        <v>225</v>
      </c>
      <c r="O1580" s="36">
        <f t="shared" si="32"/>
        <v>2.4787925526054865E-2</v>
      </c>
    </row>
    <row r="1581" spans="1:15" x14ac:dyDescent="0.25">
      <c r="A1581" s="37">
        <v>200110</v>
      </c>
      <c r="B1581" s="30" t="s">
        <v>55</v>
      </c>
      <c r="C1581" s="30" t="s">
        <v>55</v>
      </c>
      <c r="D1581" s="30" t="s">
        <v>503</v>
      </c>
      <c r="E1581" s="42">
        <v>7710</v>
      </c>
      <c r="F1581" s="32">
        <v>7857</v>
      </c>
      <c r="G1581" s="59">
        <f t="shared" si="33"/>
        <v>147</v>
      </c>
      <c r="H1581" s="59">
        <v>6164</v>
      </c>
      <c r="I1581" s="59">
        <f t="shared" si="34"/>
        <v>1693</v>
      </c>
      <c r="J1581" s="58">
        <v>0.22</v>
      </c>
      <c r="K1581" s="35">
        <v>7797</v>
      </c>
      <c r="L1581" s="56"/>
      <c r="M1581" s="35">
        <f t="shared" si="35"/>
        <v>6164</v>
      </c>
      <c r="N1581" s="35">
        <f t="shared" si="36"/>
        <v>1633</v>
      </c>
      <c r="O1581" s="36">
        <f t="shared" si="32"/>
        <v>0.20943952802359883</v>
      </c>
    </row>
    <row r="1582" spans="1:15" x14ac:dyDescent="0.25">
      <c r="A1582" s="37">
        <v>200111</v>
      </c>
      <c r="B1582" s="30" t="s">
        <v>55</v>
      </c>
      <c r="C1582" s="30" t="s">
        <v>55</v>
      </c>
      <c r="D1582" s="30" t="s">
        <v>1545</v>
      </c>
      <c r="E1582" s="42">
        <v>17119</v>
      </c>
      <c r="F1582" s="32">
        <v>18478</v>
      </c>
      <c r="G1582" s="59">
        <f t="shared" si="33"/>
        <v>1359</v>
      </c>
      <c r="H1582" s="59">
        <v>3182</v>
      </c>
      <c r="I1582" s="59">
        <f t="shared" si="34"/>
        <v>15296</v>
      </c>
      <c r="J1582" s="58">
        <v>0.83</v>
      </c>
      <c r="K1582" s="35">
        <v>18447</v>
      </c>
      <c r="L1582" s="56"/>
      <c r="M1582" s="35">
        <f t="shared" si="35"/>
        <v>3182</v>
      </c>
      <c r="N1582" s="35">
        <f t="shared" si="36"/>
        <v>15265</v>
      </c>
      <c r="O1582" s="36">
        <f t="shared" si="32"/>
        <v>0.82750582750582746</v>
      </c>
    </row>
    <row r="1583" spans="1:15" x14ac:dyDescent="0.25">
      <c r="A1583" s="37">
        <v>200114</v>
      </c>
      <c r="B1583" s="30" t="s">
        <v>55</v>
      </c>
      <c r="C1583" s="30" t="s">
        <v>55</v>
      </c>
      <c r="D1583" s="30" t="s">
        <v>1546</v>
      </c>
      <c r="E1583" s="42">
        <v>68028</v>
      </c>
      <c r="F1583" s="32">
        <v>75698</v>
      </c>
      <c r="G1583" s="59">
        <f t="shared" si="33"/>
        <v>7670</v>
      </c>
      <c r="H1583" s="59">
        <v>13026</v>
      </c>
      <c r="I1583" s="59">
        <f t="shared" si="34"/>
        <v>62672</v>
      </c>
      <c r="J1583" s="58">
        <v>0.83</v>
      </c>
      <c r="K1583" s="35">
        <v>76294</v>
      </c>
      <c r="L1583" s="29">
        <v>9282</v>
      </c>
      <c r="M1583" s="35">
        <f t="shared" si="35"/>
        <v>22308</v>
      </c>
      <c r="N1583" s="35">
        <f t="shared" si="36"/>
        <v>53986</v>
      </c>
      <c r="O1583" s="36">
        <f t="shared" si="32"/>
        <v>0.70760479198888515</v>
      </c>
    </row>
    <row r="1584" spans="1:15" x14ac:dyDescent="0.25">
      <c r="A1584" s="37">
        <v>200115</v>
      </c>
      <c r="B1584" s="30" t="s">
        <v>55</v>
      </c>
      <c r="C1584" s="30" t="s">
        <v>55</v>
      </c>
      <c r="D1584" s="30" t="s">
        <v>1547</v>
      </c>
      <c r="E1584" s="57">
        <v>67</v>
      </c>
      <c r="F1584" s="39">
        <v>71</v>
      </c>
      <c r="G1584" s="40">
        <f t="shared" si="33"/>
        <v>4</v>
      </c>
      <c r="H1584" s="40">
        <v>0</v>
      </c>
      <c r="I1584" s="40">
        <f t="shared" si="34"/>
        <v>71</v>
      </c>
      <c r="J1584" s="58">
        <v>1</v>
      </c>
      <c r="K1584" s="34">
        <v>72</v>
      </c>
      <c r="L1584" s="29">
        <v>0</v>
      </c>
      <c r="M1584" s="34">
        <f t="shared" si="35"/>
        <v>0</v>
      </c>
      <c r="N1584" s="34">
        <f t="shared" si="36"/>
        <v>72</v>
      </c>
      <c r="O1584" s="36">
        <f t="shared" si="32"/>
        <v>1</v>
      </c>
    </row>
    <row r="1585" spans="1:15" x14ac:dyDescent="0.25">
      <c r="A1585" s="37">
        <v>200201</v>
      </c>
      <c r="B1585" s="30" t="s">
        <v>55</v>
      </c>
      <c r="C1585" s="30" t="s">
        <v>1548</v>
      </c>
      <c r="D1585" s="30" t="s">
        <v>1548</v>
      </c>
      <c r="E1585" s="42">
        <v>23906</v>
      </c>
      <c r="F1585" s="32">
        <v>27388</v>
      </c>
      <c r="G1585" s="59">
        <f t="shared" si="33"/>
        <v>3482</v>
      </c>
      <c r="H1585" s="59">
        <v>15042</v>
      </c>
      <c r="I1585" s="59">
        <f t="shared" si="34"/>
        <v>12346</v>
      </c>
      <c r="J1585" s="58">
        <v>0.45</v>
      </c>
      <c r="K1585" s="35">
        <v>26908</v>
      </c>
      <c r="L1585" s="29">
        <v>560</v>
      </c>
      <c r="M1585" s="35">
        <f t="shared" si="35"/>
        <v>15602</v>
      </c>
      <c r="N1585" s="35">
        <f t="shared" si="36"/>
        <v>11306</v>
      </c>
      <c r="O1585" s="36">
        <f t="shared" si="32"/>
        <v>0.42017243942321986</v>
      </c>
    </row>
    <row r="1586" spans="1:15" x14ac:dyDescent="0.25">
      <c r="A1586" s="37">
        <v>200202</v>
      </c>
      <c r="B1586" s="30" t="s">
        <v>55</v>
      </c>
      <c r="C1586" s="30" t="s">
        <v>1548</v>
      </c>
      <c r="D1586" s="30" t="s">
        <v>1549</v>
      </c>
      <c r="E1586" s="42">
        <v>19475</v>
      </c>
      <c r="F1586" s="32">
        <v>21490</v>
      </c>
      <c r="G1586" s="59">
        <f t="shared" si="33"/>
        <v>2015</v>
      </c>
      <c r="H1586" s="59">
        <v>2225</v>
      </c>
      <c r="I1586" s="59">
        <f t="shared" si="34"/>
        <v>19265</v>
      </c>
      <c r="J1586" s="58">
        <v>0.9</v>
      </c>
      <c r="K1586" s="35">
        <v>21370</v>
      </c>
      <c r="L1586" s="29">
        <v>2452</v>
      </c>
      <c r="M1586" s="35">
        <f t="shared" si="35"/>
        <v>4677</v>
      </c>
      <c r="N1586" s="35">
        <f t="shared" si="36"/>
        <v>16693</v>
      </c>
      <c r="O1586" s="36">
        <f t="shared" si="32"/>
        <v>0.78114178755264385</v>
      </c>
    </row>
    <row r="1587" spans="1:15" x14ac:dyDescent="0.25">
      <c r="A1587" s="37">
        <v>200203</v>
      </c>
      <c r="B1587" s="30" t="s">
        <v>55</v>
      </c>
      <c r="C1587" s="30" t="s">
        <v>1548</v>
      </c>
      <c r="D1587" s="30" t="s">
        <v>1550</v>
      </c>
      <c r="E1587" s="42">
        <v>2343</v>
      </c>
      <c r="F1587" s="32">
        <v>2695</v>
      </c>
      <c r="G1587" s="59">
        <f t="shared" si="33"/>
        <v>352</v>
      </c>
      <c r="H1587" s="59">
        <v>1283</v>
      </c>
      <c r="I1587" s="59">
        <f t="shared" si="34"/>
        <v>1412</v>
      </c>
      <c r="J1587" s="58">
        <v>0.52</v>
      </c>
      <c r="K1587" s="35">
        <v>2675</v>
      </c>
      <c r="L1587" s="29">
        <v>12</v>
      </c>
      <c r="M1587" s="35">
        <f t="shared" si="35"/>
        <v>1295</v>
      </c>
      <c r="N1587" s="35">
        <f t="shared" si="36"/>
        <v>1380</v>
      </c>
      <c r="O1587" s="36">
        <f t="shared" si="32"/>
        <v>0.51588785046728969</v>
      </c>
    </row>
    <row r="1588" spans="1:15" x14ac:dyDescent="0.25">
      <c r="A1588" s="37">
        <v>200204</v>
      </c>
      <c r="B1588" s="30" t="s">
        <v>55</v>
      </c>
      <c r="C1588" s="30" t="s">
        <v>1548</v>
      </c>
      <c r="D1588" s="30" t="s">
        <v>1256</v>
      </c>
      <c r="E1588" s="42">
        <v>5625</v>
      </c>
      <c r="F1588" s="32">
        <v>5876</v>
      </c>
      <c r="G1588" s="59">
        <f t="shared" si="33"/>
        <v>251</v>
      </c>
      <c r="H1588" s="59">
        <v>2738</v>
      </c>
      <c r="I1588" s="59">
        <f t="shared" si="34"/>
        <v>3138</v>
      </c>
      <c r="J1588" s="58">
        <v>0.53</v>
      </c>
      <c r="K1588" s="35">
        <v>5816</v>
      </c>
      <c r="L1588" s="56"/>
      <c r="M1588" s="35">
        <f t="shared" si="35"/>
        <v>2738</v>
      </c>
      <c r="N1588" s="35">
        <f t="shared" si="36"/>
        <v>3078</v>
      </c>
      <c r="O1588" s="36">
        <f t="shared" si="32"/>
        <v>0.52922971114167816</v>
      </c>
    </row>
    <row r="1589" spans="1:15" x14ac:dyDescent="0.25">
      <c r="A1589" s="37">
        <v>200205</v>
      </c>
      <c r="B1589" s="30" t="s">
        <v>55</v>
      </c>
      <c r="C1589" s="30" t="s">
        <v>1548</v>
      </c>
      <c r="D1589" s="30" t="s">
        <v>1551</v>
      </c>
      <c r="E1589" s="42">
        <v>5945</v>
      </c>
      <c r="F1589" s="32">
        <v>6680</v>
      </c>
      <c r="G1589" s="59">
        <f t="shared" si="33"/>
        <v>735</v>
      </c>
      <c r="H1589" s="59">
        <v>4876</v>
      </c>
      <c r="I1589" s="59">
        <f t="shared" si="34"/>
        <v>1804</v>
      </c>
      <c r="J1589" s="58">
        <v>0.27</v>
      </c>
      <c r="K1589" s="35">
        <v>6628</v>
      </c>
      <c r="L1589" s="29">
        <v>515</v>
      </c>
      <c r="M1589" s="35">
        <f t="shared" si="35"/>
        <v>5391</v>
      </c>
      <c r="N1589" s="35">
        <f t="shared" si="36"/>
        <v>1237</v>
      </c>
      <c r="O1589" s="36">
        <f t="shared" si="32"/>
        <v>0.18663246831623415</v>
      </c>
    </row>
    <row r="1590" spans="1:15" x14ac:dyDescent="0.25">
      <c r="A1590" s="37">
        <v>200206</v>
      </c>
      <c r="B1590" s="30" t="s">
        <v>55</v>
      </c>
      <c r="C1590" s="30" t="s">
        <v>1548</v>
      </c>
      <c r="D1590" s="30" t="s">
        <v>1552</v>
      </c>
      <c r="E1590" s="42">
        <v>20792</v>
      </c>
      <c r="F1590" s="32">
        <v>23373</v>
      </c>
      <c r="G1590" s="59">
        <f t="shared" si="33"/>
        <v>2581</v>
      </c>
      <c r="H1590" s="59">
        <v>10041</v>
      </c>
      <c r="I1590" s="59">
        <f t="shared" si="34"/>
        <v>13332</v>
      </c>
      <c r="J1590" s="58">
        <v>0.56999999999999995</v>
      </c>
      <c r="K1590" s="35">
        <v>23262</v>
      </c>
      <c r="L1590" s="29">
        <v>512</v>
      </c>
      <c r="M1590" s="35">
        <f t="shared" si="35"/>
        <v>10553</v>
      </c>
      <c r="N1590" s="35">
        <f t="shared" si="36"/>
        <v>12709</v>
      </c>
      <c r="O1590" s="36">
        <f t="shared" si="32"/>
        <v>0.54634167311495141</v>
      </c>
    </row>
    <row r="1591" spans="1:15" x14ac:dyDescent="0.25">
      <c r="A1591" s="37">
        <v>200207</v>
      </c>
      <c r="B1591" s="30" t="s">
        <v>55</v>
      </c>
      <c r="C1591" s="30" t="s">
        <v>1548</v>
      </c>
      <c r="D1591" s="30" t="s">
        <v>1553</v>
      </c>
      <c r="E1591" s="42">
        <v>6961</v>
      </c>
      <c r="F1591" s="32">
        <v>7291</v>
      </c>
      <c r="G1591" s="59">
        <f t="shared" si="33"/>
        <v>330</v>
      </c>
      <c r="H1591" s="59">
        <v>6242</v>
      </c>
      <c r="I1591" s="59">
        <f t="shared" si="34"/>
        <v>1049</v>
      </c>
      <c r="J1591" s="58">
        <v>0.14000000000000001</v>
      </c>
      <c r="K1591" s="35">
        <v>7077</v>
      </c>
      <c r="L1591" s="56"/>
      <c r="M1591" s="35">
        <f t="shared" si="35"/>
        <v>6242</v>
      </c>
      <c r="N1591" s="35">
        <f t="shared" si="36"/>
        <v>835</v>
      </c>
      <c r="O1591" s="36">
        <f t="shared" si="32"/>
        <v>0.11798784795817437</v>
      </c>
    </row>
    <row r="1592" spans="1:15" x14ac:dyDescent="0.25">
      <c r="A1592" s="37">
        <v>200208</v>
      </c>
      <c r="B1592" s="30" t="s">
        <v>55</v>
      </c>
      <c r="C1592" s="30" t="s">
        <v>1548</v>
      </c>
      <c r="D1592" s="30" t="s">
        <v>1554</v>
      </c>
      <c r="E1592" s="42">
        <v>10428</v>
      </c>
      <c r="F1592" s="32">
        <v>11068</v>
      </c>
      <c r="G1592" s="59">
        <f t="shared" si="33"/>
        <v>640</v>
      </c>
      <c r="H1592" s="59">
        <v>4343</v>
      </c>
      <c r="I1592" s="59">
        <f t="shared" si="34"/>
        <v>6725</v>
      </c>
      <c r="J1592" s="58">
        <v>0.61</v>
      </c>
      <c r="K1592" s="35">
        <v>11065</v>
      </c>
      <c r="L1592" s="56"/>
      <c r="M1592" s="35">
        <f t="shared" si="35"/>
        <v>4343</v>
      </c>
      <c r="N1592" s="35">
        <f t="shared" si="36"/>
        <v>6722</v>
      </c>
      <c r="O1592" s="36">
        <f t="shared" si="32"/>
        <v>0.60750112968820602</v>
      </c>
    </row>
    <row r="1593" spans="1:15" x14ac:dyDescent="0.25">
      <c r="A1593" s="37">
        <v>200209</v>
      </c>
      <c r="B1593" s="30" t="s">
        <v>55</v>
      </c>
      <c r="C1593" s="30" t="s">
        <v>1548</v>
      </c>
      <c r="D1593" s="30" t="s">
        <v>1555</v>
      </c>
      <c r="E1593" s="42">
        <v>1528</v>
      </c>
      <c r="F1593" s="32">
        <v>1685</v>
      </c>
      <c r="G1593" s="59">
        <f t="shared" si="33"/>
        <v>157</v>
      </c>
      <c r="H1593" s="59">
        <v>1271</v>
      </c>
      <c r="I1593" s="59">
        <f t="shared" si="34"/>
        <v>414</v>
      </c>
      <c r="J1593" s="58">
        <v>0.25</v>
      </c>
      <c r="K1593" s="34">
        <v>1685</v>
      </c>
      <c r="L1593" s="29">
        <v>414</v>
      </c>
      <c r="M1593" s="35">
        <f t="shared" si="35"/>
        <v>1685</v>
      </c>
      <c r="N1593" s="35">
        <f t="shared" si="36"/>
        <v>0</v>
      </c>
      <c r="O1593" s="36">
        <f t="shared" si="32"/>
        <v>0</v>
      </c>
    </row>
    <row r="1594" spans="1:15" x14ac:dyDescent="0.25">
      <c r="A1594" s="37">
        <v>200210</v>
      </c>
      <c r="B1594" s="30" t="s">
        <v>55</v>
      </c>
      <c r="C1594" s="30" t="s">
        <v>1548</v>
      </c>
      <c r="D1594" s="30" t="s">
        <v>1556</v>
      </c>
      <c r="E1594" s="42">
        <v>11088</v>
      </c>
      <c r="F1594" s="32">
        <v>12001</v>
      </c>
      <c r="G1594" s="59">
        <f t="shared" si="33"/>
        <v>913</v>
      </c>
      <c r="H1594" s="59">
        <v>9560</v>
      </c>
      <c r="I1594" s="59">
        <f t="shared" si="34"/>
        <v>2441</v>
      </c>
      <c r="J1594" s="58">
        <v>0.2</v>
      </c>
      <c r="K1594" s="35">
        <v>12008</v>
      </c>
      <c r="L1594" s="56"/>
      <c r="M1594" s="35">
        <f t="shared" si="35"/>
        <v>9560</v>
      </c>
      <c r="N1594" s="35">
        <f t="shared" si="36"/>
        <v>2448</v>
      </c>
      <c r="O1594" s="36">
        <f t="shared" si="32"/>
        <v>0.20386409060626248</v>
      </c>
    </row>
    <row r="1595" spans="1:15" x14ac:dyDescent="0.25">
      <c r="A1595" s="37">
        <v>200301</v>
      </c>
      <c r="B1595" s="30" t="s">
        <v>55</v>
      </c>
      <c r="C1595" s="30" t="s">
        <v>1535</v>
      </c>
      <c r="D1595" s="30" t="s">
        <v>1535</v>
      </c>
      <c r="E1595" s="42">
        <v>20052</v>
      </c>
      <c r="F1595" s="32">
        <v>22204</v>
      </c>
      <c r="G1595" s="59">
        <f t="shared" si="33"/>
        <v>2152</v>
      </c>
      <c r="H1595" s="59">
        <v>11643</v>
      </c>
      <c r="I1595" s="59">
        <f t="shared" si="34"/>
        <v>10561</v>
      </c>
      <c r="J1595" s="58">
        <v>0.48</v>
      </c>
      <c r="K1595" s="35">
        <v>22111</v>
      </c>
      <c r="L1595" s="29">
        <v>653</v>
      </c>
      <c r="M1595" s="35">
        <f t="shared" si="35"/>
        <v>12296</v>
      </c>
      <c r="N1595" s="35">
        <f t="shared" si="36"/>
        <v>9815</v>
      </c>
      <c r="O1595" s="36">
        <f t="shared" si="32"/>
        <v>0.44389670299850753</v>
      </c>
    </row>
    <row r="1596" spans="1:15" x14ac:dyDescent="0.25">
      <c r="A1596" s="37">
        <v>200302</v>
      </c>
      <c r="B1596" s="30" t="s">
        <v>55</v>
      </c>
      <c r="C1596" s="30" t="s">
        <v>1535</v>
      </c>
      <c r="D1596" s="30" t="s">
        <v>1557</v>
      </c>
      <c r="E1596" s="42">
        <v>6921</v>
      </c>
      <c r="F1596" s="32">
        <v>7723</v>
      </c>
      <c r="G1596" s="59">
        <f t="shared" si="33"/>
        <v>802</v>
      </c>
      <c r="H1596" s="59">
        <v>4053</v>
      </c>
      <c r="I1596" s="59">
        <f t="shared" si="34"/>
        <v>3670</v>
      </c>
      <c r="J1596" s="58">
        <v>0.48</v>
      </c>
      <c r="K1596" s="35">
        <v>7628</v>
      </c>
      <c r="L1596" s="29">
        <v>307</v>
      </c>
      <c r="M1596" s="35">
        <f t="shared" si="35"/>
        <v>4360</v>
      </c>
      <c r="N1596" s="35">
        <f t="shared" si="36"/>
        <v>3268</v>
      </c>
      <c r="O1596" s="36">
        <f t="shared" si="32"/>
        <v>0.42842160461457784</v>
      </c>
    </row>
    <row r="1597" spans="1:15" x14ac:dyDescent="0.25">
      <c r="A1597" s="37">
        <v>200303</v>
      </c>
      <c r="B1597" s="30" t="s">
        <v>55</v>
      </c>
      <c r="C1597" s="30" t="s">
        <v>1535</v>
      </c>
      <c r="D1597" s="30" t="s">
        <v>1558</v>
      </c>
      <c r="E1597" s="42">
        <v>10975</v>
      </c>
      <c r="F1597" s="32">
        <v>11860</v>
      </c>
      <c r="G1597" s="59">
        <f t="shared" si="33"/>
        <v>885</v>
      </c>
      <c r="H1597" s="59">
        <v>5867</v>
      </c>
      <c r="I1597" s="59">
        <f t="shared" si="34"/>
        <v>5993</v>
      </c>
      <c r="J1597" s="58">
        <v>0.51</v>
      </c>
      <c r="K1597" s="35">
        <v>11797</v>
      </c>
      <c r="L1597" s="56"/>
      <c r="M1597" s="35">
        <f t="shared" si="35"/>
        <v>5867</v>
      </c>
      <c r="N1597" s="35">
        <f t="shared" si="36"/>
        <v>5930</v>
      </c>
      <c r="O1597" s="36">
        <f t="shared" si="32"/>
        <v>0.50267017038230055</v>
      </c>
    </row>
    <row r="1598" spans="1:15" x14ac:dyDescent="0.25">
      <c r="A1598" s="37">
        <v>200304</v>
      </c>
      <c r="B1598" s="30" t="s">
        <v>55</v>
      </c>
      <c r="C1598" s="30" t="s">
        <v>1535</v>
      </c>
      <c r="D1598" s="30" t="s">
        <v>1559</v>
      </c>
      <c r="E1598" s="42">
        <v>31231</v>
      </c>
      <c r="F1598" s="32">
        <v>33755</v>
      </c>
      <c r="G1598" s="59">
        <f t="shared" si="33"/>
        <v>2524</v>
      </c>
      <c r="H1598" s="59">
        <v>23866</v>
      </c>
      <c r="I1598" s="59">
        <f t="shared" si="34"/>
        <v>9889</v>
      </c>
      <c r="J1598" s="58">
        <v>0.28999999999999998</v>
      </c>
      <c r="K1598" s="35">
        <v>33457</v>
      </c>
      <c r="L1598" s="56"/>
      <c r="M1598" s="35">
        <f t="shared" si="35"/>
        <v>23866</v>
      </c>
      <c r="N1598" s="35">
        <f t="shared" si="36"/>
        <v>9591</v>
      </c>
      <c r="O1598" s="36">
        <f t="shared" si="32"/>
        <v>0.286666467405924</v>
      </c>
    </row>
    <row r="1599" spans="1:15" x14ac:dyDescent="0.25">
      <c r="A1599" s="37">
        <v>200305</v>
      </c>
      <c r="B1599" s="30" t="s">
        <v>55</v>
      </c>
      <c r="C1599" s="30" t="s">
        <v>1535</v>
      </c>
      <c r="D1599" s="30" t="s">
        <v>1560</v>
      </c>
      <c r="E1599" s="42">
        <v>3708</v>
      </c>
      <c r="F1599" s="32">
        <v>4247</v>
      </c>
      <c r="G1599" s="59">
        <f t="shared" si="33"/>
        <v>539</v>
      </c>
      <c r="H1599" s="59">
        <v>3053</v>
      </c>
      <c r="I1599" s="59">
        <f t="shared" si="34"/>
        <v>1194</v>
      </c>
      <c r="J1599" s="58">
        <v>0.28000000000000003</v>
      </c>
      <c r="K1599" s="35">
        <v>4181</v>
      </c>
      <c r="L1599" s="56"/>
      <c r="M1599" s="35">
        <f t="shared" si="35"/>
        <v>3053</v>
      </c>
      <c r="N1599" s="35">
        <f t="shared" si="36"/>
        <v>1128</v>
      </c>
      <c r="O1599" s="36">
        <f t="shared" si="32"/>
        <v>0.26979191580961492</v>
      </c>
    </row>
    <row r="1600" spans="1:15" x14ac:dyDescent="0.25">
      <c r="A1600" s="37">
        <v>200306</v>
      </c>
      <c r="B1600" s="30" t="s">
        <v>55</v>
      </c>
      <c r="C1600" s="30" t="s">
        <v>1535</v>
      </c>
      <c r="D1600" s="30" t="s">
        <v>1561</v>
      </c>
      <c r="E1600" s="42">
        <v>8557</v>
      </c>
      <c r="F1600" s="32">
        <v>9369</v>
      </c>
      <c r="G1600" s="59">
        <f t="shared" si="33"/>
        <v>812</v>
      </c>
      <c r="H1600" s="59">
        <v>6269</v>
      </c>
      <c r="I1600" s="59">
        <f t="shared" si="34"/>
        <v>3100</v>
      </c>
      <c r="J1600" s="58">
        <v>0.33</v>
      </c>
      <c r="K1600" s="35">
        <v>9395</v>
      </c>
      <c r="L1600" s="56"/>
      <c r="M1600" s="35">
        <f t="shared" si="35"/>
        <v>6269</v>
      </c>
      <c r="N1600" s="35">
        <f t="shared" si="36"/>
        <v>3126</v>
      </c>
      <c r="O1600" s="36">
        <f t="shared" si="32"/>
        <v>0.33273017562533264</v>
      </c>
    </row>
    <row r="1601" spans="1:15" x14ac:dyDescent="0.25">
      <c r="A1601" s="37">
        <v>200307</v>
      </c>
      <c r="B1601" s="30" t="s">
        <v>55</v>
      </c>
      <c r="C1601" s="30" t="s">
        <v>1535</v>
      </c>
      <c r="D1601" s="30" t="s">
        <v>1562</v>
      </c>
      <c r="E1601" s="42">
        <v>7013</v>
      </c>
      <c r="F1601" s="32">
        <v>7496</v>
      </c>
      <c r="G1601" s="59">
        <f t="shared" si="33"/>
        <v>483</v>
      </c>
      <c r="H1601" s="59">
        <v>5325</v>
      </c>
      <c r="I1601" s="59">
        <f t="shared" si="34"/>
        <v>2171</v>
      </c>
      <c r="J1601" s="58">
        <v>0.28999999999999998</v>
      </c>
      <c r="K1601" s="35">
        <v>7425</v>
      </c>
      <c r="L1601" s="56"/>
      <c r="M1601" s="35">
        <f t="shared" si="35"/>
        <v>5325</v>
      </c>
      <c r="N1601" s="35">
        <f t="shared" si="36"/>
        <v>2100</v>
      </c>
      <c r="O1601" s="36">
        <f t="shared" si="32"/>
        <v>0.28282828282828282</v>
      </c>
    </row>
    <row r="1602" spans="1:15" x14ac:dyDescent="0.25">
      <c r="A1602" s="37">
        <v>200308</v>
      </c>
      <c r="B1602" s="30" t="s">
        <v>55</v>
      </c>
      <c r="C1602" s="30" t="s">
        <v>1535</v>
      </c>
      <c r="D1602" s="30" t="s">
        <v>1563</v>
      </c>
      <c r="E1602" s="42">
        <v>9789</v>
      </c>
      <c r="F1602" s="32">
        <v>11115</v>
      </c>
      <c r="G1602" s="59">
        <f t="shared" si="33"/>
        <v>1326</v>
      </c>
      <c r="H1602" s="59">
        <v>4479</v>
      </c>
      <c r="I1602" s="59">
        <f t="shared" si="34"/>
        <v>6636</v>
      </c>
      <c r="J1602" s="58">
        <v>0.6</v>
      </c>
      <c r="K1602" s="35">
        <v>11172</v>
      </c>
      <c r="L1602" s="29">
        <v>1901</v>
      </c>
      <c r="M1602" s="35">
        <f t="shared" si="35"/>
        <v>6380</v>
      </c>
      <c r="N1602" s="35">
        <f t="shared" si="36"/>
        <v>4792</v>
      </c>
      <c r="O1602" s="36">
        <f t="shared" si="32"/>
        <v>0.42892946652345149</v>
      </c>
    </row>
    <row r="1603" spans="1:15" x14ac:dyDescent="0.25">
      <c r="A1603" s="37">
        <v>200401</v>
      </c>
      <c r="B1603" s="30" t="s">
        <v>55</v>
      </c>
      <c r="C1603" s="30" t="s">
        <v>1564</v>
      </c>
      <c r="D1603" s="30" t="s">
        <v>1565</v>
      </c>
      <c r="E1603" s="42">
        <v>23518</v>
      </c>
      <c r="F1603" s="32">
        <v>25146</v>
      </c>
      <c r="G1603" s="59">
        <f t="shared" si="33"/>
        <v>1628</v>
      </c>
      <c r="H1603" s="59">
        <v>14096</v>
      </c>
      <c r="I1603" s="59">
        <f t="shared" si="34"/>
        <v>11050</v>
      </c>
      <c r="J1603" s="58">
        <v>0.44</v>
      </c>
      <c r="K1603" s="35">
        <v>25300</v>
      </c>
      <c r="L1603" s="56"/>
      <c r="M1603" s="35">
        <f t="shared" si="35"/>
        <v>14096</v>
      </c>
      <c r="N1603" s="35">
        <f t="shared" si="36"/>
        <v>11204</v>
      </c>
      <c r="O1603" s="36">
        <f t="shared" si="32"/>
        <v>0.44284584980237152</v>
      </c>
    </row>
    <row r="1604" spans="1:15" x14ac:dyDescent="0.25">
      <c r="A1604" s="37">
        <v>200402</v>
      </c>
      <c r="B1604" s="30" t="s">
        <v>55</v>
      </c>
      <c r="C1604" s="30" t="s">
        <v>1564</v>
      </c>
      <c r="D1604" s="30" t="s">
        <v>1566</v>
      </c>
      <c r="E1604" s="42">
        <v>6006</v>
      </c>
      <c r="F1604" s="32">
        <v>6395</v>
      </c>
      <c r="G1604" s="59">
        <f t="shared" si="33"/>
        <v>389</v>
      </c>
      <c r="H1604" s="59">
        <v>5351</v>
      </c>
      <c r="I1604" s="59">
        <f t="shared" si="34"/>
        <v>1044</v>
      </c>
      <c r="J1604" s="58">
        <v>0.16</v>
      </c>
      <c r="K1604" s="35">
        <v>6444</v>
      </c>
      <c r="L1604" s="56"/>
      <c r="M1604" s="35">
        <f t="shared" si="35"/>
        <v>5351</v>
      </c>
      <c r="N1604" s="35">
        <f t="shared" si="36"/>
        <v>1093</v>
      </c>
      <c r="O1604" s="36">
        <f t="shared" si="32"/>
        <v>0.16961514587212911</v>
      </c>
    </row>
    <row r="1605" spans="1:15" x14ac:dyDescent="0.25">
      <c r="A1605" s="37">
        <v>200403</v>
      </c>
      <c r="B1605" s="30" t="s">
        <v>55</v>
      </c>
      <c r="C1605" s="30" t="s">
        <v>1564</v>
      </c>
      <c r="D1605" s="30" t="s">
        <v>1567</v>
      </c>
      <c r="E1605" s="42">
        <v>7571</v>
      </c>
      <c r="F1605" s="32">
        <v>7888</v>
      </c>
      <c r="G1605" s="59">
        <f t="shared" si="33"/>
        <v>317</v>
      </c>
      <c r="H1605" s="59">
        <v>4528</v>
      </c>
      <c r="I1605" s="59">
        <f t="shared" si="34"/>
        <v>3360</v>
      </c>
      <c r="J1605" s="58">
        <v>0.43</v>
      </c>
      <c r="K1605" s="35">
        <v>7746</v>
      </c>
      <c r="L1605" s="29">
        <v>345</v>
      </c>
      <c r="M1605" s="35">
        <f t="shared" si="35"/>
        <v>4873</v>
      </c>
      <c r="N1605" s="35">
        <f t="shared" si="36"/>
        <v>2873</v>
      </c>
      <c r="O1605" s="36">
        <f t="shared" si="32"/>
        <v>0.37090111025045186</v>
      </c>
    </row>
    <row r="1606" spans="1:15" x14ac:dyDescent="0.25">
      <c r="A1606" s="37">
        <v>200404</v>
      </c>
      <c r="B1606" s="30" t="s">
        <v>55</v>
      </c>
      <c r="C1606" s="30" t="s">
        <v>1564</v>
      </c>
      <c r="D1606" s="30" t="s">
        <v>1568</v>
      </c>
      <c r="E1606" s="42">
        <v>4711</v>
      </c>
      <c r="F1606" s="32">
        <v>4943</v>
      </c>
      <c r="G1606" s="59">
        <f t="shared" si="33"/>
        <v>232</v>
      </c>
      <c r="H1606" s="59">
        <v>3011</v>
      </c>
      <c r="I1606" s="59">
        <f t="shared" si="34"/>
        <v>1932</v>
      </c>
      <c r="J1606" s="58">
        <v>0.39</v>
      </c>
      <c r="K1606" s="35">
        <v>4961</v>
      </c>
      <c r="L1606" s="29">
        <v>210</v>
      </c>
      <c r="M1606" s="35">
        <f t="shared" si="35"/>
        <v>3221</v>
      </c>
      <c r="N1606" s="35">
        <f t="shared" si="36"/>
        <v>1740</v>
      </c>
      <c r="O1606" s="36">
        <f t="shared" si="32"/>
        <v>0.35073573876234632</v>
      </c>
    </row>
    <row r="1607" spans="1:15" x14ac:dyDescent="0.25">
      <c r="A1607" s="37">
        <v>200405</v>
      </c>
      <c r="B1607" s="30" t="s">
        <v>55</v>
      </c>
      <c r="C1607" s="30" t="s">
        <v>1564</v>
      </c>
      <c r="D1607" s="30" t="s">
        <v>1564</v>
      </c>
      <c r="E1607" s="42">
        <v>6303</v>
      </c>
      <c r="F1607" s="32">
        <v>6656</v>
      </c>
      <c r="G1607" s="59">
        <f t="shared" si="33"/>
        <v>353</v>
      </c>
      <c r="H1607" s="59">
        <v>4282</v>
      </c>
      <c r="I1607" s="59">
        <f t="shared" si="34"/>
        <v>2374</v>
      </c>
      <c r="J1607" s="58">
        <v>0.36</v>
      </c>
      <c r="K1607" s="35">
        <v>6703</v>
      </c>
      <c r="L1607" s="56"/>
      <c r="M1607" s="35">
        <f t="shared" si="35"/>
        <v>4282</v>
      </c>
      <c r="N1607" s="35">
        <f t="shared" si="36"/>
        <v>2421</v>
      </c>
      <c r="O1607" s="36">
        <f t="shared" si="32"/>
        <v>0.36118156049530059</v>
      </c>
    </row>
    <row r="1608" spans="1:15" x14ac:dyDescent="0.25">
      <c r="A1608" s="37">
        <v>200406</v>
      </c>
      <c r="B1608" s="30" t="s">
        <v>55</v>
      </c>
      <c r="C1608" s="30" t="s">
        <v>1564</v>
      </c>
      <c r="D1608" s="30" t="s">
        <v>1569</v>
      </c>
      <c r="E1608" s="42">
        <v>8471</v>
      </c>
      <c r="F1608" s="32">
        <v>9039</v>
      </c>
      <c r="G1608" s="59">
        <f t="shared" si="33"/>
        <v>568</v>
      </c>
      <c r="H1608" s="59">
        <v>7868</v>
      </c>
      <c r="I1608" s="59">
        <f t="shared" si="34"/>
        <v>1171</v>
      </c>
      <c r="J1608" s="58">
        <v>0.13</v>
      </c>
      <c r="K1608" s="35">
        <v>9086</v>
      </c>
      <c r="L1608" s="56"/>
      <c r="M1608" s="35">
        <f t="shared" si="35"/>
        <v>7868</v>
      </c>
      <c r="N1608" s="35">
        <f t="shared" si="36"/>
        <v>1218</v>
      </c>
      <c r="O1608" s="36">
        <f t="shared" si="32"/>
        <v>0.13405238828967642</v>
      </c>
    </row>
    <row r="1609" spans="1:15" x14ac:dyDescent="0.25">
      <c r="A1609" s="37">
        <v>200407</v>
      </c>
      <c r="B1609" s="30" t="s">
        <v>55</v>
      </c>
      <c r="C1609" s="30" t="s">
        <v>1564</v>
      </c>
      <c r="D1609" s="30" t="s">
        <v>1570</v>
      </c>
      <c r="E1609" s="42">
        <v>4185</v>
      </c>
      <c r="F1609" s="32">
        <v>4440</v>
      </c>
      <c r="G1609" s="59">
        <f t="shared" si="33"/>
        <v>255</v>
      </c>
      <c r="H1609" s="59">
        <v>3508</v>
      </c>
      <c r="I1609" s="59">
        <f t="shared" si="34"/>
        <v>932</v>
      </c>
      <c r="J1609" s="58">
        <v>0.21</v>
      </c>
      <c r="K1609" s="35">
        <v>4420</v>
      </c>
      <c r="L1609" s="56"/>
      <c r="M1609" s="35">
        <f t="shared" si="35"/>
        <v>3508</v>
      </c>
      <c r="N1609" s="35">
        <f t="shared" si="36"/>
        <v>912</v>
      </c>
      <c r="O1609" s="36">
        <f t="shared" si="32"/>
        <v>0.20633484162895926</v>
      </c>
    </row>
    <row r="1610" spans="1:15" x14ac:dyDescent="0.25">
      <c r="A1610" s="37">
        <v>200408</v>
      </c>
      <c r="B1610" s="30" t="s">
        <v>55</v>
      </c>
      <c r="C1610" s="30" t="s">
        <v>1564</v>
      </c>
      <c r="D1610" s="30" t="s">
        <v>1571</v>
      </c>
      <c r="E1610" s="42">
        <v>3535</v>
      </c>
      <c r="F1610" s="32">
        <v>3849</v>
      </c>
      <c r="G1610" s="59">
        <f t="shared" si="33"/>
        <v>314</v>
      </c>
      <c r="H1610" s="59">
        <v>3535</v>
      </c>
      <c r="I1610" s="59">
        <f t="shared" si="34"/>
        <v>314</v>
      </c>
      <c r="J1610" s="58">
        <v>0.08</v>
      </c>
      <c r="K1610" s="35">
        <v>3813</v>
      </c>
      <c r="L1610" s="56"/>
      <c r="M1610" s="35">
        <f t="shared" si="35"/>
        <v>3535</v>
      </c>
      <c r="N1610" s="35">
        <f t="shared" si="36"/>
        <v>278</v>
      </c>
      <c r="O1610" s="36">
        <f t="shared" si="32"/>
        <v>7.2908471020194071E-2</v>
      </c>
    </row>
    <row r="1611" spans="1:15" x14ac:dyDescent="0.25">
      <c r="A1611" s="37">
        <v>200409</v>
      </c>
      <c r="B1611" s="30" t="s">
        <v>55</v>
      </c>
      <c r="C1611" s="30" t="s">
        <v>1564</v>
      </c>
      <c r="D1611" s="30" t="s">
        <v>1572</v>
      </c>
      <c r="E1611" s="42">
        <v>5578</v>
      </c>
      <c r="F1611" s="32">
        <v>6164</v>
      </c>
      <c r="G1611" s="59">
        <f t="shared" si="33"/>
        <v>586</v>
      </c>
      <c r="H1611" s="59">
        <v>1026</v>
      </c>
      <c r="I1611" s="59">
        <f t="shared" si="34"/>
        <v>5138</v>
      </c>
      <c r="J1611" s="58">
        <v>0.83</v>
      </c>
      <c r="K1611" s="35">
        <v>6029</v>
      </c>
      <c r="L1611" s="56"/>
      <c r="M1611" s="35">
        <f t="shared" si="35"/>
        <v>1026</v>
      </c>
      <c r="N1611" s="35">
        <f t="shared" si="36"/>
        <v>5003</v>
      </c>
      <c r="O1611" s="36">
        <f t="shared" si="32"/>
        <v>0.82982252446508542</v>
      </c>
    </row>
    <row r="1612" spans="1:15" x14ac:dyDescent="0.25">
      <c r="A1612" s="37">
        <v>200410</v>
      </c>
      <c r="B1612" s="30" t="s">
        <v>55</v>
      </c>
      <c r="C1612" s="30" t="s">
        <v>1564</v>
      </c>
      <c r="D1612" s="30" t="s">
        <v>1573</v>
      </c>
      <c r="E1612" s="42">
        <v>8074</v>
      </c>
      <c r="F1612" s="32">
        <v>8855</v>
      </c>
      <c r="G1612" s="59">
        <f t="shared" si="33"/>
        <v>781</v>
      </c>
      <c r="H1612" s="59">
        <v>7353</v>
      </c>
      <c r="I1612" s="59">
        <f t="shared" si="34"/>
        <v>1502</v>
      </c>
      <c r="J1612" s="58">
        <v>0.17</v>
      </c>
      <c r="K1612" s="35">
        <v>8764</v>
      </c>
      <c r="L1612" s="29">
        <v>399</v>
      </c>
      <c r="M1612" s="35">
        <f t="shared" si="35"/>
        <v>7752</v>
      </c>
      <c r="N1612" s="35">
        <f t="shared" si="36"/>
        <v>1012</v>
      </c>
      <c r="O1612" s="36">
        <f t="shared" si="32"/>
        <v>0.11547238703788225</v>
      </c>
    </row>
    <row r="1613" spans="1:15" x14ac:dyDescent="0.25">
      <c r="A1613" s="37">
        <v>200501</v>
      </c>
      <c r="B1613" s="30" t="s">
        <v>55</v>
      </c>
      <c r="C1613" s="30" t="s">
        <v>1574</v>
      </c>
      <c r="D1613" s="30" t="s">
        <v>1574</v>
      </c>
      <c r="E1613" s="42">
        <v>1740</v>
      </c>
      <c r="F1613" s="32">
        <v>1790</v>
      </c>
      <c r="G1613" s="59">
        <f t="shared" si="33"/>
        <v>50</v>
      </c>
      <c r="H1613" s="59">
        <v>1548</v>
      </c>
      <c r="I1613" s="59">
        <f t="shared" si="34"/>
        <v>242</v>
      </c>
      <c r="J1613" s="58">
        <v>0.14000000000000001</v>
      </c>
      <c r="K1613" s="35">
        <v>1679</v>
      </c>
      <c r="L1613" s="29">
        <v>0</v>
      </c>
      <c r="M1613" s="35">
        <f t="shared" si="35"/>
        <v>1548</v>
      </c>
      <c r="N1613" s="35">
        <f t="shared" si="36"/>
        <v>131</v>
      </c>
      <c r="O1613" s="36">
        <f t="shared" si="32"/>
        <v>7.802263251935676E-2</v>
      </c>
    </row>
    <row r="1614" spans="1:15" x14ac:dyDescent="0.25">
      <c r="A1614" s="37">
        <v>200502</v>
      </c>
      <c r="B1614" s="30" t="s">
        <v>55</v>
      </c>
      <c r="C1614" s="30" t="s">
        <v>1574</v>
      </c>
      <c r="D1614" s="30" t="s">
        <v>1575</v>
      </c>
      <c r="E1614" s="42">
        <v>2418</v>
      </c>
      <c r="F1614" s="32">
        <v>2507</v>
      </c>
      <c r="G1614" s="59">
        <f t="shared" si="33"/>
        <v>89</v>
      </c>
      <c r="H1614" s="59">
        <v>1997</v>
      </c>
      <c r="I1614" s="59">
        <f t="shared" si="34"/>
        <v>510</v>
      </c>
      <c r="J1614" s="58">
        <v>0.2</v>
      </c>
      <c r="K1614" s="35">
        <v>2526</v>
      </c>
      <c r="L1614" s="56"/>
      <c r="M1614" s="35">
        <f t="shared" si="35"/>
        <v>1997</v>
      </c>
      <c r="N1614" s="35">
        <f t="shared" si="36"/>
        <v>529</v>
      </c>
      <c r="O1614" s="36">
        <f t="shared" si="32"/>
        <v>0.20942201108471892</v>
      </c>
    </row>
    <row r="1615" spans="1:15" x14ac:dyDescent="0.25">
      <c r="A1615" s="37">
        <v>200503</v>
      </c>
      <c r="B1615" s="30" t="s">
        <v>55</v>
      </c>
      <c r="C1615" s="30" t="s">
        <v>1574</v>
      </c>
      <c r="D1615" s="30" t="s">
        <v>1576</v>
      </c>
      <c r="E1615" s="42">
        <v>1141</v>
      </c>
      <c r="F1615" s="32">
        <v>1235</v>
      </c>
      <c r="G1615" s="59">
        <f t="shared" si="33"/>
        <v>94</v>
      </c>
      <c r="H1615" s="59">
        <v>1065</v>
      </c>
      <c r="I1615" s="59">
        <f t="shared" si="34"/>
        <v>170</v>
      </c>
      <c r="J1615" s="58">
        <v>0.14000000000000001</v>
      </c>
      <c r="K1615" s="35">
        <v>1249</v>
      </c>
      <c r="L1615" s="56"/>
      <c r="M1615" s="35">
        <f t="shared" si="35"/>
        <v>1065</v>
      </c>
      <c r="N1615" s="35">
        <f t="shared" si="36"/>
        <v>184</v>
      </c>
      <c r="O1615" s="36">
        <f t="shared" si="32"/>
        <v>0.14731785428342675</v>
      </c>
    </row>
    <row r="1616" spans="1:15" x14ac:dyDescent="0.25">
      <c r="A1616" s="37">
        <v>200504</v>
      </c>
      <c r="B1616" s="30" t="s">
        <v>55</v>
      </c>
      <c r="C1616" s="30" t="s">
        <v>1574</v>
      </c>
      <c r="D1616" s="30" t="s">
        <v>1577</v>
      </c>
      <c r="E1616" s="42">
        <v>3133</v>
      </c>
      <c r="F1616" s="32">
        <v>3538</v>
      </c>
      <c r="G1616" s="59">
        <f t="shared" si="33"/>
        <v>405</v>
      </c>
      <c r="H1616" s="59">
        <v>2518</v>
      </c>
      <c r="I1616" s="59">
        <f t="shared" si="34"/>
        <v>1020</v>
      </c>
      <c r="J1616" s="58">
        <v>0.28999999999999998</v>
      </c>
      <c r="K1616" s="35">
        <v>3655</v>
      </c>
      <c r="L1616" s="29">
        <v>0</v>
      </c>
      <c r="M1616" s="35">
        <f t="shared" si="35"/>
        <v>2518</v>
      </c>
      <c r="N1616" s="35">
        <f t="shared" si="36"/>
        <v>1137</v>
      </c>
      <c r="O1616" s="36">
        <f t="shared" si="32"/>
        <v>0.31108071135430915</v>
      </c>
    </row>
    <row r="1617" spans="1:15" x14ac:dyDescent="0.25">
      <c r="A1617" s="37">
        <v>200505</v>
      </c>
      <c r="B1617" s="30" t="s">
        <v>55</v>
      </c>
      <c r="C1617" s="30" t="s">
        <v>1574</v>
      </c>
      <c r="D1617" s="30" t="s">
        <v>1578</v>
      </c>
      <c r="E1617" s="42">
        <v>3948</v>
      </c>
      <c r="F1617" s="32">
        <v>4163</v>
      </c>
      <c r="G1617" s="59">
        <f t="shared" si="33"/>
        <v>215</v>
      </c>
      <c r="H1617" s="59">
        <v>3625</v>
      </c>
      <c r="I1617" s="59">
        <f t="shared" si="34"/>
        <v>538</v>
      </c>
      <c r="J1617" s="58">
        <v>0.13</v>
      </c>
      <c r="K1617" s="35">
        <v>4242</v>
      </c>
      <c r="L1617" s="56"/>
      <c r="M1617" s="35">
        <f t="shared" si="35"/>
        <v>3625</v>
      </c>
      <c r="N1617" s="35">
        <f t="shared" si="36"/>
        <v>617</v>
      </c>
      <c r="O1617" s="36">
        <f t="shared" si="32"/>
        <v>0.14545025931164546</v>
      </c>
    </row>
    <row r="1618" spans="1:15" x14ac:dyDescent="0.25">
      <c r="A1618" s="37">
        <v>200506</v>
      </c>
      <c r="B1618" s="30" t="s">
        <v>55</v>
      </c>
      <c r="C1618" s="30" t="s">
        <v>1574</v>
      </c>
      <c r="D1618" s="30" t="s">
        <v>1579</v>
      </c>
      <c r="E1618" s="42">
        <v>1559</v>
      </c>
      <c r="F1618" s="32">
        <v>1644</v>
      </c>
      <c r="G1618" s="59">
        <f t="shared" si="33"/>
        <v>85</v>
      </c>
      <c r="H1618" s="59">
        <v>1332</v>
      </c>
      <c r="I1618" s="59">
        <f t="shared" si="34"/>
        <v>312</v>
      </c>
      <c r="J1618" s="58">
        <v>0.19</v>
      </c>
      <c r="K1618" s="35">
        <v>1670</v>
      </c>
      <c r="L1618" s="56"/>
      <c r="M1618" s="35">
        <f t="shared" si="35"/>
        <v>1332</v>
      </c>
      <c r="N1618" s="35">
        <f t="shared" si="36"/>
        <v>338</v>
      </c>
      <c r="O1618" s="36">
        <f t="shared" si="32"/>
        <v>0.20239520958083831</v>
      </c>
    </row>
    <row r="1619" spans="1:15" x14ac:dyDescent="0.25">
      <c r="A1619" s="37">
        <v>200507</v>
      </c>
      <c r="B1619" s="30" t="s">
        <v>55</v>
      </c>
      <c r="C1619" s="30" t="s">
        <v>1574</v>
      </c>
      <c r="D1619" s="30" t="s">
        <v>1580</v>
      </c>
      <c r="E1619" s="42">
        <v>1192</v>
      </c>
      <c r="F1619" s="32">
        <v>1088</v>
      </c>
      <c r="G1619" s="59">
        <f t="shared" si="33"/>
        <v>-104</v>
      </c>
      <c r="H1619" s="40">
        <v>936</v>
      </c>
      <c r="I1619" s="59">
        <f t="shared" si="34"/>
        <v>152</v>
      </c>
      <c r="J1619" s="58">
        <v>0.14000000000000001</v>
      </c>
      <c r="K1619" s="35">
        <v>1049</v>
      </c>
      <c r="L1619" s="29">
        <v>0</v>
      </c>
      <c r="M1619" s="34">
        <f t="shared" si="35"/>
        <v>936</v>
      </c>
      <c r="N1619" s="35">
        <f t="shared" si="36"/>
        <v>113</v>
      </c>
      <c r="O1619" s="36">
        <f t="shared" si="32"/>
        <v>0.10772163965681601</v>
      </c>
    </row>
    <row r="1620" spans="1:15" x14ac:dyDescent="0.25">
      <c r="A1620" s="37">
        <v>200601</v>
      </c>
      <c r="B1620" s="30" t="s">
        <v>55</v>
      </c>
      <c r="C1620" s="30" t="s">
        <v>1581</v>
      </c>
      <c r="D1620" s="30" t="s">
        <v>1581</v>
      </c>
      <c r="E1620" s="42">
        <v>9178</v>
      </c>
      <c r="F1620" s="32">
        <v>9697</v>
      </c>
      <c r="G1620" s="59">
        <f t="shared" si="33"/>
        <v>519</v>
      </c>
      <c r="H1620" s="59">
        <v>2512</v>
      </c>
      <c r="I1620" s="59">
        <f t="shared" si="34"/>
        <v>7185</v>
      </c>
      <c r="J1620" s="58">
        <v>0.74</v>
      </c>
      <c r="K1620" s="35">
        <v>9353</v>
      </c>
      <c r="L1620" s="29">
        <v>3554</v>
      </c>
      <c r="M1620" s="35">
        <f t="shared" si="35"/>
        <v>6066</v>
      </c>
      <c r="N1620" s="35">
        <f t="shared" si="36"/>
        <v>3287</v>
      </c>
      <c r="O1620" s="36">
        <f t="shared" si="32"/>
        <v>0.35143804127018069</v>
      </c>
    </row>
    <row r="1621" spans="1:15" x14ac:dyDescent="0.25">
      <c r="A1621" s="37">
        <v>200602</v>
      </c>
      <c r="B1621" s="30" t="s">
        <v>55</v>
      </c>
      <c r="C1621" s="30" t="s">
        <v>1581</v>
      </c>
      <c r="D1621" s="30" t="s">
        <v>696</v>
      </c>
      <c r="E1621" s="38"/>
      <c r="F1621" s="39">
        <v>0</v>
      </c>
      <c r="G1621" s="40">
        <f t="shared" si="33"/>
        <v>0</v>
      </c>
      <c r="H1621" s="40">
        <v>0</v>
      </c>
      <c r="I1621" s="40">
        <f t="shared" si="34"/>
        <v>0</v>
      </c>
      <c r="J1621" s="40" t="s">
        <v>1834</v>
      </c>
      <c r="K1621" s="34">
        <v>0</v>
      </c>
      <c r="L1621" s="56"/>
      <c r="M1621" s="34">
        <f t="shared" si="35"/>
        <v>0</v>
      </c>
      <c r="N1621" s="34">
        <f t="shared" si="36"/>
        <v>0</v>
      </c>
      <c r="O1621" s="36" t="e">
        <f t="shared" si="32"/>
        <v>#DIV/0!</v>
      </c>
    </row>
    <row r="1622" spans="1:15" x14ac:dyDescent="0.25">
      <c r="A1622" s="37">
        <v>200603</v>
      </c>
      <c r="B1622" s="30" t="s">
        <v>55</v>
      </c>
      <c r="C1622" s="30" t="s">
        <v>1581</v>
      </c>
      <c r="D1622" s="30" t="s">
        <v>1582</v>
      </c>
      <c r="E1622" s="42">
        <v>2672</v>
      </c>
      <c r="F1622" s="32">
        <v>2793</v>
      </c>
      <c r="G1622" s="59">
        <f t="shared" si="33"/>
        <v>121</v>
      </c>
      <c r="H1622" s="59">
        <v>2479</v>
      </c>
      <c r="I1622" s="59">
        <f t="shared" si="34"/>
        <v>314</v>
      </c>
      <c r="J1622" s="58">
        <v>0.11</v>
      </c>
      <c r="K1622" s="35">
        <v>2843</v>
      </c>
      <c r="L1622" s="29">
        <v>0</v>
      </c>
      <c r="M1622" s="35">
        <f t="shared" si="35"/>
        <v>2479</v>
      </c>
      <c r="N1622" s="35">
        <f t="shared" si="36"/>
        <v>364</v>
      </c>
      <c r="O1622" s="36">
        <f t="shared" si="32"/>
        <v>0.12803376714737952</v>
      </c>
    </row>
    <row r="1623" spans="1:15" x14ac:dyDescent="0.25">
      <c r="A1623" s="37">
        <v>200604</v>
      </c>
      <c r="B1623" s="30" t="s">
        <v>55</v>
      </c>
      <c r="C1623" s="30" t="s">
        <v>1581</v>
      </c>
      <c r="D1623" s="30" t="s">
        <v>1583</v>
      </c>
      <c r="E1623" s="42">
        <v>12041</v>
      </c>
      <c r="F1623" s="32">
        <v>13266</v>
      </c>
      <c r="G1623" s="59">
        <f t="shared" si="33"/>
        <v>1225</v>
      </c>
      <c r="H1623" s="59">
        <v>8646</v>
      </c>
      <c r="I1623" s="59">
        <f t="shared" si="34"/>
        <v>4620</v>
      </c>
      <c r="J1623" s="58">
        <v>0.35</v>
      </c>
      <c r="K1623" s="35">
        <v>13286</v>
      </c>
      <c r="L1623" s="29">
        <v>39</v>
      </c>
      <c r="M1623" s="35">
        <f t="shared" si="35"/>
        <v>8685</v>
      </c>
      <c r="N1623" s="35">
        <f t="shared" si="36"/>
        <v>4601</v>
      </c>
      <c r="O1623" s="36">
        <f t="shared" si="32"/>
        <v>0.34630438055095591</v>
      </c>
    </row>
    <row r="1624" spans="1:15" x14ac:dyDescent="0.25">
      <c r="A1624" s="37">
        <v>200605</v>
      </c>
      <c r="B1624" s="30" t="s">
        <v>55</v>
      </c>
      <c r="C1624" s="30" t="s">
        <v>1581</v>
      </c>
      <c r="D1624" s="30" t="s">
        <v>1584</v>
      </c>
      <c r="E1624" s="42">
        <v>7458</v>
      </c>
      <c r="F1624" s="32">
        <v>7546</v>
      </c>
      <c r="G1624" s="59">
        <f t="shared" si="33"/>
        <v>88</v>
      </c>
      <c r="H1624" s="59">
        <v>6189</v>
      </c>
      <c r="I1624" s="59">
        <f t="shared" si="34"/>
        <v>1357</v>
      </c>
      <c r="J1624" s="58">
        <v>0.18</v>
      </c>
      <c r="K1624" s="35">
        <v>7285</v>
      </c>
      <c r="L1624" s="56"/>
      <c r="M1624" s="35">
        <f t="shared" si="35"/>
        <v>6189</v>
      </c>
      <c r="N1624" s="35">
        <f t="shared" si="36"/>
        <v>1096</v>
      </c>
      <c r="O1624" s="36">
        <f t="shared" si="32"/>
        <v>0.15044612216884007</v>
      </c>
    </row>
    <row r="1625" spans="1:15" x14ac:dyDescent="0.25">
      <c r="A1625" s="37">
        <v>200606</v>
      </c>
      <c r="B1625" s="30" t="s">
        <v>55</v>
      </c>
      <c r="C1625" s="30" t="s">
        <v>1581</v>
      </c>
      <c r="D1625" s="30" t="s">
        <v>1585</v>
      </c>
      <c r="E1625" s="57">
        <v>210</v>
      </c>
      <c r="F1625" s="39">
        <v>225</v>
      </c>
      <c r="G1625" s="40">
        <f t="shared" si="33"/>
        <v>15</v>
      </c>
      <c r="H1625" s="40">
        <v>104</v>
      </c>
      <c r="I1625" s="40">
        <f t="shared" si="34"/>
        <v>121</v>
      </c>
      <c r="J1625" s="58">
        <v>0.54</v>
      </c>
      <c r="K1625" s="34">
        <v>227</v>
      </c>
      <c r="L1625" s="56"/>
      <c r="M1625" s="34">
        <f t="shared" si="35"/>
        <v>104</v>
      </c>
      <c r="N1625" s="34">
        <f t="shared" si="36"/>
        <v>123</v>
      </c>
      <c r="O1625" s="36">
        <f t="shared" si="32"/>
        <v>0.54185022026431717</v>
      </c>
    </row>
    <row r="1626" spans="1:15" x14ac:dyDescent="0.25">
      <c r="A1626" s="37">
        <v>200607</v>
      </c>
      <c r="B1626" s="30" t="s">
        <v>55</v>
      </c>
      <c r="C1626" s="30" t="s">
        <v>1581</v>
      </c>
      <c r="D1626" s="30" t="s">
        <v>1586</v>
      </c>
      <c r="E1626" s="42">
        <v>11118</v>
      </c>
      <c r="F1626" s="32">
        <v>11755</v>
      </c>
      <c r="G1626" s="59">
        <f t="shared" si="33"/>
        <v>637</v>
      </c>
      <c r="H1626" s="59">
        <v>10602</v>
      </c>
      <c r="I1626" s="59">
        <f t="shared" si="34"/>
        <v>1153</v>
      </c>
      <c r="J1626" s="58">
        <v>0.1</v>
      </c>
      <c r="K1626" s="35">
        <v>11933</v>
      </c>
      <c r="L1626" s="29">
        <v>1153</v>
      </c>
      <c r="M1626" s="35">
        <f t="shared" si="35"/>
        <v>11755</v>
      </c>
      <c r="N1626" s="35">
        <f t="shared" si="36"/>
        <v>178</v>
      </c>
      <c r="O1626" s="36">
        <f t="shared" si="32"/>
        <v>1.4916617782619625E-2</v>
      </c>
    </row>
    <row r="1627" spans="1:15" x14ac:dyDescent="0.25">
      <c r="A1627" s="37">
        <v>200608</v>
      </c>
      <c r="B1627" s="30" t="s">
        <v>55</v>
      </c>
      <c r="C1627" s="30" t="s">
        <v>1581</v>
      </c>
      <c r="D1627" s="30" t="s">
        <v>1569</v>
      </c>
      <c r="E1627" s="42">
        <v>1277</v>
      </c>
      <c r="F1627" s="32">
        <v>1355</v>
      </c>
      <c r="G1627" s="59">
        <f t="shared" si="33"/>
        <v>78</v>
      </c>
      <c r="H1627" s="40">
        <v>946</v>
      </c>
      <c r="I1627" s="59">
        <f t="shared" si="34"/>
        <v>409</v>
      </c>
      <c r="J1627" s="58">
        <v>0.3</v>
      </c>
      <c r="K1627" s="35">
        <v>1379</v>
      </c>
      <c r="L1627" s="56"/>
      <c r="M1627" s="34">
        <f t="shared" si="35"/>
        <v>946</v>
      </c>
      <c r="N1627" s="35">
        <f t="shared" si="36"/>
        <v>433</v>
      </c>
      <c r="O1627" s="36">
        <f t="shared" si="32"/>
        <v>0.31399564902102972</v>
      </c>
    </row>
    <row r="1628" spans="1:15" x14ac:dyDescent="0.25">
      <c r="A1628" s="37">
        <v>200701</v>
      </c>
      <c r="B1628" s="30" t="s">
        <v>55</v>
      </c>
      <c r="C1628" s="30" t="s">
        <v>1587</v>
      </c>
      <c r="D1628" s="30" t="s">
        <v>1588</v>
      </c>
      <c r="E1628" s="42">
        <v>3294</v>
      </c>
      <c r="F1628" s="32">
        <v>3648</v>
      </c>
      <c r="G1628" s="59">
        <f t="shared" si="33"/>
        <v>354</v>
      </c>
      <c r="H1628" s="59">
        <v>2871</v>
      </c>
      <c r="I1628" s="59">
        <f t="shared" si="34"/>
        <v>777</v>
      </c>
      <c r="J1628" s="58">
        <v>0.21</v>
      </c>
      <c r="K1628" s="35">
        <v>3786</v>
      </c>
      <c r="L1628" s="29">
        <v>0</v>
      </c>
      <c r="M1628" s="35">
        <f t="shared" si="35"/>
        <v>2871</v>
      </c>
      <c r="N1628" s="35">
        <f t="shared" si="36"/>
        <v>915</v>
      </c>
      <c r="O1628" s="36">
        <f t="shared" si="32"/>
        <v>0.24167987321711568</v>
      </c>
    </row>
    <row r="1629" spans="1:15" x14ac:dyDescent="0.25">
      <c r="A1629" s="37">
        <v>200702</v>
      </c>
      <c r="B1629" s="30" t="s">
        <v>55</v>
      </c>
      <c r="C1629" s="30" t="s">
        <v>1587</v>
      </c>
      <c r="D1629" s="30" t="s">
        <v>1589</v>
      </c>
      <c r="E1629" s="57">
        <v>303</v>
      </c>
      <c r="F1629" s="39">
        <v>322</v>
      </c>
      <c r="G1629" s="40">
        <f t="shared" si="33"/>
        <v>19</v>
      </c>
      <c r="H1629" s="40">
        <v>292</v>
      </c>
      <c r="I1629" s="40">
        <f t="shared" si="34"/>
        <v>30</v>
      </c>
      <c r="J1629" s="58">
        <v>0.09</v>
      </c>
      <c r="K1629" s="34">
        <v>327</v>
      </c>
      <c r="L1629" s="29">
        <v>0</v>
      </c>
      <c r="M1629" s="34">
        <f t="shared" si="35"/>
        <v>292</v>
      </c>
      <c r="N1629" s="34">
        <f t="shared" si="36"/>
        <v>35</v>
      </c>
      <c r="O1629" s="36">
        <f t="shared" si="32"/>
        <v>0.10703363914373089</v>
      </c>
    </row>
    <row r="1630" spans="1:15" x14ac:dyDescent="0.25">
      <c r="A1630" s="37">
        <v>200703</v>
      </c>
      <c r="B1630" s="30" t="s">
        <v>55</v>
      </c>
      <c r="C1630" s="30" t="s">
        <v>1587</v>
      </c>
      <c r="D1630" s="30" t="s">
        <v>1590</v>
      </c>
      <c r="E1630" s="57">
        <v>196</v>
      </c>
      <c r="F1630" s="39">
        <v>194</v>
      </c>
      <c r="G1630" s="40">
        <f t="shared" si="33"/>
        <v>-2</v>
      </c>
      <c r="H1630" s="40">
        <v>117</v>
      </c>
      <c r="I1630" s="40">
        <f t="shared" si="34"/>
        <v>77</v>
      </c>
      <c r="J1630" s="58">
        <v>0.4</v>
      </c>
      <c r="K1630" s="34">
        <v>181</v>
      </c>
      <c r="L1630" s="29">
        <v>0</v>
      </c>
      <c r="M1630" s="34">
        <f t="shared" si="35"/>
        <v>117</v>
      </c>
      <c r="N1630" s="34">
        <f t="shared" si="36"/>
        <v>64</v>
      </c>
      <c r="O1630" s="36">
        <f t="shared" si="32"/>
        <v>0.35359116022099446</v>
      </c>
    </row>
    <row r="1631" spans="1:15" x14ac:dyDescent="0.25">
      <c r="A1631" s="37">
        <v>200704</v>
      </c>
      <c r="B1631" s="30" t="s">
        <v>55</v>
      </c>
      <c r="C1631" s="30" t="s">
        <v>1587</v>
      </c>
      <c r="D1631" s="30" t="s">
        <v>1591</v>
      </c>
      <c r="E1631" s="42">
        <v>1228</v>
      </c>
      <c r="F1631" s="32">
        <v>1392</v>
      </c>
      <c r="G1631" s="59">
        <f t="shared" si="33"/>
        <v>164</v>
      </c>
      <c r="H1631" s="59">
        <v>1044</v>
      </c>
      <c r="I1631" s="59">
        <f t="shared" si="34"/>
        <v>348</v>
      </c>
      <c r="J1631" s="58">
        <v>0.25</v>
      </c>
      <c r="K1631" s="35">
        <v>1384</v>
      </c>
      <c r="L1631" s="56"/>
      <c r="M1631" s="35">
        <f t="shared" si="35"/>
        <v>1044</v>
      </c>
      <c r="N1631" s="35">
        <f t="shared" si="36"/>
        <v>340</v>
      </c>
      <c r="O1631" s="36">
        <f t="shared" si="32"/>
        <v>0.24566473988439305</v>
      </c>
    </row>
    <row r="1632" spans="1:15" x14ac:dyDescent="0.25">
      <c r="A1632" s="37">
        <v>200705</v>
      </c>
      <c r="B1632" s="30" t="s">
        <v>55</v>
      </c>
      <c r="C1632" s="30" t="s">
        <v>1587</v>
      </c>
      <c r="D1632" s="30" t="s">
        <v>1592</v>
      </c>
      <c r="E1632" s="42">
        <v>1415</v>
      </c>
      <c r="F1632" s="32">
        <v>1613</v>
      </c>
      <c r="G1632" s="59">
        <f t="shared" si="33"/>
        <v>198</v>
      </c>
      <c r="H1632" s="40">
        <v>147</v>
      </c>
      <c r="I1632" s="59">
        <f t="shared" si="34"/>
        <v>1466</v>
      </c>
      <c r="J1632" s="58">
        <v>0.91</v>
      </c>
      <c r="K1632" s="35">
        <v>1661</v>
      </c>
      <c r="L1632" s="56"/>
      <c r="M1632" s="34">
        <f t="shared" si="35"/>
        <v>147</v>
      </c>
      <c r="N1632" s="35">
        <f t="shared" si="36"/>
        <v>1514</v>
      </c>
      <c r="O1632" s="36">
        <f t="shared" si="32"/>
        <v>0.91149909692956055</v>
      </c>
    </row>
    <row r="1633" spans="1:15" x14ac:dyDescent="0.25">
      <c r="A1633" s="37">
        <v>200706</v>
      </c>
      <c r="B1633" s="30" t="s">
        <v>55</v>
      </c>
      <c r="C1633" s="30" t="s">
        <v>1587</v>
      </c>
      <c r="D1633" s="30" t="s">
        <v>1593</v>
      </c>
      <c r="E1633" s="57">
        <v>118</v>
      </c>
      <c r="F1633" s="39">
        <v>117</v>
      </c>
      <c r="G1633" s="40">
        <f t="shared" si="33"/>
        <v>-1</v>
      </c>
      <c r="H1633" s="40">
        <v>108</v>
      </c>
      <c r="I1633" s="40">
        <f t="shared" si="34"/>
        <v>9</v>
      </c>
      <c r="J1633" s="58">
        <v>0.08</v>
      </c>
      <c r="K1633" s="34">
        <v>108</v>
      </c>
      <c r="L1633" s="56"/>
      <c r="M1633" s="34">
        <f t="shared" si="35"/>
        <v>108</v>
      </c>
      <c r="N1633" s="34">
        <f t="shared" si="36"/>
        <v>0</v>
      </c>
      <c r="O1633" s="36">
        <f t="shared" si="32"/>
        <v>0</v>
      </c>
    </row>
    <row r="1634" spans="1:15" x14ac:dyDescent="0.25">
      <c r="A1634" s="37">
        <v>200801</v>
      </c>
      <c r="B1634" s="30" t="s">
        <v>55</v>
      </c>
      <c r="C1634" s="30" t="s">
        <v>1594</v>
      </c>
      <c r="D1634" s="30" t="s">
        <v>1594</v>
      </c>
      <c r="E1634" s="42">
        <v>4155</v>
      </c>
      <c r="F1634" s="32">
        <v>4410</v>
      </c>
      <c r="G1634" s="59">
        <f t="shared" si="33"/>
        <v>255</v>
      </c>
      <c r="H1634" s="59">
        <v>2301</v>
      </c>
      <c r="I1634" s="59">
        <f t="shared" si="34"/>
        <v>2109</v>
      </c>
      <c r="J1634" s="58">
        <v>0.48</v>
      </c>
      <c r="K1634" s="35">
        <v>4370</v>
      </c>
      <c r="L1634" s="56"/>
      <c r="M1634" s="35">
        <f t="shared" si="35"/>
        <v>2301</v>
      </c>
      <c r="N1634" s="35">
        <f t="shared" si="36"/>
        <v>2069</v>
      </c>
      <c r="O1634" s="36">
        <f t="shared" si="32"/>
        <v>0.47345537757437073</v>
      </c>
    </row>
    <row r="1635" spans="1:15" x14ac:dyDescent="0.25">
      <c r="A1635" s="37">
        <v>200802</v>
      </c>
      <c r="B1635" s="30" t="s">
        <v>55</v>
      </c>
      <c r="C1635" s="30" t="s">
        <v>1594</v>
      </c>
      <c r="D1635" s="30" t="s">
        <v>1595</v>
      </c>
      <c r="E1635" s="42">
        <v>2482</v>
      </c>
      <c r="F1635" s="32">
        <v>2600</v>
      </c>
      <c r="G1635" s="59">
        <f t="shared" si="33"/>
        <v>118</v>
      </c>
      <c r="H1635" s="59">
        <v>2258</v>
      </c>
      <c r="I1635" s="59">
        <f t="shared" si="34"/>
        <v>342</v>
      </c>
      <c r="J1635" s="58">
        <v>0.13</v>
      </c>
      <c r="K1635" s="35">
        <v>2666</v>
      </c>
      <c r="L1635" s="56"/>
      <c r="M1635" s="35">
        <f t="shared" si="35"/>
        <v>2258</v>
      </c>
      <c r="N1635" s="35">
        <f t="shared" si="36"/>
        <v>408</v>
      </c>
      <c r="O1635" s="36">
        <f t="shared" si="32"/>
        <v>0.15303825956489123</v>
      </c>
    </row>
    <row r="1636" spans="1:15" x14ac:dyDescent="0.25">
      <c r="A1636" s="37">
        <v>200803</v>
      </c>
      <c r="B1636" s="30" t="s">
        <v>55</v>
      </c>
      <c r="C1636" s="30" t="s">
        <v>1594</v>
      </c>
      <c r="D1636" s="30" t="s">
        <v>1596</v>
      </c>
      <c r="E1636" s="42">
        <v>2870</v>
      </c>
      <c r="F1636" s="32">
        <v>3098</v>
      </c>
      <c r="G1636" s="59">
        <f t="shared" si="33"/>
        <v>228</v>
      </c>
      <c r="H1636" s="59">
        <v>2525</v>
      </c>
      <c r="I1636" s="59">
        <f t="shared" si="34"/>
        <v>573</v>
      </c>
      <c r="J1636" s="58">
        <v>0.18</v>
      </c>
      <c r="K1636" s="35">
        <v>3146</v>
      </c>
      <c r="L1636" s="56"/>
      <c r="M1636" s="35">
        <f t="shared" si="35"/>
        <v>2525</v>
      </c>
      <c r="N1636" s="35">
        <f t="shared" si="36"/>
        <v>621</v>
      </c>
      <c r="O1636" s="36">
        <f t="shared" si="32"/>
        <v>0.19739351557533374</v>
      </c>
    </row>
    <row r="1637" spans="1:15" x14ac:dyDescent="0.25">
      <c r="A1637" s="37">
        <v>200804</v>
      </c>
      <c r="B1637" s="30" t="s">
        <v>55</v>
      </c>
      <c r="C1637" s="30" t="s">
        <v>1594</v>
      </c>
      <c r="D1637" s="30" t="s">
        <v>1597</v>
      </c>
      <c r="E1637" s="42">
        <v>4168</v>
      </c>
      <c r="F1637" s="32">
        <v>4798</v>
      </c>
      <c r="G1637" s="59">
        <f t="shared" si="33"/>
        <v>630</v>
      </c>
      <c r="H1637" s="59">
        <v>3294</v>
      </c>
      <c r="I1637" s="59">
        <f t="shared" si="34"/>
        <v>1504</v>
      </c>
      <c r="J1637" s="58">
        <v>0.31</v>
      </c>
      <c r="K1637" s="35">
        <v>4948</v>
      </c>
      <c r="L1637" s="56"/>
      <c r="M1637" s="35">
        <f t="shared" si="35"/>
        <v>3294</v>
      </c>
      <c r="N1637" s="35">
        <f t="shared" si="36"/>
        <v>1654</v>
      </c>
      <c r="O1637" s="36">
        <f t="shared" si="32"/>
        <v>0.33427647534357319</v>
      </c>
    </row>
    <row r="1638" spans="1:15" x14ac:dyDescent="0.25">
      <c r="A1638" s="37">
        <v>200805</v>
      </c>
      <c r="B1638" s="30" t="s">
        <v>55</v>
      </c>
      <c r="C1638" s="30" t="s">
        <v>1594</v>
      </c>
      <c r="D1638" s="30" t="s">
        <v>1598</v>
      </c>
      <c r="E1638" s="42">
        <v>1013</v>
      </c>
      <c r="F1638" s="32">
        <v>1089</v>
      </c>
      <c r="G1638" s="59">
        <f t="shared" si="33"/>
        <v>76</v>
      </c>
      <c r="H1638" s="40">
        <v>984</v>
      </c>
      <c r="I1638" s="59">
        <f t="shared" si="34"/>
        <v>105</v>
      </c>
      <c r="J1638" s="58">
        <v>0.1</v>
      </c>
      <c r="K1638" s="35">
        <v>1106</v>
      </c>
      <c r="L1638" s="56"/>
      <c r="M1638" s="34">
        <f t="shared" si="35"/>
        <v>984</v>
      </c>
      <c r="N1638" s="35">
        <f t="shared" si="36"/>
        <v>122</v>
      </c>
      <c r="O1638" s="36">
        <f t="shared" si="32"/>
        <v>0.11030741410488246</v>
      </c>
    </row>
    <row r="1639" spans="1:15" x14ac:dyDescent="0.25">
      <c r="A1639" s="37">
        <v>200806</v>
      </c>
      <c r="B1639" s="30" t="s">
        <v>55</v>
      </c>
      <c r="C1639" s="30" t="s">
        <v>1594</v>
      </c>
      <c r="D1639" s="30" t="s">
        <v>1599</v>
      </c>
      <c r="E1639" s="57">
        <v>4</v>
      </c>
      <c r="F1639" s="39">
        <v>4</v>
      </c>
      <c r="G1639" s="40">
        <f t="shared" si="33"/>
        <v>0</v>
      </c>
      <c r="H1639" s="40">
        <v>0</v>
      </c>
      <c r="I1639" s="40">
        <f t="shared" si="34"/>
        <v>4</v>
      </c>
      <c r="J1639" s="58">
        <v>1</v>
      </c>
      <c r="K1639" s="34">
        <v>3</v>
      </c>
      <c r="L1639" s="56"/>
      <c r="M1639" s="34">
        <f t="shared" si="35"/>
        <v>0</v>
      </c>
      <c r="N1639" s="34">
        <f t="shared" si="36"/>
        <v>3</v>
      </c>
      <c r="O1639" s="36">
        <f t="shared" si="32"/>
        <v>1</v>
      </c>
    </row>
    <row r="1640" spans="1:15" x14ac:dyDescent="0.25">
      <c r="A1640" s="37">
        <v>210101</v>
      </c>
      <c r="B1640" s="30" t="s">
        <v>56</v>
      </c>
      <c r="C1640" s="30" t="s">
        <v>56</v>
      </c>
      <c r="D1640" s="30" t="s">
        <v>56</v>
      </c>
      <c r="E1640" s="42">
        <v>6458</v>
      </c>
      <c r="F1640" s="32">
        <v>6995</v>
      </c>
      <c r="G1640" s="59">
        <f t="shared" si="33"/>
        <v>537</v>
      </c>
      <c r="H1640" s="59">
        <v>2190</v>
      </c>
      <c r="I1640" s="59">
        <f t="shared" si="34"/>
        <v>4805</v>
      </c>
      <c r="J1640" s="58">
        <v>0.69</v>
      </c>
      <c r="K1640" s="35">
        <v>6848</v>
      </c>
      <c r="L1640" s="56"/>
      <c r="M1640" s="35">
        <f t="shared" si="35"/>
        <v>2190</v>
      </c>
      <c r="N1640" s="35">
        <f t="shared" si="36"/>
        <v>4658</v>
      </c>
      <c r="O1640" s="36">
        <f t="shared" si="32"/>
        <v>0.68019859813084116</v>
      </c>
    </row>
    <row r="1641" spans="1:15" x14ac:dyDescent="0.25">
      <c r="A1641" s="37">
        <v>210102</v>
      </c>
      <c r="B1641" s="30" t="s">
        <v>56</v>
      </c>
      <c r="C1641" s="30" t="s">
        <v>56</v>
      </c>
      <c r="D1641" s="30" t="s">
        <v>1600</v>
      </c>
      <c r="E1641" s="42">
        <v>18934</v>
      </c>
      <c r="F1641" s="32">
        <v>20456</v>
      </c>
      <c r="G1641" s="59">
        <f t="shared" si="33"/>
        <v>1522</v>
      </c>
      <c r="H1641" s="59">
        <v>9619</v>
      </c>
      <c r="I1641" s="59">
        <f t="shared" si="34"/>
        <v>10837</v>
      </c>
      <c r="J1641" s="58">
        <v>0.53</v>
      </c>
      <c r="K1641" s="35">
        <v>19966</v>
      </c>
      <c r="L1641" s="29">
        <v>2392</v>
      </c>
      <c r="M1641" s="35">
        <f t="shared" si="35"/>
        <v>12011</v>
      </c>
      <c r="N1641" s="35">
        <f t="shared" si="36"/>
        <v>7955</v>
      </c>
      <c r="O1641" s="36">
        <f t="shared" si="32"/>
        <v>0.39842732645497347</v>
      </c>
    </row>
    <row r="1642" spans="1:15" x14ac:dyDescent="0.25">
      <c r="A1642" s="37">
        <v>210103</v>
      </c>
      <c r="B1642" s="30" t="s">
        <v>56</v>
      </c>
      <c r="C1642" s="30" t="s">
        <v>56</v>
      </c>
      <c r="D1642" s="30" t="s">
        <v>1601</v>
      </c>
      <c r="E1642" s="42">
        <v>3301</v>
      </c>
      <c r="F1642" s="32">
        <v>3494</v>
      </c>
      <c r="G1642" s="59">
        <f t="shared" si="33"/>
        <v>193</v>
      </c>
      <c r="H1642" s="40">
        <v>35</v>
      </c>
      <c r="I1642" s="59">
        <f t="shared" si="34"/>
        <v>3459</v>
      </c>
      <c r="J1642" s="58">
        <v>0.99</v>
      </c>
      <c r="K1642" s="35">
        <v>3430</v>
      </c>
      <c r="L1642" s="29">
        <v>2379</v>
      </c>
      <c r="M1642" s="34">
        <f t="shared" si="35"/>
        <v>2414</v>
      </c>
      <c r="N1642" s="35">
        <f t="shared" si="36"/>
        <v>1016</v>
      </c>
      <c r="O1642" s="36">
        <f t="shared" si="32"/>
        <v>0.29620991253644313</v>
      </c>
    </row>
    <row r="1643" spans="1:15" x14ac:dyDescent="0.25">
      <c r="A1643" s="37">
        <v>210104</v>
      </c>
      <c r="B1643" s="30" t="s">
        <v>56</v>
      </c>
      <c r="C1643" s="30" t="s">
        <v>56</v>
      </c>
      <c r="D1643" s="30" t="s">
        <v>1602</v>
      </c>
      <c r="E1643" s="42">
        <v>4478</v>
      </c>
      <c r="F1643" s="32">
        <v>4791</v>
      </c>
      <c r="G1643" s="59">
        <f t="shared" si="33"/>
        <v>313</v>
      </c>
      <c r="H1643" s="40">
        <v>630</v>
      </c>
      <c r="I1643" s="59">
        <f t="shared" si="34"/>
        <v>4161</v>
      </c>
      <c r="J1643" s="58">
        <v>0.87</v>
      </c>
      <c r="K1643" s="35">
        <v>4739</v>
      </c>
      <c r="L1643" s="56"/>
      <c r="M1643" s="34">
        <f t="shared" si="35"/>
        <v>630</v>
      </c>
      <c r="N1643" s="35">
        <f t="shared" si="36"/>
        <v>4109</v>
      </c>
      <c r="O1643" s="36">
        <f t="shared" si="32"/>
        <v>0.86706056129985232</v>
      </c>
    </row>
    <row r="1644" spans="1:15" x14ac:dyDescent="0.25">
      <c r="A1644" s="37">
        <v>210105</v>
      </c>
      <c r="B1644" s="30" t="s">
        <v>56</v>
      </c>
      <c r="C1644" s="30" t="s">
        <v>56</v>
      </c>
      <c r="D1644" s="30" t="s">
        <v>1603</v>
      </c>
      <c r="E1644" s="42">
        <v>6563</v>
      </c>
      <c r="F1644" s="32">
        <v>7448</v>
      </c>
      <c r="G1644" s="59">
        <f t="shared" si="33"/>
        <v>885</v>
      </c>
      <c r="H1644" s="59">
        <v>3437</v>
      </c>
      <c r="I1644" s="59">
        <f t="shared" si="34"/>
        <v>4011</v>
      </c>
      <c r="J1644" s="58">
        <v>0.54</v>
      </c>
      <c r="K1644" s="35">
        <v>7167</v>
      </c>
      <c r="L1644" s="56"/>
      <c r="M1644" s="35">
        <f t="shared" si="35"/>
        <v>3437</v>
      </c>
      <c r="N1644" s="35">
        <f t="shared" si="36"/>
        <v>3730</v>
      </c>
      <c r="O1644" s="36">
        <f t="shared" si="32"/>
        <v>0.52044090972512902</v>
      </c>
    </row>
    <row r="1645" spans="1:15" x14ac:dyDescent="0.25">
      <c r="A1645" s="37">
        <v>210106</v>
      </c>
      <c r="B1645" s="30" t="s">
        <v>56</v>
      </c>
      <c r="C1645" s="30" t="s">
        <v>56</v>
      </c>
      <c r="D1645" s="30" t="s">
        <v>1604</v>
      </c>
      <c r="E1645" s="42">
        <v>6623</v>
      </c>
      <c r="F1645" s="32">
        <v>7433</v>
      </c>
      <c r="G1645" s="59">
        <f t="shared" si="33"/>
        <v>810</v>
      </c>
      <c r="H1645" s="59">
        <v>5316</v>
      </c>
      <c r="I1645" s="59">
        <f t="shared" si="34"/>
        <v>2117</v>
      </c>
      <c r="J1645" s="58">
        <v>0.28000000000000003</v>
      </c>
      <c r="K1645" s="35">
        <v>7380</v>
      </c>
      <c r="L1645" s="29">
        <v>1067</v>
      </c>
      <c r="M1645" s="35">
        <f t="shared" si="35"/>
        <v>6383</v>
      </c>
      <c r="N1645" s="35">
        <f t="shared" si="36"/>
        <v>997</v>
      </c>
      <c r="O1645" s="36">
        <f t="shared" si="32"/>
        <v>0.13509485094850948</v>
      </c>
    </row>
    <row r="1646" spans="1:15" x14ac:dyDescent="0.25">
      <c r="A1646" s="37">
        <v>210107</v>
      </c>
      <c r="B1646" s="30" t="s">
        <v>56</v>
      </c>
      <c r="C1646" s="30" t="s">
        <v>56</v>
      </c>
      <c r="D1646" s="30" t="s">
        <v>1605</v>
      </c>
      <c r="E1646" s="42">
        <v>6509</v>
      </c>
      <c r="F1646" s="32">
        <v>6947</v>
      </c>
      <c r="G1646" s="59">
        <f t="shared" si="33"/>
        <v>438</v>
      </c>
      <c r="H1646" s="40">
        <v>740</v>
      </c>
      <c r="I1646" s="59">
        <f t="shared" si="34"/>
        <v>6207</v>
      </c>
      <c r="J1646" s="58">
        <v>0.89</v>
      </c>
      <c r="K1646" s="35">
        <v>6898</v>
      </c>
      <c r="L1646" s="56"/>
      <c r="M1646" s="34">
        <f t="shared" si="35"/>
        <v>740</v>
      </c>
      <c r="N1646" s="35">
        <f t="shared" si="36"/>
        <v>6158</v>
      </c>
      <c r="O1646" s="36">
        <f t="shared" si="32"/>
        <v>0.89272252826906351</v>
      </c>
    </row>
    <row r="1647" spans="1:15" x14ac:dyDescent="0.25">
      <c r="A1647" s="37">
        <v>210108</v>
      </c>
      <c r="B1647" s="30" t="s">
        <v>56</v>
      </c>
      <c r="C1647" s="30" t="s">
        <v>56</v>
      </c>
      <c r="D1647" s="30" t="s">
        <v>248</v>
      </c>
      <c r="E1647" s="42">
        <v>2869</v>
      </c>
      <c r="F1647" s="32">
        <v>3058</v>
      </c>
      <c r="G1647" s="59">
        <f t="shared" si="33"/>
        <v>189</v>
      </c>
      <c r="H1647" s="40">
        <v>424</v>
      </c>
      <c r="I1647" s="59">
        <f t="shared" si="34"/>
        <v>2634</v>
      </c>
      <c r="J1647" s="58">
        <v>0.86</v>
      </c>
      <c r="K1647" s="35">
        <v>2904</v>
      </c>
      <c r="L1647" s="56"/>
      <c r="M1647" s="34">
        <f t="shared" si="35"/>
        <v>424</v>
      </c>
      <c r="N1647" s="35">
        <f t="shared" si="36"/>
        <v>2480</v>
      </c>
      <c r="O1647" s="36">
        <f t="shared" si="32"/>
        <v>0.85399449035812669</v>
      </c>
    </row>
    <row r="1648" spans="1:15" x14ac:dyDescent="0.25">
      <c r="A1648" s="37">
        <v>210109</v>
      </c>
      <c r="B1648" s="30" t="s">
        <v>56</v>
      </c>
      <c r="C1648" s="30" t="s">
        <v>56</v>
      </c>
      <c r="D1648" s="30" t="s">
        <v>1606</v>
      </c>
      <c r="E1648" s="42">
        <v>2321</v>
      </c>
      <c r="F1648" s="32">
        <v>2482</v>
      </c>
      <c r="G1648" s="59">
        <f t="shared" si="33"/>
        <v>161</v>
      </c>
      <c r="H1648" s="59">
        <v>1273</v>
      </c>
      <c r="I1648" s="59">
        <f t="shared" si="34"/>
        <v>1209</v>
      </c>
      <c r="J1648" s="58">
        <v>0.49</v>
      </c>
      <c r="K1648" s="35">
        <v>2447</v>
      </c>
      <c r="L1648" s="56"/>
      <c r="M1648" s="35">
        <f t="shared" si="35"/>
        <v>1273</v>
      </c>
      <c r="N1648" s="35">
        <f t="shared" si="36"/>
        <v>1174</v>
      </c>
      <c r="O1648" s="36">
        <f t="shared" si="32"/>
        <v>0.47977114834491214</v>
      </c>
    </row>
    <row r="1649" spans="1:15" x14ac:dyDescent="0.25">
      <c r="A1649" s="37">
        <v>210110</v>
      </c>
      <c r="B1649" s="30" t="s">
        <v>56</v>
      </c>
      <c r="C1649" s="30" t="s">
        <v>56</v>
      </c>
      <c r="D1649" s="30" t="s">
        <v>1607</v>
      </c>
      <c r="E1649" s="42">
        <v>4141</v>
      </c>
      <c r="F1649" s="32">
        <v>4413</v>
      </c>
      <c r="G1649" s="59">
        <f t="shared" si="33"/>
        <v>272</v>
      </c>
      <c r="H1649" s="59">
        <v>2327</v>
      </c>
      <c r="I1649" s="59">
        <f t="shared" si="34"/>
        <v>2086</v>
      </c>
      <c r="J1649" s="58">
        <v>0.47</v>
      </c>
      <c r="K1649" s="35">
        <v>4368</v>
      </c>
      <c r="L1649" s="56"/>
      <c r="M1649" s="35">
        <f t="shared" si="35"/>
        <v>2327</v>
      </c>
      <c r="N1649" s="35">
        <f t="shared" si="36"/>
        <v>2041</v>
      </c>
      <c r="O1649" s="36">
        <f t="shared" si="32"/>
        <v>0.46726190476190477</v>
      </c>
    </row>
    <row r="1650" spans="1:15" x14ac:dyDescent="0.25">
      <c r="A1650" s="37">
        <v>210111</v>
      </c>
      <c r="B1650" s="30" t="s">
        <v>56</v>
      </c>
      <c r="C1650" s="30" t="s">
        <v>56</v>
      </c>
      <c r="D1650" s="30" t="s">
        <v>1608</v>
      </c>
      <c r="E1650" s="42">
        <v>3264</v>
      </c>
      <c r="F1650" s="32">
        <v>3245</v>
      </c>
      <c r="G1650" s="59">
        <f t="shared" si="33"/>
        <v>-19</v>
      </c>
      <c r="H1650" s="59">
        <v>1545</v>
      </c>
      <c r="I1650" s="59">
        <f t="shared" si="34"/>
        <v>1700</v>
      </c>
      <c r="J1650" s="58">
        <v>0.52</v>
      </c>
      <c r="K1650" s="35">
        <v>3031</v>
      </c>
      <c r="L1650" s="56"/>
      <c r="M1650" s="35">
        <f t="shared" si="35"/>
        <v>1545</v>
      </c>
      <c r="N1650" s="35">
        <f t="shared" si="36"/>
        <v>1486</v>
      </c>
      <c r="O1650" s="36">
        <f t="shared" si="32"/>
        <v>0.49026723853513693</v>
      </c>
    </row>
    <row r="1651" spans="1:15" x14ac:dyDescent="0.25">
      <c r="A1651" s="37">
        <v>210112</v>
      </c>
      <c r="B1651" s="30" t="s">
        <v>56</v>
      </c>
      <c r="C1651" s="30" t="s">
        <v>56</v>
      </c>
      <c r="D1651" s="30" t="s">
        <v>1609</v>
      </c>
      <c r="E1651" s="42">
        <v>6953</v>
      </c>
      <c r="F1651" s="32">
        <v>7426</v>
      </c>
      <c r="G1651" s="59">
        <f t="shared" si="33"/>
        <v>473</v>
      </c>
      <c r="H1651" s="59">
        <v>2657</v>
      </c>
      <c r="I1651" s="59">
        <f t="shared" si="34"/>
        <v>4769</v>
      </c>
      <c r="J1651" s="58">
        <v>0.64</v>
      </c>
      <c r="K1651" s="35">
        <v>7346</v>
      </c>
      <c r="L1651" s="56"/>
      <c r="M1651" s="35">
        <f t="shared" si="35"/>
        <v>2657</v>
      </c>
      <c r="N1651" s="35">
        <f t="shared" si="36"/>
        <v>4689</v>
      </c>
      <c r="O1651" s="36">
        <f t="shared" si="32"/>
        <v>0.63830656139395592</v>
      </c>
    </row>
    <row r="1652" spans="1:15" x14ac:dyDescent="0.25">
      <c r="A1652" s="37">
        <v>210113</v>
      </c>
      <c r="B1652" s="30" t="s">
        <v>56</v>
      </c>
      <c r="C1652" s="30" t="s">
        <v>56</v>
      </c>
      <c r="D1652" s="30" t="s">
        <v>401</v>
      </c>
      <c r="E1652" s="42">
        <v>2361</v>
      </c>
      <c r="F1652" s="32">
        <v>2690</v>
      </c>
      <c r="G1652" s="59">
        <f t="shared" si="33"/>
        <v>329</v>
      </c>
      <c r="H1652" s="40">
        <v>611</v>
      </c>
      <c r="I1652" s="59">
        <f t="shared" si="34"/>
        <v>2079</v>
      </c>
      <c r="J1652" s="58">
        <v>0.77</v>
      </c>
      <c r="K1652" s="35">
        <v>2697</v>
      </c>
      <c r="L1652" s="56"/>
      <c r="M1652" s="34">
        <f t="shared" si="35"/>
        <v>611</v>
      </c>
      <c r="N1652" s="35">
        <f t="shared" si="36"/>
        <v>2086</v>
      </c>
      <c r="O1652" s="36">
        <f t="shared" si="32"/>
        <v>0.77345198368557655</v>
      </c>
    </row>
    <row r="1653" spans="1:15" x14ac:dyDescent="0.25">
      <c r="A1653" s="37">
        <v>210114</v>
      </c>
      <c r="B1653" s="30" t="s">
        <v>56</v>
      </c>
      <c r="C1653" s="30" t="s">
        <v>56</v>
      </c>
      <c r="D1653" s="30" t="s">
        <v>1610</v>
      </c>
      <c r="E1653" s="42">
        <v>1525</v>
      </c>
      <c r="F1653" s="32">
        <v>1654</v>
      </c>
      <c r="G1653" s="59">
        <f t="shared" si="33"/>
        <v>129</v>
      </c>
      <c r="H1653" s="40">
        <v>731</v>
      </c>
      <c r="I1653" s="59">
        <f t="shared" si="34"/>
        <v>923</v>
      </c>
      <c r="J1653" s="58">
        <v>0.56000000000000005</v>
      </c>
      <c r="K1653" s="35">
        <v>1620</v>
      </c>
      <c r="L1653" s="56"/>
      <c r="M1653" s="34">
        <f t="shared" si="35"/>
        <v>731</v>
      </c>
      <c r="N1653" s="35">
        <f t="shared" si="36"/>
        <v>889</v>
      </c>
      <c r="O1653" s="36">
        <f t="shared" si="32"/>
        <v>0.54876543209876538</v>
      </c>
    </row>
    <row r="1654" spans="1:15" x14ac:dyDescent="0.25">
      <c r="A1654" s="37">
        <v>210115</v>
      </c>
      <c r="B1654" s="30" t="s">
        <v>56</v>
      </c>
      <c r="C1654" s="30" t="s">
        <v>56</v>
      </c>
      <c r="D1654" s="30" t="s">
        <v>1611</v>
      </c>
      <c r="E1654" s="42">
        <v>2728</v>
      </c>
      <c r="F1654" s="32">
        <v>3008</v>
      </c>
      <c r="G1654" s="59">
        <f t="shared" si="33"/>
        <v>280</v>
      </c>
      <c r="H1654" s="40">
        <v>855</v>
      </c>
      <c r="I1654" s="59">
        <f t="shared" si="34"/>
        <v>2153</v>
      </c>
      <c r="J1654" s="58">
        <v>0.72</v>
      </c>
      <c r="K1654" s="35">
        <v>2993</v>
      </c>
      <c r="L1654" s="56"/>
      <c r="M1654" s="34">
        <f t="shared" si="35"/>
        <v>855</v>
      </c>
      <c r="N1654" s="35">
        <f t="shared" si="36"/>
        <v>2138</v>
      </c>
      <c r="O1654" s="36">
        <f t="shared" si="32"/>
        <v>0.71433344470431004</v>
      </c>
    </row>
    <row r="1655" spans="1:15" x14ac:dyDescent="0.25">
      <c r="A1655" s="37">
        <v>210201</v>
      </c>
      <c r="B1655" s="30" t="s">
        <v>56</v>
      </c>
      <c r="C1655" s="30" t="s">
        <v>1408</v>
      </c>
      <c r="D1655" s="30" t="s">
        <v>1408</v>
      </c>
      <c r="E1655" s="42">
        <v>9133</v>
      </c>
      <c r="F1655" s="32">
        <v>9388</v>
      </c>
      <c r="G1655" s="59">
        <f t="shared" si="33"/>
        <v>255</v>
      </c>
      <c r="H1655" s="59">
        <v>2411</v>
      </c>
      <c r="I1655" s="59">
        <f t="shared" si="34"/>
        <v>6977</v>
      </c>
      <c r="J1655" s="58">
        <v>0.74</v>
      </c>
      <c r="K1655" s="35">
        <v>9133</v>
      </c>
      <c r="L1655" s="56"/>
      <c r="M1655" s="35">
        <f t="shared" si="35"/>
        <v>2411</v>
      </c>
      <c r="N1655" s="35">
        <f t="shared" si="36"/>
        <v>6722</v>
      </c>
      <c r="O1655" s="36">
        <f t="shared" si="32"/>
        <v>0.73601226322128543</v>
      </c>
    </row>
    <row r="1656" spans="1:15" x14ac:dyDescent="0.25">
      <c r="A1656" s="37">
        <v>210202</v>
      </c>
      <c r="B1656" s="30" t="s">
        <v>56</v>
      </c>
      <c r="C1656" s="30" t="s">
        <v>1408</v>
      </c>
      <c r="D1656" s="30" t="s">
        <v>1612</v>
      </c>
      <c r="E1656" s="42">
        <v>2826</v>
      </c>
      <c r="F1656" s="32">
        <v>2870</v>
      </c>
      <c r="G1656" s="59">
        <f t="shared" si="33"/>
        <v>44</v>
      </c>
      <c r="H1656" s="59">
        <v>2826</v>
      </c>
      <c r="I1656" s="59">
        <f t="shared" si="34"/>
        <v>44</v>
      </c>
      <c r="J1656" s="58">
        <v>0.02</v>
      </c>
      <c r="K1656" s="34">
        <v>2826</v>
      </c>
      <c r="L1656" s="56"/>
      <c r="M1656" s="35">
        <f t="shared" si="35"/>
        <v>2826</v>
      </c>
      <c r="N1656" s="35">
        <f t="shared" si="36"/>
        <v>0</v>
      </c>
      <c r="O1656" s="36">
        <f t="shared" si="32"/>
        <v>0</v>
      </c>
    </row>
    <row r="1657" spans="1:15" x14ac:dyDescent="0.25">
      <c r="A1657" s="37">
        <v>210203</v>
      </c>
      <c r="B1657" s="30" t="s">
        <v>56</v>
      </c>
      <c r="C1657" s="30" t="s">
        <v>1408</v>
      </c>
      <c r="D1657" s="30" t="s">
        <v>1613</v>
      </c>
      <c r="E1657" s="42">
        <v>6516</v>
      </c>
      <c r="F1657" s="32">
        <v>7252</v>
      </c>
      <c r="G1657" s="59">
        <f t="shared" si="33"/>
        <v>736</v>
      </c>
      <c r="H1657" s="59">
        <v>5084</v>
      </c>
      <c r="I1657" s="59">
        <f t="shared" si="34"/>
        <v>2168</v>
      </c>
      <c r="J1657" s="58">
        <v>0.3</v>
      </c>
      <c r="K1657" s="35">
        <v>7130</v>
      </c>
      <c r="L1657" s="56"/>
      <c r="M1657" s="35">
        <f t="shared" si="35"/>
        <v>5084</v>
      </c>
      <c r="N1657" s="35">
        <f t="shared" si="36"/>
        <v>2046</v>
      </c>
      <c r="O1657" s="36">
        <f t="shared" si="32"/>
        <v>0.28695652173913044</v>
      </c>
    </row>
    <row r="1658" spans="1:15" x14ac:dyDescent="0.25">
      <c r="A1658" s="37">
        <v>210204</v>
      </c>
      <c r="B1658" s="30" t="s">
        <v>56</v>
      </c>
      <c r="C1658" s="30" t="s">
        <v>1408</v>
      </c>
      <c r="D1658" s="30" t="s">
        <v>1614</v>
      </c>
      <c r="E1658" s="42">
        <v>10646</v>
      </c>
      <c r="F1658" s="32">
        <v>11582</v>
      </c>
      <c r="G1658" s="59">
        <f t="shared" si="33"/>
        <v>936</v>
      </c>
      <c r="H1658" s="59">
        <v>1619</v>
      </c>
      <c r="I1658" s="59">
        <f t="shared" si="34"/>
        <v>9963</v>
      </c>
      <c r="J1658" s="58">
        <v>0.86</v>
      </c>
      <c r="K1658" s="35">
        <v>11274</v>
      </c>
      <c r="L1658" s="29">
        <v>1468</v>
      </c>
      <c r="M1658" s="35">
        <f t="shared" si="35"/>
        <v>3087</v>
      </c>
      <c r="N1658" s="35">
        <f t="shared" si="36"/>
        <v>8187</v>
      </c>
      <c r="O1658" s="36">
        <f t="shared" si="32"/>
        <v>0.72618414050026614</v>
      </c>
    </row>
    <row r="1659" spans="1:15" x14ac:dyDescent="0.25">
      <c r="A1659" s="37">
        <v>210205</v>
      </c>
      <c r="B1659" s="30" t="s">
        <v>56</v>
      </c>
      <c r="C1659" s="30" t="s">
        <v>1408</v>
      </c>
      <c r="D1659" s="30" t="s">
        <v>1840</v>
      </c>
      <c r="E1659" s="42">
        <v>2846</v>
      </c>
      <c r="F1659" s="32">
        <v>3046</v>
      </c>
      <c r="G1659" s="59">
        <f t="shared" si="33"/>
        <v>200</v>
      </c>
      <c r="H1659" s="40">
        <v>9</v>
      </c>
      <c r="I1659" s="59">
        <f t="shared" si="34"/>
        <v>3037</v>
      </c>
      <c r="J1659" s="58">
        <v>1</v>
      </c>
      <c r="K1659" s="35">
        <v>2980</v>
      </c>
      <c r="L1659" s="56"/>
      <c r="M1659" s="34">
        <f t="shared" si="35"/>
        <v>9</v>
      </c>
      <c r="N1659" s="35">
        <f t="shared" si="36"/>
        <v>2971</v>
      </c>
      <c r="O1659" s="36">
        <f t="shared" si="32"/>
        <v>0.99697986577181208</v>
      </c>
    </row>
    <row r="1660" spans="1:15" x14ac:dyDescent="0.25">
      <c r="A1660" s="37">
        <v>210206</v>
      </c>
      <c r="B1660" s="30" t="s">
        <v>56</v>
      </c>
      <c r="C1660" s="30" t="s">
        <v>1408</v>
      </c>
      <c r="D1660" s="30" t="s">
        <v>1616</v>
      </c>
      <c r="E1660" s="42">
        <v>5888</v>
      </c>
      <c r="F1660" s="32">
        <v>6177</v>
      </c>
      <c r="G1660" s="59">
        <f t="shared" si="33"/>
        <v>289</v>
      </c>
      <c r="H1660" s="59">
        <v>4679</v>
      </c>
      <c r="I1660" s="59">
        <f t="shared" si="34"/>
        <v>1498</v>
      </c>
      <c r="J1660" s="58">
        <v>0.24</v>
      </c>
      <c r="K1660" s="35">
        <v>5756</v>
      </c>
      <c r="L1660" s="29">
        <v>154</v>
      </c>
      <c r="M1660" s="35">
        <f t="shared" si="35"/>
        <v>4833</v>
      </c>
      <c r="N1660" s="35">
        <f t="shared" si="36"/>
        <v>923</v>
      </c>
      <c r="O1660" s="36">
        <f t="shared" si="32"/>
        <v>0.16035441278665741</v>
      </c>
    </row>
    <row r="1661" spans="1:15" x14ac:dyDescent="0.25">
      <c r="A1661" s="37">
        <v>210207</v>
      </c>
      <c r="B1661" s="30" t="s">
        <v>56</v>
      </c>
      <c r="C1661" s="30" t="s">
        <v>1408</v>
      </c>
      <c r="D1661" s="30" t="s">
        <v>1617</v>
      </c>
      <c r="E1661" s="42">
        <v>1392</v>
      </c>
      <c r="F1661" s="32">
        <v>1527</v>
      </c>
      <c r="G1661" s="59">
        <f t="shared" si="33"/>
        <v>135</v>
      </c>
      <c r="H1661" s="40">
        <v>115</v>
      </c>
      <c r="I1661" s="59">
        <f t="shared" si="34"/>
        <v>1412</v>
      </c>
      <c r="J1661" s="58">
        <v>0.92</v>
      </c>
      <c r="K1661" s="35">
        <v>1492</v>
      </c>
      <c r="L1661" s="56"/>
      <c r="M1661" s="34">
        <f t="shared" si="35"/>
        <v>115</v>
      </c>
      <c r="N1661" s="35">
        <f t="shared" si="36"/>
        <v>1377</v>
      </c>
      <c r="O1661" s="36">
        <f t="shared" si="32"/>
        <v>0.92292225201072386</v>
      </c>
    </row>
    <row r="1662" spans="1:15" x14ac:dyDescent="0.25">
      <c r="A1662" s="37">
        <v>210208</v>
      </c>
      <c r="B1662" s="30" t="s">
        <v>56</v>
      </c>
      <c r="C1662" s="30" t="s">
        <v>1408</v>
      </c>
      <c r="D1662" s="30" t="s">
        <v>1618</v>
      </c>
      <c r="E1662" s="42">
        <v>6327</v>
      </c>
      <c r="F1662" s="32">
        <v>6943</v>
      </c>
      <c r="G1662" s="59">
        <f t="shared" si="33"/>
        <v>616</v>
      </c>
      <c r="H1662" s="59">
        <v>2878</v>
      </c>
      <c r="I1662" s="59">
        <f t="shared" si="34"/>
        <v>4065</v>
      </c>
      <c r="J1662" s="58">
        <v>0.59</v>
      </c>
      <c r="K1662" s="35">
        <v>6867</v>
      </c>
      <c r="L1662" s="29">
        <v>2298</v>
      </c>
      <c r="M1662" s="35">
        <f t="shared" si="35"/>
        <v>5176</v>
      </c>
      <c r="N1662" s="35">
        <f t="shared" si="36"/>
        <v>1691</v>
      </c>
      <c r="O1662" s="36">
        <f t="shared" si="32"/>
        <v>0.24625018202999854</v>
      </c>
    </row>
    <row r="1663" spans="1:15" x14ac:dyDescent="0.25">
      <c r="A1663" s="37">
        <v>210209</v>
      </c>
      <c r="B1663" s="30" t="s">
        <v>56</v>
      </c>
      <c r="C1663" s="30" t="s">
        <v>1408</v>
      </c>
      <c r="D1663" s="30" t="s">
        <v>1619</v>
      </c>
      <c r="E1663" s="42">
        <v>3675</v>
      </c>
      <c r="F1663" s="32">
        <v>3824</v>
      </c>
      <c r="G1663" s="59">
        <f t="shared" si="33"/>
        <v>149</v>
      </c>
      <c r="H1663" s="59">
        <v>2267</v>
      </c>
      <c r="I1663" s="59">
        <f t="shared" si="34"/>
        <v>1557</v>
      </c>
      <c r="J1663" s="58">
        <v>0.41</v>
      </c>
      <c r="K1663" s="35">
        <v>3637</v>
      </c>
      <c r="L1663" s="29">
        <v>1156</v>
      </c>
      <c r="M1663" s="35">
        <f t="shared" si="35"/>
        <v>3423</v>
      </c>
      <c r="N1663" s="35">
        <f t="shared" si="36"/>
        <v>214</v>
      </c>
      <c r="O1663" s="36">
        <f t="shared" si="32"/>
        <v>5.8839703051965904E-2</v>
      </c>
    </row>
    <row r="1664" spans="1:15" x14ac:dyDescent="0.25">
      <c r="A1664" s="37">
        <v>210210</v>
      </c>
      <c r="B1664" s="30" t="s">
        <v>56</v>
      </c>
      <c r="C1664" s="30" t="s">
        <v>1408</v>
      </c>
      <c r="D1664" s="30" t="s">
        <v>1620</v>
      </c>
      <c r="E1664" s="42">
        <v>9169</v>
      </c>
      <c r="F1664" s="32">
        <v>9588</v>
      </c>
      <c r="G1664" s="59">
        <f t="shared" si="33"/>
        <v>419</v>
      </c>
      <c r="H1664" s="59">
        <v>1721</v>
      </c>
      <c r="I1664" s="59">
        <f t="shared" si="34"/>
        <v>7867</v>
      </c>
      <c r="J1664" s="58">
        <v>0.82</v>
      </c>
      <c r="K1664" s="35">
        <v>9231</v>
      </c>
      <c r="L1664" s="56"/>
      <c r="M1664" s="35">
        <f t="shared" si="35"/>
        <v>1721</v>
      </c>
      <c r="N1664" s="35">
        <f t="shared" si="36"/>
        <v>7510</v>
      </c>
      <c r="O1664" s="36">
        <f t="shared" si="32"/>
        <v>0.81356299425847689</v>
      </c>
    </row>
    <row r="1665" spans="1:15" x14ac:dyDescent="0.25">
      <c r="A1665" s="37">
        <v>210211</v>
      </c>
      <c r="B1665" s="30" t="s">
        <v>56</v>
      </c>
      <c r="C1665" s="30" t="s">
        <v>1408</v>
      </c>
      <c r="D1665" s="30" t="s">
        <v>1621</v>
      </c>
      <c r="E1665" s="42">
        <v>3803</v>
      </c>
      <c r="F1665" s="32">
        <v>4252</v>
      </c>
      <c r="G1665" s="59">
        <f t="shared" si="33"/>
        <v>449</v>
      </c>
      <c r="H1665" s="59">
        <v>2908</v>
      </c>
      <c r="I1665" s="59">
        <f t="shared" si="34"/>
        <v>1344</v>
      </c>
      <c r="J1665" s="58">
        <v>0.32</v>
      </c>
      <c r="K1665" s="35">
        <v>4100</v>
      </c>
      <c r="L1665" s="56"/>
      <c r="M1665" s="35">
        <f t="shared" si="35"/>
        <v>2908</v>
      </c>
      <c r="N1665" s="35">
        <f t="shared" si="36"/>
        <v>1192</v>
      </c>
      <c r="O1665" s="36">
        <f t="shared" si="32"/>
        <v>0.29073170731707315</v>
      </c>
    </row>
    <row r="1666" spans="1:15" x14ac:dyDescent="0.25">
      <c r="A1666" s="37">
        <v>210212</v>
      </c>
      <c r="B1666" s="30" t="s">
        <v>56</v>
      </c>
      <c r="C1666" s="30" t="s">
        <v>1408</v>
      </c>
      <c r="D1666" s="30" t="s">
        <v>1213</v>
      </c>
      <c r="E1666" s="42">
        <v>4484</v>
      </c>
      <c r="F1666" s="32">
        <v>5015</v>
      </c>
      <c r="G1666" s="59">
        <f t="shared" si="33"/>
        <v>531</v>
      </c>
      <c r="H1666" s="59">
        <v>2476</v>
      </c>
      <c r="I1666" s="59">
        <f t="shared" si="34"/>
        <v>2539</v>
      </c>
      <c r="J1666" s="58">
        <v>0.51</v>
      </c>
      <c r="K1666" s="35">
        <v>4923</v>
      </c>
      <c r="L1666" s="29">
        <v>341</v>
      </c>
      <c r="M1666" s="35">
        <f t="shared" si="35"/>
        <v>2817</v>
      </c>
      <c r="N1666" s="35">
        <f t="shared" si="36"/>
        <v>2106</v>
      </c>
      <c r="O1666" s="36">
        <f t="shared" si="32"/>
        <v>0.42778793418647165</v>
      </c>
    </row>
    <row r="1667" spans="1:15" x14ac:dyDescent="0.25">
      <c r="A1667" s="37">
        <v>210213</v>
      </c>
      <c r="B1667" s="30" t="s">
        <v>56</v>
      </c>
      <c r="C1667" s="30" t="s">
        <v>1408</v>
      </c>
      <c r="D1667" s="30" t="s">
        <v>1622</v>
      </c>
      <c r="E1667" s="42">
        <v>2722</v>
      </c>
      <c r="F1667" s="32">
        <v>2962</v>
      </c>
      <c r="G1667" s="59">
        <f t="shared" si="33"/>
        <v>240</v>
      </c>
      <c r="H1667" s="40">
        <v>957</v>
      </c>
      <c r="I1667" s="59">
        <f t="shared" si="34"/>
        <v>2005</v>
      </c>
      <c r="J1667" s="58">
        <v>0.68</v>
      </c>
      <c r="K1667" s="35">
        <v>2875</v>
      </c>
      <c r="L1667" s="56"/>
      <c r="M1667" s="34">
        <f t="shared" si="35"/>
        <v>957</v>
      </c>
      <c r="N1667" s="35">
        <f t="shared" si="36"/>
        <v>1918</v>
      </c>
      <c r="O1667" s="36">
        <f t="shared" si="32"/>
        <v>0.66713043478260869</v>
      </c>
    </row>
    <row r="1668" spans="1:15" x14ac:dyDescent="0.25">
      <c r="A1668" s="37">
        <v>210214</v>
      </c>
      <c r="B1668" s="30" t="s">
        <v>56</v>
      </c>
      <c r="C1668" s="30" t="s">
        <v>1408</v>
      </c>
      <c r="D1668" s="30" t="s">
        <v>1623</v>
      </c>
      <c r="E1668" s="42">
        <v>4269</v>
      </c>
      <c r="F1668" s="32">
        <v>4613</v>
      </c>
      <c r="G1668" s="59">
        <f t="shared" si="33"/>
        <v>344</v>
      </c>
      <c r="H1668" s="40">
        <v>499</v>
      </c>
      <c r="I1668" s="59">
        <f t="shared" si="34"/>
        <v>4114</v>
      </c>
      <c r="J1668" s="58">
        <v>0.89</v>
      </c>
      <c r="K1668" s="35">
        <v>4509</v>
      </c>
      <c r="L1668" s="56"/>
      <c r="M1668" s="34">
        <f t="shared" si="35"/>
        <v>499</v>
      </c>
      <c r="N1668" s="35">
        <f t="shared" si="36"/>
        <v>4010</v>
      </c>
      <c r="O1668" s="36">
        <f t="shared" si="32"/>
        <v>0.8893324462186738</v>
      </c>
    </row>
    <row r="1669" spans="1:15" x14ac:dyDescent="0.25">
      <c r="A1669" s="37">
        <v>210215</v>
      </c>
      <c r="B1669" s="30" t="s">
        <v>56</v>
      </c>
      <c r="C1669" s="30" t="s">
        <v>1408</v>
      </c>
      <c r="D1669" s="30" t="s">
        <v>1624</v>
      </c>
      <c r="E1669" s="42">
        <v>2675</v>
      </c>
      <c r="F1669" s="32">
        <v>2989</v>
      </c>
      <c r="G1669" s="59">
        <f t="shared" si="33"/>
        <v>314</v>
      </c>
      <c r="H1669" s="40">
        <v>941</v>
      </c>
      <c r="I1669" s="59">
        <f t="shared" si="34"/>
        <v>2048</v>
      </c>
      <c r="J1669" s="58">
        <v>0.69</v>
      </c>
      <c r="K1669" s="35">
        <v>2967</v>
      </c>
      <c r="L1669" s="56"/>
      <c r="M1669" s="34">
        <f t="shared" si="35"/>
        <v>941</v>
      </c>
      <c r="N1669" s="35">
        <f t="shared" si="36"/>
        <v>2026</v>
      </c>
      <c r="O1669" s="36">
        <f t="shared" si="32"/>
        <v>0.68284462419952818</v>
      </c>
    </row>
    <row r="1670" spans="1:15" x14ac:dyDescent="0.25">
      <c r="A1670" s="37">
        <v>210301</v>
      </c>
      <c r="B1670" s="30" t="s">
        <v>56</v>
      </c>
      <c r="C1670" s="30" t="s">
        <v>1625</v>
      </c>
      <c r="D1670" s="30" t="s">
        <v>1626</v>
      </c>
      <c r="E1670" s="42">
        <v>2048</v>
      </c>
      <c r="F1670" s="32">
        <v>2307</v>
      </c>
      <c r="G1670" s="59">
        <f t="shared" si="33"/>
        <v>259</v>
      </c>
      <c r="H1670" s="59">
        <v>1471</v>
      </c>
      <c r="I1670" s="59">
        <f t="shared" si="34"/>
        <v>836</v>
      </c>
      <c r="J1670" s="58">
        <v>0.36</v>
      </c>
      <c r="K1670" s="35">
        <v>2213</v>
      </c>
      <c r="L1670" s="56"/>
      <c r="M1670" s="35">
        <f t="shared" si="35"/>
        <v>1471</v>
      </c>
      <c r="N1670" s="35">
        <f t="shared" si="36"/>
        <v>742</v>
      </c>
      <c r="O1670" s="36">
        <f t="shared" si="32"/>
        <v>0.33529145955716222</v>
      </c>
    </row>
    <row r="1671" spans="1:15" x14ac:dyDescent="0.25">
      <c r="A1671" s="37">
        <v>210302</v>
      </c>
      <c r="B1671" s="30" t="s">
        <v>56</v>
      </c>
      <c r="C1671" s="30" t="s">
        <v>1625</v>
      </c>
      <c r="D1671" s="30" t="s">
        <v>1627</v>
      </c>
      <c r="E1671" s="42">
        <v>1982</v>
      </c>
      <c r="F1671" s="32">
        <v>2441</v>
      </c>
      <c r="G1671" s="59">
        <f t="shared" si="33"/>
        <v>459</v>
      </c>
      <c r="H1671" s="59">
        <v>1247</v>
      </c>
      <c r="I1671" s="59">
        <f t="shared" si="34"/>
        <v>1194</v>
      </c>
      <c r="J1671" s="58">
        <v>0.49</v>
      </c>
      <c r="K1671" s="35">
        <v>2477</v>
      </c>
      <c r="L1671" s="56"/>
      <c r="M1671" s="35">
        <f t="shared" si="35"/>
        <v>1247</v>
      </c>
      <c r="N1671" s="35">
        <f t="shared" si="36"/>
        <v>1230</v>
      </c>
      <c r="O1671" s="36">
        <f t="shared" si="32"/>
        <v>0.49656842955187724</v>
      </c>
    </row>
    <row r="1672" spans="1:15" x14ac:dyDescent="0.25">
      <c r="A1672" s="37">
        <v>210303</v>
      </c>
      <c r="B1672" s="30" t="s">
        <v>56</v>
      </c>
      <c r="C1672" s="30" t="s">
        <v>1625</v>
      </c>
      <c r="D1672" s="30" t="s">
        <v>1628</v>
      </c>
      <c r="E1672" s="42">
        <v>6675</v>
      </c>
      <c r="F1672" s="32">
        <v>6855</v>
      </c>
      <c r="G1672" s="59">
        <f t="shared" si="33"/>
        <v>180</v>
      </c>
      <c r="H1672" s="59">
        <v>2303</v>
      </c>
      <c r="I1672" s="59">
        <f t="shared" si="34"/>
        <v>4552</v>
      </c>
      <c r="J1672" s="58">
        <v>0.66</v>
      </c>
      <c r="K1672" s="35">
        <v>6828</v>
      </c>
      <c r="L1672" s="29">
        <v>1514</v>
      </c>
      <c r="M1672" s="35">
        <f t="shared" si="35"/>
        <v>3817</v>
      </c>
      <c r="N1672" s="35">
        <f t="shared" si="36"/>
        <v>3011</v>
      </c>
      <c r="O1672" s="36">
        <f t="shared" si="32"/>
        <v>0.44097832454598712</v>
      </c>
    </row>
    <row r="1673" spans="1:15" x14ac:dyDescent="0.25">
      <c r="A1673" s="37">
        <v>210304</v>
      </c>
      <c r="B1673" s="30" t="s">
        <v>56</v>
      </c>
      <c r="C1673" s="30" t="s">
        <v>1625</v>
      </c>
      <c r="D1673" s="30" t="s">
        <v>1629</v>
      </c>
      <c r="E1673" s="42">
        <v>2722</v>
      </c>
      <c r="F1673" s="32">
        <v>2830</v>
      </c>
      <c r="G1673" s="59">
        <f t="shared" si="33"/>
        <v>108</v>
      </c>
      <c r="H1673" s="59">
        <v>1020</v>
      </c>
      <c r="I1673" s="59">
        <f t="shared" si="34"/>
        <v>1810</v>
      </c>
      <c r="J1673" s="58">
        <v>0.64</v>
      </c>
      <c r="K1673" s="35">
        <v>2562</v>
      </c>
      <c r="L1673" s="56"/>
      <c r="M1673" s="35">
        <f t="shared" si="35"/>
        <v>1020</v>
      </c>
      <c r="N1673" s="35">
        <f t="shared" si="36"/>
        <v>1542</v>
      </c>
      <c r="O1673" s="36">
        <f t="shared" si="32"/>
        <v>0.60187353629976581</v>
      </c>
    </row>
    <row r="1674" spans="1:15" x14ac:dyDescent="0.25">
      <c r="A1674" s="37">
        <v>210305</v>
      </c>
      <c r="B1674" s="30" t="s">
        <v>56</v>
      </c>
      <c r="C1674" s="30" t="s">
        <v>1625</v>
      </c>
      <c r="D1674" s="30" t="s">
        <v>1630</v>
      </c>
      <c r="E1674" s="42">
        <v>4270</v>
      </c>
      <c r="F1674" s="32">
        <v>4659</v>
      </c>
      <c r="G1674" s="59">
        <f t="shared" si="33"/>
        <v>389</v>
      </c>
      <c r="H1674" s="59">
        <v>2637</v>
      </c>
      <c r="I1674" s="59">
        <f t="shared" si="34"/>
        <v>2022</v>
      </c>
      <c r="J1674" s="58">
        <v>0.43</v>
      </c>
      <c r="K1674" s="35">
        <v>4735</v>
      </c>
      <c r="L1674" s="56"/>
      <c r="M1674" s="35">
        <f t="shared" si="35"/>
        <v>2637</v>
      </c>
      <c r="N1674" s="35">
        <f t="shared" si="36"/>
        <v>2098</v>
      </c>
      <c r="O1674" s="36">
        <f t="shared" si="32"/>
        <v>0.44308342133051742</v>
      </c>
    </row>
    <row r="1675" spans="1:15" x14ac:dyDescent="0.25">
      <c r="A1675" s="37">
        <v>210306</v>
      </c>
      <c r="B1675" s="30" t="s">
        <v>56</v>
      </c>
      <c r="C1675" s="30" t="s">
        <v>1625</v>
      </c>
      <c r="D1675" s="30" t="s">
        <v>1631</v>
      </c>
      <c r="E1675" s="42">
        <v>1942</v>
      </c>
      <c r="F1675" s="32">
        <v>1936</v>
      </c>
      <c r="G1675" s="59">
        <f t="shared" si="33"/>
        <v>-6</v>
      </c>
      <c r="H1675" s="59">
        <v>1925</v>
      </c>
      <c r="I1675" s="59">
        <f t="shared" si="34"/>
        <v>11</v>
      </c>
      <c r="J1675" s="58">
        <v>0.01</v>
      </c>
      <c r="K1675" s="34">
        <v>1925</v>
      </c>
      <c r="L1675" s="56"/>
      <c r="M1675" s="35">
        <f t="shared" si="35"/>
        <v>1925</v>
      </c>
      <c r="N1675" s="35">
        <f t="shared" si="36"/>
        <v>0</v>
      </c>
      <c r="O1675" s="36">
        <f t="shared" si="32"/>
        <v>0</v>
      </c>
    </row>
    <row r="1676" spans="1:15" x14ac:dyDescent="0.25">
      <c r="A1676" s="37">
        <v>210307</v>
      </c>
      <c r="B1676" s="30" t="s">
        <v>56</v>
      </c>
      <c r="C1676" s="30" t="s">
        <v>1625</v>
      </c>
      <c r="D1676" s="30" t="s">
        <v>1632</v>
      </c>
      <c r="E1676" s="42">
        <v>7597</v>
      </c>
      <c r="F1676" s="32">
        <v>8385</v>
      </c>
      <c r="G1676" s="59">
        <f t="shared" si="33"/>
        <v>788</v>
      </c>
      <c r="H1676" s="59">
        <v>1882</v>
      </c>
      <c r="I1676" s="59">
        <f t="shared" si="34"/>
        <v>6503</v>
      </c>
      <c r="J1676" s="58">
        <v>0.78</v>
      </c>
      <c r="K1676" s="35">
        <v>8569</v>
      </c>
      <c r="L1676" s="56"/>
      <c r="M1676" s="35">
        <f t="shared" si="35"/>
        <v>1882</v>
      </c>
      <c r="N1676" s="35">
        <f t="shared" si="36"/>
        <v>6687</v>
      </c>
      <c r="O1676" s="36">
        <f t="shared" si="32"/>
        <v>0.78037110514645813</v>
      </c>
    </row>
    <row r="1677" spans="1:15" x14ac:dyDescent="0.25">
      <c r="A1677" s="37">
        <v>210308</v>
      </c>
      <c r="B1677" s="30" t="s">
        <v>56</v>
      </c>
      <c r="C1677" s="30" t="s">
        <v>1625</v>
      </c>
      <c r="D1677" s="30" t="s">
        <v>1633</v>
      </c>
      <c r="E1677" s="42">
        <v>3217</v>
      </c>
      <c r="F1677" s="32">
        <v>3411</v>
      </c>
      <c r="G1677" s="59">
        <f t="shared" si="33"/>
        <v>194</v>
      </c>
      <c r="H1677" s="59">
        <v>1122</v>
      </c>
      <c r="I1677" s="59">
        <f t="shared" si="34"/>
        <v>2289</v>
      </c>
      <c r="J1677" s="58">
        <v>0.67</v>
      </c>
      <c r="K1677" s="35">
        <v>3263</v>
      </c>
      <c r="L1677" s="56"/>
      <c r="M1677" s="35">
        <f t="shared" si="35"/>
        <v>1122</v>
      </c>
      <c r="N1677" s="35">
        <f t="shared" si="36"/>
        <v>2141</v>
      </c>
      <c r="O1677" s="36">
        <f t="shared" si="32"/>
        <v>0.65614465216058837</v>
      </c>
    </row>
    <row r="1678" spans="1:15" x14ac:dyDescent="0.25">
      <c r="A1678" s="37">
        <v>210309</v>
      </c>
      <c r="B1678" s="30" t="s">
        <v>56</v>
      </c>
      <c r="C1678" s="30" t="s">
        <v>1625</v>
      </c>
      <c r="D1678" s="30" t="s">
        <v>1634</v>
      </c>
      <c r="E1678" s="42">
        <v>6759</v>
      </c>
      <c r="F1678" s="32">
        <v>7743</v>
      </c>
      <c r="G1678" s="59">
        <f t="shared" si="33"/>
        <v>984</v>
      </c>
      <c r="H1678" s="59">
        <v>2658</v>
      </c>
      <c r="I1678" s="59">
        <f t="shared" si="34"/>
        <v>5085</v>
      </c>
      <c r="J1678" s="58">
        <v>0.66</v>
      </c>
      <c r="K1678" s="35">
        <v>8135</v>
      </c>
      <c r="L1678" s="56"/>
      <c r="M1678" s="35">
        <f t="shared" si="35"/>
        <v>2658</v>
      </c>
      <c r="N1678" s="35">
        <f t="shared" si="36"/>
        <v>5477</v>
      </c>
      <c r="O1678" s="36">
        <f t="shared" si="32"/>
        <v>0.67326367547633681</v>
      </c>
    </row>
    <row r="1679" spans="1:15" x14ac:dyDescent="0.25">
      <c r="A1679" s="37">
        <v>210310</v>
      </c>
      <c r="B1679" s="30" t="s">
        <v>56</v>
      </c>
      <c r="C1679" s="30" t="s">
        <v>1625</v>
      </c>
      <c r="D1679" s="30" t="s">
        <v>1635</v>
      </c>
      <c r="E1679" s="42">
        <v>6143</v>
      </c>
      <c r="F1679" s="32">
        <v>6498</v>
      </c>
      <c r="G1679" s="59">
        <f t="shared" si="33"/>
        <v>355</v>
      </c>
      <c r="H1679" s="59">
        <v>1970</v>
      </c>
      <c r="I1679" s="59">
        <f t="shared" si="34"/>
        <v>4528</v>
      </c>
      <c r="J1679" s="58">
        <v>0.7</v>
      </c>
      <c r="K1679" s="35">
        <v>6324</v>
      </c>
      <c r="L1679" s="56"/>
      <c r="M1679" s="35">
        <f t="shared" si="35"/>
        <v>1970</v>
      </c>
      <c r="N1679" s="35">
        <f t="shared" si="36"/>
        <v>4354</v>
      </c>
      <c r="O1679" s="36">
        <f t="shared" si="32"/>
        <v>0.68848829854522453</v>
      </c>
    </row>
    <row r="1680" spans="1:15" x14ac:dyDescent="0.25">
      <c r="A1680" s="37">
        <v>210401</v>
      </c>
      <c r="B1680" s="30" t="s">
        <v>56</v>
      </c>
      <c r="C1680" s="30" t="s">
        <v>1604</v>
      </c>
      <c r="D1680" s="30" t="s">
        <v>1636</v>
      </c>
      <c r="E1680" s="42">
        <v>11146</v>
      </c>
      <c r="F1680" s="32">
        <v>11964</v>
      </c>
      <c r="G1680" s="59">
        <f t="shared" si="33"/>
        <v>818</v>
      </c>
      <c r="H1680" s="59">
        <v>8354</v>
      </c>
      <c r="I1680" s="59">
        <f t="shared" si="34"/>
        <v>3610</v>
      </c>
      <c r="J1680" s="58">
        <v>0.3</v>
      </c>
      <c r="K1680" s="35">
        <v>11594</v>
      </c>
      <c r="L1680" s="29">
        <v>487</v>
      </c>
      <c r="M1680" s="35">
        <f t="shared" si="35"/>
        <v>8841</v>
      </c>
      <c r="N1680" s="35">
        <f t="shared" si="36"/>
        <v>2753</v>
      </c>
      <c r="O1680" s="36">
        <f t="shared" si="32"/>
        <v>0.23745040538209419</v>
      </c>
    </row>
    <row r="1681" spans="1:15" x14ac:dyDescent="0.25">
      <c r="A1681" s="37">
        <v>210402</v>
      </c>
      <c r="B1681" s="30" t="s">
        <v>56</v>
      </c>
      <c r="C1681" s="30" t="s">
        <v>1604</v>
      </c>
      <c r="D1681" s="30" t="s">
        <v>1637</v>
      </c>
      <c r="E1681" s="42">
        <v>5225</v>
      </c>
      <c r="F1681" s="32">
        <v>6166</v>
      </c>
      <c r="G1681" s="59">
        <f t="shared" si="33"/>
        <v>941</v>
      </c>
      <c r="H1681" s="40">
        <v>315</v>
      </c>
      <c r="I1681" s="59">
        <f t="shared" si="34"/>
        <v>5851</v>
      </c>
      <c r="J1681" s="58">
        <v>0.95</v>
      </c>
      <c r="K1681" s="35">
        <v>6277</v>
      </c>
      <c r="L1681" s="56"/>
      <c r="M1681" s="34">
        <f t="shared" si="35"/>
        <v>315</v>
      </c>
      <c r="N1681" s="35">
        <f t="shared" si="36"/>
        <v>5962</v>
      </c>
      <c r="O1681" s="36">
        <f t="shared" si="32"/>
        <v>0.94981679146088893</v>
      </c>
    </row>
    <row r="1682" spans="1:15" x14ac:dyDescent="0.25">
      <c r="A1682" s="37">
        <v>210403</v>
      </c>
      <c r="B1682" s="30" t="s">
        <v>56</v>
      </c>
      <c r="C1682" s="30" t="s">
        <v>1604</v>
      </c>
      <c r="D1682" s="30" t="s">
        <v>1638</v>
      </c>
      <c r="E1682" s="42">
        <v>6246</v>
      </c>
      <c r="F1682" s="32">
        <v>6354</v>
      </c>
      <c r="G1682" s="59">
        <f t="shared" si="33"/>
        <v>108</v>
      </c>
      <c r="H1682" s="59">
        <v>2471</v>
      </c>
      <c r="I1682" s="59">
        <f t="shared" si="34"/>
        <v>3883</v>
      </c>
      <c r="J1682" s="58">
        <v>0.61</v>
      </c>
      <c r="K1682" s="35">
        <v>5901</v>
      </c>
      <c r="L1682" s="29">
        <v>1142</v>
      </c>
      <c r="M1682" s="35">
        <f t="shared" si="35"/>
        <v>3613</v>
      </c>
      <c r="N1682" s="35">
        <f t="shared" si="36"/>
        <v>2288</v>
      </c>
      <c r="O1682" s="36">
        <f t="shared" si="32"/>
        <v>0.38773089306897135</v>
      </c>
    </row>
    <row r="1683" spans="1:15" x14ac:dyDescent="0.25">
      <c r="A1683" s="37">
        <v>210404</v>
      </c>
      <c r="B1683" s="30" t="s">
        <v>56</v>
      </c>
      <c r="C1683" s="30" t="s">
        <v>1604</v>
      </c>
      <c r="D1683" s="30" t="s">
        <v>1639</v>
      </c>
      <c r="E1683" s="42">
        <v>6189</v>
      </c>
      <c r="F1683" s="32">
        <v>6975</v>
      </c>
      <c r="G1683" s="59">
        <f t="shared" si="33"/>
        <v>786</v>
      </c>
      <c r="H1683" s="59">
        <v>5293</v>
      </c>
      <c r="I1683" s="59">
        <f t="shared" si="34"/>
        <v>1682</v>
      </c>
      <c r="J1683" s="58">
        <v>0.24</v>
      </c>
      <c r="K1683" s="35">
        <v>6411</v>
      </c>
      <c r="L1683" s="29">
        <v>205</v>
      </c>
      <c r="M1683" s="35">
        <f t="shared" si="35"/>
        <v>5498</v>
      </c>
      <c r="N1683" s="35">
        <f t="shared" si="36"/>
        <v>913</v>
      </c>
      <c r="O1683" s="36">
        <f t="shared" si="32"/>
        <v>0.14241148026828887</v>
      </c>
    </row>
    <row r="1684" spans="1:15" x14ac:dyDescent="0.25">
      <c r="A1684" s="37">
        <v>210405</v>
      </c>
      <c r="B1684" s="30" t="s">
        <v>56</v>
      </c>
      <c r="C1684" s="30" t="s">
        <v>1604</v>
      </c>
      <c r="D1684" s="30" t="s">
        <v>1640</v>
      </c>
      <c r="E1684" s="42">
        <v>7736</v>
      </c>
      <c r="F1684" s="32">
        <v>8404</v>
      </c>
      <c r="G1684" s="59">
        <f t="shared" si="33"/>
        <v>668</v>
      </c>
      <c r="H1684" s="59">
        <v>1615</v>
      </c>
      <c r="I1684" s="59">
        <f t="shared" si="34"/>
        <v>6789</v>
      </c>
      <c r="J1684" s="58">
        <v>0.81</v>
      </c>
      <c r="K1684" s="35">
        <v>8114</v>
      </c>
      <c r="L1684" s="29">
        <v>267</v>
      </c>
      <c r="M1684" s="35">
        <f t="shared" si="35"/>
        <v>1882</v>
      </c>
      <c r="N1684" s="35">
        <f t="shared" si="36"/>
        <v>6232</v>
      </c>
      <c r="O1684" s="36">
        <f t="shared" si="32"/>
        <v>0.76805521321173276</v>
      </c>
    </row>
    <row r="1685" spans="1:15" x14ac:dyDescent="0.25">
      <c r="A1685" s="37">
        <v>210406</v>
      </c>
      <c r="B1685" s="30" t="s">
        <v>56</v>
      </c>
      <c r="C1685" s="30" t="s">
        <v>1604</v>
      </c>
      <c r="D1685" s="30" t="s">
        <v>1641</v>
      </c>
      <c r="E1685" s="42">
        <v>13019</v>
      </c>
      <c r="F1685" s="32">
        <v>14314</v>
      </c>
      <c r="G1685" s="59">
        <f t="shared" si="33"/>
        <v>1295</v>
      </c>
      <c r="H1685" s="59">
        <v>11413</v>
      </c>
      <c r="I1685" s="59">
        <f t="shared" si="34"/>
        <v>2901</v>
      </c>
      <c r="J1685" s="58">
        <v>0.2</v>
      </c>
      <c r="K1685" s="35">
        <v>13999</v>
      </c>
      <c r="L1685" s="29">
        <v>2261</v>
      </c>
      <c r="M1685" s="35">
        <f t="shared" si="35"/>
        <v>13674</v>
      </c>
      <c r="N1685" s="35">
        <f t="shared" si="36"/>
        <v>325</v>
      </c>
      <c r="O1685" s="36">
        <f t="shared" si="32"/>
        <v>2.3215943995999713E-2</v>
      </c>
    </row>
    <row r="1686" spans="1:15" x14ac:dyDescent="0.25">
      <c r="A1686" s="37">
        <v>210407</v>
      </c>
      <c r="B1686" s="30" t="s">
        <v>56</v>
      </c>
      <c r="C1686" s="30" t="s">
        <v>1604</v>
      </c>
      <c r="D1686" s="30" t="s">
        <v>1642</v>
      </c>
      <c r="E1686" s="42">
        <v>16562</v>
      </c>
      <c r="F1686" s="32">
        <v>17644</v>
      </c>
      <c r="G1686" s="59">
        <f t="shared" si="33"/>
        <v>1082</v>
      </c>
      <c r="H1686" s="59">
        <v>12689</v>
      </c>
      <c r="I1686" s="59">
        <f t="shared" si="34"/>
        <v>4955</v>
      </c>
      <c r="J1686" s="58">
        <v>0.28000000000000003</v>
      </c>
      <c r="K1686" s="35">
        <v>17402</v>
      </c>
      <c r="L1686" s="29">
        <v>870</v>
      </c>
      <c r="M1686" s="35">
        <f t="shared" si="35"/>
        <v>13559</v>
      </c>
      <c r="N1686" s="35">
        <f t="shared" si="36"/>
        <v>3843</v>
      </c>
      <c r="O1686" s="36">
        <f t="shared" si="32"/>
        <v>0.22083668543845536</v>
      </c>
    </row>
    <row r="1687" spans="1:15" x14ac:dyDescent="0.25">
      <c r="A1687" s="37">
        <v>210501</v>
      </c>
      <c r="B1687" s="30" t="s">
        <v>56</v>
      </c>
      <c r="C1687" s="30" t="s">
        <v>1643</v>
      </c>
      <c r="D1687" s="30" t="s">
        <v>1644</v>
      </c>
      <c r="E1687" s="42">
        <v>24024</v>
      </c>
      <c r="F1687" s="32">
        <v>27270</v>
      </c>
      <c r="G1687" s="59">
        <f t="shared" si="33"/>
        <v>3246</v>
      </c>
      <c r="H1687" s="59">
        <v>4133</v>
      </c>
      <c r="I1687" s="59">
        <f t="shared" si="34"/>
        <v>23137</v>
      </c>
      <c r="J1687" s="58">
        <v>0.85</v>
      </c>
      <c r="K1687" s="35">
        <v>26582</v>
      </c>
      <c r="L1687" s="29">
        <v>2016</v>
      </c>
      <c r="M1687" s="35">
        <f t="shared" si="35"/>
        <v>6149</v>
      </c>
      <c r="N1687" s="35">
        <f t="shared" si="36"/>
        <v>20433</v>
      </c>
      <c r="O1687" s="36">
        <f t="shared" si="32"/>
        <v>0.76867805281769619</v>
      </c>
    </row>
    <row r="1688" spans="1:15" x14ac:dyDescent="0.25">
      <c r="A1688" s="37">
        <v>210502</v>
      </c>
      <c r="B1688" s="30" t="s">
        <v>56</v>
      </c>
      <c r="C1688" s="30" t="s">
        <v>1643</v>
      </c>
      <c r="D1688" s="30" t="s">
        <v>1645</v>
      </c>
      <c r="E1688" s="42">
        <v>1071</v>
      </c>
      <c r="F1688" s="32">
        <v>1152</v>
      </c>
      <c r="G1688" s="59">
        <f t="shared" si="33"/>
        <v>81</v>
      </c>
      <c r="H1688" s="40">
        <v>633</v>
      </c>
      <c r="I1688" s="59">
        <f t="shared" si="34"/>
        <v>519</v>
      </c>
      <c r="J1688" s="58">
        <v>0.45</v>
      </c>
      <c r="K1688" s="35">
        <v>1107</v>
      </c>
      <c r="L1688" s="29">
        <v>287</v>
      </c>
      <c r="M1688" s="34">
        <f t="shared" si="35"/>
        <v>920</v>
      </c>
      <c r="N1688" s="35">
        <f t="shared" si="36"/>
        <v>187</v>
      </c>
      <c r="O1688" s="36">
        <f t="shared" si="32"/>
        <v>0.16892502258355918</v>
      </c>
    </row>
    <row r="1689" spans="1:15" x14ac:dyDescent="0.25">
      <c r="A1689" s="37">
        <v>210503</v>
      </c>
      <c r="B1689" s="30" t="s">
        <v>56</v>
      </c>
      <c r="C1689" s="30" t="s">
        <v>1643</v>
      </c>
      <c r="D1689" s="30" t="s">
        <v>1646</v>
      </c>
      <c r="E1689" s="42">
        <v>10242</v>
      </c>
      <c r="F1689" s="32">
        <v>11059</v>
      </c>
      <c r="G1689" s="59">
        <f t="shared" si="33"/>
        <v>817</v>
      </c>
      <c r="H1689" s="40">
        <v>275</v>
      </c>
      <c r="I1689" s="59">
        <f t="shared" si="34"/>
        <v>10784</v>
      </c>
      <c r="J1689" s="58">
        <v>0.98</v>
      </c>
      <c r="K1689" s="35">
        <v>10812</v>
      </c>
      <c r="L1689" s="56"/>
      <c r="M1689" s="34">
        <f t="shared" si="35"/>
        <v>275</v>
      </c>
      <c r="N1689" s="35">
        <f t="shared" si="36"/>
        <v>10537</v>
      </c>
      <c r="O1689" s="36">
        <f t="shared" si="32"/>
        <v>0.97456529781724011</v>
      </c>
    </row>
    <row r="1690" spans="1:15" x14ac:dyDescent="0.25">
      <c r="A1690" s="37">
        <v>210504</v>
      </c>
      <c r="B1690" s="30" t="s">
        <v>56</v>
      </c>
      <c r="C1690" s="30" t="s">
        <v>1643</v>
      </c>
      <c r="D1690" s="30" t="s">
        <v>150</v>
      </c>
      <c r="E1690" s="42">
        <v>3136</v>
      </c>
      <c r="F1690" s="32">
        <v>3412</v>
      </c>
      <c r="G1690" s="59">
        <f t="shared" si="33"/>
        <v>276</v>
      </c>
      <c r="H1690" s="59">
        <v>2043</v>
      </c>
      <c r="I1690" s="59">
        <f t="shared" si="34"/>
        <v>1369</v>
      </c>
      <c r="J1690" s="58">
        <v>0.4</v>
      </c>
      <c r="K1690" s="35">
        <v>3220</v>
      </c>
      <c r="L1690" s="56"/>
      <c r="M1690" s="35">
        <f t="shared" si="35"/>
        <v>2043</v>
      </c>
      <c r="N1690" s="35">
        <f t="shared" si="36"/>
        <v>1177</v>
      </c>
      <c r="O1690" s="36">
        <f t="shared" si="32"/>
        <v>0.36552795031055901</v>
      </c>
    </row>
    <row r="1691" spans="1:15" x14ac:dyDescent="0.25">
      <c r="A1691" s="37">
        <v>210505</v>
      </c>
      <c r="B1691" s="30" t="s">
        <v>56</v>
      </c>
      <c r="C1691" s="30" t="s">
        <v>1643</v>
      </c>
      <c r="D1691" s="30" t="s">
        <v>1647</v>
      </c>
      <c r="E1691" s="42">
        <v>2354</v>
      </c>
      <c r="F1691" s="32">
        <v>2535</v>
      </c>
      <c r="G1691" s="59">
        <f t="shared" si="33"/>
        <v>181</v>
      </c>
      <c r="H1691" s="59">
        <v>1447</v>
      </c>
      <c r="I1691" s="59">
        <f t="shared" si="34"/>
        <v>1088</v>
      </c>
      <c r="J1691" s="58">
        <v>0.43</v>
      </c>
      <c r="K1691" s="35">
        <v>2419</v>
      </c>
      <c r="L1691" s="56"/>
      <c r="M1691" s="35">
        <f t="shared" si="35"/>
        <v>1447</v>
      </c>
      <c r="N1691" s="35">
        <f t="shared" si="36"/>
        <v>972</v>
      </c>
      <c r="O1691" s="36">
        <f t="shared" si="32"/>
        <v>0.40181893344357172</v>
      </c>
    </row>
    <row r="1692" spans="1:15" x14ac:dyDescent="0.25">
      <c r="A1692" s="37">
        <v>210601</v>
      </c>
      <c r="B1692" s="30" t="s">
        <v>56</v>
      </c>
      <c r="C1692" s="30" t="s">
        <v>1648</v>
      </c>
      <c r="D1692" s="30" t="s">
        <v>1648</v>
      </c>
      <c r="E1692" s="42">
        <v>10919</v>
      </c>
      <c r="F1692" s="32">
        <v>11383</v>
      </c>
      <c r="G1692" s="59">
        <f t="shared" si="33"/>
        <v>464</v>
      </c>
      <c r="H1692" s="59">
        <v>8559</v>
      </c>
      <c r="I1692" s="59">
        <f t="shared" si="34"/>
        <v>2824</v>
      </c>
      <c r="J1692" s="58">
        <v>0.25</v>
      </c>
      <c r="K1692" s="35">
        <v>11148</v>
      </c>
      <c r="L1692" s="56"/>
      <c r="M1692" s="35">
        <f t="shared" si="35"/>
        <v>8559</v>
      </c>
      <c r="N1692" s="35">
        <f t="shared" si="36"/>
        <v>2589</v>
      </c>
      <c r="O1692" s="36">
        <f t="shared" si="32"/>
        <v>0.2322389666307858</v>
      </c>
    </row>
    <row r="1693" spans="1:15" x14ac:dyDescent="0.25">
      <c r="A1693" s="37">
        <v>210602</v>
      </c>
      <c r="B1693" s="30" t="s">
        <v>56</v>
      </c>
      <c r="C1693" s="30" t="s">
        <v>1648</v>
      </c>
      <c r="D1693" s="30" t="s">
        <v>1649</v>
      </c>
      <c r="E1693" s="42">
        <v>3638</v>
      </c>
      <c r="F1693" s="32">
        <v>4037</v>
      </c>
      <c r="G1693" s="59">
        <f t="shared" si="33"/>
        <v>399</v>
      </c>
      <c r="H1693" s="59">
        <v>1576</v>
      </c>
      <c r="I1693" s="59">
        <f t="shared" si="34"/>
        <v>2461</v>
      </c>
      <c r="J1693" s="58">
        <v>0.61</v>
      </c>
      <c r="K1693" s="35">
        <v>4007</v>
      </c>
      <c r="L1693" s="29">
        <v>330</v>
      </c>
      <c r="M1693" s="35">
        <f t="shared" si="35"/>
        <v>1906</v>
      </c>
      <c r="N1693" s="35">
        <f t="shared" si="36"/>
        <v>2101</v>
      </c>
      <c r="O1693" s="36">
        <f t="shared" si="32"/>
        <v>0.5243324182680309</v>
      </c>
    </row>
    <row r="1694" spans="1:15" x14ac:dyDescent="0.25">
      <c r="A1694" s="37">
        <v>210603</v>
      </c>
      <c r="B1694" s="30" t="s">
        <v>56</v>
      </c>
      <c r="C1694" s="30" t="s">
        <v>1648</v>
      </c>
      <c r="D1694" s="30" t="s">
        <v>1650</v>
      </c>
      <c r="E1694" s="42">
        <v>2983</v>
      </c>
      <c r="F1694" s="32">
        <v>3213</v>
      </c>
      <c r="G1694" s="59">
        <f t="shared" si="33"/>
        <v>230</v>
      </c>
      <c r="H1694" s="59">
        <v>2217</v>
      </c>
      <c r="I1694" s="59">
        <f t="shared" si="34"/>
        <v>996</v>
      </c>
      <c r="J1694" s="58">
        <v>0.31</v>
      </c>
      <c r="K1694" s="35">
        <v>3140</v>
      </c>
      <c r="L1694" s="56"/>
      <c r="M1694" s="35">
        <f t="shared" si="35"/>
        <v>2217</v>
      </c>
      <c r="N1694" s="35">
        <f t="shared" si="36"/>
        <v>923</v>
      </c>
      <c r="O1694" s="36">
        <f t="shared" si="32"/>
        <v>0.29394904458598725</v>
      </c>
    </row>
    <row r="1695" spans="1:15" x14ac:dyDescent="0.25">
      <c r="A1695" s="37">
        <v>210604</v>
      </c>
      <c r="B1695" s="30" t="s">
        <v>56</v>
      </c>
      <c r="C1695" s="30" t="s">
        <v>1648</v>
      </c>
      <c r="D1695" s="30" t="s">
        <v>1651</v>
      </c>
      <c r="E1695" s="42">
        <v>2532</v>
      </c>
      <c r="F1695" s="32">
        <v>2668</v>
      </c>
      <c r="G1695" s="59">
        <f t="shared" si="33"/>
        <v>136</v>
      </c>
      <c r="H1695" s="59">
        <v>2186</v>
      </c>
      <c r="I1695" s="59">
        <f t="shared" si="34"/>
        <v>482</v>
      </c>
      <c r="J1695" s="58">
        <v>0.18</v>
      </c>
      <c r="K1695" s="35">
        <v>2598</v>
      </c>
      <c r="L1695" s="56"/>
      <c r="M1695" s="35">
        <f t="shared" si="35"/>
        <v>2186</v>
      </c>
      <c r="N1695" s="35">
        <f t="shared" si="36"/>
        <v>412</v>
      </c>
      <c r="O1695" s="36">
        <f t="shared" si="32"/>
        <v>0.15858352578906851</v>
      </c>
    </row>
    <row r="1696" spans="1:15" x14ac:dyDescent="0.25">
      <c r="A1696" s="37">
        <v>210605</v>
      </c>
      <c r="B1696" s="30" t="s">
        <v>56</v>
      </c>
      <c r="C1696" s="30" t="s">
        <v>1648</v>
      </c>
      <c r="D1696" s="30" t="s">
        <v>1652</v>
      </c>
      <c r="E1696" s="42">
        <v>4661</v>
      </c>
      <c r="F1696" s="32">
        <v>5201</v>
      </c>
      <c r="G1696" s="59">
        <f t="shared" si="33"/>
        <v>540</v>
      </c>
      <c r="H1696" s="59">
        <v>2969</v>
      </c>
      <c r="I1696" s="59">
        <f t="shared" si="34"/>
        <v>2232</v>
      </c>
      <c r="J1696" s="58">
        <v>0.43</v>
      </c>
      <c r="K1696" s="35">
        <v>5097</v>
      </c>
      <c r="L1696" s="56"/>
      <c r="M1696" s="35">
        <f t="shared" si="35"/>
        <v>2969</v>
      </c>
      <c r="N1696" s="35">
        <f t="shared" si="36"/>
        <v>2128</v>
      </c>
      <c r="O1696" s="36">
        <f t="shared" si="32"/>
        <v>0.41750049048459881</v>
      </c>
    </row>
    <row r="1697" spans="1:15" x14ac:dyDescent="0.25">
      <c r="A1697" s="37">
        <v>210606</v>
      </c>
      <c r="B1697" s="30" t="s">
        <v>56</v>
      </c>
      <c r="C1697" s="30" t="s">
        <v>1648</v>
      </c>
      <c r="D1697" s="30" t="s">
        <v>1653</v>
      </c>
      <c r="E1697" s="42">
        <v>3845</v>
      </c>
      <c r="F1697" s="32">
        <v>4151</v>
      </c>
      <c r="G1697" s="59">
        <f t="shared" si="33"/>
        <v>306</v>
      </c>
      <c r="H1697" s="59">
        <v>3088</v>
      </c>
      <c r="I1697" s="59">
        <f t="shared" si="34"/>
        <v>1063</v>
      </c>
      <c r="J1697" s="58">
        <v>0.26</v>
      </c>
      <c r="K1697" s="35">
        <v>4151</v>
      </c>
      <c r="L1697" s="29">
        <v>934</v>
      </c>
      <c r="M1697" s="35">
        <f t="shared" si="35"/>
        <v>4022</v>
      </c>
      <c r="N1697" s="35">
        <f t="shared" si="36"/>
        <v>129</v>
      </c>
      <c r="O1697" s="36">
        <f t="shared" si="32"/>
        <v>3.1076848952059744E-2</v>
      </c>
    </row>
    <row r="1698" spans="1:15" x14ac:dyDescent="0.25">
      <c r="A1698" s="37">
        <v>210607</v>
      </c>
      <c r="B1698" s="30" t="s">
        <v>56</v>
      </c>
      <c r="C1698" s="30" t="s">
        <v>1648</v>
      </c>
      <c r="D1698" s="30" t="s">
        <v>1654</v>
      </c>
      <c r="E1698" s="42">
        <v>12893</v>
      </c>
      <c r="F1698" s="32">
        <v>13636</v>
      </c>
      <c r="G1698" s="59">
        <f t="shared" si="33"/>
        <v>743</v>
      </c>
      <c r="H1698" s="59">
        <v>1050</v>
      </c>
      <c r="I1698" s="59">
        <f t="shared" si="34"/>
        <v>12586</v>
      </c>
      <c r="J1698" s="58">
        <v>0.92</v>
      </c>
      <c r="K1698" s="35">
        <v>13536</v>
      </c>
      <c r="L1698" s="29">
        <v>1023</v>
      </c>
      <c r="M1698" s="35">
        <f t="shared" si="35"/>
        <v>2073</v>
      </c>
      <c r="N1698" s="35">
        <f t="shared" si="36"/>
        <v>11463</v>
      </c>
      <c r="O1698" s="36">
        <f t="shared" si="32"/>
        <v>0.84685283687943258</v>
      </c>
    </row>
    <row r="1699" spans="1:15" x14ac:dyDescent="0.25">
      <c r="A1699" s="37">
        <v>210608</v>
      </c>
      <c r="B1699" s="30" t="s">
        <v>56</v>
      </c>
      <c r="C1699" s="30" t="s">
        <v>1648</v>
      </c>
      <c r="D1699" s="30" t="s">
        <v>1655</v>
      </c>
      <c r="E1699" s="42">
        <v>6869</v>
      </c>
      <c r="F1699" s="32">
        <v>7641</v>
      </c>
      <c r="G1699" s="59">
        <f t="shared" si="33"/>
        <v>772</v>
      </c>
      <c r="H1699" s="59">
        <v>3785</v>
      </c>
      <c r="I1699" s="59">
        <f t="shared" si="34"/>
        <v>3856</v>
      </c>
      <c r="J1699" s="58">
        <v>0.5</v>
      </c>
      <c r="K1699" s="35">
        <v>7490</v>
      </c>
      <c r="L1699" s="29">
        <v>182</v>
      </c>
      <c r="M1699" s="35">
        <f t="shared" si="35"/>
        <v>3967</v>
      </c>
      <c r="N1699" s="35">
        <f t="shared" si="36"/>
        <v>3523</v>
      </c>
      <c r="O1699" s="36">
        <f t="shared" si="32"/>
        <v>0.47036048064085445</v>
      </c>
    </row>
    <row r="1700" spans="1:15" x14ac:dyDescent="0.25">
      <c r="A1700" s="37">
        <v>210701</v>
      </c>
      <c r="B1700" s="30" t="s">
        <v>56</v>
      </c>
      <c r="C1700" s="30" t="s">
        <v>592</v>
      </c>
      <c r="D1700" s="30" t="s">
        <v>592</v>
      </c>
      <c r="E1700" s="42">
        <v>5475</v>
      </c>
      <c r="F1700" s="32">
        <v>5892</v>
      </c>
      <c r="G1700" s="59">
        <f t="shared" si="33"/>
        <v>417</v>
      </c>
      <c r="H1700" s="40">
        <v>647</v>
      </c>
      <c r="I1700" s="59">
        <f t="shared" si="34"/>
        <v>5245</v>
      </c>
      <c r="J1700" s="58">
        <v>0.89</v>
      </c>
      <c r="K1700" s="35">
        <v>5822</v>
      </c>
      <c r="L1700" s="56"/>
      <c r="M1700" s="34">
        <f t="shared" si="35"/>
        <v>647</v>
      </c>
      <c r="N1700" s="35">
        <f t="shared" si="36"/>
        <v>5175</v>
      </c>
      <c r="O1700" s="36">
        <f t="shared" si="32"/>
        <v>0.8888698041909997</v>
      </c>
    </row>
    <row r="1701" spans="1:15" x14ac:dyDescent="0.25">
      <c r="A1701" s="37">
        <v>210702</v>
      </c>
      <c r="B1701" s="30" t="s">
        <v>56</v>
      </c>
      <c r="C1701" s="30" t="s">
        <v>592</v>
      </c>
      <c r="D1701" s="30" t="s">
        <v>1656</v>
      </c>
      <c r="E1701" s="42">
        <v>5231</v>
      </c>
      <c r="F1701" s="32">
        <v>5943</v>
      </c>
      <c r="G1701" s="59">
        <f t="shared" si="33"/>
        <v>712</v>
      </c>
      <c r="H1701" s="59">
        <v>2032</v>
      </c>
      <c r="I1701" s="59">
        <f t="shared" si="34"/>
        <v>3911</v>
      </c>
      <c r="J1701" s="58">
        <v>0.66</v>
      </c>
      <c r="K1701" s="35">
        <v>5955</v>
      </c>
      <c r="L1701" s="56"/>
      <c r="M1701" s="35">
        <f t="shared" si="35"/>
        <v>2032</v>
      </c>
      <c r="N1701" s="35">
        <f t="shared" si="36"/>
        <v>3923</v>
      </c>
      <c r="O1701" s="36">
        <f t="shared" si="32"/>
        <v>0.65877413937867335</v>
      </c>
    </row>
    <row r="1702" spans="1:15" x14ac:dyDescent="0.25">
      <c r="A1702" s="37">
        <v>210703</v>
      </c>
      <c r="B1702" s="30" t="s">
        <v>56</v>
      </c>
      <c r="C1702" s="30" t="s">
        <v>592</v>
      </c>
      <c r="D1702" s="30" t="s">
        <v>1657</v>
      </c>
      <c r="E1702" s="42">
        <v>1594</v>
      </c>
      <c r="F1702" s="32">
        <v>1739</v>
      </c>
      <c r="G1702" s="59">
        <f t="shared" si="33"/>
        <v>145</v>
      </c>
      <c r="H1702" s="59">
        <v>1050</v>
      </c>
      <c r="I1702" s="59">
        <f t="shared" si="34"/>
        <v>689</v>
      </c>
      <c r="J1702" s="58">
        <v>0.4</v>
      </c>
      <c r="K1702" s="35">
        <v>1755</v>
      </c>
      <c r="L1702" s="56"/>
      <c r="M1702" s="35">
        <f t="shared" si="35"/>
        <v>1050</v>
      </c>
      <c r="N1702" s="35">
        <f t="shared" si="36"/>
        <v>705</v>
      </c>
      <c r="O1702" s="36">
        <f t="shared" si="32"/>
        <v>0.40170940170940173</v>
      </c>
    </row>
    <row r="1703" spans="1:15" x14ac:dyDescent="0.25">
      <c r="A1703" s="37">
        <v>210704</v>
      </c>
      <c r="B1703" s="30" t="s">
        <v>56</v>
      </c>
      <c r="C1703" s="30" t="s">
        <v>592</v>
      </c>
      <c r="D1703" s="30" t="s">
        <v>1658</v>
      </c>
      <c r="E1703" s="42">
        <v>2320</v>
      </c>
      <c r="F1703" s="32">
        <v>2451</v>
      </c>
      <c r="G1703" s="59">
        <f t="shared" si="33"/>
        <v>131</v>
      </c>
      <c r="H1703" s="40">
        <v>547</v>
      </c>
      <c r="I1703" s="59">
        <f t="shared" si="34"/>
        <v>1904</v>
      </c>
      <c r="J1703" s="58">
        <v>0.78</v>
      </c>
      <c r="K1703" s="35">
        <v>2419</v>
      </c>
      <c r="L1703" s="29">
        <v>468</v>
      </c>
      <c r="M1703" s="34">
        <f t="shared" si="35"/>
        <v>1015</v>
      </c>
      <c r="N1703" s="35">
        <f t="shared" si="36"/>
        <v>1404</v>
      </c>
      <c r="O1703" s="36">
        <f t="shared" si="32"/>
        <v>0.58040512608515915</v>
      </c>
    </row>
    <row r="1704" spans="1:15" x14ac:dyDescent="0.25">
      <c r="A1704" s="37">
        <v>210705</v>
      </c>
      <c r="B1704" s="30" t="s">
        <v>56</v>
      </c>
      <c r="C1704" s="30" t="s">
        <v>592</v>
      </c>
      <c r="D1704" s="30" t="s">
        <v>1659</v>
      </c>
      <c r="E1704" s="42">
        <v>1726</v>
      </c>
      <c r="F1704" s="32">
        <v>2404</v>
      </c>
      <c r="G1704" s="59">
        <f t="shared" si="33"/>
        <v>678</v>
      </c>
      <c r="H1704" s="40">
        <v>714</v>
      </c>
      <c r="I1704" s="59">
        <f t="shared" si="34"/>
        <v>1690</v>
      </c>
      <c r="J1704" s="58">
        <v>0.7</v>
      </c>
      <c r="K1704" s="35">
        <v>2404</v>
      </c>
      <c r="L1704" s="29">
        <v>1690</v>
      </c>
      <c r="M1704" s="34">
        <f t="shared" si="35"/>
        <v>2404</v>
      </c>
      <c r="N1704" s="35">
        <f t="shared" si="36"/>
        <v>0</v>
      </c>
      <c r="O1704" s="36">
        <f t="shared" si="32"/>
        <v>0</v>
      </c>
    </row>
    <row r="1705" spans="1:15" x14ac:dyDescent="0.25">
      <c r="A1705" s="37">
        <v>210706</v>
      </c>
      <c r="B1705" s="30" t="s">
        <v>56</v>
      </c>
      <c r="C1705" s="30" t="s">
        <v>592</v>
      </c>
      <c r="D1705" s="30" t="s">
        <v>866</v>
      </c>
      <c r="E1705" s="42">
        <v>1647</v>
      </c>
      <c r="F1705" s="32">
        <v>1810</v>
      </c>
      <c r="G1705" s="59">
        <f t="shared" si="33"/>
        <v>163</v>
      </c>
      <c r="H1705" s="40">
        <v>571</v>
      </c>
      <c r="I1705" s="59">
        <f t="shared" si="34"/>
        <v>1239</v>
      </c>
      <c r="J1705" s="58">
        <v>0.68</v>
      </c>
      <c r="K1705" s="35">
        <v>1725</v>
      </c>
      <c r="L1705" s="56"/>
      <c r="M1705" s="34">
        <f t="shared" si="35"/>
        <v>571</v>
      </c>
      <c r="N1705" s="35">
        <f t="shared" si="36"/>
        <v>1154</v>
      </c>
      <c r="O1705" s="36">
        <f t="shared" si="32"/>
        <v>0.66898550724637684</v>
      </c>
    </row>
    <row r="1706" spans="1:15" x14ac:dyDescent="0.25">
      <c r="A1706" s="37">
        <v>210707</v>
      </c>
      <c r="B1706" s="30" t="s">
        <v>56</v>
      </c>
      <c r="C1706" s="30" t="s">
        <v>592</v>
      </c>
      <c r="D1706" s="30" t="s">
        <v>1660</v>
      </c>
      <c r="E1706" s="42">
        <v>2422</v>
      </c>
      <c r="F1706" s="32">
        <v>2666</v>
      </c>
      <c r="G1706" s="59">
        <f t="shared" si="33"/>
        <v>244</v>
      </c>
      <c r="H1706" s="59">
        <v>1009</v>
      </c>
      <c r="I1706" s="59">
        <f t="shared" si="34"/>
        <v>1657</v>
      </c>
      <c r="J1706" s="58">
        <v>0.62</v>
      </c>
      <c r="K1706" s="35">
        <v>2510</v>
      </c>
      <c r="L1706" s="56"/>
      <c r="M1706" s="35">
        <f t="shared" si="35"/>
        <v>1009</v>
      </c>
      <c r="N1706" s="35">
        <f t="shared" si="36"/>
        <v>1501</v>
      </c>
      <c r="O1706" s="36">
        <f t="shared" si="32"/>
        <v>0.59800796812749002</v>
      </c>
    </row>
    <row r="1707" spans="1:15" x14ac:dyDescent="0.25">
      <c r="A1707" s="37">
        <v>210708</v>
      </c>
      <c r="B1707" s="30" t="s">
        <v>56</v>
      </c>
      <c r="C1707" s="30" t="s">
        <v>592</v>
      </c>
      <c r="D1707" s="30" t="s">
        <v>702</v>
      </c>
      <c r="E1707" s="42">
        <v>5177</v>
      </c>
      <c r="F1707" s="32">
        <v>5505</v>
      </c>
      <c r="G1707" s="59">
        <f t="shared" si="33"/>
        <v>328</v>
      </c>
      <c r="H1707" s="59">
        <v>2882</v>
      </c>
      <c r="I1707" s="59">
        <f t="shared" si="34"/>
        <v>2623</v>
      </c>
      <c r="J1707" s="58">
        <v>0.48</v>
      </c>
      <c r="K1707" s="35">
        <v>5442</v>
      </c>
      <c r="L1707" s="56"/>
      <c r="M1707" s="35">
        <f t="shared" si="35"/>
        <v>2882</v>
      </c>
      <c r="N1707" s="35">
        <f t="shared" si="36"/>
        <v>2560</v>
      </c>
      <c r="O1707" s="36">
        <f t="shared" si="32"/>
        <v>0.47041528849687614</v>
      </c>
    </row>
    <row r="1708" spans="1:15" x14ac:dyDescent="0.25">
      <c r="A1708" s="37">
        <v>210709</v>
      </c>
      <c r="B1708" s="30" t="s">
        <v>56</v>
      </c>
      <c r="C1708" s="30" t="s">
        <v>592</v>
      </c>
      <c r="D1708" s="30" t="s">
        <v>578</v>
      </c>
      <c r="E1708" s="42">
        <v>1860</v>
      </c>
      <c r="F1708" s="32">
        <v>1979</v>
      </c>
      <c r="G1708" s="59">
        <f t="shared" si="33"/>
        <v>119</v>
      </c>
      <c r="H1708" s="40">
        <v>450</v>
      </c>
      <c r="I1708" s="59">
        <f t="shared" si="34"/>
        <v>1529</v>
      </c>
      <c r="J1708" s="58">
        <v>0.77</v>
      </c>
      <c r="K1708" s="35">
        <v>1867</v>
      </c>
      <c r="L1708" s="29">
        <v>221</v>
      </c>
      <c r="M1708" s="34">
        <f t="shared" si="35"/>
        <v>671</v>
      </c>
      <c r="N1708" s="35">
        <f t="shared" si="36"/>
        <v>1196</v>
      </c>
      <c r="O1708" s="36">
        <f t="shared" si="32"/>
        <v>0.64059989287627206</v>
      </c>
    </row>
    <row r="1709" spans="1:15" x14ac:dyDescent="0.25">
      <c r="A1709" s="37">
        <v>210710</v>
      </c>
      <c r="B1709" s="30" t="s">
        <v>56</v>
      </c>
      <c r="C1709" s="30" t="s">
        <v>592</v>
      </c>
      <c r="D1709" s="30" t="s">
        <v>1661</v>
      </c>
      <c r="E1709" s="42">
        <v>1127</v>
      </c>
      <c r="F1709" s="32">
        <v>1206</v>
      </c>
      <c r="G1709" s="59">
        <f t="shared" si="33"/>
        <v>79</v>
      </c>
      <c r="H1709" s="40">
        <v>433</v>
      </c>
      <c r="I1709" s="59">
        <f t="shared" si="34"/>
        <v>773</v>
      </c>
      <c r="J1709" s="58">
        <v>0.64</v>
      </c>
      <c r="K1709" s="35">
        <v>1139</v>
      </c>
      <c r="L1709" s="56"/>
      <c r="M1709" s="34">
        <f t="shared" si="35"/>
        <v>433</v>
      </c>
      <c r="N1709" s="35">
        <f t="shared" si="36"/>
        <v>706</v>
      </c>
      <c r="O1709" s="36">
        <f t="shared" si="32"/>
        <v>0.61984196663740121</v>
      </c>
    </row>
    <row r="1710" spans="1:15" x14ac:dyDescent="0.25">
      <c r="A1710" s="37">
        <v>210801</v>
      </c>
      <c r="B1710" s="30" t="s">
        <v>56</v>
      </c>
      <c r="C1710" s="30" t="s">
        <v>1662</v>
      </c>
      <c r="D1710" s="30" t="s">
        <v>1407</v>
      </c>
      <c r="E1710" s="42">
        <v>2593</v>
      </c>
      <c r="F1710" s="32">
        <v>2685</v>
      </c>
      <c r="G1710" s="59">
        <f t="shared" si="33"/>
        <v>92</v>
      </c>
      <c r="H1710" s="59">
        <v>2684</v>
      </c>
      <c r="I1710" s="59">
        <f t="shared" si="34"/>
        <v>1</v>
      </c>
      <c r="J1710" s="60">
        <v>0</v>
      </c>
      <c r="K1710" s="34">
        <v>2684</v>
      </c>
      <c r="L1710" s="56"/>
      <c r="M1710" s="35">
        <f t="shared" si="35"/>
        <v>2684</v>
      </c>
      <c r="N1710" s="35">
        <f t="shared" si="36"/>
        <v>0</v>
      </c>
      <c r="O1710" s="36">
        <f t="shared" si="32"/>
        <v>0</v>
      </c>
    </row>
    <row r="1711" spans="1:15" x14ac:dyDescent="0.25">
      <c r="A1711" s="37">
        <v>210802</v>
      </c>
      <c r="B1711" s="30" t="s">
        <v>56</v>
      </c>
      <c r="C1711" s="30" t="s">
        <v>1662</v>
      </c>
      <c r="D1711" s="30" t="s">
        <v>1663</v>
      </c>
      <c r="E1711" s="42">
        <v>3945</v>
      </c>
      <c r="F1711" s="32">
        <v>5711</v>
      </c>
      <c r="G1711" s="59">
        <f t="shared" si="33"/>
        <v>1766</v>
      </c>
      <c r="H1711" s="59">
        <v>2881</v>
      </c>
      <c r="I1711" s="59">
        <f t="shared" si="34"/>
        <v>2830</v>
      </c>
      <c r="J1711" s="58">
        <v>0.5</v>
      </c>
      <c r="K1711" s="35">
        <v>5770</v>
      </c>
      <c r="L1711" s="56"/>
      <c r="M1711" s="35">
        <f t="shared" si="35"/>
        <v>2881</v>
      </c>
      <c r="N1711" s="35">
        <f t="shared" si="36"/>
        <v>2889</v>
      </c>
      <c r="O1711" s="36">
        <f t="shared" si="32"/>
        <v>0.50069324090121314</v>
      </c>
    </row>
    <row r="1712" spans="1:15" x14ac:dyDescent="0.25">
      <c r="A1712" s="37">
        <v>210803</v>
      </c>
      <c r="B1712" s="30" t="s">
        <v>56</v>
      </c>
      <c r="C1712" s="30" t="s">
        <v>1662</v>
      </c>
      <c r="D1712" s="30" t="s">
        <v>1664</v>
      </c>
      <c r="E1712" s="42">
        <v>1810</v>
      </c>
      <c r="F1712" s="32">
        <v>2073</v>
      </c>
      <c r="G1712" s="59">
        <f t="shared" si="33"/>
        <v>263</v>
      </c>
      <c r="H1712" s="59">
        <v>1403</v>
      </c>
      <c r="I1712" s="59">
        <f t="shared" si="34"/>
        <v>670</v>
      </c>
      <c r="J1712" s="58">
        <v>0.32</v>
      </c>
      <c r="K1712" s="35">
        <v>2031</v>
      </c>
      <c r="L1712" s="56"/>
      <c r="M1712" s="35">
        <f t="shared" si="35"/>
        <v>1403</v>
      </c>
      <c r="N1712" s="35">
        <f t="shared" si="36"/>
        <v>628</v>
      </c>
      <c r="O1712" s="36">
        <f t="shared" si="32"/>
        <v>0.30920728705071393</v>
      </c>
    </row>
    <row r="1713" spans="1:15" x14ac:dyDescent="0.25">
      <c r="A1713" s="37">
        <v>210804</v>
      </c>
      <c r="B1713" s="30" t="s">
        <v>56</v>
      </c>
      <c r="C1713" s="30" t="s">
        <v>1662</v>
      </c>
      <c r="D1713" s="30" t="s">
        <v>1665</v>
      </c>
      <c r="E1713" s="42">
        <v>2377</v>
      </c>
      <c r="F1713" s="32">
        <v>2608</v>
      </c>
      <c r="G1713" s="59">
        <f t="shared" si="33"/>
        <v>231</v>
      </c>
      <c r="H1713" s="59">
        <v>2129</v>
      </c>
      <c r="I1713" s="59">
        <f t="shared" si="34"/>
        <v>479</v>
      </c>
      <c r="J1713" s="58">
        <v>0.18</v>
      </c>
      <c r="K1713" s="35">
        <v>2513</v>
      </c>
      <c r="L1713" s="56"/>
      <c r="M1713" s="35">
        <f t="shared" si="35"/>
        <v>2129</v>
      </c>
      <c r="N1713" s="35">
        <f t="shared" si="36"/>
        <v>384</v>
      </c>
      <c r="O1713" s="36">
        <f t="shared" si="32"/>
        <v>0.15280541185833665</v>
      </c>
    </row>
    <row r="1714" spans="1:15" x14ac:dyDescent="0.25">
      <c r="A1714" s="37">
        <v>210805</v>
      </c>
      <c r="B1714" s="30" t="s">
        <v>56</v>
      </c>
      <c r="C1714" s="30" t="s">
        <v>1662</v>
      </c>
      <c r="D1714" s="30" t="s">
        <v>1666</v>
      </c>
      <c r="E1714" s="42">
        <v>6175</v>
      </c>
      <c r="F1714" s="32">
        <v>7334</v>
      </c>
      <c r="G1714" s="59">
        <f t="shared" si="33"/>
        <v>1159</v>
      </c>
      <c r="H1714" s="59">
        <v>3566</v>
      </c>
      <c r="I1714" s="59">
        <f t="shared" si="34"/>
        <v>3768</v>
      </c>
      <c r="J1714" s="58">
        <v>0.51</v>
      </c>
      <c r="K1714" s="35">
        <v>7268</v>
      </c>
      <c r="L1714" s="29">
        <v>815</v>
      </c>
      <c r="M1714" s="35">
        <f t="shared" si="35"/>
        <v>4381</v>
      </c>
      <c r="N1714" s="35">
        <f t="shared" si="36"/>
        <v>2887</v>
      </c>
      <c r="O1714" s="36">
        <f t="shared" si="32"/>
        <v>0.39722069345074296</v>
      </c>
    </row>
    <row r="1715" spans="1:15" x14ac:dyDescent="0.25">
      <c r="A1715" s="37">
        <v>210806</v>
      </c>
      <c r="B1715" s="30" t="s">
        <v>56</v>
      </c>
      <c r="C1715" s="30" t="s">
        <v>1662</v>
      </c>
      <c r="D1715" s="30" t="s">
        <v>1667</v>
      </c>
      <c r="E1715" s="42">
        <v>3585</v>
      </c>
      <c r="F1715" s="32">
        <v>3653</v>
      </c>
      <c r="G1715" s="59">
        <f t="shared" si="33"/>
        <v>68</v>
      </c>
      <c r="H1715" s="59">
        <v>1361</v>
      </c>
      <c r="I1715" s="59">
        <f t="shared" si="34"/>
        <v>2292</v>
      </c>
      <c r="J1715" s="58">
        <v>0.63</v>
      </c>
      <c r="K1715" s="35">
        <v>3444</v>
      </c>
      <c r="L1715" s="56"/>
      <c r="M1715" s="35">
        <f t="shared" si="35"/>
        <v>1361</v>
      </c>
      <c r="N1715" s="35">
        <f t="shared" si="36"/>
        <v>2083</v>
      </c>
      <c r="O1715" s="36">
        <f t="shared" si="32"/>
        <v>0.60481997677119625</v>
      </c>
    </row>
    <row r="1716" spans="1:15" x14ac:dyDescent="0.25">
      <c r="A1716" s="37">
        <v>210807</v>
      </c>
      <c r="B1716" s="30" t="s">
        <v>56</v>
      </c>
      <c r="C1716" s="30" t="s">
        <v>1662</v>
      </c>
      <c r="D1716" s="30" t="s">
        <v>1668</v>
      </c>
      <c r="E1716" s="42">
        <v>7180</v>
      </c>
      <c r="F1716" s="32">
        <v>7790</v>
      </c>
      <c r="G1716" s="59">
        <f t="shared" si="33"/>
        <v>610</v>
      </c>
      <c r="H1716" s="59">
        <v>3567</v>
      </c>
      <c r="I1716" s="59">
        <f t="shared" si="34"/>
        <v>4223</v>
      </c>
      <c r="J1716" s="58">
        <v>0.54</v>
      </c>
      <c r="K1716" s="35">
        <v>7579</v>
      </c>
      <c r="L1716" s="56"/>
      <c r="M1716" s="35">
        <f t="shared" si="35"/>
        <v>3567</v>
      </c>
      <c r="N1716" s="35">
        <f t="shared" si="36"/>
        <v>4012</v>
      </c>
      <c r="O1716" s="36">
        <f t="shared" si="32"/>
        <v>0.52935743501781241</v>
      </c>
    </row>
    <row r="1717" spans="1:15" x14ac:dyDescent="0.25">
      <c r="A1717" s="37">
        <v>210808</v>
      </c>
      <c r="B1717" s="30" t="s">
        <v>56</v>
      </c>
      <c r="C1717" s="30" t="s">
        <v>1662</v>
      </c>
      <c r="D1717" s="30" t="s">
        <v>150</v>
      </c>
      <c r="E1717" s="42">
        <v>3159</v>
      </c>
      <c r="F1717" s="32">
        <v>3583</v>
      </c>
      <c r="G1717" s="59">
        <f t="shared" si="33"/>
        <v>424</v>
      </c>
      <c r="H1717" s="59">
        <v>1291</v>
      </c>
      <c r="I1717" s="59">
        <f t="shared" si="34"/>
        <v>2292</v>
      </c>
      <c r="J1717" s="58">
        <v>0.64</v>
      </c>
      <c r="K1717" s="35">
        <v>3530</v>
      </c>
      <c r="L1717" s="56"/>
      <c r="M1717" s="35">
        <f t="shared" si="35"/>
        <v>1291</v>
      </c>
      <c r="N1717" s="35">
        <f t="shared" si="36"/>
        <v>2239</v>
      </c>
      <c r="O1717" s="36">
        <f t="shared" si="32"/>
        <v>0.63427762039660052</v>
      </c>
    </row>
    <row r="1718" spans="1:15" x14ac:dyDescent="0.25">
      <c r="A1718" s="37">
        <v>210809</v>
      </c>
      <c r="B1718" s="30" t="s">
        <v>56</v>
      </c>
      <c r="C1718" s="30" t="s">
        <v>1662</v>
      </c>
      <c r="D1718" s="30" t="s">
        <v>1669</v>
      </c>
      <c r="E1718" s="42">
        <v>3484</v>
      </c>
      <c r="F1718" s="32">
        <v>3906</v>
      </c>
      <c r="G1718" s="59">
        <f t="shared" si="33"/>
        <v>422</v>
      </c>
      <c r="H1718" s="59">
        <v>1934</v>
      </c>
      <c r="I1718" s="59">
        <f t="shared" si="34"/>
        <v>1972</v>
      </c>
      <c r="J1718" s="58">
        <v>0.5</v>
      </c>
      <c r="K1718" s="35">
        <v>3884</v>
      </c>
      <c r="L1718" s="56"/>
      <c r="M1718" s="35">
        <f t="shared" si="35"/>
        <v>1934</v>
      </c>
      <c r="N1718" s="35">
        <f t="shared" si="36"/>
        <v>1950</v>
      </c>
      <c r="O1718" s="36">
        <f t="shared" si="32"/>
        <v>0.50205973223480949</v>
      </c>
    </row>
    <row r="1719" spans="1:15" x14ac:dyDescent="0.25">
      <c r="A1719" s="37">
        <v>210901</v>
      </c>
      <c r="B1719" s="30" t="s">
        <v>56</v>
      </c>
      <c r="C1719" s="30" t="s">
        <v>1670</v>
      </c>
      <c r="D1719" s="30" t="s">
        <v>1670</v>
      </c>
      <c r="E1719" s="42">
        <v>8768</v>
      </c>
      <c r="F1719" s="32">
        <v>9472</v>
      </c>
      <c r="G1719" s="59">
        <f t="shared" si="33"/>
        <v>704</v>
      </c>
      <c r="H1719" s="59">
        <v>9026</v>
      </c>
      <c r="I1719" s="59">
        <f t="shared" si="34"/>
        <v>446</v>
      </c>
      <c r="J1719" s="58">
        <v>0.05</v>
      </c>
      <c r="K1719" s="35">
        <v>9472</v>
      </c>
      <c r="L1719" s="29">
        <v>446</v>
      </c>
      <c r="M1719" s="35">
        <f t="shared" si="35"/>
        <v>9472</v>
      </c>
      <c r="N1719" s="35">
        <f t="shared" si="36"/>
        <v>0</v>
      </c>
      <c r="O1719" s="36">
        <f t="shared" si="32"/>
        <v>0</v>
      </c>
    </row>
    <row r="1720" spans="1:15" x14ac:dyDescent="0.25">
      <c r="A1720" s="37">
        <v>210902</v>
      </c>
      <c r="B1720" s="30" t="s">
        <v>56</v>
      </c>
      <c r="C1720" s="30" t="s">
        <v>1670</v>
      </c>
      <c r="D1720" s="30" t="s">
        <v>1671</v>
      </c>
      <c r="E1720" s="42">
        <v>3116</v>
      </c>
      <c r="F1720" s="32">
        <v>3289</v>
      </c>
      <c r="G1720" s="59">
        <f t="shared" si="33"/>
        <v>173</v>
      </c>
      <c r="H1720" s="59">
        <v>2990</v>
      </c>
      <c r="I1720" s="59">
        <f t="shared" si="34"/>
        <v>299</v>
      </c>
      <c r="J1720" s="58">
        <v>0.09</v>
      </c>
      <c r="K1720" s="35">
        <v>3263</v>
      </c>
      <c r="L1720" s="56"/>
      <c r="M1720" s="35">
        <f t="shared" si="35"/>
        <v>2990</v>
      </c>
      <c r="N1720" s="35">
        <f t="shared" si="36"/>
        <v>273</v>
      </c>
      <c r="O1720" s="36">
        <f t="shared" si="32"/>
        <v>8.3665338645418322E-2</v>
      </c>
    </row>
    <row r="1721" spans="1:15" x14ac:dyDescent="0.25">
      <c r="A1721" s="37">
        <v>210903</v>
      </c>
      <c r="B1721" s="30" t="s">
        <v>56</v>
      </c>
      <c r="C1721" s="30" t="s">
        <v>1670</v>
      </c>
      <c r="D1721" s="30" t="s">
        <v>1672</v>
      </c>
      <c r="E1721" s="42">
        <v>2459</v>
      </c>
      <c r="F1721" s="32">
        <v>2594</v>
      </c>
      <c r="G1721" s="59">
        <f t="shared" si="33"/>
        <v>135</v>
      </c>
      <c r="H1721" s="59">
        <v>1988</v>
      </c>
      <c r="I1721" s="59">
        <f t="shared" si="34"/>
        <v>606</v>
      </c>
      <c r="J1721" s="58">
        <v>0.23</v>
      </c>
      <c r="K1721" s="35">
        <v>2488</v>
      </c>
      <c r="L1721" s="56"/>
      <c r="M1721" s="35">
        <f t="shared" si="35"/>
        <v>1988</v>
      </c>
      <c r="N1721" s="35">
        <f t="shared" si="36"/>
        <v>500</v>
      </c>
      <c r="O1721" s="36">
        <f t="shared" si="32"/>
        <v>0.20096463022508038</v>
      </c>
    </row>
    <row r="1722" spans="1:15" x14ac:dyDescent="0.25">
      <c r="A1722" s="37">
        <v>210904</v>
      </c>
      <c r="B1722" s="30" t="s">
        <v>56</v>
      </c>
      <c r="C1722" s="30" t="s">
        <v>1670</v>
      </c>
      <c r="D1722" s="30" t="s">
        <v>1673</v>
      </c>
      <c r="E1722" s="42">
        <v>2275</v>
      </c>
      <c r="F1722" s="32">
        <v>2559</v>
      </c>
      <c r="G1722" s="59">
        <f t="shared" si="33"/>
        <v>284</v>
      </c>
      <c r="H1722" s="59">
        <v>2058</v>
      </c>
      <c r="I1722" s="59">
        <f t="shared" si="34"/>
        <v>501</v>
      </c>
      <c r="J1722" s="58">
        <v>0.2</v>
      </c>
      <c r="K1722" s="35">
        <v>2512</v>
      </c>
      <c r="L1722" s="56"/>
      <c r="M1722" s="35">
        <f t="shared" si="35"/>
        <v>2058</v>
      </c>
      <c r="N1722" s="35">
        <f t="shared" si="36"/>
        <v>454</v>
      </c>
      <c r="O1722" s="36">
        <f t="shared" si="32"/>
        <v>0.18073248407643311</v>
      </c>
    </row>
    <row r="1723" spans="1:15" x14ac:dyDescent="0.25">
      <c r="A1723" s="37">
        <v>211001</v>
      </c>
      <c r="B1723" s="30" t="s">
        <v>56</v>
      </c>
      <c r="C1723" s="30" t="s">
        <v>1674</v>
      </c>
      <c r="D1723" s="30" t="s">
        <v>1675</v>
      </c>
      <c r="E1723" s="42">
        <v>3743</v>
      </c>
      <c r="F1723" s="32">
        <v>4060</v>
      </c>
      <c r="G1723" s="59">
        <f t="shared" si="33"/>
        <v>317</v>
      </c>
      <c r="H1723" s="59">
        <v>1646</v>
      </c>
      <c r="I1723" s="59">
        <f t="shared" si="34"/>
        <v>2414</v>
      </c>
      <c r="J1723" s="58">
        <v>0.59</v>
      </c>
      <c r="K1723" s="35">
        <v>3863</v>
      </c>
      <c r="L1723" s="56"/>
      <c r="M1723" s="35">
        <f t="shared" si="35"/>
        <v>1646</v>
      </c>
      <c r="N1723" s="35">
        <f t="shared" si="36"/>
        <v>2217</v>
      </c>
      <c r="O1723" s="36">
        <f t="shared" si="32"/>
        <v>0.57390629044783847</v>
      </c>
    </row>
    <row r="1724" spans="1:15" x14ac:dyDescent="0.25">
      <c r="A1724" s="37">
        <v>211002</v>
      </c>
      <c r="B1724" s="30" t="s">
        <v>56</v>
      </c>
      <c r="C1724" s="30" t="s">
        <v>1674</v>
      </c>
      <c r="D1724" s="30" t="s">
        <v>1676</v>
      </c>
      <c r="E1724" s="42">
        <v>5326</v>
      </c>
      <c r="F1724" s="32">
        <v>8189</v>
      </c>
      <c r="G1724" s="59">
        <f t="shared" si="33"/>
        <v>2863</v>
      </c>
      <c r="H1724" s="59">
        <v>2219</v>
      </c>
      <c r="I1724" s="59">
        <f t="shared" si="34"/>
        <v>5970</v>
      </c>
      <c r="J1724" s="58">
        <v>0.73</v>
      </c>
      <c r="K1724" s="35">
        <v>9233</v>
      </c>
      <c r="L1724" s="29">
        <v>228</v>
      </c>
      <c r="M1724" s="35">
        <f t="shared" si="35"/>
        <v>2447</v>
      </c>
      <c r="N1724" s="35">
        <f t="shared" si="36"/>
        <v>6786</v>
      </c>
      <c r="O1724" s="36">
        <f t="shared" si="32"/>
        <v>0.73497238167442869</v>
      </c>
    </row>
    <row r="1725" spans="1:15" x14ac:dyDescent="0.25">
      <c r="A1725" s="37">
        <v>211003</v>
      </c>
      <c r="B1725" s="30" t="s">
        <v>56</v>
      </c>
      <c r="C1725" s="30" t="s">
        <v>1674</v>
      </c>
      <c r="D1725" s="30" t="s">
        <v>1677</v>
      </c>
      <c r="E1725" s="42">
        <v>1852</v>
      </c>
      <c r="F1725" s="32">
        <v>1963</v>
      </c>
      <c r="G1725" s="59">
        <f t="shared" si="33"/>
        <v>111</v>
      </c>
      <c r="H1725" s="59">
        <v>1260</v>
      </c>
      <c r="I1725" s="59">
        <f t="shared" si="34"/>
        <v>703</v>
      </c>
      <c r="J1725" s="58">
        <v>0.36</v>
      </c>
      <c r="K1725" s="35">
        <v>1916</v>
      </c>
      <c r="L1725" s="56"/>
      <c r="M1725" s="35">
        <f t="shared" si="35"/>
        <v>1260</v>
      </c>
      <c r="N1725" s="35">
        <f t="shared" si="36"/>
        <v>656</v>
      </c>
      <c r="O1725" s="36">
        <f t="shared" si="32"/>
        <v>0.34237995824634654</v>
      </c>
    </row>
    <row r="1726" spans="1:15" x14ac:dyDescent="0.25">
      <c r="A1726" s="37">
        <v>211004</v>
      </c>
      <c r="B1726" s="30" t="s">
        <v>56</v>
      </c>
      <c r="C1726" s="30" t="s">
        <v>1674</v>
      </c>
      <c r="D1726" s="30" t="s">
        <v>1678</v>
      </c>
      <c r="E1726" s="42">
        <v>2678</v>
      </c>
      <c r="F1726" s="32">
        <v>2619</v>
      </c>
      <c r="G1726" s="59">
        <f t="shared" si="33"/>
        <v>-59</v>
      </c>
      <c r="H1726" s="59">
        <v>1420</v>
      </c>
      <c r="I1726" s="59">
        <f t="shared" si="34"/>
        <v>1199</v>
      </c>
      <c r="J1726" s="58">
        <v>0.46</v>
      </c>
      <c r="K1726" s="35">
        <v>2389</v>
      </c>
      <c r="L1726" s="56"/>
      <c r="M1726" s="35">
        <f t="shared" si="35"/>
        <v>1420</v>
      </c>
      <c r="N1726" s="35">
        <f t="shared" si="36"/>
        <v>969</v>
      </c>
      <c r="O1726" s="36">
        <f t="shared" si="32"/>
        <v>0.40560904143993304</v>
      </c>
    </row>
    <row r="1727" spans="1:15" x14ac:dyDescent="0.25">
      <c r="A1727" s="37">
        <v>211005</v>
      </c>
      <c r="B1727" s="30" t="s">
        <v>56</v>
      </c>
      <c r="C1727" s="30" t="s">
        <v>1674</v>
      </c>
      <c r="D1727" s="30" t="s">
        <v>1679</v>
      </c>
      <c r="E1727" s="42">
        <v>1658</v>
      </c>
      <c r="F1727" s="32">
        <v>1816</v>
      </c>
      <c r="G1727" s="59">
        <f t="shared" si="33"/>
        <v>158</v>
      </c>
      <c r="H1727" s="40">
        <v>633</v>
      </c>
      <c r="I1727" s="59">
        <f t="shared" si="34"/>
        <v>1183</v>
      </c>
      <c r="J1727" s="58">
        <v>0.65</v>
      </c>
      <c r="K1727" s="35">
        <v>1844</v>
      </c>
      <c r="L1727" s="56"/>
      <c r="M1727" s="34">
        <f t="shared" si="35"/>
        <v>633</v>
      </c>
      <c r="N1727" s="35">
        <f t="shared" si="36"/>
        <v>1211</v>
      </c>
      <c r="O1727" s="36">
        <f t="shared" si="32"/>
        <v>0.65672451193058567</v>
      </c>
    </row>
    <row r="1728" spans="1:15" x14ac:dyDescent="0.25">
      <c r="A1728" s="37">
        <v>211101</v>
      </c>
      <c r="B1728" s="30" t="s">
        <v>56</v>
      </c>
      <c r="C1728" s="30" t="s">
        <v>1680</v>
      </c>
      <c r="D1728" s="30" t="s">
        <v>1681</v>
      </c>
      <c r="E1728" s="42">
        <v>11186</v>
      </c>
      <c r="F1728" s="32">
        <v>12387</v>
      </c>
      <c r="G1728" s="59">
        <f t="shared" si="33"/>
        <v>1201</v>
      </c>
      <c r="H1728" s="40">
        <v>935</v>
      </c>
      <c r="I1728" s="59">
        <f t="shared" si="34"/>
        <v>11452</v>
      </c>
      <c r="J1728" s="58">
        <v>0.92</v>
      </c>
      <c r="K1728" s="35">
        <v>12891</v>
      </c>
      <c r="L1728" s="56"/>
      <c r="M1728" s="34">
        <f t="shared" si="35"/>
        <v>935</v>
      </c>
      <c r="N1728" s="35">
        <f t="shared" si="36"/>
        <v>11956</v>
      </c>
      <c r="O1728" s="36">
        <f t="shared" si="32"/>
        <v>0.92746877666589089</v>
      </c>
    </row>
    <row r="1729" spans="1:15" x14ac:dyDescent="0.25">
      <c r="A1729" s="37">
        <v>211102</v>
      </c>
      <c r="B1729" s="30" t="s">
        <v>56</v>
      </c>
      <c r="C1729" s="30" t="s">
        <v>1680</v>
      </c>
      <c r="D1729" s="30" t="s">
        <v>275</v>
      </c>
      <c r="E1729" s="42">
        <v>4858</v>
      </c>
      <c r="F1729" s="32">
        <v>5412</v>
      </c>
      <c r="G1729" s="59">
        <f t="shared" si="33"/>
        <v>554</v>
      </c>
      <c r="H1729" s="40">
        <v>845</v>
      </c>
      <c r="I1729" s="59">
        <f t="shared" si="34"/>
        <v>4567</v>
      </c>
      <c r="J1729" s="58">
        <v>0.84</v>
      </c>
      <c r="K1729" s="35">
        <v>5495</v>
      </c>
      <c r="L1729" s="56"/>
      <c r="M1729" s="34">
        <f t="shared" si="35"/>
        <v>845</v>
      </c>
      <c r="N1729" s="35">
        <f t="shared" si="36"/>
        <v>4650</v>
      </c>
      <c r="O1729" s="36">
        <f t="shared" si="32"/>
        <v>0.84622383985441307</v>
      </c>
    </row>
    <row r="1730" spans="1:15" x14ac:dyDescent="0.25">
      <c r="A1730" s="37">
        <v>211103</v>
      </c>
      <c r="B1730" s="30" t="s">
        <v>56</v>
      </c>
      <c r="C1730" s="30" t="s">
        <v>1680</v>
      </c>
      <c r="D1730" s="30" t="s">
        <v>1682</v>
      </c>
      <c r="E1730" s="42">
        <v>2249</v>
      </c>
      <c r="F1730" s="32">
        <v>2296</v>
      </c>
      <c r="G1730" s="59">
        <f t="shared" si="33"/>
        <v>47</v>
      </c>
      <c r="H1730" s="59">
        <v>1419</v>
      </c>
      <c r="I1730" s="59">
        <f t="shared" si="34"/>
        <v>877</v>
      </c>
      <c r="J1730" s="58">
        <v>0.38</v>
      </c>
      <c r="K1730" s="35">
        <v>2234</v>
      </c>
      <c r="L1730" s="56"/>
      <c r="M1730" s="35">
        <f t="shared" si="35"/>
        <v>1419</v>
      </c>
      <c r="N1730" s="35">
        <f t="shared" si="36"/>
        <v>815</v>
      </c>
      <c r="O1730" s="36">
        <f t="shared" si="32"/>
        <v>0.36481647269471801</v>
      </c>
    </row>
    <row r="1731" spans="1:15" x14ac:dyDescent="0.25">
      <c r="A1731" s="37">
        <v>211104</v>
      </c>
      <c r="B1731" s="30" t="s">
        <v>56</v>
      </c>
      <c r="C1731" s="30" t="s">
        <v>1680</v>
      </c>
      <c r="D1731" s="30" t="s">
        <v>1683</v>
      </c>
      <c r="E1731" s="42">
        <v>6736</v>
      </c>
      <c r="F1731" s="32">
        <v>7374</v>
      </c>
      <c r="G1731" s="59">
        <f t="shared" si="33"/>
        <v>638</v>
      </c>
      <c r="H1731" s="40">
        <v>530</v>
      </c>
      <c r="I1731" s="59">
        <f t="shared" si="34"/>
        <v>6844</v>
      </c>
      <c r="J1731" s="58">
        <v>0.93</v>
      </c>
      <c r="K1731" s="35">
        <v>7479</v>
      </c>
      <c r="L1731" s="56"/>
      <c r="M1731" s="34">
        <f t="shared" si="35"/>
        <v>530</v>
      </c>
      <c r="N1731" s="35">
        <f t="shared" si="36"/>
        <v>6949</v>
      </c>
      <c r="O1731" s="36">
        <f t="shared" si="32"/>
        <v>0.92913491108436952</v>
      </c>
    </row>
    <row r="1732" spans="1:15" x14ac:dyDescent="0.25">
      <c r="A1732" s="37">
        <v>211105</v>
      </c>
      <c r="B1732" s="30" t="s">
        <v>56</v>
      </c>
      <c r="C1732" s="30" t="s">
        <v>1680</v>
      </c>
      <c r="D1732" s="30" t="s">
        <v>1684</v>
      </c>
      <c r="E1732" s="42">
        <v>4327</v>
      </c>
      <c r="F1732" s="32">
        <v>4855</v>
      </c>
      <c r="G1732" s="59">
        <f t="shared" si="33"/>
        <v>528</v>
      </c>
      <c r="H1732" s="40">
        <v>9</v>
      </c>
      <c r="I1732" s="59">
        <f t="shared" si="34"/>
        <v>4846</v>
      </c>
      <c r="J1732" s="58">
        <v>1</v>
      </c>
      <c r="K1732" s="35">
        <v>5159</v>
      </c>
      <c r="L1732" s="56"/>
      <c r="M1732" s="34">
        <f t="shared" si="35"/>
        <v>9</v>
      </c>
      <c r="N1732" s="35">
        <f t="shared" si="36"/>
        <v>5150</v>
      </c>
      <c r="O1732" s="36">
        <f t="shared" si="32"/>
        <v>0.99825547586741614</v>
      </c>
    </row>
    <row r="1733" spans="1:15" x14ac:dyDescent="0.25">
      <c r="A1733" s="37">
        <v>211201</v>
      </c>
      <c r="B1733" s="30" t="s">
        <v>56</v>
      </c>
      <c r="C1733" s="30" t="s">
        <v>1685</v>
      </c>
      <c r="D1733" s="30" t="s">
        <v>1685</v>
      </c>
      <c r="E1733" s="42">
        <v>6072</v>
      </c>
      <c r="F1733" s="32">
        <v>7462</v>
      </c>
      <c r="G1733" s="59">
        <f t="shared" si="33"/>
        <v>1390</v>
      </c>
      <c r="H1733" s="59">
        <v>2541</v>
      </c>
      <c r="I1733" s="59">
        <f t="shared" si="34"/>
        <v>4921</v>
      </c>
      <c r="J1733" s="58">
        <v>0.66</v>
      </c>
      <c r="K1733" s="35">
        <v>7388</v>
      </c>
      <c r="L1733" s="29">
        <v>403</v>
      </c>
      <c r="M1733" s="35">
        <f t="shared" si="35"/>
        <v>2944</v>
      </c>
      <c r="N1733" s="35">
        <f t="shared" si="36"/>
        <v>4444</v>
      </c>
      <c r="O1733" s="36">
        <f t="shared" si="32"/>
        <v>0.60151597184623717</v>
      </c>
    </row>
    <row r="1734" spans="1:15" x14ac:dyDescent="0.25">
      <c r="A1734" s="37">
        <v>211202</v>
      </c>
      <c r="B1734" s="30" t="s">
        <v>56</v>
      </c>
      <c r="C1734" s="30" t="s">
        <v>1685</v>
      </c>
      <c r="D1734" s="30" t="s">
        <v>1686</v>
      </c>
      <c r="E1734" s="42">
        <v>4972</v>
      </c>
      <c r="F1734" s="32">
        <v>5636</v>
      </c>
      <c r="G1734" s="59">
        <f t="shared" si="33"/>
        <v>664</v>
      </c>
      <c r="H1734" s="59">
        <v>4234</v>
      </c>
      <c r="I1734" s="59">
        <f t="shared" si="34"/>
        <v>1402</v>
      </c>
      <c r="J1734" s="58">
        <v>0.25</v>
      </c>
      <c r="K1734" s="35">
        <v>5633</v>
      </c>
      <c r="L1734" s="56"/>
      <c r="M1734" s="35">
        <f t="shared" si="35"/>
        <v>4234</v>
      </c>
      <c r="N1734" s="35">
        <f t="shared" si="36"/>
        <v>1399</v>
      </c>
      <c r="O1734" s="36">
        <f t="shared" si="32"/>
        <v>0.24835789099946742</v>
      </c>
    </row>
    <row r="1735" spans="1:15" x14ac:dyDescent="0.25">
      <c r="A1735" s="37">
        <v>211203</v>
      </c>
      <c r="B1735" s="30" t="s">
        <v>56</v>
      </c>
      <c r="C1735" s="30" t="s">
        <v>1685</v>
      </c>
      <c r="D1735" s="30" t="s">
        <v>1687</v>
      </c>
      <c r="E1735" s="42">
        <v>2703</v>
      </c>
      <c r="F1735" s="32">
        <v>3319</v>
      </c>
      <c r="G1735" s="59">
        <f t="shared" si="33"/>
        <v>616</v>
      </c>
      <c r="H1735" s="40">
        <v>731</v>
      </c>
      <c r="I1735" s="59">
        <f t="shared" si="34"/>
        <v>2588</v>
      </c>
      <c r="J1735" s="58">
        <v>0.78</v>
      </c>
      <c r="K1735" s="35">
        <v>3269</v>
      </c>
      <c r="L1735" s="56"/>
      <c r="M1735" s="34">
        <f t="shared" si="35"/>
        <v>731</v>
      </c>
      <c r="N1735" s="35">
        <f t="shared" si="36"/>
        <v>2538</v>
      </c>
      <c r="O1735" s="36">
        <f t="shared" si="32"/>
        <v>0.77638421535637814</v>
      </c>
    </row>
    <row r="1736" spans="1:15" x14ac:dyDescent="0.25">
      <c r="A1736" s="37">
        <v>211204</v>
      </c>
      <c r="B1736" s="30" t="s">
        <v>56</v>
      </c>
      <c r="C1736" s="30" t="s">
        <v>1685</v>
      </c>
      <c r="D1736" s="30" t="s">
        <v>1688</v>
      </c>
      <c r="E1736" s="42">
        <v>3823</v>
      </c>
      <c r="F1736" s="32">
        <v>4236</v>
      </c>
      <c r="G1736" s="59">
        <f t="shared" si="33"/>
        <v>413</v>
      </c>
      <c r="H1736" s="59">
        <v>2760</v>
      </c>
      <c r="I1736" s="59">
        <f t="shared" si="34"/>
        <v>1476</v>
      </c>
      <c r="J1736" s="58">
        <v>0.35</v>
      </c>
      <c r="K1736" s="35">
        <v>4212</v>
      </c>
      <c r="L1736" s="29">
        <v>291</v>
      </c>
      <c r="M1736" s="35">
        <f t="shared" si="35"/>
        <v>3051</v>
      </c>
      <c r="N1736" s="35">
        <f t="shared" si="36"/>
        <v>1161</v>
      </c>
      <c r="O1736" s="36">
        <f t="shared" si="32"/>
        <v>0.27564102564102566</v>
      </c>
    </row>
    <row r="1737" spans="1:15" x14ac:dyDescent="0.25">
      <c r="A1737" s="37">
        <v>211205</v>
      </c>
      <c r="B1737" s="30" t="s">
        <v>56</v>
      </c>
      <c r="C1737" s="30" t="s">
        <v>1685</v>
      </c>
      <c r="D1737" s="30" t="s">
        <v>1689</v>
      </c>
      <c r="E1737" s="42">
        <v>5076</v>
      </c>
      <c r="F1737" s="32">
        <v>6061</v>
      </c>
      <c r="G1737" s="59">
        <f t="shared" si="33"/>
        <v>985</v>
      </c>
      <c r="H1737" s="59">
        <v>2182</v>
      </c>
      <c r="I1737" s="59">
        <f t="shared" si="34"/>
        <v>3879</v>
      </c>
      <c r="J1737" s="58">
        <v>0.64</v>
      </c>
      <c r="K1737" s="35">
        <v>6145</v>
      </c>
      <c r="L1737" s="56"/>
      <c r="M1737" s="35">
        <f t="shared" si="35"/>
        <v>2182</v>
      </c>
      <c r="N1737" s="35">
        <f t="shared" si="36"/>
        <v>3963</v>
      </c>
      <c r="O1737" s="36">
        <f t="shared" si="32"/>
        <v>0.64491456468673714</v>
      </c>
    </row>
    <row r="1738" spans="1:15" x14ac:dyDescent="0.25">
      <c r="A1738" s="37">
        <v>211206</v>
      </c>
      <c r="B1738" s="30" t="s">
        <v>56</v>
      </c>
      <c r="C1738" s="30" t="s">
        <v>1685</v>
      </c>
      <c r="D1738" s="30" t="s">
        <v>1690</v>
      </c>
      <c r="E1738" s="42">
        <v>1647</v>
      </c>
      <c r="F1738" s="32">
        <v>2312</v>
      </c>
      <c r="G1738" s="59">
        <f t="shared" si="33"/>
        <v>665</v>
      </c>
      <c r="H1738" s="40">
        <v>972</v>
      </c>
      <c r="I1738" s="59">
        <f t="shared" si="34"/>
        <v>1340</v>
      </c>
      <c r="J1738" s="58">
        <v>0.57999999999999996</v>
      </c>
      <c r="K1738" s="35">
        <v>2308</v>
      </c>
      <c r="L1738" s="56"/>
      <c r="M1738" s="34">
        <f t="shared" si="35"/>
        <v>972</v>
      </c>
      <c r="N1738" s="35">
        <f t="shared" si="36"/>
        <v>1336</v>
      </c>
      <c r="O1738" s="36">
        <f t="shared" si="32"/>
        <v>0.57885615251299827</v>
      </c>
    </row>
    <row r="1739" spans="1:15" x14ac:dyDescent="0.25">
      <c r="A1739" s="37">
        <v>211207</v>
      </c>
      <c r="B1739" s="30" t="s">
        <v>56</v>
      </c>
      <c r="C1739" s="30" t="s">
        <v>1685</v>
      </c>
      <c r="D1739" s="30" t="s">
        <v>1691</v>
      </c>
      <c r="E1739" s="42">
        <v>2880</v>
      </c>
      <c r="F1739" s="32">
        <v>3543</v>
      </c>
      <c r="G1739" s="59">
        <f t="shared" si="33"/>
        <v>663</v>
      </c>
      <c r="H1739" s="59">
        <v>1996</v>
      </c>
      <c r="I1739" s="59">
        <f t="shared" si="34"/>
        <v>1547</v>
      </c>
      <c r="J1739" s="58">
        <v>0.44</v>
      </c>
      <c r="K1739" s="35">
        <v>3235</v>
      </c>
      <c r="L1739" s="56"/>
      <c r="M1739" s="35">
        <f t="shared" si="35"/>
        <v>1996</v>
      </c>
      <c r="N1739" s="35">
        <f t="shared" si="36"/>
        <v>1239</v>
      </c>
      <c r="O1739" s="36">
        <f t="shared" si="32"/>
        <v>0.3829984544049459</v>
      </c>
    </row>
    <row r="1740" spans="1:15" x14ac:dyDescent="0.25">
      <c r="A1740" s="37">
        <v>211208</v>
      </c>
      <c r="B1740" s="30" t="s">
        <v>56</v>
      </c>
      <c r="C1740" s="30" t="s">
        <v>1685</v>
      </c>
      <c r="D1740" s="30" t="s">
        <v>1692</v>
      </c>
      <c r="E1740" s="42">
        <v>1826</v>
      </c>
      <c r="F1740" s="32">
        <v>2155</v>
      </c>
      <c r="G1740" s="59">
        <f t="shared" si="33"/>
        <v>329</v>
      </c>
      <c r="H1740" s="59">
        <v>1430</v>
      </c>
      <c r="I1740" s="59">
        <f t="shared" si="34"/>
        <v>725</v>
      </c>
      <c r="J1740" s="58">
        <v>0.34</v>
      </c>
      <c r="K1740" s="35">
        <v>2127</v>
      </c>
      <c r="L1740" s="56"/>
      <c r="M1740" s="35">
        <f t="shared" si="35"/>
        <v>1430</v>
      </c>
      <c r="N1740" s="35">
        <f t="shared" si="36"/>
        <v>697</v>
      </c>
      <c r="O1740" s="36">
        <f t="shared" si="32"/>
        <v>0.32769158439116125</v>
      </c>
    </row>
    <row r="1741" spans="1:15" x14ac:dyDescent="0.25">
      <c r="A1741" s="37">
        <v>211209</v>
      </c>
      <c r="B1741" s="30" t="s">
        <v>56</v>
      </c>
      <c r="C1741" s="30" t="s">
        <v>1685</v>
      </c>
      <c r="D1741" s="30" t="s">
        <v>1693</v>
      </c>
      <c r="E1741" s="42">
        <v>6439</v>
      </c>
      <c r="F1741" s="32">
        <v>7517</v>
      </c>
      <c r="G1741" s="59">
        <f t="shared" si="33"/>
        <v>1078</v>
      </c>
      <c r="H1741" s="59">
        <v>1883</v>
      </c>
      <c r="I1741" s="59">
        <f t="shared" si="34"/>
        <v>5634</v>
      </c>
      <c r="J1741" s="58">
        <v>0.75</v>
      </c>
      <c r="K1741" s="35">
        <v>7480</v>
      </c>
      <c r="L1741" s="56"/>
      <c r="M1741" s="35">
        <f t="shared" si="35"/>
        <v>1883</v>
      </c>
      <c r="N1741" s="35">
        <f t="shared" si="36"/>
        <v>5597</v>
      </c>
      <c r="O1741" s="36">
        <f t="shared" si="32"/>
        <v>0.74826203208556152</v>
      </c>
    </row>
    <row r="1742" spans="1:15" x14ac:dyDescent="0.25">
      <c r="A1742" s="37">
        <v>211210</v>
      </c>
      <c r="B1742" s="30" t="s">
        <v>56</v>
      </c>
      <c r="C1742" s="30" t="s">
        <v>1685</v>
      </c>
      <c r="D1742" s="30" t="s">
        <v>1694</v>
      </c>
      <c r="E1742" s="42">
        <v>8644</v>
      </c>
      <c r="F1742" s="32">
        <v>10306</v>
      </c>
      <c r="G1742" s="59">
        <f t="shared" si="33"/>
        <v>1662</v>
      </c>
      <c r="H1742" s="59">
        <v>2058</v>
      </c>
      <c r="I1742" s="59">
        <f t="shared" si="34"/>
        <v>8248</v>
      </c>
      <c r="J1742" s="58">
        <v>0.8</v>
      </c>
      <c r="K1742" s="35">
        <v>10233</v>
      </c>
      <c r="L1742" s="56"/>
      <c r="M1742" s="35">
        <f t="shared" si="35"/>
        <v>2058</v>
      </c>
      <c r="N1742" s="35">
        <f t="shared" si="36"/>
        <v>8175</v>
      </c>
      <c r="O1742" s="36">
        <f t="shared" si="32"/>
        <v>0.79888595719730282</v>
      </c>
    </row>
    <row r="1743" spans="1:15" x14ac:dyDescent="0.25">
      <c r="A1743" s="37">
        <v>211301</v>
      </c>
      <c r="B1743" s="30" t="s">
        <v>56</v>
      </c>
      <c r="C1743" s="30" t="s">
        <v>1695</v>
      </c>
      <c r="D1743" s="30" t="s">
        <v>1695</v>
      </c>
      <c r="E1743" s="42">
        <v>12258</v>
      </c>
      <c r="F1743" s="32">
        <v>13580</v>
      </c>
      <c r="G1743" s="59">
        <f t="shared" si="33"/>
        <v>1322</v>
      </c>
      <c r="H1743" s="59">
        <v>9658</v>
      </c>
      <c r="I1743" s="59">
        <f t="shared" si="34"/>
        <v>3922</v>
      </c>
      <c r="J1743" s="58">
        <v>0.28999999999999998</v>
      </c>
      <c r="K1743" s="35">
        <v>13269</v>
      </c>
      <c r="L1743" s="29">
        <v>2445</v>
      </c>
      <c r="M1743" s="35">
        <f t="shared" si="35"/>
        <v>12103</v>
      </c>
      <c r="N1743" s="35">
        <f t="shared" si="36"/>
        <v>1166</v>
      </c>
      <c r="O1743" s="36">
        <f t="shared" si="32"/>
        <v>8.7873992011455265E-2</v>
      </c>
    </row>
    <row r="1744" spans="1:15" x14ac:dyDescent="0.25">
      <c r="A1744" s="37">
        <v>211302</v>
      </c>
      <c r="B1744" s="30" t="s">
        <v>56</v>
      </c>
      <c r="C1744" s="30" t="s">
        <v>1695</v>
      </c>
      <c r="D1744" s="30" t="s">
        <v>1696</v>
      </c>
      <c r="E1744" s="42">
        <v>1650</v>
      </c>
      <c r="F1744" s="32">
        <v>1787</v>
      </c>
      <c r="G1744" s="59">
        <f t="shared" si="33"/>
        <v>137</v>
      </c>
      <c r="H1744" s="59">
        <v>1387</v>
      </c>
      <c r="I1744" s="59">
        <f t="shared" si="34"/>
        <v>400</v>
      </c>
      <c r="J1744" s="58">
        <v>0.22</v>
      </c>
      <c r="K1744" s="35">
        <v>1743</v>
      </c>
      <c r="L1744" s="56"/>
      <c r="M1744" s="35">
        <f t="shared" si="35"/>
        <v>1387</v>
      </c>
      <c r="N1744" s="35">
        <f t="shared" si="36"/>
        <v>356</v>
      </c>
      <c r="O1744" s="36">
        <f t="shared" si="32"/>
        <v>0.20424555364314401</v>
      </c>
    </row>
    <row r="1745" spans="1:15" x14ac:dyDescent="0.25">
      <c r="A1745" s="37">
        <v>211303</v>
      </c>
      <c r="B1745" s="30" t="s">
        <v>56</v>
      </c>
      <c r="C1745" s="30" t="s">
        <v>1695</v>
      </c>
      <c r="D1745" s="30" t="s">
        <v>1697</v>
      </c>
      <c r="E1745" s="42">
        <v>4613</v>
      </c>
      <c r="F1745" s="32">
        <v>4985</v>
      </c>
      <c r="G1745" s="59">
        <f t="shared" si="33"/>
        <v>372</v>
      </c>
      <c r="H1745" s="59">
        <v>4613</v>
      </c>
      <c r="I1745" s="59">
        <f t="shared" si="34"/>
        <v>372</v>
      </c>
      <c r="J1745" s="58">
        <v>7.0000000000000007E-2</v>
      </c>
      <c r="K1745" s="35">
        <v>4930</v>
      </c>
      <c r="L1745" s="56"/>
      <c r="M1745" s="35">
        <f t="shared" si="35"/>
        <v>4613</v>
      </c>
      <c r="N1745" s="35">
        <f t="shared" si="36"/>
        <v>317</v>
      </c>
      <c r="O1745" s="36">
        <f t="shared" si="32"/>
        <v>6.4300202839756598E-2</v>
      </c>
    </row>
    <row r="1746" spans="1:15" x14ac:dyDescent="0.25">
      <c r="A1746" s="37">
        <v>211304</v>
      </c>
      <c r="B1746" s="30" t="s">
        <v>56</v>
      </c>
      <c r="C1746" s="30" t="s">
        <v>1695</v>
      </c>
      <c r="D1746" s="30" t="s">
        <v>1698</v>
      </c>
      <c r="E1746" s="42">
        <v>1198</v>
      </c>
      <c r="F1746" s="32">
        <v>1366</v>
      </c>
      <c r="G1746" s="59">
        <f t="shared" si="33"/>
        <v>168</v>
      </c>
      <c r="H1746" s="59">
        <v>1168</v>
      </c>
      <c r="I1746" s="59">
        <f t="shared" si="34"/>
        <v>198</v>
      </c>
      <c r="J1746" s="58">
        <v>0.14000000000000001</v>
      </c>
      <c r="K1746" s="35">
        <v>1344</v>
      </c>
      <c r="L1746" s="56"/>
      <c r="M1746" s="35">
        <f t="shared" si="35"/>
        <v>1168</v>
      </c>
      <c r="N1746" s="35">
        <f t="shared" si="36"/>
        <v>176</v>
      </c>
      <c r="O1746" s="36">
        <f t="shared" si="32"/>
        <v>0.13095238095238096</v>
      </c>
    </row>
    <row r="1747" spans="1:15" x14ac:dyDescent="0.25">
      <c r="A1747" s="37">
        <v>211305</v>
      </c>
      <c r="B1747" s="30" t="s">
        <v>56</v>
      </c>
      <c r="C1747" s="30" t="s">
        <v>1695</v>
      </c>
      <c r="D1747" s="30" t="s">
        <v>1699</v>
      </c>
      <c r="E1747" s="42">
        <v>2518</v>
      </c>
      <c r="F1747" s="32">
        <v>2710</v>
      </c>
      <c r="G1747" s="59">
        <f t="shared" si="33"/>
        <v>192</v>
      </c>
      <c r="H1747" s="59">
        <v>2089</v>
      </c>
      <c r="I1747" s="59">
        <f t="shared" si="34"/>
        <v>621</v>
      </c>
      <c r="J1747" s="58">
        <v>0.23</v>
      </c>
      <c r="K1747" s="35">
        <v>2579</v>
      </c>
      <c r="L1747" s="56"/>
      <c r="M1747" s="35">
        <f t="shared" si="35"/>
        <v>2089</v>
      </c>
      <c r="N1747" s="35">
        <f t="shared" si="36"/>
        <v>490</v>
      </c>
      <c r="O1747" s="36">
        <f t="shared" si="32"/>
        <v>0.18999612252811168</v>
      </c>
    </row>
    <row r="1748" spans="1:15" x14ac:dyDescent="0.25">
      <c r="A1748" s="37">
        <v>211306</v>
      </c>
      <c r="B1748" s="30" t="s">
        <v>56</v>
      </c>
      <c r="C1748" s="30" t="s">
        <v>1695</v>
      </c>
      <c r="D1748" s="30" t="s">
        <v>1700</v>
      </c>
      <c r="E1748" s="57">
        <v>721</v>
      </c>
      <c r="F1748" s="39">
        <v>917</v>
      </c>
      <c r="G1748" s="40">
        <f t="shared" si="33"/>
        <v>196</v>
      </c>
      <c r="H1748" s="40">
        <v>645</v>
      </c>
      <c r="I1748" s="40">
        <f t="shared" si="34"/>
        <v>272</v>
      </c>
      <c r="J1748" s="58">
        <v>0.3</v>
      </c>
      <c r="K1748" s="34">
        <v>876</v>
      </c>
      <c r="L1748" s="56"/>
      <c r="M1748" s="34">
        <f t="shared" si="35"/>
        <v>645</v>
      </c>
      <c r="N1748" s="34">
        <f t="shared" si="36"/>
        <v>231</v>
      </c>
      <c r="O1748" s="36">
        <f t="shared" si="32"/>
        <v>0.2636986301369863</v>
      </c>
    </row>
    <row r="1749" spans="1:15" x14ac:dyDescent="0.25">
      <c r="A1749" s="37">
        <v>211307</v>
      </c>
      <c r="B1749" s="30" t="s">
        <v>56</v>
      </c>
      <c r="C1749" s="30" t="s">
        <v>1695</v>
      </c>
      <c r="D1749" s="30" t="s">
        <v>1701</v>
      </c>
      <c r="E1749" s="42">
        <v>1040</v>
      </c>
      <c r="F1749" s="39">
        <v>942</v>
      </c>
      <c r="G1749" s="59">
        <f t="shared" si="33"/>
        <v>-98</v>
      </c>
      <c r="H1749" s="40">
        <v>941</v>
      </c>
      <c r="I1749" s="40">
        <f t="shared" si="34"/>
        <v>1</v>
      </c>
      <c r="J1749" s="60">
        <v>0</v>
      </c>
      <c r="K1749" s="34">
        <v>941</v>
      </c>
      <c r="L1749" s="56"/>
      <c r="M1749" s="34">
        <f t="shared" si="35"/>
        <v>941</v>
      </c>
      <c r="N1749" s="34">
        <f t="shared" si="36"/>
        <v>0</v>
      </c>
      <c r="O1749" s="36">
        <f t="shared" si="32"/>
        <v>0</v>
      </c>
    </row>
    <row r="1750" spans="1:15" x14ac:dyDescent="0.25">
      <c r="A1750" s="37">
        <v>220101</v>
      </c>
      <c r="B1750" s="30" t="s">
        <v>57</v>
      </c>
      <c r="C1750" s="30" t="s">
        <v>1702</v>
      </c>
      <c r="D1750" s="30" t="s">
        <v>1702</v>
      </c>
      <c r="E1750" s="42">
        <v>23233</v>
      </c>
      <c r="F1750" s="32">
        <v>25310</v>
      </c>
      <c r="G1750" s="59">
        <f t="shared" si="33"/>
        <v>2077</v>
      </c>
      <c r="H1750" s="59">
        <v>18051</v>
      </c>
      <c r="I1750" s="59">
        <f t="shared" si="34"/>
        <v>7259</v>
      </c>
      <c r="J1750" s="58">
        <v>0.28999999999999998</v>
      </c>
      <c r="K1750" s="35">
        <v>25247</v>
      </c>
      <c r="L1750" s="29">
        <v>4263</v>
      </c>
      <c r="M1750" s="35">
        <f t="shared" si="35"/>
        <v>22314</v>
      </c>
      <c r="N1750" s="35">
        <f t="shared" si="36"/>
        <v>2933</v>
      </c>
      <c r="O1750" s="36">
        <f t="shared" si="32"/>
        <v>0.11617221848140373</v>
      </c>
    </row>
    <row r="1751" spans="1:15" x14ac:dyDescent="0.25">
      <c r="A1751" s="37">
        <v>220102</v>
      </c>
      <c r="B1751" s="30" t="s">
        <v>57</v>
      </c>
      <c r="C1751" s="30" t="s">
        <v>1702</v>
      </c>
      <c r="D1751" s="30" t="s">
        <v>1703</v>
      </c>
      <c r="E1751" s="42">
        <v>1030</v>
      </c>
      <c r="F1751" s="32">
        <v>1031</v>
      </c>
      <c r="G1751" s="59">
        <f t="shared" si="33"/>
        <v>1</v>
      </c>
      <c r="H1751" s="40">
        <v>521</v>
      </c>
      <c r="I1751" s="59">
        <f t="shared" si="34"/>
        <v>510</v>
      </c>
      <c r="J1751" s="58">
        <v>0.49</v>
      </c>
      <c r="K1751" s="35">
        <v>1006</v>
      </c>
      <c r="L1751" s="56"/>
      <c r="M1751" s="34">
        <f t="shared" si="35"/>
        <v>521</v>
      </c>
      <c r="N1751" s="35">
        <f t="shared" si="36"/>
        <v>485</v>
      </c>
      <c r="O1751" s="36">
        <f t="shared" si="32"/>
        <v>0.48210735586481113</v>
      </c>
    </row>
    <row r="1752" spans="1:15" x14ac:dyDescent="0.25">
      <c r="A1752" s="37">
        <v>220103</v>
      </c>
      <c r="B1752" s="30" t="s">
        <v>57</v>
      </c>
      <c r="C1752" s="30" t="s">
        <v>1702</v>
      </c>
      <c r="D1752" s="30" t="s">
        <v>1704</v>
      </c>
      <c r="E1752" s="42">
        <v>1662</v>
      </c>
      <c r="F1752" s="32">
        <v>1681</v>
      </c>
      <c r="G1752" s="59">
        <f t="shared" si="33"/>
        <v>19</v>
      </c>
      <c r="H1752" s="59">
        <v>1679</v>
      </c>
      <c r="I1752" s="59">
        <f t="shared" si="34"/>
        <v>2</v>
      </c>
      <c r="J1752" s="60">
        <v>0</v>
      </c>
      <c r="K1752" s="34">
        <v>1679</v>
      </c>
      <c r="L1752" s="56"/>
      <c r="M1752" s="35">
        <f t="shared" si="35"/>
        <v>1679</v>
      </c>
      <c r="N1752" s="35">
        <f t="shared" si="36"/>
        <v>0</v>
      </c>
      <c r="O1752" s="36">
        <f t="shared" si="32"/>
        <v>0</v>
      </c>
    </row>
    <row r="1753" spans="1:15" x14ac:dyDescent="0.25">
      <c r="A1753" s="37">
        <v>220104</v>
      </c>
      <c r="B1753" s="30" t="s">
        <v>57</v>
      </c>
      <c r="C1753" s="30" t="s">
        <v>1702</v>
      </c>
      <c r="D1753" s="30" t="s">
        <v>1705</v>
      </c>
      <c r="E1753" s="42">
        <v>11982</v>
      </c>
      <c r="F1753" s="32">
        <v>13125</v>
      </c>
      <c r="G1753" s="59">
        <f t="shared" si="33"/>
        <v>1143</v>
      </c>
      <c r="H1753" s="59">
        <v>12088</v>
      </c>
      <c r="I1753" s="59">
        <f t="shared" si="34"/>
        <v>1037</v>
      </c>
      <c r="J1753" s="58">
        <v>0.08</v>
      </c>
      <c r="K1753" s="34">
        <v>13112</v>
      </c>
      <c r="L1753" s="29">
        <v>1024</v>
      </c>
      <c r="M1753" s="35">
        <f t="shared" si="35"/>
        <v>13112</v>
      </c>
      <c r="N1753" s="35">
        <f t="shared" si="36"/>
        <v>0</v>
      </c>
      <c r="O1753" s="36">
        <f t="shared" si="32"/>
        <v>0</v>
      </c>
    </row>
    <row r="1754" spans="1:15" x14ac:dyDescent="0.25">
      <c r="A1754" s="37">
        <v>220105</v>
      </c>
      <c r="B1754" s="30" t="s">
        <v>57</v>
      </c>
      <c r="C1754" s="30" t="s">
        <v>1702</v>
      </c>
      <c r="D1754" s="30" t="s">
        <v>1706</v>
      </c>
      <c r="E1754" s="42">
        <v>6790</v>
      </c>
      <c r="F1754" s="32">
        <v>7041</v>
      </c>
      <c r="G1754" s="59">
        <f t="shared" si="33"/>
        <v>251</v>
      </c>
      <c r="H1754" s="59">
        <v>4610</v>
      </c>
      <c r="I1754" s="59">
        <f t="shared" si="34"/>
        <v>2431</v>
      </c>
      <c r="J1754" s="58">
        <v>0.35</v>
      </c>
      <c r="K1754" s="34">
        <v>7041</v>
      </c>
      <c r="L1754" s="29">
        <v>2431</v>
      </c>
      <c r="M1754" s="35">
        <f t="shared" si="35"/>
        <v>7041</v>
      </c>
      <c r="N1754" s="35">
        <f t="shared" si="36"/>
        <v>0</v>
      </c>
      <c r="O1754" s="36">
        <f t="shared" si="32"/>
        <v>0</v>
      </c>
    </row>
    <row r="1755" spans="1:15" x14ac:dyDescent="0.25">
      <c r="A1755" s="37">
        <v>220106</v>
      </c>
      <c r="B1755" s="30" t="s">
        <v>57</v>
      </c>
      <c r="C1755" s="30" t="s">
        <v>1702</v>
      </c>
      <c r="D1755" s="30" t="s">
        <v>1707</v>
      </c>
      <c r="E1755" s="42">
        <v>2862</v>
      </c>
      <c r="F1755" s="32">
        <v>2905</v>
      </c>
      <c r="G1755" s="59">
        <f t="shared" si="33"/>
        <v>43</v>
      </c>
      <c r="H1755" s="59">
        <v>2652</v>
      </c>
      <c r="I1755" s="59">
        <f t="shared" si="34"/>
        <v>253</v>
      </c>
      <c r="J1755" s="58">
        <v>0.09</v>
      </c>
      <c r="K1755" s="35">
        <v>2916</v>
      </c>
      <c r="L1755" s="56"/>
      <c r="M1755" s="35">
        <f t="shared" si="35"/>
        <v>2652</v>
      </c>
      <c r="N1755" s="35">
        <f t="shared" si="36"/>
        <v>264</v>
      </c>
      <c r="O1755" s="36">
        <f t="shared" si="32"/>
        <v>9.0534979423868317E-2</v>
      </c>
    </row>
    <row r="1756" spans="1:15" x14ac:dyDescent="0.25">
      <c r="A1756" s="37">
        <v>220201</v>
      </c>
      <c r="B1756" s="30" t="s">
        <v>57</v>
      </c>
      <c r="C1756" s="30" t="s">
        <v>696</v>
      </c>
      <c r="D1756" s="30" t="s">
        <v>696</v>
      </c>
      <c r="E1756" s="42">
        <v>4719</v>
      </c>
      <c r="F1756" s="32">
        <v>4939</v>
      </c>
      <c r="G1756" s="59">
        <f t="shared" si="33"/>
        <v>220</v>
      </c>
      <c r="H1756" s="59">
        <v>3418</v>
      </c>
      <c r="I1756" s="59">
        <f t="shared" si="34"/>
        <v>1521</v>
      </c>
      <c r="J1756" s="58">
        <v>0.31</v>
      </c>
      <c r="K1756" s="35">
        <v>4901</v>
      </c>
      <c r="L1756" s="56"/>
      <c r="M1756" s="35">
        <f t="shared" si="35"/>
        <v>3418</v>
      </c>
      <c r="N1756" s="35">
        <f t="shared" si="36"/>
        <v>1483</v>
      </c>
      <c r="O1756" s="36">
        <f t="shared" si="32"/>
        <v>0.30259130789634769</v>
      </c>
    </row>
    <row r="1757" spans="1:15" x14ac:dyDescent="0.25">
      <c r="A1757" s="37">
        <v>220202</v>
      </c>
      <c r="B1757" s="30" t="s">
        <v>57</v>
      </c>
      <c r="C1757" s="30" t="s">
        <v>696</v>
      </c>
      <c r="D1757" s="30" t="s">
        <v>1708</v>
      </c>
      <c r="E1757" s="42">
        <v>7803</v>
      </c>
      <c r="F1757" s="32">
        <v>9243</v>
      </c>
      <c r="G1757" s="59">
        <f t="shared" si="33"/>
        <v>1440</v>
      </c>
      <c r="H1757" s="59">
        <v>1955</v>
      </c>
      <c r="I1757" s="59">
        <f t="shared" si="34"/>
        <v>7288</v>
      </c>
      <c r="J1757" s="58">
        <v>0.79</v>
      </c>
      <c r="K1757" s="35">
        <v>9595</v>
      </c>
      <c r="L1757" s="56"/>
      <c r="M1757" s="35">
        <f t="shared" si="35"/>
        <v>1955</v>
      </c>
      <c r="N1757" s="35">
        <f t="shared" si="36"/>
        <v>7640</v>
      </c>
      <c r="O1757" s="36">
        <f t="shared" si="32"/>
        <v>0.79624804585721731</v>
      </c>
    </row>
    <row r="1758" spans="1:15" x14ac:dyDescent="0.25">
      <c r="A1758" s="37">
        <v>220203</v>
      </c>
      <c r="B1758" s="30" t="s">
        <v>57</v>
      </c>
      <c r="C1758" s="30" t="s">
        <v>696</v>
      </c>
      <c r="D1758" s="30" t="s">
        <v>1709</v>
      </c>
      <c r="E1758" s="42">
        <v>13218</v>
      </c>
      <c r="F1758" s="32">
        <v>14762</v>
      </c>
      <c r="G1758" s="59">
        <f t="shared" si="33"/>
        <v>1544</v>
      </c>
      <c r="H1758" s="59">
        <v>3353</v>
      </c>
      <c r="I1758" s="59">
        <f t="shared" si="34"/>
        <v>11409</v>
      </c>
      <c r="J1758" s="58">
        <v>0.77</v>
      </c>
      <c r="K1758" s="35">
        <v>15041</v>
      </c>
      <c r="L1758" s="56"/>
      <c r="M1758" s="35">
        <f t="shared" si="35"/>
        <v>3353</v>
      </c>
      <c r="N1758" s="35">
        <f t="shared" si="36"/>
        <v>11688</v>
      </c>
      <c r="O1758" s="36">
        <f t="shared" si="32"/>
        <v>0.77707599228774682</v>
      </c>
    </row>
    <row r="1759" spans="1:15" x14ac:dyDescent="0.25">
      <c r="A1759" s="37">
        <v>220204</v>
      </c>
      <c r="B1759" s="30" t="s">
        <v>57</v>
      </c>
      <c r="C1759" s="30" t="s">
        <v>696</v>
      </c>
      <c r="D1759" s="30" t="s">
        <v>1710</v>
      </c>
      <c r="E1759" s="42">
        <v>2702</v>
      </c>
      <c r="F1759" s="32">
        <v>2741</v>
      </c>
      <c r="G1759" s="59">
        <f t="shared" si="33"/>
        <v>39</v>
      </c>
      <c r="H1759" s="59">
        <v>1312</v>
      </c>
      <c r="I1759" s="59">
        <f t="shared" si="34"/>
        <v>1429</v>
      </c>
      <c r="J1759" s="58">
        <v>0.52</v>
      </c>
      <c r="K1759" s="35">
        <v>2735</v>
      </c>
      <c r="L1759" s="29">
        <v>756</v>
      </c>
      <c r="M1759" s="35">
        <f t="shared" si="35"/>
        <v>2068</v>
      </c>
      <c r="N1759" s="35">
        <f t="shared" si="36"/>
        <v>667</v>
      </c>
      <c r="O1759" s="36">
        <f t="shared" si="32"/>
        <v>0.24387568555758685</v>
      </c>
    </row>
    <row r="1760" spans="1:15" x14ac:dyDescent="0.25">
      <c r="A1760" s="37">
        <v>220205</v>
      </c>
      <c r="B1760" s="30" t="s">
        <v>57</v>
      </c>
      <c r="C1760" s="30" t="s">
        <v>696</v>
      </c>
      <c r="D1760" s="30" t="s">
        <v>732</v>
      </c>
      <c r="E1760" s="42">
        <v>6483</v>
      </c>
      <c r="F1760" s="32">
        <v>6566</v>
      </c>
      <c r="G1760" s="59">
        <f t="shared" si="33"/>
        <v>83</v>
      </c>
      <c r="H1760" s="59">
        <v>5280</v>
      </c>
      <c r="I1760" s="59">
        <f t="shared" si="34"/>
        <v>1286</v>
      </c>
      <c r="J1760" s="58">
        <v>0.2</v>
      </c>
      <c r="K1760" s="35">
        <v>6551</v>
      </c>
      <c r="L1760" s="56"/>
      <c r="M1760" s="35">
        <f t="shared" si="35"/>
        <v>5280</v>
      </c>
      <c r="N1760" s="35">
        <f t="shared" si="36"/>
        <v>1271</v>
      </c>
      <c r="O1760" s="36">
        <f t="shared" si="32"/>
        <v>0.19401618073576554</v>
      </c>
    </row>
    <row r="1761" spans="1:15" x14ac:dyDescent="0.25">
      <c r="A1761" s="37">
        <v>220206</v>
      </c>
      <c r="B1761" s="30" t="s">
        <v>57</v>
      </c>
      <c r="C1761" s="30" t="s">
        <v>696</v>
      </c>
      <c r="D1761" s="30" t="s">
        <v>963</v>
      </c>
      <c r="E1761" s="42">
        <v>6019</v>
      </c>
      <c r="F1761" s="32">
        <v>6209</v>
      </c>
      <c r="G1761" s="59">
        <f t="shared" si="33"/>
        <v>190</v>
      </c>
      <c r="H1761" s="59">
        <v>5444</v>
      </c>
      <c r="I1761" s="59">
        <f t="shared" si="34"/>
        <v>765</v>
      </c>
      <c r="J1761" s="58">
        <v>0.12</v>
      </c>
      <c r="K1761" s="35">
        <v>6257</v>
      </c>
      <c r="L1761" s="56"/>
      <c r="M1761" s="35">
        <f t="shared" si="35"/>
        <v>5444</v>
      </c>
      <c r="N1761" s="35">
        <f t="shared" si="36"/>
        <v>813</v>
      </c>
      <c r="O1761" s="36">
        <f t="shared" si="32"/>
        <v>0.12993447338980341</v>
      </c>
    </row>
    <row r="1762" spans="1:15" x14ac:dyDescent="0.25">
      <c r="A1762" s="37">
        <v>220301</v>
      </c>
      <c r="B1762" s="30" t="s">
        <v>57</v>
      </c>
      <c r="C1762" s="30" t="s">
        <v>1711</v>
      </c>
      <c r="D1762" s="30" t="s">
        <v>1712</v>
      </c>
      <c r="E1762" s="42">
        <v>6367</v>
      </c>
      <c r="F1762" s="32">
        <v>7121</v>
      </c>
      <c r="G1762" s="59">
        <f t="shared" si="33"/>
        <v>754</v>
      </c>
      <c r="H1762" s="59">
        <v>3460</v>
      </c>
      <c r="I1762" s="59">
        <f t="shared" si="34"/>
        <v>3661</v>
      </c>
      <c r="J1762" s="58">
        <v>0.51</v>
      </c>
      <c r="K1762" s="35">
        <v>7167</v>
      </c>
      <c r="L1762" s="29">
        <v>0</v>
      </c>
      <c r="M1762" s="35">
        <f t="shared" si="35"/>
        <v>3460</v>
      </c>
      <c r="N1762" s="35">
        <f t="shared" si="36"/>
        <v>3707</v>
      </c>
      <c r="O1762" s="36">
        <f t="shared" si="32"/>
        <v>0.51723175666248078</v>
      </c>
    </row>
    <row r="1763" spans="1:15" x14ac:dyDescent="0.25">
      <c r="A1763" s="37">
        <v>220302</v>
      </c>
      <c r="B1763" s="30" t="s">
        <v>57</v>
      </c>
      <c r="C1763" s="30" t="s">
        <v>1711</v>
      </c>
      <c r="D1763" s="30" t="s">
        <v>1713</v>
      </c>
      <c r="E1763" s="42">
        <v>2308</v>
      </c>
      <c r="F1763" s="32">
        <v>2375</v>
      </c>
      <c r="G1763" s="59">
        <f t="shared" si="33"/>
        <v>67</v>
      </c>
      <c r="H1763" s="59">
        <v>1814</v>
      </c>
      <c r="I1763" s="59">
        <f t="shared" si="34"/>
        <v>561</v>
      </c>
      <c r="J1763" s="58">
        <v>0.24</v>
      </c>
      <c r="K1763" s="35">
        <v>2359</v>
      </c>
      <c r="L1763" s="56"/>
      <c r="M1763" s="35">
        <f t="shared" si="35"/>
        <v>1814</v>
      </c>
      <c r="N1763" s="35">
        <f t="shared" si="36"/>
        <v>545</v>
      </c>
      <c r="O1763" s="36">
        <f t="shared" si="32"/>
        <v>0.23103009749894024</v>
      </c>
    </row>
    <row r="1764" spans="1:15" x14ac:dyDescent="0.25">
      <c r="A1764" s="37">
        <v>220303</v>
      </c>
      <c r="B1764" s="30" t="s">
        <v>57</v>
      </c>
      <c r="C1764" s="30" t="s">
        <v>1711</v>
      </c>
      <c r="D1764" s="30" t="s">
        <v>57</v>
      </c>
      <c r="E1764" s="42">
        <v>7821</v>
      </c>
      <c r="F1764" s="32">
        <v>9504</v>
      </c>
      <c r="G1764" s="59">
        <f t="shared" si="33"/>
        <v>1683</v>
      </c>
      <c r="H1764" s="59">
        <v>5350</v>
      </c>
      <c r="I1764" s="59">
        <f t="shared" si="34"/>
        <v>4154</v>
      </c>
      <c r="J1764" s="58">
        <v>0.44</v>
      </c>
      <c r="K1764" s="35">
        <v>9737</v>
      </c>
      <c r="L1764" s="29">
        <v>798</v>
      </c>
      <c r="M1764" s="35">
        <f t="shared" si="35"/>
        <v>6148</v>
      </c>
      <c r="N1764" s="35">
        <f t="shared" si="36"/>
        <v>3589</v>
      </c>
      <c r="O1764" s="36">
        <f t="shared" si="32"/>
        <v>0.36859402279963027</v>
      </c>
    </row>
    <row r="1765" spans="1:15" x14ac:dyDescent="0.25">
      <c r="A1765" s="37">
        <v>220304</v>
      </c>
      <c r="B1765" s="30" t="s">
        <v>57</v>
      </c>
      <c r="C1765" s="30" t="s">
        <v>1711</v>
      </c>
      <c r="D1765" s="30" t="s">
        <v>150</v>
      </c>
      <c r="E1765" s="42">
        <v>6372</v>
      </c>
      <c r="F1765" s="32">
        <v>7185</v>
      </c>
      <c r="G1765" s="59">
        <f t="shared" si="33"/>
        <v>813</v>
      </c>
      <c r="H1765" s="59">
        <v>5430</v>
      </c>
      <c r="I1765" s="59">
        <f t="shared" si="34"/>
        <v>1755</v>
      </c>
      <c r="J1765" s="58">
        <v>0.24</v>
      </c>
      <c r="K1765" s="35">
        <v>7305</v>
      </c>
      <c r="L1765" s="29">
        <v>442</v>
      </c>
      <c r="M1765" s="35">
        <f t="shared" si="35"/>
        <v>5872</v>
      </c>
      <c r="N1765" s="35">
        <f t="shared" si="36"/>
        <v>1433</v>
      </c>
      <c r="O1765" s="36">
        <f t="shared" si="32"/>
        <v>0.19616700889801506</v>
      </c>
    </row>
    <row r="1766" spans="1:15" x14ac:dyDescent="0.25">
      <c r="A1766" s="37">
        <v>220305</v>
      </c>
      <c r="B1766" s="30" t="s">
        <v>57</v>
      </c>
      <c r="C1766" s="30" t="s">
        <v>1711</v>
      </c>
      <c r="D1766" s="30" t="s">
        <v>1714</v>
      </c>
      <c r="E1766" s="42">
        <v>3043</v>
      </c>
      <c r="F1766" s="32">
        <v>3171</v>
      </c>
      <c r="G1766" s="59">
        <f t="shared" si="33"/>
        <v>128</v>
      </c>
      <c r="H1766" s="59">
        <v>2854</v>
      </c>
      <c r="I1766" s="59">
        <f t="shared" si="34"/>
        <v>317</v>
      </c>
      <c r="J1766" s="58">
        <v>0.1</v>
      </c>
      <c r="K1766" s="35">
        <v>3225</v>
      </c>
      <c r="L1766" s="56"/>
      <c r="M1766" s="35">
        <f t="shared" si="35"/>
        <v>2854</v>
      </c>
      <c r="N1766" s="35">
        <f t="shared" si="36"/>
        <v>371</v>
      </c>
      <c r="O1766" s="36">
        <f t="shared" si="32"/>
        <v>0.11503875968992248</v>
      </c>
    </row>
    <row r="1767" spans="1:15" x14ac:dyDescent="0.25">
      <c r="A1767" s="37">
        <v>220401</v>
      </c>
      <c r="B1767" s="30" t="s">
        <v>57</v>
      </c>
      <c r="C1767" s="30" t="s">
        <v>1710</v>
      </c>
      <c r="D1767" s="30" t="s">
        <v>1715</v>
      </c>
      <c r="E1767" s="42">
        <v>5660</v>
      </c>
      <c r="F1767" s="32">
        <v>6145</v>
      </c>
      <c r="G1767" s="59">
        <f t="shared" si="33"/>
        <v>485</v>
      </c>
      <c r="H1767" s="59">
        <v>3748</v>
      </c>
      <c r="I1767" s="59">
        <f t="shared" si="34"/>
        <v>2397</v>
      </c>
      <c r="J1767" s="58">
        <v>0.39</v>
      </c>
      <c r="K1767" s="35">
        <v>6206</v>
      </c>
      <c r="L1767" s="56"/>
      <c r="M1767" s="35">
        <f t="shared" si="35"/>
        <v>3748</v>
      </c>
      <c r="N1767" s="35">
        <f t="shared" si="36"/>
        <v>2458</v>
      </c>
      <c r="O1767" s="36">
        <f t="shared" si="32"/>
        <v>0.39606832097969707</v>
      </c>
    </row>
    <row r="1768" spans="1:15" x14ac:dyDescent="0.25">
      <c r="A1768" s="37">
        <v>220402</v>
      </c>
      <c r="B1768" s="30" t="s">
        <v>57</v>
      </c>
      <c r="C1768" s="30" t="s">
        <v>1710</v>
      </c>
      <c r="D1768" s="30" t="s">
        <v>1716</v>
      </c>
      <c r="E1768" s="42">
        <v>4654</v>
      </c>
      <c r="F1768" s="32">
        <v>5098</v>
      </c>
      <c r="G1768" s="59">
        <f t="shared" si="33"/>
        <v>444</v>
      </c>
      <c r="H1768" s="59">
        <v>3564</v>
      </c>
      <c r="I1768" s="59">
        <f t="shared" si="34"/>
        <v>1534</v>
      </c>
      <c r="J1768" s="58">
        <v>0.3</v>
      </c>
      <c r="K1768" s="35">
        <v>5374</v>
      </c>
      <c r="L1768" s="56"/>
      <c r="M1768" s="35">
        <f t="shared" si="35"/>
        <v>3564</v>
      </c>
      <c r="N1768" s="35">
        <f t="shared" si="36"/>
        <v>1810</v>
      </c>
      <c r="O1768" s="36">
        <f t="shared" si="32"/>
        <v>0.33680684778563452</v>
      </c>
    </row>
    <row r="1769" spans="1:15" x14ac:dyDescent="0.25">
      <c r="A1769" s="37">
        <v>220403</v>
      </c>
      <c r="B1769" s="30" t="s">
        <v>57</v>
      </c>
      <c r="C1769" s="30" t="s">
        <v>1710</v>
      </c>
      <c r="D1769" s="30" t="s">
        <v>1717</v>
      </c>
      <c r="E1769" s="42">
        <v>2037</v>
      </c>
      <c r="F1769" s="32">
        <v>2051</v>
      </c>
      <c r="G1769" s="59">
        <f t="shared" si="33"/>
        <v>14</v>
      </c>
      <c r="H1769" s="59">
        <v>1545</v>
      </c>
      <c r="I1769" s="59">
        <f t="shared" si="34"/>
        <v>506</v>
      </c>
      <c r="J1769" s="58">
        <v>0.25</v>
      </c>
      <c r="K1769" s="35">
        <v>1992</v>
      </c>
      <c r="L1769" s="56"/>
      <c r="M1769" s="35">
        <f t="shared" si="35"/>
        <v>1545</v>
      </c>
      <c r="N1769" s="35">
        <f t="shared" si="36"/>
        <v>447</v>
      </c>
      <c r="O1769" s="36">
        <f t="shared" si="32"/>
        <v>0.22439759036144577</v>
      </c>
    </row>
    <row r="1770" spans="1:15" x14ac:dyDescent="0.25">
      <c r="A1770" s="37">
        <v>220404</v>
      </c>
      <c r="B1770" s="30" t="s">
        <v>57</v>
      </c>
      <c r="C1770" s="30" t="s">
        <v>1710</v>
      </c>
      <c r="D1770" s="30" t="s">
        <v>1718</v>
      </c>
      <c r="E1770" s="42">
        <v>1943</v>
      </c>
      <c r="F1770" s="32">
        <v>1888</v>
      </c>
      <c r="G1770" s="59">
        <f t="shared" si="33"/>
        <v>-55</v>
      </c>
      <c r="H1770" s="59">
        <v>1161</v>
      </c>
      <c r="I1770" s="59">
        <f t="shared" si="34"/>
        <v>727</v>
      </c>
      <c r="J1770" s="58">
        <v>0.39</v>
      </c>
      <c r="K1770" s="35">
        <v>1745</v>
      </c>
      <c r="L1770" s="56"/>
      <c r="M1770" s="35">
        <f t="shared" si="35"/>
        <v>1161</v>
      </c>
      <c r="N1770" s="35">
        <f t="shared" si="36"/>
        <v>584</v>
      </c>
      <c r="O1770" s="36">
        <f t="shared" si="32"/>
        <v>0.33467048710601721</v>
      </c>
    </row>
    <row r="1771" spans="1:15" x14ac:dyDescent="0.25">
      <c r="A1771" s="37">
        <v>220405</v>
      </c>
      <c r="B1771" s="30" t="s">
        <v>57</v>
      </c>
      <c r="C1771" s="30" t="s">
        <v>1710</v>
      </c>
      <c r="D1771" s="30" t="s">
        <v>1719</v>
      </c>
      <c r="E1771" s="42">
        <v>2375</v>
      </c>
      <c r="F1771" s="32">
        <v>2425</v>
      </c>
      <c r="G1771" s="59">
        <f t="shared" si="33"/>
        <v>50</v>
      </c>
      <c r="H1771" s="59">
        <v>1408</v>
      </c>
      <c r="I1771" s="59">
        <f t="shared" si="34"/>
        <v>1017</v>
      </c>
      <c r="J1771" s="58">
        <v>0.42</v>
      </c>
      <c r="K1771" s="35">
        <v>2395</v>
      </c>
      <c r="L1771" s="56"/>
      <c r="M1771" s="35">
        <f t="shared" si="35"/>
        <v>1408</v>
      </c>
      <c r="N1771" s="35">
        <f t="shared" si="36"/>
        <v>987</v>
      </c>
      <c r="O1771" s="36">
        <f t="shared" si="32"/>
        <v>0.41210855949895614</v>
      </c>
    </row>
    <row r="1772" spans="1:15" x14ac:dyDescent="0.25">
      <c r="A1772" s="37">
        <v>220406</v>
      </c>
      <c r="B1772" s="30" t="s">
        <v>57</v>
      </c>
      <c r="C1772" s="30" t="s">
        <v>1710</v>
      </c>
      <c r="D1772" s="30" t="s">
        <v>1720</v>
      </c>
      <c r="E1772" s="57">
        <v>792</v>
      </c>
      <c r="F1772" s="39">
        <v>819</v>
      </c>
      <c r="G1772" s="40">
        <f t="shared" si="33"/>
        <v>27</v>
      </c>
      <c r="H1772" s="40">
        <v>767</v>
      </c>
      <c r="I1772" s="40">
        <f t="shared" si="34"/>
        <v>52</v>
      </c>
      <c r="J1772" s="58">
        <v>0.06</v>
      </c>
      <c r="K1772" s="34">
        <v>822</v>
      </c>
      <c r="L1772" s="56"/>
      <c r="M1772" s="34">
        <f t="shared" si="35"/>
        <v>767</v>
      </c>
      <c r="N1772" s="34">
        <f t="shared" si="36"/>
        <v>55</v>
      </c>
      <c r="O1772" s="36">
        <f t="shared" si="32"/>
        <v>6.6909975669099758E-2</v>
      </c>
    </row>
    <row r="1773" spans="1:15" x14ac:dyDescent="0.25">
      <c r="A1773" s="37">
        <v>220501</v>
      </c>
      <c r="B1773" s="30" t="s">
        <v>57</v>
      </c>
      <c r="C1773" s="30" t="s">
        <v>1721</v>
      </c>
      <c r="D1773" s="30" t="s">
        <v>1721</v>
      </c>
      <c r="E1773" s="42">
        <v>3236</v>
      </c>
      <c r="F1773" s="32">
        <v>3276</v>
      </c>
      <c r="G1773" s="59">
        <f t="shared" si="33"/>
        <v>40</v>
      </c>
      <c r="H1773" s="59">
        <v>2946</v>
      </c>
      <c r="I1773" s="59">
        <f t="shared" si="34"/>
        <v>330</v>
      </c>
      <c r="J1773" s="58">
        <v>0.1</v>
      </c>
      <c r="K1773" s="35">
        <v>3187</v>
      </c>
      <c r="L1773" s="56"/>
      <c r="M1773" s="35">
        <f t="shared" si="35"/>
        <v>2946</v>
      </c>
      <c r="N1773" s="35">
        <f t="shared" si="36"/>
        <v>241</v>
      </c>
      <c r="O1773" s="36">
        <f t="shared" si="32"/>
        <v>7.5619705051772831E-2</v>
      </c>
    </row>
    <row r="1774" spans="1:15" x14ac:dyDescent="0.25">
      <c r="A1774" s="37">
        <v>220502</v>
      </c>
      <c r="B1774" s="30" t="s">
        <v>57</v>
      </c>
      <c r="C1774" s="30" t="s">
        <v>1721</v>
      </c>
      <c r="D1774" s="30" t="s">
        <v>1722</v>
      </c>
      <c r="E1774" s="42">
        <v>10882</v>
      </c>
      <c r="F1774" s="32">
        <v>12200</v>
      </c>
      <c r="G1774" s="59">
        <f t="shared" si="33"/>
        <v>1318</v>
      </c>
      <c r="H1774" s="59">
        <v>8024</v>
      </c>
      <c r="I1774" s="59">
        <f t="shared" si="34"/>
        <v>4176</v>
      </c>
      <c r="J1774" s="58">
        <v>0.34</v>
      </c>
      <c r="K1774" s="35">
        <v>12156</v>
      </c>
      <c r="L1774" s="29">
        <v>2333</v>
      </c>
      <c r="M1774" s="35">
        <f t="shared" si="35"/>
        <v>10357</v>
      </c>
      <c r="N1774" s="35">
        <f t="shared" si="36"/>
        <v>1799</v>
      </c>
      <c r="O1774" s="36">
        <f t="shared" si="32"/>
        <v>0.14799276077657125</v>
      </c>
    </row>
    <row r="1775" spans="1:15" x14ac:dyDescent="0.25">
      <c r="A1775" s="37">
        <v>220503</v>
      </c>
      <c r="B1775" s="30" t="s">
        <v>57</v>
      </c>
      <c r="C1775" s="30" t="s">
        <v>1721</v>
      </c>
      <c r="D1775" s="30" t="s">
        <v>1723</v>
      </c>
      <c r="E1775" s="42">
        <v>4164</v>
      </c>
      <c r="F1775" s="32">
        <v>4421</v>
      </c>
      <c r="G1775" s="59">
        <f t="shared" si="33"/>
        <v>257</v>
      </c>
      <c r="H1775" s="40">
        <v>94</v>
      </c>
      <c r="I1775" s="59">
        <f t="shared" si="34"/>
        <v>4327</v>
      </c>
      <c r="J1775" s="58">
        <v>0.98</v>
      </c>
      <c r="K1775" s="35">
        <v>4348</v>
      </c>
      <c r="L1775" s="56"/>
      <c r="M1775" s="34">
        <f t="shared" si="35"/>
        <v>94</v>
      </c>
      <c r="N1775" s="35">
        <f t="shared" si="36"/>
        <v>4254</v>
      </c>
      <c r="O1775" s="36">
        <f t="shared" si="32"/>
        <v>0.97838086476540942</v>
      </c>
    </row>
    <row r="1776" spans="1:15" x14ac:dyDescent="0.25">
      <c r="A1776" s="37">
        <v>220504</v>
      </c>
      <c r="B1776" s="30" t="s">
        <v>57</v>
      </c>
      <c r="C1776" s="30" t="s">
        <v>1721</v>
      </c>
      <c r="D1776" s="30" t="s">
        <v>1724</v>
      </c>
      <c r="E1776" s="42">
        <v>6583</v>
      </c>
      <c r="F1776" s="32">
        <v>7191</v>
      </c>
      <c r="G1776" s="59">
        <f t="shared" si="33"/>
        <v>608</v>
      </c>
      <c r="H1776" s="59">
        <v>3760</v>
      </c>
      <c r="I1776" s="59">
        <f t="shared" si="34"/>
        <v>3431</v>
      </c>
      <c r="J1776" s="58">
        <v>0.48</v>
      </c>
      <c r="K1776" s="35">
        <v>7145</v>
      </c>
      <c r="L1776" s="56"/>
      <c r="M1776" s="35">
        <f t="shared" si="35"/>
        <v>3760</v>
      </c>
      <c r="N1776" s="35">
        <f t="shared" si="36"/>
        <v>3385</v>
      </c>
      <c r="O1776" s="36">
        <f t="shared" si="32"/>
        <v>0.47375787263820851</v>
      </c>
    </row>
    <row r="1777" spans="1:15" x14ac:dyDescent="0.25">
      <c r="A1777" s="37">
        <v>220505</v>
      </c>
      <c r="B1777" s="30" t="s">
        <v>57</v>
      </c>
      <c r="C1777" s="30" t="s">
        <v>1721</v>
      </c>
      <c r="D1777" s="30" t="s">
        <v>1725</v>
      </c>
      <c r="E1777" s="42">
        <v>3185</v>
      </c>
      <c r="F1777" s="32">
        <v>3191</v>
      </c>
      <c r="G1777" s="59">
        <f t="shared" si="33"/>
        <v>6</v>
      </c>
      <c r="H1777" s="59">
        <v>2272</v>
      </c>
      <c r="I1777" s="59">
        <f t="shared" si="34"/>
        <v>919</v>
      </c>
      <c r="J1777" s="58">
        <v>0.28999999999999998</v>
      </c>
      <c r="K1777" s="35">
        <v>3100</v>
      </c>
      <c r="L1777" s="56"/>
      <c r="M1777" s="35">
        <f t="shared" si="35"/>
        <v>2272</v>
      </c>
      <c r="N1777" s="35">
        <f t="shared" si="36"/>
        <v>828</v>
      </c>
      <c r="O1777" s="36">
        <f t="shared" si="32"/>
        <v>0.26709677419354838</v>
      </c>
    </row>
    <row r="1778" spans="1:15" x14ac:dyDescent="0.25">
      <c r="A1778" s="37">
        <v>220506</v>
      </c>
      <c r="B1778" s="30" t="s">
        <v>57</v>
      </c>
      <c r="C1778" s="30" t="s">
        <v>1721</v>
      </c>
      <c r="D1778" s="30" t="s">
        <v>1726</v>
      </c>
      <c r="E1778" s="42">
        <v>7965</v>
      </c>
      <c r="F1778" s="32">
        <v>9156</v>
      </c>
      <c r="G1778" s="59">
        <f t="shared" si="33"/>
        <v>1191</v>
      </c>
      <c r="H1778" s="59">
        <v>6097</v>
      </c>
      <c r="I1778" s="59">
        <f t="shared" si="34"/>
        <v>3059</v>
      </c>
      <c r="J1778" s="58">
        <v>0.33</v>
      </c>
      <c r="K1778" s="35">
        <v>9134</v>
      </c>
      <c r="L1778" s="29">
        <v>297</v>
      </c>
      <c r="M1778" s="35">
        <f t="shared" si="35"/>
        <v>6394</v>
      </c>
      <c r="N1778" s="35">
        <f t="shared" si="36"/>
        <v>2740</v>
      </c>
      <c r="O1778" s="36">
        <f t="shared" si="32"/>
        <v>0.29997810378804468</v>
      </c>
    </row>
    <row r="1779" spans="1:15" x14ac:dyDescent="0.25">
      <c r="A1779" s="37">
        <v>220507</v>
      </c>
      <c r="B1779" s="30" t="s">
        <v>57</v>
      </c>
      <c r="C1779" s="30" t="s">
        <v>1721</v>
      </c>
      <c r="D1779" s="30" t="s">
        <v>1727</v>
      </c>
      <c r="E1779" s="42">
        <v>3546</v>
      </c>
      <c r="F1779" s="32">
        <v>3725</v>
      </c>
      <c r="G1779" s="59">
        <f t="shared" si="33"/>
        <v>179</v>
      </c>
      <c r="H1779" s="59">
        <v>3483</v>
      </c>
      <c r="I1779" s="59">
        <f t="shared" si="34"/>
        <v>242</v>
      </c>
      <c r="J1779" s="58">
        <v>0.06</v>
      </c>
      <c r="K1779" s="35">
        <v>3842</v>
      </c>
      <c r="L1779" s="56"/>
      <c r="M1779" s="35">
        <f t="shared" si="35"/>
        <v>3483</v>
      </c>
      <c r="N1779" s="35">
        <f t="shared" si="36"/>
        <v>359</v>
      </c>
      <c r="O1779" s="36">
        <f t="shared" si="32"/>
        <v>9.3440916189484649E-2</v>
      </c>
    </row>
    <row r="1780" spans="1:15" x14ac:dyDescent="0.25">
      <c r="A1780" s="37">
        <v>220508</v>
      </c>
      <c r="B1780" s="30" t="s">
        <v>57</v>
      </c>
      <c r="C1780" s="30" t="s">
        <v>1721</v>
      </c>
      <c r="D1780" s="30" t="s">
        <v>1728</v>
      </c>
      <c r="E1780" s="42">
        <v>1636</v>
      </c>
      <c r="F1780" s="32">
        <v>1700</v>
      </c>
      <c r="G1780" s="59">
        <f t="shared" si="33"/>
        <v>64</v>
      </c>
      <c r="H1780" s="59">
        <v>1463</v>
      </c>
      <c r="I1780" s="59">
        <f t="shared" si="34"/>
        <v>237</v>
      </c>
      <c r="J1780" s="58">
        <v>0.14000000000000001</v>
      </c>
      <c r="K1780" s="35">
        <v>1715</v>
      </c>
      <c r="L1780" s="29">
        <v>237</v>
      </c>
      <c r="M1780" s="35">
        <f t="shared" si="35"/>
        <v>1700</v>
      </c>
      <c r="N1780" s="35">
        <f t="shared" si="36"/>
        <v>15</v>
      </c>
      <c r="O1780" s="36">
        <f t="shared" si="32"/>
        <v>8.7463556851311956E-3</v>
      </c>
    </row>
    <row r="1781" spans="1:15" x14ac:dyDescent="0.25">
      <c r="A1781" s="37">
        <v>220509</v>
      </c>
      <c r="B1781" s="30" t="s">
        <v>57</v>
      </c>
      <c r="C1781" s="30" t="s">
        <v>1721</v>
      </c>
      <c r="D1781" s="30" t="s">
        <v>1729</v>
      </c>
      <c r="E1781" s="42">
        <v>1923</v>
      </c>
      <c r="F1781" s="32">
        <v>1963</v>
      </c>
      <c r="G1781" s="59">
        <f t="shared" si="33"/>
        <v>40</v>
      </c>
      <c r="H1781" s="59">
        <v>1340</v>
      </c>
      <c r="I1781" s="59">
        <f t="shared" si="34"/>
        <v>623</v>
      </c>
      <c r="J1781" s="58">
        <v>0.32</v>
      </c>
      <c r="K1781" s="35">
        <v>1920</v>
      </c>
      <c r="L1781" s="56"/>
      <c r="M1781" s="35">
        <f t="shared" si="35"/>
        <v>1340</v>
      </c>
      <c r="N1781" s="35">
        <f t="shared" si="36"/>
        <v>580</v>
      </c>
      <c r="O1781" s="36">
        <f t="shared" si="32"/>
        <v>0.30208333333333331</v>
      </c>
    </row>
    <row r="1782" spans="1:15" x14ac:dyDescent="0.25">
      <c r="A1782" s="37">
        <v>220510</v>
      </c>
      <c r="B1782" s="30" t="s">
        <v>57</v>
      </c>
      <c r="C1782" s="30" t="s">
        <v>1721</v>
      </c>
      <c r="D1782" s="30" t="s">
        <v>1730</v>
      </c>
      <c r="E1782" s="42">
        <v>3907</v>
      </c>
      <c r="F1782" s="32">
        <v>3860</v>
      </c>
      <c r="G1782" s="59">
        <f t="shared" si="33"/>
        <v>-47</v>
      </c>
      <c r="H1782" s="59">
        <v>2379</v>
      </c>
      <c r="I1782" s="59">
        <f t="shared" si="34"/>
        <v>1481</v>
      </c>
      <c r="J1782" s="58">
        <v>0.38</v>
      </c>
      <c r="K1782" s="35">
        <v>3731</v>
      </c>
      <c r="L1782" s="29">
        <v>0</v>
      </c>
      <c r="M1782" s="35">
        <f t="shared" si="35"/>
        <v>2379</v>
      </c>
      <c r="N1782" s="35">
        <f t="shared" si="36"/>
        <v>1352</v>
      </c>
      <c r="O1782" s="36">
        <f t="shared" si="32"/>
        <v>0.3623693379790941</v>
      </c>
    </row>
    <row r="1783" spans="1:15" x14ac:dyDescent="0.25">
      <c r="A1783" s="37">
        <v>220511</v>
      </c>
      <c r="B1783" s="30" t="s">
        <v>57</v>
      </c>
      <c r="C1783" s="30" t="s">
        <v>1721</v>
      </c>
      <c r="D1783" s="30" t="s">
        <v>1731</v>
      </c>
      <c r="E1783" s="42">
        <v>5281</v>
      </c>
      <c r="F1783" s="32">
        <v>5789</v>
      </c>
      <c r="G1783" s="59">
        <f t="shared" si="33"/>
        <v>508</v>
      </c>
      <c r="H1783" s="59">
        <v>4802</v>
      </c>
      <c r="I1783" s="59">
        <f t="shared" si="34"/>
        <v>987</v>
      </c>
      <c r="J1783" s="58">
        <v>0.17</v>
      </c>
      <c r="K1783" s="35">
        <v>5857</v>
      </c>
      <c r="L1783" s="29">
        <v>592</v>
      </c>
      <c r="M1783" s="35">
        <f t="shared" si="35"/>
        <v>5394</v>
      </c>
      <c r="N1783" s="35">
        <f t="shared" si="36"/>
        <v>463</v>
      </c>
      <c r="O1783" s="36">
        <f t="shared" si="32"/>
        <v>7.9050708553867172E-2</v>
      </c>
    </row>
    <row r="1784" spans="1:15" x14ac:dyDescent="0.25">
      <c r="A1784" s="37">
        <v>220601</v>
      </c>
      <c r="B1784" s="30" t="s">
        <v>57</v>
      </c>
      <c r="C1784" s="30" t="s">
        <v>437</v>
      </c>
      <c r="D1784" s="30" t="s">
        <v>1732</v>
      </c>
      <c r="E1784" s="42">
        <v>3895</v>
      </c>
      <c r="F1784" s="32">
        <v>4187</v>
      </c>
      <c r="G1784" s="59">
        <f t="shared" si="33"/>
        <v>292</v>
      </c>
      <c r="H1784" s="59">
        <v>2517</v>
      </c>
      <c r="I1784" s="59">
        <f t="shared" si="34"/>
        <v>1670</v>
      </c>
      <c r="J1784" s="58">
        <v>0.4</v>
      </c>
      <c r="K1784" s="35">
        <v>4220</v>
      </c>
      <c r="L1784" s="29">
        <v>0</v>
      </c>
      <c r="M1784" s="35">
        <f t="shared" si="35"/>
        <v>2517</v>
      </c>
      <c r="N1784" s="35">
        <f t="shared" si="36"/>
        <v>1703</v>
      </c>
      <c r="O1784" s="36">
        <f t="shared" si="32"/>
        <v>0.40355450236966822</v>
      </c>
    </row>
    <row r="1785" spans="1:15" x14ac:dyDescent="0.25">
      <c r="A1785" s="37">
        <v>220602</v>
      </c>
      <c r="B1785" s="30" t="s">
        <v>57</v>
      </c>
      <c r="C1785" s="30" t="s">
        <v>437</v>
      </c>
      <c r="D1785" s="30" t="s">
        <v>1733</v>
      </c>
      <c r="E1785" s="42">
        <v>9008</v>
      </c>
      <c r="F1785" s="32">
        <v>10985</v>
      </c>
      <c r="G1785" s="59">
        <f t="shared" si="33"/>
        <v>1977</v>
      </c>
      <c r="H1785" s="59">
        <v>2811</v>
      </c>
      <c r="I1785" s="59">
        <f t="shared" si="34"/>
        <v>8174</v>
      </c>
      <c r="J1785" s="58">
        <v>0.74</v>
      </c>
      <c r="K1785" s="35">
        <v>11375</v>
      </c>
      <c r="L1785" s="29">
        <v>311</v>
      </c>
      <c r="M1785" s="35">
        <f t="shared" si="35"/>
        <v>3122</v>
      </c>
      <c r="N1785" s="35">
        <f t="shared" si="36"/>
        <v>8253</v>
      </c>
      <c r="O1785" s="36">
        <f t="shared" si="32"/>
        <v>0.72553846153846158</v>
      </c>
    </row>
    <row r="1786" spans="1:15" x14ac:dyDescent="0.25">
      <c r="A1786" s="37">
        <v>220603</v>
      </c>
      <c r="B1786" s="30" t="s">
        <v>57</v>
      </c>
      <c r="C1786" s="30" t="s">
        <v>437</v>
      </c>
      <c r="D1786" s="30" t="s">
        <v>1734</v>
      </c>
      <c r="E1786" s="42">
        <v>3885</v>
      </c>
      <c r="F1786" s="32">
        <v>4098</v>
      </c>
      <c r="G1786" s="59">
        <f t="shared" si="33"/>
        <v>213</v>
      </c>
      <c r="H1786" s="59">
        <v>2460</v>
      </c>
      <c r="I1786" s="59">
        <f t="shared" si="34"/>
        <v>1638</v>
      </c>
      <c r="J1786" s="58">
        <v>0.4</v>
      </c>
      <c r="K1786" s="35">
        <v>4179</v>
      </c>
      <c r="L1786" s="56"/>
      <c r="M1786" s="35">
        <f t="shared" si="35"/>
        <v>2460</v>
      </c>
      <c r="N1786" s="35">
        <f t="shared" si="36"/>
        <v>1719</v>
      </c>
      <c r="O1786" s="36">
        <f t="shared" si="32"/>
        <v>0.41134242641780328</v>
      </c>
    </row>
    <row r="1787" spans="1:15" x14ac:dyDescent="0.25">
      <c r="A1787" s="37">
        <v>220604</v>
      </c>
      <c r="B1787" s="30" t="s">
        <v>57</v>
      </c>
      <c r="C1787" s="30" t="s">
        <v>437</v>
      </c>
      <c r="D1787" s="30" t="s">
        <v>1735</v>
      </c>
      <c r="E1787" s="42">
        <v>5874</v>
      </c>
      <c r="F1787" s="32">
        <v>6529</v>
      </c>
      <c r="G1787" s="59">
        <f t="shared" si="33"/>
        <v>655</v>
      </c>
      <c r="H1787" s="59">
        <v>2445</v>
      </c>
      <c r="I1787" s="59">
        <f t="shared" si="34"/>
        <v>4084</v>
      </c>
      <c r="J1787" s="58">
        <v>0.63</v>
      </c>
      <c r="K1787" s="35">
        <v>6752</v>
      </c>
      <c r="L1787" s="56"/>
      <c r="M1787" s="35">
        <f t="shared" si="35"/>
        <v>2445</v>
      </c>
      <c r="N1787" s="35">
        <f t="shared" si="36"/>
        <v>4307</v>
      </c>
      <c r="O1787" s="36">
        <f t="shared" si="32"/>
        <v>0.63788507109004744</v>
      </c>
    </row>
    <row r="1788" spans="1:15" x14ac:dyDescent="0.25">
      <c r="A1788" s="37">
        <v>220605</v>
      </c>
      <c r="B1788" s="30" t="s">
        <v>57</v>
      </c>
      <c r="C1788" s="30" t="s">
        <v>437</v>
      </c>
      <c r="D1788" s="30" t="s">
        <v>1736</v>
      </c>
      <c r="E1788" s="42">
        <v>5341</v>
      </c>
      <c r="F1788" s="32">
        <v>5765</v>
      </c>
      <c r="G1788" s="59">
        <f t="shared" si="33"/>
        <v>424</v>
      </c>
      <c r="H1788" s="59">
        <v>3221</v>
      </c>
      <c r="I1788" s="59">
        <f t="shared" si="34"/>
        <v>2544</v>
      </c>
      <c r="J1788" s="58">
        <v>0.44</v>
      </c>
      <c r="K1788" s="35">
        <v>5818</v>
      </c>
      <c r="L1788" s="29">
        <v>1020</v>
      </c>
      <c r="M1788" s="35">
        <f t="shared" si="35"/>
        <v>4241</v>
      </c>
      <c r="N1788" s="35">
        <f t="shared" si="36"/>
        <v>1577</v>
      </c>
      <c r="O1788" s="36">
        <f t="shared" si="32"/>
        <v>0.27105534547954624</v>
      </c>
    </row>
    <row r="1789" spans="1:15" x14ac:dyDescent="0.25">
      <c r="A1789" s="37">
        <v>220701</v>
      </c>
      <c r="B1789" s="30" t="s">
        <v>57</v>
      </c>
      <c r="C1789" s="30" t="s">
        <v>1737</v>
      </c>
      <c r="D1789" s="30" t="s">
        <v>1737</v>
      </c>
      <c r="E1789" s="42">
        <v>1779</v>
      </c>
      <c r="F1789" s="32">
        <v>1872</v>
      </c>
      <c r="G1789" s="59">
        <f t="shared" si="33"/>
        <v>93</v>
      </c>
      <c r="H1789" s="59">
        <v>1570</v>
      </c>
      <c r="I1789" s="59">
        <f t="shared" si="34"/>
        <v>302</v>
      </c>
      <c r="J1789" s="58">
        <v>0.16</v>
      </c>
      <c r="K1789" s="35">
        <v>1833</v>
      </c>
      <c r="L1789" s="56"/>
      <c r="M1789" s="35">
        <f t="shared" si="35"/>
        <v>1570</v>
      </c>
      <c r="N1789" s="35">
        <f t="shared" si="36"/>
        <v>263</v>
      </c>
      <c r="O1789" s="36">
        <f t="shared" si="32"/>
        <v>0.14348063284233498</v>
      </c>
    </row>
    <row r="1790" spans="1:15" x14ac:dyDescent="0.25">
      <c r="A1790" s="37">
        <v>220702</v>
      </c>
      <c r="B1790" s="30" t="s">
        <v>57</v>
      </c>
      <c r="C1790" s="30" t="s">
        <v>1737</v>
      </c>
      <c r="D1790" s="30" t="s">
        <v>1566</v>
      </c>
      <c r="E1790" s="42">
        <v>2886</v>
      </c>
      <c r="F1790" s="32">
        <v>3035</v>
      </c>
      <c r="G1790" s="59">
        <f t="shared" si="33"/>
        <v>149</v>
      </c>
      <c r="H1790" s="59">
        <v>2118</v>
      </c>
      <c r="I1790" s="59">
        <f t="shared" si="34"/>
        <v>917</v>
      </c>
      <c r="J1790" s="58">
        <v>0.3</v>
      </c>
      <c r="K1790" s="35">
        <v>3019</v>
      </c>
      <c r="L1790" s="56"/>
      <c r="M1790" s="35">
        <f t="shared" si="35"/>
        <v>2118</v>
      </c>
      <c r="N1790" s="35">
        <f t="shared" si="36"/>
        <v>901</v>
      </c>
      <c r="O1790" s="36">
        <f t="shared" si="32"/>
        <v>0.29844319311030143</v>
      </c>
    </row>
    <row r="1791" spans="1:15" x14ac:dyDescent="0.25">
      <c r="A1791" s="37">
        <v>220703</v>
      </c>
      <c r="B1791" s="30" t="s">
        <v>57</v>
      </c>
      <c r="C1791" s="30" t="s">
        <v>1737</v>
      </c>
      <c r="D1791" s="30" t="s">
        <v>1738</v>
      </c>
      <c r="E1791" s="42">
        <v>2110</v>
      </c>
      <c r="F1791" s="32">
        <v>2165</v>
      </c>
      <c r="G1791" s="59">
        <f t="shared" si="33"/>
        <v>55</v>
      </c>
      <c r="H1791" s="59">
        <v>2051</v>
      </c>
      <c r="I1791" s="59">
        <f t="shared" si="34"/>
        <v>114</v>
      </c>
      <c r="J1791" s="58">
        <v>0.05</v>
      </c>
      <c r="K1791" s="35">
        <v>2186</v>
      </c>
      <c r="L1791" s="56"/>
      <c r="M1791" s="35">
        <f t="shared" si="35"/>
        <v>2051</v>
      </c>
      <c r="N1791" s="35">
        <f t="shared" si="36"/>
        <v>135</v>
      </c>
      <c r="O1791" s="36">
        <f t="shared" si="32"/>
        <v>6.1756633119853611E-2</v>
      </c>
    </row>
    <row r="1792" spans="1:15" x14ac:dyDescent="0.25">
      <c r="A1792" s="37">
        <v>220704</v>
      </c>
      <c r="B1792" s="30" t="s">
        <v>57</v>
      </c>
      <c r="C1792" s="30" t="s">
        <v>1737</v>
      </c>
      <c r="D1792" s="30" t="s">
        <v>1739</v>
      </c>
      <c r="E1792" s="57">
        <v>863</v>
      </c>
      <c r="F1792" s="39">
        <v>882</v>
      </c>
      <c r="G1792" s="40">
        <f t="shared" si="33"/>
        <v>19</v>
      </c>
      <c r="H1792" s="40">
        <v>863</v>
      </c>
      <c r="I1792" s="40">
        <f t="shared" si="34"/>
        <v>19</v>
      </c>
      <c r="J1792" s="58">
        <v>0.02</v>
      </c>
      <c r="K1792" s="34">
        <v>881</v>
      </c>
      <c r="L1792" s="29">
        <v>0</v>
      </c>
      <c r="M1792" s="34">
        <f t="shared" si="35"/>
        <v>863</v>
      </c>
      <c r="N1792" s="34">
        <f t="shared" si="36"/>
        <v>18</v>
      </c>
      <c r="O1792" s="36">
        <f t="shared" si="32"/>
        <v>2.043132803632236E-2</v>
      </c>
    </row>
    <row r="1793" spans="1:15" x14ac:dyDescent="0.25">
      <c r="A1793" s="37">
        <v>220705</v>
      </c>
      <c r="B1793" s="30" t="s">
        <v>57</v>
      </c>
      <c r="C1793" s="30" t="s">
        <v>1737</v>
      </c>
      <c r="D1793" s="30" t="s">
        <v>1740</v>
      </c>
      <c r="E1793" s="42">
        <v>2983</v>
      </c>
      <c r="F1793" s="32">
        <v>3008</v>
      </c>
      <c r="G1793" s="59">
        <f t="shared" si="33"/>
        <v>25</v>
      </c>
      <c r="H1793" s="59">
        <v>2411</v>
      </c>
      <c r="I1793" s="59">
        <f t="shared" si="34"/>
        <v>597</v>
      </c>
      <c r="J1793" s="58">
        <v>0.2</v>
      </c>
      <c r="K1793" s="35">
        <v>3019</v>
      </c>
      <c r="L1793" s="56"/>
      <c r="M1793" s="35">
        <f t="shared" si="35"/>
        <v>2411</v>
      </c>
      <c r="N1793" s="35">
        <f t="shared" si="36"/>
        <v>608</v>
      </c>
      <c r="O1793" s="36">
        <f t="shared" si="32"/>
        <v>0.20139118913547532</v>
      </c>
    </row>
    <row r="1794" spans="1:15" x14ac:dyDescent="0.25">
      <c r="A1794" s="37">
        <v>220706</v>
      </c>
      <c r="B1794" s="30" t="s">
        <v>57</v>
      </c>
      <c r="C1794" s="30" t="s">
        <v>1737</v>
      </c>
      <c r="D1794" s="30" t="s">
        <v>132</v>
      </c>
      <c r="E1794" s="42">
        <v>1184</v>
      </c>
      <c r="F1794" s="32">
        <v>1207</v>
      </c>
      <c r="G1794" s="59">
        <f t="shared" si="33"/>
        <v>23</v>
      </c>
      <c r="H1794" s="40">
        <v>984</v>
      </c>
      <c r="I1794" s="59">
        <f t="shared" si="34"/>
        <v>223</v>
      </c>
      <c r="J1794" s="58">
        <v>0.18</v>
      </c>
      <c r="K1794" s="35">
        <v>1199</v>
      </c>
      <c r="L1794" s="56"/>
      <c r="M1794" s="34">
        <f t="shared" si="35"/>
        <v>984</v>
      </c>
      <c r="N1794" s="35">
        <f t="shared" si="36"/>
        <v>215</v>
      </c>
      <c r="O1794" s="36">
        <f t="shared" si="32"/>
        <v>0.17931609674728941</v>
      </c>
    </row>
    <row r="1795" spans="1:15" x14ac:dyDescent="0.25">
      <c r="A1795" s="37">
        <v>220707</v>
      </c>
      <c r="B1795" s="30" t="s">
        <v>57</v>
      </c>
      <c r="C1795" s="30" t="s">
        <v>1737</v>
      </c>
      <c r="D1795" s="30" t="s">
        <v>1741</v>
      </c>
      <c r="E1795" s="42">
        <v>1082</v>
      </c>
      <c r="F1795" s="32">
        <v>1085</v>
      </c>
      <c r="G1795" s="59">
        <f t="shared" si="33"/>
        <v>3</v>
      </c>
      <c r="H1795" s="40">
        <v>623</v>
      </c>
      <c r="I1795" s="59">
        <f t="shared" si="34"/>
        <v>462</v>
      </c>
      <c r="J1795" s="58">
        <v>0.43</v>
      </c>
      <c r="K1795" s="35">
        <v>1067</v>
      </c>
      <c r="L1795" s="56"/>
      <c r="M1795" s="34">
        <f t="shared" si="35"/>
        <v>623</v>
      </c>
      <c r="N1795" s="35">
        <f t="shared" si="36"/>
        <v>444</v>
      </c>
      <c r="O1795" s="36">
        <f t="shared" ref="O1795:O1884" si="37">N1795/K1795</f>
        <v>0.41611996251171507</v>
      </c>
    </row>
    <row r="1796" spans="1:15" x14ac:dyDescent="0.25">
      <c r="A1796" s="37">
        <v>220708</v>
      </c>
      <c r="B1796" s="30" t="s">
        <v>57</v>
      </c>
      <c r="C1796" s="30" t="s">
        <v>1737</v>
      </c>
      <c r="D1796" s="30" t="s">
        <v>1742</v>
      </c>
      <c r="E1796" s="42">
        <v>8707</v>
      </c>
      <c r="F1796" s="32">
        <v>10134</v>
      </c>
      <c r="G1796" s="59">
        <f t="shared" ref="G1796:G1884" si="38">F1796-E1796</f>
        <v>1427</v>
      </c>
      <c r="H1796" s="59">
        <v>6046</v>
      </c>
      <c r="I1796" s="59">
        <f t="shared" ref="I1796:I1884" si="39">F1796-H1796</f>
        <v>4088</v>
      </c>
      <c r="J1796" s="58">
        <v>0.4</v>
      </c>
      <c r="K1796" s="35">
        <v>10440</v>
      </c>
      <c r="L1796" s="56"/>
      <c r="M1796" s="35">
        <f t="shared" ref="M1796:M1884" si="40">H1796+L1796</f>
        <v>6046</v>
      </c>
      <c r="N1796" s="35">
        <f t="shared" ref="N1796:N1884" si="41">K1796-M1796</f>
        <v>4394</v>
      </c>
      <c r="O1796" s="36">
        <f t="shared" si="37"/>
        <v>0.42088122605363987</v>
      </c>
    </row>
    <row r="1797" spans="1:15" x14ac:dyDescent="0.25">
      <c r="A1797" s="37">
        <v>220709</v>
      </c>
      <c r="B1797" s="30" t="s">
        <v>57</v>
      </c>
      <c r="C1797" s="30" t="s">
        <v>1737</v>
      </c>
      <c r="D1797" s="30" t="s">
        <v>1743</v>
      </c>
      <c r="E1797" s="42">
        <v>3868</v>
      </c>
      <c r="F1797" s="32">
        <v>3897</v>
      </c>
      <c r="G1797" s="59">
        <f t="shared" si="38"/>
        <v>29</v>
      </c>
      <c r="H1797" s="59">
        <v>3286</v>
      </c>
      <c r="I1797" s="59">
        <f t="shared" si="39"/>
        <v>611</v>
      </c>
      <c r="J1797" s="58">
        <v>0.16</v>
      </c>
      <c r="K1797" s="35">
        <v>3888</v>
      </c>
      <c r="L1797" s="56"/>
      <c r="M1797" s="35">
        <f t="shared" si="40"/>
        <v>3286</v>
      </c>
      <c r="N1797" s="35">
        <f t="shared" si="41"/>
        <v>602</v>
      </c>
      <c r="O1797" s="36">
        <f t="shared" si="37"/>
        <v>0.15483539094650206</v>
      </c>
    </row>
    <row r="1798" spans="1:15" x14ac:dyDescent="0.25">
      <c r="A1798" s="37">
        <v>220710</v>
      </c>
      <c r="B1798" s="30" t="s">
        <v>57</v>
      </c>
      <c r="C1798" s="30" t="s">
        <v>1737</v>
      </c>
      <c r="D1798" s="30" t="s">
        <v>1744</v>
      </c>
      <c r="E1798" s="42">
        <v>3870</v>
      </c>
      <c r="F1798" s="32">
        <v>4134</v>
      </c>
      <c r="G1798" s="59">
        <f t="shared" si="38"/>
        <v>264</v>
      </c>
      <c r="H1798" s="59">
        <v>3168</v>
      </c>
      <c r="I1798" s="59">
        <f t="shared" si="39"/>
        <v>966</v>
      </c>
      <c r="J1798" s="58">
        <v>0.23</v>
      </c>
      <c r="K1798" s="35">
        <v>4134</v>
      </c>
      <c r="L1798" s="56"/>
      <c r="M1798" s="35">
        <f t="shared" si="40"/>
        <v>3168</v>
      </c>
      <c r="N1798" s="35">
        <f t="shared" si="41"/>
        <v>966</v>
      </c>
      <c r="O1798" s="36">
        <f t="shared" si="37"/>
        <v>0.23367198838896952</v>
      </c>
    </row>
    <row r="1799" spans="1:15" x14ac:dyDescent="0.25">
      <c r="A1799" s="37">
        <v>220801</v>
      </c>
      <c r="B1799" s="30" t="s">
        <v>57</v>
      </c>
      <c r="C1799" s="30" t="s">
        <v>1745</v>
      </c>
      <c r="D1799" s="30" t="s">
        <v>1745</v>
      </c>
      <c r="E1799" s="42">
        <v>3432</v>
      </c>
      <c r="F1799" s="32">
        <v>3514</v>
      </c>
      <c r="G1799" s="59">
        <f t="shared" si="38"/>
        <v>82</v>
      </c>
      <c r="H1799" s="59">
        <v>2431</v>
      </c>
      <c r="I1799" s="59">
        <f t="shared" si="39"/>
        <v>1083</v>
      </c>
      <c r="J1799" s="58">
        <v>0.31</v>
      </c>
      <c r="K1799" s="35">
        <v>3507</v>
      </c>
      <c r="L1799" s="56"/>
      <c r="M1799" s="35">
        <f t="shared" si="40"/>
        <v>2431</v>
      </c>
      <c r="N1799" s="35">
        <f t="shared" si="41"/>
        <v>1076</v>
      </c>
      <c r="O1799" s="36">
        <f t="shared" si="37"/>
        <v>0.30681494154548045</v>
      </c>
    </row>
    <row r="1800" spans="1:15" x14ac:dyDescent="0.25">
      <c r="A1800" s="37">
        <v>220802</v>
      </c>
      <c r="B1800" s="30" t="s">
        <v>57</v>
      </c>
      <c r="C1800" s="30" t="s">
        <v>1745</v>
      </c>
      <c r="D1800" s="30" t="s">
        <v>1746</v>
      </c>
      <c r="E1800" s="42">
        <v>7484</v>
      </c>
      <c r="F1800" s="32">
        <v>7925</v>
      </c>
      <c r="G1800" s="59">
        <f t="shared" si="38"/>
        <v>441</v>
      </c>
      <c r="H1800" s="59">
        <v>6121</v>
      </c>
      <c r="I1800" s="59">
        <f t="shared" si="39"/>
        <v>1804</v>
      </c>
      <c r="J1800" s="58">
        <v>0.23</v>
      </c>
      <c r="K1800" s="35">
        <v>7955</v>
      </c>
      <c r="L1800" s="56"/>
      <c r="M1800" s="35">
        <f t="shared" si="40"/>
        <v>6121</v>
      </c>
      <c r="N1800" s="35">
        <f t="shared" si="41"/>
        <v>1834</v>
      </c>
      <c r="O1800" s="36">
        <f t="shared" si="37"/>
        <v>0.23054682589566311</v>
      </c>
    </row>
    <row r="1801" spans="1:15" x14ac:dyDescent="0.25">
      <c r="A1801" s="37">
        <v>220803</v>
      </c>
      <c r="B1801" s="30" t="s">
        <v>57</v>
      </c>
      <c r="C1801" s="30" t="s">
        <v>1745</v>
      </c>
      <c r="D1801" s="30" t="s">
        <v>1747</v>
      </c>
      <c r="E1801" s="42">
        <v>2719</v>
      </c>
      <c r="F1801" s="32">
        <v>2741</v>
      </c>
      <c r="G1801" s="59">
        <f t="shared" si="38"/>
        <v>22</v>
      </c>
      <c r="H1801" s="59">
        <v>2493</v>
      </c>
      <c r="I1801" s="59">
        <f t="shared" si="39"/>
        <v>248</v>
      </c>
      <c r="J1801" s="58">
        <v>0.09</v>
      </c>
      <c r="K1801" s="35">
        <v>2727</v>
      </c>
      <c r="L1801" s="29">
        <v>0</v>
      </c>
      <c r="M1801" s="35">
        <f t="shared" si="40"/>
        <v>2493</v>
      </c>
      <c r="N1801" s="35">
        <f t="shared" si="41"/>
        <v>234</v>
      </c>
      <c r="O1801" s="36">
        <f t="shared" si="37"/>
        <v>8.5808580858085806E-2</v>
      </c>
    </row>
    <row r="1802" spans="1:15" x14ac:dyDescent="0.25">
      <c r="A1802" s="37">
        <v>220804</v>
      </c>
      <c r="B1802" s="30" t="s">
        <v>57</v>
      </c>
      <c r="C1802" s="30" t="s">
        <v>1745</v>
      </c>
      <c r="D1802" s="30" t="s">
        <v>1748</v>
      </c>
      <c r="E1802" s="42">
        <v>11827</v>
      </c>
      <c r="F1802" s="32">
        <v>12233</v>
      </c>
      <c r="G1802" s="59">
        <f t="shared" si="38"/>
        <v>406</v>
      </c>
      <c r="H1802" s="59">
        <v>9008</v>
      </c>
      <c r="I1802" s="59">
        <f t="shared" si="39"/>
        <v>3225</v>
      </c>
      <c r="J1802" s="58">
        <v>0.26</v>
      </c>
      <c r="K1802" s="35">
        <v>12294</v>
      </c>
      <c r="L1802" s="29">
        <v>324</v>
      </c>
      <c r="M1802" s="35">
        <f t="shared" si="40"/>
        <v>9332</v>
      </c>
      <c r="N1802" s="35">
        <f t="shared" si="41"/>
        <v>2962</v>
      </c>
      <c r="O1802" s="36">
        <f t="shared" si="37"/>
        <v>0.24093053522043273</v>
      </c>
    </row>
    <row r="1803" spans="1:15" x14ac:dyDescent="0.25">
      <c r="A1803" s="37">
        <v>220805</v>
      </c>
      <c r="B1803" s="30" t="s">
        <v>57</v>
      </c>
      <c r="C1803" s="30" t="s">
        <v>1745</v>
      </c>
      <c r="D1803" s="30" t="s">
        <v>1749</v>
      </c>
      <c r="E1803" s="42">
        <v>10672</v>
      </c>
      <c r="F1803" s="32">
        <v>11006</v>
      </c>
      <c r="G1803" s="59">
        <f t="shared" si="38"/>
        <v>334</v>
      </c>
      <c r="H1803" s="59">
        <v>7959</v>
      </c>
      <c r="I1803" s="59">
        <f t="shared" si="39"/>
        <v>3047</v>
      </c>
      <c r="J1803" s="58">
        <v>0.28000000000000003</v>
      </c>
      <c r="K1803" s="35">
        <v>10914</v>
      </c>
      <c r="L1803" s="29">
        <v>827</v>
      </c>
      <c r="M1803" s="35">
        <f t="shared" si="40"/>
        <v>8786</v>
      </c>
      <c r="N1803" s="35">
        <f t="shared" si="41"/>
        <v>2128</v>
      </c>
      <c r="O1803" s="36">
        <f t="shared" si="37"/>
        <v>0.1949789261498992</v>
      </c>
    </row>
    <row r="1804" spans="1:15" x14ac:dyDescent="0.25">
      <c r="A1804" s="37">
        <v>220806</v>
      </c>
      <c r="B1804" s="30" t="s">
        <v>57</v>
      </c>
      <c r="C1804" s="30" t="s">
        <v>1745</v>
      </c>
      <c r="D1804" s="30" t="s">
        <v>1750</v>
      </c>
      <c r="E1804" s="42">
        <v>1971</v>
      </c>
      <c r="F1804" s="32">
        <v>2031</v>
      </c>
      <c r="G1804" s="59">
        <f t="shared" si="38"/>
        <v>60</v>
      </c>
      <c r="H1804" s="59">
        <v>1692</v>
      </c>
      <c r="I1804" s="59">
        <f t="shared" si="39"/>
        <v>339</v>
      </c>
      <c r="J1804" s="58">
        <v>0.17</v>
      </c>
      <c r="K1804" s="35">
        <v>2094</v>
      </c>
      <c r="L1804" s="56"/>
      <c r="M1804" s="35">
        <f t="shared" si="40"/>
        <v>1692</v>
      </c>
      <c r="N1804" s="35">
        <f t="shared" si="41"/>
        <v>402</v>
      </c>
      <c r="O1804" s="36">
        <f t="shared" si="37"/>
        <v>0.19197707736389685</v>
      </c>
    </row>
    <row r="1805" spans="1:15" x14ac:dyDescent="0.25">
      <c r="A1805" s="37">
        <v>220807</v>
      </c>
      <c r="B1805" s="30" t="s">
        <v>57</v>
      </c>
      <c r="C1805" s="30" t="s">
        <v>1745</v>
      </c>
      <c r="D1805" s="30" t="s">
        <v>1751</v>
      </c>
      <c r="E1805" s="57">
        <v>985</v>
      </c>
      <c r="F1805" s="39">
        <v>808</v>
      </c>
      <c r="G1805" s="40">
        <f t="shared" si="38"/>
        <v>-177</v>
      </c>
      <c r="H1805" s="40">
        <v>357</v>
      </c>
      <c r="I1805" s="40">
        <f t="shared" si="39"/>
        <v>451</v>
      </c>
      <c r="J1805" s="58">
        <v>0.56000000000000005</v>
      </c>
      <c r="K1805" s="34">
        <v>529</v>
      </c>
      <c r="L1805" s="56"/>
      <c r="M1805" s="34">
        <f t="shared" si="40"/>
        <v>357</v>
      </c>
      <c r="N1805" s="34">
        <f t="shared" si="41"/>
        <v>172</v>
      </c>
      <c r="O1805" s="36">
        <f t="shared" si="37"/>
        <v>0.32514177693761814</v>
      </c>
    </row>
    <row r="1806" spans="1:15" x14ac:dyDescent="0.25">
      <c r="A1806" s="37">
        <v>220808</v>
      </c>
      <c r="B1806" s="30" t="s">
        <v>57</v>
      </c>
      <c r="C1806" s="30" t="s">
        <v>1745</v>
      </c>
      <c r="D1806" s="30" t="s">
        <v>1752</v>
      </c>
      <c r="E1806" s="42">
        <v>2378</v>
      </c>
      <c r="F1806" s="32">
        <v>2617</v>
      </c>
      <c r="G1806" s="59">
        <f t="shared" si="38"/>
        <v>239</v>
      </c>
      <c r="H1806" s="59">
        <v>1932</v>
      </c>
      <c r="I1806" s="59">
        <f t="shared" si="39"/>
        <v>685</v>
      </c>
      <c r="J1806" s="58">
        <v>0.26</v>
      </c>
      <c r="K1806" s="35">
        <v>2617</v>
      </c>
      <c r="L1806" s="29">
        <v>685</v>
      </c>
      <c r="M1806" s="35">
        <f t="shared" si="40"/>
        <v>2617</v>
      </c>
      <c r="N1806" s="35">
        <f t="shared" si="41"/>
        <v>0</v>
      </c>
      <c r="O1806" s="36">
        <f t="shared" si="37"/>
        <v>0</v>
      </c>
    </row>
    <row r="1807" spans="1:15" x14ac:dyDescent="0.25">
      <c r="A1807" s="37">
        <v>220809</v>
      </c>
      <c r="B1807" s="30" t="s">
        <v>57</v>
      </c>
      <c r="C1807" s="30" t="s">
        <v>1745</v>
      </c>
      <c r="D1807" s="30" t="s">
        <v>1753</v>
      </c>
      <c r="E1807" s="57">
        <v>404</v>
      </c>
      <c r="F1807" s="39">
        <v>369</v>
      </c>
      <c r="G1807" s="40">
        <f t="shared" si="38"/>
        <v>-35</v>
      </c>
      <c r="H1807" s="40">
        <v>369</v>
      </c>
      <c r="I1807" s="40">
        <f t="shared" si="39"/>
        <v>0</v>
      </c>
      <c r="J1807" s="58">
        <v>0</v>
      </c>
      <c r="K1807" s="34">
        <v>369</v>
      </c>
      <c r="L1807" s="56"/>
      <c r="M1807" s="34">
        <f t="shared" si="40"/>
        <v>369</v>
      </c>
      <c r="N1807" s="34">
        <f t="shared" si="41"/>
        <v>0</v>
      </c>
      <c r="O1807" s="36">
        <f t="shared" si="37"/>
        <v>0</v>
      </c>
    </row>
    <row r="1808" spans="1:15" x14ac:dyDescent="0.25">
      <c r="A1808" s="37">
        <v>220901</v>
      </c>
      <c r="B1808" s="30" t="s">
        <v>57</v>
      </c>
      <c r="C1808" s="30" t="s">
        <v>57</v>
      </c>
      <c r="D1808" s="30" t="s">
        <v>1754</v>
      </c>
      <c r="E1808" s="42">
        <v>1357</v>
      </c>
      <c r="F1808" s="32">
        <v>1535</v>
      </c>
      <c r="G1808" s="59">
        <f t="shared" si="38"/>
        <v>178</v>
      </c>
      <c r="H1808" s="59">
        <v>1136</v>
      </c>
      <c r="I1808" s="59">
        <f t="shared" si="39"/>
        <v>399</v>
      </c>
      <c r="J1808" s="58">
        <v>0.26</v>
      </c>
      <c r="K1808" s="35">
        <v>1585</v>
      </c>
      <c r="L1808" s="56"/>
      <c r="M1808" s="35">
        <f t="shared" si="40"/>
        <v>1136</v>
      </c>
      <c r="N1808" s="35">
        <f t="shared" si="41"/>
        <v>449</v>
      </c>
      <c r="O1808" s="36">
        <f t="shared" si="37"/>
        <v>0.28328075709779182</v>
      </c>
    </row>
    <row r="1809" spans="1:15" x14ac:dyDescent="0.25">
      <c r="A1809" s="37">
        <v>220902</v>
      </c>
      <c r="B1809" s="30" t="s">
        <v>57</v>
      </c>
      <c r="C1809" s="30" t="s">
        <v>57</v>
      </c>
      <c r="D1809" s="30" t="s">
        <v>1755</v>
      </c>
      <c r="E1809" s="57">
        <v>842</v>
      </c>
      <c r="F1809" s="39">
        <v>910</v>
      </c>
      <c r="G1809" s="40">
        <f t="shared" si="38"/>
        <v>68</v>
      </c>
      <c r="H1809" s="40">
        <v>834</v>
      </c>
      <c r="I1809" s="40">
        <f t="shared" si="39"/>
        <v>76</v>
      </c>
      <c r="J1809" s="58">
        <v>0.08</v>
      </c>
      <c r="K1809" s="34">
        <v>915</v>
      </c>
      <c r="L1809" s="56"/>
      <c r="M1809" s="34">
        <f t="shared" si="40"/>
        <v>834</v>
      </c>
      <c r="N1809" s="34">
        <f t="shared" si="41"/>
        <v>81</v>
      </c>
      <c r="O1809" s="36">
        <f t="shared" si="37"/>
        <v>8.8524590163934422E-2</v>
      </c>
    </row>
    <row r="1810" spans="1:15" x14ac:dyDescent="0.25">
      <c r="A1810" s="37">
        <v>220903</v>
      </c>
      <c r="B1810" s="30" t="s">
        <v>57</v>
      </c>
      <c r="C1810" s="30" t="s">
        <v>57</v>
      </c>
      <c r="D1810" s="30" t="s">
        <v>1756</v>
      </c>
      <c r="E1810" s="57">
        <v>589</v>
      </c>
      <c r="F1810" s="39">
        <v>603</v>
      </c>
      <c r="G1810" s="40">
        <f t="shared" si="38"/>
        <v>14</v>
      </c>
      <c r="H1810" s="40">
        <v>449</v>
      </c>
      <c r="I1810" s="40">
        <f t="shared" si="39"/>
        <v>154</v>
      </c>
      <c r="J1810" s="58">
        <v>0.26</v>
      </c>
      <c r="K1810" s="34">
        <v>608</v>
      </c>
      <c r="L1810" s="56"/>
      <c r="M1810" s="34">
        <f t="shared" si="40"/>
        <v>449</v>
      </c>
      <c r="N1810" s="34">
        <f t="shared" si="41"/>
        <v>159</v>
      </c>
      <c r="O1810" s="36">
        <f t="shared" si="37"/>
        <v>0.26151315789473684</v>
      </c>
    </row>
    <row r="1811" spans="1:15" x14ac:dyDescent="0.25">
      <c r="A1811" s="37">
        <v>220904</v>
      </c>
      <c r="B1811" s="30" t="s">
        <v>57</v>
      </c>
      <c r="C1811" s="30" t="s">
        <v>57</v>
      </c>
      <c r="D1811" s="30" t="s">
        <v>1757</v>
      </c>
      <c r="E1811" s="42">
        <v>4949</v>
      </c>
      <c r="F1811" s="32">
        <v>5415</v>
      </c>
      <c r="G1811" s="59">
        <f t="shared" si="38"/>
        <v>466</v>
      </c>
      <c r="H1811" s="59">
        <v>3666</v>
      </c>
      <c r="I1811" s="59">
        <f t="shared" si="39"/>
        <v>1749</v>
      </c>
      <c r="J1811" s="58">
        <v>0.32</v>
      </c>
      <c r="K1811" s="35">
        <v>5497</v>
      </c>
      <c r="L1811" s="29">
        <v>357</v>
      </c>
      <c r="M1811" s="35">
        <f t="shared" si="40"/>
        <v>4023</v>
      </c>
      <c r="N1811" s="35">
        <f t="shared" si="41"/>
        <v>1474</v>
      </c>
      <c r="O1811" s="36">
        <f t="shared" si="37"/>
        <v>0.26814626159723487</v>
      </c>
    </row>
    <row r="1812" spans="1:15" x14ac:dyDescent="0.25">
      <c r="A1812" s="37">
        <v>220905</v>
      </c>
      <c r="B1812" s="30" t="s">
        <v>57</v>
      </c>
      <c r="C1812" s="30" t="s">
        <v>57</v>
      </c>
      <c r="D1812" s="30" t="s">
        <v>1758</v>
      </c>
      <c r="E1812" s="42">
        <v>2266</v>
      </c>
      <c r="F1812" s="32">
        <v>2364</v>
      </c>
      <c r="G1812" s="59">
        <f t="shared" si="38"/>
        <v>98</v>
      </c>
      <c r="H1812" s="40">
        <v>465</v>
      </c>
      <c r="I1812" s="59">
        <f t="shared" si="39"/>
        <v>1899</v>
      </c>
      <c r="J1812" s="58">
        <v>0.8</v>
      </c>
      <c r="K1812" s="35">
        <v>2407</v>
      </c>
      <c r="L1812" s="56"/>
      <c r="M1812" s="34">
        <f t="shared" si="40"/>
        <v>465</v>
      </c>
      <c r="N1812" s="35">
        <f t="shared" si="41"/>
        <v>1942</v>
      </c>
      <c r="O1812" s="36">
        <f t="shared" si="37"/>
        <v>0.80681346073950977</v>
      </c>
    </row>
    <row r="1813" spans="1:15" x14ac:dyDescent="0.25">
      <c r="A1813" s="37">
        <v>220906</v>
      </c>
      <c r="B1813" s="30" t="s">
        <v>57</v>
      </c>
      <c r="C1813" s="30" t="s">
        <v>57</v>
      </c>
      <c r="D1813" s="30" t="s">
        <v>390</v>
      </c>
      <c r="E1813" s="42">
        <v>2400</v>
      </c>
      <c r="F1813" s="32">
        <v>2514</v>
      </c>
      <c r="G1813" s="59">
        <f t="shared" si="38"/>
        <v>114</v>
      </c>
      <c r="H1813" s="59">
        <v>2479</v>
      </c>
      <c r="I1813" s="59">
        <f t="shared" si="39"/>
        <v>35</v>
      </c>
      <c r="J1813" s="58">
        <v>0.01</v>
      </c>
      <c r="K1813" s="35">
        <v>2551</v>
      </c>
      <c r="L1813" s="56"/>
      <c r="M1813" s="35">
        <f t="shared" si="40"/>
        <v>2479</v>
      </c>
      <c r="N1813" s="35">
        <f t="shared" si="41"/>
        <v>72</v>
      </c>
      <c r="O1813" s="36">
        <f t="shared" si="37"/>
        <v>2.8224225793806349E-2</v>
      </c>
    </row>
    <row r="1814" spans="1:15" x14ac:dyDescent="0.25">
      <c r="A1814" s="37">
        <v>220907</v>
      </c>
      <c r="B1814" s="30" t="s">
        <v>57</v>
      </c>
      <c r="C1814" s="30" t="s">
        <v>57</v>
      </c>
      <c r="D1814" s="30" t="s">
        <v>1759</v>
      </c>
      <c r="E1814" s="42">
        <v>4946</v>
      </c>
      <c r="F1814" s="32">
        <v>5446</v>
      </c>
      <c r="G1814" s="59">
        <f t="shared" si="38"/>
        <v>500</v>
      </c>
      <c r="H1814" s="59">
        <v>2694</v>
      </c>
      <c r="I1814" s="59">
        <f t="shared" si="39"/>
        <v>2752</v>
      </c>
      <c r="J1814" s="58">
        <v>0.51</v>
      </c>
      <c r="K1814" s="35">
        <v>5542</v>
      </c>
      <c r="L1814" s="56"/>
      <c r="M1814" s="35">
        <f t="shared" si="40"/>
        <v>2694</v>
      </c>
      <c r="N1814" s="35">
        <f t="shared" si="41"/>
        <v>2848</v>
      </c>
      <c r="O1814" s="36">
        <f t="shared" si="37"/>
        <v>0.51389390111872968</v>
      </c>
    </row>
    <row r="1815" spans="1:15" x14ac:dyDescent="0.25">
      <c r="A1815" s="37">
        <v>220908</v>
      </c>
      <c r="B1815" s="30" t="s">
        <v>57</v>
      </c>
      <c r="C1815" s="30" t="s">
        <v>57</v>
      </c>
      <c r="D1815" s="30" t="s">
        <v>1760</v>
      </c>
      <c r="E1815" s="57">
        <v>162</v>
      </c>
      <c r="F1815" s="39">
        <v>162</v>
      </c>
      <c r="G1815" s="40">
        <f t="shared" si="38"/>
        <v>0</v>
      </c>
      <c r="H1815" s="40">
        <v>144</v>
      </c>
      <c r="I1815" s="40">
        <f t="shared" si="39"/>
        <v>18</v>
      </c>
      <c r="J1815" s="58">
        <v>0.11</v>
      </c>
      <c r="K1815" s="34">
        <v>162</v>
      </c>
      <c r="L1815" s="56"/>
      <c r="M1815" s="34">
        <f t="shared" si="40"/>
        <v>144</v>
      </c>
      <c r="N1815" s="34">
        <f t="shared" si="41"/>
        <v>18</v>
      </c>
      <c r="O1815" s="36">
        <f t="shared" si="37"/>
        <v>0.1111111111111111</v>
      </c>
    </row>
    <row r="1816" spans="1:15" x14ac:dyDescent="0.25">
      <c r="A1816" s="37">
        <v>220909</v>
      </c>
      <c r="B1816" s="30" t="s">
        <v>57</v>
      </c>
      <c r="C1816" s="30" t="s">
        <v>57</v>
      </c>
      <c r="D1816" s="30" t="s">
        <v>1761</v>
      </c>
      <c r="E1816" s="42">
        <v>3943</v>
      </c>
      <c r="F1816" s="32">
        <v>4162</v>
      </c>
      <c r="G1816" s="59">
        <f t="shared" si="38"/>
        <v>219</v>
      </c>
      <c r="H1816" s="59">
        <v>2358</v>
      </c>
      <c r="I1816" s="59">
        <f t="shared" si="39"/>
        <v>1804</v>
      </c>
      <c r="J1816" s="58">
        <v>0.43</v>
      </c>
      <c r="K1816" s="35">
        <v>4183</v>
      </c>
      <c r="L1816" s="29">
        <v>179</v>
      </c>
      <c r="M1816" s="35">
        <f t="shared" si="40"/>
        <v>2537</v>
      </c>
      <c r="N1816" s="35">
        <f t="shared" si="41"/>
        <v>1646</v>
      </c>
      <c r="O1816" s="36">
        <f t="shared" si="37"/>
        <v>0.39349748983982785</v>
      </c>
    </row>
    <row r="1817" spans="1:15" x14ac:dyDescent="0.25">
      <c r="A1817" s="37">
        <v>220910</v>
      </c>
      <c r="B1817" s="30" t="s">
        <v>57</v>
      </c>
      <c r="C1817" s="30" t="s">
        <v>57</v>
      </c>
      <c r="D1817" s="30" t="s">
        <v>1762</v>
      </c>
      <c r="E1817" s="42">
        <v>2526</v>
      </c>
      <c r="F1817" s="32">
        <v>3341</v>
      </c>
      <c r="G1817" s="59">
        <f t="shared" si="38"/>
        <v>815</v>
      </c>
      <c r="H1817" s="40">
        <v>922</v>
      </c>
      <c r="I1817" s="59">
        <f t="shared" si="39"/>
        <v>2419</v>
      </c>
      <c r="J1817" s="58">
        <v>0.72</v>
      </c>
      <c r="K1817" s="35">
        <v>3620</v>
      </c>
      <c r="L1817" s="29">
        <v>0</v>
      </c>
      <c r="M1817" s="34">
        <f t="shared" si="40"/>
        <v>922</v>
      </c>
      <c r="N1817" s="35">
        <f t="shared" si="41"/>
        <v>2698</v>
      </c>
      <c r="O1817" s="36">
        <f t="shared" si="37"/>
        <v>0.74530386740331489</v>
      </c>
    </row>
    <row r="1818" spans="1:15" x14ac:dyDescent="0.25">
      <c r="A1818" s="37">
        <v>220911</v>
      </c>
      <c r="B1818" s="30" t="s">
        <v>57</v>
      </c>
      <c r="C1818" s="30" t="s">
        <v>57</v>
      </c>
      <c r="D1818" s="30" t="s">
        <v>1763</v>
      </c>
      <c r="E1818" s="42">
        <v>2023</v>
      </c>
      <c r="F1818" s="32">
        <v>2068</v>
      </c>
      <c r="G1818" s="59">
        <f t="shared" si="38"/>
        <v>45</v>
      </c>
      <c r="H1818" s="59">
        <v>1461</v>
      </c>
      <c r="I1818" s="59">
        <f t="shared" si="39"/>
        <v>607</v>
      </c>
      <c r="J1818" s="58">
        <v>0.28999999999999998</v>
      </c>
      <c r="K1818" s="35">
        <v>2028</v>
      </c>
      <c r="L1818" s="56"/>
      <c r="M1818" s="35">
        <f t="shared" si="40"/>
        <v>1461</v>
      </c>
      <c r="N1818" s="35">
        <f t="shared" si="41"/>
        <v>567</v>
      </c>
      <c r="O1818" s="36">
        <f t="shared" si="37"/>
        <v>0.27958579881656803</v>
      </c>
    </row>
    <row r="1819" spans="1:15" x14ac:dyDescent="0.25">
      <c r="A1819" s="37">
        <v>220912</v>
      </c>
      <c r="B1819" s="30" t="s">
        <v>57</v>
      </c>
      <c r="C1819" s="30" t="s">
        <v>57</v>
      </c>
      <c r="D1819" s="30" t="s">
        <v>401</v>
      </c>
      <c r="E1819" s="42">
        <v>1695</v>
      </c>
      <c r="F1819" s="32">
        <v>1714</v>
      </c>
      <c r="G1819" s="59">
        <f t="shared" si="38"/>
        <v>19</v>
      </c>
      <c r="H1819" s="59">
        <v>1628</v>
      </c>
      <c r="I1819" s="59">
        <f t="shared" si="39"/>
        <v>86</v>
      </c>
      <c r="J1819" s="58">
        <v>0.05</v>
      </c>
      <c r="K1819" s="35">
        <v>1734</v>
      </c>
      <c r="L1819" s="56"/>
      <c r="M1819" s="35">
        <f t="shared" si="40"/>
        <v>1628</v>
      </c>
      <c r="N1819" s="35">
        <f t="shared" si="41"/>
        <v>106</v>
      </c>
      <c r="O1819" s="36">
        <f t="shared" si="37"/>
        <v>6.1130334486735868E-2</v>
      </c>
    </row>
    <row r="1820" spans="1:15" x14ac:dyDescent="0.25">
      <c r="A1820" s="37">
        <v>220913</v>
      </c>
      <c r="B1820" s="30" t="s">
        <v>57</v>
      </c>
      <c r="C1820" s="30" t="s">
        <v>57</v>
      </c>
      <c r="D1820" s="30" t="s">
        <v>1764</v>
      </c>
      <c r="E1820" s="42">
        <v>1734</v>
      </c>
      <c r="F1820" s="32">
        <v>2049</v>
      </c>
      <c r="G1820" s="59">
        <f t="shared" si="38"/>
        <v>315</v>
      </c>
      <c r="H1820" s="59">
        <v>1291</v>
      </c>
      <c r="I1820" s="59">
        <f t="shared" si="39"/>
        <v>758</v>
      </c>
      <c r="J1820" s="58">
        <v>0.37</v>
      </c>
      <c r="K1820" s="35">
        <v>2042</v>
      </c>
      <c r="L1820" s="29">
        <v>211</v>
      </c>
      <c r="M1820" s="35">
        <f t="shared" si="40"/>
        <v>1502</v>
      </c>
      <c r="N1820" s="35">
        <f t="shared" si="41"/>
        <v>540</v>
      </c>
      <c r="O1820" s="36">
        <f t="shared" si="37"/>
        <v>0.26444662095984328</v>
      </c>
    </row>
    <row r="1821" spans="1:15" x14ac:dyDescent="0.25">
      <c r="A1821" s="37">
        <v>220914</v>
      </c>
      <c r="B1821" s="30" t="s">
        <v>57</v>
      </c>
      <c r="C1821" s="30" t="s">
        <v>57</v>
      </c>
      <c r="D1821" s="30" t="s">
        <v>1765</v>
      </c>
      <c r="E1821" s="42">
        <v>1968</v>
      </c>
      <c r="F1821" s="32">
        <v>2010</v>
      </c>
      <c r="G1821" s="59">
        <f t="shared" si="38"/>
        <v>42</v>
      </c>
      <c r="H1821" s="59">
        <v>1723</v>
      </c>
      <c r="I1821" s="59">
        <f t="shared" si="39"/>
        <v>287</v>
      </c>
      <c r="J1821" s="58">
        <v>0.14000000000000001</v>
      </c>
      <c r="K1821" s="35">
        <v>2036</v>
      </c>
      <c r="L1821" s="56"/>
      <c r="M1821" s="35">
        <f t="shared" si="40"/>
        <v>1723</v>
      </c>
      <c r="N1821" s="35">
        <f t="shared" si="41"/>
        <v>313</v>
      </c>
      <c r="O1821" s="36">
        <f t="shared" si="37"/>
        <v>0.15373280943025541</v>
      </c>
    </row>
    <row r="1822" spans="1:15" x14ac:dyDescent="0.25">
      <c r="A1822" s="37">
        <v>221001</v>
      </c>
      <c r="B1822" s="30" t="s">
        <v>57</v>
      </c>
      <c r="C1822" s="30" t="s">
        <v>1766</v>
      </c>
      <c r="D1822" s="30" t="s">
        <v>1766</v>
      </c>
      <c r="E1822" s="42">
        <v>10247</v>
      </c>
      <c r="F1822" s="32">
        <v>12045</v>
      </c>
      <c r="G1822" s="59">
        <f t="shared" si="38"/>
        <v>1798</v>
      </c>
      <c r="H1822" s="59">
        <v>7542</v>
      </c>
      <c r="I1822" s="59">
        <f t="shared" si="39"/>
        <v>4503</v>
      </c>
      <c r="J1822" s="58">
        <v>0.37</v>
      </c>
      <c r="K1822" s="35">
        <v>12076</v>
      </c>
      <c r="L1822" s="56"/>
      <c r="M1822" s="35">
        <f t="shared" si="40"/>
        <v>7542</v>
      </c>
      <c r="N1822" s="35">
        <f t="shared" si="41"/>
        <v>4534</v>
      </c>
      <c r="O1822" s="36">
        <f t="shared" si="37"/>
        <v>0.37545544882411397</v>
      </c>
    </row>
    <row r="1823" spans="1:15" x14ac:dyDescent="0.25">
      <c r="A1823" s="37">
        <v>221002</v>
      </c>
      <c r="B1823" s="30" t="s">
        <v>57</v>
      </c>
      <c r="C1823" s="30" t="s">
        <v>1766</v>
      </c>
      <c r="D1823" s="30" t="s">
        <v>1767</v>
      </c>
      <c r="E1823" s="42">
        <v>7765</v>
      </c>
      <c r="F1823" s="32">
        <v>8477</v>
      </c>
      <c r="G1823" s="59">
        <f t="shared" si="38"/>
        <v>712</v>
      </c>
      <c r="H1823" s="59">
        <v>5056</v>
      </c>
      <c r="I1823" s="59">
        <f t="shared" si="39"/>
        <v>3421</v>
      </c>
      <c r="J1823" s="58">
        <v>0.4</v>
      </c>
      <c r="K1823" s="35">
        <v>8497</v>
      </c>
      <c r="L1823" s="29">
        <v>512</v>
      </c>
      <c r="M1823" s="35">
        <f t="shared" si="40"/>
        <v>5568</v>
      </c>
      <c r="N1823" s="35">
        <f t="shared" si="41"/>
        <v>2929</v>
      </c>
      <c r="O1823" s="36">
        <f t="shared" si="37"/>
        <v>0.34470989761092152</v>
      </c>
    </row>
    <row r="1824" spans="1:15" x14ac:dyDescent="0.25">
      <c r="A1824" s="37">
        <v>221003</v>
      </c>
      <c r="B1824" s="30" t="s">
        <v>57</v>
      </c>
      <c r="C1824" s="30" t="s">
        <v>1766</v>
      </c>
      <c r="D1824" s="30" t="s">
        <v>1768</v>
      </c>
      <c r="E1824" s="42">
        <v>9590</v>
      </c>
      <c r="F1824" s="32">
        <v>11056</v>
      </c>
      <c r="G1824" s="59">
        <f t="shared" si="38"/>
        <v>1466</v>
      </c>
      <c r="H1824" s="59">
        <v>7498</v>
      </c>
      <c r="I1824" s="59">
        <f t="shared" si="39"/>
        <v>3558</v>
      </c>
      <c r="J1824" s="58">
        <v>0.32</v>
      </c>
      <c r="K1824" s="35">
        <v>11095</v>
      </c>
      <c r="L1824" s="29">
        <v>744</v>
      </c>
      <c r="M1824" s="35">
        <f t="shared" si="40"/>
        <v>8242</v>
      </c>
      <c r="N1824" s="35">
        <f t="shared" si="41"/>
        <v>2853</v>
      </c>
      <c r="O1824" s="36">
        <f t="shared" si="37"/>
        <v>0.25714285714285712</v>
      </c>
    </row>
    <row r="1825" spans="1:15" x14ac:dyDescent="0.25">
      <c r="A1825" s="37">
        <v>221004</v>
      </c>
      <c r="B1825" s="30" t="s">
        <v>57</v>
      </c>
      <c r="C1825" s="30" t="s">
        <v>1766</v>
      </c>
      <c r="D1825" s="30" t="s">
        <v>1769</v>
      </c>
      <c r="E1825" s="42">
        <v>1292</v>
      </c>
      <c r="F1825" s="32">
        <v>1355</v>
      </c>
      <c r="G1825" s="59">
        <f t="shared" si="38"/>
        <v>63</v>
      </c>
      <c r="H1825" s="40">
        <v>845</v>
      </c>
      <c r="I1825" s="59">
        <f t="shared" si="39"/>
        <v>510</v>
      </c>
      <c r="J1825" s="58">
        <v>0.38</v>
      </c>
      <c r="K1825" s="35">
        <v>1374</v>
      </c>
      <c r="L1825" s="56"/>
      <c r="M1825" s="34">
        <f t="shared" si="40"/>
        <v>845</v>
      </c>
      <c r="N1825" s="35">
        <f t="shared" si="41"/>
        <v>529</v>
      </c>
      <c r="O1825" s="36">
        <f t="shared" si="37"/>
        <v>0.38500727802037843</v>
      </c>
    </row>
    <row r="1826" spans="1:15" x14ac:dyDescent="0.25">
      <c r="A1826" s="37">
        <v>221005</v>
      </c>
      <c r="B1826" s="30" t="s">
        <v>57</v>
      </c>
      <c r="C1826" s="30" t="s">
        <v>1766</v>
      </c>
      <c r="D1826" s="30" t="s">
        <v>1770</v>
      </c>
      <c r="E1826" s="42">
        <v>9444</v>
      </c>
      <c r="F1826" s="32">
        <v>10349</v>
      </c>
      <c r="G1826" s="59">
        <f t="shared" si="38"/>
        <v>905</v>
      </c>
      <c r="H1826" s="59">
        <v>5099</v>
      </c>
      <c r="I1826" s="59">
        <f t="shared" si="39"/>
        <v>5250</v>
      </c>
      <c r="J1826" s="58">
        <v>0.51</v>
      </c>
      <c r="K1826" s="35">
        <v>10260</v>
      </c>
      <c r="L1826" s="29">
        <v>1010</v>
      </c>
      <c r="M1826" s="35">
        <f t="shared" si="40"/>
        <v>6109</v>
      </c>
      <c r="N1826" s="35">
        <f t="shared" si="41"/>
        <v>4151</v>
      </c>
      <c r="O1826" s="36">
        <f t="shared" si="37"/>
        <v>0.40458089668615982</v>
      </c>
    </row>
    <row r="1827" spans="1:15" x14ac:dyDescent="0.25">
      <c r="A1827" s="37">
        <v>230101</v>
      </c>
      <c r="B1827" s="30" t="s">
        <v>58</v>
      </c>
      <c r="C1827" s="30" t="s">
        <v>58</v>
      </c>
      <c r="D1827" s="30" t="s">
        <v>58</v>
      </c>
      <c r="E1827" s="57">
        <v>595</v>
      </c>
      <c r="F1827" s="39">
        <v>701</v>
      </c>
      <c r="G1827" s="40">
        <f t="shared" si="38"/>
        <v>106</v>
      </c>
      <c r="H1827" s="40">
        <v>134</v>
      </c>
      <c r="I1827" s="40">
        <f t="shared" si="39"/>
        <v>567</v>
      </c>
      <c r="J1827" s="58">
        <v>0.81</v>
      </c>
      <c r="K1827" s="34">
        <v>715</v>
      </c>
      <c r="L1827" s="56"/>
      <c r="M1827" s="34">
        <f t="shared" si="40"/>
        <v>134</v>
      </c>
      <c r="N1827" s="34">
        <f t="shared" si="41"/>
        <v>581</v>
      </c>
      <c r="O1827" s="36">
        <f t="shared" si="37"/>
        <v>0.81258741258741263</v>
      </c>
    </row>
    <row r="1828" spans="1:15" x14ac:dyDescent="0.25">
      <c r="A1828" s="37">
        <v>230102</v>
      </c>
      <c r="B1828" s="30" t="s">
        <v>58</v>
      </c>
      <c r="C1828" s="30" t="s">
        <v>58</v>
      </c>
      <c r="D1828" s="30" t="s">
        <v>1771</v>
      </c>
      <c r="E1828" s="42">
        <v>1192</v>
      </c>
      <c r="F1828" s="32">
        <v>1531</v>
      </c>
      <c r="G1828" s="59">
        <f t="shared" si="38"/>
        <v>339</v>
      </c>
      <c r="H1828" s="40">
        <v>19</v>
      </c>
      <c r="I1828" s="59">
        <f t="shared" si="39"/>
        <v>1512</v>
      </c>
      <c r="J1828" s="58">
        <v>0.99</v>
      </c>
      <c r="K1828" s="35">
        <v>1622</v>
      </c>
      <c r="L1828" s="56"/>
      <c r="M1828" s="34">
        <f t="shared" si="40"/>
        <v>19</v>
      </c>
      <c r="N1828" s="35">
        <f t="shared" si="41"/>
        <v>1603</v>
      </c>
      <c r="O1828" s="36">
        <f t="shared" si="37"/>
        <v>0.98828606658446361</v>
      </c>
    </row>
    <row r="1829" spans="1:15" x14ac:dyDescent="0.25">
      <c r="A1829" s="37">
        <v>230103</v>
      </c>
      <c r="B1829" s="30" t="s">
        <v>58</v>
      </c>
      <c r="C1829" s="30" t="s">
        <v>58</v>
      </c>
      <c r="D1829" s="30" t="s">
        <v>1772</v>
      </c>
      <c r="E1829" s="42">
        <v>2690</v>
      </c>
      <c r="F1829" s="32">
        <v>3355</v>
      </c>
      <c r="G1829" s="59">
        <f t="shared" si="38"/>
        <v>665</v>
      </c>
      <c r="H1829" s="59">
        <v>2197</v>
      </c>
      <c r="I1829" s="59">
        <f t="shared" si="39"/>
        <v>1158</v>
      </c>
      <c r="J1829" s="58">
        <v>0.35</v>
      </c>
      <c r="K1829" s="35">
        <v>3424</v>
      </c>
      <c r="L1829" s="56"/>
      <c r="M1829" s="35">
        <f t="shared" si="40"/>
        <v>2197</v>
      </c>
      <c r="N1829" s="35">
        <f t="shared" si="41"/>
        <v>1227</v>
      </c>
      <c r="O1829" s="36">
        <f t="shared" si="37"/>
        <v>0.35835280373831774</v>
      </c>
    </row>
    <row r="1830" spans="1:15" x14ac:dyDescent="0.25">
      <c r="A1830" s="37">
        <v>230104</v>
      </c>
      <c r="B1830" s="30" t="s">
        <v>58</v>
      </c>
      <c r="C1830" s="30" t="s">
        <v>58</v>
      </c>
      <c r="D1830" s="30" t="s">
        <v>1773</v>
      </c>
      <c r="E1830" s="57">
        <v>401</v>
      </c>
      <c r="F1830" s="39">
        <v>466</v>
      </c>
      <c r="G1830" s="40">
        <f t="shared" si="38"/>
        <v>65</v>
      </c>
      <c r="H1830" s="40">
        <v>3</v>
      </c>
      <c r="I1830" s="40">
        <f t="shared" si="39"/>
        <v>463</v>
      </c>
      <c r="J1830" s="58">
        <v>0.99</v>
      </c>
      <c r="K1830" s="34">
        <v>507</v>
      </c>
      <c r="L1830" s="56"/>
      <c r="M1830" s="34">
        <f t="shared" si="40"/>
        <v>3</v>
      </c>
      <c r="N1830" s="34">
        <f t="shared" si="41"/>
        <v>504</v>
      </c>
      <c r="O1830" s="36">
        <f t="shared" si="37"/>
        <v>0.99408284023668636</v>
      </c>
    </row>
    <row r="1831" spans="1:15" x14ac:dyDescent="0.25">
      <c r="A1831" s="37">
        <v>230105</v>
      </c>
      <c r="B1831" s="30" t="s">
        <v>58</v>
      </c>
      <c r="C1831" s="30" t="s">
        <v>58</v>
      </c>
      <c r="D1831" s="30" t="s">
        <v>1774</v>
      </c>
      <c r="E1831" s="42">
        <v>2410</v>
      </c>
      <c r="F1831" s="32">
        <v>2779</v>
      </c>
      <c r="G1831" s="59">
        <f t="shared" si="38"/>
        <v>369</v>
      </c>
      <c r="H1831" s="40">
        <v>517</v>
      </c>
      <c r="I1831" s="59">
        <f t="shared" si="39"/>
        <v>2262</v>
      </c>
      <c r="J1831" s="58">
        <v>0.81</v>
      </c>
      <c r="K1831" s="35">
        <v>2688</v>
      </c>
      <c r="L1831" s="56"/>
      <c r="M1831" s="34">
        <f t="shared" si="40"/>
        <v>517</v>
      </c>
      <c r="N1831" s="35">
        <f t="shared" si="41"/>
        <v>2171</v>
      </c>
      <c r="O1831" s="36">
        <f t="shared" si="37"/>
        <v>0.80766369047619047</v>
      </c>
    </row>
    <row r="1832" spans="1:15" x14ac:dyDescent="0.25">
      <c r="A1832" s="37">
        <v>230106</v>
      </c>
      <c r="B1832" s="30" t="s">
        <v>58</v>
      </c>
      <c r="C1832" s="30" t="s">
        <v>58</v>
      </c>
      <c r="D1832" s="30" t="s">
        <v>1775</v>
      </c>
      <c r="E1832" s="42">
        <v>1942</v>
      </c>
      <c r="F1832" s="32">
        <v>2251</v>
      </c>
      <c r="G1832" s="59">
        <f t="shared" si="38"/>
        <v>309</v>
      </c>
      <c r="H1832" s="59">
        <v>1616</v>
      </c>
      <c r="I1832" s="59">
        <f t="shared" si="39"/>
        <v>635</v>
      </c>
      <c r="J1832" s="58">
        <v>0.28000000000000003</v>
      </c>
      <c r="K1832" s="35">
        <v>2277</v>
      </c>
      <c r="L1832" s="29">
        <v>635</v>
      </c>
      <c r="M1832" s="35">
        <f t="shared" si="40"/>
        <v>2251</v>
      </c>
      <c r="N1832" s="35">
        <f t="shared" si="41"/>
        <v>26</v>
      </c>
      <c r="O1832" s="36">
        <f t="shared" si="37"/>
        <v>1.1418533157663592E-2</v>
      </c>
    </row>
    <row r="1833" spans="1:15" x14ac:dyDescent="0.25">
      <c r="A1833" s="37">
        <v>230107</v>
      </c>
      <c r="B1833" s="30" t="s">
        <v>58</v>
      </c>
      <c r="C1833" s="30" t="s">
        <v>58</v>
      </c>
      <c r="D1833" s="30" t="s">
        <v>866</v>
      </c>
      <c r="E1833" s="42">
        <v>962</v>
      </c>
      <c r="F1833" s="32">
        <v>2150</v>
      </c>
      <c r="G1833" s="59">
        <f t="shared" si="38"/>
        <v>1188</v>
      </c>
      <c r="H1833" s="40">
        <v>438</v>
      </c>
      <c r="I1833" s="59">
        <f t="shared" si="39"/>
        <v>1712</v>
      </c>
      <c r="J1833" s="58">
        <v>0.8</v>
      </c>
      <c r="K1833" s="35">
        <v>2232</v>
      </c>
      <c r="L1833" s="56"/>
      <c r="M1833" s="34">
        <f t="shared" si="40"/>
        <v>438</v>
      </c>
      <c r="N1833" s="35">
        <f t="shared" si="41"/>
        <v>1794</v>
      </c>
      <c r="O1833" s="36">
        <f t="shared" si="37"/>
        <v>0.80376344086021501</v>
      </c>
    </row>
    <row r="1834" spans="1:15" x14ac:dyDescent="0.25">
      <c r="A1834" s="37">
        <v>230108</v>
      </c>
      <c r="B1834" s="30" t="s">
        <v>58</v>
      </c>
      <c r="C1834" s="30" t="s">
        <v>58</v>
      </c>
      <c r="D1834" s="30" t="s">
        <v>1776</v>
      </c>
      <c r="E1834" s="57">
        <v>590</v>
      </c>
      <c r="F1834" s="39">
        <v>617</v>
      </c>
      <c r="G1834" s="40">
        <f t="shared" si="38"/>
        <v>27</v>
      </c>
      <c r="H1834" s="40">
        <v>511</v>
      </c>
      <c r="I1834" s="40">
        <f t="shared" si="39"/>
        <v>106</v>
      </c>
      <c r="J1834" s="58">
        <v>0.17</v>
      </c>
      <c r="K1834" s="34">
        <v>586</v>
      </c>
      <c r="L1834" s="29">
        <v>0</v>
      </c>
      <c r="M1834" s="34">
        <f t="shared" si="40"/>
        <v>511</v>
      </c>
      <c r="N1834" s="34">
        <f t="shared" si="41"/>
        <v>75</v>
      </c>
      <c r="O1834" s="36">
        <f t="shared" si="37"/>
        <v>0.12798634812286688</v>
      </c>
    </row>
    <row r="1835" spans="1:15" x14ac:dyDescent="0.25">
      <c r="A1835" s="37">
        <v>230109</v>
      </c>
      <c r="B1835" s="30" t="s">
        <v>58</v>
      </c>
      <c r="C1835" s="30" t="s">
        <v>58</v>
      </c>
      <c r="D1835" s="30" t="s">
        <v>1777</v>
      </c>
      <c r="E1835" s="42">
        <v>3278</v>
      </c>
      <c r="F1835" s="32">
        <v>3564</v>
      </c>
      <c r="G1835" s="59">
        <f t="shared" si="38"/>
        <v>286</v>
      </c>
      <c r="H1835" s="59">
        <v>1186</v>
      </c>
      <c r="I1835" s="59">
        <f t="shared" si="39"/>
        <v>2378</v>
      </c>
      <c r="J1835" s="58">
        <v>0.67</v>
      </c>
      <c r="K1835" s="35">
        <v>3686</v>
      </c>
      <c r="L1835" s="56"/>
      <c r="M1835" s="35">
        <f t="shared" si="40"/>
        <v>1186</v>
      </c>
      <c r="N1835" s="35">
        <f t="shared" si="41"/>
        <v>2500</v>
      </c>
      <c r="O1835" s="36">
        <f t="shared" si="37"/>
        <v>0.67824199674443841</v>
      </c>
    </row>
    <row r="1836" spans="1:15" x14ac:dyDescent="0.25">
      <c r="A1836" s="37">
        <v>230110</v>
      </c>
      <c r="B1836" s="30" t="s">
        <v>58</v>
      </c>
      <c r="C1836" s="30" t="s">
        <v>58</v>
      </c>
      <c r="D1836" s="30" t="s">
        <v>1778</v>
      </c>
      <c r="E1836" s="57">
        <v>319</v>
      </c>
      <c r="F1836" s="39">
        <v>367</v>
      </c>
      <c r="G1836" s="40">
        <f t="shared" si="38"/>
        <v>48</v>
      </c>
      <c r="H1836" s="40">
        <v>67</v>
      </c>
      <c r="I1836" s="40">
        <f t="shared" si="39"/>
        <v>300</v>
      </c>
      <c r="J1836" s="58">
        <v>0.82</v>
      </c>
      <c r="K1836" s="34">
        <v>391</v>
      </c>
      <c r="L1836" s="56"/>
      <c r="M1836" s="34">
        <f t="shared" si="40"/>
        <v>67</v>
      </c>
      <c r="N1836" s="34">
        <f t="shared" si="41"/>
        <v>324</v>
      </c>
      <c r="O1836" s="36">
        <f t="shared" si="37"/>
        <v>0.82864450127877243</v>
      </c>
    </row>
    <row r="1837" spans="1:15" x14ac:dyDescent="0.25">
      <c r="A1837" s="37">
        <v>230111</v>
      </c>
      <c r="B1837" s="30" t="s">
        <v>58</v>
      </c>
      <c r="C1837" s="30" t="s">
        <v>58</v>
      </c>
      <c r="D1837" s="30" t="s">
        <v>1779</v>
      </c>
      <c r="E1837" s="42">
        <v>5561</v>
      </c>
      <c r="F1837" s="32">
        <v>6630</v>
      </c>
      <c r="G1837" s="59">
        <f t="shared" si="38"/>
        <v>1069</v>
      </c>
      <c r="H1837" s="40">
        <v>601</v>
      </c>
      <c r="I1837" s="59">
        <f t="shared" si="39"/>
        <v>6029</v>
      </c>
      <c r="J1837" s="58">
        <v>0.91</v>
      </c>
      <c r="K1837" s="35">
        <v>6726</v>
      </c>
      <c r="L1837" s="56"/>
      <c r="M1837" s="34">
        <f t="shared" si="40"/>
        <v>601</v>
      </c>
      <c r="N1837" s="35">
        <f t="shared" si="41"/>
        <v>6125</v>
      </c>
      <c r="O1837" s="36">
        <f t="shared" si="37"/>
        <v>0.91064525721082368</v>
      </c>
    </row>
    <row r="1838" spans="1:15" x14ac:dyDescent="0.25">
      <c r="A1838" s="37">
        <v>230201</v>
      </c>
      <c r="B1838" s="30" t="s">
        <v>58</v>
      </c>
      <c r="C1838" s="30" t="s">
        <v>1780</v>
      </c>
      <c r="D1838" s="30" t="s">
        <v>1780</v>
      </c>
      <c r="E1838" s="42">
        <v>2062</v>
      </c>
      <c r="F1838" s="32">
        <v>2420</v>
      </c>
      <c r="G1838" s="59">
        <f t="shared" si="38"/>
        <v>358</v>
      </c>
      <c r="H1838" s="59">
        <v>1587</v>
      </c>
      <c r="I1838" s="59">
        <f t="shared" si="39"/>
        <v>833</v>
      </c>
      <c r="J1838" s="58">
        <v>0.34</v>
      </c>
      <c r="K1838" s="35">
        <v>2359</v>
      </c>
      <c r="L1838" s="56"/>
      <c r="M1838" s="35">
        <f t="shared" si="40"/>
        <v>1587</v>
      </c>
      <c r="N1838" s="35">
        <f t="shared" si="41"/>
        <v>772</v>
      </c>
      <c r="O1838" s="36">
        <f t="shared" si="37"/>
        <v>0.32725731242051714</v>
      </c>
    </row>
    <row r="1839" spans="1:15" x14ac:dyDescent="0.25">
      <c r="A1839" s="37">
        <v>230202</v>
      </c>
      <c r="B1839" s="30" t="s">
        <v>58</v>
      </c>
      <c r="C1839" s="30" t="s">
        <v>1780</v>
      </c>
      <c r="D1839" s="30" t="s">
        <v>1781</v>
      </c>
      <c r="E1839" s="57">
        <v>893</v>
      </c>
      <c r="F1839" s="39">
        <v>997</v>
      </c>
      <c r="G1839" s="40">
        <f t="shared" si="38"/>
        <v>104</v>
      </c>
      <c r="H1839" s="40">
        <v>81</v>
      </c>
      <c r="I1839" s="40">
        <f t="shared" si="39"/>
        <v>916</v>
      </c>
      <c r="J1839" s="58">
        <v>0.92</v>
      </c>
      <c r="K1839" s="34">
        <v>970</v>
      </c>
      <c r="L1839" s="56"/>
      <c r="M1839" s="34">
        <f t="shared" si="40"/>
        <v>81</v>
      </c>
      <c r="N1839" s="34">
        <f t="shared" si="41"/>
        <v>889</v>
      </c>
      <c r="O1839" s="36">
        <f t="shared" si="37"/>
        <v>0.91649484536082471</v>
      </c>
    </row>
    <row r="1840" spans="1:15" x14ac:dyDescent="0.25">
      <c r="A1840" s="37">
        <v>230203</v>
      </c>
      <c r="B1840" s="30" t="s">
        <v>58</v>
      </c>
      <c r="C1840" s="30" t="s">
        <v>1780</v>
      </c>
      <c r="D1840" s="30" t="s">
        <v>1782</v>
      </c>
      <c r="E1840" s="42">
        <v>1091</v>
      </c>
      <c r="F1840" s="32">
        <v>1161</v>
      </c>
      <c r="G1840" s="59">
        <f t="shared" si="38"/>
        <v>70</v>
      </c>
      <c r="H1840" s="40">
        <v>391</v>
      </c>
      <c r="I1840" s="59">
        <f t="shared" si="39"/>
        <v>770</v>
      </c>
      <c r="J1840" s="58">
        <v>0.66</v>
      </c>
      <c r="K1840" s="35">
        <v>1120</v>
      </c>
      <c r="L1840" s="56"/>
      <c r="M1840" s="34">
        <f t="shared" si="40"/>
        <v>391</v>
      </c>
      <c r="N1840" s="35">
        <f t="shared" si="41"/>
        <v>729</v>
      </c>
      <c r="O1840" s="36">
        <f t="shared" si="37"/>
        <v>0.65089285714285716</v>
      </c>
    </row>
    <row r="1841" spans="1:15" x14ac:dyDescent="0.25">
      <c r="A1841" s="37">
        <v>230204</v>
      </c>
      <c r="B1841" s="30" t="s">
        <v>58</v>
      </c>
      <c r="C1841" s="30" t="s">
        <v>1780</v>
      </c>
      <c r="D1841" s="30" t="s">
        <v>1783</v>
      </c>
      <c r="E1841" s="57">
        <v>353</v>
      </c>
      <c r="F1841" s="39">
        <v>449</v>
      </c>
      <c r="G1841" s="40">
        <f t="shared" si="38"/>
        <v>96</v>
      </c>
      <c r="H1841" s="40">
        <v>326</v>
      </c>
      <c r="I1841" s="40">
        <f t="shared" si="39"/>
        <v>123</v>
      </c>
      <c r="J1841" s="58">
        <v>0.27</v>
      </c>
      <c r="K1841" s="34">
        <v>479</v>
      </c>
      <c r="L1841" s="56"/>
      <c r="M1841" s="34">
        <f t="shared" si="40"/>
        <v>326</v>
      </c>
      <c r="N1841" s="34">
        <f t="shared" si="41"/>
        <v>153</v>
      </c>
      <c r="O1841" s="36">
        <f t="shared" si="37"/>
        <v>0.31941544885177453</v>
      </c>
    </row>
    <row r="1842" spans="1:15" x14ac:dyDescent="0.25">
      <c r="A1842" s="37">
        <v>230205</v>
      </c>
      <c r="B1842" s="30" t="s">
        <v>58</v>
      </c>
      <c r="C1842" s="30" t="s">
        <v>1780</v>
      </c>
      <c r="D1842" s="30" t="s">
        <v>1784</v>
      </c>
      <c r="E1842" s="57">
        <v>486</v>
      </c>
      <c r="F1842" s="39">
        <v>503</v>
      </c>
      <c r="G1842" s="40">
        <f t="shared" si="38"/>
        <v>17</v>
      </c>
      <c r="H1842" s="40">
        <v>477</v>
      </c>
      <c r="I1842" s="40">
        <f t="shared" si="39"/>
        <v>26</v>
      </c>
      <c r="J1842" s="58">
        <v>0.05</v>
      </c>
      <c r="K1842" s="34">
        <v>480</v>
      </c>
      <c r="L1842" s="56"/>
      <c r="M1842" s="34">
        <f t="shared" si="40"/>
        <v>477</v>
      </c>
      <c r="N1842" s="34">
        <f t="shared" si="41"/>
        <v>3</v>
      </c>
      <c r="O1842" s="36">
        <f t="shared" si="37"/>
        <v>6.2500000000000003E-3</v>
      </c>
    </row>
    <row r="1843" spans="1:15" x14ac:dyDescent="0.25">
      <c r="A1843" s="37">
        <v>230206</v>
      </c>
      <c r="B1843" s="30" t="s">
        <v>58</v>
      </c>
      <c r="C1843" s="30" t="s">
        <v>1780</v>
      </c>
      <c r="D1843" s="30" t="s">
        <v>1785</v>
      </c>
      <c r="E1843" s="57">
        <v>629</v>
      </c>
      <c r="F1843" s="39">
        <v>712</v>
      </c>
      <c r="G1843" s="40">
        <f t="shared" si="38"/>
        <v>83</v>
      </c>
      <c r="H1843" s="40">
        <v>14</v>
      </c>
      <c r="I1843" s="40">
        <f t="shared" si="39"/>
        <v>698</v>
      </c>
      <c r="J1843" s="58">
        <v>0.98</v>
      </c>
      <c r="K1843" s="34">
        <v>685</v>
      </c>
      <c r="L1843" s="56"/>
      <c r="M1843" s="34">
        <f t="shared" si="40"/>
        <v>14</v>
      </c>
      <c r="N1843" s="34">
        <f t="shared" si="41"/>
        <v>671</v>
      </c>
      <c r="O1843" s="36">
        <f t="shared" si="37"/>
        <v>0.9795620437956204</v>
      </c>
    </row>
    <row r="1844" spans="1:15" x14ac:dyDescent="0.25">
      <c r="A1844" s="37">
        <v>230301</v>
      </c>
      <c r="B1844" s="30" t="s">
        <v>58</v>
      </c>
      <c r="C1844" s="30" t="s">
        <v>1786</v>
      </c>
      <c r="D1844" s="30" t="s">
        <v>1787</v>
      </c>
      <c r="E1844" s="42">
        <v>2192</v>
      </c>
      <c r="F1844" s="32">
        <v>2620</v>
      </c>
      <c r="G1844" s="59">
        <f t="shared" si="38"/>
        <v>428</v>
      </c>
      <c r="H1844" s="59">
        <v>2024</v>
      </c>
      <c r="I1844" s="59">
        <f t="shared" si="39"/>
        <v>596</v>
      </c>
      <c r="J1844" s="58">
        <v>0.23</v>
      </c>
      <c r="K1844" s="35">
        <v>2669</v>
      </c>
      <c r="L1844" s="29">
        <v>139</v>
      </c>
      <c r="M1844" s="35">
        <f t="shared" si="40"/>
        <v>2163</v>
      </c>
      <c r="N1844" s="35">
        <f t="shared" si="41"/>
        <v>506</v>
      </c>
      <c r="O1844" s="36">
        <f t="shared" si="37"/>
        <v>0.18958411390033719</v>
      </c>
    </row>
    <row r="1845" spans="1:15" x14ac:dyDescent="0.25">
      <c r="A1845" s="37">
        <v>230302</v>
      </c>
      <c r="B1845" s="30" t="s">
        <v>58</v>
      </c>
      <c r="C1845" s="30" t="s">
        <v>1786</v>
      </c>
      <c r="D1845" s="30" t="s">
        <v>1788</v>
      </c>
      <c r="E1845" s="42">
        <v>3956</v>
      </c>
      <c r="F1845" s="32">
        <v>6452</v>
      </c>
      <c r="G1845" s="59">
        <f t="shared" si="38"/>
        <v>2496</v>
      </c>
      <c r="H1845" s="59">
        <v>3956</v>
      </c>
      <c r="I1845" s="59">
        <f t="shared" si="39"/>
        <v>2496</v>
      </c>
      <c r="J1845" s="58">
        <v>0.39</v>
      </c>
      <c r="K1845" s="35">
        <v>6663</v>
      </c>
      <c r="L1845" s="29">
        <v>0</v>
      </c>
      <c r="M1845" s="35">
        <f t="shared" si="40"/>
        <v>3956</v>
      </c>
      <c r="N1845" s="35">
        <f t="shared" si="41"/>
        <v>2707</v>
      </c>
      <c r="O1845" s="36">
        <f t="shared" si="37"/>
        <v>0.40627345039771873</v>
      </c>
    </row>
    <row r="1846" spans="1:15" x14ac:dyDescent="0.25">
      <c r="A1846" s="37">
        <v>230303</v>
      </c>
      <c r="B1846" s="30" t="s">
        <v>58</v>
      </c>
      <c r="C1846" s="30" t="s">
        <v>1786</v>
      </c>
      <c r="D1846" s="30" t="s">
        <v>1789</v>
      </c>
      <c r="E1846" s="42">
        <v>1978</v>
      </c>
      <c r="F1846" s="32">
        <v>3223</v>
      </c>
      <c r="G1846" s="59">
        <f t="shared" si="38"/>
        <v>1245</v>
      </c>
      <c r="H1846" s="59">
        <v>1633</v>
      </c>
      <c r="I1846" s="59">
        <f t="shared" si="39"/>
        <v>1590</v>
      </c>
      <c r="J1846" s="58">
        <v>0.49</v>
      </c>
      <c r="K1846" s="35">
        <v>3217</v>
      </c>
      <c r="L1846" s="29">
        <v>0</v>
      </c>
      <c r="M1846" s="35">
        <f t="shared" si="40"/>
        <v>1633</v>
      </c>
      <c r="N1846" s="35">
        <f t="shared" si="41"/>
        <v>1584</v>
      </c>
      <c r="O1846" s="36">
        <f t="shared" si="37"/>
        <v>0.49238420889027046</v>
      </c>
    </row>
    <row r="1847" spans="1:15" x14ac:dyDescent="0.25">
      <c r="A1847" s="37">
        <v>230401</v>
      </c>
      <c r="B1847" s="30" t="s">
        <v>58</v>
      </c>
      <c r="C1847" s="30" t="s">
        <v>1790</v>
      </c>
      <c r="D1847" s="30" t="s">
        <v>1790</v>
      </c>
      <c r="E1847" s="57">
        <v>450</v>
      </c>
      <c r="F1847" s="39">
        <v>613</v>
      </c>
      <c r="G1847" s="40">
        <f t="shared" si="38"/>
        <v>163</v>
      </c>
      <c r="H1847" s="40">
        <v>0</v>
      </c>
      <c r="I1847" s="40">
        <f t="shared" si="39"/>
        <v>613</v>
      </c>
      <c r="J1847" s="58">
        <v>1</v>
      </c>
      <c r="K1847" s="34">
        <v>600</v>
      </c>
      <c r="L1847" s="56"/>
      <c r="M1847" s="34">
        <f t="shared" si="40"/>
        <v>0</v>
      </c>
      <c r="N1847" s="34">
        <f t="shared" si="41"/>
        <v>600</v>
      </c>
      <c r="O1847" s="36">
        <f t="shared" si="37"/>
        <v>1</v>
      </c>
    </row>
    <row r="1848" spans="1:15" x14ac:dyDescent="0.25">
      <c r="A1848" s="37">
        <v>230402</v>
      </c>
      <c r="B1848" s="30" t="s">
        <v>58</v>
      </c>
      <c r="C1848" s="30" t="s">
        <v>1790</v>
      </c>
      <c r="D1848" s="30" t="s">
        <v>1791</v>
      </c>
      <c r="E1848" s="57">
        <v>281</v>
      </c>
      <c r="F1848" s="39">
        <v>310</v>
      </c>
      <c r="G1848" s="40">
        <f t="shared" si="38"/>
        <v>29</v>
      </c>
      <c r="H1848" s="40">
        <v>304</v>
      </c>
      <c r="I1848" s="40">
        <f t="shared" si="39"/>
        <v>6</v>
      </c>
      <c r="J1848" s="58">
        <v>0.02</v>
      </c>
      <c r="K1848" s="34">
        <v>304</v>
      </c>
      <c r="L1848" s="56"/>
      <c r="M1848" s="34">
        <f t="shared" si="40"/>
        <v>304</v>
      </c>
      <c r="N1848" s="34">
        <f t="shared" si="41"/>
        <v>0</v>
      </c>
      <c r="O1848" s="36">
        <f t="shared" si="37"/>
        <v>0</v>
      </c>
    </row>
    <row r="1849" spans="1:15" x14ac:dyDescent="0.25">
      <c r="A1849" s="37">
        <v>230403</v>
      </c>
      <c r="B1849" s="30" t="s">
        <v>58</v>
      </c>
      <c r="C1849" s="30" t="s">
        <v>1790</v>
      </c>
      <c r="D1849" s="30" t="s">
        <v>1792</v>
      </c>
      <c r="E1849" s="57">
        <v>227</v>
      </c>
      <c r="F1849" s="39">
        <v>234</v>
      </c>
      <c r="G1849" s="40">
        <f t="shared" si="38"/>
        <v>7</v>
      </c>
      <c r="H1849" s="40">
        <v>222</v>
      </c>
      <c r="I1849" s="40">
        <f t="shared" si="39"/>
        <v>12</v>
      </c>
      <c r="J1849" s="58">
        <v>0.05</v>
      </c>
      <c r="K1849" s="34">
        <v>222</v>
      </c>
      <c r="L1849" s="56"/>
      <c r="M1849" s="34">
        <f t="shared" si="40"/>
        <v>222</v>
      </c>
      <c r="N1849" s="34">
        <f t="shared" si="41"/>
        <v>0</v>
      </c>
      <c r="O1849" s="36">
        <f t="shared" si="37"/>
        <v>0</v>
      </c>
    </row>
    <row r="1850" spans="1:15" x14ac:dyDescent="0.25">
      <c r="A1850" s="37">
        <v>230404</v>
      </c>
      <c r="B1850" s="30" t="s">
        <v>58</v>
      </c>
      <c r="C1850" s="30" t="s">
        <v>1790</v>
      </c>
      <c r="D1850" s="30" t="s">
        <v>1793</v>
      </c>
      <c r="E1850" s="57">
        <v>162</v>
      </c>
      <c r="F1850" s="39">
        <v>332</v>
      </c>
      <c r="G1850" s="40">
        <f t="shared" si="38"/>
        <v>170</v>
      </c>
      <c r="H1850" s="40">
        <v>159</v>
      </c>
      <c r="I1850" s="40">
        <f t="shared" si="39"/>
        <v>173</v>
      </c>
      <c r="J1850" s="58">
        <v>0.52</v>
      </c>
      <c r="K1850" s="34">
        <v>325</v>
      </c>
      <c r="L1850" s="56"/>
      <c r="M1850" s="34">
        <f t="shared" si="40"/>
        <v>159</v>
      </c>
      <c r="N1850" s="34">
        <f t="shared" si="41"/>
        <v>166</v>
      </c>
      <c r="O1850" s="36">
        <f t="shared" si="37"/>
        <v>0.51076923076923075</v>
      </c>
    </row>
    <row r="1851" spans="1:15" x14ac:dyDescent="0.25">
      <c r="A1851" s="37">
        <v>230405</v>
      </c>
      <c r="B1851" s="30" t="s">
        <v>58</v>
      </c>
      <c r="C1851" s="30" t="s">
        <v>1790</v>
      </c>
      <c r="D1851" s="30" t="s">
        <v>1794</v>
      </c>
      <c r="E1851" s="57">
        <v>350</v>
      </c>
      <c r="F1851" s="39">
        <v>348</v>
      </c>
      <c r="G1851" s="40">
        <f t="shared" si="38"/>
        <v>-2</v>
      </c>
      <c r="H1851" s="40">
        <v>347</v>
      </c>
      <c r="I1851" s="40">
        <f t="shared" si="39"/>
        <v>1</v>
      </c>
      <c r="J1851" s="58">
        <v>0</v>
      </c>
      <c r="K1851" s="34">
        <v>347</v>
      </c>
      <c r="L1851" s="56"/>
      <c r="M1851" s="34">
        <f t="shared" si="40"/>
        <v>347</v>
      </c>
      <c r="N1851" s="34">
        <f t="shared" si="41"/>
        <v>0</v>
      </c>
      <c r="O1851" s="36">
        <f t="shared" si="37"/>
        <v>0</v>
      </c>
    </row>
    <row r="1852" spans="1:15" x14ac:dyDescent="0.25">
      <c r="A1852" s="37">
        <v>230406</v>
      </c>
      <c r="B1852" s="30" t="s">
        <v>58</v>
      </c>
      <c r="C1852" s="30" t="s">
        <v>1790</v>
      </c>
      <c r="D1852" s="30" t="s">
        <v>1795</v>
      </c>
      <c r="E1852" s="57">
        <v>426</v>
      </c>
      <c r="F1852" s="39">
        <v>510</v>
      </c>
      <c r="G1852" s="40">
        <f t="shared" si="38"/>
        <v>84</v>
      </c>
      <c r="H1852" s="40">
        <v>313</v>
      </c>
      <c r="I1852" s="40">
        <f t="shared" si="39"/>
        <v>197</v>
      </c>
      <c r="J1852" s="58">
        <v>0.39</v>
      </c>
      <c r="K1852" s="34">
        <v>488</v>
      </c>
      <c r="L1852" s="56"/>
      <c r="M1852" s="34">
        <f t="shared" si="40"/>
        <v>313</v>
      </c>
      <c r="N1852" s="34">
        <f t="shared" si="41"/>
        <v>175</v>
      </c>
      <c r="O1852" s="36">
        <f t="shared" si="37"/>
        <v>0.35860655737704916</v>
      </c>
    </row>
    <row r="1853" spans="1:15" x14ac:dyDescent="0.25">
      <c r="A1853" s="37">
        <v>230407</v>
      </c>
      <c r="B1853" s="30" t="s">
        <v>58</v>
      </c>
      <c r="C1853" s="30" t="s">
        <v>1790</v>
      </c>
      <c r="D1853" s="30" t="s">
        <v>1796</v>
      </c>
      <c r="E1853" s="57">
        <v>281</v>
      </c>
      <c r="F1853" s="39">
        <v>322</v>
      </c>
      <c r="G1853" s="40">
        <f t="shared" si="38"/>
        <v>41</v>
      </c>
      <c r="H1853" s="40">
        <v>272</v>
      </c>
      <c r="I1853" s="40">
        <f t="shared" si="39"/>
        <v>50</v>
      </c>
      <c r="J1853" s="58">
        <v>0.16</v>
      </c>
      <c r="K1853" s="34">
        <v>312</v>
      </c>
      <c r="L1853" s="56"/>
      <c r="M1853" s="34">
        <f t="shared" si="40"/>
        <v>272</v>
      </c>
      <c r="N1853" s="34">
        <f t="shared" si="41"/>
        <v>40</v>
      </c>
      <c r="O1853" s="36">
        <f t="shared" si="37"/>
        <v>0.12820512820512819</v>
      </c>
    </row>
    <row r="1854" spans="1:15" x14ac:dyDescent="0.25">
      <c r="A1854" s="37">
        <v>230408</v>
      </c>
      <c r="B1854" s="30" t="s">
        <v>58</v>
      </c>
      <c r="C1854" s="30" t="s">
        <v>1790</v>
      </c>
      <c r="D1854" s="30" t="s">
        <v>1797</v>
      </c>
      <c r="E1854" s="57">
        <v>559</v>
      </c>
      <c r="F1854" s="39">
        <v>598</v>
      </c>
      <c r="G1854" s="40">
        <f t="shared" si="38"/>
        <v>39</v>
      </c>
      <c r="H1854" s="40">
        <v>528</v>
      </c>
      <c r="I1854" s="40">
        <f t="shared" si="39"/>
        <v>70</v>
      </c>
      <c r="J1854" s="58">
        <v>0.12</v>
      </c>
      <c r="K1854" s="34">
        <v>582</v>
      </c>
      <c r="L1854" s="56"/>
      <c r="M1854" s="34">
        <f t="shared" si="40"/>
        <v>528</v>
      </c>
      <c r="N1854" s="34">
        <f t="shared" si="41"/>
        <v>54</v>
      </c>
      <c r="O1854" s="36">
        <f t="shared" si="37"/>
        <v>9.2783505154639179E-2</v>
      </c>
    </row>
    <row r="1855" spans="1:15" x14ac:dyDescent="0.25">
      <c r="A1855" s="37">
        <v>240101</v>
      </c>
      <c r="B1855" s="30" t="s">
        <v>59</v>
      </c>
      <c r="C1855" s="30" t="s">
        <v>59</v>
      </c>
      <c r="D1855" s="30" t="s">
        <v>59</v>
      </c>
      <c r="E1855" s="57">
        <v>285</v>
      </c>
      <c r="F1855" s="39">
        <v>311</v>
      </c>
      <c r="G1855" s="40">
        <f t="shared" si="38"/>
        <v>26</v>
      </c>
      <c r="H1855" s="40">
        <v>233</v>
      </c>
      <c r="I1855" s="40">
        <f t="shared" si="39"/>
        <v>78</v>
      </c>
      <c r="J1855" s="58">
        <v>0.25</v>
      </c>
      <c r="K1855" s="34">
        <v>305</v>
      </c>
      <c r="L1855" s="56"/>
      <c r="M1855" s="34">
        <f t="shared" si="40"/>
        <v>233</v>
      </c>
      <c r="N1855" s="34">
        <f t="shared" si="41"/>
        <v>72</v>
      </c>
      <c r="O1855" s="36">
        <f t="shared" si="37"/>
        <v>0.23606557377049181</v>
      </c>
    </row>
    <row r="1856" spans="1:15" x14ac:dyDescent="0.25">
      <c r="A1856" s="37">
        <v>240102</v>
      </c>
      <c r="B1856" s="30" t="s">
        <v>59</v>
      </c>
      <c r="C1856" s="30" t="s">
        <v>59</v>
      </c>
      <c r="D1856" s="30" t="s">
        <v>1798</v>
      </c>
      <c r="E1856" s="42">
        <v>2173</v>
      </c>
      <c r="F1856" s="32">
        <v>2338</v>
      </c>
      <c r="G1856" s="59">
        <f t="shared" si="38"/>
        <v>165</v>
      </c>
      <c r="H1856" s="59">
        <v>1617</v>
      </c>
      <c r="I1856" s="59">
        <f t="shared" si="39"/>
        <v>721</v>
      </c>
      <c r="J1856" s="58">
        <v>0.31</v>
      </c>
      <c r="K1856" s="35">
        <v>2362</v>
      </c>
      <c r="L1856" s="29">
        <v>0</v>
      </c>
      <c r="M1856" s="35">
        <f t="shared" si="40"/>
        <v>1617</v>
      </c>
      <c r="N1856" s="35">
        <f t="shared" si="41"/>
        <v>745</v>
      </c>
      <c r="O1856" s="36">
        <f t="shared" si="37"/>
        <v>0.31541066892464015</v>
      </c>
    </row>
    <row r="1857" spans="1:15" x14ac:dyDescent="0.25">
      <c r="A1857" s="37">
        <v>240103</v>
      </c>
      <c r="B1857" s="30" t="s">
        <v>59</v>
      </c>
      <c r="C1857" s="30" t="s">
        <v>59</v>
      </c>
      <c r="D1857" s="30" t="s">
        <v>1799</v>
      </c>
      <c r="E1857" s="57">
        <v>440</v>
      </c>
      <c r="F1857" s="39">
        <v>494</v>
      </c>
      <c r="G1857" s="40">
        <f t="shared" si="38"/>
        <v>54</v>
      </c>
      <c r="H1857" s="40">
        <v>312</v>
      </c>
      <c r="I1857" s="40">
        <f t="shared" si="39"/>
        <v>182</v>
      </c>
      <c r="J1857" s="58">
        <v>0.37</v>
      </c>
      <c r="K1857" s="34">
        <v>508</v>
      </c>
      <c r="L1857" s="29">
        <v>0</v>
      </c>
      <c r="M1857" s="34">
        <f t="shared" si="40"/>
        <v>312</v>
      </c>
      <c r="N1857" s="34">
        <f t="shared" si="41"/>
        <v>196</v>
      </c>
      <c r="O1857" s="36">
        <f t="shared" si="37"/>
        <v>0.38582677165354329</v>
      </c>
    </row>
    <row r="1858" spans="1:15" x14ac:dyDescent="0.25">
      <c r="A1858" s="37">
        <v>240104</v>
      </c>
      <c r="B1858" s="30" t="s">
        <v>59</v>
      </c>
      <c r="C1858" s="30" t="s">
        <v>59</v>
      </c>
      <c r="D1858" s="30" t="s">
        <v>1800</v>
      </c>
      <c r="E1858" s="42">
        <v>4105</v>
      </c>
      <c r="F1858" s="32">
        <v>4524</v>
      </c>
      <c r="G1858" s="59">
        <f t="shared" si="38"/>
        <v>419</v>
      </c>
      <c r="H1858" s="59">
        <v>2084</v>
      </c>
      <c r="I1858" s="59">
        <f t="shared" si="39"/>
        <v>2440</v>
      </c>
      <c r="J1858" s="58">
        <v>0.54</v>
      </c>
      <c r="K1858" s="35">
        <v>4595</v>
      </c>
      <c r="L1858" s="56"/>
      <c r="M1858" s="35">
        <f t="shared" si="40"/>
        <v>2084</v>
      </c>
      <c r="N1858" s="35">
        <f t="shared" si="41"/>
        <v>2511</v>
      </c>
      <c r="O1858" s="36">
        <f t="shared" si="37"/>
        <v>0.54646354733405877</v>
      </c>
    </row>
    <row r="1859" spans="1:15" x14ac:dyDescent="0.25">
      <c r="A1859" s="37">
        <v>240105</v>
      </c>
      <c r="B1859" s="30" t="s">
        <v>59</v>
      </c>
      <c r="C1859" s="30" t="s">
        <v>59</v>
      </c>
      <c r="D1859" s="30" t="s">
        <v>1801</v>
      </c>
      <c r="E1859" s="42">
        <v>5914</v>
      </c>
      <c r="F1859" s="32">
        <v>6172</v>
      </c>
      <c r="G1859" s="59">
        <f t="shared" si="38"/>
        <v>258</v>
      </c>
      <c r="H1859" s="59">
        <v>3096</v>
      </c>
      <c r="I1859" s="59">
        <f t="shared" si="39"/>
        <v>3076</v>
      </c>
      <c r="J1859" s="58">
        <v>0.5</v>
      </c>
      <c r="K1859" s="35">
        <v>6234</v>
      </c>
      <c r="L1859" s="29">
        <v>218</v>
      </c>
      <c r="M1859" s="35">
        <f t="shared" si="40"/>
        <v>3314</v>
      </c>
      <c r="N1859" s="35">
        <f t="shared" si="41"/>
        <v>2920</v>
      </c>
      <c r="O1859" s="36">
        <f t="shared" si="37"/>
        <v>0.46839910170035293</v>
      </c>
    </row>
    <row r="1860" spans="1:15" x14ac:dyDescent="0.25">
      <c r="A1860" s="37">
        <v>240106</v>
      </c>
      <c r="B1860" s="30" t="s">
        <v>59</v>
      </c>
      <c r="C1860" s="30" t="s">
        <v>59</v>
      </c>
      <c r="D1860" s="30" t="s">
        <v>1802</v>
      </c>
      <c r="E1860" s="42">
        <v>4616</v>
      </c>
      <c r="F1860" s="32">
        <v>4826</v>
      </c>
      <c r="G1860" s="59">
        <f t="shared" si="38"/>
        <v>210</v>
      </c>
      <c r="H1860" s="59">
        <v>3541</v>
      </c>
      <c r="I1860" s="59">
        <f t="shared" si="39"/>
        <v>1285</v>
      </c>
      <c r="J1860" s="58">
        <v>0.27</v>
      </c>
      <c r="K1860" s="35">
        <v>4927</v>
      </c>
      <c r="L1860" s="56"/>
      <c r="M1860" s="35">
        <f t="shared" si="40"/>
        <v>3541</v>
      </c>
      <c r="N1860" s="35">
        <f t="shared" si="41"/>
        <v>1386</v>
      </c>
      <c r="O1860" s="36">
        <f t="shared" si="37"/>
        <v>0.28130708341790134</v>
      </c>
    </row>
    <row r="1861" spans="1:15" x14ac:dyDescent="0.25">
      <c r="A1861" s="37">
        <v>240201</v>
      </c>
      <c r="B1861" s="30" t="s">
        <v>59</v>
      </c>
      <c r="C1861" s="30" t="s">
        <v>1803</v>
      </c>
      <c r="D1861" s="30" t="s">
        <v>1804</v>
      </c>
      <c r="E1861" s="42">
        <v>2593</v>
      </c>
      <c r="F1861" s="32">
        <v>2733</v>
      </c>
      <c r="G1861" s="59">
        <f t="shared" si="38"/>
        <v>140</v>
      </c>
      <c r="H1861" s="59">
        <v>2235</v>
      </c>
      <c r="I1861" s="59">
        <f t="shared" si="39"/>
        <v>498</v>
      </c>
      <c r="J1861" s="58">
        <v>0.18</v>
      </c>
      <c r="K1861" s="35">
        <v>2635</v>
      </c>
      <c r="L1861" s="56"/>
      <c r="M1861" s="35">
        <f t="shared" si="40"/>
        <v>2235</v>
      </c>
      <c r="N1861" s="35">
        <f t="shared" si="41"/>
        <v>400</v>
      </c>
      <c r="O1861" s="36">
        <f t="shared" si="37"/>
        <v>0.15180265654648956</v>
      </c>
    </row>
    <row r="1862" spans="1:15" x14ac:dyDescent="0.25">
      <c r="A1862" s="37">
        <v>240202</v>
      </c>
      <c r="B1862" s="30" t="s">
        <v>59</v>
      </c>
      <c r="C1862" s="30" t="s">
        <v>1803</v>
      </c>
      <c r="D1862" s="30" t="s">
        <v>1805</v>
      </c>
      <c r="E1862" s="42">
        <v>2307</v>
      </c>
      <c r="F1862" s="32">
        <v>2658</v>
      </c>
      <c r="G1862" s="59">
        <f t="shared" si="38"/>
        <v>351</v>
      </c>
      <c r="H1862" s="59">
        <v>1943</v>
      </c>
      <c r="I1862" s="59">
        <f t="shared" si="39"/>
        <v>715</v>
      </c>
      <c r="J1862" s="58">
        <v>0.27</v>
      </c>
      <c r="K1862" s="35">
        <v>2700</v>
      </c>
      <c r="L1862" s="56"/>
      <c r="M1862" s="35">
        <f t="shared" si="40"/>
        <v>1943</v>
      </c>
      <c r="N1862" s="35">
        <f t="shared" si="41"/>
        <v>757</v>
      </c>
      <c r="O1862" s="36">
        <f t="shared" si="37"/>
        <v>0.28037037037037038</v>
      </c>
    </row>
    <row r="1863" spans="1:15" x14ac:dyDescent="0.25">
      <c r="A1863" s="37">
        <v>240203</v>
      </c>
      <c r="B1863" s="30" t="s">
        <v>59</v>
      </c>
      <c r="C1863" s="30" t="s">
        <v>1803</v>
      </c>
      <c r="D1863" s="30" t="s">
        <v>1806</v>
      </c>
      <c r="E1863" s="42">
        <v>1289</v>
      </c>
      <c r="F1863" s="32">
        <v>1596</v>
      </c>
      <c r="G1863" s="59">
        <f t="shared" si="38"/>
        <v>307</v>
      </c>
      <c r="H1863" s="40">
        <v>682</v>
      </c>
      <c r="I1863" s="59">
        <f t="shared" si="39"/>
        <v>914</v>
      </c>
      <c r="J1863" s="58">
        <v>0.56999999999999995</v>
      </c>
      <c r="K1863" s="35">
        <v>1659</v>
      </c>
      <c r="L1863" s="56"/>
      <c r="M1863" s="34">
        <f t="shared" si="40"/>
        <v>682</v>
      </c>
      <c r="N1863" s="35">
        <f t="shared" si="41"/>
        <v>977</v>
      </c>
      <c r="O1863" s="36">
        <f t="shared" si="37"/>
        <v>0.58890898131404457</v>
      </c>
    </row>
    <row r="1864" spans="1:15" x14ac:dyDescent="0.25">
      <c r="A1864" s="37">
        <v>240301</v>
      </c>
      <c r="B1864" s="30" t="s">
        <v>59</v>
      </c>
      <c r="C1864" s="30" t="s">
        <v>1807</v>
      </c>
      <c r="D1864" s="30" t="s">
        <v>1807</v>
      </c>
      <c r="E1864" s="57">
        <v>143</v>
      </c>
      <c r="F1864" s="39">
        <v>163</v>
      </c>
      <c r="G1864" s="40">
        <f t="shared" si="38"/>
        <v>20</v>
      </c>
      <c r="H1864" s="40">
        <v>0</v>
      </c>
      <c r="I1864" s="40">
        <f t="shared" si="39"/>
        <v>163</v>
      </c>
      <c r="J1864" s="58">
        <v>1</v>
      </c>
      <c r="K1864" s="34">
        <v>166</v>
      </c>
      <c r="L1864" s="56"/>
      <c r="M1864" s="34">
        <f t="shared" si="40"/>
        <v>0</v>
      </c>
      <c r="N1864" s="34">
        <f t="shared" si="41"/>
        <v>166</v>
      </c>
      <c r="O1864" s="36">
        <f t="shared" si="37"/>
        <v>1</v>
      </c>
    </row>
    <row r="1865" spans="1:15" x14ac:dyDescent="0.25">
      <c r="A1865" s="37">
        <v>240302</v>
      </c>
      <c r="B1865" s="30" t="s">
        <v>59</v>
      </c>
      <c r="C1865" s="30" t="s">
        <v>1807</v>
      </c>
      <c r="D1865" s="30" t="s">
        <v>1808</v>
      </c>
      <c r="E1865" s="42">
        <v>3690</v>
      </c>
      <c r="F1865" s="32">
        <v>4223</v>
      </c>
      <c r="G1865" s="59">
        <f t="shared" si="38"/>
        <v>533</v>
      </c>
      <c r="H1865" s="59">
        <v>2429</v>
      </c>
      <c r="I1865" s="59">
        <f t="shared" si="39"/>
        <v>1794</v>
      </c>
      <c r="J1865" s="58">
        <v>0.42</v>
      </c>
      <c r="K1865" s="35">
        <v>4473</v>
      </c>
      <c r="L1865" s="29">
        <v>0</v>
      </c>
      <c r="M1865" s="35">
        <f t="shared" si="40"/>
        <v>2429</v>
      </c>
      <c r="N1865" s="35">
        <f t="shared" si="41"/>
        <v>2044</v>
      </c>
      <c r="O1865" s="36">
        <f t="shared" si="37"/>
        <v>0.4569640062597809</v>
      </c>
    </row>
    <row r="1866" spans="1:15" x14ac:dyDescent="0.25">
      <c r="A1866" s="37">
        <v>240303</v>
      </c>
      <c r="B1866" s="30" t="s">
        <v>59</v>
      </c>
      <c r="C1866" s="30" t="s">
        <v>1807</v>
      </c>
      <c r="D1866" s="30" t="s">
        <v>1809</v>
      </c>
      <c r="E1866" s="42">
        <v>3594</v>
      </c>
      <c r="F1866" s="32">
        <v>3991</v>
      </c>
      <c r="G1866" s="59">
        <f t="shared" si="38"/>
        <v>397</v>
      </c>
      <c r="H1866" s="59">
        <v>3410</v>
      </c>
      <c r="I1866" s="59">
        <f t="shared" si="39"/>
        <v>581</v>
      </c>
      <c r="J1866" s="58">
        <v>0.15</v>
      </c>
      <c r="K1866" s="35">
        <v>4320</v>
      </c>
      <c r="L1866" s="56"/>
      <c r="M1866" s="35">
        <f t="shared" si="40"/>
        <v>3410</v>
      </c>
      <c r="N1866" s="35">
        <f t="shared" si="41"/>
        <v>910</v>
      </c>
      <c r="O1866" s="36">
        <f t="shared" si="37"/>
        <v>0.21064814814814814</v>
      </c>
    </row>
    <row r="1867" spans="1:15" x14ac:dyDescent="0.25">
      <c r="A1867" s="37">
        <v>240304</v>
      </c>
      <c r="B1867" s="30" t="s">
        <v>59</v>
      </c>
      <c r="C1867" s="30" t="s">
        <v>1807</v>
      </c>
      <c r="D1867" s="30" t="s">
        <v>1810</v>
      </c>
      <c r="E1867" s="42">
        <v>3644</v>
      </c>
      <c r="F1867" s="32">
        <v>3853</v>
      </c>
      <c r="G1867" s="59">
        <f t="shared" si="38"/>
        <v>209</v>
      </c>
      <c r="H1867" s="59">
        <v>3202</v>
      </c>
      <c r="I1867" s="59">
        <f t="shared" si="39"/>
        <v>651</v>
      </c>
      <c r="J1867" s="58">
        <v>0.17</v>
      </c>
      <c r="K1867" s="35">
        <v>3762</v>
      </c>
      <c r="L1867" s="29">
        <v>0</v>
      </c>
      <c r="M1867" s="35">
        <f t="shared" si="40"/>
        <v>3202</v>
      </c>
      <c r="N1867" s="35">
        <f t="shared" si="41"/>
        <v>560</v>
      </c>
      <c r="O1867" s="36">
        <f t="shared" si="37"/>
        <v>0.14885699096225413</v>
      </c>
    </row>
    <row r="1868" spans="1:15" x14ac:dyDescent="0.25">
      <c r="A1868" s="37">
        <v>250101</v>
      </c>
      <c r="B1868" s="30" t="s">
        <v>60</v>
      </c>
      <c r="C1868" s="30" t="s">
        <v>1811</v>
      </c>
      <c r="D1868" s="30" t="s">
        <v>1812</v>
      </c>
      <c r="E1868" s="42">
        <v>5467</v>
      </c>
      <c r="F1868" s="32">
        <v>5999</v>
      </c>
      <c r="G1868" s="59">
        <f t="shared" si="38"/>
        <v>532</v>
      </c>
      <c r="H1868" s="59">
        <v>1062</v>
      </c>
      <c r="I1868" s="59">
        <f t="shared" si="39"/>
        <v>4937</v>
      </c>
      <c r="J1868" s="58">
        <v>0.82</v>
      </c>
      <c r="K1868" s="35">
        <v>5760</v>
      </c>
      <c r="L1868" s="29">
        <v>0</v>
      </c>
      <c r="M1868" s="35">
        <f t="shared" si="40"/>
        <v>1062</v>
      </c>
      <c r="N1868" s="35">
        <f t="shared" si="41"/>
        <v>4698</v>
      </c>
      <c r="O1868" s="36">
        <f t="shared" si="37"/>
        <v>0.81562500000000004</v>
      </c>
    </row>
    <row r="1869" spans="1:15" x14ac:dyDescent="0.25">
      <c r="A1869" s="37">
        <v>250102</v>
      </c>
      <c r="B1869" s="30" t="s">
        <v>60</v>
      </c>
      <c r="C1869" s="30" t="s">
        <v>1811</v>
      </c>
      <c r="D1869" s="30" t="s">
        <v>1813</v>
      </c>
      <c r="E1869" s="42">
        <v>10708</v>
      </c>
      <c r="F1869" s="32">
        <v>12538</v>
      </c>
      <c r="G1869" s="59">
        <f t="shared" si="38"/>
        <v>1830</v>
      </c>
      <c r="H1869" s="59">
        <v>6874</v>
      </c>
      <c r="I1869" s="59">
        <f t="shared" si="39"/>
        <v>5664</v>
      </c>
      <c r="J1869" s="58">
        <v>0.45</v>
      </c>
      <c r="K1869" s="35">
        <v>12871</v>
      </c>
      <c r="L1869" s="56"/>
      <c r="M1869" s="35">
        <f t="shared" si="40"/>
        <v>6874</v>
      </c>
      <c r="N1869" s="35">
        <f t="shared" si="41"/>
        <v>5997</v>
      </c>
      <c r="O1869" s="36">
        <f t="shared" si="37"/>
        <v>0.46593116307979177</v>
      </c>
    </row>
    <row r="1870" spans="1:15" x14ac:dyDescent="0.25">
      <c r="A1870" s="37">
        <v>250103</v>
      </c>
      <c r="B1870" s="30" t="s">
        <v>60</v>
      </c>
      <c r="C1870" s="30" t="s">
        <v>1811</v>
      </c>
      <c r="D1870" s="30" t="s">
        <v>1814</v>
      </c>
      <c r="E1870" s="42">
        <v>10180</v>
      </c>
      <c r="F1870" s="32">
        <v>12217</v>
      </c>
      <c r="G1870" s="59">
        <f t="shared" si="38"/>
        <v>2037</v>
      </c>
      <c r="H1870" s="59">
        <v>2243</v>
      </c>
      <c r="I1870" s="59">
        <f t="shared" si="39"/>
        <v>9974</v>
      </c>
      <c r="J1870" s="58">
        <v>0.82</v>
      </c>
      <c r="K1870" s="35">
        <v>12350</v>
      </c>
      <c r="L1870" s="56"/>
      <c r="M1870" s="35">
        <f t="shared" si="40"/>
        <v>2243</v>
      </c>
      <c r="N1870" s="35">
        <f t="shared" si="41"/>
        <v>10107</v>
      </c>
      <c r="O1870" s="36">
        <f t="shared" si="37"/>
        <v>0.81838056680161941</v>
      </c>
    </row>
    <row r="1871" spans="1:15" x14ac:dyDescent="0.25">
      <c r="A1871" s="37">
        <v>250104</v>
      </c>
      <c r="B1871" s="30" t="s">
        <v>60</v>
      </c>
      <c r="C1871" s="30" t="s">
        <v>1811</v>
      </c>
      <c r="D1871" s="30" t="s">
        <v>1815</v>
      </c>
      <c r="E1871" s="42">
        <v>8678</v>
      </c>
      <c r="F1871" s="32">
        <v>9352</v>
      </c>
      <c r="G1871" s="59">
        <f t="shared" si="38"/>
        <v>674</v>
      </c>
      <c r="H1871" s="40">
        <v>804</v>
      </c>
      <c r="I1871" s="59">
        <f t="shared" si="39"/>
        <v>8548</v>
      </c>
      <c r="J1871" s="58">
        <v>0.91</v>
      </c>
      <c r="K1871" s="35">
        <v>9339</v>
      </c>
      <c r="L1871" s="56"/>
      <c r="M1871" s="34">
        <f t="shared" si="40"/>
        <v>804</v>
      </c>
      <c r="N1871" s="35">
        <f t="shared" si="41"/>
        <v>8535</v>
      </c>
      <c r="O1871" s="36">
        <f t="shared" si="37"/>
        <v>0.91390941214262766</v>
      </c>
    </row>
    <row r="1872" spans="1:15" x14ac:dyDescent="0.25">
      <c r="A1872" s="37">
        <v>250105</v>
      </c>
      <c r="B1872" s="30" t="s">
        <v>60</v>
      </c>
      <c r="C1872" s="30" t="s">
        <v>1811</v>
      </c>
      <c r="D1872" s="30" t="s">
        <v>1816</v>
      </c>
      <c r="E1872" s="42">
        <v>10720</v>
      </c>
      <c r="F1872" s="32">
        <v>11953</v>
      </c>
      <c r="G1872" s="59">
        <f t="shared" si="38"/>
        <v>1233</v>
      </c>
      <c r="H1872" s="59">
        <v>5754</v>
      </c>
      <c r="I1872" s="59">
        <f t="shared" si="39"/>
        <v>6199</v>
      </c>
      <c r="J1872" s="58">
        <v>0.52</v>
      </c>
      <c r="K1872" s="35">
        <v>12184</v>
      </c>
      <c r="L1872" s="56"/>
      <c r="M1872" s="35">
        <f t="shared" si="40"/>
        <v>5754</v>
      </c>
      <c r="N1872" s="35">
        <f t="shared" si="41"/>
        <v>6430</v>
      </c>
      <c r="O1872" s="36">
        <f t="shared" si="37"/>
        <v>0.52774130006565989</v>
      </c>
    </row>
    <row r="1873" spans="1:15" x14ac:dyDescent="0.25">
      <c r="A1873" s="37">
        <v>250106</v>
      </c>
      <c r="B1873" s="30" t="s">
        <v>60</v>
      </c>
      <c r="C1873" s="30" t="s">
        <v>1811</v>
      </c>
      <c r="D1873" s="30" t="s">
        <v>1817</v>
      </c>
      <c r="E1873" s="42">
        <v>2450</v>
      </c>
      <c r="F1873" s="32">
        <v>2475</v>
      </c>
      <c r="G1873" s="59">
        <f t="shared" si="38"/>
        <v>25</v>
      </c>
      <c r="H1873" s="59">
        <v>1614</v>
      </c>
      <c r="I1873" s="59">
        <f t="shared" si="39"/>
        <v>861</v>
      </c>
      <c r="J1873" s="58">
        <v>0.35</v>
      </c>
      <c r="K1873" s="35">
        <v>2234</v>
      </c>
      <c r="L1873" s="56"/>
      <c r="M1873" s="35">
        <f t="shared" si="40"/>
        <v>1614</v>
      </c>
      <c r="N1873" s="35">
        <f t="shared" si="41"/>
        <v>620</v>
      </c>
      <c r="O1873" s="36">
        <f t="shared" si="37"/>
        <v>0.27752909579230078</v>
      </c>
    </row>
    <row r="1874" spans="1:15" x14ac:dyDescent="0.25">
      <c r="A1874" s="37">
        <v>250107</v>
      </c>
      <c r="B1874" s="30" t="s">
        <v>60</v>
      </c>
      <c r="C1874" s="30" t="s">
        <v>1811</v>
      </c>
      <c r="D1874" s="30" t="s">
        <v>1818</v>
      </c>
      <c r="E1874" s="42">
        <v>1893</v>
      </c>
      <c r="F1874" s="32">
        <v>2082</v>
      </c>
      <c r="G1874" s="59">
        <f t="shared" si="38"/>
        <v>189</v>
      </c>
      <c r="H1874" s="59">
        <v>1040</v>
      </c>
      <c r="I1874" s="59">
        <f t="shared" si="39"/>
        <v>1042</v>
      </c>
      <c r="J1874" s="58">
        <v>0.5</v>
      </c>
      <c r="K1874" s="35">
        <v>2006</v>
      </c>
      <c r="L1874" s="29">
        <v>0</v>
      </c>
      <c r="M1874" s="35">
        <f t="shared" si="40"/>
        <v>1040</v>
      </c>
      <c r="N1874" s="35">
        <f t="shared" si="41"/>
        <v>966</v>
      </c>
      <c r="O1874" s="36">
        <f t="shared" si="37"/>
        <v>0.48155533399800599</v>
      </c>
    </row>
    <row r="1875" spans="1:15" x14ac:dyDescent="0.25">
      <c r="A1875" s="37">
        <v>250201</v>
      </c>
      <c r="B1875" s="30" t="s">
        <v>60</v>
      </c>
      <c r="C1875" s="30" t="s">
        <v>1819</v>
      </c>
      <c r="D1875" s="30" t="s">
        <v>1820</v>
      </c>
      <c r="E1875" s="42">
        <v>19307</v>
      </c>
      <c r="F1875" s="32">
        <v>22961</v>
      </c>
      <c r="G1875" s="59">
        <f t="shared" si="38"/>
        <v>3654</v>
      </c>
      <c r="H1875" s="59">
        <v>3293</v>
      </c>
      <c r="I1875" s="59">
        <f t="shared" si="39"/>
        <v>19668</v>
      </c>
      <c r="J1875" s="58">
        <v>0.86</v>
      </c>
      <c r="K1875" s="35">
        <v>23376</v>
      </c>
      <c r="L1875" s="29">
        <v>0</v>
      </c>
      <c r="M1875" s="35">
        <f t="shared" si="40"/>
        <v>3293</v>
      </c>
      <c r="N1875" s="35">
        <f t="shared" si="41"/>
        <v>20083</v>
      </c>
      <c r="O1875" s="36">
        <f t="shared" si="37"/>
        <v>0.85912902121834356</v>
      </c>
    </row>
    <row r="1876" spans="1:15" x14ac:dyDescent="0.25">
      <c r="A1876" s="37">
        <v>250202</v>
      </c>
      <c r="B1876" s="30" t="s">
        <v>60</v>
      </c>
      <c r="C1876" s="30" t="s">
        <v>1819</v>
      </c>
      <c r="D1876" s="30" t="s">
        <v>1821</v>
      </c>
      <c r="E1876" s="42">
        <v>3485</v>
      </c>
      <c r="F1876" s="32">
        <v>4448</v>
      </c>
      <c r="G1876" s="59">
        <f t="shared" si="38"/>
        <v>963</v>
      </c>
      <c r="H1876" s="40">
        <v>737</v>
      </c>
      <c r="I1876" s="59">
        <f t="shared" si="39"/>
        <v>3711</v>
      </c>
      <c r="J1876" s="58">
        <v>0.83</v>
      </c>
      <c r="K1876" s="35">
        <v>4514</v>
      </c>
      <c r="L1876" s="56"/>
      <c r="M1876" s="34">
        <f t="shared" si="40"/>
        <v>737</v>
      </c>
      <c r="N1876" s="35">
        <f t="shared" si="41"/>
        <v>3777</v>
      </c>
      <c r="O1876" s="36">
        <f t="shared" si="37"/>
        <v>0.83673017279574657</v>
      </c>
    </row>
    <row r="1877" spans="1:15" x14ac:dyDescent="0.25">
      <c r="A1877" s="37">
        <v>250203</v>
      </c>
      <c r="B1877" s="30" t="s">
        <v>60</v>
      </c>
      <c r="C1877" s="30" t="s">
        <v>1819</v>
      </c>
      <c r="D1877" s="30" t="s">
        <v>1822</v>
      </c>
      <c r="E1877" s="42">
        <v>5984</v>
      </c>
      <c r="F1877" s="32">
        <v>7230</v>
      </c>
      <c r="G1877" s="59">
        <f t="shared" si="38"/>
        <v>1246</v>
      </c>
      <c r="H1877" s="40">
        <v>215</v>
      </c>
      <c r="I1877" s="59">
        <f t="shared" si="39"/>
        <v>7015</v>
      </c>
      <c r="J1877" s="58">
        <v>0.97</v>
      </c>
      <c r="K1877" s="35">
        <v>7226</v>
      </c>
      <c r="L1877" s="56"/>
      <c r="M1877" s="34">
        <f t="shared" si="40"/>
        <v>215</v>
      </c>
      <c r="N1877" s="35">
        <f t="shared" si="41"/>
        <v>7011</v>
      </c>
      <c r="O1877" s="36">
        <f t="shared" si="37"/>
        <v>0.97024633268751725</v>
      </c>
    </row>
    <row r="1878" spans="1:15" x14ac:dyDescent="0.25">
      <c r="A1878" s="37">
        <v>250204</v>
      </c>
      <c r="B1878" s="30" t="s">
        <v>60</v>
      </c>
      <c r="C1878" s="30" t="s">
        <v>1819</v>
      </c>
      <c r="D1878" s="30" t="s">
        <v>1823</v>
      </c>
      <c r="E1878" s="42">
        <v>1897</v>
      </c>
      <c r="F1878" s="32">
        <v>2359</v>
      </c>
      <c r="G1878" s="59">
        <f t="shared" si="38"/>
        <v>462</v>
      </c>
      <c r="H1878" s="40">
        <v>90</v>
      </c>
      <c r="I1878" s="59">
        <f t="shared" si="39"/>
        <v>2269</v>
      </c>
      <c r="J1878" s="58">
        <v>0.96</v>
      </c>
      <c r="K1878" s="35">
        <v>2435</v>
      </c>
      <c r="L1878" s="56"/>
      <c r="M1878" s="34">
        <f t="shared" si="40"/>
        <v>90</v>
      </c>
      <c r="N1878" s="35">
        <f t="shared" si="41"/>
        <v>2345</v>
      </c>
      <c r="O1878" s="36">
        <f t="shared" si="37"/>
        <v>0.96303901437371664</v>
      </c>
    </row>
    <row r="1879" spans="1:15" x14ac:dyDescent="0.25">
      <c r="A1879" s="37">
        <v>250301</v>
      </c>
      <c r="B1879" s="30" t="s">
        <v>60</v>
      </c>
      <c r="C1879" s="30" t="s">
        <v>1824</v>
      </c>
      <c r="D1879" s="30" t="s">
        <v>1824</v>
      </c>
      <c r="E1879" s="42">
        <v>11736</v>
      </c>
      <c r="F1879" s="32">
        <v>14979</v>
      </c>
      <c r="G1879" s="59">
        <f t="shared" si="38"/>
        <v>3243</v>
      </c>
      <c r="H1879" s="59">
        <v>5281</v>
      </c>
      <c r="I1879" s="59">
        <f t="shared" si="39"/>
        <v>9698</v>
      </c>
      <c r="J1879" s="58">
        <v>0.65</v>
      </c>
      <c r="K1879" s="35">
        <v>15462</v>
      </c>
      <c r="L1879" s="29">
        <v>0</v>
      </c>
      <c r="M1879" s="35">
        <f t="shared" si="40"/>
        <v>5281</v>
      </c>
      <c r="N1879" s="35">
        <f t="shared" si="41"/>
        <v>10181</v>
      </c>
      <c r="O1879" s="36">
        <f t="shared" si="37"/>
        <v>0.65845298150303966</v>
      </c>
    </row>
    <row r="1880" spans="1:15" x14ac:dyDescent="0.25">
      <c r="A1880" s="37">
        <v>250302</v>
      </c>
      <c r="B1880" s="30" t="s">
        <v>60</v>
      </c>
      <c r="C1880" s="30" t="s">
        <v>1824</v>
      </c>
      <c r="D1880" s="30" t="s">
        <v>1825</v>
      </c>
      <c r="E1880" s="42">
        <v>4038</v>
      </c>
      <c r="F1880" s="32">
        <v>4680</v>
      </c>
      <c r="G1880" s="59">
        <f t="shared" si="38"/>
        <v>642</v>
      </c>
      <c r="H1880" s="59">
        <v>1640</v>
      </c>
      <c r="I1880" s="59">
        <f t="shared" si="39"/>
        <v>3040</v>
      </c>
      <c r="J1880" s="58">
        <v>0.65</v>
      </c>
      <c r="K1880" s="35">
        <v>4726</v>
      </c>
      <c r="L1880" s="56"/>
      <c r="M1880" s="35">
        <f t="shared" si="40"/>
        <v>1640</v>
      </c>
      <c r="N1880" s="35">
        <f t="shared" si="41"/>
        <v>3086</v>
      </c>
      <c r="O1880" s="36">
        <f t="shared" si="37"/>
        <v>0.65298349555649593</v>
      </c>
    </row>
    <row r="1881" spans="1:15" x14ac:dyDescent="0.25">
      <c r="A1881" s="37">
        <v>250303</v>
      </c>
      <c r="B1881" s="30" t="s">
        <v>60</v>
      </c>
      <c r="C1881" s="30" t="s">
        <v>1824</v>
      </c>
      <c r="D1881" s="30" t="s">
        <v>1826</v>
      </c>
      <c r="E1881" s="42">
        <v>3888</v>
      </c>
      <c r="F1881" s="32">
        <v>4603</v>
      </c>
      <c r="G1881" s="59">
        <f t="shared" si="38"/>
        <v>715</v>
      </c>
      <c r="H1881" s="59">
        <v>1997</v>
      </c>
      <c r="I1881" s="59">
        <f t="shared" si="39"/>
        <v>2606</v>
      </c>
      <c r="J1881" s="58">
        <v>0.56999999999999995</v>
      </c>
      <c r="K1881" s="35">
        <v>4472</v>
      </c>
      <c r="L1881" s="56"/>
      <c r="M1881" s="35">
        <f t="shared" si="40"/>
        <v>1997</v>
      </c>
      <c r="N1881" s="35">
        <f t="shared" si="41"/>
        <v>2475</v>
      </c>
      <c r="O1881" s="36">
        <f t="shared" si="37"/>
        <v>0.55344364937388191</v>
      </c>
    </row>
    <row r="1882" spans="1:15" x14ac:dyDescent="0.25">
      <c r="A1882" s="37">
        <v>250304</v>
      </c>
      <c r="B1882" s="30" t="s">
        <v>60</v>
      </c>
      <c r="C1882" s="30" t="s">
        <v>1824</v>
      </c>
      <c r="D1882" s="30" t="s">
        <v>1827</v>
      </c>
      <c r="E1882" s="42">
        <v>3759</v>
      </c>
      <c r="F1882" s="32">
        <v>5039</v>
      </c>
      <c r="G1882" s="59">
        <f t="shared" si="38"/>
        <v>1280</v>
      </c>
      <c r="H1882" s="59">
        <v>2630</v>
      </c>
      <c r="I1882" s="59">
        <f t="shared" si="39"/>
        <v>2409</v>
      </c>
      <c r="J1882" s="58">
        <v>0.48</v>
      </c>
      <c r="K1882" s="35">
        <v>5227</v>
      </c>
      <c r="L1882" s="56"/>
      <c r="M1882" s="35">
        <f t="shared" si="40"/>
        <v>2630</v>
      </c>
      <c r="N1882" s="35">
        <f t="shared" si="41"/>
        <v>2597</v>
      </c>
      <c r="O1882" s="36">
        <f t="shared" si="37"/>
        <v>0.49684331356418598</v>
      </c>
    </row>
    <row r="1883" spans="1:15" x14ac:dyDescent="0.25">
      <c r="A1883" s="37">
        <v>250305</v>
      </c>
      <c r="B1883" s="30" t="s">
        <v>60</v>
      </c>
      <c r="C1883" s="30" t="s">
        <v>1824</v>
      </c>
      <c r="D1883" s="30" t="s">
        <v>1828</v>
      </c>
      <c r="E1883" s="42">
        <v>1171</v>
      </c>
      <c r="F1883" s="32">
        <v>1294</v>
      </c>
      <c r="G1883" s="59">
        <f t="shared" si="38"/>
        <v>123</v>
      </c>
      <c r="H1883" s="40">
        <v>886</v>
      </c>
      <c r="I1883" s="59">
        <f t="shared" si="39"/>
        <v>408</v>
      </c>
      <c r="J1883" s="58">
        <v>0.32</v>
      </c>
      <c r="K1883" s="35">
        <v>1174</v>
      </c>
      <c r="L1883" s="56"/>
      <c r="M1883" s="34">
        <f t="shared" si="40"/>
        <v>886</v>
      </c>
      <c r="N1883" s="35">
        <f t="shared" si="41"/>
        <v>288</v>
      </c>
      <c r="O1883" s="36">
        <f t="shared" si="37"/>
        <v>0.24531516183986371</v>
      </c>
    </row>
    <row r="1884" spans="1:15" x14ac:dyDescent="0.25">
      <c r="A1884" s="37">
        <v>250401</v>
      </c>
      <c r="B1884" s="30" t="s">
        <v>60</v>
      </c>
      <c r="C1884" s="30" t="s">
        <v>1829</v>
      </c>
      <c r="D1884" s="30" t="s">
        <v>1829</v>
      </c>
      <c r="E1884" s="42">
        <v>2680</v>
      </c>
      <c r="F1884" s="32">
        <v>3317</v>
      </c>
      <c r="G1884" s="59">
        <f t="shared" si="38"/>
        <v>637</v>
      </c>
      <c r="H1884" s="40">
        <v>71</v>
      </c>
      <c r="I1884" s="59">
        <f t="shared" si="39"/>
        <v>3246</v>
      </c>
      <c r="J1884" s="58">
        <v>0.98</v>
      </c>
      <c r="K1884" s="35">
        <v>3284</v>
      </c>
      <c r="L1884" s="56"/>
      <c r="M1884" s="34">
        <f t="shared" si="40"/>
        <v>71</v>
      </c>
      <c r="N1884" s="35">
        <f t="shared" si="41"/>
        <v>3213</v>
      </c>
      <c r="O1884" s="36">
        <f t="shared" si="37"/>
        <v>0.97838002436053595</v>
      </c>
    </row>
  </sheetData>
  <autoFilter ref="A10:O1884"/>
  <customSheetViews>
    <customSheetView guid="{9AB61B3D-962A-450E-A7BF-6485216DD114}" filter="1" showAutoFilter="1">
      <pageMargins left="0.7" right="0.7" top="0.75" bottom="0.75" header="0.3" footer="0.3"/>
      <autoFilter ref="A9:O1884"/>
      <extLst>
        <ext uri="GoogleSheetsCustomDataVersion1">
          <go:sheetsCustomData xmlns:go="http://customooxmlschemas.google.com/" filterViewId="924436650"/>
        </ext>
      </extLst>
    </customSheetView>
  </customSheetViews>
  <mergeCells count="10">
    <mergeCell ref="A8:D8"/>
    <mergeCell ref="F8:J8"/>
    <mergeCell ref="K8:O8"/>
    <mergeCell ref="A1:O1"/>
    <mergeCell ref="A3:B3"/>
    <mergeCell ref="C3:O3"/>
    <mergeCell ref="A4:B4"/>
    <mergeCell ref="C4:O4"/>
    <mergeCell ref="A5:B5"/>
    <mergeCell ref="C6:O6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3C47D"/>
    <outlinePr summaryBelow="0" summaryRight="0"/>
  </sheetPr>
  <dimension ref="A1:O1884"/>
  <sheetViews>
    <sheetView workbookViewId="0"/>
  </sheetViews>
  <sheetFormatPr baseColWidth="10" defaultColWidth="12.625" defaultRowHeight="15" customHeight="1" x14ac:dyDescent="0.2"/>
  <cols>
    <col min="1" max="1" width="9.625" customWidth="1"/>
    <col min="5" max="5" width="12.625" hidden="1"/>
    <col min="7" max="7" width="12.625" hidden="1"/>
    <col min="12" max="12" width="9.75" customWidth="1"/>
  </cols>
  <sheetData>
    <row r="1" spans="1:15" ht="15.75" x14ac:dyDescent="0.25">
      <c r="A1" s="377" t="s">
        <v>23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9"/>
    </row>
    <row r="2" spans="1:15" x14ac:dyDescent="0.25">
      <c r="A2" s="62"/>
      <c r="B2" s="62"/>
      <c r="C2" s="62"/>
      <c r="D2" s="62"/>
      <c r="E2" s="62"/>
      <c r="F2" s="62"/>
      <c r="G2" s="62"/>
      <c r="H2" s="62"/>
      <c r="I2" s="62"/>
      <c r="J2" s="62"/>
      <c r="K2" s="15"/>
      <c r="L2" s="15"/>
      <c r="M2" s="15"/>
      <c r="N2" s="15"/>
      <c r="O2" s="15"/>
    </row>
    <row r="3" spans="1:15" ht="14.25" x14ac:dyDescent="0.2">
      <c r="A3" s="380" t="s">
        <v>24</v>
      </c>
      <c r="B3" s="379"/>
      <c r="C3" s="381" t="s">
        <v>6</v>
      </c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9"/>
    </row>
    <row r="4" spans="1:15" ht="14.25" x14ac:dyDescent="0.2">
      <c r="A4" s="380" t="s">
        <v>1830</v>
      </c>
      <c r="B4" s="379"/>
      <c r="C4" s="381" t="s">
        <v>4</v>
      </c>
      <c r="D4" s="378"/>
      <c r="E4" s="378"/>
      <c r="F4" s="378"/>
      <c r="G4" s="378"/>
      <c r="H4" s="378"/>
      <c r="I4" s="378"/>
      <c r="J4" s="378"/>
      <c r="K4" s="378"/>
      <c r="L4" s="378"/>
      <c r="M4" s="378"/>
      <c r="N4" s="378"/>
      <c r="O4" s="379"/>
    </row>
    <row r="5" spans="1:15" ht="14.25" x14ac:dyDescent="0.2">
      <c r="A5" s="380" t="s">
        <v>26</v>
      </c>
      <c r="B5" s="379"/>
      <c r="C5" s="381" t="s">
        <v>3</v>
      </c>
      <c r="D5" s="378"/>
      <c r="E5" s="378"/>
      <c r="F5" s="378"/>
      <c r="G5" s="378"/>
      <c r="H5" s="378"/>
      <c r="I5" s="378"/>
      <c r="J5" s="378"/>
      <c r="K5" s="378"/>
      <c r="L5" s="378"/>
      <c r="M5" s="378"/>
      <c r="N5" s="378"/>
      <c r="O5" s="379"/>
    </row>
    <row r="6" spans="1:15" ht="14.25" x14ac:dyDescent="0.2">
      <c r="A6" s="4" t="s">
        <v>27</v>
      </c>
      <c r="B6" s="5"/>
      <c r="C6" s="390" t="s">
        <v>1</v>
      </c>
      <c r="D6" s="378"/>
      <c r="E6" s="378"/>
      <c r="F6" s="378"/>
      <c r="G6" s="378"/>
      <c r="H6" s="378"/>
      <c r="I6" s="378"/>
      <c r="J6" s="378"/>
      <c r="K6" s="378"/>
      <c r="L6" s="378"/>
      <c r="M6" s="378"/>
      <c r="N6" s="378"/>
      <c r="O6" s="379"/>
    </row>
    <row r="7" spans="1:15" x14ac:dyDescent="0.25">
      <c r="A7" s="11"/>
      <c r="B7" s="12"/>
      <c r="C7" s="12"/>
      <c r="D7" s="14">
        <f>SUBTOTAL(3,D11:D1884)</f>
        <v>1874</v>
      </c>
      <c r="E7" s="14"/>
      <c r="F7" s="15"/>
      <c r="G7" s="63"/>
      <c r="H7" s="15"/>
      <c r="I7" s="15"/>
      <c r="J7" s="17"/>
      <c r="K7" s="15"/>
      <c r="L7" s="15"/>
      <c r="M7" s="15"/>
      <c r="N7" s="15"/>
      <c r="O7" s="15"/>
    </row>
    <row r="8" spans="1:15" ht="18" customHeight="1" x14ac:dyDescent="0.2">
      <c r="A8" s="382" t="s">
        <v>61</v>
      </c>
      <c r="B8" s="383"/>
      <c r="C8" s="383"/>
      <c r="D8" s="384"/>
      <c r="E8" s="19"/>
      <c r="F8" s="387" t="s">
        <v>64</v>
      </c>
      <c r="G8" s="375"/>
      <c r="H8" s="375"/>
      <c r="I8" s="375"/>
      <c r="J8" s="376"/>
      <c r="K8" s="388" t="s">
        <v>30</v>
      </c>
      <c r="L8" s="374" t="s">
        <v>31</v>
      </c>
      <c r="M8" s="375"/>
      <c r="N8" s="375"/>
      <c r="O8" s="376"/>
    </row>
    <row r="9" spans="1:15" ht="31.5" customHeight="1" x14ac:dyDescent="0.2">
      <c r="A9" s="18" t="s">
        <v>28</v>
      </c>
      <c r="B9" s="19" t="s">
        <v>29</v>
      </c>
      <c r="C9" s="20" t="s">
        <v>65</v>
      </c>
      <c r="D9" s="20" t="s">
        <v>66</v>
      </c>
      <c r="E9" s="20" t="s">
        <v>62</v>
      </c>
      <c r="F9" s="20" t="s">
        <v>63</v>
      </c>
      <c r="G9" s="21" t="s">
        <v>67</v>
      </c>
      <c r="H9" s="20" t="s">
        <v>68</v>
      </c>
      <c r="I9" s="20" t="s">
        <v>69</v>
      </c>
      <c r="J9" s="20" t="s">
        <v>70</v>
      </c>
      <c r="K9" s="389"/>
      <c r="L9" s="22" t="s">
        <v>71</v>
      </c>
      <c r="M9" s="23" t="s">
        <v>32</v>
      </c>
      <c r="N9" s="23" t="s">
        <v>33</v>
      </c>
      <c r="O9" s="23" t="s">
        <v>34</v>
      </c>
    </row>
    <row r="10" spans="1:15" x14ac:dyDescent="0.25">
      <c r="A10" s="24"/>
      <c r="B10" s="25" t="s">
        <v>35</v>
      </c>
      <c r="C10" s="25"/>
      <c r="D10" s="25"/>
      <c r="E10" s="26">
        <f t="shared" ref="E10:I10" si="0">SUBTOTAL(9,E11:E1884)</f>
        <v>21991230</v>
      </c>
      <c r="F10" s="26">
        <f t="shared" si="0"/>
        <v>24527353</v>
      </c>
      <c r="G10" s="26">
        <f t="shared" si="0"/>
        <v>2536123</v>
      </c>
      <c r="H10" s="26">
        <f t="shared" si="0"/>
        <v>19770488</v>
      </c>
      <c r="I10" s="26">
        <f t="shared" si="0"/>
        <v>4756865</v>
      </c>
      <c r="J10" s="27">
        <f>I10/F10</f>
        <v>0.19394122961413732</v>
      </c>
      <c r="K10" s="26">
        <f t="shared" ref="K10:N10" si="1">SUBTOTAL(9,K11:K1884)</f>
        <v>25072713</v>
      </c>
      <c r="L10" s="26">
        <f t="shared" si="1"/>
        <v>153296</v>
      </c>
      <c r="M10" s="26">
        <f t="shared" si="1"/>
        <v>19923784</v>
      </c>
      <c r="N10" s="26">
        <f t="shared" si="1"/>
        <v>5148929</v>
      </c>
      <c r="O10" s="36">
        <f t="shared" ref="O10:O264" si="2">N10/K10</f>
        <v>0.20535986672044626</v>
      </c>
    </row>
    <row r="11" spans="1:15" x14ac:dyDescent="0.25">
      <c r="A11" s="39">
        <v>10101</v>
      </c>
      <c r="B11" s="30" t="s">
        <v>36</v>
      </c>
      <c r="C11" s="30" t="s">
        <v>73</v>
      </c>
      <c r="D11" s="30" t="s">
        <v>73</v>
      </c>
      <c r="E11" s="64">
        <v>31082</v>
      </c>
      <c r="F11" s="65">
        <v>37372</v>
      </c>
      <c r="G11" s="65">
        <f t="shared" ref="G11:G265" si="3">F11-E11</f>
        <v>6290</v>
      </c>
      <c r="H11" s="65">
        <v>28086</v>
      </c>
      <c r="I11" s="66">
        <f t="shared" ref="I11:I265" si="4">F11-H11</f>
        <v>9286</v>
      </c>
      <c r="J11" s="67">
        <v>0.2485</v>
      </c>
      <c r="K11" s="34">
        <v>38580</v>
      </c>
      <c r="L11" s="56"/>
      <c r="M11" s="35">
        <f t="shared" ref="M11:M265" si="5">H11+L11</f>
        <v>28086</v>
      </c>
      <c r="N11" s="35">
        <f t="shared" ref="N11:N265" si="6">K11-M11</f>
        <v>10494</v>
      </c>
      <c r="O11" s="36">
        <f t="shared" si="2"/>
        <v>0.27200622083981335</v>
      </c>
    </row>
    <row r="12" spans="1:15" x14ac:dyDescent="0.25">
      <c r="A12" s="39">
        <v>10102</v>
      </c>
      <c r="B12" s="30" t="s">
        <v>36</v>
      </c>
      <c r="C12" s="30" t="s">
        <v>73</v>
      </c>
      <c r="D12" s="30" t="s">
        <v>74</v>
      </c>
      <c r="E12" s="68"/>
      <c r="F12" s="29">
        <v>0</v>
      </c>
      <c r="G12" s="29">
        <f t="shared" si="3"/>
        <v>0</v>
      </c>
      <c r="H12" s="29">
        <v>0</v>
      </c>
      <c r="I12" s="66">
        <f t="shared" si="4"/>
        <v>0</v>
      </c>
      <c r="J12" s="69" t="s">
        <v>1834</v>
      </c>
      <c r="K12" s="34">
        <v>0</v>
      </c>
      <c r="L12" s="56"/>
      <c r="M12" s="34">
        <f t="shared" si="5"/>
        <v>0</v>
      </c>
      <c r="N12" s="34">
        <f t="shared" si="6"/>
        <v>0</v>
      </c>
      <c r="O12" s="36" t="e">
        <f t="shared" si="2"/>
        <v>#DIV/0!</v>
      </c>
    </row>
    <row r="13" spans="1:15" x14ac:dyDescent="0.25">
      <c r="A13" s="39">
        <v>10103</v>
      </c>
      <c r="B13" s="30" t="s">
        <v>36</v>
      </c>
      <c r="C13" s="30" t="s">
        <v>73</v>
      </c>
      <c r="D13" s="30" t="s">
        <v>75</v>
      </c>
      <c r="E13" s="68"/>
      <c r="F13" s="29">
        <v>0</v>
      </c>
      <c r="G13" s="29">
        <f t="shared" si="3"/>
        <v>0</v>
      </c>
      <c r="H13" s="29">
        <v>0</v>
      </c>
      <c r="I13" s="66">
        <f t="shared" si="4"/>
        <v>0</v>
      </c>
      <c r="J13" s="69" t="s">
        <v>1834</v>
      </c>
      <c r="K13" s="34">
        <v>0</v>
      </c>
      <c r="L13" s="56"/>
      <c r="M13" s="34">
        <f t="shared" si="5"/>
        <v>0</v>
      </c>
      <c r="N13" s="34">
        <f t="shared" si="6"/>
        <v>0</v>
      </c>
      <c r="O13" s="36" t="e">
        <f t="shared" si="2"/>
        <v>#DIV/0!</v>
      </c>
    </row>
    <row r="14" spans="1:15" x14ac:dyDescent="0.25">
      <c r="A14" s="39">
        <v>10104</v>
      </c>
      <c r="B14" s="30" t="s">
        <v>36</v>
      </c>
      <c r="C14" s="30" t="s">
        <v>73</v>
      </c>
      <c r="D14" s="30" t="s">
        <v>76</v>
      </c>
      <c r="E14" s="68"/>
      <c r="F14" s="29">
        <v>0</v>
      </c>
      <c r="G14" s="29">
        <f t="shared" si="3"/>
        <v>0</v>
      </c>
      <c r="H14" s="29">
        <v>0</v>
      </c>
      <c r="I14" s="66">
        <f t="shared" si="4"/>
        <v>0</v>
      </c>
      <c r="J14" s="69" t="s">
        <v>1834</v>
      </c>
      <c r="K14" s="34">
        <v>0</v>
      </c>
      <c r="L14" s="29">
        <v>0</v>
      </c>
      <c r="M14" s="34">
        <f t="shared" si="5"/>
        <v>0</v>
      </c>
      <c r="N14" s="34">
        <f t="shared" si="6"/>
        <v>0</v>
      </c>
      <c r="O14" s="36" t="e">
        <f t="shared" si="2"/>
        <v>#DIV/0!</v>
      </c>
    </row>
    <row r="15" spans="1:15" x14ac:dyDescent="0.25">
      <c r="A15" s="39">
        <v>10105</v>
      </c>
      <c r="B15" s="30" t="s">
        <v>36</v>
      </c>
      <c r="C15" s="30" t="s">
        <v>73</v>
      </c>
      <c r="D15" s="30" t="s">
        <v>77</v>
      </c>
      <c r="E15" s="68"/>
      <c r="F15" s="29">
        <v>0</v>
      </c>
      <c r="G15" s="29">
        <f t="shared" si="3"/>
        <v>0</v>
      </c>
      <c r="H15" s="29">
        <v>0</v>
      </c>
      <c r="I15" s="66">
        <f t="shared" si="4"/>
        <v>0</v>
      </c>
      <c r="J15" s="69" t="s">
        <v>1834</v>
      </c>
      <c r="K15" s="34">
        <v>0</v>
      </c>
      <c r="L15" s="56"/>
      <c r="M15" s="34">
        <f t="shared" si="5"/>
        <v>0</v>
      </c>
      <c r="N15" s="34">
        <f t="shared" si="6"/>
        <v>0</v>
      </c>
      <c r="O15" s="36" t="e">
        <f t="shared" si="2"/>
        <v>#DIV/0!</v>
      </c>
    </row>
    <row r="16" spans="1:15" x14ac:dyDescent="0.25">
      <c r="A16" s="39">
        <v>10106</v>
      </c>
      <c r="B16" s="30" t="s">
        <v>36</v>
      </c>
      <c r="C16" s="30" t="s">
        <v>73</v>
      </c>
      <c r="D16" s="41" t="s">
        <v>78</v>
      </c>
      <c r="E16" s="68"/>
      <c r="F16" s="29">
        <v>0</v>
      </c>
      <c r="G16" s="29">
        <f t="shared" si="3"/>
        <v>0</v>
      </c>
      <c r="H16" s="29">
        <v>0</v>
      </c>
      <c r="I16" s="66">
        <f t="shared" si="4"/>
        <v>0</v>
      </c>
      <c r="J16" s="69" t="s">
        <v>1834</v>
      </c>
      <c r="K16" s="34">
        <v>0</v>
      </c>
      <c r="L16" s="56"/>
      <c r="M16" s="34">
        <f t="shared" si="5"/>
        <v>0</v>
      </c>
      <c r="N16" s="34">
        <f t="shared" si="6"/>
        <v>0</v>
      </c>
      <c r="O16" s="36" t="e">
        <f t="shared" si="2"/>
        <v>#DIV/0!</v>
      </c>
    </row>
    <row r="17" spans="1:15" x14ac:dyDescent="0.25">
      <c r="A17" s="39">
        <v>10107</v>
      </c>
      <c r="B17" s="30" t="s">
        <v>36</v>
      </c>
      <c r="C17" s="30" t="s">
        <v>73</v>
      </c>
      <c r="D17" s="30" t="s">
        <v>79</v>
      </c>
      <c r="E17" s="68"/>
      <c r="F17" s="29">
        <v>0</v>
      </c>
      <c r="G17" s="29">
        <f t="shared" si="3"/>
        <v>0</v>
      </c>
      <c r="H17" s="29">
        <v>0</v>
      </c>
      <c r="I17" s="66">
        <f t="shared" si="4"/>
        <v>0</v>
      </c>
      <c r="J17" s="69" t="s">
        <v>1834</v>
      </c>
      <c r="K17" s="34">
        <v>0</v>
      </c>
      <c r="L17" s="56"/>
      <c r="M17" s="34">
        <f t="shared" si="5"/>
        <v>0</v>
      </c>
      <c r="N17" s="34">
        <f t="shared" si="6"/>
        <v>0</v>
      </c>
      <c r="O17" s="36" t="e">
        <f t="shared" si="2"/>
        <v>#DIV/0!</v>
      </c>
    </row>
    <row r="18" spans="1:15" x14ac:dyDescent="0.25">
      <c r="A18" s="39">
        <v>10108</v>
      </c>
      <c r="B18" s="30" t="s">
        <v>36</v>
      </c>
      <c r="C18" s="30" t="s">
        <v>73</v>
      </c>
      <c r="D18" s="30" t="s">
        <v>80</v>
      </c>
      <c r="E18" s="68"/>
      <c r="F18" s="29">
        <v>0</v>
      </c>
      <c r="G18" s="29">
        <f t="shared" si="3"/>
        <v>0</v>
      </c>
      <c r="H18" s="29">
        <v>0</v>
      </c>
      <c r="I18" s="66">
        <f t="shared" si="4"/>
        <v>0</v>
      </c>
      <c r="J18" s="69" t="s">
        <v>1834</v>
      </c>
      <c r="K18" s="34">
        <v>0</v>
      </c>
      <c r="L18" s="56"/>
      <c r="M18" s="34">
        <f t="shared" si="5"/>
        <v>0</v>
      </c>
      <c r="N18" s="34">
        <f t="shared" si="6"/>
        <v>0</v>
      </c>
      <c r="O18" s="36" t="e">
        <f t="shared" si="2"/>
        <v>#DIV/0!</v>
      </c>
    </row>
    <row r="19" spans="1:15" x14ac:dyDescent="0.25">
      <c r="A19" s="39">
        <v>10109</v>
      </c>
      <c r="B19" s="30" t="s">
        <v>36</v>
      </c>
      <c r="C19" s="30" t="s">
        <v>73</v>
      </c>
      <c r="D19" s="30" t="s">
        <v>81</v>
      </c>
      <c r="E19" s="64">
        <v>2186</v>
      </c>
      <c r="F19" s="65">
        <v>2539</v>
      </c>
      <c r="G19" s="65">
        <f t="shared" si="3"/>
        <v>353</v>
      </c>
      <c r="H19" s="65">
        <v>2072</v>
      </c>
      <c r="I19" s="66">
        <f t="shared" si="4"/>
        <v>467</v>
      </c>
      <c r="J19" s="67">
        <v>0.18390000000000001</v>
      </c>
      <c r="K19" s="34">
        <v>2566</v>
      </c>
      <c r="L19" s="56"/>
      <c r="M19" s="35">
        <f t="shared" si="5"/>
        <v>2072</v>
      </c>
      <c r="N19" s="35">
        <f t="shared" si="6"/>
        <v>494</v>
      </c>
      <c r="O19" s="36">
        <f t="shared" si="2"/>
        <v>0.19251753702260327</v>
      </c>
    </row>
    <row r="20" spans="1:15" x14ac:dyDescent="0.25">
      <c r="A20" s="39">
        <v>10110</v>
      </c>
      <c r="B20" s="30" t="s">
        <v>36</v>
      </c>
      <c r="C20" s="30" t="s">
        <v>73</v>
      </c>
      <c r="D20" s="30" t="s">
        <v>82</v>
      </c>
      <c r="E20" s="68"/>
      <c r="F20" s="29">
        <v>0</v>
      </c>
      <c r="G20" s="29">
        <f t="shared" si="3"/>
        <v>0</v>
      </c>
      <c r="H20" s="29">
        <v>0</v>
      </c>
      <c r="I20" s="66">
        <f t="shared" si="4"/>
        <v>0</v>
      </c>
      <c r="J20" s="69" t="s">
        <v>1834</v>
      </c>
      <c r="K20" s="34">
        <v>0</v>
      </c>
      <c r="L20" s="56"/>
      <c r="M20" s="34">
        <f t="shared" si="5"/>
        <v>0</v>
      </c>
      <c r="N20" s="34">
        <f t="shared" si="6"/>
        <v>0</v>
      </c>
      <c r="O20" s="36" t="e">
        <f t="shared" si="2"/>
        <v>#DIV/0!</v>
      </c>
    </row>
    <row r="21" spans="1:15" x14ac:dyDescent="0.25">
      <c r="A21" s="39">
        <v>10111</v>
      </c>
      <c r="B21" s="30" t="s">
        <v>36</v>
      </c>
      <c r="C21" s="30" t="s">
        <v>73</v>
      </c>
      <c r="D21" s="30" t="s">
        <v>83</v>
      </c>
      <c r="E21" s="68"/>
      <c r="F21" s="29">
        <v>0</v>
      </c>
      <c r="G21" s="29">
        <f t="shared" si="3"/>
        <v>0</v>
      </c>
      <c r="H21" s="29">
        <v>0</v>
      </c>
      <c r="I21" s="66">
        <f t="shared" si="4"/>
        <v>0</v>
      </c>
      <c r="J21" s="69" t="s">
        <v>1834</v>
      </c>
      <c r="K21" s="34">
        <v>0</v>
      </c>
      <c r="L21" s="56"/>
      <c r="M21" s="34">
        <f t="shared" si="5"/>
        <v>0</v>
      </c>
      <c r="N21" s="34">
        <f t="shared" si="6"/>
        <v>0</v>
      </c>
      <c r="O21" s="36" t="e">
        <f t="shared" si="2"/>
        <v>#DIV/0!</v>
      </c>
    </row>
    <row r="22" spans="1:15" x14ac:dyDescent="0.25">
      <c r="A22" s="39">
        <v>10112</v>
      </c>
      <c r="B22" s="30" t="s">
        <v>36</v>
      </c>
      <c r="C22" s="30" t="s">
        <v>73</v>
      </c>
      <c r="D22" s="30" t="s">
        <v>84</v>
      </c>
      <c r="E22" s="68"/>
      <c r="F22" s="29">
        <v>0</v>
      </c>
      <c r="G22" s="29">
        <f t="shared" si="3"/>
        <v>0</v>
      </c>
      <c r="H22" s="29">
        <v>0</v>
      </c>
      <c r="I22" s="66">
        <f t="shared" si="4"/>
        <v>0</v>
      </c>
      <c r="J22" s="69" t="s">
        <v>1834</v>
      </c>
      <c r="K22" s="34">
        <v>0</v>
      </c>
      <c r="L22" s="56"/>
      <c r="M22" s="34">
        <f t="shared" si="5"/>
        <v>0</v>
      </c>
      <c r="N22" s="34">
        <f t="shared" si="6"/>
        <v>0</v>
      </c>
      <c r="O22" s="36" t="e">
        <f t="shared" si="2"/>
        <v>#DIV/0!</v>
      </c>
    </row>
    <row r="23" spans="1:15" x14ac:dyDescent="0.25">
      <c r="A23" s="39">
        <v>10113</v>
      </c>
      <c r="B23" s="30" t="s">
        <v>36</v>
      </c>
      <c r="C23" s="30" t="s">
        <v>73</v>
      </c>
      <c r="D23" s="30" t="s">
        <v>85</v>
      </c>
      <c r="E23" s="68"/>
      <c r="F23" s="29">
        <v>0</v>
      </c>
      <c r="G23" s="29">
        <f t="shared" si="3"/>
        <v>0</v>
      </c>
      <c r="H23" s="29">
        <v>0</v>
      </c>
      <c r="I23" s="66">
        <f t="shared" si="4"/>
        <v>0</v>
      </c>
      <c r="J23" s="69" t="s">
        <v>1834</v>
      </c>
      <c r="K23" s="34">
        <v>0</v>
      </c>
      <c r="L23" s="56"/>
      <c r="M23" s="34">
        <f t="shared" si="5"/>
        <v>0</v>
      </c>
      <c r="N23" s="34">
        <f t="shared" si="6"/>
        <v>0</v>
      </c>
      <c r="O23" s="36" t="e">
        <f t="shared" si="2"/>
        <v>#DIV/0!</v>
      </c>
    </row>
    <row r="24" spans="1:15" x14ac:dyDescent="0.25">
      <c r="A24" s="39">
        <v>10114</v>
      </c>
      <c r="B24" s="30" t="s">
        <v>36</v>
      </c>
      <c r="C24" s="30" t="s">
        <v>73</v>
      </c>
      <c r="D24" s="30" t="s">
        <v>86</v>
      </c>
      <c r="E24" s="68"/>
      <c r="F24" s="29">
        <v>0</v>
      </c>
      <c r="G24" s="29">
        <f t="shared" si="3"/>
        <v>0</v>
      </c>
      <c r="H24" s="29">
        <v>0</v>
      </c>
      <c r="I24" s="66">
        <f t="shared" si="4"/>
        <v>0</v>
      </c>
      <c r="J24" s="69" t="s">
        <v>1834</v>
      </c>
      <c r="K24" s="34">
        <v>0</v>
      </c>
      <c r="L24" s="56"/>
      <c r="M24" s="34">
        <f t="shared" si="5"/>
        <v>0</v>
      </c>
      <c r="N24" s="34">
        <f t="shared" si="6"/>
        <v>0</v>
      </c>
      <c r="O24" s="36" t="e">
        <f t="shared" si="2"/>
        <v>#DIV/0!</v>
      </c>
    </row>
    <row r="25" spans="1:15" x14ac:dyDescent="0.25">
      <c r="A25" s="39">
        <v>10115</v>
      </c>
      <c r="B25" s="30" t="s">
        <v>36</v>
      </c>
      <c r="C25" s="30" t="s">
        <v>73</v>
      </c>
      <c r="D25" s="30" t="s">
        <v>87</v>
      </c>
      <c r="E25" s="68"/>
      <c r="F25" s="29">
        <v>0</v>
      </c>
      <c r="G25" s="29">
        <f t="shared" si="3"/>
        <v>0</v>
      </c>
      <c r="H25" s="29">
        <v>0</v>
      </c>
      <c r="I25" s="66">
        <f t="shared" si="4"/>
        <v>0</v>
      </c>
      <c r="J25" s="69" t="s">
        <v>1834</v>
      </c>
      <c r="K25" s="34">
        <v>0</v>
      </c>
      <c r="L25" s="56"/>
      <c r="M25" s="34">
        <f t="shared" si="5"/>
        <v>0</v>
      </c>
      <c r="N25" s="34">
        <f t="shared" si="6"/>
        <v>0</v>
      </c>
      <c r="O25" s="36" t="e">
        <f t="shared" si="2"/>
        <v>#DIV/0!</v>
      </c>
    </row>
    <row r="26" spans="1:15" x14ac:dyDescent="0.25">
      <c r="A26" s="39">
        <v>10116</v>
      </c>
      <c r="B26" s="30" t="s">
        <v>36</v>
      </c>
      <c r="C26" s="30" t="s">
        <v>73</v>
      </c>
      <c r="D26" s="30" t="s">
        <v>88</v>
      </c>
      <c r="E26" s="68"/>
      <c r="F26" s="29">
        <v>0</v>
      </c>
      <c r="G26" s="29">
        <f t="shared" si="3"/>
        <v>0</v>
      </c>
      <c r="H26" s="29">
        <v>0</v>
      </c>
      <c r="I26" s="66">
        <f t="shared" si="4"/>
        <v>0</v>
      </c>
      <c r="J26" s="69" t="s">
        <v>1834</v>
      </c>
      <c r="K26" s="34">
        <v>0</v>
      </c>
      <c r="L26" s="56"/>
      <c r="M26" s="34">
        <f t="shared" si="5"/>
        <v>0</v>
      </c>
      <c r="N26" s="34">
        <f t="shared" si="6"/>
        <v>0</v>
      </c>
      <c r="O26" s="36" t="e">
        <f t="shared" si="2"/>
        <v>#DIV/0!</v>
      </c>
    </row>
    <row r="27" spans="1:15" x14ac:dyDescent="0.25">
      <c r="A27" s="39">
        <v>10117</v>
      </c>
      <c r="B27" s="30" t="s">
        <v>36</v>
      </c>
      <c r="C27" s="30" t="s">
        <v>73</v>
      </c>
      <c r="D27" s="30" t="s">
        <v>89</v>
      </c>
      <c r="E27" s="68"/>
      <c r="F27" s="29">
        <v>0</v>
      </c>
      <c r="G27" s="29">
        <f t="shared" si="3"/>
        <v>0</v>
      </c>
      <c r="H27" s="29">
        <v>0</v>
      </c>
      <c r="I27" s="66">
        <f t="shared" si="4"/>
        <v>0</v>
      </c>
      <c r="J27" s="69" t="s">
        <v>1834</v>
      </c>
      <c r="K27" s="34">
        <v>0</v>
      </c>
      <c r="L27" s="29">
        <v>0</v>
      </c>
      <c r="M27" s="34">
        <f t="shared" si="5"/>
        <v>0</v>
      </c>
      <c r="N27" s="34">
        <f t="shared" si="6"/>
        <v>0</v>
      </c>
      <c r="O27" s="36" t="e">
        <f t="shared" si="2"/>
        <v>#DIV/0!</v>
      </c>
    </row>
    <row r="28" spans="1:15" x14ac:dyDescent="0.25">
      <c r="A28" s="39">
        <v>10118</v>
      </c>
      <c r="B28" s="30" t="s">
        <v>36</v>
      </c>
      <c r="C28" s="30" t="s">
        <v>73</v>
      </c>
      <c r="D28" s="30" t="s">
        <v>90</v>
      </c>
      <c r="E28" s="68"/>
      <c r="F28" s="29">
        <v>0</v>
      </c>
      <c r="G28" s="29">
        <f t="shared" si="3"/>
        <v>0</v>
      </c>
      <c r="H28" s="29">
        <v>0</v>
      </c>
      <c r="I28" s="66">
        <f t="shared" si="4"/>
        <v>0</v>
      </c>
      <c r="J28" s="69" t="s">
        <v>1834</v>
      </c>
      <c r="K28" s="34">
        <v>0</v>
      </c>
      <c r="L28" s="56"/>
      <c r="M28" s="34">
        <f t="shared" si="5"/>
        <v>0</v>
      </c>
      <c r="N28" s="34">
        <f t="shared" si="6"/>
        <v>0</v>
      </c>
      <c r="O28" s="36" t="e">
        <f t="shared" si="2"/>
        <v>#DIV/0!</v>
      </c>
    </row>
    <row r="29" spans="1:15" x14ac:dyDescent="0.25">
      <c r="A29" s="39">
        <v>10119</v>
      </c>
      <c r="B29" s="30" t="s">
        <v>36</v>
      </c>
      <c r="C29" s="30" t="s">
        <v>73</v>
      </c>
      <c r="D29" s="30" t="s">
        <v>91</v>
      </c>
      <c r="E29" s="68"/>
      <c r="F29" s="29">
        <v>0</v>
      </c>
      <c r="G29" s="29">
        <f t="shared" si="3"/>
        <v>0</v>
      </c>
      <c r="H29" s="29">
        <v>0</v>
      </c>
      <c r="I29" s="66">
        <f t="shared" si="4"/>
        <v>0</v>
      </c>
      <c r="J29" s="69" t="s">
        <v>1834</v>
      </c>
      <c r="K29" s="34">
        <v>0</v>
      </c>
      <c r="L29" s="56"/>
      <c r="M29" s="34">
        <f t="shared" si="5"/>
        <v>0</v>
      </c>
      <c r="N29" s="34">
        <f t="shared" si="6"/>
        <v>0</v>
      </c>
      <c r="O29" s="36" t="e">
        <f t="shared" si="2"/>
        <v>#DIV/0!</v>
      </c>
    </row>
    <row r="30" spans="1:15" x14ac:dyDescent="0.25">
      <c r="A30" s="39">
        <v>10120</v>
      </c>
      <c r="B30" s="30" t="s">
        <v>36</v>
      </c>
      <c r="C30" s="30" t="s">
        <v>73</v>
      </c>
      <c r="D30" s="30" t="s">
        <v>92</v>
      </c>
      <c r="E30" s="68"/>
      <c r="F30" s="29">
        <v>0</v>
      </c>
      <c r="G30" s="29">
        <f t="shared" si="3"/>
        <v>0</v>
      </c>
      <c r="H30" s="29">
        <v>0</v>
      </c>
      <c r="I30" s="66">
        <f t="shared" si="4"/>
        <v>0</v>
      </c>
      <c r="J30" s="69" t="s">
        <v>1834</v>
      </c>
      <c r="K30" s="34">
        <v>0</v>
      </c>
      <c r="L30" s="56"/>
      <c r="M30" s="34">
        <f t="shared" si="5"/>
        <v>0</v>
      </c>
      <c r="N30" s="34">
        <f t="shared" si="6"/>
        <v>0</v>
      </c>
      <c r="O30" s="36" t="e">
        <f t="shared" si="2"/>
        <v>#DIV/0!</v>
      </c>
    </row>
    <row r="31" spans="1:15" x14ac:dyDescent="0.25">
      <c r="A31" s="39">
        <v>10121</v>
      </c>
      <c r="B31" s="30" t="s">
        <v>36</v>
      </c>
      <c r="C31" s="30" t="s">
        <v>73</v>
      </c>
      <c r="D31" s="30" t="s">
        <v>93</v>
      </c>
      <c r="E31" s="68"/>
      <c r="F31" s="29">
        <v>0</v>
      </c>
      <c r="G31" s="29">
        <f t="shared" si="3"/>
        <v>0</v>
      </c>
      <c r="H31" s="29">
        <v>0</v>
      </c>
      <c r="I31" s="66">
        <f t="shared" si="4"/>
        <v>0</v>
      </c>
      <c r="J31" s="69" t="s">
        <v>1834</v>
      </c>
      <c r="K31" s="34">
        <v>0</v>
      </c>
      <c r="L31" s="56"/>
      <c r="M31" s="34">
        <f t="shared" si="5"/>
        <v>0</v>
      </c>
      <c r="N31" s="34">
        <f t="shared" si="6"/>
        <v>0</v>
      </c>
      <c r="O31" s="36" t="e">
        <f t="shared" si="2"/>
        <v>#DIV/0!</v>
      </c>
    </row>
    <row r="32" spans="1:15" x14ac:dyDescent="0.25">
      <c r="A32" s="39">
        <v>10201</v>
      </c>
      <c r="B32" s="30" t="s">
        <v>36</v>
      </c>
      <c r="C32" s="30" t="s">
        <v>94</v>
      </c>
      <c r="D32" s="30" t="s">
        <v>94</v>
      </c>
      <c r="E32" s="64">
        <v>21976</v>
      </c>
      <c r="F32" s="65">
        <v>26236</v>
      </c>
      <c r="G32" s="65">
        <f t="shared" si="3"/>
        <v>4260</v>
      </c>
      <c r="H32" s="65">
        <v>19507</v>
      </c>
      <c r="I32" s="66">
        <f t="shared" si="4"/>
        <v>6729</v>
      </c>
      <c r="J32" s="67">
        <v>0.25650000000000001</v>
      </c>
      <c r="K32" s="34">
        <v>26598</v>
      </c>
      <c r="L32" s="56"/>
      <c r="M32" s="35">
        <f t="shared" si="5"/>
        <v>19507</v>
      </c>
      <c r="N32" s="35">
        <f t="shared" si="6"/>
        <v>7091</v>
      </c>
      <c r="O32" s="36">
        <f t="shared" si="2"/>
        <v>0.26659899240544399</v>
      </c>
    </row>
    <row r="33" spans="1:15" x14ac:dyDescent="0.25">
      <c r="A33" s="39">
        <v>10202</v>
      </c>
      <c r="B33" s="30" t="s">
        <v>36</v>
      </c>
      <c r="C33" s="30" t="s">
        <v>94</v>
      </c>
      <c r="D33" s="30" t="s">
        <v>95</v>
      </c>
      <c r="E33" s="68"/>
      <c r="F33" s="29">
        <v>0</v>
      </c>
      <c r="G33" s="29">
        <f t="shared" si="3"/>
        <v>0</v>
      </c>
      <c r="H33" s="29">
        <v>0</v>
      </c>
      <c r="I33" s="66">
        <f t="shared" si="4"/>
        <v>0</v>
      </c>
      <c r="J33" s="69" t="s">
        <v>1834</v>
      </c>
      <c r="K33" s="34">
        <v>0</v>
      </c>
      <c r="L33" s="29">
        <v>0</v>
      </c>
      <c r="M33" s="34">
        <f t="shared" si="5"/>
        <v>0</v>
      </c>
      <c r="N33" s="34">
        <f t="shared" si="6"/>
        <v>0</v>
      </c>
      <c r="O33" s="36" t="e">
        <f t="shared" si="2"/>
        <v>#DIV/0!</v>
      </c>
    </row>
    <row r="34" spans="1:15" x14ac:dyDescent="0.25">
      <c r="A34" s="39">
        <v>10203</v>
      </c>
      <c r="B34" s="30" t="s">
        <v>36</v>
      </c>
      <c r="C34" s="30" t="s">
        <v>94</v>
      </c>
      <c r="D34" s="30" t="s">
        <v>96</v>
      </c>
      <c r="E34" s="68"/>
      <c r="F34" s="29">
        <v>0</v>
      </c>
      <c r="G34" s="29">
        <f t="shared" si="3"/>
        <v>0</v>
      </c>
      <c r="H34" s="29">
        <v>0</v>
      </c>
      <c r="I34" s="66">
        <f t="shared" si="4"/>
        <v>0</v>
      </c>
      <c r="J34" s="69" t="s">
        <v>1834</v>
      </c>
      <c r="K34" s="34">
        <v>0</v>
      </c>
      <c r="L34" s="29">
        <v>0</v>
      </c>
      <c r="M34" s="34">
        <f t="shared" si="5"/>
        <v>0</v>
      </c>
      <c r="N34" s="34">
        <f t="shared" si="6"/>
        <v>0</v>
      </c>
      <c r="O34" s="36" t="e">
        <f t="shared" si="2"/>
        <v>#DIV/0!</v>
      </c>
    </row>
    <row r="35" spans="1:15" x14ac:dyDescent="0.25">
      <c r="A35" s="39">
        <v>10204</v>
      </c>
      <c r="B35" s="30" t="s">
        <v>36</v>
      </c>
      <c r="C35" s="30" t="s">
        <v>94</v>
      </c>
      <c r="D35" s="30" t="s">
        <v>97</v>
      </c>
      <c r="E35" s="68"/>
      <c r="F35" s="29">
        <v>0</v>
      </c>
      <c r="G35" s="29">
        <f t="shared" si="3"/>
        <v>0</v>
      </c>
      <c r="H35" s="29">
        <v>0</v>
      </c>
      <c r="I35" s="66">
        <f t="shared" si="4"/>
        <v>0</v>
      </c>
      <c r="J35" s="69" t="s">
        <v>1834</v>
      </c>
      <c r="K35" s="34">
        <v>0</v>
      </c>
      <c r="L35" s="29">
        <v>0</v>
      </c>
      <c r="M35" s="34">
        <f t="shared" si="5"/>
        <v>0</v>
      </c>
      <c r="N35" s="34">
        <f t="shared" si="6"/>
        <v>0</v>
      </c>
      <c r="O35" s="36" t="e">
        <f t="shared" si="2"/>
        <v>#DIV/0!</v>
      </c>
    </row>
    <row r="36" spans="1:15" x14ac:dyDescent="0.25">
      <c r="A36" s="39">
        <v>10205</v>
      </c>
      <c r="B36" s="30" t="s">
        <v>36</v>
      </c>
      <c r="C36" s="30" t="s">
        <v>94</v>
      </c>
      <c r="D36" s="30" t="s">
        <v>98</v>
      </c>
      <c r="E36" s="64">
        <v>2432</v>
      </c>
      <c r="F36" s="65">
        <v>3315</v>
      </c>
      <c r="G36" s="65">
        <f t="shared" si="3"/>
        <v>883</v>
      </c>
      <c r="H36" s="65">
        <v>1497</v>
      </c>
      <c r="I36" s="66">
        <f t="shared" si="4"/>
        <v>1818</v>
      </c>
      <c r="J36" s="67">
        <v>0.5484</v>
      </c>
      <c r="K36" s="34">
        <v>3643</v>
      </c>
      <c r="L36" s="29">
        <v>0</v>
      </c>
      <c r="M36" s="35">
        <f t="shared" si="5"/>
        <v>1497</v>
      </c>
      <c r="N36" s="35">
        <f t="shared" si="6"/>
        <v>2146</v>
      </c>
      <c r="O36" s="36">
        <f t="shared" si="2"/>
        <v>0.58907493823771617</v>
      </c>
    </row>
    <row r="37" spans="1:15" x14ac:dyDescent="0.25">
      <c r="A37" s="39">
        <v>10206</v>
      </c>
      <c r="B37" s="30" t="s">
        <v>36</v>
      </c>
      <c r="C37" s="30" t="s">
        <v>94</v>
      </c>
      <c r="D37" s="30" t="s">
        <v>99</v>
      </c>
      <c r="E37" s="64">
        <v>3018</v>
      </c>
      <c r="F37" s="65">
        <v>3303</v>
      </c>
      <c r="G37" s="65">
        <f t="shared" si="3"/>
        <v>285</v>
      </c>
      <c r="H37" s="65">
        <v>1938</v>
      </c>
      <c r="I37" s="66">
        <f t="shared" si="4"/>
        <v>1365</v>
      </c>
      <c r="J37" s="67">
        <v>0.4133</v>
      </c>
      <c r="K37" s="34">
        <v>3294</v>
      </c>
      <c r="L37" s="29">
        <v>0</v>
      </c>
      <c r="M37" s="35">
        <f t="shared" si="5"/>
        <v>1938</v>
      </c>
      <c r="N37" s="35">
        <f t="shared" si="6"/>
        <v>1356</v>
      </c>
      <c r="O37" s="36">
        <f t="shared" si="2"/>
        <v>0.4116575591985428</v>
      </c>
    </row>
    <row r="38" spans="1:15" x14ac:dyDescent="0.25">
      <c r="A38" s="39">
        <v>10301</v>
      </c>
      <c r="B38" s="30" t="s">
        <v>36</v>
      </c>
      <c r="C38" s="30" t="s">
        <v>100</v>
      </c>
      <c r="D38" s="30" t="s">
        <v>101</v>
      </c>
      <c r="E38" s="68"/>
      <c r="F38" s="29">
        <v>0</v>
      </c>
      <c r="G38" s="29">
        <f t="shared" si="3"/>
        <v>0</v>
      </c>
      <c r="H38" s="29">
        <v>0</v>
      </c>
      <c r="I38" s="66">
        <f t="shared" si="4"/>
        <v>0</v>
      </c>
      <c r="J38" s="69" t="s">
        <v>1834</v>
      </c>
      <c r="K38" s="34">
        <v>0</v>
      </c>
      <c r="L38" s="56"/>
      <c r="M38" s="34">
        <f t="shared" si="5"/>
        <v>0</v>
      </c>
      <c r="N38" s="34">
        <f t="shared" si="6"/>
        <v>0</v>
      </c>
      <c r="O38" s="36" t="e">
        <f t="shared" si="2"/>
        <v>#DIV/0!</v>
      </c>
    </row>
    <row r="39" spans="1:15" x14ac:dyDescent="0.25">
      <c r="A39" s="39">
        <v>10302</v>
      </c>
      <c r="B39" s="30" t="s">
        <v>36</v>
      </c>
      <c r="C39" s="30" t="s">
        <v>100</v>
      </c>
      <c r="D39" s="30" t="s">
        <v>102</v>
      </c>
      <c r="E39" s="68"/>
      <c r="F39" s="29">
        <v>0</v>
      </c>
      <c r="G39" s="29">
        <f t="shared" si="3"/>
        <v>0</v>
      </c>
      <c r="H39" s="29">
        <v>0</v>
      </c>
      <c r="I39" s="66">
        <f t="shared" si="4"/>
        <v>0</v>
      </c>
      <c r="J39" s="69" t="s">
        <v>1834</v>
      </c>
      <c r="K39" s="34">
        <v>0</v>
      </c>
      <c r="L39" s="56"/>
      <c r="M39" s="34">
        <f t="shared" si="5"/>
        <v>0</v>
      </c>
      <c r="N39" s="34">
        <f t="shared" si="6"/>
        <v>0</v>
      </c>
      <c r="O39" s="36" t="e">
        <f t="shared" si="2"/>
        <v>#DIV/0!</v>
      </c>
    </row>
    <row r="40" spans="1:15" x14ac:dyDescent="0.25">
      <c r="A40" s="39">
        <v>10303</v>
      </c>
      <c r="B40" s="30" t="s">
        <v>36</v>
      </c>
      <c r="C40" s="30" t="s">
        <v>100</v>
      </c>
      <c r="D40" s="30" t="s">
        <v>103</v>
      </c>
      <c r="E40" s="68"/>
      <c r="F40" s="29">
        <v>0</v>
      </c>
      <c r="G40" s="29">
        <f t="shared" si="3"/>
        <v>0</v>
      </c>
      <c r="H40" s="29">
        <v>0</v>
      </c>
      <c r="I40" s="66">
        <f t="shared" si="4"/>
        <v>0</v>
      </c>
      <c r="J40" s="69" t="s">
        <v>1834</v>
      </c>
      <c r="K40" s="34">
        <v>0</v>
      </c>
      <c r="L40" s="56"/>
      <c r="M40" s="34">
        <f t="shared" si="5"/>
        <v>0</v>
      </c>
      <c r="N40" s="34">
        <f t="shared" si="6"/>
        <v>0</v>
      </c>
      <c r="O40" s="36" t="e">
        <f t="shared" si="2"/>
        <v>#DIV/0!</v>
      </c>
    </row>
    <row r="41" spans="1:15" x14ac:dyDescent="0.25">
      <c r="A41" s="39">
        <v>10304</v>
      </c>
      <c r="B41" s="30" t="s">
        <v>36</v>
      </c>
      <c r="C41" s="30" t="s">
        <v>100</v>
      </c>
      <c r="D41" s="30" t="s">
        <v>104</v>
      </c>
      <c r="E41" s="68"/>
      <c r="F41" s="29">
        <v>0</v>
      </c>
      <c r="G41" s="29">
        <f t="shared" si="3"/>
        <v>0</v>
      </c>
      <c r="H41" s="29">
        <v>0</v>
      </c>
      <c r="I41" s="66">
        <f t="shared" si="4"/>
        <v>0</v>
      </c>
      <c r="J41" s="69" t="s">
        <v>1834</v>
      </c>
      <c r="K41" s="34">
        <v>0</v>
      </c>
      <c r="L41" s="56"/>
      <c r="M41" s="34">
        <f t="shared" si="5"/>
        <v>0</v>
      </c>
      <c r="N41" s="34">
        <f t="shared" si="6"/>
        <v>0</v>
      </c>
      <c r="O41" s="36" t="e">
        <f t="shared" si="2"/>
        <v>#DIV/0!</v>
      </c>
    </row>
    <row r="42" spans="1:15" x14ac:dyDescent="0.25">
      <c r="A42" s="39">
        <v>10305</v>
      </c>
      <c r="B42" s="30" t="s">
        <v>36</v>
      </c>
      <c r="C42" s="30" t="s">
        <v>100</v>
      </c>
      <c r="D42" s="30" t="s">
        <v>105</v>
      </c>
      <c r="E42" s="68"/>
      <c r="F42" s="29">
        <v>0</v>
      </c>
      <c r="G42" s="29">
        <f t="shared" si="3"/>
        <v>0</v>
      </c>
      <c r="H42" s="29">
        <v>0</v>
      </c>
      <c r="I42" s="66">
        <f t="shared" si="4"/>
        <v>0</v>
      </c>
      <c r="J42" s="69" t="s">
        <v>1834</v>
      </c>
      <c r="K42" s="34">
        <v>0</v>
      </c>
      <c r="L42" s="56"/>
      <c r="M42" s="34">
        <f t="shared" si="5"/>
        <v>0</v>
      </c>
      <c r="N42" s="34">
        <f t="shared" si="6"/>
        <v>0</v>
      </c>
      <c r="O42" s="36" t="e">
        <f t="shared" si="2"/>
        <v>#DIV/0!</v>
      </c>
    </row>
    <row r="43" spans="1:15" x14ac:dyDescent="0.25">
      <c r="A43" s="39">
        <v>10306</v>
      </c>
      <c r="B43" s="30" t="s">
        <v>36</v>
      </c>
      <c r="C43" s="30" t="s">
        <v>100</v>
      </c>
      <c r="D43" s="30" t="s">
        <v>106</v>
      </c>
      <c r="E43" s="64">
        <v>3531</v>
      </c>
      <c r="F43" s="65">
        <v>3967</v>
      </c>
      <c r="G43" s="65">
        <f t="shared" si="3"/>
        <v>436</v>
      </c>
      <c r="H43" s="65">
        <v>3022</v>
      </c>
      <c r="I43" s="66">
        <f t="shared" si="4"/>
        <v>945</v>
      </c>
      <c r="J43" s="67">
        <v>0.2382</v>
      </c>
      <c r="K43" s="34">
        <v>3993</v>
      </c>
      <c r="L43" s="29">
        <v>0</v>
      </c>
      <c r="M43" s="35">
        <f t="shared" si="5"/>
        <v>3022</v>
      </c>
      <c r="N43" s="35">
        <f t="shared" si="6"/>
        <v>971</v>
      </c>
      <c r="O43" s="36">
        <f t="shared" si="2"/>
        <v>0.243175557225144</v>
      </c>
    </row>
    <row r="44" spans="1:15" x14ac:dyDescent="0.25">
      <c r="A44" s="39">
        <v>10307</v>
      </c>
      <c r="B44" s="30" t="s">
        <v>36</v>
      </c>
      <c r="C44" s="30" t="s">
        <v>100</v>
      </c>
      <c r="D44" s="30" t="s">
        <v>107</v>
      </c>
      <c r="E44" s="64">
        <v>4824</v>
      </c>
      <c r="F44" s="65">
        <v>5571</v>
      </c>
      <c r="G44" s="65">
        <f t="shared" si="3"/>
        <v>747</v>
      </c>
      <c r="H44" s="65">
        <v>4170</v>
      </c>
      <c r="I44" s="66">
        <f t="shared" si="4"/>
        <v>1401</v>
      </c>
      <c r="J44" s="67">
        <v>0.2515</v>
      </c>
      <c r="K44" s="34">
        <v>5559</v>
      </c>
      <c r="L44" s="56"/>
      <c r="M44" s="35">
        <f t="shared" si="5"/>
        <v>4170</v>
      </c>
      <c r="N44" s="35">
        <f t="shared" si="6"/>
        <v>1389</v>
      </c>
      <c r="O44" s="36">
        <f t="shared" si="2"/>
        <v>0.24986508364813814</v>
      </c>
    </row>
    <row r="45" spans="1:15" x14ac:dyDescent="0.25">
      <c r="A45" s="39">
        <v>10308</v>
      </c>
      <c r="B45" s="30" t="s">
        <v>36</v>
      </c>
      <c r="C45" s="30" t="s">
        <v>100</v>
      </c>
      <c r="D45" s="30" t="s">
        <v>108</v>
      </c>
      <c r="E45" s="68"/>
      <c r="F45" s="29">
        <v>0</v>
      </c>
      <c r="G45" s="29">
        <f t="shared" si="3"/>
        <v>0</v>
      </c>
      <c r="H45" s="29">
        <v>0</v>
      </c>
      <c r="I45" s="66">
        <f t="shared" si="4"/>
        <v>0</v>
      </c>
      <c r="J45" s="69" t="s">
        <v>1834</v>
      </c>
      <c r="K45" s="34">
        <v>0</v>
      </c>
      <c r="L45" s="56"/>
      <c r="M45" s="34">
        <f t="shared" si="5"/>
        <v>0</v>
      </c>
      <c r="N45" s="34">
        <f t="shared" si="6"/>
        <v>0</v>
      </c>
      <c r="O45" s="36" t="e">
        <f t="shared" si="2"/>
        <v>#DIV/0!</v>
      </c>
    </row>
    <row r="46" spans="1:15" x14ac:dyDescent="0.25">
      <c r="A46" s="39">
        <v>10309</v>
      </c>
      <c r="B46" s="30" t="s">
        <v>36</v>
      </c>
      <c r="C46" s="30" t="s">
        <v>100</v>
      </c>
      <c r="D46" s="30" t="s">
        <v>109</v>
      </c>
      <c r="E46" s="68"/>
      <c r="F46" s="29">
        <v>0</v>
      </c>
      <c r="G46" s="29">
        <f t="shared" si="3"/>
        <v>0</v>
      </c>
      <c r="H46" s="29">
        <v>0</v>
      </c>
      <c r="I46" s="66">
        <f t="shared" si="4"/>
        <v>0</v>
      </c>
      <c r="J46" s="69" t="s">
        <v>1834</v>
      </c>
      <c r="K46" s="34">
        <v>0</v>
      </c>
      <c r="L46" s="56"/>
      <c r="M46" s="34">
        <f t="shared" si="5"/>
        <v>0</v>
      </c>
      <c r="N46" s="34">
        <f t="shared" si="6"/>
        <v>0</v>
      </c>
      <c r="O46" s="36" t="e">
        <f t="shared" si="2"/>
        <v>#DIV/0!</v>
      </c>
    </row>
    <row r="47" spans="1:15" x14ac:dyDescent="0.25">
      <c r="A47" s="39">
        <v>10310</v>
      </c>
      <c r="B47" s="30" t="s">
        <v>36</v>
      </c>
      <c r="C47" s="30" t="s">
        <v>100</v>
      </c>
      <c r="D47" s="30" t="s">
        <v>110</v>
      </c>
      <c r="E47" s="68"/>
      <c r="F47" s="29">
        <v>0</v>
      </c>
      <c r="G47" s="29">
        <f t="shared" si="3"/>
        <v>0</v>
      </c>
      <c r="H47" s="29">
        <v>0</v>
      </c>
      <c r="I47" s="66">
        <f t="shared" si="4"/>
        <v>0</v>
      </c>
      <c r="J47" s="69" t="s">
        <v>1834</v>
      </c>
      <c r="K47" s="34">
        <v>0</v>
      </c>
      <c r="L47" s="56"/>
      <c r="M47" s="34">
        <f t="shared" si="5"/>
        <v>0</v>
      </c>
      <c r="N47" s="34">
        <f t="shared" si="6"/>
        <v>0</v>
      </c>
      <c r="O47" s="36" t="e">
        <f t="shared" si="2"/>
        <v>#DIV/0!</v>
      </c>
    </row>
    <row r="48" spans="1:15" x14ac:dyDescent="0.25">
      <c r="A48" s="39">
        <v>10311</v>
      </c>
      <c r="B48" s="30" t="s">
        <v>36</v>
      </c>
      <c r="C48" s="30" t="s">
        <v>100</v>
      </c>
      <c r="D48" s="30" t="s">
        <v>111</v>
      </c>
      <c r="E48" s="68"/>
      <c r="F48" s="29">
        <v>0</v>
      </c>
      <c r="G48" s="29">
        <f t="shared" si="3"/>
        <v>0</v>
      </c>
      <c r="H48" s="29">
        <v>0</v>
      </c>
      <c r="I48" s="66">
        <f t="shared" si="4"/>
        <v>0</v>
      </c>
      <c r="J48" s="69" t="s">
        <v>1834</v>
      </c>
      <c r="K48" s="34">
        <v>0</v>
      </c>
      <c r="L48" s="56"/>
      <c r="M48" s="34">
        <f t="shared" si="5"/>
        <v>0</v>
      </c>
      <c r="N48" s="34">
        <f t="shared" si="6"/>
        <v>0</v>
      </c>
      <c r="O48" s="36" t="e">
        <f t="shared" si="2"/>
        <v>#DIV/0!</v>
      </c>
    </row>
    <row r="49" spans="1:15" x14ac:dyDescent="0.25">
      <c r="A49" s="39">
        <v>10312</v>
      </c>
      <c r="B49" s="30" t="s">
        <v>36</v>
      </c>
      <c r="C49" s="30" t="s">
        <v>100</v>
      </c>
      <c r="D49" s="30" t="s">
        <v>112</v>
      </c>
      <c r="E49" s="68"/>
      <c r="F49" s="29">
        <v>0</v>
      </c>
      <c r="G49" s="29">
        <f t="shared" si="3"/>
        <v>0</v>
      </c>
      <c r="H49" s="29">
        <v>0</v>
      </c>
      <c r="I49" s="66">
        <f t="shared" si="4"/>
        <v>0</v>
      </c>
      <c r="J49" s="69" t="s">
        <v>1834</v>
      </c>
      <c r="K49" s="34">
        <v>0</v>
      </c>
      <c r="L49" s="29">
        <v>0</v>
      </c>
      <c r="M49" s="34">
        <f t="shared" si="5"/>
        <v>0</v>
      </c>
      <c r="N49" s="34">
        <f t="shared" si="6"/>
        <v>0</v>
      </c>
      <c r="O49" s="36" t="e">
        <f t="shared" si="2"/>
        <v>#DIV/0!</v>
      </c>
    </row>
    <row r="50" spans="1:15" x14ac:dyDescent="0.25">
      <c r="A50" s="39">
        <v>10401</v>
      </c>
      <c r="B50" s="30" t="s">
        <v>36</v>
      </c>
      <c r="C50" s="30" t="s">
        <v>113</v>
      </c>
      <c r="D50" s="30" t="s">
        <v>114</v>
      </c>
      <c r="E50" s="64">
        <v>2376</v>
      </c>
      <c r="F50" s="65">
        <v>3172</v>
      </c>
      <c r="G50" s="65">
        <f t="shared" si="3"/>
        <v>796</v>
      </c>
      <c r="H50" s="65">
        <v>1291</v>
      </c>
      <c r="I50" s="66">
        <f t="shared" si="4"/>
        <v>1881</v>
      </c>
      <c r="J50" s="67">
        <v>0.59299999999999997</v>
      </c>
      <c r="K50" s="34">
        <v>3479</v>
      </c>
      <c r="L50" s="29">
        <v>0</v>
      </c>
      <c r="M50" s="35">
        <f t="shared" si="5"/>
        <v>1291</v>
      </c>
      <c r="N50" s="35">
        <f t="shared" si="6"/>
        <v>2188</v>
      </c>
      <c r="O50" s="36">
        <f t="shared" si="2"/>
        <v>0.62891635527450418</v>
      </c>
    </row>
    <row r="51" spans="1:15" x14ac:dyDescent="0.25">
      <c r="A51" s="39">
        <v>10402</v>
      </c>
      <c r="B51" s="30" t="s">
        <v>36</v>
      </c>
      <c r="C51" s="30" t="s">
        <v>113</v>
      </c>
      <c r="D51" s="30" t="s">
        <v>115</v>
      </c>
      <c r="E51" s="68"/>
      <c r="F51" s="29">
        <v>0</v>
      </c>
      <c r="G51" s="29">
        <f t="shared" si="3"/>
        <v>0</v>
      </c>
      <c r="H51" s="29">
        <v>0</v>
      </c>
      <c r="I51" s="66">
        <f t="shared" si="4"/>
        <v>0</v>
      </c>
      <c r="J51" s="69" t="s">
        <v>1834</v>
      </c>
      <c r="K51" s="34">
        <v>0</v>
      </c>
      <c r="L51" s="56"/>
      <c r="M51" s="34">
        <f t="shared" si="5"/>
        <v>0</v>
      </c>
      <c r="N51" s="34">
        <f t="shared" si="6"/>
        <v>0</v>
      </c>
      <c r="O51" s="36" t="e">
        <f t="shared" si="2"/>
        <v>#DIV/0!</v>
      </c>
    </row>
    <row r="52" spans="1:15" x14ac:dyDescent="0.25">
      <c r="A52" s="39">
        <v>10403</v>
      </c>
      <c r="B52" s="30" t="s">
        <v>36</v>
      </c>
      <c r="C52" s="30" t="s">
        <v>113</v>
      </c>
      <c r="D52" s="30" t="s">
        <v>116</v>
      </c>
      <c r="E52" s="68"/>
      <c r="F52" s="29">
        <v>0</v>
      </c>
      <c r="G52" s="29">
        <f t="shared" si="3"/>
        <v>0</v>
      </c>
      <c r="H52" s="29">
        <v>0</v>
      </c>
      <c r="I52" s="66">
        <f t="shared" si="4"/>
        <v>0</v>
      </c>
      <c r="J52" s="69" t="s">
        <v>1834</v>
      </c>
      <c r="K52" s="34">
        <v>0</v>
      </c>
      <c r="L52" s="56"/>
      <c r="M52" s="34">
        <f t="shared" si="5"/>
        <v>0</v>
      </c>
      <c r="N52" s="34">
        <f t="shared" si="6"/>
        <v>0</v>
      </c>
      <c r="O52" s="36" t="e">
        <f t="shared" si="2"/>
        <v>#DIV/0!</v>
      </c>
    </row>
    <row r="53" spans="1:15" x14ac:dyDescent="0.25">
      <c r="A53" s="39">
        <v>10501</v>
      </c>
      <c r="B53" s="30" t="s">
        <v>36</v>
      </c>
      <c r="C53" s="30" t="s">
        <v>117</v>
      </c>
      <c r="D53" s="30" t="s">
        <v>118</v>
      </c>
      <c r="E53" s="68"/>
      <c r="F53" s="29">
        <v>0</v>
      </c>
      <c r="G53" s="29">
        <f t="shared" si="3"/>
        <v>0</v>
      </c>
      <c r="H53" s="29">
        <v>0</v>
      </c>
      <c r="I53" s="66">
        <f t="shared" si="4"/>
        <v>0</v>
      </c>
      <c r="J53" s="69" t="s">
        <v>1834</v>
      </c>
      <c r="K53" s="34">
        <v>0</v>
      </c>
      <c r="L53" s="56"/>
      <c r="M53" s="34">
        <f t="shared" si="5"/>
        <v>0</v>
      </c>
      <c r="N53" s="34">
        <f t="shared" si="6"/>
        <v>0</v>
      </c>
      <c r="O53" s="36" t="e">
        <f t="shared" si="2"/>
        <v>#DIV/0!</v>
      </c>
    </row>
    <row r="54" spans="1:15" x14ac:dyDescent="0.25">
      <c r="A54" s="39">
        <v>10502</v>
      </c>
      <c r="B54" s="30" t="s">
        <v>36</v>
      </c>
      <c r="C54" s="30" t="s">
        <v>117</v>
      </c>
      <c r="D54" s="30" t="s">
        <v>119</v>
      </c>
      <c r="E54" s="64">
        <v>2919</v>
      </c>
      <c r="F54" s="65">
        <v>3379</v>
      </c>
      <c r="G54" s="65">
        <f t="shared" si="3"/>
        <v>460</v>
      </c>
      <c r="H54" s="65">
        <v>2059</v>
      </c>
      <c r="I54" s="66">
        <f t="shared" si="4"/>
        <v>1320</v>
      </c>
      <c r="J54" s="67">
        <v>0.3906</v>
      </c>
      <c r="K54" s="34">
        <v>3448</v>
      </c>
      <c r="L54" s="29">
        <v>0</v>
      </c>
      <c r="M54" s="35">
        <f t="shared" si="5"/>
        <v>2059</v>
      </c>
      <c r="N54" s="35">
        <f t="shared" si="6"/>
        <v>1389</v>
      </c>
      <c r="O54" s="36">
        <f t="shared" si="2"/>
        <v>0.40284222737819025</v>
      </c>
    </row>
    <row r="55" spans="1:15" x14ac:dyDescent="0.25">
      <c r="A55" s="39">
        <v>10503</v>
      </c>
      <c r="B55" s="30" t="s">
        <v>36</v>
      </c>
      <c r="C55" s="30" t="s">
        <v>117</v>
      </c>
      <c r="D55" s="30" t="s">
        <v>120</v>
      </c>
      <c r="E55" s="68"/>
      <c r="F55" s="29">
        <v>0</v>
      </c>
      <c r="G55" s="29">
        <f t="shared" si="3"/>
        <v>0</v>
      </c>
      <c r="H55" s="29">
        <v>0</v>
      </c>
      <c r="I55" s="66">
        <f t="shared" si="4"/>
        <v>0</v>
      </c>
      <c r="J55" s="69" t="s">
        <v>1834</v>
      </c>
      <c r="K55" s="34">
        <v>0</v>
      </c>
      <c r="L55" s="56"/>
      <c r="M55" s="34">
        <f t="shared" si="5"/>
        <v>0</v>
      </c>
      <c r="N55" s="34">
        <f t="shared" si="6"/>
        <v>0</v>
      </c>
      <c r="O55" s="36" t="e">
        <f t="shared" si="2"/>
        <v>#DIV/0!</v>
      </c>
    </row>
    <row r="56" spans="1:15" x14ac:dyDescent="0.25">
      <c r="A56" s="39">
        <v>10504</v>
      </c>
      <c r="B56" s="30" t="s">
        <v>36</v>
      </c>
      <c r="C56" s="30" t="s">
        <v>117</v>
      </c>
      <c r="D56" s="30" t="s">
        <v>121</v>
      </c>
      <c r="E56" s="68"/>
      <c r="F56" s="29">
        <v>0</v>
      </c>
      <c r="G56" s="29">
        <f t="shared" si="3"/>
        <v>0</v>
      </c>
      <c r="H56" s="29">
        <v>0</v>
      </c>
      <c r="I56" s="66">
        <f t="shared" si="4"/>
        <v>0</v>
      </c>
      <c r="J56" s="69" t="s">
        <v>1834</v>
      </c>
      <c r="K56" s="34">
        <v>0</v>
      </c>
      <c r="L56" s="56"/>
      <c r="M56" s="34">
        <f t="shared" si="5"/>
        <v>0</v>
      </c>
      <c r="N56" s="34">
        <f t="shared" si="6"/>
        <v>0</v>
      </c>
      <c r="O56" s="36" t="e">
        <f t="shared" si="2"/>
        <v>#DIV/0!</v>
      </c>
    </row>
    <row r="57" spans="1:15" x14ac:dyDescent="0.25">
      <c r="A57" s="39">
        <v>10505</v>
      </c>
      <c r="B57" s="30" t="s">
        <v>36</v>
      </c>
      <c r="C57" s="30" t="s">
        <v>117</v>
      </c>
      <c r="D57" s="30" t="s">
        <v>122</v>
      </c>
      <c r="E57" s="68"/>
      <c r="F57" s="29">
        <v>0</v>
      </c>
      <c r="G57" s="29">
        <f t="shared" si="3"/>
        <v>0</v>
      </c>
      <c r="H57" s="29">
        <v>0</v>
      </c>
      <c r="I57" s="66">
        <f t="shared" si="4"/>
        <v>0</v>
      </c>
      <c r="J57" s="69" t="s">
        <v>1834</v>
      </c>
      <c r="K57" s="34">
        <v>0</v>
      </c>
      <c r="L57" s="56"/>
      <c r="M57" s="34">
        <f t="shared" si="5"/>
        <v>0</v>
      </c>
      <c r="N57" s="34">
        <f t="shared" si="6"/>
        <v>0</v>
      </c>
      <c r="O57" s="36" t="e">
        <f t="shared" si="2"/>
        <v>#DIV/0!</v>
      </c>
    </row>
    <row r="58" spans="1:15" x14ac:dyDescent="0.25">
      <c r="A58" s="39">
        <v>10506</v>
      </c>
      <c r="B58" s="30" t="s">
        <v>36</v>
      </c>
      <c r="C58" s="30" t="s">
        <v>117</v>
      </c>
      <c r="D58" s="30" t="s">
        <v>123</v>
      </c>
      <c r="E58" s="68"/>
      <c r="F58" s="29">
        <v>0</v>
      </c>
      <c r="G58" s="29">
        <f t="shared" si="3"/>
        <v>0</v>
      </c>
      <c r="H58" s="29">
        <v>0</v>
      </c>
      <c r="I58" s="66">
        <f t="shared" si="4"/>
        <v>0</v>
      </c>
      <c r="J58" s="69" t="s">
        <v>1834</v>
      </c>
      <c r="K58" s="34">
        <v>0</v>
      </c>
      <c r="L58" s="56"/>
      <c r="M58" s="34">
        <f t="shared" si="5"/>
        <v>0</v>
      </c>
      <c r="N58" s="34">
        <f t="shared" si="6"/>
        <v>0</v>
      </c>
      <c r="O58" s="36" t="e">
        <f t="shared" si="2"/>
        <v>#DIV/0!</v>
      </c>
    </row>
    <row r="59" spans="1:15" x14ac:dyDescent="0.25">
      <c r="A59" s="39">
        <v>10507</v>
      </c>
      <c r="B59" s="30" t="s">
        <v>36</v>
      </c>
      <c r="C59" s="30" t="s">
        <v>117</v>
      </c>
      <c r="D59" s="30" t="s">
        <v>124</v>
      </c>
      <c r="E59" s="68"/>
      <c r="F59" s="29">
        <v>0</v>
      </c>
      <c r="G59" s="29">
        <f t="shared" si="3"/>
        <v>0</v>
      </c>
      <c r="H59" s="29">
        <v>0</v>
      </c>
      <c r="I59" s="66">
        <f t="shared" si="4"/>
        <v>0</v>
      </c>
      <c r="J59" s="69" t="s">
        <v>1834</v>
      </c>
      <c r="K59" s="34">
        <v>0</v>
      </c>
      <c r="L59" s="56"/>
      <c r="M59" s="34">
        <f t="shared" si="5"/>
        <v>0</v>
      </c>
      <c r="N59" s="34">
        <f t="shared" si="6"/>
        <v>0</v>
      </c>
      <c r="O59" s="36" t="e">
        <f t="shared" si="2"/>
        <v>#DIV/0!</v>
      </c>
    </row>
    <row r="60" spans="1:15" x14ac:dyDescent="0.25">
      <c r="A60" s="39">
        <v>10508</v>
      </c>
      <c r="B60" s="30" t="s">
        <v>36</v>
      </c>
      <c r="C60" s="30" t="s">
        <v>117</v>
      </c>
      <c r="D60" s="30" t="s">
        <v>125</v>
      </c>
      <c r="E60" s="68"/>
      <c r="F60" s="29">
        <v>0</v>
      </c>
      <c r="G60" s="29">
        <f t="shared" si="3"/>
        <v>0</v>
      </c>
      <c r="H60" s="29">
        <v>0</v>
      </c>
      <c r="I60" s="66">
        <f t="shared" si="4"/>
        <v>0</v>
      </c>
      <c r="J60" s="69" t="s">
        <v>1834</v>
      </c>
      <c r="K60" s="34">
        <v>0</v>
      </c>
      <c r="L60" s="29">
        <v>0</v>
      </c>
      <c r="M60" s="34">
        <f t="shared" si="5"/>
        <v>0</v>
      </c>
      <c r="N60" s="34">
        <f t="shared" si="6"/>
        <v>0</v>
      </c>
      <c r="O60" s="36" t="e">
        <f t="shared" si="2"/>
        <v>#DIV/0!</v>
      </c>
    </row>
    <row r="61" spans="1:15" x14ac:dyDescent="0.25">
      <c r="A61" s="39">
        <v>10509</v>
      </c>
      <c r="B61" s="30" t="s">
        <v>36</v>
      </c>
      <c r="C61" s="30" t="s">
        <v>117</v>
      </c>
      <c r="D61" s="30" t="s">
        <v>117</v>
      </c>
      <c r="E61" s="64">
        <v>2299</v>
      </c>
      <c r="F61" s="65">
        <v>2494</v>
      </c>
      <c r="G61" s="65">
        <f t="shared" si="3"/>
        <v>195</v>
      </c>
      <c r="H61" s="65">
        <v>2256</v>
      </c>
      <c r="I61" s="66">
        <f t="shared" si="4"/>
        <v>238</v>
      </c>
      <c r="J61" s="67">
        <v>9.5399999999999999E-2</v>
      </c>
      <c r="K61" s="34">
        <v>2512</v>
      </c>
      <c r="L61" s="56"/>
      <c r="M61" s="35">
        <f t="shared" si="5"/>
        <v>2256</v>
      </c>
      <c r="N61" s="35">
        <f t="shared" si="6"/>
        <v>256</v>
      </c>
      <c r="O61" s="36">
        <f t="shared" si="2"/>
        <v>0.10191082802547771</v>
      </c>
    </row>
    <row r="62" spans="1:15" x14ac:dyDescent="0.25">
      <c r="A62" s="39">
        <v>10510</v>
      </c>
      <c r="B62" s="30" t="s">
        <v>36</v>
      </c>
      <c r="C62" s="30" t="s">
        <v>117</v>
      </c>
      <c r="D62" s="30" t="s">
        <v>126</v>
      </c>
      <c r="E62" s="68"/>
      <c r="F62" s="29">
        <v>0</v>
      </c>
      <c r="G62" s="29">
        <f t="shared" si="3"/>
        <v>0</v>
      </c>
      <c r="H62" s="29">
        <v>0</v>
      </c>
      <c r="I62" s="66">
        <f t="shared" si="4"/>
        <v>0</v>
      </c>
      <c r="J62" s="69" t="s">
        <v>1834</v>
      </c>
      <c r="K62" s="34">
        <v>0</v>
      </c>
      <c r="L62" s="56"/>
      <c r="M62" s="34">
        <f t="shared" si="5"/>
        <v>0</v>
      </c>
      <c r="N62" s="34">
        <f t="shared" si="6"/>
        <v>0</v>
      </c>
      <c r="O62" s="36" t="e">
        <f t="shared" si="2"/>
        <v>#DIV/0!</v>
      </c>
    </row>
    <row r="63" spans="1:15" x14ac:dyDescent="0.25">
      <c r="A63" s="39">
        <v>10511</v>
      </c>
      <c r="B63" s="30" t="s">
        <v>36</v>
      </c>
      <c r="C63" s="30" t="s">
        <v>117</v>
      </c>
      <c r="D63" s="30" t="s">
        <v>127</v>
      </c>
      <c r="E63" s="68"/>
      <c r="F63" s="29">
        <v>0</v>
      </c>
      <c r="G63" s="29">
        <f t="shared" si="3"/>
        <v>0</v>
      </c>
      <c r="H63" s="29">
        <v>0</v>
      </c>
      <c r="I63" s="66">
        <f t="shared" si="4"/>
        <v>0</v>
      </c>
      <c r="J63" s="69" t="s">
        <v>1834</v>
      </c>
      <c r="K63" s="34">
        <v>0</v>
      </c>
      <c r="L63" s="56"/>
      <c r="M63" s="34">
        <f t="shared" si="5"/>
        <v>0</v>
      </c>
      <c r="N63" s="34">
        <f t="shared" si="6"/>
        <v>0</v>
      </c>
      <c r="O63" s="36" t="e">
        <f t="shared" si="2"/>
        <v>#DIV/0!</v>
      </c>
    </row>
    <row r="64" spans="1:15" x14ac:dyDescent="0.25">
      <c r="A64" s="39">
        <v>10512</v>
      </c>
      <c r="B64" s="30" t="s">
        <v>36</v>
      </c>
      <c r="C64" s="30" t="s">
        <v>117</v>
      </c>
      <c r="D64" s="30" t="s">
        <v>128</v>
      </c>
      <c r="E64" s="68"/>
      <c r="F64" s="29">
        <v>0</v>
      </c>
      <c r="G64" s="29">
        <f t="shared" si="3"/>
        <v>0</v>
      </c>
      <c r="H64" s="29">
        <v>0</v>
      </c>
      <c r="I64" s="66">
        <f t="shared" si="4"/>
        <v>0</v>
      </c>
      <c r="J64" s="69" t="s">
        <v>1834</v>
      </c>
      <c r="K64" s="34">
        <v>0</v>
      </c>
      <c r="L64" s="29">
        <v>0</v>
      </c>
      <c r="M64" s="34">
        <f t="shared" si="5"/>
        <v>0</v>
      </c>
      <c r="N64" s="34">
        <f t="shared" si="6"/>
        <v>0</v>
      </c>
      <c r="O64" s="36" t="e">
        <f t="shared" si="2"/>
        <v>#DIV/0!</v>
      </c>
    </row>
    <row r="65" spans="1:15" x14ac:dyDescent="0.25">
      <c r="A65" s="39">
        <v>10513</v>
      </c>
      <c r="B65" s="30" t="s">
        <v>36</v>
      </c>
      <c r="C65" s="30" t="s">
        <v>117</v>
      </c>
      <c r="D65" s="30" t="s">
        <v>129</v>
      </c>
      <c r="E65" s="68"/>
      <c r="F65" s="29">
        <v>0</v>
      </c>
      <c r="G65" s="29">
        <f t="shared" si="3"/>
        <v>0</v>
      </c>
      <c r="H65" s="29">
        <v>0</v>
      </c>
      <c r="I65" s="66">
        <f t="shared" si="4"/>
        <v>0</v>
      </c>
      <c r="J65" s="69" t="s">
        <v>1834</v>
      </c>
      <c r="K65" s="34">
        <v>0</v>
      </c>
      <c r="L65" s="56"/>
      <c r="M65" s="34">
        <f t="shared" si="5"/>
        <v>0</v>
      </c>
      <c r="N65" s="34">
        <f t="shared" si="6"/>
        <v>0</v>
      </c>
      <c r="O65" s="36" t="e">
        <f t="shared" si="2"/>
        <v>#DIV/0!</v>
      </c>
    </row>
    <row r="66" spans="1:15" x14ac:dyDescent="0.25">
      <c r="A66" s="39">
        <v>10514</v>
      </c>
      <c r="B66" s="30" t="s">
        <v>36</v>
      </c>
      <c r="C66" s="30" t="s">
        <v>117</v>
      </c>
      <c r="D66" s="30" t="s">
        <v>130</v>
      </c>
      <c r="E66" s="68"/>
      <c r="F66" s="29">
        <v>0</v>
      </c>
      <c r="G66" s="29">
        <f t="shared" si="3"/>
        <v>0</v>
      </c>
      <c r="H66" s="29">
        <v>0</v>
      </c>
      <c r="I66" s="66">
        <f t="shared" si="4"/>
        <v>0</v>
      </c>
      <c r="J66" s="69" t="s">
        <v>1834</v>
      </c>
      <c r="K66" s="34">
        <v>0</v>
      </c>
      <c r="L66" s="56"/>
      <c r="M66" s="34">
        <f t="shared" si="5"/>
        <v>0</v>
      </c>
      <c r="N66" s="34">
        <f t="shared" si="6"/>
        <v>0</v>
      </c>
      <c r="O66" s="36" t="e">
        <f t="shared" si="2"/>
        <v>#DIV/0!</v>
      </c>
    </row>
    <row r="67" spans="1:15" x14ac:dyDescent="0.25">
      <c r="A67" s="39">
        <v>10515</v>
      </c>
      <c r="B67" s="30" t="s">
        <v>36</v>
      </c>
      <c r="C67" s="30" t="s">
        <v>117</v>
      </c>
      <c r="D67" s="30" t="s">
        <v>131</v>
      </c>
      <c r="E67" s="68"/>
      <c r="F67" s="29">
        <v>0</v>
      </c>
      <c r="G67" s="29">
        <f t="shared" si="3"/>
        <v>0</v>
      </c>
      <c r="H67" s="29">
        <v>0</v>
      </c>
      <c r="I67" s="66">
        <f t="shared" si="4"/>
        <v>0</v>
      </c>
      <c r="J67" s="69" t="s">
        <v>1834</v>
      </c>
      <c r="K67" s="34">
        <v>0</v>
      </c>
      <c r="L67" s="56"/>
      <c r="M67" s="34">
        <f t="shared" si="5"/>
        <v>0</v>
      </c>
      <c r="N67" s="34">
        <f t="shared" si="6"/>
        <v>0</v>
      </c>
      <c r="O67" s="36" t="e">
        <f t="shared" si="2"/>
        <v>#DIV/0!</v>
      </c>
    </row>
    <row r="68" spans="1:15" x14ac:dyDescent="0.25">
      <c r="A68" s="39">
        <v>10516</v>
      </c>
      <c r="B68" s="30" t="s">
        <v>36</v>
      </c>
      <c r="C68" s="30" t="s">
        <v>117</v>
      </c>
      <c r="D68" s="30" t="s">
        <v>132</v>
      </c>
      <c r="E68" s="68"/>
      <c r="F68" s="29">
        <v>0</v>
      </c>
      <c r="G68" s="29">
        <f t="shared" si="3"/>
        <v>0</v>
      </c>
      <c r="H68" s="29">
        <v>0</v>
      </c>
      <c r="I68" s="66">
        <f t="shared" si="4"/>
        <v>0</v>
      </c>
      <c r="J68" s="69" t="s">
        <v>1834</v>
      </c>
      <c r="K68" s="34">
        <v>0</v>
      </c>
      <c r="L68" s="56"/>
      <c r="M68" s="34">
        <f t="shared" si="5"/>
        <v>0</v>
      </c>
      <c r="N68" s="34">
        <f t="shared" si="6"/>
        <v>0</v>
      </c>
      <c r="O68" s="36" t="e">
        <f t="shared" si="2"/>
        <v>#DIV/0!</v>
      </c>
    </row>
    <row r="69" spans="1:15" x14ac:dyDescent="0.25">
      <c r="A69" s="39">
        <v>10517</v>
      </c>
      <c r="B69" s="30" t="s">
        <v>36</v>
      </c>
      <c r="C69" s="30" t="s">
        <v>117</v>
      </c>
      <c r="D69" s="30" t="s">
        <v>133</v>
      </c>
      <c r="E69" s="68"/>
      <c r="F69" s="29">
        <v>0</v>
      </c>
      <c r="G69" s="29">
        <f t="shared" si="3"/>
        <v>0</v>
      </c>
      <c r="H69" s="29">
        <v>0</v>
      </c>
      <c r="I69" s="66">
        <f t="shared" si="4"/>
        <v>0</v>
      </c>
      <c r="J69" s="69" t="s">
        <v>1834</v>
      </c>
      <c r="K69" s="34">
        <v>0</v>
      </c>
      <c r="L69" s="56"/>
      <c r="M69" s="34">
        <f t="shared" si="5"/>
        <v>0</v>
      </c>
      <c r="N69" s="34">
        <f t="shared" si="6"/>
        <v>0</v>
      </c>
      <c r="O69" s="36" t="e">
        <f t="shared" si="2"/>
        <v>#DIV/0!</v>
      </c>
    </row>
    <row r="70" spans="1:15" x14ac:dyDescent="0.25">
      <c r="A70" s="39">
        <v>10518</v>
      </c>
      <c r="B70" s="30" t="s">
        <v>36</v>
      </c>
      <c r="C70" s="30" t="s">
        <v>117</v>
      </c>
      <c r="D70" s="30" t="s">
        <v>134</v>
      </c>
      <c r="E70" s="68"/>
      <c r="F70" s="29">
        <v>0</v>
      </c>
      <c r="G70" s="29">
        <f t="shared" si="3"/>
        <v>0</v>
      </c>
      <c r="H70" s="29">
        <v>0</v>
      </c>
      <c r="I70" s="66">
        <f t="shared" si="4"/>
        <v>0</v>
      </c>
      <c r="J70" s="69" t="s">
        <v>1834</v>
      </c>
      <c r="K70" s="34">
        <v>0</v>
      </c>
      <c r="L70" s="56"/>
      <c r="M70" s="34">
        <f t="shared" si="5"/>
        <v>0</v>
      </c>
      <c r="N70" s="34">
        <f t="shared" si="6"/>
        <v>0</v>
      </c>
      <c r="O70" s="36" t="e">
        <f t="shared" si="2"/>
        <v>#DIV/0!</v>
      </c>
    </row>
    <row r="71" spans="1:15" x14ac:dyDescent="0.25">
      <c r="A71" s="39">
        <v>10519</v>
      </c>
      <c r="B71" s="30" t="s">
        <v>36</v>
      </c>
      <c r="C71" s="30" t="s">
        <v>117</v>
      </c>
      <c r="D71" s="30" t="s">
        <v>135</v>
      </c>
      <c r="E71" s="68"/>
      <c r="F71" s="29">
        <v>0</v>
      </c>
      <c r="G71" s="29">
        <f t="shared" si="3"/>
        <v>0</v>
      </c>
      <c r="H71" s="29">
        <v>0</v>
      </c>
      <c r="I71" s="66">
        <f t="shared" si="4"/>
        <v>0</v>
      </c>
      <c r="J71" s="69" t="s">
        <v>1834</v>
      </c>
      <c r="K71" s="34">
        <v>0</v>
      </c>
      <c r="L71" s="56"/>
      <c r="M71" s="34">
        <f t="shared" si="5"/>
        <v>0</v>
      </c>
      <c r="N71" s="34">
        <f t="shared" si="6"/>
        <v>0</v>
      </c>
      <c r="O71" s="36" t="e">
        <f t="shared" si="2"/>
        <v>#DIV/0!</v>
      </c>
    </row>
    <row r="72" spans="1:15" x14ac:dyDescent="0.25">
      <c r="A72" s="39">
        <v>10520</v>
      </c>
      <c r="B72" s="30" t="s">
        <v>36</v>
      </c>
      <c r="C72" s="30" t="s">
        <v>117</v>
      </c>
      <c r="D72" s="30" t="s">
        <v>136</v>
      </c>
      <c r="E72" s="68"/>
      <c r="F72" s="29">
        <v>0</v>
      </c>
      <c r="G72" s="29">
        <f t="shared" si="3"/>
        <v>0</v>
      </c>
      <c r="H72" s="29">
        <v>0</v>
      </c>
      <c r="I72" s="66">
        <f t="shared" si="4"/>
        <v>0</v>
      </c>
      <c r="J72" s="69" t="s">
        <v>1834</v>
      </c>
      <c r="K72" s="34">
        <v>0</v>
      </c>
      <c r="L72" s="56"/>
      <c r="M72" s="34">
        <f t="shared" si="5"/>
        <v>0</v>
      </c>
      <c r="N72" s="34">
        <f t="shared" si="6"/>
        <v>0</v>
      </c>
      <c r="O72" s="36" t="e">
        <f t="shared" si="2"/>
        <v>#DIV/0!</v>
      </c>
    </row>
    <row r="73" spans="1:15" x14ac:dyDescent="0.25">
      <c r="A73" s="39">
        <v>10521</v>
      </c>
      <c r="B73" s="30" t="s">
        <v>36</v>
      </c>
      <c r="C73" s="30" t="s">
        <v>117</v>
      </c>
      <c r="D73" s="30" t="s">
        <v>137</v>
      </c>
      <c r="E73" s="68"/>
      <c r="F73" s="29">
        <v>0</v>
      </c>
      <c r="G73" s="29">
        <f t="shared" si="3"/>
        <v>0</v>
      </c>
      <c r="H73" s="29">
        <v>0</v>
      </c>
      <c r="I73" s="66">
        <f t="shared" si="4"/>
        <v>0</v>
      </c>
      <c r="J73" s="69" t="s">
        <v>1834</v>
      </c>
      <c r="K73" s="34">
        <v>0</v>
      </c>
      <c r="L73" s="29">
        <v>0</v>
      </c>
      <c r="M73" s="34">
        <f t="shared" si="5"/>
        <v>0</v>
      </c>
      <c r="N73" s="34">
        <f t="shared" si="6"/>
        <v>0</v>
      </c>
      <c r="O73" s="36" t="e">
        <f t="shared" si="2"/>
        <v>#DIV/0!</v>
      </c>
    </row>
    <row r="74" spans="1:15" x14ac:dyDescent="0.25">
      <c r="A74" s="39">
        <v>10522</v>
      </c>
      <c r="B74" s="30" t="s">
        <v>36</v>
      </c>
      <c r="C74" s="30" t="s">
        <v>117</v>
      </c>
      <c r="D74" s="30" t="s">
        <v>138</v>
      </c>
      <c r="E74" s="68"/>
      <c r="F74" s="29">
        <v>0</v>
      </c>
      <c r="G74" s="29">
        <f t="shared" si="3"/>
        <v>0</v>
      </c>
      <c r="H74" s="29">
        <v>0</v>
      </c>
      <c r="I74" s="66">
        <f t="shared" si="4"/>
        <v>0</v>
      </c>
      <c r="J74" s="69" t="s">
        <v>1834</v>
      </c>
      <c r="K74" s="34">
        <v>0</v>
      </c>
      <c r="L74" s="56"/>
      <c r="M74" s="34">
        <f t="shared" si="5"/>
        <v>0</v>
      </c>
      <c r="N74" s="34">
        <f t="shared" si="6"/>
        <v>0</v>
      </c>
      <c r="O74" s="36" t="e">
        <f t="shared" si="2"/>
        <v>#DIV/0!</v>
      </c>
    </row>
    <row r="75" spans="1:15" x14ac:dyDescent="0.25">
      <c r="A75" s="39">
        <v>10523</v>
      </c>
      <c r="B75" s="30" t="s">
        <v>36</v>
      </c>
      <c r="C75" s="30" t="s">
        <v>117</v>
      </c>
      <c r="D75" s="30" t="s">
        <v>139</v>
      </c>
      <c r="E75" s="68"/>
      <c r="F75" s="29">
        <v>0</v>
      </c>
      <c r="G75" s="29">
        <f t="shared" si="3"/>
        <v>0</v>
      </c>
      <c r="H75" s="29">
        <v>0</v>
      </c>
      <c r="I75" s="66">
        <f t="shared" si="4"/>
        <v>0</v>
      </c>
      <c r="J75" s="69" t="s">
        <v>1834</v>
      </c>
      <c r="K75" s="34">
        <v>0</v>
      </c>
      <c r="L75" s="56"/>
      <c r="M75" s="34">
        <f t="shared" si="5"/>
        <v>0</v>
      </c>
      <c r="N75" s="34">
        <f t="shared" si="6"/>
        <v>0</v>
      </c>
      <c r="O75" s="36" t="e">
        <f t="shared" si="2"/>
        <v>#DIV/0!</v>
      </c>
    </row>
    <row r="76" spans="1:15" x14ac:dyDescent="0.25">
      <c r="A76" s="39">
        <v>10601</v>
      </c>
      <c r="B76" s="30" t="s">
        <v>36</v>
      </c>
      <c r="C76" s="30" t="s">
        <v>140</v>
      </c>
      <c r="D76" s="30" t="s">
        <v>141</v>
      </c>
      <c r="E76" s="64">
        <v>4394</v>
      </c>
      <c r="F76" s="65">
        <v>5295</v>
      </c>
      <c r="G76" s="65">
        <f t="shared" si="3"/>
        <v>901</v>
      </c>
      <c r="H76" s="65">
        <v>4227</v>
      </c>
      <c r="I76" s="66">
        <f t="shared" si="4"/>
        <v>1068</v>
      </c>
      <c r="J76" s="67">
        <v>0.20169999999999999</v>
      </c>
      <c r="K76" s="34">
        <v>5441</v>
      </c>
      <c r="L76" s="56"/>
      <c r="M76" s="35">
        <f t="shared" si="5"/>
        <v>4227</v>
      </c>
      <c r="N76" s="35">
        <f t="shared" si="6"/>
        <v>1214</v>
      </c>
      <c r="O76" s="36">
        <f t="shared" si="2"/>
        <v>0.22312074986215769</v>
      </c>
    </row>
    <row r="77" spans="1:15" x14ac:dyDescent="0.25">
      <c r="A77" s="39">
        <v>10602</v>
      </c>
      <c r="B77" s="30" t="s">
        <v>36</v>
      </c>
      <c r="C77" s="30" t="s">
        <v>140</v>
      </c>
      <c r="D77" s="30" t="s">
        <v>142</v>
      </c>
      <c r="E77" s="68"/>
      <c r="F77" s="29">
        <v>0</v>
      </c>
      <c r="G77" s="29">
        <f t="shared" si="3"/>
        <v>0</v>
      </c>
      <c r="H77" s="29">
        <v>0</v>
      </c>
      <c r="I77" s="66">
        <f t="shared" si="4"/>
        <v>0</v>
      </c>
      <c r="J77" s="69" t="s">
        <v>1834</v>
      </c>
      <c r="K77" s="34">
        <v>0</v>
      </c>
      <c r="L77" s="56"/>
      <c r="M77" s="34">
        <f t="shared" si="5"/>
        <v>0</v>
      </c>
      <c r="N77" s="34">
        <f t="shared" si="6"/>
        <v>0</v>
      </c>
      <c r="O77" s="36" t="e">
        <f t="shared" si="2"/>
        <v>#DIV/0!</v>
      </c>
    </row>
    <row r="78" spans="1:15" x14ac:dyDescent="0.25">
      <c r="A78" s="39">
        <v>10603</v>
      </c>
      <c r="B78" s="30" t="s">
        <v>36</v>
      </c>
      <c r="C78" s="30" t="s">
        <v>140</v>
      </c>
      <c r="D78" s="30" t="s">
        <v>143</v>
      </c>
      <c r="E78" s="68"/>
      <c r="F78" s="29">
        <v>0</v>
      </c>
      <c r="G78" s="29">
        <f t="shared" si="3"/>
        <v>0</v>
      </c>
      <c r="H78" s="29">
        <v>0</v>
      </c>
      <c r="I78" s="66">
        <f t="shared" si="4"/>
        <v>0</v>
      </c>
      <c r="J78" s="69" t="s">
        <v>1834</v>
      </c>
      <c r="K78" s="34">
        <v>0</v>
      </c>
      <c r="L78" s="29">
        <v>0</v>
      </c>
      <c r="M78" s="34">
        <f t="shared" si="5"/>
        <v>0</v>
      </c>
      <c r="N78" s="34">
        <f t="shared" si="6"/>
        <v>0</v>
      </c>
      <c r="O78" s="36" t="e">
        <f t="shared" si="2"/>
        <v>#DIV/0!</v>
      </c>
    </row>
    <row r="79" spans="1:15" x14ac:dyDescent="0.25">
      <c r="A79" s="39">
        <v>10604</v>
      </c>
      <c r="B79" s="30" t="s">
        <v>36</v>
      </c>
      <c r="C79" s="30" t="s">
        <v>140</v>
      </c>
      <c r="D79" s="30" t="s">
        <v>144</v>
      </c>
      <c r="E79" s="68"/>
      <c r="F79" s="29">
        <v>0</v>
      </c>
      <c r="G79" s="29">
        <f t="shared" si="3"/>
        <v>0</v>
      </c>
      <c r="H79" s="29">
        <v>0</v>
      </c>
      <c r="I79" s="66">
        <f t="shared" si="4"/>
        <v>0</v>
      </c>
      <c r="J79" s="69" t="s">
        <v>1834</v>
      </c>
      <c r="K79" s="34">
        <v>0</v>
      </c>
      <c r="L79" s="56"/>
      <c r="M79" s="34">
        <f t="shared" si="5"/>
        <v>0</v>
      </c>
      <c r="N79" s="34">
        <f t="shared" si="6"/>
        <v>0</v>
      </c>
      <c r="O79" s="36" t="e">
        <f t="shared" si="2"/>
        <v>#DIV/0!</v>
      </c>
    </row>
    <row r="80" spans="1:15" x14ac:dyDescent="0.25">
      <c r="A80" s="39">
        <v>10605</v>
      </c>
      <c r="B80" s="30" t="s">
        <v>36</v>
      </c>
      <c r="C80" s="30" t="s">
        <v>140</v>
      </c>
      <c r="D80" s="30" t="s">
        <v>145</v>
      </c>
      <c r="E80" s="68"/>
      <c r="F80" s="29">
        <v>0</v>
      </c>
      <c r="G80" s="29">
        <f t="shared" si="3"/>
        <v>0</v>
      </c>
      <c r="H80" s="29">
        <v>0</v>
      </c>
      <c r="I80" s="66">
        <f t="shared" si="4"/>
        <v>0</v>
      </c>
      <c r="J80" s="69" t="s">
        <v>1834</v>
      </c>
      <c r="K80" s="34">
        <v>0</v>
      </c>
      <c r="L80" s="56"/>
      <c r="M80" s="34">
        <f t="shared" si="5"/>
        <v>0</v>
      </c>
      <c r="N80" s="34">
        <f t="shared" si="6"/>
        <v>0</v>
      </c>
      <c r="O80" s="36" t="e">
        <f t="shared" si="2"/>
        <v>#DIV/0!</v>
      </c>
    </row>
    <row r="81" spans="1:15" x14ac:dyDescent="0.25">
      <c r="A81" s="39">
        <v>10606</v>
      </c>
      <c r="B81" s="30" t="s">
        <v>36</v>
      </c>
      <c r="C81" s="30" t="s">
        <v>140</v>
      </c>
      <c r="D81" s="30" t="s">
        <v>146</v>
      </c>
      <c r="E81" s="68"/>
      <c r="F81" s="29">
        <v>0</v>
      </c>
      <c r="G81" s="29">
        <f t="shared" si="3"/>
        <v>0</v>
      </c>
      <c r="H81" s="29">
        <v>0</v>
      </c>
      <c r="I81" s="66">
        <f t="shared" si="4"/>
        <v>0</v>
      </c>
      <c r="J81" s="69" t="s">
        <v>1834</v>
      </c>
      <c r="K81" s="34">
        <v>0</v>
      </c>
      <c r="L81" s="56"/>
      <c r="M81" s="34">
        <f t="shared" si="5"/>
        <v>0</v>
      </c>
      <c r="N81" s="34">
        <f t="shared" si="6"/>
        <v>0</v>
      </c>
      <c r="O81" s="36" t="e">
        <f t="shared" si="2"/>
        <v>#DIV/0!</v>
      </c>
    </row>
    <row r="82" spans="1:15" x14ac:dyDescent="0.25">
      <c r="A82" s="39">
        <v>10607</v>
      </c>
      <c r="B82" s="30" t="s">
        <v>36</v>
      </c>
      <c r="C82" s="30" t="s">
        <v>140</v>
      </c>
      <c r="D82" s="30" t="s">
        <v>147</v>
      </c>
      <c r="E82" s="68"/>
      <c r="F82" s="29">
        <v>0</v>
      </c>
      <c r="G82" s="29">
        <f t="shared" si="3"/>
        <v>0</v>
      </c>
      <c r="H82" s="29">
        <v>0</v>
      </c>
      <c r="I82" s="66">
        <f t="shared" si="4"/>
        <v>0</v>
      </c>
      <c r="J82" s="69" t="s">
        <v>1834</v>
      </c>
      <c r="K82" s="34">
        <v>0</v>
      </c>
      <c r="L82" s="56"/>
      <c r="M82" s="34">
        <f t="shared" si="5"/>
        <v>0</v>
      </c>
      <c r="N82" s="34">
        <f t="shared" si="6"/>
        <v>0</v>
      </c>
      <c r="O82" s="36" t="e">
        <f t="shared" si="2"/>
        <v>#DIV/0!</v>
      </c>
    </row>
    <row r="83" spans="1:15" x14ac:dyDescent="0.25">
      <c r="A83" s="39">
        <v>10608</v>
      </c>
      <c r="B83" s="30" t="s">
        <v>36</v>
      </c>
      <c r="C83" s="30" t="s">
        <v>140</v>
      </c>
      <c r="D83" s="30" t="s">
        <v>148</v>
      </c>
      <c r="E83" s="68"/>
      <c r="F83" s="29">
        <v>0</v>
      </c>
      <c r="G83" s="29">
        <f t="shared" si="3"/>
        <v>0</v>
      </c>
      <c r="H83" s="29">
        <v>0</v>
      </c>
      <c r="I83" s="66">
        <f t="shared" si="4"/>
        <v>0</v>
      </c>
      <c r="J83" s="69" t="s">
        <v>1834</v>
      </c>
      <c r="K83" s="34">
        <v>0</v>
      </c>
      <c r="L83" s="56"/>
      <c r="M83" s="34">
        <f t="shared" si="5"/>
        <v>0</v>
      </c>
      <c r="N83" s="34">
        <f t="shared" si="6"/>
        <v>0</v>
      </c>
      <c r="O83" s="36" t="e">
        <f t="shared" si="2"/>
        <v>#DIV/0!</v>
      </c>
    </row>
    <row r="84" spans="1:15" x14ac:dyDescent="0.25">
      <c r="A84" s="39">
        <v>10609</v>
      </c>
      <c r="B84" s="30" t="s">
        <v>36</v>
      </c>
      <c r="C84" s="30" t="s">
        <v>140</v>
      </c>
      <c r="D84" s="30" t="s">
        <v>149</v>
      </c>
      <c r="E84" s="68"/>
      <c r="F84" s="29">
        <v>0</v>
      </c>
      <c r="G84" s="29">
        <f t="shared" si="3"/>
        <v>0</v>
      </c>
      <c r="H84" s="29">
        <v>0</v>
      </c>
      <c r="I84" s="66">
        <f t="shared" si="4"/>
        <v>0</v>
      </c>
      <c r="J84" s="69" t="s">
        <v>1834</v>
      </c>
      <c r="K84" s="34">
        <v>0</v>
      </c>
      <c r="L84" s="56"/>
      <c r="M84" s="34">
        <f t="shared" si="5"/>
        <v>0</v>
      </c>
      <c r="N84" s="34">
        <f t="shared" si="6"/>
        <v>0</v>
      </c>
      <c r="O84" s="36" t="e">
        <f t="shared" si="2"/>
        <v>#DIV/0!</v>
      </c>
    </row>
    <row r="85" spans="1:15" x14ac:dyDescent="0.25">
      <c r="A85" s="39">
        <v>10610</v>
      </c>
      <c r="B85" s="30" t="s">
        <v>36</v>
      </c>
      <c r="C85" s="30" t="s">
        <v>140</v>
      </c>
      <c r="D85" s="30" t="s">
        <v>150</v>
      </c>
      <c r="E85" s="68"/>
      <c r="F85" s="29">
        <v>0</v>
      </c>
      <c r="G85" s="29">
        <f t="shared" si="3"/>
        <v>0</v>
      </c>
      <c r="H85" s="29">
        <v>0</v>
      </c>
      <c r="I85" s="66">
        <f t="shared" si="4"/>
        <v>0</v>
      </c>
      <c r="J85" s="69" t="s">
        <v>1834</v>
      </c>
      <c r="K85" s="34">
        <v>0</v>
      </c>
      <c r="L85" s="56"/>
      <c r="M85" s="34">
        <f t="shared" si="5"/>
        <v>0</v>
      </c>
      <c r="N85" s="34">
        <f t="shared" si="6"/>
        <v>0</v>
      </c>
      <c r="O85" s="36" t="e">
        <f t="shared" si="2"/>
        <v>#DIV/0!</v>
      </c>
    </row>
    <row r="86" spans="1:15" x14ac:dyDescent="0.25">
      <c r="A86" s="39">
        <v>10611</v>
      </c>
      <c r="B86" s="30" t="s">
        <v>36</v>
      </c>
      <c r="C86" s="30" t="s">
        <v>140</v>
      </c>
      <c r="D86" s="30" t="s">
        <v>151</v>
      </c>
      <c r="E86" s="68"/>
      <c r="F86" s="29">
        <v>0</v>
      </c>
      <c r="G86" s="29">
        <f t="shared" si="3"/>
        <v>0</v>
      </c>
      <c r="H86" s="29">
        <v>0</v>
      </c>
      <c r="I86" s="66">
        <f t="shared" si="4"/>
        <v>0</v>
      </c>
      <c r="J86" s="69" t="s">
        <v>1834</v>
      </c>
      <c r="K86" s="34">
        <v>0</v>
      </c>
      <c r="L86" s="56"/>
      <c r="M86" s="34">
        <f t="shared" si="5"/>
        <v>0</v>
      </c>
      <c r="N86" s="34">
        <f t="shared" si="6"/>
        <v>0</v>
      </c>
      <c r="O86" s="36" t="e">
        <f t="shared" si="2"/>
        <v>#DIV/0!</v>
      </c>
    </row>
    <row r="87" spans="1:15" x14ac:dyDescent="0.25">
      <c r="A87" s="39">
        <v>10612</v>
      </c>
      <c r="B87" s="30" t="s">
        <v>36</v>
      </c>
      <c r="C87" s="30" t="s">
        <v>140</v>
      </c>
      <c r="D87" s="30" t="s">
        <v>152</v>
      </c>
      <c r="E87" s="68"/>
      <c r="F87" s="29">
        <v>0</v>
      </c>
      <c r="G87" s="29">
        <f t="shared" si="3"/>
        <v>0</v>
      </c>
      <c r="H87" s="29">
        <v>0</v>
      </c>
      <c r="I87" s="66">
        <f t="shared" si="4"/>
        <v>0</v>
      </c>
      <c r="J87" s="69" t="s">
        <v>1834</v>
      </c>
      <c r="K87" s="34">
        <v>0</v>
      </c>
      <c r="L87" s="56"/>
      <c r="M87" s="34">
        <f t="shared" si="5"/>
        <v>0</v>
      </c>
      <c r="N87" s="34">
        <f t="shared" si="6"/>
        <v>0</v>
      </c>
      <c r="O87" s="36" t="e">
        <f t="shared" si="2"/>
        <v>#DIV/0!</v>
      </c>
    </row>
    <row r="88" spans="1:15" x14ac:dyDescent="0.25">
      <c r="A88" s="39">
        <v>10701</v>
      </c>
      <c r="B88" s="30" t="s">
        <v>36</v>
      </c>
      <c r="C88" s="30" t="s">
        <v>153</v>
      </c>
      <c r="D88" s="30" t="s">
        <v>154</v>
      </c>
      <c r="E88" s="64">
        <v>31923</v>
      </c>
      <c r="F88" s="65">
        <v>37175</v>
      </c>
      <c r="G88" s="65">
        <f t="shared" si="3"/>
        <v>5252</v>
      </c>
      <c r="H88" s="65">
        <v>26600</v>
      </c>
      <c r="I88" s="66">
        <f t="shared" si="4"/>
        <v>10575</v>
      </c>
      <c r="J88" s="67">
        <v>0.28449999999999998</v>
      </c>
      <c r="K88" s="34">
        <v>38103</v>
      </c>
      <c r="L88" s="56"/>
      <c r="M88" s="35">
        <f t="shared" si="5"/>
        <v>26600</v>
      </c>
      <c r="N88" s="35">
        <f t="shared" si="6"/>
        <v>11503</v>
      </c>
      <c r="O88" s="36">
        <f t="shared" si="2"/>
        <v>0.3018922394562108</v>
      </c>
    </row>
    <row r="89" spans="1:15" x14ac:dyDescent="0.25">
      <c r="A89" s="39">
        <v>10702</v>
      </c>
      <c r="B89" s="30" t="s">
        <v>36</v>
      </c>
      <c r="C89" s="30" t="s">
        <v>153</v>
      </c>
      <c r="D89" s="30" t="s">
        <v>155</v>
      </c>
      <c r="E89" s="68"/>
      <c r="F89" s="29">
        <v>0</v>
      </c>
      <c r="G89" s="29">
        <f t="shared" si="3"/>
        <v>0</v>
      </c>
      <c r="H89" s="29">
        <v>0</v>
      </c>
      <c r="I89" s="66">
        <f t="shared" si="4"/>
        <v>0</v>
      </c>
      <c r="J89" s="69" t="s">
        <v>1834</v>
      </c>
      <c r="K89" s="34">
        <v>0</v>
      </c>
      <c r="L89" s="56"/>
      <c r="M89" s="34">
        <f t="shared" si="5"/>
        <v>0</v>
      </c>
      <c r="N89" s="34">
        <f t="shared" si="6"/>
        <v>0</v>
      </c>
      <c r="O89" s="36" t="e">
        <f t="shared" si="2"/>
        <v>#DIV/0!</v>
      </c>
    </row>
    <row r="90" spans="1:15" x14ac:dyDescent="0.25">
      <c r="A90" s="39">
        <v>10703</v>
      </c>
      <c r="B90" s="30" t="s">
        <v>36</v>
      </c>
      <c r="C90" s="30" t="s">
        <v>153</v>
      </c>
      <c r="D90" s="30" t="s">
        <v>156</v>
      </c>
      <c r="E90" s="68"/>
      <c r="F90" s="29">
        <v>0</v>
      </c>
      <c r="G90" s="29">
        <f t="shared" si="3"/>
        <v>0</v>
      </c>
      <c r="H90" s="29">
        <v>0</v>
      </c>
      <c r="I90" s="66">
        <f t="shared" si="4"/>
        <v>0</v>
      </c>
      <c r="J90" s="69" t="s">
        <v>1834</v>
      </c>
      <c r="K90" s="34">
        <v>0</v>
      </c>
      <c r="L90" s="29">
        <v>0</v>
      </c>
      <c r="M90" s="34">
        <f t="shared" si="5"/>
        <v>0</v>
      </c>
      <c r="N90" s="34">
        <f t="shared" si="6"/>
        <v>0</v>
      </c>
      <c r="O90" s="36" t="e">
        <f t="shared" si="2"/>
        <v>#DIV/0!</v>
      </c>
    </row>
    <row r="91" spans="1:15" x14ac:dyDescent="0.25">
      <c r="A91" s="39">
        <v>10704</v>
      </c>
      <c r="B91" s="30" t="s">
        <v>36</v>
      </c>
      <c r="C91" s="30" t="s">
        <v>153</v>
      </c>
      <c r="D91" s="30" t="s">
        <v>157</v>
      </c>
      <c r="E91" s="68"/>
      <c r="F91" s="29">
        <v>0</v>
      </c>
      <c r="G91" s="29">
        <f t="shared" si="3"/>
        <v>0</v>
      </c>
      <c r="H91" s="29">
        <v>0</v>
      </c>
      <c r="I91" s="66">
        <f t="shared" si="4"/>
        <v>0</v>
      </c>
      <c r="J91" s="69" t="s">
        <v>1834</v>
      </c>
      <c r="K91" s="34">
        <v>0</v>
      </c>
      <c r="L91" s="29">
        <v>0</v>
      </c>
      <c r="M91" s="34">
        <f t="shared" si="5"/>
        <v>0</v>
      </c>
      <c r="N91" s="34">
        <f t="shared" si="6"/>
        <v>0</v>
      </c>
      <c r="O91" s="36" t="e">
        <f t="shared" si="2"/>
        <v>#DIV/0!</v>
      </c>
    </row>
    <row r="92" spans="1:15" x14ac:dyDescent="0.25">
      <c r="A92" s="39">
        <v>10705</v>
      </c>
      <c r="B92" s="30" t="s">
        <v>36</v>
      </c>
      <c r="C92" s="30" t="s">
        <v>153</v>
      </c>
      <c r="D92" s="30" t="s">
        <v>158</v>
      </c>
      <c r="E92" s="68"/>
      <c r="F92" s="29">
        <v>0</v>
      </c>
      <c r="G92" s="29">
        <f t="shared" si="3"/>
        <v>0</v>
      </c>
      <c r="H92" s="29">
        <v>0</v>
      </c>
      <c r="I92" s="66">
        <f t="shared" si="4"/>
        <v>0</v>
      </c>
      <c r="J92" s="69" t="s">
        <v>1834</v>
      </c>
      <c r="K92" s="34">
        <v>0</v>
      </c>
      <c r="L92" s="29">
        <v>0</v>
      </c>
      <c r="M92" s="34">
        <f t="shared" si="5"/>
        <v>0</v>
      </c>
      <c r="N92" s="34">
        <f t="shared" si="6"/>
        <v>0</v>
      </c>
      <c r="O92" s="36" t="e">
        <f t="shared" si="2"/>
        <v>#DIV/0!</v>
      </c>
    </row>
    <row r="93" spans="1:15" x14ac:dyDescent="0.25">
      <c r="A93" s="39">
        <v>10706</v>
      </c>
      <c r="B93" s="30" t="s">
        <v>36</v>
      </c>
      <c r="C93" s="30" t="s">
        <v>153</v>
      </c>
      <c r="D93" s="30" t="s">
        <v>159</v>
      </c>
      <c r="E93" s="64">
        <v>2894</v>
      </c>
      <c r="F93" s="65">
        <v>3214</v>
      </c>
      <c r="G93" s="65">
        <f t="shared" si="3"/>
        <v>320</v>
      </c>
      <c r="H93" s="65">
        <v>2604</v>
      </c>
      <c r="I93" s="66">
        <f t="shared" si="4"/>
        <v>610</v>
      </c>
      <c r="J93" s="67">
        <v>0.1898</v>
      </c>
      <c r="K93" s="34">
        <v>3262</v>
      </c>
      <c r="L93" s="56"/>
      <c r="M93" s="35">
        <f t="shared" si="5"/>
        <v>2604</v>
      </c>
      <c r="N93" s="35">
        <f t="shared" si="6"/>
        <v>658</v>
      </c>
      <c r="O93" s="36">
        <f t="shared" si="2"/>
        <v>0.20171673819742489</v>
      </c>
    </row>
    <row r="94" spans="1:15" x14ac:dyDescent="0.25">
      <c r="A94" s="39">
        <v>10707</v>
      </c>
      <c r="B94" s="30" t="s">
        <v>36</v>
      </c>
      <c r="C94" s="30" t="s">
        <v>153</v>
      </c>
      <c r="D94" s="30" t="s">
        <v>160</v>
      </c>
      <c r="E94" s="68"/>
      <c r="F94" s="29">
        <v>0</v>
      </c>
      <c r="G94" s="29">
        <f t="shared" si="3"/>
        <v>0</v>
      </c>
      <c r="H94" s="29">
        <v>0</v>
      </c>
      <c r="I94" s="66">
        <f t="shared" si="4"/>
        <v>0</v>
      </c>
      <c r="J94" s="69" t="s">
        <v>1834</v>
      </c>
      <c r="K94" s="34">
        <v>0</v>
      </c>
      <c r="L94" s="56"/>
      <c r="M94" s="34">
        <f t="shared" si="5"/>
        <v>0</v>
      </c>
      <c r="N94" s="34">
        <f t="shared" si="6"/>
        <v>0</v>
      </c>
      <c r="O94" s="36" t="e">
        <f t="shared" si="2"/>
        <v>#DIV/0!</v>
      </c>
    </row>
    <row r="95" spans="1:15" x14ac:dyDescent="0.25">
      <c r="A95" s="39">
        <v>20101</v>
      </c>
      <c r="B95" s="30" t="s">
        <v>37</v>
      </c>
      <c r="C95" s="30" t="s">
        <v>161</v>
      </c>
      <c r="D95" s="30" t="s">
        <v>161</v>
      </c>
      <c r="E95" s="64">
        <v>51069</v>
      </c>
      <c r="F95" s="65">
        <v>59295</v>
      </c>
      <c r="G95" s="65">
        <f t="shared" si="3"/>
        <v>8226</v>
      </c>
      <c r="H95" s="65">
        <v>49809</v>
      </c>
      <c r="I95" s="66">
        <f t="shared" si="4"/>
        <v>9486</v>
      </c>
      <c r="J95" s="67">
        <v>0.16</v>
      </c>
      <c r="K95" s="34">
        <v>60329</v>
      </c>
      <c r="L95" s="29">
        <v>1461</v>
      </c>
      <c r="M95" s="35">
        <f t="shared" si="5"/>
        <v>51270</v>
      </c>
      <c r="N95" s="35">
        <f t="shared" si="6"/>
        <v>9059</v>
      </c>
      <c r="O95" s="36">
        <f t="shared" si="2"/>
        <v>0.15015995623995093</v>
      </c>
    </row>
    <row r="96" spans="1:15" x14ac:dyDescent="0.25">
      <c r="A96" s="39">
        <v>20102</v>
      </c>
      <c r="B96" s="30" t="s">
        <v>37</v>
      </c>
      <c r="C96" s="30" t="s">
        <v>161</v>
      </c>
      <c r="D96" s="30" t="s">
        <v>162</v>
      </c>
      <c r="E96" s="68"/>
      <c r="F96" s="29">
        <v>0</v>
      </c>
      <c r="G96" s="29">
        <f t="shared" si="3"/>
        <v>0</v>
      </c>
      <c r="H96" s="29">
        <v>0</v>
      </c>
      <c r="I96" s="66">
        <f t="shared" si="4"/>
        <v>0</v>
      </c>
      <c r="J96" s="69" t="s">
        <v>1834</v>
      </c>
      <c r="K96" s="34">
        <v>0</v>
      </c>
      <c r="L96" s="56"/>
      <c r="M96" s="34">
        <f t="shared" si="5"/>
        <v>0</v>
      </c>
      <c r="N96" s="34">
        <f t="shared" si="6"/>
        <v>0</v>
      </c>
      <c r="O96" s="36" t="e">
        <f t="shared" si="2"/>
        <v>#DIV/0!</v>
      </c>
    </row>
    <row r="97" spans="1:15" x14ac:dyDescent="0.25">
      <c r="A97" s="39">
        <v>20103</v>
      </c>
      <c r="B97" s="30" t="s">
        <v>37</v>
      </c>
      <c r="C97" s="30" t="s">
        <v>161</v>
      </c>
      <c r="D97" s="30" t="s">
        <v>163</v>
      </c>
      <c r="E97" s="68"/>
      <c r="F97" s="29">
        <v>0</v>
      </c>
      <c r="G97" s="29">
        <f t="shared" si="3"/>
        <v>0</v>
      </c>
      <c r="H97" s="29">
        <v>0</v>
      </c>
      <c r="I97" s="66">
        <f t="shared" si="4"/>
        <v>0</v>
      </c>
      <c r="J97" s="69" t="s">
        <v>1834</v>
      </c>
      <c r="K97" s="34">
        <v>0</v>
      </c>
      <c r="L97" s="56"/>
      <c r="M97" s="34">
        <f t="shared" si="5"/>
        <v>0</v>
      </c>
      <c r="N97" s="34">
        <f t="shared" si="6"/>
        <v>0</v>
      </c>
      <c r="O97" s="36" t="e">
        <f t="shared" si="2"/>
        <v>#DIV/0!</v>
      </c>
    </row>
    <row r="98" spans="1:15" x14ac:dyDescent="0.25">
      <c r="A98" s="39">
        <v>20104</v>
      </c>
      <c r="B98" s="30" t="s">
        <v>37</v>
      </c>
      <c r="C98" s="30" t="s">
        <v>161</v>
      </c>
      <c r="D98" s="30" t="s">
        <v>164</v>
      </c>
      <c r="E98" s="68"/>
      <c r="F98" s="29">
        <v>0</v>
      </c>
      <c r="G98" s="29">
        <f t="shared" si="3"/>
        <v>0</v>
      </c>
      <c r="H98" s="29">
        <v>0</v>
      </c>
      <c r="I98" s="66">
        <f t="shared" si="4"/>
        <v>0</v>
      </c>
      <c r="J98" s="69" t="s">
        <v>1834</v>
      </c>
      <c r="K98" s="34">
        <v>0</v>
      </c>
      <c r="L98" s="56"/>
      <c r="M98" s="34">
        <f t="shared" si="5"/>
        <v>0</v>
      </c>
      <c r="N98" s="34">
        <f t="shared" si="6"/>
        <v>0</v>
      </c>
      <c r="O98" s="36" t="e">
        <f t="shared" si="2"/>
        <v>#DIV/0!</v>
      </c>
    </row>
    <row r="99" spans="1:15" x14ac:dyDescent="0.25">
      <c r="A99" s="39">
        <v>20105</v>
      </c>
      <c r="B99" s="30" t="s">
        <v>37</v>
      </c>
      <c r="C99" s="30" t="s">
        <v>161</v>
      </c>
      <c r="D99" s="30" t="s">
        <v>165</v>
      </c>
      <c r="E99" s="64">
        <v>63178</v>
      </c>
      <c r="F99" s="65">
        <v>70729</v>
      </c>
      <c r="G99" s="65">
        <f t="shared" si="3"/>
        <v>7551</v>
      </c>
      <c r="H99" s="65">
        <v>59342</v>
      </c>
      <c r="I99" s="66">
        <f t="shared" si="4"/>
        <v>11387</v>
      </c>
      <c r="J99" s="67">
        <v>0.161</v>
      </c>
      <c r="K99" s="34">
        <v>72985</v>
      </c>
      <c r="L99" s="29">
        <v>1396</v>
      </c>
      <c r="M99" s="35">
        <f t="shared" si="5"/>
        <v>60738</v>
      </c>
      <c r="N99" s="35">
        <f t="shared" si="6"/>
        <v>12247</v>
      </c>
      <c r="O99" s="36">
        <f t="shared" si="2"/>
        <v>0.16780160306912378</v>
      </c>
    </row>
    <row r="100" spans="1:15" x14ac:dyDescent="0.25">
      <c r="A100" s="39">
        <v>20106</v>
      </c>
      <c r="B100" s="30" t="s">
        <v>37</v>
      </c>
      <c r="C100" s="30" t="s">
        <v>161</v>
      </c>
      <c r="D100" s="30" t="s">
        <v>166</v>
      </c>
      <c r="E100" s="68"/>
      <c r="F100" s="29">
        <v>0</v>
      </c>
      <c r="G100" s="29">
        <f t="shared" si="3"/>
        <v>0</v>
      </c>
      <c r="H100" s="29">
        <v>0</v>
      </c>
      <c r="I100" s="66">
        <f t="shared" si="4"/>
        <v>0</v>
      </c>
      <c r="J100" s="69" t="s">
        <v>1834</v>
      </c>
      <c r="K100" s="34">
        <v>0</v>
      </c>
      <c r="L100" s="56"/>
      <c r="M100" s="34">
        <f t="shared" si="5"/>
        <v>0</v>
      </c>
      <c r="N100" s="34">
        <f t="shared" si="6"/>
        <v>0</v>
      </c>
      <c r="O100" s="36" t="e">
        <f t="shared" si="2"/>
        <v>#DIV/0!</v>
      </c>
    </row>
    <row r="101" spans="1:15" x14ac:dyDescent="0.25">
      <c r="A101" s="39">
        <v>20107</v>
      </c>
      <c r="B101" s="30" t="s">
        <v>37</v>
      </c>
      <c r="C101" s="30" t="s">
        <v>161</v>
      </c>
      <c r="D101" s="30" t="s">
        <v>48</v>
      </c>
      <c r="E101" s="68"/>
      <c r="F101" s="29">
        <v>0</v>
      </c>
      <c r="G101" s="29">
        <f t="shared" si="3"/>
        <v>0</v>
      </c>
      <c r="H101" s="29">
        <v>0</v>
      </c>
      <c r="I101" s="66">
        <f t="shared" si="4"/>
        <v>0</v>
      </c>
      <c r="J101" s="69" t="s">
        <v>1834</v>
      </c>
      <c r="K101" s="34">
        <v>0</v>
      </c>
      <c r="L101" s="56"/>
      <c r="M101" s="34">
        <f t="shared" si="5"/>
        <v>0</v>
      </c>
      <c r="N101" s="34">
        <f t="shared" si="6"/>
        <v>0</v>
      </c>
      <c r="O101" s="36" t="e">
        <f t="shared" si="2"/>
        <v>#DIV/0!</v>
      </c>
    </row>
    <row r="102" spans="1:15" x14ac:dyDescent="0.25">
      <c r="A102" s="39">
        <v>20108</v>
      </c>
      <c r="B102" s="30" t="s">
        <v>37</v>
      </c>
      <c r="C102" s="30" t="s">
        <v>161</v>
      </c>
      <c r="D102" s="30" t="s">
        <v>88</v>
      </c>
      <c r="E102" s="68"/>
      <c r="F102" s="29">
        <v>0</v>
      </c>
      <c r="G102" s="29">
        <f t="shared" si="3"/>
        <v>0</v>
      </c>
      <c r="H102" s="29">
        <v>0</v>
      </c>
      <c r="I102" s="66">
        <f t="shared" si="4"/>
        <v>0</v>
      </c>
      <c r="J102" s="69" t="s">
        <v>1834</v>
      </c>
      <c r="K102" s="34">
        <v>0</v>
      </c>
      <c r="L102" s="56"/>
      <c r="M102" s="34">
        <f t="shared" si="5"/>
        <v>0</v>
      </c>
      <c r="N102" s="34">
        <f t="shared" si="6"/>
        <v>0</v>
      </c>
      <c r="O102" s="36" t="e">
        <f t="shared" si="2"/>
        <v>#DIV/0!</v>
      </c>
    </row>
    <row r="103" spans="1:15" x14ac:dyDescent="0.25">
      <c r="A103" s="39">
        <v>20109</v>
      </c>
      <c r="B103" s="30" t="s">
        <v>37</v>
      </c>
      <c r="C103" s="30" t="s">
        <v>161</v>
      </c>
      <c r="D103" s="30" t="s">
        <v>167</v>
      </c>
      <c r="E103" s="68"/>
      <c r="F103" s="29">
        <v>0</v>
      </c>
      <c r="G103" s="29">
        <f t="shared" si="3"/>
        <v>0</v>
      </c>
      <c r="H103" s="29">
        <v>0</v>
      </c>
      <c r="I103" s="66">
        <f t="shared" si="4"/>
        <v>0</v>
      </c>
      <c r="J103" s="69" t="s">
        <v>1834</v>
      </c>
      <c r="K103" s="34">
        <v>0</v>
      </c>
      <c r="L103" s="56"/>
      <c r="M103" s="34">
        <f t="shared" si="5"/>
        <v>0</v>
      </c>
      <c r="N103" s="34">
        <f t="shared" si="6"/>
        <v>0</v>
      </c>
      <c r="O103" s="36" t="e">
        <f t="shared" si="2"/>
        <v>#DIV/0!</v>
      </c>
    </row>
    <row r="104" spans="1:15" x14ac:dyDescent="0.25">
      <c r="A104" s="39">
        <v>20110</v>
      </c>
      <c r="B104" s="30" t="s">
        <v>37</v>
      </c>
      <c r="C104" s="30" t="s">
        <v>161</v>
      </c>
      <c r="D104" s="30" t="s">
        <v>168</v>
      </c>
      <c r="E104" s="68"/>
      <c r="F104" s="29">
        <v>0</v>
      </c>
      <c r="G104" s="29">
        <f t="shared" si="3"/>
        <v>0</v>
      </c>
      <c r="H104" s="29">
        <v>0</v>
      </c>
      <c r="I104" s="66">
        <f t="shared" si="4"/>
        <v>0</v>
      </c>
      <c r="J104" s="69" t="s">
        <v>1834</v>
      </c>
      <c r="K104" s="34">
        <v>0</v>
      </c>
      <c r="L104" s="56"/>
      <c r="M104" s="34">
        <f t="shared" si="5"/>
        <v>0</v>
      </c>
      <c r="N104" s="34">
        <f t="shared" si="6"/>
        <v>0</v>
      </c>
      <c r="O104" s="36" t="e">
        <f t="shared" si="2"/>
        <v>#DIV/0!</v>
      </c>
    </row>
    <row r="105" spans="1:15" x14ac:dyDescent="0.25">
      <c r="A105" s="39">
        <v>20111</v>
      </c>
      <c r="B105" s="30" t="s">
        <v>37</v>
      </c>
      <c r="C105" s="30" t="s">
        <v>161</v>
      </c>
      <c r="D105" s="30" t="s">
        <v>169</v>
      </c>
      <c r="E105" s="68"/>
      <c r="F105" s="29">
        <v>0</v>
      </c>
      <c r="G105" s="29">
        <f t="shared" si="3"/>
        <v>0</v>
      </c>
      <c r="H105" s="29">
        <v>0</v>
      </c>
      <c r="I105" s="66">
        <f t="shared" si="4"/>
        <v>0</v>
      </c>
      <c r="J105" s="69" t="s">
        <v>1834</v>
      </c>
      <c r="K105" s="34">
        <v>0</v>
      </c>
      <c r="L105" s="29">
        <v>0</v>
      </c>
      <c r="M105" s="34">
        <f t="shared" si="5"/>
        <v>0</v>
      </c>
      <c r="N105" s="34">
        <f t="shared" si="6"/>
        <v>0</v>
      </c>
      <c r="O105" s="36" t="e">
        <f t="shared" si="2"/>
        <v>#DIV/0!</v>
      </c>
    </row>
    <row r="106" spans="1:15" x14ac:dyDescent="0.25">
      <c r="A106" s="39">
        <v>20112</v>
      </c>
      <c r="B106" s="30" t="s">
        <v>37</v>
      </c>
      <c r="C106" s="30" t="s">
        <v>161</v>
      </c>
      <c r="D106" s="30" t="s">
        <v>170</v>
      </c>
      <c r="E106" s="68"/>
      <c r="F106" s="29">
        <v>0</v>
      </c>
      <c r="G106" s="29">
        <f t="shared" si="3"/>
        <v>0</v>
      </c>
      <c r="H106" s="29">
        <v>0</v>
      </c>
      <c r="I106" s="66">
        <f t="shared" si="4"/>
        <v>0</v>
      </c>
      <c r="J106" s="69" t="s">
        <v>1834</v>
      </c>
      <c r="K106" s="34">
        <v>0</v>
      </c>
      <c r="L106" s="56"/>
      <c r="M106" s="34">
        <f t="shared" si="5"/>
        <v>0</v>
      </c>
      <c r="N106" s="34">
        <f t="shared" si="6"/>
        <v>0</v>
      </c>
      <c r="O106" s="36" t="e">
        <f t="shared" si="2"/>
        <v>#DIV/0!</v>
      </c>
    </row>
    <row r="107" spans="1:15" x14ac:dyDescent="0.25">
      <c r="A107" s="39">
        <v>20201</v>
      </c>
      <c r="B107" s="30" t="s">
        <v>37</v>
      </c>
      <c r="C107" s="30" t="s">
        <v>171</v>
      </c>
      <c r="D107" s="30" t="s">
        <v>171</v>
      </c>
      <c r="E107" s="68"/>
      <c r="F107" s="29">
        <v>0</v>
      </c>
      <c r="G107" s="29">
        <f t="shared" si="3"/>
        <v>0</v>
      </c>
      <c r="H107" s="29">
        <v>0</v>
      </c>
      <c r="I107" s="66">
        <f t="shared" si="4"/>
        <v>0</v>
      </c>
      <c r="J107" s="69" t="s">
        <v>1834</v>
      </c>
      <c r="K107" s="34">
        <v>0</v>
      </c>
      <c r="L107" s="29">
        <v>0</v>
      </c>
      <c r="M107" s="34">
        <f t="shared" si="5"/>
        <v>0</v>
      </c>
      <c r="N107" s="34">
        <f t="shared" si="6"/>
        <v>0</v>
      </c>
      <c r="O107" s="36" t="e">
        <f t="shared" si="2"/>
        <v>#DIV/0!</v>
      </c>
    </row>
    <row r="108" spans="1:15" x14ac:dyDescent="0.25">
      <c r="A108" s="39">
        <v>20202</v>
      </c>
      <c r="B108" s="30" t="s">
        <v>37</v>
      </c>
      <c r="C108" s="30" t="s">
        <v>171</v>
      </c>
      <c r="D108" s="30" t="s">
        <v>172</v>
      </c>
      <c r="E108" s="68"/>
      <c r="F108" s="29">
        <v>0</v>
      </c>
      <c r="G108" s="29">
        <f t="shared" si="3"/>
        <v>0</v>
      </c>
      <c r="H108" s="29">
        <v>0</v>
      </c>
      <c r="I108" s="66">
        <f t="shared" si="4"/>
        <v>0</v>
      </c>
      <c r="J108" s="69" t="s">
        <v>1834</v>
      </c>
      <c r="K108" s="34">
        <v>0</v>
      </c>
      <c r="L108" s="56"/>
      <c r="M108" s="34">
        <f t="shared" si="5"/>
        <v>0</v>
      </c>
      <c r="N108" s="34">
        <f t="shared" si="6"/>
        <v>0</v>
      </c>
      <c r="O108" s="36" t="e">
        <f t="shared" si="2"/>
        <v>#DIV/0!</v>
      </c>
    </row>
    <row r="109" spans="1:15" x14ac:dyDescent="0.25">
      <c r="A109" s="39">
        <v>20203</v>
      </c>
      <c r="B109" s="30" t="s">
        <v>37</v>
      </c>
      <c r="C109" s="30" t="s">
        <v>171</v>
      </c>
      <c r="D109" s="30" t="s">
        <v>173</v>
      </c>
      <c r="E109" s="68"/>
      <c r="F109" s="29">
        <v>0</v>
      </c>
      <c r="G109" s="29">
        <f t="shared" si="3"/>
        <v>0</v>
      </c>
      <c r="H109" s="29">
        <v>0</v>
      </c>
      <c r="I109" s="66">
        <f t="shared" si="4"/>
        <v>0</v>
      </c>
      <c r="J109" s="69" t="s">
        <v>1834</v>
      </c>
      <c r="K109" s="34">
        <v>0</v>
      </c>
      <c r="L109" s="56"/>
      <c r="M109" s="34">
        <f t="shared" si="5"/>
        <v>0</v>
      </c>
      <c r="N109" s="34">
        <f t="shared" si="6"/>
        <v>0</v>
      </c>
      <c r="O109" s="36" t="e">
        <f t="shared" si="2"/>
        <v>#DIV/0!</v>
      </c>
    </row>
    <row r="110" spans="1:15" x14ac:dyDescent="0.25">
      <c r="A110" s="39">
        <v>20204</v>
      </c>
      <c r="B110" s="30" t="s">
        <v>37</v>
      </c>
      <c r="C110" s="30" t="s">
        <v>171</v>
      </c>
      <c r="D110" s="30" t="s">
        <v>174</v>
      </c>
      <c r="E110" s="68"/>
      <c r="F110" s="29">
        <v>0</v>
      </c>
      <c r="G110" s="29">
        <f t="shared" si="3"/>
        <v>0</v>
      </c>
      <c r="H110" s="29">
        <v>0</v>
      </c>
      <c r="I110" s="66">
        <f t="shared" si="4"/>
        <v>0</v>
      </c>
      <c r="J110" s="69" t="s">
        <v>1834</v>
      </c>
      <c r="K110" s="34">
        <v>0</v>
      </c>
      <c r="L110" s="56"/>
      <c r="M110" s="34">
        <f t="shared" si="5"/>
        <v>0</v>
      </c>
      <c r="N110" s="34">
        <f t="shared" si="6"/>
        <v>0</v>
      </c>
      <c r="O110" s="36" t="e">
        <f t="shared" si="2"/>
        <v>#DIV/0!</v>
      </c>
    </row>
    <row r="111" spans="1:15" x14ac:dyDescent="0.25">
      <c r="A111" s="39">
        <v>20205</v>
      </c>
      <c r="B111" s="30" t="s">
        <v>37</v>
      </c>
      <c r="C111" s="30" t="s">
        <v>171</v>
      </c>
      <c r="D111" s="30" t="s">
        <v>175</v>
      </c>
      <c r="E111" s="68"/>
      <c r="F111" s="29">
        <v>0</v>
      </c>
      <c r="G111" s="29">
        <f t="shared" si="3"/>
        <v>0</v>
      </c>
      <c r="H111" s="29">
        <v>0</v>
      </c>
      <c r="I111" s="66">
        <f t="shared" si="4"/>
        <v>0</v>
      </c>
      <c r="J111" s="69" t="s">
        <v>1834</v>
      </c>
      <c r="K111" s="34">
        <v>0</v>
      </c>
      <c r="L111" s="56"/>
      <c r="M111" s="34">
        <f t="shared" si="5"/>
        <v>0</v>
      </c>
      <c r="N111" s="34">
        <f t="shared" si="6"/>
        <v>0</v>
      </c>
      <c r="O111" s="36" t="e">
        <f t="shared" si="2"/>
        <v>#DIV/0!</v>
      </c>
    </row>
    <row r="112" spans="1:15" x14ac:dyDescent="0.25">
      <c r="A112" s="39">
        <v>20301</v>
      </c>
      <c r="B112" s="30" t="s">
        <v>37</v>
      </c>
      <c r="C112" s="30" t="s">
        <v>176</v>
      </c>
      <c r="D112" s="30" t="s">
        <v>177</v>
      </c>
      <c r="E112" s="68"/>
      <c r="F112" s="29">
        <v>0</v>
      </c>
      <c r="G112" s="29">
        <f t="shared" si="3"/>
        <v>0</v>
      </c>
      <c r="H112" s="29">
        <v>0</v>
      </c>
      <c r="I112" s="66">
        <f t="shared" si="4"/>
        <v>0</v>
      </c>
      <c r="J112" s="69" t="s">
        <v>1834</v>
      </c>
      <c r="K112" s="34">
        <v>0</v>
      </c>
      <c r="L112" s="56"/>
      <c r="M112" s="34">
        <f t="shared" si="5"/>
        <v>0</v>
      </c>
      <c r="N112" s="34">
        <f t="shared" si="6"/>
        <v>0</v>
      </c>
      <c r="O112" s="36" t="e">
        <f t="shared" si="2"/>
        <v>#DIV/0!</v>
      </c>
    </row>
    <row r="113" spans="1:15" x14ac:dyDescent="0.25">
      <c r="A113" s="39">
        <v>20302</v>
      </c>
      <c r="B113" s="30" t="s">
        <v>37</v>
      </c>
      <c r="C113" s="30" t="s">
        <v>176</v>
      </c>
      <c r="D113" s="30" t="s">
        <v>178</v>
      </c>
      <c r="E113" s="68"/>
      <c r="F113" s="29">
        <v>0</v>
      </c>
      <c r="G113" s="29">
        <f t="shared" si="3"/>
        <v>0</v>
      </c>
      <c r="H113" s="29">
        <v>0</v>
      </c>
      <c r="I113" s="66">
        <f t="shared" si="4"/>
        <v>0</v>
      </c>
      <c r="J113" s="69" t="s">
        <v>1834</v>
      </c>
      <c r="K113" s="34">
        <v>0</v>
      </c>
      <c r="L113" s="56"/>
      <c r="M113" s="34">
        <f t="shared" si="5"/>
        <v>0</v>
      </c>
      <c r="N113" s="34">
        <f t="shared" si="6"/>
        <v>0</v>
      </c>
      <c r="O113" s="36" t="e">
        <f t="shared" si="2"/>
        <v>#DIV/0!</v>
      </c>
    </row>
    <row r="114" spans="1:15" x14ac:dyDescent="0.25">
      <c r="A114" s="39">
        <v>20303</v>
      </c>
      <c r="B114" s="30" t="s">
        <v>37</v>
      </c>
      <c r="C114" s="30" t="s">
        <v>176</v>
      </c>
      <c r="D114" s="30" t="s">
        <v>179</v>
      </c>
      <c r="E114" s="68"/>
      <c r="F114" s="29">
        <v>0</v>
      </c>
      <c r="G114" s="29">
        <f t="shared" si="3"/>
        <v>0</v>
      </c>
      <c r="H114" s="29">
        <v>0</v>
      </c>
      <c r="I114" s="66">
        <f t="shared" si="4"/>
        <v>0</v>
      </c>
      <c r="J114" s="69" t="s">
        <v>1834</v>
      </c>
      <c r="K114" s="34">
        <v>0</v>
      </c>
      <c r="L114" s="56"/>
      <c r="M114" s="34">
        <f t="shared" si="5"/>
        <v>0</v>
      </c>
      <c r="N114" s="34">
        <f t="shared" si="6"/>
        <v>0</v>
      </c>
      <c r="O114" s="36" t="e">
        <f t="shared" si="2"/>
        <v>#DIV/0!</v>
      </c>
    </row>
    <row r="115" spans="1:15" x14ac:dyDescent="0.25">
      <c r="A115" s="39">
        <v>20304</v>
      </c>
      <c r="B115" s="30" t="s">
        <v>37</v>
      </c>
      <c r="C115" s="30" t="s">
        <v>176</v>
      </c>
      <c r="D115" s="30" t="s">
        <v>180</v>
      </c>
      <c r="E115" s="68"/>
      <c r="F115" s="29">
        <v>0</v>
      </c>
      <c r="G115" s="29">
        <f t="shared" si="3"/>
        <v>0</v>
      </c>
      <c r="H115" s="29">
        <v>0</v>
      </c>
      <c r="I115" s="66">
        <f t="shared" si="4"/>
        <v>0</v>
      </c>
      <c r="J115" s="69" t="s">
        <v>1834</v>
      </c>
      <c r="K115" s="34">
        <v>0</v>
      </c>
      <c r="L115" s="56"/>
      <c r="M115" s="34">
        <f t="shared" si="5"/>
        <v>0</v>
      </c>
      <c r="N115" s="34">
        <f t="shared" si="6"/>
        <v>0</v>
      </c>
      <c r="O115" s="36" t="e">
        <f t="shared" si="2"/>
        <v>#DIV/0!</v>
      </c>
    </row>
    <row r="116" spans="1:15" x14ac:dyDescent="0.25">
      <c r="A116" s="39">
        <v>20305</v>
      </c>
      <c r="B116" s="30" t="s">
        <v>37</v>
      </c>
      <c r="C116" s="30" t="s">
        <v>176</v>
      </c>
      <c r="D116" s="30" t="s">
        <v>181</v>
      </c>
      <c r="E116" s="68"/>
      <c r="F116" s="29">
        <v>0</v>
      </c>
      <c r="G116" s="29">
        <f t="shared" si="3"/>
        <v>0</v>
      </c>
      <c r="H116" s="29">
        <v>0</v>
      </c>
      <c r="I116" s="66">
        <f t="shared" si="4"/>
        <v>0</v>
      </c>
      <c r="J116" s="69" t="s">
        <v>1834</v>
      </c>
      <c r="K116" s="34">
        <v>0</v>
      </c>
      <c r="L116" s="56"/>
      <c r="M116" s="34">
        <f t="shared" si="5"/>
        <v>0</v>
      </c>
      <c r="N116" s="34">
        <f t="shared" si="6"/>
        <v>0</v>
      </c>
      <c r="O116" s="36" t="e">
        <f t="shared" si="2"/>
        <v>#DIV/0!</v>
      </c>
    </row>
    <row r="117" spans="1:15" x14ac:dyDescent="0.25">
      <c r="A117" s="39">
        <v>20306</v>
      </c>
      <c r="B117" s="30" t="s">
        <v>37</v>
      </c>
      <c r="C117" s="30" t="s">
        <v>176</v>
      </c>
      <c r="D117" s="30" t="s">
        <v>182</v>
      </c>
      <c r="E117" s="68"/>
      <c r="F117" s="29">
        <v>0</v>
      </c>
      <c r="G117" s="29">
        <f t="shared" si="3"/>
        <v>0</v>
      </c>
      <c r="H117" s="29">
        <v>0</v>
      </c>
      <c r="I117" s="66">
        <f t="shared" si="4"/>
        <v>0</v>
      </c>
      <c r="J117" s="69" t="s">
        <v>1834</v>
      </c>
      <c r="K117" s="34">
        <v>0</v>
      </c>
      <c r="L117" s="29">
        <v>0</v>
      </c>
      <c r="M117" s="34">
        <f t="shared" si="5"/>
        <v>0</v>
      </c>
      <c r="N117" s="34">
        <f t="shared" si="6"/>
        <v>0</v>
      </c>
      <c r="O117" s="36" t="e">
        <f t="shared" si="2"/>
        <v>#DIV/0!</v>
      </c>
    </row>
    <row r="118" spans="1:15" x14ac:dyDescent="0.25">
      <c r="A118" s="39">
        <v>20401</v>
      </c>
      <c r="B118" s="30" t="s">
        <v>37</v>
      </c>
      <c r="C118" s="30" t="s">
        <v>74</v>
      </c>
      <c r="D118" s="30" t="s">
        <v>183</v>
      </c>
      <c r="E118" s="68"/>
      <c r="F118" s="29">
        <v>0</v>
      </c>
      <c r="G118" s="29">
        <f t="shared" si="3"/>
        <v>0</v>
      </c>
      <c r="H118" s="29">
        <v>0</v>
      </c>
      <c r="I118" s="66">
        <f t="shared" si="4"/>
        <v>0</v>
      </c>
      <c r="J118" s="69" t="s">
        <v>1834</v>
      </c>
      <c r="K118" s="34">
        <v>0</v>
      </c>
      <c r="L118" s="29">
        <v>0</v>
      </c>
      <c r="M118" s="34">
        <f t="shared" si="5"/>
        <v>0</v>
      </c>
      <c r="N118" s="34">
        <f t="shared" si="6"/>
        <v>0</v>
      </c>
      <c r="O118" s="36" t="e">
        <f t="shared" si="2"/>
        <v>#DIV/0!</v>
      </c>
    </row>
    <row r="119" spans="1:15" x14ac:dyDescent="0.25">
      <c r="A119" s="39">
        <v>20402</v>
      </c>
      <c r="B119" s="30" t="s">
        <v>37</v>
      </c>
      <c r="C119" s="30" t="s">
        <v>74</v>
      </c>
      <c r="D119" s="30" t="s">
        <v>184</v>
      </c>
      <c r="E119" s="68"/>
      <c r="F119" s="29">
        <v>0</v>
      </c>
      <c r="G119" s="29">
        <f t="shared" si="3"/>
        <v>0</v>
      </c>
      <c r="H119" s="29">
        <v>0</v>
      </c>
      <c r="I119" s="66">
        <f t="shared" si="4"/>
        <v>0</v>
      </c>
      <c r="J119" s="69" t="s">
        <v>1834</v>
      </c>
      <c r="K119" s="34">
        <v>0</v>
      </c>
      <c r="L119" s="56"/>
      <c r="M119" s="34">
        <f t="shared" si="5"/>
        <v>0</v>
      </c>
      <c r="N119" s="34">
        <f t="shared" si="6"/>
        <v>0</v>
      </c>
      <c r="O119" s="36" t="e">
        <f t="shared" si="2"/>
        <v>#DIV/0!</v>
      </c>
    </row>
    <row r="120" spans="1:15" x14ac:dyDescent="0.25">
      <c r="A120" s="39">
        <v>20501</v>
      </c>
      <c r="B120" s="30" t="s">
        <v>37</v>
      </c>
      <c r="C120" s="30" t="s">
        <v>185</v>
      </c>
      <c r="D120" s="30" t="s">
        <v>186</v>
      </c>
      <c r="E120" s="64">
        <v>2890</v>
      </c>
      <c r="F120" s="65">
        <v>3607</v>
      </c>
      <c r="G120" s="65">
        <f t="shared" si="3"/>
        <v>717</v>
      </c>
      <c r="H120" s="65">
        <v>2833</v>
      </c>
      <c r="I120" s="66">
        <f t="shared" si="4"/>
        <v>774</v>
      </c>
      <c r="J120" s="67">
        <v>0.21460000000000001</v>
      </c>
      <c r="K120" s="34">
        <v>3632</v>
      </c>
      <c r="L120" s="56"/>
      <c r="M120" s="35">
        <f t="shared" si="5"/>
        <v>2833</v>
      </c>
      <c r="N120" s="35">
        <f t="shared" si="6"/>
        <v>799</v>
      </c>
      <c r="O120" s="36">
        <f t="shared" si="2"/>
        <v>0.21998898678414097</v>
      </c>
    </row>
    <row r="121" spans="1:15" x14ac:dyDescent="0.25">
      <c r="A121" s="39">
        <v>20502</v>
      </c>
      <c r="B121" s="30" t="s">
        <v>37</v>
      </c>
      <c r="C121" s="30" t="s">
        <v>185</v>
      </c>
      <c r="D121" s="30" t="s">
        <v>187</v>
      </c>
      <c r="E121" s="68"/>
      <c r="F121" s="29">
        <v>0</v>
      </c>
      <c r="G121" s="29">
        <f t="shared" si="3"/>
        <v>0</v>
      </c>
      <c r="H121" s="29">
        <v>0</v>
      </c>
      <c r="I121" s="66">
        <f t="shared" si="4"/>
        <v>0</v>
      </c>
      <c r="J121" s="69" t="s">
        <v>1834</v>
      </c>
      <c r="K121" s="34">
        <v>0</v>
      </c>
      <c r="L121" s="56"/>
      <c r="M121" s="34">
        <f t="shared" si="5"/>
        <v>0</v>
      </c>
      <c r="N121" s="34">
        <f t="shared" si="6"/>
        <v>0</v>
      </c>
      <c r="O121" s="36" t="e">
        <f t="shared" si="2"/>
        <v>#DIV/0!</v>
      </c>
    </row>
    <row r="122" spans="1:15" x14ac:dyDescent="0.25">
      <c r="A122" s="39">
        <v>20503</v>
      </c>
      <c r="B122" s="30" t="s">
        <v>37</v>
      </c>
      <c r="C122" s="30" t="s">
        <v>185</v>
      </c>
      <c r="D122" s="30" t="s">
        <v>176</v>
      </c>
      <c r="E122" s="68"/>
      <c r="F122" s="29">
        <v>0</v>
      </c>
      <c r="G122" s="29">
        <f t="shared" si="3"/>
        <v>0</v>
      </c>
      <c r="H122" s="29">
        <v>0</v>
      </c>
      <c r="I122" s="66">
        <f t="shared" si="4"/>
        <v>0</v>
      </c>
      <c r="J122" s="69" t="s">
        <v>1834</v>
      </c>
      <c r="K122" s="34">
        <v>0</v>
      </c>
      <c r="L122" s="56"/>
      <c r="M122" s="34">
        <f t="shared" si="5"/>
        <v>0</v>
      </c>
      <c r="N122" s="34">
        <f t="shared" si="6"/>
        <v>0</v>
      </c>
      <c r="O122" s="36" t="e">
        <f t="shared" si="2"/>
        <v>#DIV/0!</v>
      </c>
    </row>
    <row r="123" spans="1:15" x14ac:dyDescent="0.25">
      <c r="A123" s="39">
        <v>20504</v>
      </c>
      <c r="B123" s="30" t="s">
        <v>37</v>
      </c>
      <c r="C123" s="30" t="s">
        <v>185</v>
      </c>
      <c r="D123" s="30" t="s">
        <v>188</v>
      </c>
      <c r="E123" s="68"/>
      <c r="F123" s="29">
        <v>0</v>
      </c>
      <c r="G123" s="29">
        <f t="shared" si="3"/>
        <v>0</v>
      </c>
      <c r="H123" s="29">
        <v>0</v>
      </c>
      <c r="I123" s="66">
        <f t="shared" si="4"/>
        <v>0</v>
      </c>
      <c r="J123" s="69" t="s">
        <v>1834</v>
      </c>
      <c r="K123" s="34">
        <v>0</v>
      </c>
      <c r="L123" s="56"/>
      <c r="M123" s="34">
        <f t="shared" si="5"/>
        <v>0</v>
      </c>
      <c r="N123" s="34">
        <f t="shared" si="6"/>
        <v>0</v>
      </c>
      <c r="O123" s="36" t="e">
        <f t="shared" si="2"/>
        <v>#DIV/0!</v>
      </c>
    </row>
    <row r="124" spans="1:15" x14ac:dyDescent="0.25">
      <c r="A124" s="39">
        <v>20505</v>
      </c>
      <c r="B124" s="30" t="s">
        <v>37</v>
      </c>
      <c r="C124" s="30" t="s">
        <v>185</v>
      </c>
      <c r="D124" s="30" t="s">
        <v>189</v>
      </c>
      <c r="E124" s="68"/>
      <c r="F124" s="29">
        <v>0</v>
      </c>
      <c r="G124" s="29">
        <f t="shared" si="3"/>
        <v>0</v>
      </c>
      <c r="H124" s="29">
        <v>0</v>
      </c>
      <c r="I124" s="66">
        <f t="shared" si="4"/>
        <v>0</v>
      </c>
      <c r="J124" s="69" t="s">
        <v>1834</v>
      </c>
      <c r="K124" s="34">
        <v>0</v>
      </c>
      <c r="L124" s="56"/>
      <c r="M124" s="34">
        <f t="shared" si="5"/>
        <v>0</v>
      </c>
      <c r="N124" s="34">
        <f t="shared" si="6"/>
        <v>0</v>
      </c>
      <c r="O124" s="36" t="e">
        <f t="shared" si="2"/>
        <v>#DIV/0!</v>
      </c>
    </row>
    <row r="125" spans="1:15" x14ac:dyDescent="0.25">
      <c r="A125" s="39">
        <v>20506</v>
      </c>
      <c r="B125" s="30" t="s">
        <v>37</v>
      </c>
      <c r="C125" s="30" t="s">
        <v>185</v>
      </c>
      <c r="D125" s="30" t="s">
        <v>190</v>
      </c>
      <c r="E125" s="68"/>
      <c r="F125" s="29">
        <v>0</v>
      </c>
      <c r="G125" s="29">
        <f t="shared" si="3"/>
        <v>0</v>
      </c>
      <c r="H125" s="29">
        <v>0</v>
      </c>
      <c r="I125" s="66">
        <f t="shared" si="4"/>
        <v>0</v>
      </c>
      <c r="J125" s="69" t="s">
        <v>1834</v>
      </c>
      <c r="K125" s="34">
        <v>0</v>
      </c>
      <c r="L125" s="56"/>
      <c r="M125" s="34">
        <f t="shared" si="5"/>
        <v>0</v>
      </c>
      <c r="N125" s="34">
        <f t="shared" si="6"/>
        <v>0</v>
      </c>
      <c r="O125" s="36" t="e">
        <f t="shared" si="2"/>
        <v>#DIV/0!</v>
      </c>
    </row>
    <row r="126" spans="1:15" x14ac:dyDescent="0.25">
      <c r="A126" s="39">
        <v>20507</v>
      </c>
      <c r="B126" s="30" t="s">
        <v>37</v>
      </c>
      <c r="C126" s="30" t="s">
        <v>185</v>
      </c>
      <c r="D126" s="30" t="s">
        <v>191</v>
      </c>
      <c r="E126" s="68"/>
      <c r="F126" s="29">
        <v>0</v>
      </c>
      <c r="G126" s="29">
        <f t="shared" si="3"/>
        <v>0</v>
      </c>
      <c r="H126" s="29">
        <v>0</v>
      </c>
      <c r="I126" s="66">
        <f t="shared" si="4"/>
        <v>0</v>
      </c>
      <c r="J126" s="69" t="s">
        <v>1834</v>
      </c>
      <c r="K126" s="34">
        <v>0</v>
      </c>
      <c r="L126" s="56"/>
      <c r="M126" s="34">
        <f t="shared" si="5"/>
        <v>0</v>
      </c>
      <c r="N126" s="34">
        <f t="shared" si="6"/>
        <v>0</v>
      </c>
      <c r="O126" s="36" t="e">
        <f t="shared" si="2"/>
        <v>#DIV/0!</v>
      </c>
    </row>
    <row r="127" spans="1:15" x14ac:dyDescent="0.25">
      <c r="A127" s="39">
        <v>20508</v>
      </c>
      <c r="B127" s="30" t="s">
        <v>37</v>
      </c>
      <c r="C127" s="30" t="s">
        <v>185</v>
      </c>
      <c r="D127" s="30" t="s">
        <v>192</v>
      </c>
      <c r="E127" s="64">
        <v>4665</v>
      </c>
      <c r="F127" s="65">
        <v>5701</v>
      </c>
      <c r="G127" s="65">
        <f t="shared" si="3"/>
        <v>1036</v>
      </c>
      <c r="H127" s="65">
        <v>4073</v>
      </c>
      <c r="I127" s="66">
        <f t="shared" si="4"/>
        <v>1628</v>
      </c>
      <c r="J127" s="67">
        <v>0.28560000000000002</v>
      </c>
      <c r="K127" s="34">
        <v>5665</v>
      </c>
      <c r="L127" s="56"/>
      <c r="M127" s="35">
        <f t="shared" si="5"/>
        <v>4073</v>
      </c>
      <c r="N127" s="35">
        <f t="shared" si="6"/>
        <v>1592</v>
      </c>
      <c r="O127" s="36">
        <f t="shared" si="2"/>
        <v>0.28102383053839364</v>
      </c>
    </row>
    <row r="128" spans="1:15" x14ac:dyDescent="0.25">
      <c r="A128" s="39">
        <v>20509</v>
      </c>
      <c r="B128" s="30" t="s">
        <v>37</v>
      </c>
      <c r="C128" s="30" t="s">
        <v>185</v>
      </c>
      <c r="D128" s="30" t="s">
        <v>193</v>
      </c>
      <c r="E128" s="68"/>
      <c r="F128" s="29">
        <v>0</v>
      </c>
      <c r="G128" s="29">
        <f t="shared" si="3"/>
        <v>0</v>
      </c>
      <c r="H128" s="29">
        <v>0</v>
      </c>
      <c r="I128" s="66">
        <f t="shared" si="4"/>
        <v>0</v>
      </c>
      <c r="J128" s="69" t="s">
        <v>1834</v>
      </c>
      <c r="K128" s="34">
        <v>0</v>
      </c>
      <c r="L128" s="29">
        <v>0</v>
      </c>
      <c r="M128" s="34">
        <f t="shared" si="5"/>
        <v>0</v>
      </c>
      <c r="N128" s="34">
        <f t="shared" si="6"/>
        <v>0</v>
      </c>
      <c r="O128" s="36" t="e">
        <f t="shared" si="2"/>
        <v>#DIV/0!</v>
      </c>
    </row>
    <row r="129" spans="1:15" x14ac:dyDescent="0.25">
      <c r="A129" s="39">
        <v>20510</v>
      </c>
      <c r="B129" s="30" t="s">
        <v>37</v>
      </c>
      <c r="C129" s="30" t="s">
        <v>185</v>
      </c>
      <c r="D129" s="30" t="s">
        <v>194</v>
      </c>
      <c r="E129" s="68"/>
      <c r="F129" s="29">
        <v>0</v>
      </c>
      <c r="G129" s="29">
        <f t="shared" si="3"/>
        <v>0</v>
      </c>
      <c r="H129" s="29">
        <v>0</v>
      </c>
      <c r="I129" s="66">
        <f t="shared" si="4"/>
        <v>0</v>
      </c>
      <c r="J129" s="69" t="s">
        <v>1834</v>
      </c>
      <c r="K129" s="34">
        <v>0</v>
      </c>
      <c r="L129" s="56"/>
      <c r="M129" s="34">
        <f t="shared" si="5"/>
        <v>0</v>
      </c>
      <c r="N129" s="34">
        <f t="shared" si="6"/>
        <v>0</v>
      </c>
      <c r="O129" s="36" t="e">
        <f t="shared" si="2"/>
        <v>#DIV/0!</v>
      </c>
    </row>
    <row r="130" spans="1:15" x14ac:dyDescent="0.25">
      <c r="A130" s="39">
        <v>20511</v>
      </c>
      <c r="B130" s="30" t="s">
        <v>37</v>
      </c>
      <c r="C130" s="30" t="s">
        <v>185</v>
      </c>
      <c r="D130" s="30" t="s">
        <v>195</v>
      </c>
      <c r="E130" s="68"/>
      <c r="F130" s="29">
        <v>0</v>
      </c>
      <c r="G130" s="29">
        <f t="shared" si="3"/>
        <v>0</v>
      </c>
      <c r="H130" s="29">
        <v>0</v>
      </c>
      <c r="I130" s="66">
        <f t="shared" si="4"/>
        <v>0</v>
      </c>
      <c r="J130" s="69" t="s">
        <v>1834</v>
      </c>
      <c r="K130" s="34">
        <v>0</v>
      </c>
      <c r="L130" s="56"/>
      <c r="M130" s="34">
        <f t="shared" si="5"/>
        <v>0</v>
      </c>
      <c r="N130" s="34">
        <f t="shared" si="6"/>
        <v>0</v>
      </c>
      <c r="O130" s="36" t="e">
        <f t="shared" si="2"/>
        <v>#DIV/0!</v>
      </c>
    </row>
    <row r="131" spans="1:15" x14ac:dyDescent="0.25">
      <c r="A131" s="39">
        <v>20512</v>
      </c>
      <c r="B131" s="30" t="s">
        <v>37</v>
      </c>
      <c r="C131" s="30" t="s">
        <v>185</v>
      </c>
      <c r="D131" s="30" t="s">
        <v>196</v>
      </c>
      <c r="E131" s="68"/>
      <c r="F131" s="29">
        <v>0</v>
      </c>
      <c r="G131" s="29">
        <f t="shared" si="3"/>
        <v>0</v>
      </c>
      <c r="H131" s="29">
        <v>0</v>
      </c>
      <c r="I131" s="66">
        <f t="shared" si="4"/>
        <v>0</v>
      </c>
      <c r="J131" s="69" t="s">
        <v>1834</v>
      </c>
      <c r="K131" s="34">
        <v>0</v>
      </c>
      <c r="L131" s="56"/>
      <c r="M131" s="34">
        <f t="shared" si="5"/>
        <v>0</v>
      </c>
      <c r="N131" s="34">
        <f t="shared" si="6"/>
        <v>0</v>
      </c>
      <c r="O131" s="36" t="e">
        <f t="shared" si="2"/>
        <v>#DIV/0!</v>
      </c>
    </row>
    <row r="132" spans="1:15" x14ac:dyDescent="0.25">
      <c r="A132" s="39">
        <v>20513</v>
      </c>
      <c r="B132" s="30" t="s">
        <v>37</v>
      </c>
      <c r="C132" s="30" t="s">
        <v>185</v>
      </c>
      <c r="D132" s="30" t="s">
        <v>197</v>
      </c>
      <c r="E132" s="68"/>
      <c r="F132" s="29">
        <v>0</v>
      </c>
      <c r="G132" s="29">
        <f t="shared" si="3"/>
        <v>0</v>
      </c>
      <c r="H132" s="29">
        <v>0</v>
      </c>
      <c r="I132" s="66">
        <f t="shared" si="4"/>
        <v>0</v>
      </c>
      <c r="J132" s="69" t="s">
        <v>1834</v>
      </c>
      <c r="K132" s="34">
        <v>0</v>
      </c>
      <c r="L132" s="56"/>
      <c r="M132" s="34">
        <f t="shared" si="5"/>
        <v>0</v>
      </c>
      <c r="N132" s="34">
        <f t="shared" si="6"/>
        <v>0</v>
      </c>
      <c r="O132" s="36" t="e">
        <f t="shared" si="2"/>
        <v>#DIV/0!</v>
      </c>
    </row>
    <row r="133" spans="1:15" x14ac:dyDescent="0.25">
      <c r="A133" s="39">
        <v>20514</v>
      </c>
      <c r="B133" s="30" t="s">
        <v>37</v>
      </c>
      <c r="C133" s="30" t="s">
        <v>185</v>
      </c>
      <c r="D133" s="30" t="s">
        <v>198</v>
      </c>
      <c r="E133" s="68"/>
      <c r="F133" s="29">
        <v>0</v>
      </c>
      <c r="G133" s="29">
        <f t="shared" si="3"/>
        <v>0</v>
      </c>
      <c r="H133" s="29">
        <v>0</v>
      </c>
      <c r="I133" s="66">
        <f t="shared" si="4"/>
        <v>0</v>
      </c>
      <c r="J133" s="69" t="s">
        <v>1834</v>
      </c>
      <c r="K133" s="34">
        <v>0</v>
      </c>
      <c r="L133" s="56"/>
      <c r="M133" s="34">
        <f t="shared" si="5"/>
        <v>0</v>
      </c>
      <c r="N133" s="34">
        <f t="shared" si="6"/>
        <v>0</v>
      </c>
      <c r="O133" s="36" t="e">
        <f t="shared" si="2"/>
        <v>#DIV/0!</v>
      </c>
    </row>
    <row r="134" spans="1:15" x14ac:dyDescent="0.25">
      <c r="A134" s="39">
        <v>20515</v>
      </c>
      <c r="B134" s="30" t="s">
        <v>37</v>
      </c>
      <c r="C134" s="30" t="s">
        <v>185</v>
      </c>
      <c r="D134" s="30" t="s">
        <v>199</v>
      </c>
      <c r="E134" s="68"/>
      <c r="F134" s="29">
        <v>0</v>
      </c>
      <c r="G134" s="29">
        <f t="shared" si="3"/>
        <v>0</v>
      </c>
      <c r="H134" s="29">
        <v>0</v>
      </c>
      <c r="I134" s="66">
        <f t="shared" si="4"/>
        <v>0</v>
      </c>
      <c r="J134" s="69" t="s">
        <v>1834</v>
      </c>
      <c r="K134" s="34">
        <v>0</v>
      </c>
      <c r="L134" s="56"/>
      <c r="M134" s="34">
        <f t="shared" si="5"/>
        <v>0</v>
      </c>
      <c r="N134" s="34">
        <f t="shared" si="6"/>
        <v>0</v>
      </c>
      <c r="O134" s="36" t="e">
        <f t="shared" si="2"/>
        <v>#DIV/0!</v>
      </c>
    </row>
    <row r="135" spans="1:15" x14ac:dyDescent="0.25">
      <c r="A135" s="39">
        <v>20601</v>
      </c>
      <c r="B135" s="30" t="s">
        <v>37</v>
      </c>
      <c r="C135" s="30" t="s">
        <v>200</v>
      </c>
      <c r="D135" s="30" t="s">
        <v>200</v>
      </c>
      <c r="E135" s="64">
        <v>7015</v>
      </c>
      <c r="F135" s="65">
        <v>7748</v>
      </c>
      <c r="G135" s="65">
        <f t="shared" si="3"/>
        <v>733</v>
      </c>
      <c r="H135" s="65">
        <v>6538</v>
      </c>
      <c r="I135" s="66">
        <f t="shared" si="4"/>
        <v>1210</v>
      </c>
      <c r="J135" s="67">
        <v>0.15620000000000001</v>
      </c>
      <c r="K135" s="34">
        <v>7920</v>
      </c>
      <c r="L135" s="29">
        <v>0</v>
      </c>
      <c r="M135" s="35">
        <f t="shared" si="5"/>
        <v>6538</v>
      </c>
      <c r="N135" s="35">
        <f t="shared" si="6"/>
        <v>1382</v>
      </c>
      <c r="O135" s="36">
        <f t="shared" si="2"/>
        <v>0.17449494949494951</v>
      </c>
    </row>
    <row r="136" spans="1:15" x14ac:dyDescent="0.25">
      <c r="A136" s="39">
        <v>20602</v>
      </c>
      <c r="B136" s="30" t="s">
        <v>37</v>
      </c>
      <c r="C136" s="30" t="s">
        <v>200</v>
      </c>
      <c r="D136" s="30" t="s">
        <v>201</v>
      </c>
      <c r="E136" s="68"/>
      <c r="F136" s="29">
        <v>0</v>
      </c>
      <c r="G136" s="29">
        <f t="shared" si="3"/>
        <v>0</v>
      </c>
      <c r="H136" s="29">
        <v>0</v>
      </c>
      <c r="I136" s="66">
        <f t="shared" si="4"/>
        <v>0</v>
      </c>
      <c r="J136" s="69" t="s">
        <v>1834</v>
      </c>
      <c r="K136" s="34">
        <v>0</v>
      </c>
      <c r="L136" s="56"/>
      <c r="M136" s="34">
        <f t="shared" si="5"/>
        <v>0</v>
      </c>
      <c r="N136" s="34">
        <f t="shared" si="6"/>
        <v>0</v>
      </c>
      <c r="O136" s="36" t="e">
        <f t="shared" si="2"/>
        <v>#DIV/0!</v>
      </c>
    </row>
    <row r="137" spans="1:15" x14ac:dyDescent="0.25">
      <c r="A137" s="39">
        <v>20603</v>
      </c>
      <c r="B137" s="30" t="s">
        <v>37</v>
      </c>
      <c r="C137" s="30" t="s">
        <v>200</v>
      </c>
      <c r="D137" s="30" t="s">
        <v>202</v>
      </c>
      <c r="E137" s="68"/>
      <c r="F137" s="29">
        <v>0</v>
      </c>
      <c r="G137" s="29">
        <f t="shared" si="3"/>
        <v>0</v>
      </c>
      <c r="H137" s="29">
        <v>0</v>
      </c>
      <c r="I137" s="66">
        <f t="shared" si="4"/>
        <v>0</v>
      </c>
      <c r="J137" s="69" t="s">
        <v>1834</v>
      </c>
      <c r="K137" s="34">
        <v>0</v>
      </c>
      <c r="L137" s="56"/>
      <c r="M137" s="34">
        <f t="shared" si="5"/>
        <v>0</v>
      </c>
      <c r="N137" s="34">
        <f t="shared" si="6"/>
        <v>0</v>
      </c>
      <c r="O137" s="36" t="e">
        <f t="shared" si="2"/>
        <v>#DIV/0!</v>
      </c>
    </row>
    <row r="138" spans="1:15" x14ac:dyDescent="0.25">
      <c r="A138" s="39">
        <v>20604</v>
      </c>
      <c r="B138" s="30" t="s">
        <v>37</v>
      </c>
      <c r="C138" s="30" t="s">
        <v>200</v>
      </c>
      <c r="D138" s="30" t="s">
        <v>203</v>
      </c>
      <c r="E138" s="68"/>
      <c r="F138" s="29">
        <v>0</v>
      </c>
      <c r="G138" s="29">
        <f t="shared" si="3"/>
        <v>0</v>
      </c>
      <c r="H138" s="29">
        <v>0</v>
      </c>
      <c r="I138" s="66">
        <f t="shared" si="4"/>
        <v>0</v>
      </c>
      <c r="J138" s="69" t="s">
        <v>1834</v>
      </c>
      <c r="K138" s="34">
        <v>0</v>
      </c>
      <c r="L138" s="56"/>
      <c r="M138" s="34">
        <f t="shared" si="5"/>
        <v>0</v>
      </c>
      <c r="N138" s="34">
        <f t="shared" si="6"/>
        <v>0</v>
      </c>
      <c r="O138" s="36" t="e">
        <f t="shared" si="2"/>
        <v>#DIV/0!</v>
      </c>
    </row>
    <row r="139" spans="1:15" x14ac:dyDescent="0.25">
      <c r="A139" s="39">
        <v>20605</v>
      </c>
      <c r="B139" s="30" t="s">
        <v>37</v>
      </c>
      <c r="C139" s="30" t="s">
        <v>200</v>
      </c>
      <c r="D139" s="30" t="s">
        <v>204</v>
      </c>
      <c r="E139" s="68"/>
      <c r="F139" s="29">
        <v>0</v>
      </c>
      <c r="G139" s="29">
        <f t="shared" si="3"/>
        <v>0</v>
      </c>
      <c r="H139" s="29">
        <v>0</v>
      </c>
      <c r="I139" s="66">
        <f t="shared" si="4"/>
        <v>0</v>
      </c>
      <c r="J139" s="69" t="s">
        <v>1834</v>
      </c>
      <c r="K139" s="34">
        <v>0</v>
      </c>
      <c r="L139" s="56"/>
      <c r="M139" s="34">
        <f t="shared" si="5"/>
        <v>0</v>
      </c>
      <c r="N139" s="34">
        <f t="shared" si="6"/>
        <v>0</v>
      </c>
      <c r="O139" s="36" t="e">
        <f t="shared" si="2"/>
        <v>#DIV/0!</v>
      </c>
    </row>
    <row r="140" spans="1:15" x14ac:dyDescent="0.25">
      <c r="A140" s="39">
        <v>20606</v>
      </c>
      <c r="B140" s="30" t="s">
        <v>37</v>
      </c>
      <c r="C140" s="30" t="s">
        <v>200</v>
      </c>
      <c r="D140" s="30" t="s">
        <v>205</v>
      </c>
      <c r="E140" s="68"/>
      <c r="F140" s="29">
        <v>0</v>
      </c>
      <c r="G140" s="29">
        <f t="shared" si="3"/>
        <v>0</v>
      </c>
      <c r="H140" s="29">
        <v>0</v>
      </c>
      <c r="I140" s="66">
        <f t="shared" si="4"/>
        <v>0</v>
      </c>
      <c r="J140" s="69" t="s">
        <v>1834</v>
      </c>
      <c r="K140" s="34">
        <v>0</v>
      </c>
      <c r="L140" s="56"/>
      <c r="M140" s="34">
        <f t="shared" si="5"/>
        <v>0</v>
      </c>
      <c r="N140" s="34">
        <f t="shared" si="6"/>
        <v>0</v>
      </c>
      <c r="O140" s="36" t="e">
        <f t="shared" si="2"/>
        <v>#DIV/0!</v>
      </c>
    </row>
    <row r="141" spans="1:15" x14ac:dyDescent="0.25">
      <c r="A141" s="39">
        <v>20607</v>
      </c>
      <c r="B141" s="30" t="s">
        <v>37</v>
      </c>
      <c r="C141" s="30" t="s">
        <v>200</v>
      </c>
      <c r="D141" s="30" t="s">
        <v>206</v>
      </c>
      <c r="E141" s="68"/>
      <c r="F141" s="29">
        <v>0</v>
      </c>
      <c r="G141" s="29">
        <f t="shared" si="3"/>
        <v>0</v>
      </c>
      <c r="H141" s="29">
        <v>0</v>
      </c>
      <c r="I141" s="66">
        <f t="shared" si="4"/>
        <v>0</v>
      </c>
      <c r="J141" s="69" t="s">
        <v>1834</v>
      </c>
      <c r="K141" s="34">
        <v>0</v>
      </c>
      <c r="L141" s="56"/>
      <c r="M141" s="34">
        <f t="shared" si="5"/>
        <v>0</v>
      </c>
      <c r="N141" s="34">
        <f t="shared" si="6"/>
        <v>0</v>
      </c>
      <c r="O141" s="36" t="e">
        <f t="shared" si="2"/>
        <v>#DIV/0!</v>
      </c>
    </row>
    <row r="142" spans="1:15" x14ac:dyDescent="0.25">
      <c r="A142" s="39">
        <v>20608</v>
      </c>
      <c r="B142" s="30" t="s">
        <v>37</v>
      </c>
      <c r="C142" s="30" t="s">
        <v>200</v>
      </c>
      <c r="D142" s="30" t="s">
        <v>207</v>
      </c>
      <c r="E142" s="68"/>
      <c r="F142" s="29">
        <v>0</v>
      </c>
      <c r="G142" s="29">
        <f t="shared" si="3"/>
        <v>0</v>
      </c>
      <c r="H142" s="29">
        <v>0</v>
      </c>
      <c r="I142" s="66">
        <f t="shared" si="4"/>
        <v>0</v>
      </c>
      <c r="J142" s="69" t="s">
        <v>1834</v>
      </c>
      <c r="K142" s="34">
        <v>0</v>
      </c>
      <c r="L142" s="56"/>
      <c r="M142" s="34">
        <f t="shared" si="5"/>
        <v>0</v>
      </c>
      <c r="N142" s="34">
        <f t="shared" si="6"/>
        <v>0</v>
      </c>
      <c r="O142" s="36" t="e">
        <f t="shared" si="2"/>
        <v>#DIV/0!</v>
      </c>
    </row>
    <row r="143" spans="1:15" x14ac:dyDescent="0.25">
      <c r="A143" s="39">
        <v>20609</v>
      </c>
      <c r="B143" s="30" t="s">
        <v>37</v>
      </c>
      <c r="C143" s="30" t="s">
        <v>200</v>
      </c>
      <c r="D143" s="30" t="s">
        <v>208</v>
      </c>
      <c r="E143" s="68"/>
      <c r="F143" s="29">
        <v>0</v>
      </c>
      <c r="G143" s="29">
        <f t="shared" si="3"/>
        <v>0</v>
      </c>
      <c r="H143" s="29">
        <v>0</v>
      </c>
      <c r="I143" s="66">
        <f t="shared" si="4"/>
        <v>0</v>
      </c>
      <c r="J143" s="69" t="s">
        <v>1834</v>
      </c>
      <c r="K143" s="34">
        <v>0</v>
      </c>
      <c r="L143" s="29">
        <v>0</v>
      </c>
      <c r="M143" s="34">
        <f t="shared" si="5"/>
        <v>0</v>
      </c>
      <c r="N143" s="34">
        <f t="shared" si="6"/>
        <v>0</v>
      </c>
      <c r="O143" s="36" t="e">
        <f t="shared" si="2"/>
        <v>#DIV/0!</v>
      </c>
    </row>
    <row r="144" spans="1:15" x14ac:dyDescent="0.25">
      <c r="A144" s="39">
        <v>20610</v>
      </c>
      <c r="B144" s="30" t="s">
        <v>37</v>
      </c>
      <c r="C144" s="30" t="s">
        <v>200</v>
      </c>
      <c r="D144" s="30" t="s">
        <v>209</v>
      </c>
      <c r="E144" s="68"/>
      <c r="F144" s="29">
        <v>0</v>
      </c>
      <c r="G144" s="29">
        <f t="shared" si="3"/>
        <v>0</v>
      </c>
      <c r="H144" s="29">
        <v>0</v>
      </c>
      <c r="I144" s="66">
        <f t="shared" si="4"/>
        <v>0</v>
      </c>
      <c r="J144" s="69" t="s">
        <v>1834</v>
      </c>
      <c r="K144" s="34">
        <v>0</v>
      </c>
      <c r="L144" s="56"/>
      <c r="M144" s="34">
        <f t="shared" si="5"/>
        <v>0</v>
      </c>
      <c r="N144" s="34">
        <f t="shared" si="6"/>
        <v>0</v>
      </c>
      <c r="O144" s="36" t="e">
        <f t="shared" si="2"/>
        <v>#DIV/0!</v>
      </c>
    </row>
    <row r="145" spans="1:15" x14ac:dyDescent="0.25">
      <c r="A145" s="39">
        <v>20611</v>
      </c>
      <c r="B145" s="30" t="s">
        <v>37</v>
      </c>
      <c r="C145" s="30" t="s">
        <v>200</v>
      </c>
      <c r="D145" s="30" t="s">
        <v>210</v>
      </c>
      <c r="E145" s="68"/>
      <c r="F145" s="29">
        <v>0</v>
      </c>
      <c r="G145" s="29">
        <f t="shared" si="3"/>
        <v>0</v>
      </c>
      <c r="H145" s="29">
        <v>0</v>
      </c>
      <c r="I145" s="66">
        <f t="shared" si="4"/>
        <v>0</v>
      </c>
      <c r="J145" s="69" t="s">
        <v>1834</v>
      </c>
      <c r="K145" s="34">
        <v>0</v>
      </c>
      <c r="L145" s="56"/>
      <c r="M145" s="34">
        <f t="shared" si="5"/>
        <v>0</v>
      </c>
      <c r="N145" s="34">
        <f t="shared" si="6"/>
        <v>0</v>
      </c>
      <c r="O145" s="36" t="e">
        <f t="shared" si="2"/>
        <v>#DIV/0!</v>
      </c>
    </row>
    <row r="146" spans="1:15" x14ac:dyDescent="0.25">
      <c r="A146" s="39">
        <v>20701</v>
      </c>
      <c r="B146" s="30" t="s">
        <v>37</v>
      </c>
      <c r="C146" s="30" t="s">
        <v>1833</v>
      </c>
      <c r="D146" s="30" t="s">
        <v>212</v>
      </c>
      <c r="E146" s="64">
        <v>2201</v>
      </c>
      <c r="F146" s="65">
        <v>2979</v>
      </c>
      <c r="G146" s="65">
        <f t="shared" si="3"/>
        <v>778</v>
      </c>
      <c r="H146" s="65">
        <v>1928</v>
      </c>
      <c r="I146" s="66">
        <f t="shared" si="4"/>
        <v>1051</v>
      </c>
      <c r="J146" s="67">
        <v>0.3528</v>
      </c>
      <c r="K146" s="34">
        <v>3301</v>
      </c>
      <c r="L146" s="29">
        <v>0</v>
      </c>
      <c r="M146" s="35">
        <f t="shared" si="5"/>
        <v>1928</v>
      </c>
      <c r="N146" s="35">
        <f t="shared" si="6"/>
        <v>1373</v>
      </c>
      <c r="O146" s="36">
        <f t="shared" si="2"/>
        <v>0.41593456528324751</v>
      </c>
    </row>
    <row r="147" spans="1:15" x14ac:dyDescent="0.25">
      <c r="A147" s="39">
        <v>20702</v>
      </c>
      <c r="B147" s="30" t="s">
        <v>37</v>
      </c>
      <c r="C147" s="30" t="s">
        <v>1833</v>
      </c>
      <c r="D147" s="30" t="s">
        <v>141</v>
      </c>
      <c r="E147" s="68"/>
      <c r="F147" s="29">
        <v>0</v>
      </c>
      <c r="G147" s="29">
        <f t="shared" si="3"/>
        <v>0</v>
      </c>
      <c r="H147" s="29">
        <v>0</v>
      </c>
      <c r="I147" s="66">
        <f t="shared" si="4"/>
        <v>0</v>
      </c>
      <c r="J147" s="69" t="s">
        <v>1834</v>
      </c>
      <c r="K147" s="34">
        <v>0</v>
      </c>
      <c r="L147" s="56"/>
      <c r="M147" s="34">
        <f t="shared" si="5"/>
        <v>0</v>
      </c>
      <c r="N147" s="34">
        <f t="shared" si="6"/>
        <v>0</v>
      </c>
      <c r="O147" s="36" t="e">
        <f t="shared" si="2"/>
        <v>#DIV/0!</v>
      </c>
    </row>
    <row r="148" spans="1:15" x14ac:dyDescent="0.25">
      <c r="A148" s="39">
        <v>20703</v>
      </c>
      <c r="B148" s="30" t="s">
        <v>37</v>
      </c>
      <c r="C148" s="30" t="s">
        <v>1833</v>
      </c>
      <c r="D148" s="30" t="s">
        <v>213</v>
      </c>
      <c r="E148" s="68"/>
      <c r="F148" s="29">
        <v>0</v>
      </c>
      <c r="G148" s="29">
        <f t="shared" si="3"/>
        <v>0</v>
      </c>
      <c r="H148" s="29">
        <v>0</v>
      </c>
      <c r="I148" s="66">
        <f t="shared" si="4"/>
        <v>0</v>
      </c>
      <c r="J148" s="69" t="s">
        <v>1834</v>
      </c>
      <c r="K148" s="34">
        <v>0</v>
      </c>
      <c r="L148" s="56"/>
      <c r="M148" s="34">
        <f t="shared" si="5"/>
        <v>0</v>
      </c>
      <c r="N148" s="34">
        <f t="shared" si="6"/>
        <v>0</v>
      </c>
      <c r="O148" s="36" t="e">
        <f t="shared" si="2"/>
        <v>#DIV/0!</v>
      </c>
    </row>
    <row r="149" spans="1:15" x14ac:dyDescent="0.25">
      <c r="A149" s="39">
        <v>20801</v>
      </c>
      <c r="B149" s="30" t="s">
        <v>37</v>
      </c>
      <c r="C149" s="30" t="s">
        <v>214</v>
      </c>
      <c r="D149" s="30" t="s">
        <v>214</v>
      </c>
      <c r="E149" s="64">
        <v>31406</v>
      </c>
      <c r="F149" s="65">
        <v>34813</v>
      </c>
      <c r="G149" s="65">
        <f t="shared" si="3"/>
        <v>3407</v>
      </c>
      <c r="H149" s="65">
        <v>27191</v>
      </c>
      <c r="I149" s="66">
        <f t="shared" si="4"/>
        <v>7622</v>
      </c>
      <c r="J149" s="67">
        <v>0.21890000000000001</v>
      </c>
      <c r="K149" s="34">
        <v>35830</v>
      </c>
      <c r="L149" s="56"/>
      <c r="M149" s="35">
        <f t="shared" si="5"/>
        <v>27191</v>
      </c>
      <c r="N149" s="35">
        <f t="shared" si="6"/>
        <v>8639</v>
      </c>
      <c r="O149" s="36">
        <f t="shared" si="2"/>
        <v>0.24111080100474463</v>
      </c>
    </row>
    <row r="150" spans="1:15" x14ac:dyDescent="0.25">
      <c r="A150" s="39">
        <v>20802</v>
      </c>
      <c r="B150" s="30" t="s">
        <v>37</v>
      </c>
      <c r="C150" s="30" t="s">
        <v>214</v>
      </c>
      <c r="D150" s="30" t="s">
        <v>215</v>
      </c>
      <c r="E150" s="68"/>
      <c r="F150" s="29">
        <v>0</v>
      </c>
      <c r="G150" s="29">
        <f t="shared" si="3"/>
        <v>0</v>
      </c>
      <c r="H150" s="29">
        <v>0</v>
      </c>
      <c r="I150" s="66">
        <f t="shared" si="4"/>
        <v>0</v>
      </c>
      <c r="J150" s="69" t="s">
        <v>1834</v>
      </c>
      <c r="K150" s="34">
        <v>0</v>
      </c>
      <c r="L150" s="29">
        <v>0</v>
      </c>
      <c r="M150" s="34">
        <f t="shared" si="5"/>
        <v>0</v>
      </c>
      <c r="N150" s="34">
        <f t="shared" si="6"/>
        <v>0</v>
      </c>
      <c r="O150" s="36" t="e">
        <f t="shared" si="2"/>
        <v>#DIV/0!</v>
      </c>
    </row>
    <row r="151" spans="1:15" x14ac:dyDescent="0.25">
      <c r="A151" s="39">
        <v>20803</v>
      </c>
      <c r="B151" s="30" t="s">
        <v>37</v>
      </c>
      <c r="C151" s="30" t="s">
        <v>214</v>
      </c>
      <c r="D151" s="30" t="s">
        <v>216</v>
      </c>
      <c r="E151" s="68"/>
      <c r="F151" s="29">
        <v>0</v>
      </c>
      <c r="G151" s="29">
        <f t="shared" si="3"/>
        <v>0</v>
      </c>
      <c r="H151" s="29">
        <v>0</v>
      </c>
      <c r="I151" s="66">
        <f t="shared" si="4"/>
        <v>0</v>
      </c>
      <c r="J151" s="69" t="s">
        <v>1834</v>
      </c>
      <c r="K151" s="34">
        <v>0</v>
      </c>
      <c r="L151" s="29">
        <v>0</v>
      </c>
      <c r="M151" s="34">
        <f t="shared" si="5"/>
        <v>0</v>
      </c>
      <c r="N151" s="34">
        <f t="shared" si="6"/>
        <v>0</v>
      </c>
      <c r="O151" s="36" t="e">
        <f t="shared" si="2"/>
        <v>#DIV/0!</v>
      </c>
    </row>
    <row r="152" spans="1:15" x14ac:dyDescent="0.25">
      <c r="A152" s="39">
        <v>20804</v>
      </c>
      <c r="B152" s="30" t="s">
        <v>37</v>
      </c>
      <c r="C152" s="30" t="s">
        <v>214</v>
      </c>
      <c r="D152" s="30" t="s">
        <v>217</v>
      </c>
      <c r="E152" s="64">
        <v>2658</v>
      </c>
      <c r="F152" s="65">
        <v>3103</v>
      </c>
      <c r="G152" s="65">
        <f t="shared" si="3"/>
        <v>445</v>
      </c>
      <c r="H152" s="65">
        <v>2005</v>
      </c>
      <c r="I152" s="66">
        <f t="shared" si="4"/>
        <v>1098</v>
      </c>
      <c r="J152" s="67">
        <v>0.35389999999999999</v>
      </c>
      <c r="K152" s="34">
        <v>3385</v>
      </c>
      <c r="L152" s="29">
        <v>0</v>
      </c>
      <c r="M152" s="35">
        <f t="shared" si="5"/>
        <v>2005</v>
      </c>
      <c r="N152" s="35">
        <f t="shared" si="6"/>
        <v>1380</v>
      </c>
      <c r="O152" s="36">
        <f t="shared" si="2"/>
        <v>0.40768094534711963</v>
      </c>
    </row>
    <row r="153" spans="1:15" x14ac:dyDescent="0.25">
      <c r="A153" s="39">
        <v>20901</v>
      </c>
      <c r="B153" s="30" t="s">
        <v>37</v>
      </c>
      <c r="C153" s="30" t="s">
        <v>218</v>
      </c>
      <c r="D153" s="30" t="s">
        <v>218</v>
      </c>
      <c r="E153" s="68"/>
      <c r="F153" s="29">
        <v>0</v>
      </c>
      <c r="G153" s="29">
        <f t="shared" si="3"/>
        <v>0</v>
      </c>
      <c r="H153" s="29">
        <v>0</v>
      </c>
      <c r="I153" s="66">
        <f t="shared" si="4"/>
        <v>0</v>
      </c>
      <c r="J153" s="69" t="s">
        <v>1834</v>
      </c>
      <c r="K153" s="34">
        <v>0</v>
      </c>
      <c r="L153" s="56"/>
      <c r="M153" s="34">
        <f t="shared" si="5"/>
        <v>0</v>
      </c>
      <c r="N153" s="34">
        <f t="shared" si="6"/>
        <v>0</v>
      </c>
      <c r="O153" s="36" t="e">
        <f t="shared" si="2"/>
        <v>#DIV/0!</v>
      </c>
    </row>
    <row r="154" spans="1:15" x14ac:dyDescent="0.25">
      <c r="A154" s="39">
        <v>20902</v>
      </c>
      <c r="B154" s="30" t="s">
        <v>37</v>
      </c>
      <c r="C154" s="30" t="s">
        <v>218</v>
      </c>
      <c r="D154" s="30" t="s">
        <v>219</v>
      </c>
      <c r="E154" s="68"/>
      <c r="F154" s="29">
        <v>0</v>
      </c>
      <c r="G154" s="29">
        <f t="shared" si="3"/>
        <v>0</v>
      </c>
      <c r="H154" s="29">
        <v>0</v>
      </c>
      <c r="I154" s="66">
        <f t="shared" si="4"/>
        <v>0</v>
      </c>
      <c r="J154" s="69" t="s">
        <v>1834</v>
      </c>
      <c r="K154" s="34">
        <v>0</v>
      </c>
      <c r="L154" s="56"/>
      <c r="M154" s="34">
        <f t="shared" si="5"/>
        <v>0</v>
      </c>
      <c r="N154" s="34">
        <f t="shared" si="6"/>
        <v>0</v>
      </c>
      <c r="O154" s="36" t="e">
        <f t="shared" si="2"/>
        <v>#DIV/0!</v>
      </c>
    </row>
    <row r="155" spans="1:15" x14ac:dyDescent="0.25">
      <c r="A155" s="39">
        <v>20903</v>
      </c>
      <c r="B155" s="30" t="s">
        <v>37</v>
      </c>
      <c r="C155" s="30" t="s">
        <v>218</v>
      </c>
      <c r="D155" s="30" t="s">
        <v>220</v>
      </c>
      <c r="E155" s="68"/>
      <c r="F155" s="29">
        <v>0</v>
      </c>
      <c r="G155" s="29">
        <f t="shared" si="3"/>
        <v>0</v>
      </c>
      <c r="H155" s="29">
        <v>0</v>
      </c>
      <c r="I155" s="66">
        <f t="shared" si="4"/>
        <v>0</v>
      </c>
      <c r="J155" s="69" t="s">
        <v>1834</v>
      </c>
      <c r="K155" s="34">
        <v>0</v>
      </c>
      <c r="L155" s="56"/>
      <c r="M155" s="34">
        <f t="shared" si="5"/>
        <v>0</v>
      </c>
      <c r="N155" s="34">
        <f t="shared" si="6"/>
        <v>0</v>
      </c>
      <c r="O155" s="36" t="e">
        <f t="shared" si="2"/>
        <v>#DIV/0!</v>
      </c>
    </row>
    <row r="156" spans="1:15" x14ac:dyDescent="0.25">
      <c r="A156" s="39">
        <v>20904</v>
      </c>
      <c r="B156" s="30" t="s">
        <v>37</v>
      </c>
      <c r="C156" s="30" t="s">
        <v>218</v>
      </c>
      <c r="D156" s="30" t="s">
        <v>221</v>
      </c>
      <c r="E156" s="68"/>
      <c r="F156" s="29">
        <v>0</v>
      </c>
      <c r="G156" s="29">
        <f t="shared" si="3"/>
        <v>0</v>
      </c>
      <c r="H156" s="29">
        <v>0</v>
      </c>
      <c r="I156" s="66">
        <f t="shared" si="4"/>
        <v>0</v>
      </c>
      <c r="J156" s="69" t="s">
        <v>1834</v>
      </c>
      <c r="K156" s="34">
        <v>0</v>
      </c>
      <c r="L156" s="56"/>
      <c r="M156" s="34">
        <f t="shared" si="5"/>
        <v>0</v>
      </c>
      <c r="N156" s="34">
        <f t="shared" si="6"/>
        <v>0</v>
      </c>
      <c r="O156" s="36" t="e">
        <f t="shared" si="2"/>
        <v>#DIV/0!</v>
      </c>
    </row>
    <row r="157" spans="1:15" x14ac:dyDescent="0.25">
      <c r="A157" s="39">
        <v>20905</v>
      </c>
      <c r="B157" s="30" t="s">
        <v>37</v>
      </c>
      <c r="C157" s="30" t="s">
        <v>218</v>
      </c>
      <c r="D157" s="30" t="s">
        <v>222</v>
      </c>
      <c r="E157" s="68"/>
      <c r="F157" s="29">
        <v>0</v>
      </c>
      <c r="G157" s="29">
        <f t="shared" si="3"/>
        <v>0</v>
      </c>
      <c r="H157" s="29">
        <v>0</v>
      </c>
      <c r="I157" s="66">
        <f t="shared" si="4"/>
        <v>0</v>
      </c>
      <c r="J157" s="69" t="s">
        <v>1834</v>
      </c>
      <c r="K157" s="34">
        <v>0</v>
      </c>
      <c r="L157" s="56"/>
      <c r="M157" s="34">
        <f t="shared" si="5"/>
        <v>0</v>
      </c>
      <c r="N157" s="34">
        <f t="shared" si="6"/>
        <v>0</v>
      </c>
      <c r="O157" s="36" t="e">
        <f t="shared" si="2"/>
        <v>#DIV/0!</v>
      </c>
    </row>
    <row r="158" spans="1:15" x14ac:dyDescent="0.25">
      <c r="A158" s="39">
        <v>20906</v>
      </c>
      <c r="B158" s="30" t="s">
        <v>37</v>
      </c>
      <c r="C158" s="30" t="s">
        <v>218</v>
      </c>
      <c r="D158" s="30" t="s">
        <v>223</v>
      </c>
      <c r="E158" s="68"/>
      <c r="F158" s="29">
        <v>0</v>
      </c>
      <c r="G158" s="29">
        <f t="shared" si="3"/>
        <v>0</v>
      </c>
      <c r="H158" s="29">
        <v>0</v>
      </c>
      <c r="I158" s="66">
        <f t="shared" si="4"/>
        <v>0</v>
      </c>
      <c r="J158" s="69" t="s">
        <v>1834</v>
      </c>
      <c r="K158" s="34">
        <v>0</v>
      </c>
      <c r="L158" s="56"/>
      <c r="M158" s="34">
        <f t="shared" si="5"/>
        <v>0</v>
      </c>
      <c r="N158" s="34">
        <f t="shared" si="6"/>
        <v>0</v>
      </c>
      <c r="O158" s="36" t="e">
        <f t="shared" si="2"/>
        <v>#DIV/0!</v>
      </c>
    </row>
    <row r="159" spans="1:15" x14ac:dyDescent="0.25">
      <c r="A159" s="39">
        <v>20907</v>
      </c>
      <c r="B159" s="30" t="s">
        <v>37</v>
      </c>
      <c r="C159" s="30" t="s">
        <v>218</v>
      </c>
      <c r="D159" s="30" t="s">
        <v>224</v>
      </c>
      <c r="E159" s="68"/>
      <c r="F159" s="29">
        <v>0</v>
      </c>
      <c r="G159" s="29">
        <f t="shared" si="3"/>
        <v>0</v>
      </c>
      <c r="H159" s="29">
        <v>0</v>
      </c>
      <c r="I159" s="66">
        <f t="shared" si="4"/>
        <v>0</v>
      </c>
      <c r="J159" s="69" t="s">
        <v>1834</v>
      </c>
      <c r="K159" s="34">
        <v>0</v>
      </c>
      <c r="L159" s="56"/>
      <c r="M159" s="34">
        <f t="shared" si="5"/>
        <v>0</v>
      </c>
      <c r="N159" s="34">
        <f t="shared" si="6"/>
        <v>0</v>
      </c>
      <c r="O159" s="36" t="e">
        <f t="shared" si="2"/>
        <v>#DIV/0!</v>
      </c>
    </row>
    <row r="160" spans="1:15" x14ac:dyDescent="0.25">
      <c r="A160" s="39">
        <v>21001</v>
      </c>
      <c r="B160" s="30" t="s">
        <v>37</v>
      </c>
      <c r="C160" s="30" t="s">
        <v>225</v>
      </c>
      <c r="D160" s="30" t="s">
        <v>225</v>
      </c>
      <c r="E160" s="64">
        <v>4630</v>
      </c>
      <c r="F160" s="65">
        <v>5202</v>
      </c>
      <c r="G160" s="65">
        <f t="shared" si="3"/>
        <v>572</v>
      </c>
      <c r="H160" s="65">
        <v>4427</v>
      </c>
      <c r="I160" s="66">
        <f t="shared" si="4"/>
        <v>775</v>
      </c>
      <c r="J160" s="67">
        <v>0.14899999999999999</v>
      </c>
      <c r="K160" s="34">
        <v>5277</v>
      </c>
      <c r="L160" s="29">
        <v>0</v>
      </c>
      <c r="M160" s="35">
        <f t="shared" si="5"/>
        <v>4427</v>
      </c>
      <c r="N160" s="35">
        <f t="shared" si="6"/>
        <v>850</v>
      </c>
      <c r="O160" s="36">
        <f t="shared" si="2"/>
        <v>0.16107636914913775</v>
      </c>
    </row>
    <row r="161" spans="1:15" x14ac:dyDescent="0.25">
      <c r="A161" s="39">
        <v>21002</v>
      </c>
      <c r="B161" s="30" t="s">
        <v>37</v>
      </c>
      <c r="C161" s="30" t="s">
        <v>225</v>
      </c>
      <c r="D161" s="30" t="s">
        <v>226</v>
      </c>
      <c r="E161" s="68"/>
      <c r="F161" s="29">
        <v>0</v>
      </c>
      <c r="G161" s="29">
        <f t="shared" si="3"/>
        <v>0</v>
      </c>
      <c r="H161" s="29">
        <v>0</v>
      </c>
      <c r="I161" s="66">
        <f t="shared" si="4"/>
        <v>0</v>
      </c>
      <c r="J161" s="69" t="s">
        <v>1834</v>
      </c>
      <c r="K161" s="34">
        <v>0</v>
      </c>
      <c r="L161" s="29">
        <v>0</v>
      </c>
      <c r="M161" s="34">
        <f t="shared" si="5"/>
        <v>0</v>
      </c>
      <c r="N161" s="34">
        <f t="shared" si="6"/>
        <v>0</v>
      </c>
      <c r="O161" s="36" t="e">
        <f t="shared" si="2"/>
        <v>#DIV/0!</v>
      </c>
    </row>
    <row r="162" spans="1:15" x14ac:dyDescent="0.25">
      <c r="A162" s="39">
        <v>21003</v>
      </c>
      <c r="B162" s="30" t="s">
        <v>37</v>
      </c>
      <c r="C162" s="30" t="s">
        <v>225</v>
      </c>
      <c r="D162" s="30" t="s">
        <v>227</v>
      </c>
      <c r="E162" s="68"/>
      <c r="F162" s="29">
        <v>0</v>
      </c>
      <c r="G162" s="29">
        <f t="shared" si="3"/>
        <v>0</v>
      </c>
      <c r="H162" s="29">
        <v>0</v>
      </c>
      <c r="I162" s="66">
        <f t="shared" si="4"/>
        <v>0</v>
      </c>
      <c r="J162" s="69" t="s">
        <v>1834</v>
      </c>
      <c r="K162" s="34">
        <v>0</v>
      </c>
      <c r="L162" s="56"/>
      <c r="M162" s="34">
        <f t="shared" si="5"/>
        <v>0</v>
      </c>
      <c r="N162" s="34">
        <f t="shared" si="6"/>
        <v>0</v>
      </c>
      <c r="O162" s="36" t="e">
        <f t="shared" si="2"/>
        <v>#DIV/0!</v>
      </c>
    </row>
    <row r="163" spans="1:15" x14ac:dyDescent="0.25">
      <c r="A163" s="39">
        <v>21004</v>
      </c>
      <c r="B163" s="30" t="s">
        <v>37</v>
      </c>
      <c r="C163" s="30" t="s">
        <v>225</v>
      </c>
      <c r="D163" s="30" t="s">
        <v>228</v>
      </c>
      <c r="E163" s="64">
        <v>2146</v>
      </c>
      <c r="F163" s="65">
        <v>2462</v>
      </c>
      <c r="G163" s="65">
        <f t="shared" si="3"/>
        <v>316</v>
      </c>
      <c r="H163" s="65">
        <v>2097</v>
      </c>
      <c r="I163" s="66">
        <f t="shared" si="4"/>
        <v>365</v>
      </c>
      <c r="J163" s="67">
        <v>0.14829999999999999</v>
      </c>
      <c r="K163" s="34">
        <v>2502</v>
      </c>
      <c r="L163" s="29">
        <v>0</v>
      </c>
      <c r="M163" s="35">
        <f t="shared" si="5"/>
        <v>2097</v>
      </c>
      <c r="N163" s="35">
        <f t="shared" si="6"/>
        <v>405</v>
      </c>
      <c r="O163" s="36">
        <f t="shared" si="2"/>
        <v>0.16187050359712229</v>
      </c>
    </row>
    <row r="164" spans="1:15" x14ac:dyDescent="0.25">
      <c r="A164" s="39">
        <v>21005</v>
      </c>
      <c r="B164" s="30" t="s">
        <v>37</v>
      </c>
      <c r="C164" s="30" t="s">
        <v>225</v>
      </c>
      <c r="D164" s="30" t="s">
        <v>229</v>
      </c>
      <c r="E164" s="68"/>
      <c r="F164" s="29">
        <v>0</v>
      </c>
      <c r="G164" s="29">
        <f t="shared" si="3"/>
        <v>0</v>
      </c>
      <c r="H164" s="29">
        <v>0</v>
      </c>
      <c r="I164" s="66">
        <f t="shared" si="4"/>
        <v>0</v>
      </c>
      <c r="J164" s="69" t="s">
        <v>1834</v>
      </c>
      <c r="K164" s="34">
        <v>0</v>
      </c>
      <c r="L164" s="56"/>
      <c r="M164" s="34">
        <f t="shared" si="5"/>
        <v>0</v>
      </c>
      <c r="N164" s="34">
        <f t="shared" si="6"/>
        <v>0</v>
      </c>
      <c r="O164" s="36" t="e">
        <f t="shared" si="2"/>
        <v>#DIV/0!</v>
      </c>
    </row>
    <row r="165" spans="1:15" x14ac:dyDescent="0.25">
      <c r="A165" s="39">
        <v>21006</v>
      </c>
      <c r="B165" s="30" t="s">
        <v>37</v>
      </c>
      <c r="C165" s="30" t="s">
        <v>225</v>
      </c>
      <c r="D165" s="30" t="s">
        <v>230</v>
      </c>
      <c r="E165" s="68"/>
      <c r="F165" s="29">
        <v>0</v>
      </c>
      <c r="G165" s="29">
        <f t="shared" si="3"/>
        <v>0</v>
      </c>
      <c r="H165" s="29">
        <v>0</v>
      </c>
      <c r="I165" s="66">
        <f t="shared" si="4"/>
        <v>0</v>
      </c>
      <c r="J165" s="69" t="s">
        <v>1834</v>
      </c>
      <c r="K165" s="34">
        <v>0</v>
      </c>
      <c r="L165" s="56"/>
      <c r="M165" s="34">
        <f t="shared" si="5"/>
        <v>0</v>
      </c>
      <c r="N165" s="34">
        <f t="shared" si="6"/>
        <v>0</v>
      </c>
      <c r="O165" s="36" t="e">
        <f t="shared" si="2"/>
        <v>#DIV/0!</v>
      </c>
    </row>
    <row r="166" spans="1:15" x14ac:dyDescent="0.25">
      <c r="A166" s="39">
        <v>21007</v>
      </c>
      <c r="B166" s="30" t="s">
        <v>37</v>
      </c>
      <c r="C166" s="30" t="s">
        <v>225</v>
      </c>
      <c r="D166" s="30" t="s">
        <v>231</v>
      </c>
      <c r="E166" s="68"/>
      <c r="F166" s="29">
        <v>0</v>
      </c>
      <c r="G166" s="29">
        <f t="shared" si="3"/>
        <v>0</v>
      </c>
      <c r="H166" s="29">
        <v>0</v>
      </c>
      <c r="I166" s="66">
        <f t="shared" si="4"/>
        <v>0</v>
      </c>
      <c r="J166" s="69" t="s">
        <v>1834</v>
      </c>
      <c r="K166" s="34">
        <v>0</v>
      </c>
      <c r="L166" s="29">
        <v>0</v>
      </c>
      <c r="M166" s="34">
        <f t="shared" si="5"/>
        <v>0</v>
      </c>
      <c r="N166" s="34">
        <f t="shared" si="6"/>
        <v>0</v>
      </c>
      <c r="O166" s="36" t="e">
        <f t="shared" si="2"/>
        <v>#DIV/0!</v>
      </c>
    </row>
    <row r="167" spans="1:15" x14ac:dyDescent="0.25">
      <c r="A167" s="39">
        <v>21008</v>
      </c>
      <c r="B167" s="30" t="s">
        <v>37</v>
      </c>
      <c r="C167" s="30" t="s">
        <v>225</v>
      </c>
      <c r="D167" s="30" t="s">
        <v>232</v>
      </c>
      <c r="E167" s="68"/>
      <c r="F167" s="29">
        <v>0</v>
      </c>
      <c r="G167" s="29">
        <f t="shared" si="3"/>
        <v>0</v>
      </c>
      <c r="H167" s="29">
        <v>0</v>
      </c>
      <c r="I167" s="66">
        <f t="shared" si="4"/>
        <v>0</v>
      </c>
      <c r="J167" s="69" t="s">
        <v>1834</v>
      </c>
      <c r="K167" s="34">
        <v>0</v>
      </c>
      <c r="L167" s="56"/>
      <c r="M167" s="34">
        <f t="shared" si="5"/>
        <v>0</v>
      </c>
      <c r="N167" s="34">
        <f t="shared" si="6"/>
        <v>0</v>
      </c>
      <c r="O167" s="36" t="e">
        <f t="shared" si="2"/>
        <v>#DIV/0!</v>
      </c>
    </row>
    <row r="168" spans="1:15" x14ac:dyDescent="0.25">
      <c r="A168" s="39">
        <v>21009</v>
      </c>
      <c r="B168" s="30" t="s">
        <v>37</v>
      </c>
      <c r="C168" s="30" t="s">
        <v>225</v>
      </c>
      <c r="D168" s="30" t="s">
        <v>233</v>
      </c>
      <c r="E168" s="68"/>
      <c r="F168" s="29">
        <v>0</v>
      </c>
      <c r="G168" s="29">
        <f t="shared" si="3"/>
        <v>0</v>
      </c>
      <c r="H168" s="29">
        <v>0</v>
      </c>
      <c r="I168" s="66">
        <f t="shared" si="4"/>
        <v>0</v>
      </c>
      <c r="J168" s="69" t="s">
        <v>1834</v>
      </c>
      <c r="K168" s="34">
        <v>0</v>
      </c>
      <c r="L168" s="56"/>
      <c r="M168" s="34">
        <f t="shared" si="5"/>
        <v>0</v>
      </c>
      <c r="N168" s="34">
        <f t="shared" si="6"/>
        <v>0</v>
      </c>
      <c r="O168" s="36" t="e">
        <f t="shared" si="2"/>
        <v>#DIV/0!</v>
      </c>
    </row>
    <row r="169" spans="1:15" x14ac:dyDescent="0.25">
      <c r="A169" s="39">
        <v>21010</v>
      </c>
      <c r="B169" s="30" t="s">
        <v>37</v>
      </c>
      <c r="C169" s="30" t="s">
        <v>225</v>
      </c>
      <c r="D169" s="30" t="s">
        <v>234</v>
      </c>
      <c r="E169" s="68"/>
      <c r="F169" s="29">
        <v>0</v>
      </c>
      <c r="G169" s="29">
        <f t="shared" si="3"/>
        <v>0</v>
      </c>
      <c r="H169" s="29">
        <v>0</v>
      </c>
      <c r="I169" s="66">
        <f t="shared" si="4"/>
        <v>0</v>
      </c>
      <c r="J169" s="69" t="s">
        <v>1834</v>
      </c>
      <c r="K169" s="34">
        <v>0</v>
      </c>
      <c r="L169" s="56"/>
      <c r="M169" s="34">
        <f t="shared" si="5"/>
        <v>0</v>
      </c>
      <c r="N169" s="34">
        <f t="shared" si="6"/>
        <v>0</v>
      </c>
      <c r="O169" s="36" t="e">
        <f t="shared" si="2"/>
        <v>#DIV/0!</v>
      </c>
    </row>
    <row r="170" spans="1:15" x14ac:dyDescent="0.25">
      <c r="A170" s="39">
        <v>21011</v>
      </c>
      <c r="B170" s="30" t="s">
        <v>37</v>
      </c>
      <c r="C170" s="30" t="s">
        <v>225</v>
      </c>
      <c r="D170" s="30" t="s">
        <v>235</v>
      </c>
      <c r="E170" s="68"/>
      <c r="F170" s="29">
        <v>0</v>
      </c>
      <c r="G170" s="29">
        <f t="shared" si="3"/>
        <v>0</v>
      </c>
      <c r="H170" s="29">
        <v>0</v>
      </c>
      <c r="I170" s="66">
        <f t="shared" si="4"/>
        <v>0</v>
      </c>
      <c r="J170" s="69" t="s">
        <v>1834</v>
      </c>
      <c r="K170" s="34">
        <v>0</v>
      </c>
      <c r="L170" s="56"/>
      <c r="M170" s="34">
        <f t="shared" si="5"/>
        <v>0</v>
      </c>
      <c r="N170" s="34">
        <f t="shared" si="6"/>
        <v>0</v>
      </c>
      <c r="O170" s="36" t="e">
        <f t="shared" si="2"/>
        <v>#DIV/0!</v>
      </c>
    </row>
    <row r="171" spans="1:15" x14ac:dyDescent="0.25">
      <c r="A171" s="39">
        <v>21012</v>
      </c>
      <c r="B171" s="30" t="s">
        <v>37</v>
      </c>
      <c r="C171" s="30" t="s">
        <v>225</v>
      </c>
      <c r="D171" s="30" t="s">
        <v>236</v>
      </c>
      <c r="E171" s="68"/>
      <c r="F171" s="29">
        <v>0</v>
      </c>
      <c r="G171" s="29">
        <f t="shared" si="3"/>
        <v>0</v>
      </c>
      <c r="H171" s="29">
        <v>0</v>
      </c>
      <c r="I171" s="66">
        <f t="shared" si="4"/>
        <v>0</v>
      </c>
      <c r="J171" s="69" t="s">
        <v>1834</v>
      </c>
      <c r="K171" s="34">
        <v>0</v>
      </c>
      <c r="L171" s="56"/>
      <c r="M171" s="34">
        <f t="shared" si="5"/>
        <v>0</v>
      </c>
      <c r="N171" s="34">
        <f t="shared" si="6"/>
        <v>0</v>
      </c>
      <c r="O171" s="36" t="e">
        <f t="shared" si="2"/>
        <v>#DIV/0!</v>
      </c>
    </row>
    <row r="172" spans="1:15" x14ac:dyDescent="0.25">
      <c r="A172" s="39">
        <v>21013</v>
      </c>
      <c r="B172" s="30" t="s">
        <v>37</v>
      </c>
      <c r="C172" s="30" t="s">
        <v>225</v>
      </c>
      <c r="D172" s="30" t="s">
        <v>237</v>
      </c>
      <c r="E172" s="68"/>
      <c r="F172" s="29">
        <v>0</v>
      </c>
      <c r="G172" s="29">
        <f t="shared" si="3"/>
        <v>0</v>
      </c>
      <c r="H172" s="29">
        <v>0</v>
      </c>
      <c r="I172" s="66">
        <f t="shared" si="4"/>
        <v>0</v>
      </c>
      <c r="J172" s="69" t="s">
        <v>1834</v>
      </c>
      <c r="K172" s="34">
        <v>0</v>
      </c>
      <c r="L172" s="29">
        <v>0</v>
      </c>
      <c r="M172" s="34">
        <f t="shared" si="5"/>
        <v>0</v>
      </c>
      <c r="N172" s="34">
        <f t="shared" si="6"/>
        <v>0</v>
      </c>
      <c r="O172" s="36" t="e">
        <f t="shared" si="2"/>
        <v>#DIV/0!</v>
      </c>
    </row>
    <row r="173" spans="1:15" x14ac:dyDescent="0.25">
      <c r="A173" s="39">
        <v>21014</v>
      </c>
      <c r="B173" s="30" t="s">
        <v>37</v>
      </c>
      <c r="C173" s="30" t="s">
        <v>225</v>
      </c>
      <c r="D173" s="30" t="s">
        <v>238</v>
      </c>
      <c r="E173" s="64">
        <v>2355</v>
      </c>
      <c r="F173" s="65">
        <v>3906</v>
      </c>
      <c r="G173" s="65">
        <f t="shared" si="3"/>
        <v>1551</v>
      </c>
      <c r="H173" s="65">
        <v>2286</v>
      </c>
      <c r="I173" s="66">
        <f t="shared" si="4"/>
        <v>1620</v>
      </c>
      <c r="J173" s="67">
        <v>0.41470000000000001</v>
      </c>
      <c r="K173" s="34">
        <v>4025</v>
      </c>
      <c r="L173" s="29">
        <v>0</v>
      </c>
      <c r="M173" s="35">
        <f t="shared" si="5"/>
        <v>2286</v>
      </c>
      <c r="N173" s="35">
        <f t="shared" si="6"/>
        <v>1739</v>
      </c>
      <c r="O173" s="36">
        <f t="shared" si="2"/>
        <v>0.43204968944099381</v>
      </c>
    </row>
    <row r="174" spans="1:15" x14ac:dyDescent="0.25">
      <c r="A174" s="39">
        <v>21015</v>
      </c>
      <c r="B174" s="30" t="s">
        <v>37</v>
      </c>
      <c r="C174" s="30" t="s">
        <v>225</v>
      </c>
      <c r="D174" s="30" t="s">
        <v>239</v>
      </c>
      <c r="E174" s="68"/>
      <c r="F174" s="29">
        <v>0</v>
      </c>
      <c r="G174" s="29">
        <f t="shared" si="3"/>
        <v>0</v>
      </c>
      <c r="H174" s="29">
        <v>0</v>
      </c>
      <c r="I174" s="66">
        <f t="shared" si="4"/>
        <v>0</v>
      </c>
      <c r="J174" s="69" t="s">
        <v>1834</v>
      </c>
      <c r="K174" s="34">
        <v>0</v>
      </c>
      <c r="L174" s="29">
        <v>0</v>
      </c>
      <c r="M174" s="34">
        <f t="shared" si="5"/>
        <v>0</v>
      </c>
      <c r="N174" s="34">
        <f t="shared" si="6"/>
        <v>0</v>
      </c>
      <c r="O174" s="36" t="e">
        <f t="shared" si="2"/>
        <v>#DIV/0!</v>
      </c>
    </row>
    <row r="175" spans="1:15" x14ac:dyDescent="0.25">
      <c r="A175" s="39">
        <v>21016</v>
      </c>
      <c r="B175" s="30" t="s">
        <v>37</v>
      </c>
      <c r="C175" s="30" t="s">
        <v>225</v>
      </c>
      <c r="D175" s="30" t="s">
        <v>240</v>
      </c>
      <c r="E175" s="68"/>
      <c r="F175" s="29">
        <v>0</v>
      </c>
      <c r="G175" s="29">
        <f t="shared" si="3"/>
        <v>0</v>
      </c>
      <c r="H175" s="29">
        <v>0</v>
      </c>
      <c r="I175" s="66">
        <f t="shared" si="4"/>
        <v>0</v>
      </c>
      <c r="J175" s="69" t="s">
        <v>1834</v>
      </c>
      <c r="K175" s="34">
        <v>0</v>
      </c>
      <c r="L175" s="29">
        <v>0</v>
      </c>
      <c r="M175" s="34">
        <f t="shared" si="5"/>
        <v>0</v>
      </c>
      <c r="N175" s="34">
        <f t="shared" si="6"/>
        <v>0</v>
      </c>
      <c r="O175" s="36" t="e">
        <f t="shared" si="2"/>
        <v>#DIV/0!</v>
      </c>
    </row>
    <row r="176" spans="1:15" x14ac:dyDescent="0.25">
      <c r="A176" s="39">
        <v>21101</v>
      </c>
      <c r="B176" s="30" t="s">
        <v>37</v>
      </c>
      <c r="C176" s="30" t="s">
        <v>241</v>
      </c>
      <c r="D176" s="30" t="s">
        <v>241</v>
      </c>
      <c r="E176" s="64">
        <v>20699</v>
      </c>
      <c r="F176" s="65">
        <v>22648</v>
      </c>
      <c r="G176" s="65">
        <f t="shared" si="3"/>
        <v>1949</v>
      </c>
      <c r="H176" s="65">
        <v>14706</v>
      </c>
      <c r="I176" s="66">
        <f t="shared" si="4"/>
        <v>7942</v>
      </c>
      <c r="J176" s="67">
        <v>0.35070000000000001</v>
      </c>
      <c r="K176" s="34">
        <v>23134</v>
      </c>
      <c r="L176" s="29">
        <v>0</v>
      </c>
      <c r="M176" s="35">
        <f t="shared" si="5"/>
        <v>14706</v>
      </c>
      <c r="N176" s="35">
        <f t="shared" si="6"/>
        <v>8428</v>
      </c>
      <c r="O176" s="36">
        <f t="shared" si="2"/>
        <v>0.36431226765799257</v>
      </c>
    </row>
    <row r="177" spans="1:15" x14ac:dyDescent="0.25">
      <c r="A177" s="39">
        <v>21102</v>
      </c>
      <c r="B177" s="30" t="s">
        <v>37</v>
      </c>
      <c r="C177" s="30" t="s">
        <v>241</v>
      </c>
      <c r="D177" s="30" t="s">
        <v>242</v>
      </c>
      <c r="E177" s="68"/>
      <c r="F177" s="29">
        <v>0</v>
      </c>
      <c r="G177" s="29">
        <f t="shared" si="3"/>
        <v>0</v>
      </c>
      <c r="H177" s="29">
        <v>0</v>
      </c>
      <c r="I177" s="66">
        <f t="shared" si="4"/>
        <v>0</v>
      </c>
      <c r="J177" s="69" t="s">
        <v>1834</v>
      </c>
      <c r="K177" s="34">
        <v>0</v>
      </c>
      <c r="L177" s="56"/>
      <c r="M177" s="34">
        <f t="shared" si="5"/>
        <v>0</v>
      </c>
      <c r="N177" s="34">
        <f t="shared" si="6"/>
        <v>0</v>
      </c>
      <c r="O177" s="36" t="e">
        <f t="shared" si="2"/>
        <v>#DIV/0!</v>
      </c>
    </row>
    <row r="178" spans="1:15" x14ac:dyDescent="0.25">
      <c r="A178" s="39">
        <v>21103</v>
      </c>
      <c r="B178" s="30" t="s">
        <v>37</v>
      </c>
      <c r="C178" s="30" t="s">
        <v>241</v>
      </c>
      <c r="D178" s="30" t="s">
        <v>243</v>
      </c>
      <c r="E178" s="68"/>
      <c r="F178" s="29">
        <v>0</v>
      </c>
      <c r="G178" s="29">
        <f t="shared" si="3"/>
        <v>0</v>
      </c>
      <c r="H178" s="29">
        <v>0</v>
      </c>
      <c r="I178" s="66">
        <f t="shared" si="4"/>
        <v>0</v>
      </c>
      <c r="J178" s="69" t="s">
        <v>1834</v>
      </c>
      <c r="K178" s="34">
        <v>0</v>
      </c>
      <c r="L178" s="29">
        <v>0</v>
      </c>
      <c r="M178" s="34">
        <f t="shared" si="5"/>
        <v>0</v>
      </c>
      <c r="N178" s="34">
        <f t="shared" si="6"/>
        <v>0</v>
      </c>
      <c r="O178" s="36" t="e">
        <f t="shared" si="2"/>
        <v>#DIV/0!</v>
      </c>
    </row>
    <row r="179" spans="1:15" x14ac:dyDescent="0.25">
      <c r="A179" s="39">
        <v>21104</v>
      </c>
      <c r="B179" s="30" t="s">
        <v>37</v>
      </c>
      <c r="C179" s="30" t="s">
        <v>241</v>
      </c>
      <c r="D179" s="30" t="s">
        <v>244</v>
      </c>
      <c r="E179" s="68"/>
      <c r="F179" s="29">
        <v>0</v>
      </c>
      <c r="G179" s="29">
        <f t="shared" si="3"/>
        <v>0</v>
      </c>
      <c r="H179" s="29">
        <v>0</v>
      </c>
      <c r="I179" s="66">
        <f t="shared" si="4"/>
        <v>0</v>
      </c>
      <c r="J179" s="69" t="s">
        <v>1834</v>
      </c>
      <c r="K179" s="34">
        <v>0</v>
      </c>
      <c r="L179" s="56"/>
      <c r="M179" s="34">
        <f t="shared" si="5"/>
        <v>0</v>
      </c>
      <c r="N179" s="34">
        <f t="shared" si="6"/>
        <v>0</v>
      </c>
      <c r="O179" s="36" t="e">
        <f t="shared" si="2"/>
        <v>#DIV/0!</v>
      </c>
    </row>
    <row r="180" spans="1:15" x14ac:dyDescent="0.25">
      <c r="A180" s="39">
        <v>21105</v>
      </c>
      <c r="B180" s="30" t="s">
        <v>37</v>
      </c>
      <c r="C180" s="30" t="s">
        <v>241</v>
      </c>
      <c r="D180" s="30" t="s">
        <v>245</v>
      </c>
      <c r="E180" s="68"/>
      <c r="F180" s="29">
        <v>0</v>
      </c>
      <c r="G180" s="29">
        <f t="shared" si="3"/>
        <v>0</v>
      </c>
      <c r="H180" s="29">
        <v>0</v>
      </c>
      <c r="I180" s="66">
        <f t="shared" si="4"/>
        <v>0</v>
      </c>
      <c r="J180" s="69" t="s">
        <v>1834</v>
      </c>
      <c r="K180" s="34">
        <v>0</v>
      </c>
      <c r="L180" s="29">
        <v>0</v>
      </c>
      <c r="M180" s="34">
        <f t="shared" si="5"/>
        <v>0</v>
      </c>
      <c r="N180" s="34">
        <f t="shared" si="6"/>
        <v>0</v>
      </c>
      <c r="O180" s="36" t="e">
        <f t="shared" si="2"/>
        <v>#DIV/0!</v>
      </c>
    </row>
    <row r="181" spans="1:15" x14ac:dyDescent="0.25">
      <c r="A181" s="39">
        <v>21201</v>
      </c>
      <c r="B181" s="30" t="s">
        <v>37</v>
      </c>
      <c r="C181" s="30" t="s">
        <v>246</v>
      </c>
      <c r="D181" s="30" t="s">
        <v>247</v>
      </c>
      <c r="E181" s="64">
        <v>15074</v>
      </c>
      <c r="F181" s="65">
        <v>17007</v>
      </c>
      <c r="G181" s="65">
        <f t="shared" si="3"/>
        <v>1933</v>
      </c>
      <c r="H181" s="65">
        <v>14538</v>
      </c>
      <c r="I181" s="66">
        <f t="shared" si="4"/>
        <v>2469</v>
      </c>
      <c r="J181" s="67">
        <v>0.1452</v>
      </c>
      <c r="K181" s="34">
        <v>17358</v>
      </c>
      <c r="L181" s="29">
        <v>0</v>
      </c>
      <c r="M181" s="35">
        <f t="shared" si="5"/>
        <v>14538</v>
      </c>
      <c r="N181" s="35">
        <f t="shared" si="6"/>
        <v>2820</v>
      </c>
      <c r="O181" s="36">
        <f t="shared" si="2"/>
        <v>0.16246111303145525</v>
      </c>
    </row>
    <row r="182" spans="1:15" x14ac:dyDescent="0.25">
      <c r="A182" s="39">
        <v>21202</v>
      </c>
      <c r="B182" s="30" t="s">
        <v>37</v>
      </c>
      <c r="C182" s="30" t="s">
        <v>246</v>
      </c>
      <c r="D182" s="30" t="s">
        <v>192</v>
      </c>
      <c r="E182" s="68"/>
      <c r="F182" s="29">
        <v>0</v>
      </c>
      <c r="G182" s="29">
        <f t="shared" si="3"/>
        <v>0</v>
      </c>
      <c r="H182" s="29">
        <v>0</v>
      </c>
      <c r="I182" s="66">
        <f t="shared" si="4"/>
        <v>0</v>
      </c>
      <c r="J182" s="69" t="s">
        <v>1834</v>
      </c>
      <c r="K182" s="34">
        <v>0</v>
      </c>
      <c r="L182" s="56"/>
      <c r="M182" s="34">
        <f t="shared" si="5"/>
        <v>0</v>
      </c>
      <c r="N182" s="34">
        <f t="shared" si="6"/>
        <v>0</v>
      </c>
      <c r="O182" s="36" t="e">
        <f t="shared" si="2"/>
        <v>#DIV/0!</v>
      </c>
    </row>
    <row r="183" spans="1:15" x14ac:dyDescent="0.25">
      <c r="A183" s="39">
        <v>21203</v>
      </c>
      <c r="B183" s="30" t="s">
        <v>37</v>
      </c>
      <c r="C183" s="30" t="s">
        <v>246</v>
      </c>
      <c r="D183" s="30" t="s">
        <v>248</v>
      </c>
      <c r="E183" s="68"/>
      <c r="F183" s="29">
        <v>0</v>
      </c>
      <c r="G183" s="29">
        <f t="shared" si="3"/>
        <v>0</v>
      </c>
      <c r="H183" s="29">
        <v>0</v>
      </c>
      <c r="I183" s="66">
        <f t="shared" si="4"/>
        <v>0</v>
      </c>
      <c r="J183" s="69" t="s">
        <v>1834</v>
      </c>
      <c r="K183" s="34">
        <v>0</v>
      </c>
      <c r="L183" s="56"/>
      <c r="M183" s="34">
        <f t="shared" si="5"/>
        <v>0</v>
      </c>
      <c r="N183" s="34">
        <f t="shared" si="6"/>
        <v>0</v>
      </c>
      <c r="O183" s="36" t="e">
        <f t="shared" si="2"/>
        <v>#DIV/0!</v>
      </c>
    </row>
    <row r="184" spans="1:15" x14ac:dyDescent="0.25">
      <c r="A184" s="39">
        <v>21204</v>
      </c>
      <c r="B184" s="30" t="s">
        <v>37</v>
      </c>
      <c r="C184" s="30" t="s">
        <v>246</v>
      </c>
      <c r="D184" s="30" t="s">
        <v>246</v>
      </c>
      <c r="E184" s="68"/>
      <c r="F184" s="29">
        <v>0</v>
      </c>
      <c r="G184" s="29">
        <f t="shared" si="3"/>
        <v>0</v>
      </c>
      <c r="H184" s="29">
        <v>0</v>
      </c>
      <c r="I184" s="66">
        <f t="shared" si="4"/>
        <v>0</v>
      </c>
      <c r="J184" s="69" t="s">
        <v>1834</v>
      </c>
      <c r="K184" s="34">
        <v>0</v>
      </c>
      <c r="L184" s="56"/>
      <c r="M184" s="34">
        <f t="shared" si="5"/>
        <v>0</v>
      </c>
      <c r="N184" s="34">
        <f t="shared" si="6"/>
        <v>0</v>
      </c>
      <c r="O184" s="36" t="e">
        <f t="shared" si="2"/>
        <v>#DIV/0!</v>
      </c>
    </row>
    <row r="185" spans="1:15" x14ac:dyDescent="0.25">
      <c r="A185" s="39">
        <v>21205</v>
      </c>
      <c r="B185" s="30" t="s">
        <v>37</v>
      </c>
      <c r="C185" s="30" t="s">
        <v>246</v>
      </c>
      <c r="D185" s="30" t="s">
        <v>249</v>
      </c>
      <c r="E185" s="68"/>
      <c r="F185" s="29">
        <v>0</v>
      </c>
      <c r="G185" s="29">
        <f t="shared" si="3"/>
        <v>0</v>
      </c>
      <c r="H185" s="29">
        <v>0</v>
      </c>
      <c r="I185" s="66">
        <f t="shared" si="4"/>
        <v>0</v>
      </c>
      <c r="J185" s="69" t="s">
        <v>1834</v>
      </c>
      <c r="K185" s="34">
        <v>0</v>
      </c>
      <c r="L185" s="56"/>
      <c r="M185" s="34">
        <f t="shared" si="5"/>
        <v>0</v>
      </c>
      <c r="N185" s="34">
        <f t="shared" si="6"/>
        <v>0</v>
      </c>
      <c r="O185" s="36" t="e">
        <f t="shared" si="2"/>
        <v>#DIV/0!</v>
      </c>
    </row>
    <row r="186" spans="1:15" x14ac:dyDescent="0.25">
      <c r="A186" s="39">
        <v>21206</v>
      </c>
      <c r="B186" s="30" t="s">
        <v>37</v>
      </c>
      <c r="C186" s="30" t="s">
        <v>246</v>
      </c>
      <c r="D186" s="30" t="s">
        <v>250</v>
      </c>
      <c r="E186" s="68"/>
      <c r="F186" s="29">
        <v>0</v>
      </c>
      <c r="G186" s="29">
        <f t="shared" si="3"/>
        <v>0</v>
      </c>
      <c r="H186" s="29">
        <v>0</v>
      </c>
      <c r="I186" s="66">
        <f t="shared" si="4"/>
        <v>0</v>
      </c>
      <c r="J186" s="69" t="s">
        <v>1834</v>
      </c>
      <c r="K186" s="34">
        <v>0</v>
      </c>
      <c r="L186" s="29">
        <v>0</v>
      </c>
      <c r="M186" s="34">
        <f t="shared" si="5"/>
        <v>0</v>
      </c>
      <c r="N186" s="34">
        <f t="shared" si="6"/>
        <v>0</v>
      </c>
      <c r="O186" s="36" t="e">
        <f t="shared" si="2"/>
        <v>#DIV/0!</v>
      </c>
    </row>
    <row r="187" spans="1:15" x14ac:dyDescent="0.25">
      <c r="A187" s="39">
        <v>21207</v>
      </c>
      <c r="B187" s="30" t="s">
        <v>37</v>
      </c>
      <c r="C187" s="30" t="s">
        <v>246</v>
      </c>
      <c r="D187" s="30" t="s">
        <v>251</v>
      </c>
      <c r="E187" s="68"/>
      <c r="F187" s="29">
        <v>0</v>
      </c>
      <c r="G187" s="29">
        <f t="shared" si="3"/>
        <v>0</v>
      </c>
      <c r="H187" s="29">
        <v>0</v>
      </c>
      <c r="I187" s="66">
        <f t="shared" si="4"/>
        <v>0</v>
      </c>
      <c r="J187" s="69" t="s">
        <v>1834</v>
      </c>
      <c r="K187" s="34">
        <v>0</v>
      </c>
      <c r="L187" s="29">
        <v>0</v>
      </c>
      <c r="M187" s="34">
        <f t="shared" si="5"/>
        <v>0</v>
      </c>
      <c r="N187" s="34">
        <f t="shared" si="6"/>
        <v>0</v>
      </c>
      <c r="O187" s="36" t="e">
        <f t="shared" si="2"/>
        <v>#DIV/0!</v>
      </c>
    </row>
    <row r="188" spans="1:15" x14ac:dyDescent="0.25">
      <c r="A188" s="39">
        <v>21208</v>
      </c>
      <c r="B188" s="30" t="s">
        <v>37</v>
      </c>
      <c r="C188" s="30" t="s">
        <v>246</v>
      </c>
      <c r="D188" s="30" t="s">
        <v>252</v>
      </c>
      <c r="E188" s="68"/>
      <c r="F188" s="29">
        <v>0</v>
      </c>
      <c r="G188" s="29">
        <f t="shared" si="3"/>
        <v>0</v>
      </c>
      <c r="H188" s="29">
        <v>0</v>
      </c>
      <c r="I188" s="66">
        <f t="shared" si="4"/>
        <v>0</v>
      </c>
      <c r="J188" s="69" t="s">
        <v>1834</v>
      </c>
      <c r="K188" s="34">
        <v>0</v>
      </c>
      <c r="L188" s="56"/>
      <c r="M188" s="34">
        <f t="shared" si="5"/>
        <v>0</v>
      </c>
      <c r="N188" s="34">
        <f t="shared" si="6"/>
        <v>0</v>
      </c>
      <c r="O188" s="36" t="e">
        <f t="shared" si="2"/>
        <v>#DIV/0!</v>
      </c>
    </row>
    <row r="189" spans="1:15" x14ac:dyDescent="0.25">
      <c r="A189" s="39">
        <v>21209</v>
      </c>
      <c r="B189" s="30" t="s">
        <v>37</v>
      </c>
      <c r="C189" s="30" t="s">
        <v>246</v>
      </c>
      <c r="D189" s="30" t="s">
        <v>253</v>
      </c>
      <c r="E189" s="68"/>
      <c r="F189" s="29">
        <v>0</v>
      </c>
      <c r="G189" s="29">
        <f t="shared" si="3"/>
        <v>0</v>
      </c>
      <c r="H189" s="29">
        <v>0</v>
      </c>
      <c r="I189" s="66">
        <f t="shared" si="4"/>
        <v>0</v>
      </c>
      <c r="J189" s="69" t="s">
        <v>1834</v>
      </c>
      <c r="K189" s="34">
        <v>0</v>
      </c>
      <c r="L189" s="56"/>
      <c r="M189" s="34">
        <f t="shared" si="5"/>
        <v>0</v>
      </c>
      <c r="N189" s="34">
        <f t="shared" si="6"/>
        <v>0</v>
      </c>
      <c r="O189" s="36" t="e">
        <f t="shared" si="2"/>
        <v>#DIV/0!</v>
      </c>
    </row>
    <row r="190" spans="1:15" x14ac:dyDescent="0.25">
      <c r="A190" s="39">
        <v>21210</v>
      </c>
      <c r="B190" s="30" t="s">
        <v>37</v>
      </c>
      <c r="C190" s="30" t="s">
        <v>246</v>
      </c>
      <c r="D190" s="30" t="s">
        <v>254</v>
      </c>
      <c r="E190" s="68"/>
      <c r="F190" s="29">
        <v>0</v>
      </c>
      <c r="G190" s="29">
        <f t="shared" si="3"/>
        <v>0</v>
      </c>
      <c r="H190" s="29">
        <v>0</v>
      </c>
      <c r="I190" s="66">
        <f t="shared" si="4"/>
        <v>0</v>
      </c>
      <c r="J190" s="69" t="s">
        <v>1834</v>
      </c>
      <c r="K190" s="34">
        <v>0</v>
      </c>
      <c r="L190" s="29">
        <v>0</v>
      </c>
      <c r="M190" s="34">
        <f t="shared" si="5"/>
        <v>0</v>
      </c>
      <c r="N190" s="34">
        <f t="shared" si="6"/>
        <v>0</v>
      </c>
      <c r="O190" s="36" t="e">
        <f t="shared" si="2"/>
        <v>#DIV/0!</v>
      </c>
    </row>
    <row r="191" spans="1:15" x14ac:dyDescent="0.25">
      <c r="A191" s="39">
        <v>21301</v>
      </c>
      <c r="B191" s="30" t="s">
        <v>37</v>
      </c>
      <c r="C191" s="30" t="s">
        <v>255</v>
      </c>
      <c r="D191" s="30" t="s">
        <v>256</v>
      </c>
      <c r="E191" s="68"/>
      <c r="F191" s="29">
        <v>0</v>
      </c>
      <c r="G191" s="29">
        <f t="shared" si="3"/>
        <v>0</v>
      </c>
      <c r="H191" s="29">
        <v>0</v>
      </c>
      <c r="I191" s="66">
        <f t="shared" si="4"/>
        <v>0</v>
      </c>
      <c r="J191" s="69" t="s">
        <v>1834</v>
      </c>
      <c r="K191" s="34">
        <v>0</v>
      </c>
      <c r="L191" s="56"/>
      <c r="M191" s="34">
        <f t="shared" si="5"/>
        <v>0</v>
      </c>
      <c r="N191" s="34">
        <f t="shared" si="6"/>
        <v>0</v>
      </c>
      <c r="O191" s="36" t="e">
        <f t="shared" si="2"/>
        <v>#DIV/0!</v>
      </c>
    </row>
    <row r="192" spans="1:15" x14ac:dyDescent="0.25">
      <c r="A192" s="39">
        <v>21302</v>
      </c>
      <c r="B192" s="30" t="s">
        <v>37</v>
      </c>
      <c r="C192" s="30" t="s">
        <v>255</v>
      </c>
      <c r="D192" s="30" t="s">
        <v>257</v>
      </c>
      <c r="E192" s="68"/>
      <c r="F192" s="29">
        <v>0</v>
      </c>
      <c r="G192" s="29">
        <f t="shared" si="3"/>
        <v>0</v>
      </c>
      <c r="H192" s="29">
        <v>0</v>
      </c>
      <c r="I192" s="66">
        <f t="shared" si="4"/>
        <v>0</v>
      </c>
      <c r="J192" s="69" t="s">
        <v>1834</v>
      </c>
      <c r="K192" s="34">
        <v>0</v>
      </c>
      <c r="L192" s="29">
        <v>0</v>
      </c>
      <c r="M192" s="34">
        <f t="shared" si="5"/>
        <v>0</v>
      </c>
      <c r="N192" s="34">
        <f t="shared" si="6"/>
        <v>0</v>
      </c>
      <c r="O192" s="36" t="e">
        <f t="shared" si="2"/>
        <v>#DIV/0!</v>
      </c>
    </row>
    <row r="193" spans="1:15" x14ac:dyDescent="0.25">
      <c r="A193" s="39">
        <v>21303</v>
      </c>
      <c r="B193" s="30" t="s">
        <v>37</v>
      </c>
      <c r="C193" s="30" t="s">
        <v>255</v>
      </c>
      <c r="D193" s="30" t="s">
        <v>258</v>
      </c>
      <c r="E193" s="68"/>
      <c r="F193" s="29">
        <v>0</v>
      </c>
      <c r="G193" s="29">
        <f t="shared" si="3"/>
        <v>0</v>
      </c>
      <c r="H193" s="29">
        <v>0</v>
      </c>
      <c r="I193" s="66">
        <f t="shared" si="4"/>
        <v>0</v>
      </c>
      <c r="J193" s="69" t="s">
        <v>1834</v>
      </c>
      <c r="K193" s="34">
        <v>0</v>
      </c>
      <c r="L193" s="56"/>
      <c r="M193" s="34">
        <f t="shared" si="5"/>
        <v>0</v>
      </c>
      <c r="N193" s="34">
        <f t="shared" si="6"/>
        <v>0</v>
      </c>
      <c r="O193" s="36" t="e">
        <f t="shared" si="2"/>
        <v>#DIV/0!</v>
      </c>
    </row>
    <row r="194" spans="1:15" x14ac:dyDescent="0.25">
      <c r="A194" s="39">
        <v>21304</v>
      </c>
      <c r="B194" s="30" t="s">
        <v>37</v>
      </c>
      <c r="C194" s="30" t="s">
        <v>255</v>
      </c>
      <c r="D194" s="30" t="s">
        <v>259</v>
      </c>
      <c r="E194" s="68"/>
      <c r="F194" s="29">
        <v>0</v>
      </c>
      <c r="G194" s="29">
        <f t="shared" si="3"/>
        <v>0</v>
      </c>
      <c r="H194" s="29">
        <v>0</v>
      </c>
      <c r="I194" s="66">
        <f t="shared" si="4"/>
        <v>0</v>
      </c>
      <c r="J194" s="69" t="s">
        <v>1834</v>
      </c>
      <c r="K194" s="34">
        <v>0</v>
      </c>
      <c r="L194" s="56"/>
      <c r="M194" s="34">
        <f t="shared" si="5"/>
        <v>0</v>
      </c>
      <c r="N194" s="34">
        <f t="shared" si="6"/>
        <v>0</v>
      </c>
      <c r="O194" s="36" t="e">
        <f t="shared" si="2"/>
        <v>#DIV/0!</v>
      </c>
    </row>
    <row r="195" spans="1:15" x14ac:dyDescent="0.25">
      <c r="A195" s="39">
        <v>21305</v>
      </c>
      <c r="B195" s="30" t="s">
        <v>37</v>
      </c>
      <c r="C195" s="30" t="s">
        <v>255</v>
      </c>
      <c r="D195" s="30" t="s">
        <v>260</v>
      </c>
      <c r="E195" s="68"/>
      <c r="F195" s="29">
        <v>0</v>
      </c>
      <c r="G195" s="29">
        <f t="shared" si="3"/>
        <v>0</v>
      </c>
      <c r="H195" s="29">
        <v>0</v>
      </c>
      <c r="I195" s="66">
        <f t="shared" si="4"/>
        <v>0</v>
      </c>
      <c r="J195" s="69" t="s">
        <v>1834</v>
      </c>
      <c r="K195" s="34">
        <v>0</v>
      </c>
      <c r="L195" s="56"/>
      <c r="M195" s="34">
        <f t="shared" si="5"/>
        <v>0</v>
      </c>
      <c r="N195" s="34">
        <f t="shared" si="6"/>
        <v>0</v>
      </c>
      <c r="O195" s="36" t="e">
        <f t="shared" si="2"/>
        <v>#DIV/0!</v>
      </c>
    </row>
    <row r="196" spans="1:15" x14ac:dyDescent="0.25">
      <c r="A196" s="39">
        <v>21306</v>
      </c>
      <c r="B196" s="30" t="s">
        <v>37</v>
      </c>
      <c r="C196" s="30" t="s">
        <v>255</v>
      </c>
      <c r="D196" s="30" t="s">
        <v>261</v>
      </c>
      <c r="E196" s="68"/>
      <c r="F196" s="29">
        <v>0</v>
      </c>
      <c r="G196" s="29">
        <f t="shared" si="3"/>
        <v>0</v>
      </c>
      <c r="H196" s="29">
        <v>0</v>
      </c>
      <c r="I196" s="66">
        <f t="shared" si="4"/>
        <v>0</v>
      </c>
      <c r="J196" s="69" t="s">
        <v>1834</v>
      </c>
      <c r="K196" s="34">
        <v>0</v>
      </c>
      <c r="L196" s="29">
        <v>0</v>
      </c>
      <c r="M196" s="34">
        <f t="shared" si="5"/>
        <v>0</v>
      </c>
      <c r="N196" s="34">
        <f t="shared" si="6"/>
        <v>0</v>
      </c>
      <c r="O196" s="36" t="e">
        <f t="shared" si="2"/>
        <v>#DIV/0!</v>
      </c>
    </row>
    <row r="197" spans="1:15" x14ac:dyDescent="0.25">
      <c r="A197" s="39">
        <v>21307</v>
      </c>
      <c r="B197" s="30" t="s">
        <v>37</v>
      </c>
      <c r="C197" s="30" t="s">
        <v>255</v>
      </c>
      <c r="D197" s="30" t="s">
        <v>262</v>
      </c>
      <c r="E197" s="68"/>
      <c r="F197" s="29">
        <v>0</v>
      </c>
      <c r="G197" s="29">
        <f t="shared" si="3"/>
        <v>0</v>
      </c>
      <c r="H197" s="29">
        <v>0</v>
      </c>
      <c r="I197" s="66">
        <f t="shared" si="4"/>
        <v>0</v>
      </c>
      <c r="J197" s="69" t="s">
        <v>1834</v>
      </c>
      <c r="K197" s="34">
        <v>0</v>
      </c>
      <c r="L197" s="56"/>
      <c r="M197" s="34">
        <f t="shared" si="5"/>
        <v>0</v>
      </c>
      <c r="N197" s="34">
        <f t="shared" si="6"/>
        <v>0</v>
      </c>
      <c r="O197" s="36" t="e">
        <f t="shared" si="2"/>
        <v>#DIV/0!</v>
      </c>
    </row>
    <row r="198" spans="1:15" x14ac:dyDescent="0.25">
      <c r="A198" s="39">
        <v>21308</v>
      </c>
      <c r="B198" s="30" t="s">
        <v>37</v>
      </c>
      <c r="C198" s="30" t="s">
        <v>255</v>
      </c>
      <c r="D198" s="30" t="s">
        <v>263</v>
      </c>
      <c r="E198" s="68"/>
      <c r="F198" s="29">
        <v>0</v>
      </c>
      <c r="G198" s="29">
        <f t="shared" si="3"/>
        <v>0</v>
      </c>
      <c r="H198" s="29">
        <v>0</v>
      </c>
      <c r="I198" s="66">
        <f t="shared" si="4"/>
        <v>0</v>
      </c>
      <c r="J198" s="69" t="s">
        <v>1834</v>
      </c>
      <c r="K198" s="34">
        <v>0</v>
      </c>
      <c r="L198" s="56"/>
      <c r="M198" s="34">
        <f t="shared" si="5"/>
        <v>0</v>
      </c>
      <c r="N198" s="34">
        <f t="shared" si="6"/>
        <v>0</v>
      </c>
      <c r="O198" s="36" t="e">
        <f t="shared" si="2"/>
        <v>#DIV/0!</v>
      </c>
    </row>
    <row r="199" spans="1:15" x14ac:dyDescent="0.25">
      <c r="A199" s="39">
        <v>21401</v>
      </c>
      <c r="B199" s="30" t="s">
        <v>37</v>
      </c>
      <c r="C199" s="30" t="s">
        <v>264</v>
      </c>
      <c r="D199" s="30" t="s">
        <v>264</v>
      </c>
      <c r="E199" s="68"/>
      <c r="F199" s="29">
        <v>0</v>
      </c>
      <c r="G199" s="29">
        <f t="shared" si="3"/>
        <v>0</v>
      </c>
      <c r="H199" s="29">
        <v>0</v>
      </c>
      <c r="I199" s="66">
        <f t="shared" si="4"/>
        <v>0</v>
      </c>
      <c r="J199" s="69" t="s">
        <v>1834</v>
      </c>
      <c r="K199" s="34">
        <v>0</v>
      </c>
      <c r="L199" s="56"/>
      <c r="M199" s="34">
        <f t="shared" si="5"/>
        <v>0</v>
      </c>
      <c r="N199" s="34">
        <f t="shared" si="6"/>
        <v>0</v>
      </c>
      <c r="O199" s="36" t="e">
        <f t="shared" si="2"/>
        <v>#DIV/0!</v>
      </c>
    </row>
    <row r="200" spans="1:15" x14ac:dyDescent="0.25">
      <c r="A200" s="39">
        <v>21402</v>
      </c>
      <c r="B200" s="30" t="s">
        <v>37</v>
      </c>
      <c r="C200" s="30" t="s">
        <v>264</v>
      </c>
      <c r="D200" s="30" t="s">
        <v>265</v>
      </c>
      <c r="E200" s="68"/>
      <c r="F200" s="29">
        <v>0</v>
      </c>
      <c r="G200" s="29">
        <f t="shared" si="3"/>
        <v>0</v>
      </c>
      <c r="H200" s="29">
        <v>0</v>
      </c>
      <c r="I200" s="66">
        <f t="shared" si="4"/>
        <v>0</v>
      </c>
      <c r="J200" s="69" t="s">
        <v>1834</v>
      </c>
      <c r="K200" s="34">
        <v>0</v>
      </c>
      <c r="L200" s="56"/>
      <c r="M200" s="34">
        <f t="shared" si="5"/>
        <v>0</v>
      </c>
      <c r="N200" s="34">
        <f t="shared" si="6"/>
        <v>0</v>
      </c>
      <c r="O200" s="36" t="e">
        <f t="shared" si="2"/>
        <v>#DIV/0!</v>
      </c>
    </row>
    <row r="201" spans="1:15" x14ac:dyDescent="0.25">
      <c r="A201" s="39">
        <v>21403</v>
      </c>
      <c r="B201" s="30" t="s">
        <v>37</v>
      </c>
      <c r="C201" s="30" t="s">
        <v>264</v>
      </c>
      <c r="D201" s="30" t="s">
        <v>266</v>
      </c>
      <c r="E201" s="68"/>
      <c r="F201" s="29">
        <v>0</v>
      </c>
      <c r="G201" s="29">
        <f t="shared" si="3"/>
        <v>0</v>
      </c>
      <c r="H201" s="29">
        <v>0</v>
      </c>
      <c r="I201" s="66">
        <f t="shared" si="4"/>
        <v>0</v>
      </c>
      <c r="J201" s="69" t="s">
        <v>1834</v>
      </c>
      <c r="K201" s="34">
        <v>0</v>
      </c>
      <c r="L201" s="56"/>
      <c r="M201" s="34">
        <f t="shared" si="5"/>
        <v>0</v>
      </c>
      <c r="N201" s="34">
        <f t="shared" si="6"/>
        <v>0</v>
      </c>
      <c r="O201" s="36" t="e">
        <f t="shared" si="2"/>
        <v>#DIV/0!</v>
      </c>
    </row>
    <row r="202" spans="1:15" x14ac:dyDescent="0.25">
      <c r="A202" s="39">
        <v>21404</v>
      </c>
      <c r="B202" s="30" t="s">
        <v>37</v>
      </c>
      <c r="C202" s="30" t="s">
        <v>264</v>
      </c>
      <c r="D202" s="30" t="s">
        <v>267</v>
      </c>
      <c r="E202" s="68"/>
      <c r="F202" s="29">
        <v>0</v>
      </c>
      <c r="G202" s="29">
        <f t="shared" si="3"/>
        <v>0</v>
      </c>
      <c r="H202" s="29">
        <v>0</v>
      </c>
      <c r="I202" s="66">
        <f t="shared" si="4"/>
        <v>0</v>
      </c>
      <c r="J202" s="69" t="s">
        <v>1834</v>
      </c>
      <c r="K202" s="34">
        <v>0</v>
      </c>
      <c r="L202" s="56"/>
      <c r="M202" s="34">
        <f t="shared" si="5"/>
        <v>0</v>
      </c>
      <c r="N202" s="34">
        <f t="shared" si="6"/>
        <v>0</v>
      </c>
      <c r="O202" s="36" t="e">
        <f t="shared" si="2"/>
        <v>#DIV/0!</v>
      </c>
    </row>
    <row r="203" spans="1:15" x14ac:dyDescent="0.25">
      <c r="A203" s="39">
        <v>21405</v>
      </c>
      <c r="B203" s="30" t="s">
        <v>37</v>
      </c>
      <c r="C203" s="30" t="s">
        <v>264</v>
      </c>
      <c r="D203" s="30" t="s">
        <v>268</v>
      </c>
      <c r="E203" s="68"/>
      <c r="F203" s="29">
        <v>0</v>
      </c>
      <c r="G203" s="29">
        <f t="shared" si="3"/>
        <v>0</v>
      </c>
      <c r="H203" s="29">
        <v>0</v>
      </c>
      <c r="I203" s="66">
        <f t="shared" si="4"/>
        <v>0</v>
      </c>
      <c r="J203" s="69" t="s">
        <v>1834</v>
      </c>
      <c r="K203" s="34">
        <v>0</v>
      </c>
      <c r="L203" s="56"/>
      <c r="M203" s="34">
        <f t="shared" si="5"/>
        <v>0</v>
      </c>
      <c r="N203" s="34">
        <f t="shared" si="6"/>
        <v>0</v>
      </c>
      <c r="O203" s="36" t="e">
        <f t="shared" si="2"/>
        <v>#DIV/0!</v>
      </c>
    </row>
    <row r="204" spans="1:15" x14ac:dyDescent="0.25">
      <c r="A204" s="39">
        <v>21406</v>
      </c>
      <c r="B204" s="30" t="s">
        <v>37</v>
      </c>
      <c r="C204" s="30" t="s">
        <v>264</v>
      </c>
      <c r="D204" s="30" t="s">
        <v>269</v>
      </c>
      <c r="E204" s="68"/>
      <c r="F204" s="29">
        <v>0</v>
      </c>
      <c r="G204" s="29">
        <f t="shared" si="3"/>
        <v>0</v>
      </c>
      <c r="H204" s="29">
        <v>0</v>
      </c>
      <c r="I204" s="66">
        <f t="shared" si="4"/>
        <v>0</v>
      </c>
      <c r="J204" s="69" t="s">
        <v>1834</v>
      </c>
      <c r="K204" s="34">
        <v>0</v>
      </c>
      <c r="L204" s="56"/>
      <c r="M204" s="34">
        <f t="shared" si="5"/>
        <v>0</v>
      </c>
      <c r="N204" s="34">
        <f t="shared" si="6"/>
        <v>0</v>
      </c>
      <c r="O204" s="36" t="e">
        <f t="shared" si="2"/>
        <v>#DIV/0!</v>
      </c>
    </row>
    <row r="205" spans="1:15" x14ac:dyDescent="0.25">
      <c r="A205" s="39">
        <v>21407</v>
      </c>
      <c r="B205" s="30" t="s">
        <v>37</v>
      </c>
      <c r="C205" s="30" t="s">
        <v>264</v>
      </c>
      <c r="D205" s="30" t="s">
        <v>270</v>
      </c>
      <c r="E205" s="68"/>
      <c r="F205" s="29">
        <v>0</v>
      </c>
      <c r="G205" s="29">
        <f t="shared" si="3"/>
        <v>0</v>
      </c>
      <c r="H205" s="29">
        <v>0</v>
      </c>
      <c r="I205" s="66">
        <f t="shared" si="4"/>
        <v>0</v>
      </c>
      <c r="J205" s="69" t="s">
        <v>1834</v>
      </c>
      <c r="K205" s="34">
        <v>0</v>
      </c>
      <c r="L205" s="56"/>
      <c r="M205" s="34">
        <f t="shared" si="5"/>
        <v>0</v>
      </c>
      <c r="N205" s="34">
        <f t="shared" si="6"/>
        <v>0</v>
      </c>
      <c r="O205" s="36" t="e">
        <f t="shared" si="2"/>
        <v>#DIV/0!</v>
      </c>
    </row>
    <row r="206" spans="1:15" x14ac:dyDescent="0.25">
      <c r="A206" s="39">
        <v>21408</v>
      </c>
      <c r="B206" s="30" t="s">
        <v>37</v>
      </c>
      <c r="C206" s="30" t="s">
        <v>264</v>
      </c>
      <c r="D206" s="30" t="s">
        <v>271</v>
      </c>
      <c r="E206" s="68"/>
      <c r="F206" s="29">
        <v>0</v>
      </c>
      <c r="G206" s="29">
        <f t="shared" si="3"/>
        <v>0</v>
      </c>
      <c r="H206" s="29">
        <v>0</v>
      </c>
      <c r="I206" s="66">
        <f t="shared" si="4"/>
        <v>0</v>
      </c>
      <c r="J206" s="69" t="s">
        <v>1834</v>
      </c>
      <c r="K206" s="34">
        <v>0</v>
      </c>
      <c r="L206" s="56"/>
      <c r="M206" s="34">
        <f t="shared" si="5"/>
        <v>0</v>
      </c>
      <c r="N206" s="34">
        <f t="shared" si="6"/>
        <v>0</v>
      </c>
      <c r="O206" s="36" t="e">
        <f t="shared" si="2"/>
        <v>#DIV/0!</v>
      </c>
    </row>
    <row r="207" spans="1:15" x14ac:dyDescent="0.25">
      <c r="A207" s="39">
        <v>21409</v>
      </c>
      <c r="B207" s="30" t="s">
        <v>37</v>
      </c>
      <c r="C207" s="30" t="s">
        <v>264</v>
      </c>
      <c r="D207" s="30" t="s">
        <v>272</v>
      </c>
      <c r="E207" s="68"/>
      <c r="F207" s="29">
        <v>0</v>
      </c>
      <c r="G207" s="29">
        <f t="shared" si="3"/>
        <v>0</v>
      </c>
      <c r="H207" s="29">
        <v>0</v>
      </c>
      <c r="I207" s="66">
        <f t="shared" si="4"/>
        <v>0</v>
      </c>
      <c r="J207" s="69" t="s">
        <v>1834</v>
      </c>
      <c r="K207" s="34">
        <v>0</v>
      </c>
      <c r="L207" s="56"/>
      <c r="M207" s="34">
        <f t="shared" si="5"/>
        <v>0</v>
      </c>
      <c r="N207" s="34">
        <f t="shared" si="6"/>
        <v>0</v>
      </c>
      <c r="O207" s="36" t="e">
        <f t="shared" si="2"/>
        <v>#DIV/0!</v>
      </c>
    </row>
    <row r="208" spans="1:15" x14ac:dyDescent="0.25">
      <c r="A208" s="39">
        <v>21410</v>
      </c>
      <c r="B208" s="30" t="s">
        <v>37</v>
      </c>
      <c r="C208" s="30" t="s">
        <v>264</v>
      </c>
      <c r="D208" s="30" t="s">
        <v>273</v>
      </c>
      <c r="E208" s="68"/>
      <c r="F208" s="29">
        <v>0</v>
      </c>
      <c r="G208" s="29">
        <f t="shared" si="3"/>
        <v>0</v>
      </c>
      <c r="H208" s="29">
        <v>0</v>
      </c>
      <c r="I208" s="66">
        <f t="shared" si="4"/>
        <v>0</v>
      </c>
      <c r="J208" s="69" t="s">
        <v>1834</v>
      </c>
      <c r="K208" s="34">
        <v>0</v>
      </c>
      <c r="L208" s="56"/>
      <c r="M208" s="34">
        <f t="shared" si="5"/>
        <v>0</v>
      </c>
      <c r="N208" s="34">
        <f t="shared" si="6"/>
        <v>0</v>
      </c>
      <c r="O208" s="36" t="e">
        <f t="shared" si="2"/>
        <v>#DIV/0!</v>
      </c>
    </row>
    <row r="209" spans="1:15" x14ac:dyDescent="0.25">
      <c r="A209" s="39">
        <v>21501</v>
      </c>
      <c r="B209" s="30" t="s">
        <v>37</v>
      </c>
      <c r="C209" s="30" t="s">
        <v>274</v>
      </c>
      <c r="D209" s="30" t="s">
        <v>275</v>
      </c>
      <c r="E209" s="68"/>
      <c r="F209" s="29">
        <v>0</v>
      </c>
      <c r="G209" s="29">
        <f t="shared" si="3"/>
        <v>0</v>
      </c>
      <c r="H209" s="29">
        <v>0</v>
      </c>
      <c r="I209" s="66">
        <f t="shared" si="4"/>
        <v>0</v>
      </c>
      <c r="J209" s="69" t="s">
        <v>1834</v>
      </c>
      <c r="K209" s="34">
        <v>0</v>
      </c>
      <c r="L209" s="56"/>
      <c r="M209" s="34">
        <f t="shared" si="5"/>
        <v>0</v>
      </c>
      <c r="N209" s="34">
        <f t="shared" si="6"/>
        <v>0</v>
      </c>
      <c r="O209" s="36" t="e">
        <f t="shared" si="2"/>
        <v>#DIV/0!</v>
      </c>
    </row>
    <row r="210" spans="1:15" x14ac:dyDescent="0.25">
      <c r="A210" s="39">
        <v>21502</v>
      </c>
      <c r="B210" s="30" t="s">
        <v>37</v>
      </c>
      <c r="C210" s="30" t="s">
        <v>274</v>
      </c>
      <c r="D210" s="30" t="s">
        <v>185</v>
      </c>
      <c r="E210" s="68"/>
      <c r="F210" s="29">
        <v>0</v>
      </c>
      <c r="G210" s="29">
        <f t="shared" si="3"/>
        <v>0</v>
      </c>
      <c r="H210" s="29">
        <v>0</v>
      </c>
      <c r="I210" s="66">
        <f t="shared" si="4"/>
        <v>0</v>
      </c>
      <c r="J210" s="69" t="s">
        <v>1834</v>
      </c>
      <c r="K210" s="34">
        <v>0</v>
      </c>
      <c r="L210" s="56"/>
      <c r="M210" s="34">
        <f t="shared" si="5"/>
        <v>0</v>
      </c>
      <c r="N210" s="34">
        <f t="shared" si="6"/>
        <v>0</v>
      </c>
      <c r="O210" s="36" t="e">
        <f t="shared" si="2"/>
        <v>#DIV/0!</v>
      </c>
    </row>
    <row r="211" spans="1:15" x14ac:dyDescent="0.25">
      <c r="A211" s="39">
        <v>21503</v>
      </c>
      <c r="B211" s="30" t="s">
        <v>37</v>
      </c>
      <c r="C211" s="30" t="s">
        <v>274</v>
      </c>
      <c r="D211" s="30" t="s">
        <v>276</v>
      </c>
      <c r="E211" s="64">
        <v>3036</v>
      </c>
      <c r="F211" s="65">
        <v>3329</v>
      </c>
      <c r="G211" s="65">
        <f t="shared" si="3"/>
        <v>293</v>
      </c>
      <c r="H211" s="65">
        <v>2579</v>
      </c>
      <c r="I211" s="66">
        <f t="shared" si="4"/>
        <v>750</v>
      </c>
      <c r="J211" s="67">
        <v>0.2253</v>
      </c>
      <c r="K211" s="34">
        <v>3345</v>
      </c>
      <c r="L211" s="56"/>
      <c r="M211" s="35">
        <f t="shared" si="5"/>
        <v>2579</v>
      </c>
      <c r="N211" s="35">
        <f t="shared" si="6"/>
        <v>766</v>
      </c>
      <c r="O211" s="36">
        <f t="shared" si="2"/>
        <v>0.22899850523168908</v>
      </c>
    </row>
    <row r="212" spans="1:15" x14ac:dyDescent="0.25">
      <c r="A212" s="39">
        <v>21504</v>
      </c>
      <c r="B212" s="30" t="s">
        <v>37</v>
      </c>
      <c r="C212" s="30" t="s">
        <v>274</v>
      </c>
      <c r="D212" s="30" t="s">
        <v>277</v>
      </c>
      <c r="E212" s="68"/>
      <c r="F212" s="29">
        <v>0</v>
      </c>
      <c r="G212" s="29">
        <f t="shared" si="3"/>
        <v>0</v>
      </c>
      <c r="H212" s="29">
        <v>0</v>
      </c>
      <c r="I212" s="66">
        <f t="shared" si="4"/>
        <v>0</v>
      </c>
      <c r="J212" s="69" t="s">
        <v>1834</v>
      </c>
      <c r="K212" s="34">
        <v>0</v>
      </c>
      <c r="L212" s="56"/>
      <c r="M212" s="34">
        <f t="shared" si="5"/>
        <v>0</v>
      </c>
      <c r="N212" s="34">
        <f t="shared" si="6"/>
        <v>0</v>
      </c>
      <c r="O212" s="36" t="e">
        <f t="shared" si="2"/>
        <v>#DIV/0!</v>
      </c>
    </row>
    <row r="213" spans="1:15" x14ac:dyDescent="0.25">
      <c r="A213" s="39">
        <v>21505</v>
      </c>
      <c r="B213" s="30" t="s">
        <v>37</v>
      </c>
      <c r="C213" s="30" t="s">
        <v>274</v>
      </c>
      <c r="D213" s="30" t="s">
        <v>278</v>
      </c>
      <c r="E213" s="68"/>
      <c r="F213" s="29">
        <v>0</v>
      </c>
      <c r="G213" s="29">
        <f t="shared" si="3"/>
        <v>0</v>
      </c>
      <c r="H213" s="29">
        <v>0</v>
      </c>
      <c r="I213" s="66">
        <f t="shared" si="4"/>
        <v>0</v>
      </c>
      <c r="J213" s="69" t="s">
        <v>1834</v>
      </c>
      <c r="K213" s="34">
        <v>0</v>
      </c>
      <c r="L213" s="56"/>
      <c r="M213" s="34">
        <f t="shared" si="5"/>
        <v>0</v>
      </c>
      <c r="N213" s="34">
        <f t="shared" si="6"/>
        <v>0</v>
      </c>
      <c r="O213" s="36" t="e">
        <f t="shared" si="2"/>
        <v>#DIV/0!</v>
      </c>
    </row>
    <row r="214" spans="1:15" x14ac:dyDescent="0.25">
      <c r="A214" s="39">
        <v>21506</v>
      </c>
      <c r="B214" s="30" t="s">
        <v>37</v>
      </c>
      <c r="C214" s="30" t="s">
        <v>274</v>
      </c>
      <c r="D214" s="30" t="s">
        <v>279</v>
      </c>
      <c r="E214" s="68"/>
      <c r="F214" s="29">
        <v>0</v>
      </c>
      <c r="G214" s="29">
        <f t="shared" si="3"/>
        <v>0</v>
      </c>
      <c r="H214" s="29">
        <v>0</v>
      </c>
      <c r="I214" s="66">
        <f t="shared" si="4"/>
        <v>0</v>
      </c>
      <c r="J214" s="69" t="s">
        <v>1834</v>
      </c>
      <c r="K214" s="34">
        <v>0</v>
      </c>
      <c r="L214" s="56"/>
      <c r="M214" s="34">
        <f t="shared" si="5"/>
        <v>0</v>
      </c>
      <c r="N214" s="34">
        <f t="shared" si="6"/>
        <v>0</v>
      </c>
      <c r="O214" s="36" t="e">
        <f t="shared" si="2"/>
        <v>#DIV/0!</v>
      </c>
    </row>
    <row r="215" spans="1:15" x14ac:dyDescent="0.25">
      <c r="A215" s="39">
        <v>21507</v>
      </c>
      <c r="B215" s="30" t="s">
        <v>37</v>
      </c>
      <c r="C215" s="30" t="s">
        <v>274</v>
      </c>
      <c r="D215" s="30" t="s">
        <v>280</v>
      </c>
      <c r="E215" s="68"/>
      <c r="F215" s="29">
        <v>0</v>
      </c>
      <c r="G215" s="29">
        <f t="shared" si="3"/>
        <v>0</v>
      </c>
      <c r="H215" s="29">
        <v>0</v>
      </c>
      <c r="I215" s="66">
        <f t="shared" si="4"/>
        <v>0</v>
      </c>
      <c r="J215" s="69" t="s">
        <v>1834</v>
      </c>
      <c r="K215" s="34">
        <v>0</v>
      </c>
      <c r="L215" s="56"/>
      <c r="M215" s="34">
        <f t="shared" si="5"/>
        <v>0</v>
      </c>
      <c r="N215" s="34">
        <f t="shared" si="6"/>
        <v>0</v>
      </c>
      <c r="O215" s="36" t="e">
        <f t="shared" si="2"/>
        <v>#DIV/0!</v>
      </c>
    </row>
    <row r="216" spans="1:15" x14ac:dyDescent="0.25">
      <c r="A216" s="39">
        <v>21508</v>
      </c>
      <c r="B216" s="30" t="s">
        <v>37</v>
      </c>
      <c r="C216" s="30" t="s">
        <v>274</v>
      </c>
      <c r="D216" s="30" t="s">
        <v>274</v>
      </c>
      <c r="E216" s="68"/>
      <c r="F216" s="29">
        <v>0</v>
      </c>
      <c r="G216" s="29">
        <f t="shared" si="3"/>
        <v>0</v>
      </c>
      <c r="H216" s="29">
        <v>0</v>
      </c>
      <c r="I216" s="66">
        <f t="shared" si="4"/>
        <v>0</v>
      </c>
      <c r="J216" s="69" t="s">
        <v>1834</v>
      </c>
      <c r="K216" s="34">
        <v>0</v>
      </c>
      <c r="L216" s="56"/>
      <c r="M216" s="34">
        <f t="shared" si="5"/>
        <v>0</v>
      </c>
      <c r="N216" s="34">
        <f t="shared" si="6"/>
        <v>0</v>
      </c>
      <c r="O216" s="36" t="e">
        <f t="shared" si="2"/>
        <v>#DIV/0!</v>
      </c>
    </row>
    <row r="217" spans="1:15" x14ac:dyDescent="0.25">
      <c r="A217" s="39">
        <v>21509</v>
      </c>
      <c r="B217" s="30" t="s">
        <v>37</v>
      </c>
      <c r="C217" s="30" t="s">
        <v>274</v>
      </c>
      <c r="D217" s="30" t="s">
        <v>167</v>
      </c>
      <c r="E217" s="68"/>
      <c r="F217" s="29">
        <v>0</v>
      </c>
      <c r="G217" s="29">
        <f t="shared" si="3"/>
        <v>0</v>
      </c>
      <c r="H217" s="29">
        <v>0</v>
      </c>
      <c r="I217" s="66">
        <f t="shared" si="4"/>
        <v>0</v>
      </c>
      <c r="J217" s="69" t="s">
        <v>1834</v>
      </c>
      <c r="K217" s="34">
        <v>0</v>
      </c>
      <c r="L217" s="29">
        <v>0</v>
      </c>
      <c r="M217" s="34">
        <f t="shared" si="5"/>
        <v>0</v>
      </c>
      <c r="N217" s="34">
        <f t="shared" si="6"/>
        <v>0</v>
      </c>
      <c r="O217" s="36" t="e">
        <f t="shared" si="2"/>
        <v>#DIV/0!</v>
      </c>
    </row>
    <row r="218" spans="1:15" x14ac:dyDescent="0.25">
      <c r="A218" s="39">
        <v>21510</v>
      </c>
      <c r="B218" s="30" t="s">
        <v>37</v>
      </c>
      <c r="C218" s="30" t="s">
        <v>274</v>
      </c>
      <c r="D218" s="30" t="s">
        <v>150</v>
      </c>
      <c r="E218" s="68"/>
      <c r="F218" s="29">
        <v>0</v>
      </c>
      <c r="G218" s="29">
        <f t="shared" si="3"/>
        <v>0</v>
      </c>
      <c r="H218" s="29">
        <v>0</v>
      </c>
      <c r="I218" s="66">
        <f t="shared" si="4"/>
        <v>0</v>
      </c>
      <c r="J218" s="69" t="s">
        <v>1834</v>
      </c>
      <c r="K218" s="34">
        <v>0</v>
      </c>
      <c r="L218" s="56"/>
      <c r="M218" s="34">
        <f t="shared" si="5"/>
        <v>0</v>
      </c>
      <c r="N218" s="34">
        <f t="shared" si="6"/>
        <v>0</v>
      </c>
      <c r="O218" s="36" t="e">
        <f t="shared" si="2"/>
        <v>#DIV/0!</v>
      </c>
    </row>
    <row r="219" spans="1:15" x14ac:dyDescent="0.25">
      <c r="A219" s="39">
        <v>21511</v>
      </c>
      <c r="B219" s="30" t="s">
        <v>37</v>
      </c>
      <c r="C219" s="30" t="s">
        <v>274</v>
      </c>
      <c r="D219" s="30" t="s">
        <v>281</v>
      </c>
      <c r="E219" s="68"/>
      <c r="F219" s="29">
        <v>0</v>
      </c>
      <c r="G219" s="29">
        <f t="shared" si="3"/>
        <v>0</v>
      </c>
      <c r="H219" s="29">
        <v>0</v>
      </c>
      <c r="I219" s="66">
        <f t="shared" si="4"/>
        <v>0</v>
      </c>
      <c r="J219" s="69" t="s">
        <v>1834</v>
      </c>
      <c r="K219" s="34">
        <v>0</v>
      </c>
      <c r="L219" s="56"/>
      <c r="M219" s="34">
        <f t="shared" si="5"/>
        <v>0</v>
      </c>
      <c r="N219" s="34">
        <f t="shared" si="6"/>
        <v>0</v>
      </c>
      <c r="O219" s="36" t="e">
        <f t="shared" si="2"/>
        <v>#DIV/0!</v>
      </c>
    </row>
    <row r="220" spans="1:15" x14ac:dyDescent="0.25">
      <c r="A220" s="39">
        <v>21601</v>
      </c>
      <c r="B220" s="30" t="s">
        <v>37</v>
      </c>
      <c r="C220" s="30" t="s">
        <v>282</v>
      </c>
      <c r="D220" s="30" t="s">
        <v>282</v>
      </c>
      <c r="E220" s="64">
        <v>5584</v>
      </c>
      <c r="F220" s="65">
        <v>6340</v>
      </c>
      <c r="G220" s="65">
        <f t="shared" si="3"/>
        <v>756</v>
      </c>
      <c r="H220" s="65">
        <v>4998</v>
      </c>
      <c r="I220" s="66">
        <f t="shared" si="4"/>
        <v>1342</v>
      </c>
      <c r="J220" s="67">
        <v>0.2117</v>
      </c>
      <c r="K220" s="34">
        <v>6522</v>
      </c>
      <c r="L220" s="29">
        <v>0</v>
      </c>
      <c r="M220" s="35">
        <f t="shared" si="5"/>
        <v>4998</v>
      </c>
      <c r="N220" s="35">
        <f t="shared" si="6"/>
        <v>1524</v>
      </c>
      <c r="O220" s="36">
        <f t="shared" si="2"/>
        <v>0.23367065317387303</v>
      </c>
    </row>
    <row r="221" spans="1:15" x14ac:dyDescent="0.25">
      <c r="A221" s="39">
        <v>21602</v>
      </c>
      <c r="B221" s="30" t="s">
        <v>37</v>
      </c>
      <c r="C221" s="30" t="s">
        <v>282</v>
      </c>
      <c r="D221" s="30" t="s">
        <v>283</v>
      </c>
      <c r="E221" s="68"/>
      <c r="F221" s="29">
        <v>0</v>
      </c>
      <c r="G221" s="29">
        <f t="shared" si="3"/>
        <v>0</v>
      </c>
      <c r="H221" s="29">
        <v>0</v>
      </c>
      <c r="I221" s="66">
        <f t="shared" si="4"/>
        <v>0</v>
      </c>
      <c r="J221" s="69" t="s">
        <v>1834</v>
      </c>
      <c r="K221" s="34">
        <v>0</v>
      </c>
      <c r="L221" s="56"/>
      <c r="M221" s="34">
        <f t="shared" si="5"/>
        <v>0</v>
      </c>
      <c r="N221" s="34">
        <f t="shared" si="6"/>
        <v>0</v>
      </c>
      <c r="O221" s="36" t="e">
        <f t="shared" si="2"/>
        <v>#DIV/0!</v>
      </c>
    </row>
    <row r="222" spans="1:15" x14ac:dyDescent="0.25">
      <c r="A222" s="39">
        <v>21603</v>
      </c>
      <c r="B222" s="30" t="s">
        <v>37</v>
      </c>
      <c r="C222" s="30" t="s">
        <v>282</v>
      </c>
      <c r="D222" s="30" t="s">
        <v>284</v>
      </c>
      <c r="E222" s="68"/>
      <c r="F222" s="29">
        <v>0</v>
      </c>
      <c r="G222" s="29">
        <f t="shared" si="3"/>
        <v>0</v>
      </c>
      <c r="H222" s="29">
        <v>0</v>
      </c>
      <c r="I222" s="66">
        <f t="shared" si="4"/>
        <v>0</v>
      </c>
      <c r="J222" s="69" t="s">
        <v>1834</v>
      </c>
      <c r="K222" s="34">
        <v>0</v>
      </c>
      <c r="L222" s="29">
        <v>0</v>
      </c>
      <c r="M222" s="34">
        <f t="shared" si="5"/>
        <v>0</v>
      </c>
      <c r="N222" s="34">
        <f t="shared" si="6"/>
        <v>0</v>
      </c>
      <c r="O222" s="36" t="e">
        <f t="shared" si="2"/>
        <v>#DIV/0!</v>
      </c>
    </row>
    <row r="223" spans="1:15" x14ac:dyDescent="0.25">
      <c r="A223" s="39">
        <v>21604</v>
      </c>
      <c r="B223" s="30" t="s">
        <v>37</v>
      </c>
      <c r="C223" s="30" t="s">
        <v>282</v>
      </c>
      <c r="D223" s="30" t="s">
        <v>285</v>
      </c>
      <c r="E223" s="68"/>
      <c r="F223" s="29">
        <v>0</v>
      </c>
      <c r="G223" s="29">
        <f t="shared" si="3"/>
        <v>0</v>
      </c>
      <c r="H223" s="29">
        <v>0</v>
      </c>
      <c r="I223" s="66">
        <f t="shared" si="4"/>
        <v>0</v>
      </c>
      <c r="J223" s="69" t="s">
        <v>1834</v>
      </c>
      <c r="K223" s="34">
        <v>0</v>
      </c>
      <c r="L223" s="29">
        <v>0</v>
      </c>
      <c r="M223" s="34">
        <f t="shared" si="5"/>
        <v>0</v>
      </c>
      <c r="N223" s="34">
        <f t="shared" si="6"/>
        <v>0</v>
      </c>
      <c r="O223" s="36" t="e">
        <f t="shared" si="2"/>
        <v>#DIV/0!</v>
      </c>
    </row>
    <row r="224" spans="1:15" x14ac:dyDescent="0.25">
      <c r="A224" s="39">
        <v>21701</v>
      </c>
      <c r="B224" s="30" t="s">
        <v>37</v>
      </c>
      <c r="C224" s="30" t="s">
        <v>286</v>
      </c>
      <c r="D224" s="30" t="s">
        <v>286</v>
      </c>
      <c r="E224" s="64">
        <v>2291</v>
      </c>
      <c r="F224" s="65">
        <v>2504</v>
      </c>
      <c r="G224" s="65">
        <f t="shared" si="3"/>
        <v>213</v>
      </c>
      <c r="H224" s="65">
        <v>2243</v>
      </c>
      <c r="I224" s="66">
        <f t="shared" si="4"/>
        <v>261</v>
      </c>
      <c r="J224" s="67">
        <v>0.1042</v>
      </c>
      <c r="K224" s="34">
        <v>2510</v>
      </c>
      <c r="L224" s="56"/>
      <c r="M224" s="35">
        <f t="shared" si="5"/>
        <v>2243</v>
      </c>
      <c r="N224" s="35">
        <f t="shared" si="6"/>
        <v>267</v>
      </c>
      <c r="O224" s="36">
        <f t="shared" si="2"/>
        <v>0.10637450199203187</v>
      </c>
    </row>
    <row r="225" spans="1:15" x14ac:dyDescent="0.25">
      <c r="A225" s="39">
        <v>21702</v>
      </c>
      <c r="B225" s="30" t="s">
        <v>37</v>
      </c>
      <c r="C225" s="30" t="s">
        <v>286</v>
      </c>
      <c r="D225" s="30" t="s">
        <v>287</v>
      </c>
      <c r="E225" s="64">
        <v>2723</v>
      </c>
      <c r="F225" s="65">
        <v>2953</v>
      </c>
      <c r="G225" s="65">
        <f t="shared" si="3"/>
        <v>230</v>
      </c>
      <c r="H225" s="65">
        <v>2646</v>
      </c>
      <c r="I225" s="66">
        <f t="shared" si="4"/>
        <v>307</v>
      </c>
      <c r="J225" s="67">
        <v>0.104</v>
      </c>
      <c r="K225" s="34">
        <v>2992</v>
      </c>
      <c r="L225" s="29">
        <v>0</v>
      </c>
      <c r="M225" s="35">
        <f t="shared" si="5"/>
        <v>2646</v>
      </c>
      <c r="N225" s="35">
        <f t="shared" si="6"/>
        <v>346</v>
      </c>
      <c r="O225" s="36">
        <f t="shared" si="2"/>
        <v>0.11564171122994653</v>
      </c>
    </row>
    <row r="226" spans="1:15" x14ac:dyDescent="0.25">
      <c r="A226" s="39">
        <v>21703</v>
      </c>
      <c r="B226" s="30" t="s">
        <v>37</v>
      </c>
      <c r="C226" s="30" t="s">
        <v>286</v>
      </c>
      <c r="D226" s="30" t="s">
        <v>288</v>
      </c>
      <c r="E226" s="68"/>
      <c r="F226" s="29">
        <v>0</v>
      </c>
      <c r="G226" s="29">
        <f t="shared" si="3"/>
        <v>0</v>
      </c>
      <c r="H226" s="29">
        <v>0</v>
      </c>
      <c r="I226" s="66">
        <f t="shared" si="4"/>
        <v>0</v>
      </c>
      <c r="J226" s="69" t="s">
        <v>1834</v>
      </c>
      <c r="K226" s="34">
        <v>0</v>
      </c>
      <c r="L226" s="56"/>
      <c r="M226" s="34">
        <f t="shared" si="5"/>
        <v>0</v>
      </c>
      <c r="N226" s="34">
        <f t="shared" si="6"/>
        <v>0</v>
      </c>
      <c r="O226" s="36" t="e">
        <f t="shared" si="2"/>
        <v>#DIV/0!</v>
      </c>
    </row>
    <row r="227" spans="1:15" x14ac:dyDescent="0.25">
      <c r="A227" s="39">
        <v>21704</v>
      </c>
      <c r="B227" s="30" t="s">
        <v>37</v>
      </c>
      <c r="C227" s="30" t="s">
        <v>286</v>
      </c>
      <c r="D227" s="30" t="s">
        <v>289</v>
      </c>
      <c r="E227" s="68"/>
      <c r="F227" s="29">
        <v>0</v>
      </c>
      <c r="G227" s="29">
        <f t="shared" si="3"/>
        <v>0</v>
      </c>
      <c r="H227" s="29">
        <v>0</v>
      </c>
      <c r="I227" s="66">
        <f t="shared" si="4"/>
        <v>0</v>
      </c>
      <c r="J227" s="69" t="s">
        <v>1834</v>
      </c>
      <c r="K227" s="34">
        <v>0</v>
      </c>
      <c r="L227" s="56"/>
      <c r="M227" s="34">
        <f t="shared" si="5"/>
        <v>0</v>
      </c>
      <c r="N227" s="34">
        <f t="shared" si="6"/>
        <v>0</v>
      </c>
      <c r="O227" s="36" t="e">
        <f t="shared" si="2"/>
        <v>#DIV/0!</v>
      </c>
    </row>
    <row r="228" spans="1:15" x14ac:dyDescent="0.25">
      <c r="A228" s="39">
        <v>21705</v>
      </c>
      <c r="B228" s="30" t="s">
        <v>37</v>
      </c>
      <c r="C228" s="30" t="s">
        <v>286</v>
      </c>
      <c r="D228" s="30" t="s">
        <v>290</v>
      </c>
      <c r="E228" s="68"/>
      <c r="F228" s="29">
        <v>0</v>
      </c>
      <c r="G228" s="29">
        <f t="shared" si="3"/>
        <v>0</v>
      </c>
      <c r="H228" s="29">
        <v>0</v>
      </c>
      <c r="I228" s="66">
        <f t="shared" si="4"/>
        <v>0</v>
      </c>
      <c r="J228" s="69" t="s">
        <v>1834</v>
      </c>
      <c r="K228" s="34">
        <v>0</v>
      </c>
      <c r="L228" s="56"/>
      <c r="M228" s="34">
        <f t="shared" si="5"/>
        <v>0</v>
      </c>
      <c r="N228" s="34">
        <f t="shared" si="6"/>
        <v>0</v>
      </c>
      <c r="O228" s="36" t="e">
        <f t="shared" si="2"/>
        <v>#DIV/0!</v>
      </c>
    </row>
    <row r="229" spans="1:15" x14ac:dyDescent="0.25">
      <c r="A229" s="39">
        <v>21706</v>
      </c>
      <c r="B229" s="30" t="s">
        <v>37</v>
      </c>
      <c r="C229" s="30" t="s">
        <v>286</v>
      </c>
      <c r="D229" s="30" t="s">
        <v>291</v>
      </c>
      <c r="E229" s="68"/>
      <c r="F229" s="29">
        <v>0</v>
      </c>
      <c r="G229" s="29">
        <f t="shared" si="3"/>
        <v>0</v>
      </c>
      <c r="H229" s="29">
        <v>0</v>
      </c>
      <c r="I229" s="66">
        <f t="shared" si="4"/>
        <v>0</v>
      </c>
      <c r="J229" s="69" t="s">
        <v>1834</v>
      </c>
      <c r="K229" s="34">
        <v>0</v>
      </c>
      <c r="L229" s="56"/>
      <c r="M229" s="34">
        <f t="shared" si="5"/>
        <v>0</v>
      </c>
      <c r="N229" s="34">
        <f t="shared" si="6"/>
        <v>0</v>
      </c>
      <c r="O229" s="36" t="e">
        <f t="shared" si="2"/>
        <v>#DIV/0!</v>
      </c>
    </row>
    <row r="230" spans="1:15" x14ac:dyDescent="0.25">
      <c r="A230" s="39">
        <v>21707</v>
      </c>
      <c r="B230" s="30" t="s">
        <v>37</v>
      </c>
      <c r="C230" s="30" t="s">
        <v>286</v>
      </c>
      <c r="D230" s="30" t="s">
        <v>292</v>
      </c>
      <c r="E230" s="68"/>
      <c r="F230" s="29">
        <v>0</v>
      </c>
      <c r="G230" s="29">
        <f t="shared" si="3"/>
        <v>0</v>
      </c>
      <c r="H230" s="29">
        <v>0</v>
      </c>
      <c r="I230" s="66">
        <f t="shared" si="4"/>
        <v>0</v>
      </c>
      <c r="J230" s="69" t="s">
        <v>1834</v>
      </c>
      <c r="K230" s="34">
        <v>0</v>
      </c>
      <c r="L230" s="56"/>
      <c r="M230" s="34">
        <f t="shared" si="5"/>
        <v>0</v>
      </c>
      <c r="N230" s="34">
        <f t="shared" si="6"/>
        <v>0</v>
      </c>
      <c r="O230" s="36" t="e">
        <f t="shared" si="2"/>
        <v>#DIV/0!</v>
      </c>
    </row>
    <row r="231" spans="1:15" x14ac:dyDescent="0.25">
      <c r="A231" s="39">
        <v>21708</v>
      </c>
      <c r="B231" s="30" t="s">
        <v>37</v>
      </c>
      <c r="C231" s="30" t="s">
        <v>286</v>
      </c>
      <c r="D231" s="30" t="s">
        <v>293</v>
      </c>
      <c r="E231" s="68"/>
      <c r="F231" s="29">
        <v>0</v>
      </c>
      <c r="G231" s="29">
        <f t="shared" si="3"/>
        <v>0</v>
      </c>
      <c r="H231" s="29">
        <v>0</v>
      </c>
      <c r="I231" s="66">
        <f t="shared" si="4"/>
        <v>0</v>
      </c>
      <c r="J231" s="69" t="s">
        <v>1834</v>
      </c>
      <c r="K231" s="34">
        <v>0</v>
      </c>
      <c r="L231" s="56"/>
      <c r="M231" s="34">
        <f t="shared" si="5"/>
        <v>0</v>
      </c>
      <c r="N231" s="34">
        <f t="shared" si="6"/>
        <v>0</v>
      </c>
      <c r="O231" s="36" t="e">
        <f t="shared" si="2"/>
        <v>#DIV/0!</v>
      </c>
    </row>
    <row r="232" spans="1:15" x14ac:dyDescent="0.25">
      <c r="A232" s="39">
        <v>21709</v>
      </c>
      <c r="B232" s="30" t="s">
        <v>37</v>
      </c>
      <c r="C232" s="30" t="s">
        <v>286</v>
      </c>
      <c r="D232" s="30" t="s">
        <v>294</v>
      </c>
      <c r="E232" s="68"/>
      <c r="F232" s="29">
        <v>0</v>
      </c>
      <c r="G232" s="29">
        <f t="shared" si="3"/>
        <v>0</v>
      </c>
      <c r="H232" s="29">
        <v>0</v>
      </c>
      <c r="I232" s="66">
        <f t="shared" si="4"/>
        <v>0</v>
      </c>
      <c r="J232" s="69" t="s">
        <v>1834</v>
      </c>
      <c r="K232" s="34">
        <v>0</v>
      </c>
      <c r="L232" s="56"/>
      <c r="M232" s="34">
        <f t="shared" si="5"/>
        <v>0</v>
      </c>
      <c r="N232" s="34">
        <f t="shared" si="6"/>
        <v>0</v>
      </c>
      <c r="O232" s="36" t="e">
        <f t="shared" si="2"/>
        <v>#DIV/0!</v>
      </c>
    </row>
    <row r="233" spans="1:15" x14ac:dyDescent="0.25">
      <c r="A233" s="39">
        <v>21710</v>
      </c>
      <c r="B233" s="30" t="s">
        <v>37</v>
      </c>
      <c r="C233" s="30" t="s">
        <v>286</v>
      </c>
      <c r="D233" s="30" t="s">
        <v>295</v>
      </c>
      <c r="E233" s="68"/>
      <c r="F233" s="29">
        <v>0</v>
      </c>
      <c r="G233" s="29">
        <f t="shared" si="3"/>
        <v>0</v>
      </c>
      <c r="H233" s="29">
        <v>0</v>
      </c>
      <c r="I233" s="66">
        <f t="shared" si="4"/>
        <v>0</v>
      </c>
      <c r="J233" s="69" t="s">
        <v>1834</v>
      </c>
      <c r="K233" s="34">
        <v>0</v>
      </c>
      <c r="L233" s="29">
        <v>0</v>
      </c>
      <c r="M233" s="34">
        <f t="shared" si="5"/>
        <v>0</v>
      </c>
      <c r="N233" s="34">
        <f t="shared" si="6"/>
        <v>0</v>
      </c>
      <c r="O233" s="36" t="e">
        <f t="shared" si="2"/>
        <v>#DIV/0!</v>
      </c>
    </row>
    <row r="234" spans="1:15" x14ac:dyDescent="0.25">
      <c r="A234" s="39">
        <v>21801</v>
      </c>
      <c r="B234" s="30" t="s">
        <v>37</v>
      </c>
      <c r="C234" s="30" t="s">
        <v>296</v>
      </c>
      <c r="D234" s="30" t="s">
        <v>297</v>
      </c>
      <c r="E234" s="64">
        <v>182840</v>
      </c>
      <c r="F234" s="65">
        <v>198559</v>
      </c>
      <c r="G234" s="65">
        <f t="shared" si="3"/>
        <v>15719</v>
      </c>
      <c r="H234" s="65">
        <v>169168</v>
      </c>
      <c r="I234" s="66">
        <f t="shared" si="4"/>
        <v>29391</v>
      </c>
      <c r="J234" s="67">
        <v>0.14799999999999999</v>
      </c>
      <c r="K234" s="34">
        <v>198515</v>
      </c>
      <c r="L234" s="29">
        <v>922</v>
      </c>
      <c r="M234" s="35">
        <f t="shared" si="5"/>
        <v>170090</v>
      </c>
      <c r="N234" s="35">
        <f t="shared" si="6"/>
        <v>28425</v>
      </c>
      <c r="O234" s="36">
        <f t="shared" si="2"/>
        <v>0.14318817217842481</v>
      </c>
    </row>
    <row r="235" spans="1:15" x14ac:dyDescent="0.25">
      <c r="A235" s="39">
        <v>21802</v>
      </c>
      <c r="B235" s="30" t="s">
        <v>37</v>
      </c>
      <c r="C235" s="30" t="s">
        <v>296</v>
      </c>
      <c r="D235" s="30" t="s">
        <v>298</v>
      </c>
      <c r="E235" s="68"/>
      <c r="F235" s="29">
        <v>0</v>
      </c>
      <c r="G235" s="29">
        <f t="shared" si="3"/>
        <v>0</v>
      </c>
      <c r="H235" s="29">
        <v>0</v>
      </c>
      <c r="I235" s="66">
        <f t="shared" si="4"/>
        <v>0</v>
      </c>
      <c r="J235" s="69" t="s">
        <v>1834</v>
      </c>
      <c r="K235" s="34">
        <v>0</v>
      </c>
      <c r="L235" s="56"/>
      <c r="M235" s="34">
        <f t="shared" si="5"/>
        <v>0</v>
      </c>
      <c r="N235" s="34">
        <f t="shared" si="6"/>
        <v>0</v>
      </c>
      <c r="O235" s="36" t="e">
        <f t="shared" si="2"/>
        <v>#DIV/0!</v>
      </c>
    </row>
    <row r="236" spans="1:15" x14ac:dyDescent="0.25">
      <c r="A236" s="39">
        <v>21803</v>
      </c>
      <c r="B236" s="30" t="s">
        <v>37</v>
      </c>
      <c r="C236" s="30" t="s">
        <v>296</v>
      </c>
      <c r="D236" s="30" t="s">
        <v>299</v>
      </c>
      <c r="E236" s="64">
        <v>15831</v>
      </c>
      <c r="F236" s="65">
        <v>17236</v>
      </c>
      <c r="G236" s="65">
        <f t="shared" si="3"/>
        <v>1405</v>
      </c>
      <c r="H236" s="65">
        <v>14658</v>
      </c>
      <c r="I236" s="66">
        <f t="shared" si="4"/>
        <v>2578</v>
      </c>
      <c r="J236" s="67">
        <v>0.14960000000000001</v>
      </c>
      <c r="K236" s="34">
        <v>17491</v>
      </c>
      <c r="L236" s="29">
        <v>261</v>
      </c>
      <c r="M236" s="35">
        <f t="shared" si="5"/>
        <v>14919</v>
      </c>
      <c r="N236" s="35">
        <f t="shared" si="6"/>
        <v>2572</v>
      </c>
      <c r="O236" s="36">
        <f t="shared" si="2"/>
        <v>0.147047052769996</v>
      </c>
    </row>
    <row r="237" spans="1:15" x14ac:dyDescent="0.25">
      <c r="A237" s="39">
        <v>21804</v>
      </c>
      <c r="B237" s="30" t="s">
        <v>37</v>
      </c>
      <c r="C237" s="30" t="s">
        <v>296</v>
      </c>
      <c r="D237" s="30" t="s">
        <v>300</v>
      </c>
      <c r="E237" s="68"/>
      <c r="F237" s="29">
        <v>0</v>
      </c>
      <c r="G237" s="29">
        <f t="shared" si="3"/>
        <v>0</v>
      </c>
      <c r="H237" s="29">
        <v>0</v>
      </c>
      <c r="I237" s="66">
        <f t="shared" si="4"/>
        <v>0</v>
      </c>
      <c r="J237" s="69" t="s">
        <v>1834</v>
      </c>
      <c r="K237" s="34">
        <v>0</v>
      </c>
      <c r="L237" s="56"/>
      <c r="M237" s="34">
        <f t="shared" si="5"/>
        <v>0</v>
      </c>
      <c r="N237" s="34">
        <f t="shared" si="6"/>
        <v>0</v>
      </c>
      <c r="O237" s="36" t="e">
        <f t="shared" si="2"/>
        <v>#DIV/0!</v>
      </c>
    </row>
    <row r="238" spans="1:15" x14ac:dyDescent="0.25">
      <c r="A238" s="39">
        <v>21805</v>
      </c>
      <c r="B238" s="30" t="s">
        <v>37</v>
      </c>
      <c r="C238" s="30" t="s">
        <v>296</v>
      </c>
      <c r="D238" s="30" t="s">
        <v>301</v>
      </c>
      <c r="E238" s="64">
        <v>3959</v>
      </c>
      <c r="F238" s="65">
        <v>4312</v>
      </c>
      <c r="G238" s="65">
        <f t="shared" si="3"/>
        <v>353</v>
      </c>
      <c r="H238" s="65">
        <v>3461</v>
      </c>
      <c r="I238" s="66">
        <f t="shared" si="4"/>
        <v>851</v>
      </c>
      <c r="J238" s="67">
        <v>0.19739999999999999</v>
      </c>
      <c r="K238" s="34">
        <v>4442</v>
      </c>
      <c r="L238" s="29">
        <v>851</v>
      </c>
      <c r="M238" s="35">
        <f t="shared" si="5"/>
        <v>4312</v>
      </c>
      <c r="N238" s="35">
        <f t="shared" si="6"/>
        <v>130</v>
      </c>
      <c r="O238" s="36">
        <f t="shared" si="2"/>
        <v>2.9266096352994146E-2</v>
      </c>
    </row>
    <row r="239" spans="1:15" x14ac:dyDescent="0.25">
      <c r="A239" s="39">
        <v>21806</v>
      </c>
      <c r="B239" s="30" t="s">
        <v>37</v>
      </c>
      <c r="C239" s="30" t="s">
        <v>296</v>
      </c>
      <c r="D239" s="30" t="s">
        <v>302</v>
      </c>
      <c r="E239" s="64">
        <v>8407</v>
      </c>
      <c r="F239" s="65">
        <v>8756</v>
      </c>
      <c r="G239" s="65">
        <f t="shared" si="3"/>
        <v>349</v>
      </c>
      <c r="H239" s="65">
        <v>8156</v>
      </c>
      <c r="I239" s="66">
        <f t="shared" si="4"/>
        <v>600</v>
      </c>
      <c r="J239" s="67">
        <v>6.8500000000000005E-2</v>
      </c>
      <c r="K239" s="34">
        <v>8792</v>
      </c>
      <c r="L239" s="29">
        <v>0</v>
      </c>
      <c r="M239" s="35">
        <f t="shared" si="5"/>
        <v>8156</v>
      </c>
      <c r="N239" s="35">
        <f t="shared" si="6"/>
        <v>636</v>
      </c>
      <c r="O239" s="36">
        <f t="shared" si="2"/>
        <v>7.2338489535941769E-2</v>
      </c>
    </row>
    <row r="240" spans="1:15" x14ac:dyDescent="0.25">
      <c r="A240" s="39">
        <v>21807</v>
      </c>
      <c r="B240" s="30" t="s">
        <v>37</v>
      </c>
      <c r="C240" s="30" t="s">
        <v>296</v>
      </c>
      <c r="D240" s="30" t="s">
        <v>303</v>
      </c>
      <c r="E240" s="64">
        <v>2437</v>
      </c>
      <c r="F240" s="65">
        <v>2805</v>
      </c>
      <c r="G240" s="65">
        <f t="shared" si="3"/>
        <v>368</v>
      </c>
      <c r="H240" s="65">
        <v>2001</v>
      </c>
      <c r="I240" s="66">
        <f t="shared" si="4"/>
        <v>804</v>
      </c>
      <c r="J240" s="67">
        <v>0.28660000000000002</v>
      </c>
      <c r="K240" s="34">
        <v>3059</v>
      </c>
      <c r="L240" s="56"/>
      <c r="M240" s="35">
        <f t="shared" si="5"/>
        <v>2001</v>
      </c>
      <c r="N240" s="35">
        <f t="shared" si="6"/>
        <v>1058</v>
      </c>
      <c r="O240" s="36">
        <f t="shared" si="2"/>
        <v>0.34586466165413532</v>
      </c>
    </row>
    <row r="241" spans="1:15" x14ac:dyDescent="0.25">
      <c r="A241" s="39">
        <v>21808</v>
      </c>
      <c r="B241" s="30" t="s">
        <v>37</v>
      </c>
      <c r="C241" s="30" t="s">
        <v>296</v>
      </c>
      <c r="D241" s="30" t="s">
        <v>296</v>
      </c>
      <c r="E241" s="64">
        <v>17276</v>
      </c>
      <c r="F241" s="65">
        <v>19570</v>
      </c>
      <c r="G241" s="65">
        <f t="shared" si="3"/>
        <v>2294</v>
      </c>
      <c r="H241" s="65">
        <v>17138</v>
      </c>
      <c r="I241" s="66">
        <f t="shared" si="4"/>
        <v>2432</v>
      </c>
      <c r="J241" s="67">
        <v>0.12429999999999999</v>
      </c>
      <c r="K241" s="34">
        <v>19971</v>
      </c>
      <c r="L241" s="29">
        <v>0</v>
      </c>
      <c r="M241" s="35">
        <f t="shared" si="5"/>
        <v>17138</v>
      </c>
      <c r="N241" s="35">
        <f t="shared" si="6"/>
        <v>2833</v>
      </c>
      <c r="O241" s="36">
        <f t="shared" si="2"/>
        <v>0.1418556907515898</v>
      </c>
    </row>
    <row r="242" spans="1:15" x14ac:dyDescent="0.25">
      <c r="A242" s="39">
        <v>21809</v>
      </c>
      <c r="B242" s="30" t="s">
        <v>37</v>
      </c>
      <c r="C242" s="30" t="s">
        <v>296</v>
      </c>
      <c r="D242" s="30" t="s">
        <v>304</v>
      </c>
      <c r="E242" s="64">
        <v>160436</v>
      </c>
      <c r="F242" s="65">
        <v>173523</v>
      </c>
      <c r="G242" s="65">
        <f t="shared" si="3"/>
        <v>13087</v>
      </c>
      <c r="H242" s="65">
        <v>120864</v>
      </c>
      <c r="I242" s="66">
        <f t="shared" si="4"/>
        <v>52659</v>
      </c>
      <c r="J242" s="67">
        <v>0.30349999999999999</v>
      </c>
      <c r="K242" s="34">
        <v>179254</v>
      </c>
      <c r="L242" s="29">
        <v>1757</v>
      </c>
      <c r="M242" s="35">
        <f t="shared" si="5"/>
        <v>122621</v>
      </c>
      <c r="N242" s="35">
        <f t="shared" si="6"/>
        <v>56633</v>
      </c>
      <c r="O242" s="36">
        <f t="shared" si="2"/>
        <v>0.31593716179276332</v>
      </c>
    </row>
    <row r="243" spans="1:15" x14ac:dyDescent="0.25">
      <c r="A243" s="39">
        <v>21901</v>
      </c>
      <c r="B243" s="30" t="s">
        <v>37</v>
      </c>
      <c r="C243" s="30" t="s">
        <v>305</v>
      </c>
      <c r="D243" s="30" t="s">
        <v>305</v>
      </c>
      <c r="E243" s="64">
        <v>4165</v>
      </c>
      <c r="F243" s="65">
        <v>4617</v>
      </c>
      <c r="G243" s="65">
        <f t="shared" si="3"/>
        <v>452</v>
      </c>
      <c r="H243" s="65">
        <v>3928</v>
      </c>
      <c r="I243" s="66">
        <f t="shared" si="4"/>
        <v>689</v>
      </c>
      <c r="J243" s="67">
        <v>0.1492</v>
      </c>
      <c r="K243" s="34">
        <v>4671</v>
      </c>
      <c r="L243" s="56"/>
      <c r="M243" s="35">
        <f t="shared" si="5"/>
        <v>3928</v>
      </c>
      <c r="N243" s="35">
        <f t="shared" si="6"/>
        <v>743</v>
      </c>
      <c r="O243" s="36">
        <f t="shared" si="2"/>
        <v>0.15906658103189894</v>
      </c>
    </row>
    <row r="244" spans="1:15" x14ac:dyDescent="0.25">
      <c r="A244" s="39">
        <v>21902</v>
      </c>
      <c r="B244" s="30" t="s">
        <v>37</v>
      </c>
      <c r="C244" s="30" t="s">
        <v>305</v>
      </c>
      <c r="D244" s="30" t="s">
        <v>306</v>
      </c>
      <c r="E244" s="68"/>
      <c r="F244" s="29">
        <v>0</v>
      </c>
      <c r="G244" s="29">
        <f t="shared" si="3"/>
        <v>0</v>
      </c>
      <c r="H244" s="29">
        <v>0</v>
      </c>
      <c r="I244" s="66">
        <f t="shared" si="4"/>
        <v>0</v>
      </c>
      <c r="J244" s="69" t="s">
        <v>1834</v>
      </c>
      <c r="K244" s="34">
        <v>0</v>
      </c>
      <c r="L244" s="56"/>
      <c r="M244" s="34">
        <f t="shared" si="5"/>
        <v>0</v>
      </c>
      <c r="N244" s="34">
        <f t="shared" si="6"/>
        <v>0</v>
      </c>
      <c r="O244" s="36" t="e">
        <f t="shared" si="2"/>
        <v>#DIV/0!</v>
      </c>
    </row>
    <row r="245" spans="1:15" x14ac:dyDescent="0.25">
      <c r="A245" s="39">
        <v>21903</v>
      </c>
      <c r="B245" s="30" t="s">
        <v>37</v>
      </c>
      <c r="C245" s="30" t="s">
        <v>305</v>
      </c>
      <c r="D245" s="30" t="s">
        <v>307</v>
      </c>
      <c r="E245" s="68"/>
      <c r="F245" s="29">
        <v>0</v>
      </c>
      <c r="G245" s="29">
        <f t="shared" si="3"/>
        <v>0</v>
      </c>
      <c r="H245" s="29">
        <v>0</v>
      </c>
      <c r="I245" s="66">
        <f t="shared" si="4"/>
        <v>0</v>
      </c>
      <c r="J245" s="69" t="s">
        <v>1834</v>
      </c>
      <c r="K245" s="34">
        <v>0</v>
      </c>
      <c r="L245" s="56"/>
      <c r="M245" s="34">
        <f t="shared" si="5"/>
        <v>0</v>
      </c>
      <c r="N245" s="34">
        <f t="shared" si="6"/>
        <v>0</v>
      </c>
      <c r="O245" s="36" t="e">
        <f t="shared" si="2"/>
        <v>#DIV/0!</v>
      </c>
    </row>
    <row r="246" spans="1:15" x14ac:dyDescent="0.25">
      <c r="A246" s="39">
        <v>21904</v>
      </c>
      <c r="B246" s="30" t="s">
        <v>37</v>
      </c>
      <c r="C246" s="30" t="s">
        <v>305</v>
      </c>
      <c r="D246" s="30" t="s">
        <v>308</v>
      </c>
      <c r="E246" s="68"/>
      <c r="F246" s="29">
        <v>0</v>
      </c>
      <c r="G246" s="29">
        <f t="shared" si="3"/>
        <v>0</v>
      </c>
      <c r="H246" s="29">
        <v>0</v>
      </c>
      <c r="I246" s="66">
        <f t="shared" si="4"/>
        <v>0</v>
      </c>
      <c r="J246" s="69" t="s">
        <v>1834</v>
      </c>
      <c r="K246" s="34">
        <v>0</v>
      </c>
      <c r="L246" s="29">
        <v>0</v>
      </c>
      <c r="M246" s="34">
        <f t="shared" si="5"/>
        <v>0</v>
      </c>
      <c r="N246" s="34">
        <f t="shared" si="6"/>
        <v>0</v>
      </c>
      <c r="O246" s="36" t="e">
        <f t="shared" si="2"/>
        <v>#DIV/0!</v>
      </c>
    </row>
    <row r="247" spans="1:15" x14ac:dyDescent="0.25">
      <c r="A247" s="39">
        <v>21905</v>
      </c>
      <c r="B247" s="30" t="s">
        <v>37</v>
      </c>
      <c r="C247" s="30" t="s">
        <v>305</v>
      </c>
      <c r="D247" s="30" t="s">
        <v>309</v>
      </c>
      <c r="E247" s="68"/>
      <c r="F247" s="29">
        <v>0</v>
      </c>
      <c r="G247" s="29">
        <f t="shared" si="3"/>
        <v>0</v>
      </c>
      <c r="H247" s="29">
        <v>0</v>
      </c>
      <c r="I247" s="66">
        <f t="shared" si="4"/>
        <v>0</v>
      </c>
      <c r="J247" s="69" t="s">
        <v>1834</v>
      </c>
      <c r="K247" s="34">
        <v>0</v>
      </c>
      <c r="L247" s="56"/>
      <c r="M247" s="34">
        <f t="shared" si="5"/>
        <v>0</v>
      </c>
      <c r="N247" s="34">
        <f t="shared" si="6"/>
        <v>0</v>
      </c>
      <c r="O247" s="36" t="e">
        <f t="shared" si="2"/>
        <v>#DIV/0!</v>
      </c>
    </row>
    <row r="248" spans="1:15" x14ac:dyDescent="0.25">
      <c r="A248" s="39">
        <v>21906</v>
      </c>
      <c r="B248" s="30" t="s">
        <v>37</v>
      </c>
      <c r="C248" s="30" t="s">
        <v>305</v>
      </c>
      <c r="D248" s="30" t="s">
        <v>310</v>
      </c>
      <c r="E248" s="68"/>
      <c r="F248" s="29">
        <v>0</v>
      </c>
      <c r="G248" s="29">
        <f t="shared" si="3"/>
        <v>0</v>
      </c>
      <c r="H248" s="29">
        <v>0</v>
      </c>
      <c r="I248" s="66">
        <f t="shared" si="4"/>
        <v>0</v>
      </c>
      <c r="J248" s="69" t="s">
        <v>1834</v>
      </c>
      <c r="K248" s="34">
        <v>0</v>
      </c>
      <c r="L248" s="29">
        <v>0</v>
      </c>
      <c r="M248" s="34">
        <f t="shared" si="5"/>
        <v>0</v>
      </c>
      <c r="N248" s="34">
        <f t="shared" si="6"/>
        <v>0</v>
      </c>
      <c r="O248" s="36" t="e">
        <f t="shared" si="2"/>
        <v>#DIV/0!</v>
      </c>
    </row>
    <row r="249" spans="1:15" x14ac:dyDescent="0.25">
      <c r="A249" s="39">
        <v>21907</v>
      </c>
      <c r="B249" s="30" t="s">
        <v>37</v>
      </c>
      <c r="C249" s="30" t="s">
        <v>305</v>
      </c>
      <c r="D249" s="30" t="s">
        <v>311</v>
      </c>
      <c r="E249" s="68"/>
      <c r="F249" s="29">
        <v>0</v>
      </c>
      <c r="G249" s="29">
        <f t="shared" si="3"/>
        <v>0</v>
      </c>
      <c r="H249" s="29">
        <v>0</v>
      </c>
      <c r="I249" s="66">
        <f t="shared" si="4"/>
        <v>0</v>
      </c>
      <c r="J249" s="69" t="s">
        <v>1834</v>
      </c>
      <c r="K249" s="34">
        <v>0</v>
      </c>
      <c r="L249" s="56"/>
      <c r="M249" s="34">
        <f t="shared" si="5"/>
        <v>0</v>
      </c>
      <c r="N249" s="34">
        <f t="shared" si="6"/>
        <v>0</v>
      </c>
      <c r="O249" s="36" t="e">
        <f t="shared" si="2"/>
        <v>#DIV/0!</v>
      </c>
    </row>
    <row r="250" spans="1:15" x14ac:dyDescent="0.25">
      <c r="A250" s="39">
        <v>21908</v>
      </c>
      <c r="B250" s="30" t="s">
        <v>37</v>
      </c>
      <c r="C250" s="30" t="s">
        <v>305</v>
      </c>
      <c r="D250" s="30" t="s">
        <v>312</v>
      </c>
      <c r="E250" s="68"/>
      <c r="F250" s="29">
        <v>0</v>
      </c>
      <c r="G250" s="29">
        <f t="shared" si="3"/>
        <v>0</v>
      </c>
      <c r="H250" s="29">
        <v>0</v>
      </c>
      <c r="I250" s="66">
        <f t="shared" si="4"/>
        <v>0</v>
      </c>
      <c r="J250" s="69" t="s">
        <v>1834</v>
      </c>
      <c r="K250" s="34">
        <v>0</v>
      </c>
      <c r="L250" s="29">
        <v>0</v>
      </c>
      <c r="M250" s="34">
        <f t="shared" si="5"/>
        <v>0</v>
      </c>
      <c r="N250" s="34">
        <f t="shared" si="6"/>
        <v>0</v>
      </c>
      <c r="O250" s="36" t="e">
        <f t="shared" si="2"/>
        <v>#DIV/0!</v>
      </c>
    </row>
    <row r="251" spans="1:15" x14ac:dyDescent="0.25">
      <c r="A251" s="39">
        <v>21909</v>
      </c>
      <c r="B251" s="30" t="s">
        <v>37</v>
      </c>
      <c r="C251" s="30" t="s">
        <v>305</v>
      </c>
      <c r="D251" s="30" t="s">
        <v>313</v>
      </c>
      <c r="E251" s="68"/>
      <c r="F251" s="29">
        <v>0</v>
      </c>
      <c r="G251" s="29">
        <f t="shared" si="3"/>
        <v>0</v>
      </c>
      <c r="H251" s="29">
        <v>0</v>
      </c>
      <c r="I251" s="66">
        <f t="shared" si="4"/>
        <v>0</v>
      </c>
      <c r="J251" s="69" t="s">
        <v>1834</v>
      </c>
      <c r="K251" s="34">
        <v>0</v>
      </c>
      <c r="L251" s="29">
        <v>0</v>
      </c>
      <c r="M251" s="34">
        <f t="shared" si="5"/>
        <v>0</v>
      </c>
      <c r="N251" s="34">
        <f t="shared" si="6"/>
        <v>0</v>
      </c>
      <c r="O251" s="36" t="e">
        <f t="shared" si="2"/>
        <v>#DIV/0!</v>
      </c>
    </row>
    <row r="252" spans="1:15" x14ac:dyDescent="0.25">
      <c r="A252" s="39">
        <v>21910</v>
      </c>
      <c r="B252" s="30" t="s">
        <v>37</v>
      </c>
      <c r="C252" s="30" t="s">
        <v>305</v>
      </c>
      <c r="D252" s="30" t="s">
        <v>314</v>
      </c>
      <c r="E252" s="68"/>
      <c r="F252" s="29">
        <v>0</v>
      </c>
      <c r="G252" s="29">
        <f t="shared" si="3"/>
        <v>0</v>
      </c>
      <c r="H252" s="29">
        <v>0</v>
      </c>
      <c r="I252" s="66">
        <f t="shared" si="4"/>
        <v>0</v>
      </c>
      <c r="J252" s="69" t="s">
        <v>1834</v>
      </c>
      <c r="K252" s="34">
        <v>0</v>
      </c>
      <c r="L252" s="29">
        <v>0</v>
      </c>
      <c r="M252" s="34">
        <f t="shared" si="5"/>
        <v>0</v>
      </c>
      <c r="N252" s="34">
        <f t="shared" si="6"/>
        <v>0</v>
      </c>
      <c r="O252" s="36" t="e">
        <f t="shared" si="2"/>
        <v>#DIV/0!</v>
      </c>
    </row>
    <row r="253" spans="1:15" x14ac:dyDescent="0.25">
      <c r="A253" s="39">
        <v>22001</v>
      </c>
      <c r="B253" s="30" t="s">
        <v>37</v>
      </c>
      <c r="C253" s="30" t="s">
        <v>315</v>
      </c>
      <c r="D253" s="30" t="s">
        <v>315</v>
      </c>
      <c r="E253" s="64">
        <v>7370</v>
      </c>
      <c r="F253" s="65">
        <v>8493</v>
      </c>
      <c r="G253" s="65">
        <f t="shared" si="3"/>
        <v>1123</v>
      </c>
      <c r="H253" s="65">
        <v>6594</v>
      </c>
      <c r="I253" s="66">
        <f t="shared" si="4"/>
        <v>1899</v>
      </c>
      <c r="J253" s="67">
        <v>0.22359999999999999</v>
      </c>
      <c r="K253" s="34">
        <v>8750</v>
      </c>
      <c r="L253" s="29">
        <v>0</v>
      </c>
      <c r="M253" s="35">
        <f t="shared" si="5"/>
        <v>6594</v>
      </c>
      <c r="N253" s="35">
        <f t="shared" si="6"/>
        <v>2156</v>
      </c>
      <c r="O253" s="36">
        <f t="shared" si="2"/>
        <v>0.24640000000000001</v>
      </c>
    </row>
    <row r="254" spans="1:15" x14ac:dyDescent="0.25">
      <c r="A254" s="39">
        <v>22002</v>
      </c>
      <c r="B254" s="30" t="s">
        <v>37</v>
      </c>
      <c r="C254" s="30" t="s">
        <v>315</v>
      </c>
      <c r="D254" s="30" t="s">
        <v>316</v>
      </c>
      <c r="E254" s="68"/>
      <c r="F254" s="29">
        <v>0</v>
      </c>
      <c r="G254" s="29">
        <f t="shared" si="3"/>
        <v>0</v>
      </c>
      <c r="H254" s="29">
        <v>0</v>
      </c>
      <c r="I254" s="66">
        <f t="shared" si="4"/>
        <v>0</v>
      </c>
      <c r="J254" s="69" t="s">
        <v>1834</v>
      </c>
      <c r="K254" s="34">
        <v>0</v>
      </c>
      <c r="L254" s="56"/>
      <c r="M254" s="34">
        <f t="shared" si="5"/>
        <v>0</v>
      </c>
      <c r="N254" s="34">
        <f t="shared" si="6"/>
        <v>0</v>
      </c>
      <c r="O254" s="36" t="e">
        <f t="shared" si="2"/>
        <v>#DIV/0!</v>
      </c>
    </row>
    <row r="255" spans="1:15" x14ac:dyDescent="0.25">
      <c r="A255" s="39">
        <v>22003</v>
      </c>
      <c r="B255" s="30" t="s">
        <v>37</v>
      </c>
      <c r="C255" s="30" t="s">
        <v>315</v>
      </c>
      <c r="D255" s="30" t="s">
        <v>317</v>
      </c>
      <c r="E255" s="68"/>
      <c r="F255" s="29">
        <v>0</v>
      </c>
      <c r="G255" s="29">
        <f t="shared" si="3"/>
        <v>0</v>
      </c>
      <c r="H255" s="29">
        <v>0</v>
      </c>
      <c r="I255" s="66">
        <f t="shared" si="4"/>
        <v>0</v>
      </c>
      <c r="J255" s="69" t="s">
        <v>1834</v>
      </c>
      <c r="K255" s="34">
        <v>0</v>
      </c>
      <c r="L255" s="56"/>
      <c r="M255" s="34">
        <f t="shared" si="5"/>
        <v>0</v>
      </c>
      <c r="N255" s="34">
        <f t="shared" si="6"/>
        <v>0</v>
      </c>
      <c r="O255" s="36" t="e">
        <f t="shared" si="2"/>
        <v>#DIV/0!</v>
      </c>
    </row>
    <row r="256" spans="1:15" x14ac:dyDescent="0.25">
      <c r="A256" s="39">
        <v>22004</v>
      </c>
      <c r="B256" s="30" t="s">
        <v>37</v>
      </c>
      <c r="C256" s="30" t="s">
        <v>315</v>
      </c>
      <c r="D256" s="30" t="s">
        <v>318</v>
      </c>
      <c r="E256" s="68"/>
      <c r="F256" s="29">
        <v>0</v>
      </c>
      <c r="G256" s="29">
        <f t="shared" si="3"/>
        <v>0</v>
      </c>
      <c r="H256" s="29">
        <v>0</v>
      </c>
      <c r="I256" s="66">
        <f t="shared" si="4"/>
        <v>0</v>
      </c>
      <c r="J256" s="69" t="s">
        <v>1834</v>
      </c>
      <c r="K256" s="34">
        <v>0</v>
      </c>
      <c r="L256" s="56"/>
      <c r="M256" s="34">
        <f t="shared" si="5"/>
        <v>0</v>
      </c>
      <c r="N256" s="34">
        <f t="shared" si="6"/>
        <v>0</v>
      </c>
      <c r="O256" s="36" t="e">
        <f t="shared" si="2"/>
        <v>#DIV/0!</v>
      </c>
    </row>
    <row r="257" spans="1:15" x14ac:dyDescent="0.25">
      <c r="A257" s="39">
        <v>22005</v>
      </c>
      <c r="B257" s="30" t="s">
        <v>37</v>
      </c>
      <c r="C257" s="30" t="s">
        <v>315</v>
      </c>
      <c r="D257" s="30" t="s">
        <v>319</v>
      </c>
      <c r="E257" s="68"/>
      <c r="F257" s="29">
        <v>0</v>
      </c>
      <c r="G257" s="29">
        <f t="shared" si="3"/>
        <v>0</v>
      </c>
      <c r="H257" s="29">
        <v>0</v>
      </c>
      <c r="I257" s="66">
        <f t="shared" si="4"/>
        <v>0</v>
      </c>
      <c r="J257" s="69" t="s">
        <v>1834</v>
      </c>
      <c r="K257" s="34">
        <v>0</v>
      </c>
      <c r="L257" s="29">
        <v>0</v>
      </c>
      <c r="M257" s="34">
        <f t="shared" si="5"/>
        <v>0</v>
      </c>
      <c r="N257" s="34">
        <f t="shared" si="6"/>
        <v>0</v>
      </c>
      <c r="O257" s="36" t="e">
        <f t="shared" si="2"/>
        <v>#DIV/0!</v>
      </c>
    </row>
    <row r="258" spans="1:15" x14ac:dyDescent="0.25">
      <c r="A258" s="39">
        <v>22006</v>
      </c>
      <c r="B258" s="30" t="s">
        <v>37</v>
      </c>
      <c r="C258" s="30" t="s">
        <v>315</v>
      </c>
      <c r="D258" s="30" t="s">
        <v>320</v>
      </c>
      <c r="E258" s="68"/>
      <c r="F258" s="29">
        <v>0</v>
      </c>
      <c r="G258" s="29">
        <f t="shared" si="3"/>
        <v>0</v>
      </c>
      <c r="H258" s="29">
        <v>0</v>
      </c>
      <c r="I258" s="66">
        <f t="shared" si="4"/>
        <v>0</v>
      </c>
      <c r="J258" s="69" t="s">
        <v>1834</v>
      </c>
      <c r="K258" s="34">
        <v>0</v>
      </c>
      <c r="L258" s="56"/>
      <c r="M258" s="34">
        <f t="shared" si="5"/>
        <v>0</v>
      </c>
      <c r="N258" s="34">
        <f t="shared" si="6"/>
        <v>0</v>
      </c>
      <c r="O258" s="36" t="e">
        <f t="shared" si="2"/>
        <v>#DIV/0!</v>
      </c>
    </row>
    <row r="259" spans="1:15" x14ac:dyDescent="0.25">
      <c r="A259" s="39">
        <v>22007</v>
      </c>
      <c r="B259" s="30" t="s">
        <v>37</v>
      </c>
      <c r="C259" s="30" t="s">
        <v>315</v>
      </c>
      <c r="D259" s="30" t="s">
        <v>321</v>
      </c>
      <c r="E259" s="68"/>
      <c r="F259" s="29">
        <v>0</v>
      </c>
      <c r="G259" s="29">
        <f t="shared" si="3"/>
        <v>0</v>
      </c>
      <c r="H259" s="29">
        <v>0</v>
      </c>
      <c r="I259" s="66">
        <f t="shared" si="4"/>
        <v>0</v>
      </c>
      <c r="J259" s="69" t="s">
        <v>1834</v>
      </c>
      <c r="K259" s="34">
        <v>0</v>
      </c>
      <c r="L259" s="29">
        <v>0</v>
      </c>
      <c r="M259" s="34">
        <f t="shared" si="5"/>
        <v>0</v>
      </c>
      <c r="N259" s="34">
        <f t="shared" si="6"/>
        <v>0</v>
      </c>
      <c r="O259" s="36" t="e">
        <f t="shared" si="2"/>
        <v>#DIV/0!</v>
      </c>
    </row>
    <row r="260" spans="1:15" x14ac:dyDescent="0.25">
      <c r="A260" s="39">
        <v>22008</v>
      </c>
      <c r="B260" s="30" t="s">
        <v>37</v>
      </c>
      <c r="C260" s="30" t="s">
        <v>315</v>
      </c>
      <c r="D260" s="30" t="s">
        <v>322</v>
      </c>
      <c r="E260" s="68"/>
      <c r="F260" s="29">
        <v>0</v>
      </c>
      <c r="G260" s="29">
        <f t="shared" si="3"/>
        <v>0</v>
      </c>
      <c r="H260" s="29">
        <v>0</v>
      </c>
      <c r="I260" s="66">
        <f t="shared" si="4"/>
        <v>0</v>
      </c>
      <c r="J260" s="69" t="s">
        <v>1834</v>
      </c>
      <c r="K260" s="34">
        <v>0</v>
      </c>
      <c r="L260" s="56"/>
      <c r="M260" s="34">
        <f t="shared" si="5"/>
        <v>0</v>
      </c>
      <c r="N260" s="34">
        <f t="shared" si="6"/>
        <v>0</v>
      </c>
      <c r="O260" s="36" t="e">
        <f t="shared" si="2"/>
        <v>#DIV/0!</v>
      </c>
    </row>
    <row r="261" spans="1:15" x14ac:dyDescent="0.25">
      <c r="A261" s="39">
        <v>30101</v>
      </c>
      <c r="B261" s="30" t="s">
        <v>38</v>
      </c>
      <c r="C261" s="30" t="s">
        <v>323</v>
      </c>
      <c r="D261" s="30" t="s">
        <v>323</v>
      </c>
      <c r="E261" s="64">
        <v>60865</v>
      </c>
      <c r="F261" s="65">
        <v>68188</v>
      </c>
      <c r="G261" s="65">
        <f t="shared" si="3"/>
        <v>7323</v>
      </c>
      <c r="H261" s="65">
        <v>58212</v>
      </c>
      <c r="I261" s="66">
        <f t="shared" si="4"/>
        <v>9976</v>
      </c>
      <c r="J261" s="67">
        <v>0.14630000000000001</v>
      </c>
      <c r="K261" s="34">
        <v>69941</v>
      </c>
      <c r="L261" s="56"/>
      <c r="M261" s="35">
        <f t="shared" si="5"/>
        <v>58212</v>
      </c>
      <c r="N261" s="35">
        <f t="shared" si="6"/>
        <v>11729</v>
      </c>
      <c r="O261" s="36">
        <f t="shared" si="2"/>
        <v>0.1676984887262121</v>
      </c>
    </row>
    <row r="262" spans="1:15" x14ac:dyDescent="0.25">
      <c r="A262" s="39">
        <v>30102</v>
      </c>
      <c r="B262" s="30" t="s">
        <v>38</v>
      </c>
      <c r="C262" s="30" t="s">
        <v>323</v>
      </c>
      <c r="D262" s="30" t="s">
        <v>324</v>
      </c>
      <c r="E262" s="68"/>
      <c r="F262" s="29">
        <v>0</v>
      </c>
      <c r="G262" s="29">
        <f t="shared" si="3"/>
        <v>0</v>
      </c>
      <c r="H262" s="29">
        <v>0</v>
      </c>
      <c r="I262" s="66">
        <f t="shared" si="4"/>
        <v>0</v>
      </c>
      <c r="J262" s="69" t="s">
        <v>1834</v>
      </c>
      <c r="K262" s="34">
        <v>0</v>
      </c>
      <c r="L262" s="56"/>
      <c r="M262" s="34">
        <f t="shared" si="5"/>
        <v>0</v>
      </c>
      <c r="N262" s="34">
        <f t="shared" si="6"/>
        <v>0</v>
      </c>
      <c r="O262" s="36" t="e">
        <f t="shared" si="2"/>
        <v>#DIV/0!</v>
      </c>
    </row>
    <row r="263" spans="1:15" x14ac:dyDescent="0.25">
      <c r="A263" s="39">
        <v>30103</v>
      </c>
      <c r="B263" s="30" t="s">
        <v>38</v>
      </c>
      <c r="C263" s="30" t="s">
        <v>323</v>
      </c>
      <c r="D263" s="30" t="s">
        <v>325</v>
      </c>
      <c r="E263" s="68"/>
      <c r="F263" s="29">
        <v>0</v>
      </c>
      <c r="G263" s="29">
        <f t="shared" si="3"/>
        <v>0</v>
      </c>
      <c r="H263" s="29">
        <v>0</v>
      </c>
      <c r="I263" s="66">
        <f t="shared" si="4"/>
        <v>0</v>
      </c>
      <c r="J263" s="69" t="s">
        <v>1834</v>
      </c>
      <c r="K263" s="34">
        <v>0</v>
      </c>
      <c r="L263" s="29">
        <v>0</v>
      </c>
      <c r="M263" s="34">
        <f t="shared" si="5"/>
        <v>0</v>
      </c>
      <c r="N263" s="34">
        <f t="shared" si="6"/>
        <v>0</v>
      </c>
      <c r="O263" s="36" t="e">
        <f t="shared" si="2"/>
        <v>#DIV/0!</v>
      </c>
    </row>
    <row r="264" spans="1:15" x14ac:dyDescent="0.25">
      <c r="A264" s="39">
        <v>30104</v>
      </c>
      <c r="B264" s="30" t="s">
        <v>38</v>
      </c>
      <c r="C264" s="30" t="s">
        <v>323</v>
      </c>
      <c r="D264" s="30" t="s">
        <v>326</v>
      </c>
      <c r="E264" s="64">
        <v>6636</v>
      </c>
      <c r="F264" s="65">
        <v>7465</v>
      </c>
      <c r="G264" s="65">
        <f t="shared" si="3"/>
        <v>829</v>
      </c>
      <c r="H264" s="65">
        <v>5813</v>
      </c>
      <c r="I264" s="66">
        <f t="shared" si="4"/>
        <v>1652</v>
      </c>
      <c r="J264" s="67">
        <v>0.2213</v>
      </c>
      <c r="K264" s="34">
        <v>7699</v>
      </c>
      <c r="L264" s="29">
        <v>0</v>
      </c>
      <c r="M264" s="35">
        <f t="shared" si="5"/>
        <v>5813</v>
      </c>
      <c r="N264" s="35">
        <f t="shared" si="6"/>
        <v>1886</v>
      </c>
      <c r="O264" s="36">
        <f t="shared" si="2"/>
        <v>0.24496687881543058</v>
      </c>
    </row>
    <row r="265" spans="1:15" x14ac:dyDescent="0.25">
      <c r="A265" s="39">
        <v>30105</v>
      </c>
      <c r="B265" s="30" t="s">
        <v>38</v>
      </c>
      <c r="C265" s="30" t="s">
        <v>323</v>
      </c>
      <c r="D265" s="30" t="s">
        <v>327</v>
      </c>
      <c r="E265" s="68"/>
      <c r="F265" s="29">
        <v>0</v>
      </c>
      <c r="G265" s="29">
        <f t="shared" si="3"/>
        <v>0</v>
      </c>
      <c r="H265" s="29">
        <v>0</v>
      </c>
      <c r="I265" s="66">
        <f t="shared" si="4"/>
        <v>0</v>
      </c>
      <c r="J265" s="69" t="s">
        <v>1834</v>
      </c>
      <c r="K265" s="34">
        <v>0</v>
      </c>
      <c r="L265" s="56"/>
      <c r="M265" s="34">
        <f t="shared" si="5"/>
        <v>0</v>
      </c>
      <c r="N265" s="34">
        <f t="shared" si="6"/>
        <v>0</v>
      </c>
      <c r="O265" s="36" t="e">
        <f t="shared" ref="O265:O519" si="7">N265/K265</f>
        <v>#DIV/0!</v>
      </c>
    </row>
    <row r="266" spans="1:15" x14ac:dyDescent="0.25">
      <c r="A266" s="39">
        <v>30106</v>
      </c>
      <c r="B266" s="30" t="s">
        <v>38</v>
      </c>
      <c r="C266" s="30" t="s">
        <v>323</v>
      </c>
      <c r="D266" s="30" t="s">
        <v>328</v>
      </c>
      <c r="E266" s="68"/>
      <c r="F266" s="29">
        <v>0</v>
      </c>
      <c r="G266" s="29">
        <f t="shared" ref="G266:G520" si="8">F266-E266</f>
        <v>0</v>
      </c>
      <c r="H266" s="29">
        <v>0</v>
      </c>
      <c r="I266" s="66">
        <f t="shared" ref="I266:I520" si="9">F266-H266</f>
        <v>0</v>
      </c>
      <c r="J266" s="69" t="s">
        <v>1834</v>
      </c>
      <c r="K266" s="34">
        <v>0</v>
      </c>
      <c r="L266" s="56"/>
      <c r="M266" s="34">
        <f t="shared" ref="M266:M520" si="10">H266+L266</f>
        <v>0</v>
      </c>
      <c r="N266" s="34">
        <f t="shared" ref="N266:N520" si="11">K266-M266</f>
        <v>0</v>
      </c>
      <c r="O266" s="36" t="e">
        <f t="shared" si="7"/>
        <v>#DIV/0!</v>
      </c>
    </row>
    <row r="267" spans="1:15" x14ac:dyDescent="0.25">
      <c r="A267" s="39">
        <v>30107</v>
      </c>
      <c r="B267" s="30" t="s">
        <v>38</v>
      </c>
      <c r="C267" s="30" t="s">
        <v>323</v>
      </c>
      <c r="D267" s="30" t="s">
        <v>329</v>
      </c>
      <c r="E267" s="68"/>
      <c r="F267" s="29">
        <v>0</v>
      </c>
      <c r="G267" s="29">
        <f t="shared" si="8"/>
        <v>0</v>
      </c>
      <c r="H267" s="29">
        <v>0</v>
      </c>
      <c r="I267" s="66">
        <f t="shared" si="9"/>
        <v>0</v>
      </c>
      <c r="J267" s="69" t="s">
        <v>1834</v>
      </c>
      <c r="K267" s="34">
        <v>0</v>
      </c>
      <c r="L267" s="29">
        <v>0</v>
      </c>
      <c r="M267" s="34">
        <f t="shared" si="10"/>
        <v>0</v>
      </c>
      <c r="N267" s="34">
        <f t="shared" si="11"/>
        <v>0</v>
      </c>
      <c r="O267" s="36" t="e">
        <f t="shared" si="7"/>
        <v>#DIV/0!</v>
      </c>
    </row>
    <row r="268" spans="1:15" x14ac:dyDescent="0.25">
      <c r="A268" s="39">
        <v>30108</v>
      </c>
      <c r="B268" s="30" t="s">
        <v>38</v>
      </c>
      <c r="C268" s="30" t="s">
        <v>323</v>
      </c>
      <c r="D268" s="30" t="s">
        <v>330</v>
      </c>
      <c r="E268" s="68"/>
      <c r="F268" s="29">
        <v>0</v>
      </c>
      <c r="G268" s="29">
        <f t="shared" si="8"/>
        <v>0</v>
      </c>
      <c r="H268" s="29">
        <v>0</v>
      </c>
      <c r="I268" s="66">
        <f t="shared" si="9"/>
        <v>0</v>
      </c>
      <c r="J268" s="69" t="s">
        <v>1834</v>
      </c>
      <c r="K268" s="34">
        <v>0</v>
      </c>
      <c r="L268" s="56"/>
      <c r="M268" s="34">
        <f t="shared" si="10"/>
        <v>0</v>
      </c>
      <c r="N268" s="34">
        <f t="shared" si="11"/>
        <v>0</v>
      </c>
      <c r="O268" s="36" t="e">
        <f t="shared" si="7"/>
        <v>#DIV/0!</v>
      </c>
    </row>
    <row r="269" spans="1:15" x14ac:dyDescent="0.25">
      <c r="A269" s="39">
        <v>30109</v>
      </c>
      <c r="B269" s="30" t="s">
        <v>38</v>
      </c>
      <c r="C269" s="30" t="s">
        <v>323</v>
      </c>
      <c r="D269" s="30" t="s">
        <v>331</v>
      </c>
      <c r="E269" s="64">
        <v>9400</v>
      </c>
      <c r="F269" s="65">
        <v>10205</v>
      </c>
      <c r="G269" s="65">
        <f t="shared" si="8"/>
        <v>805</v>
      </c>
      <c r="H269" s="65">
        <v>8658</v>
      </c>
      <c r="I269" s="66">
        <f t="shared" si="9"/>
        <v>1547</v>
      </c>
      <c r="J269" s="67">
        <v>0.15160000000000001</v>
      </c>
      <c r="K269" s="34">
        <v>10629</v>
      </c>
      <c r="L269" s="29">
        <v>220</v>
      </c>
      <c r="M269" s="35">
        <f t="shared" si="10"/>
        <v>8878</v>
      </c>
      <c r="N269" s="35">
        <f t="shared" si="11"/>
        <v>1751</v>
      </c>
      <c r="O269" s="36">
        <f t="shared" si="7"/>
        <v>0.16473798099538997</v>
      </c>
    </row>
    <row r="270" spans="1:15" x14ac:dyDescent="0.25">
      <c r="A270" s="39">
        <v>30201</v>
      </c>
      <c r="B270" s="30" t="s">
        <v>38</v>
      </c>
      <c r="C270" s="30" t="s">
        <v>332</v>
      </c>
      <c r="D270" s="30" t="s">
        <v>332</v>
      </c>
      <c r="E270" s="64">
        <v>33635</v>
      </c>
      <c r="F270" s="65">
        <v>37275</v>
      </c>
      <c r="G270" s="65">
        <f t="shared" si="8"/>
        <v>3640</v>
      </c>
      <c r="H270" s="65">
        <v>30936</v>
      </c>
      <c r="I270" s="66">
        <f t="shared" si="9"/>
        <v>6339</v>
      </c>
      <c r="J270" s="67">
        <v>0.1701</v>
      </c>
      <c r="K270" s="34">
        <v>38068</v>
      </c>
      <c r="L270" s="56"/>
      <c r="M270" s="35">
        <f t="shared" si="10"/>
        <v>30936</v>
      </c>
      <c r="N270" s="35">
        <f t="shared" si="11"/>
        <v>7132</v>
      </c>
      <c r="O270" s="36">
        <f t="shared" si="7"/>
        <v>0.18734895450246927</v>
      </c>
    </row>
    <row r="271" spans="1:15" x14ac:dyDescent="0.25">
      <c r="A271" s="39">
        <v>30202</v>
      </c>
      <c r="B271" s="30" t="s">
        <v>38</v>
      </c>
      <c r="C271" s="30" t="s">
        <v>332</v>
      </c>
      <c r="D271" s="30" t="s">
        <v>333</v>
      </c>
      <c r="E271" s="68"/>
      <c r="F271" s="29">
        <v>0</v>
      </c>
      <c r="G271" s="29">
        <f t="shared" si="8"/>
        <v>0</v>
      </c>
      <c r="H271" s="29">
        <v>0</v>
      </c>
      <c r="I271" s="66">
        <f t="shared" si="9"/>
        <v>0</v>
      </c>
      <c r="J271" s="69" t="s">
        <v>1834</v>
      </c>
      <c r="K271" s="34">
        <v>0</v>
      </c>
      <c r="L271" s="29">
        <v>0</v>
      </c>
      <c r="M271" s="34">
        <f t="shared" si="10"/>
        <v>0</v>
      </c>
      <c r="N271" s="34">
        <f t="shared" si="11"/>
        <v>0</v>
      </c>
      <c r="O271" s="36" t="e">
        <f t="shared" si="7"/>
        <v>#DIV/0!</v>
      </c>
    </row>
    <row r="272" spans="1:15" x14ac:dyDescent="0.25">
      <c r="A272" s="39">
        <v>30203</v>
      </c>
      <c r="B272" s="30" t="s">
        <v>38</v>
      </c>
      <c r="C272" s="30" t="s">
        <v>332</v>
      </c>
      <c r="D272" s="30" t="s">
        <v>334</v>
      </c>
      <c r="E272" s="68"/>
      <c r="F272" s="29">
        <v>0</v>
      </c>
      <c r="G272" s="29">
        <f t="shared" si="8"/>
        <v>0</v>
      </c>
      <c r="H272" s="29">
        <v>0</v>
      </c>
      <c r="I272" s="66">
        <f t="shared" si="9"/>
        <v>0</v>
      </c>
      <c r="J272" s="69" t="s">
        <v>1834</v>
      </c>
      <c r="K272" s="34">
        <v>0</v>
      </c>
      <c r="L272" s="56"/>
      <c r="M272" s="34">
        <f t="shared" si="10"/>
        <v>0</v>
      </c>
      <c r="N272" s="34">
        <f t="shared" si="11"/>
        <v>0</v>
      </c>
      <c r="O272" s="36" t="e">
        <f t="shared" si="7"/>
        <v>#DIV/0!</v>
      </c>
    </row>
    <row r="273" spans="1:15" x14ac:dyDescent="0.25">
      <c r="A273" s="39">
        <v>30204</v>
      </c>
      <c r="B273" s="30" t="s">
        <v>38</v>
      </c>
      <c r="C273" s="30" t="s">
        <v>332</v>
      </c>
      <c r="D273" s="30" t="s">
        <v>335</v>
      </c>
      <c r="E273" s="68"/>
      <c r="F273" s="29">
        <v>0</v>
      </c>
      <c r="G273" s="29">
        <f t="shared" si="8"/>
        <v>0</v>
      </c>
      <c r="H273" s="29">
        <v>0</v>
      </c>
      <c r="I273" s="66">
        <f t="shared" si="9"/>
        <v>0</v>
      </c>
      <c r="J273" s="69" t="s">
        <v>1834</v>
      </c>
      <c r="K273" s="34">
        <v>0</v>
      </c>
      <c r="L273" s="29">
        <v>0</v>
      </c>
      <c r="M273" s="34">
        <f t="shared" si="10"/>
        <v>0</v>
      </c>
      <c r="N273" s="34">
        <f t="shared" si="11"/>
        <v>0</v>
      </c>
      <c r="O273" s="36" t="e">
        <f t="shared" si="7"/>
        <v>#DIV/0!</v>
      </c>
    </row>
    <row r="274" spans="1:15" x14ac:dyDescent="0.25">
      <c r="A274" s="39">
        <v>30205</v>
      </c>
      <c r="B274" s="30" t="s">
        <v>38</v>
      </c>
      <c r="C274" s="30" t="s">
        <v>332</v>
      </c>
      <c r="D274" s="30" t="s">
        <v>336</v>
      </c>
      <c r="E274" s="68"/>
      <c r="F274" s="29">
        <v>0</v>
      </c>
      <c r="G274" s="29">
        <f t="shared" si="8"/>
        <v>0</v>
      </c>
      <c r="H274" s="29">
        <v>0</v>
      </c>
      <c r="I274" s="66">
        <f t="shared" si="9"/>
        <v>0</v>
      </c>
      <c r="J274" s="69" t="s">
        <v>1834</v>
      </c>
      <c r="K274" s="34">
        <v>0</v>
      </c>
      <c r="L274" s="29">
        <v>0</v>
      </c>
      <c r="M274" s="34">
        <f t="shared" si="10"/>
        <v>0</v>
      </c>
      <c r="N274" s="34">
        <f t="shared" si="11"/>
        <v>0</v>
      </c>
      <c r="O274" s="36" t="e">
        <f t="shared" si="7"/>
        <v>#DIV/0!</v>
      </c>
    </row>
    <row r="275" spans="1:15" x14ac:dyDescent="0.25">
      <c r="A275" s="39">
        <v>30206</v>
      </c>
      <c r="B275" s="30" t="s">
        <v>38</v>
      </c>
      <c r="C275" s="30" t="s">
        <v>332</v>
      </c>
      <c r="D275" s="30" t="s">
        <v>337</v>
      </c>
      <c r="E275" s="68"/>
      <c r="F275" s="29">
        <v>0</v>
      </c>
      <c r="G275" s="29">
        <f t="shared" si="8"/>
        <v>0</v>
      </c>
      <c r="H275" s="29">
        <v>0</v>
      </c>
      <c r="I275" s="66">
        <f t="shared" si="9"/>
        <v>0</v>
      </c>
      <c r="J275" s="69" t="s">
        <v>1834</v>
      </c>
      <c r="K275" s="34">
        <v>0</v>
      </c>
      <c r="L275" s="56"/>
      <c r="M275" s="34">
        <f t="shared" si="10"/>
        <v>0</v>
      </c>
      <c r="N275" s="34">
        <f t="shared" si="11"/>
        <v>0</v>
      </c>
      <c r="O275" s="36" t="e">
        <f t="shared" si="7"/>
        <v>#DIV/0!</v>
      </c>
    </row>
    <row r="276" spans="1:15" x14ac:dyDescent="0.25">
      <c r="A276" s="39">
        <v>30207</v>
      </c>
      <c r="B276" s="30" t="s">
        <v>38</v>
      </c>
      <c r="C276" s="30" t="s">
        <v>332</v>
      </c>
      <c r="D276" s="30" t="s">
        <v>338</v>
      </c>
      <c r="E276" s="68"/>
      <c r="F276" s="29">
        <v>0</v>
      </c>
      <c r="G276" s="29">
        <f t="shared" si="8"/>
        <v>0</v>
      </c>
      <c r="H276" s="29">
        <v>0</v>
      </c>
      <c r="I276" s="66">
        <f t="shared" si="9"/>
        <v>0</v>
      </c>
      <c r="J276" s="69" t="s">
        <v>1834</v>
      </c>
      <c r="K276" s="34">
        <v>0</v>
      </c>
      <c r="L276" s="56"/>
      <c r="M276" s="34">
        <f t="shared" si="10"/>
        <v>0</v>
      </c>
      <c r="N276" s="34">
        <f t="shared" si="11"/>
        <v>0</v>
      </c>
      <c r="O276" s="36" t="e">
        <f t="shared" si="7"/>
        <v>#DIV/0!</v>
      </c>
    </row>
    <row r="277" spans="1:15" x14ac:dyDescent="0.25">
      <c r="A277" s="39">
        <v>30208</v>
      </c>
      <c r="B277" s="30" t="s">
        <v>38</v>
      </c>
      <c r="C277" s="30" t="s">
        <v>332</v>
      </c>
      <c r="D277" s="30" t="s">
        <v>339</v>
      </c>
      <c r="E277" s="68"/>
      <c r="F277" s="29">
        <v>0</v>
      </c>
      <c r="G277" s="29">
        <f t="shared" si="8"/>
        <v>0</v>
      </c>
      <c r="H277" s="29">
        <v>0</v>
      </c>
      <c r="I277" s="66">
        <f t="shared" si="9"/>
        <v>0</v>
      </c>
      <c r="J277" s="69" t="s">
        <v>1834</v>
      </c>
      <c r="K277" s="34">
        <v>0</v>
      </c>
      <c r="L277" s="56"/>
      <c r="M277" s="34">
        <f t="shared" si="10"/>
        <v>0</v>
      </c>
      <c r="N277" s="34">
        <f t="shared" si="11"/>
        <v>0</v>
      </c>
      <c r="O277" s="36" t="e">
        <f t="shared" si="7"/>
        <v>#DIV/0!</v>
      </c>
    </row>
    <row r="278" spans="1:15" x14ac:dyDescent="0.25">
      <c r="A278" s="39">
        <v>30209</v>
      </c>
      <c r="B278" s="30" t="s">
        <v>38</v>
      </c>
      <c r="C278" s="30" t="s">
        <v>332</v>
      </c>
      <c r="D278" s="30" t="s">
        <v>340</v>
      </c>
      <c r="E278" s="68"/>
      <c r="F278" s="29">
        <v>0</v>
      </c>
      <c r="G278" s="29">
        <f t="shared" si="8"/>
        <v>0</v>
      </c>
      <c r="H278" s="29">
        <v>0</v>
      </c>
      <c r="I278" s="66">
        <f t="shared" si="9"/>
        <v>0</v>
      </c>
      <c r="J278" s="69" t="s">
        <v>1834</v>
      </c>
      <c r="K278" s="34">
        <v>0</v>
      </c>
      <c r="L278" s="29">
        <v>0</v>
      </c>
      <c r="M278" s="34">
        <f t="shared" si="10"/>
        <v>0</v>
      </c>
      <c r="N278" s="34">
        <f t="shared" si="11"/>
        <v>0</v>
      </c>
      <c r="O278" s="36" t="e">
        <f t="shared" si="7"/>
        <v>#DIV/0!</v>
      </c>
    </row>
    <row r="279" spans="1:15" x14ac:dyDescent="0.25">
      <c r="A279" s="39">
        <v>30210</v>
      </c>
      <c r="B279" s="30" t="s">
        <v>38</v>
      </c>
      <c r="C279" s="30" t="s">
        <v>332</v>
      </c>
      <c r="D279" s="30" t="s">
        <v>341</v>
      </c>
      <c r="E279" s="68"/>
      <c r="F279" s="29">
        <v>0</v>
      </c>
      <c r="G279" s="29">
        <f t="shared" si="8"/>
        <v>0</v>
      </c>
      <c r="H279" s="29">
        <v>0</v>
      </c>
      <c r="I279" s="66">
        <f t="shared" si="9"/>
        <v>0</v>
      </c>
      <c r="J279" s="69" t="s">
        <v>1834</v>
      </c>
      <c r="K279" s="34">
        <v>0</v>
      </c>
      <c r="L279" s="56"/>
      <c r="M279" s="34">
        <f t="shared" si="10"/>
        <v>0</v>
      </c>
      <c r="N279" s="34">
        <f t="shared" si="11"/>
        <v>0</v>
      </c>
      <c r="O279" s="36" t="e">
        <f t="shared" si="7"/>
        <v>#DIV/0!</v>
      </c>
    </row>
    <row r="280" spans="1:15" x14ac:dyDescent="0.25">
      <c r="A280" s="39">
        <v>30211</v>
      </c>
      <c r="B280" s="30" t="s">
        <v>38</v>
      </c>
      <c r="C280" s="30" t="s">
        <v>332</v>
      </c>
      <c r="D280" s="30" t="s">
        <v>342</v>
      </c>
      <c r="E280" s="68"/>
      <c r="F280" s="29">
        <v>0</v>
      </c>
      <c r="G280" s="29">
        <f t="shared" si="8"/>
        <v>0</v>
      </c>
      <c r="H280" s="29">
        <v>0</v>
      </c>
      <c r="I280" s="66">
        <f t="shared" si="9"/>
        <v>0</v>
      </c>
      <c r="J280" s="69" t="s">
        <v>1834</v>
      </c>
      <c r="K280" s="34">
        <v>0</v>
      </c>
      <c r="L280" s="56"/>
      <c r="M280" s="34">
        <f t="shared" si="10"/>
        <v>0</v>
      </c>
      <c r="N280" s="34">
        <f t="shared" si="11"/>
        <v>0</v>
      </c>
      <c r="O280" s="36" t="e">
        <f t="shared" si="7"/>
        <v>#DIV/0!</v>
      </c>
    </row>
    <row r="281" spans="1:15" x14ac:dyDescent="0.25">
      <c r="A281" s="39">
        <v>30212</v>
      </c>
      <c r="B281" s="30" t="s">
        <v>38</v>
      </c>
      <c r="C281" s="30" t="s">
        <v>332</v>
      </c>
      <c r="D281" s="30" t="s">
        <v>343</v>
      </c>
      <c r="E281" s="68"/>
      <c r="F281" s="29">
        <v>0</v>
      </c>
      <c r="G281" s="29">
        <f t="shared" si="8"/>
        <v>0</v>
      </c>
      <c r="H281" s="29">
        <v>0</v>
      </c>
      <c r="I281" s="66">
        <f t="shared" si="9"/>
        <v>0</v>
      </c>
      <c r="J281" s="69" t="s">
        <v>1834</v>
      </c>
      <c r="K281" s="34">
        <v>0</v>
      </c>
      <c r="L281" s="56"/>
      <c r="M281" s="34">
        <f t="shared" si="10"/>
        <v>0</v>
      </c>
      <c r="N281" s="34">
        <f t="shared" si="11"/>
        <v>0</v>
      </c>
      <c r="O281" s="36" t="e">
        <f t="shared" si="7"/>
        <v>#DIV/0!</v>
      </c>
    </row>
    <row r="282" spans="1:15" x14ac:dyDescent="0.25">
      <c r="A282" s="39">
        <v>30213</v>
      </c>
      <c r="B282" s="30" t="s">
        <v>38</v>
      </c>
      <c r="C282" s="30" t="s">
        <v>332</v>
      </c>
      <c r="D282" s="30" t="s">
        <v>134</v>
      </c>
      <c r="E282" s="64">
        <v>11494</v>
      </c>
      <c r="F282" s="65">
        <v>12638</v>
      </c>
      <c r="G282" s="65">
        <f t="shared" si="8"/>
        <v>1144</v>
      </c>
      <c r="H282" s="65">
        <v>10968</v>
      </c>
      <c r="I282" s="66">
        <f t="shared" si="9"/>
        <v>1670</v>
      </c>
      <c r="J282" s="67">
        <v>0.1321</v>
      </c>
      <c r="K282" s="34">
        <v>12731</v>
      </c>
      <c r="L282" s="56"/>
      <c r="M282" s="35">
        <f t="shared" si="10"/>
        <v>10968</v>
      </c>
      <c r="N282" s="35">
        <f t="shared" si="11"/>
        <v>1763</v>
      </c>
      <c r="O282" s="36">
        <f t="shared" si="7"/>
        <v>0.13848087345848717</v>
      </c>
    </row>
    <row r="283" spans="1:15" x14ac:dyDescent="0.25">
      <c r="A283" s="39">
        <v>30214</v>
      </c>
      <c r="B283" s="30" t="s">
        <v>38</v>
      </c>
      <c r="C283" s="30" t="s">
        <v>332</v>
      </c>
      <c r="D283" s="30" t="s">
        <v>344</v>
      </c>
      <c r="E283" s="68"/>
      <c r="F283" s="29">
        <v>0</v>
      </c>
      <c r="G283" s="29">
        <f t="shared" si="8"/>
        <v>0</v>
      </c>
      <c r="H283" s="29">
        <v>0</v>
      </c>
      <c r="I283" s="66">
        <f t="shared" si="9"/>
        <v>0</v>
      </c>
      <c r="J283" s="69" t="s">
        <v>1834</v>
      </c>
      <c r="K283" s="34">
        <v>0</v>
      </c>
      <c r="L283" s="56"/>
      <c r="M283" s="34">
        <f t="shared" si="10"/>
        <v>0</v>
      </c>
      <c r="N283" s="34">
        <f t="shared" si="11"/>
        <v>0</v>
      </c>
      <c r="O283" s="36" t="e">
        <f t="shared" si="7"/>
        <v>#DIV/0!</v>
      </c>
    </row>
    <row r="284" spans="1:15" x14ac:dyDescent="0.25">
      <c r="A284" s="39">
        <v>30215</v>
      </c>
      <c r="B284" s="30" t="s">
        <v>38</v>
      </c>
      <c r="C284" s="30" t="s">
        <v>332</v>
      </c>
      <c r="D284" s="30" t="s">
        <v>345</v>
      </c>
      <c r="E284" s="68"/>
      <c r="F284" s="29">
        <v>0</v>
      </c>
      <c r="G284" s="29">
        <f t="shared" si="8"/>
        <v>0</v>
      </c>
      <c r="H284" s="29">
        <v>0</v>
      </c>
      <c r="I284" s="66">
        <f t="shared" si="9"/>
        <v>0</v>
      </c>
      <c r="J284" s="69" t="s">
        <v>1834</v>
      </c>
      <c r="K284" s="34">
        <v>0</v>
      </c>
      <c r="L284" s="56"/>
      <c r="M284" s="34">
        <f t="shared" si="10"/>
        <v>0</v>
      </c>
      <c r="N284" s="34">
        <f t="shared" si="11"/>
        <v>0</v>
      </c>
      <c r="O284" s="36" t="e">
        <f t="shared" si="7"/>
        <v>#DIV/0!</v>
      </c>
    </row>
    <row r="285" spans="1:15" x14ac:dyDescent="0.25">
      <c r="A285" s="39">
        <v>30216</v>
      </c>
      <c r="B285" s="30" t="s">
        <v>38</v>
      </c>
      <c r="C285" s="30" t="s">
        <v>332</v>
      </c>
      <c r="D285" s="30" t="s">
        <v>346</v>
      </c>
      <c r="E285" s="64">
        <v>11819</v>
      </c>
      <c r="F285" s="65">
        <v>12784</v>
      </c>
      <c r="G285" s="65">
        <f t="shared" si="8"/>
        <v>965</v>
      </c>
      <c r="H285" s="65">
        <v>10843</v>
      </c>
      <c r="I285" s="66">
        <f t="shared" si="9"/>
        <v>1941</v>
      </c>
      <c r="J285" s="67">
        <v>0.15179999999999999</v>
      </c>
      <c r="K285" s="34">
        <v>13104</v>
      </c>
      <c r="L285" s="29">
        <v>0</v>
      </c>
      <c r="M285" s="35">
        <f t="shared" si="10"/>
        <v>10843</v>
      </c>
      <c r="N285" s="35">
        <f t="shared" si="11"/>
        <v>2261</v>
      </c>
      <c r="O285" s="36">
        <f t="shared" si="7"/>
        <v>0.17254273504273504</v>
      </c>
    </row>
    <row r="286" spans="1:15" x14ac:dyDescent="0.25">
      <c r="A286" s="39">
        <v>30217</v>
      </c>
      <c r="B286" s="30" t="s">
        <v>38</v>
      </c>
      <c r="C286" s="30" t="s">
        <v>332</v>
      </c>
      <c r="D286" s="30" t="s">
        <v>347</v>
      </c>
      <c r="E286" s="68"/>
      <c r="F286" s="29">
        <v>0</v>
      </c>
      <c r="G286" s="29">
        <f t="shared" si="8"/>
        <v>0</v>
      </c>
      <c r="H286" s="29">
        <v>0</v>
      </c>
      <c r="I286" s="66">
        <f t="shared" si="9"/>
        <v>0</v>
      </c>
      <c r="J286" s="69" t="s">
        <v>1834</v>
      </c>
      <c r="K286" s="34">
        <v>0</v>
      </c>
      <c r="L286" s="56"/>
      <c r="M286" s="34">
        <f t="shared" si="10"/>
        <v>0</v>
      </c>
      <c r="N286" s="34">
        <f t="shared" si="11"/>
        <v>0</v>
      </c>
      <c r="O286" s="36" t="e">
        <f t="shared" si="7"/>
        <v>#DIV/0!</v>
      </c>
    </row>
    <row r="287" spans="1:15" x14ac:dyDescent="0.25">
      <c r="A287" s="39">
        <v>30218</v>
      </c>
      <c r="B287" s="30" t="s">
        <v>38</v>
      </c>
      <c r="C287" s="30" t="s">
        <v>332</v>
      </c>
      <c r="D287" s="30" t="s">
        <v>348</v>
      </c>
      <c r="E287" s="68"/>
      <c r="F287" s="29">
        <v>0</v>
      </c>
      <c r="G287" s="29">
        <f t="shared" si="8"/>
        <v>0</v>
      </c>
      <c r="H287" s="29">
        <v>0</v>
      </c>
      <c r="I287" s="66">
        <f t="shared" si="9"/>
        <v>0</v>
      </c>
      <c r="J287" s="69" t="s">
        <v>1834</v>
      </c>
      <c r="K287" s="34">
        <v>0</v>
      </c>
      <c r="L287" s="56"/>
      <c r="M287" s="34">
        <f t="shared" si="10"/>
        <v>0</v>
      </c>
      <c r="N287" s="34">
        <f t="shared" si="11"/>
        <v>0</v>
      </c>
      <c r="O287" s="36" t="e">
        <f t="shared" si="7"/>
        <v>#DIV/0!</v>
      </c>
    </row>
    <row r="288" spans="1:15" x14ac:dyDescent="0.25">
      <c r="A288" s="39">
        <v>30219</v>
      </c>
      <c r="B288" s="30" t="s">
        <v>38</v>
      </c>
      <c r="C288" s="30" t="s">
        <v>332</v>
      </c>
      <c r="D288" s="30" t="s">
        <v>349</v>
      </c>
      <c r="E288" s="68"/>
      <c r="F288" s="29">
        <v>0</v>
      </c>
      <c r="G288" s="29">
        <f t="shared" si="8"/>
        <v>0</v>
      </c>
      <c r="H288" s="29">
        <v>0</v>
      </c>
      <c r="I288" s="66">
        <f t="shared" si="9"/>
        <v>0</v>
      </c>
      <c r="J288" s="69" t="s">
        <v>1834</v>
      </c>
      <c r="K288" s="34">
        <v>0</v>
      </c>
      <c r="L288" s="56"/>
      <c r="M288" s="34">
        <f t="shared" si="10"/>
        <v>0</v>
      </c>
      <c r="N288" s="34">
        <f t="shared" si="11"/>
        <v>0</v>
      </c>
      <c r="O288" s="36" t="e">
        <f t="shared" si="7"/>
        <v>#DIV/0!</v>
      </c>
    </row>
    <row r="289" spans="1:15" x14ac:dyDescent="0.25">
      <c r="A289" s="39">
        <v>30220</v>
      </c>
      <c r="B289" s="30" t="s">
        <v>38</v>
      </c>
      <c r="C289" s="30" t="s">
        <v>332</v>
      </c>
      <c r="D289" s="30" t="s">
        <v>350</v>
      </c>
      <c r="E289" s="64">
        <v>2705</v>
      </c>
      <c r="F289" s="65">
        <v>3151</v>
      </c>
      <c r="G289" s="65">
        <f t="shared" si="8"/>
        <v>446</v>
      </c>
      <c r="H289" s="65">
        <v>1085</v>
      </c>
      <c r="I289" s="66">
        <f t="shared" si="9"/>
        <v>2066</v>
      </c>
      <c r="J289" s="67">
        <v>0.65569999999999995</v>
      </c>
      <c r="K289" s="34">
        <v>3474</v>
      </c>
      <c r="L289" s="56"/>
      <c r="M289" s="35">
        <f t="shared" si="10"/>
        <v>1085</v>
      </c>
      <c r="N289" s="35">
        <f t="shared" si="11"/>
        <v>2389</v>
      </c>
      <c r="O289" s="36">
        <f t="shared" si="7"/>
        <v>0.68767990788716182</v>
      </c>
    </row>
    <row r="290" spans="1:15" x14ac:dyDescent="0.25">
      <c r="A290" s="39">
        <v>30301</v>
      </c>
      <c r="B290" s="30" t="s">
        <v>38</v>
      </c>
      <c r="C290" s="30" t="s">
        <v>351</v>
      </c>
      <c r="D290" s="30" t="s">
        <v>351</v>
      </c>
      <c r="E290" s="68"/>
      <c r="F290" s="29">
        <v>0</v>
      </c>
      <c r="G290" s="29">
        <f t="shared" si="8"/>
        <v>0</v>
      </c>
      <c r="H290" s="29">
        <v>0</v>
      </c>
      <c r="I290" s="66">
        <f t="shared" si="9"/>
        <v>0</v>
      </c>
      <c r="J290" s="69" t="s">
        <v>1834</v>
      </c>
      <c r="K290" s="34">
        <v>0</v>
      </c>
      <c r="L290" s="56"/>
      <c r="M290" s="34">
        <f t="shared" si="10"/>
        <v>0</v>
      </c>
      <c r="N290" s="34">
        <f t="shared" si="11"/>
        <v>0</v>
      </c>
      <c r="O290" s="36" t="e">
        <f t="shared" si="7"/>
        <v>#DIV/0!</v>
      </c>
    </row>
    <row r="291" spans="1:15" x14ac:dyDescent="0.25">
      <c r="A291" s="39">
        <v>30302</v>
      </c>
      <c r="B291" s="30" t="s">
        <v>38</v>
      </c>
      <c r="C291" s="30" t="s">
        <v>351</v>
      </c>
      <c r="D291" s="30" t="s">
        <v>352</v>
      </c>
      <c r="E291" s="68"/>
      <c r="F291" s="29">
        <v>0</v>
      </c>
      <c r="G291" s="29">
        <f t="shared" si="8"/>
        <v>0</v>
      </c>
      <c r="H291" s="29">
        <v>0</v>
      </c>
      <c r="I291" s="66">
        <f t="shared" si="9"/>
        <v>0</v>
      </c>
      <c r="J291" s="69" t="s">
        <v>1834</v>
      </c>
      <c r="K291" s="34">
        <v>0</v>
      </c>
      <c r="L291" s="56"/>
      <c r="M291" s="34">
        <f t="shared" si="10"/>
        <v>0</v>
      </c>
      <c r="N291" s="34">
        <f t="shared" si="11"/>
        <v>0</v>
      </c>
      <c r="O291" s="36" t="e">
        <f t="shared" si="7"/>
        <v>#DIV/0!</v>
      </c>
    </row>
    <row r="292" spans="1:15" x14ac:dyDescent="0.25">
      <c r="A292" s="39">
        <v>30303</v>
      </c>
      <c r="B292" s="30" t="s">
        <v>38</v>
      </c>
      <c r="C292" s="30" t="s">
        <v>351</v>
      </c>
      <c r="D292" s="30" t="s">
        <v>353</v>
      </c>
      <c r="E292" s="68"/>
      <c r="F292" s="29">
        <v>0</v>
      </c>
      <c r="G292" s="29">
        <f t="shared" si="8"/>
        <v>0</v>
      </c>
      <c r="H292" s="29">
        <v>0</v>
      </c>
      <c r="I292" s="66">
        <f t="shared" si="9"/>
        <v>0</v>
      </c>
      <c r="J292" s="69" t="s">
        <v>1834</v>
      </c>
      <c r="K292" s="34">
        <v>0</v>
      </c>
      <c r="L292" s="29">
        <v>0</v>
      </c>
      <c r="M292" s="34">
        <f t="shared" si="10"/>
        <v>0</v>
      </c>
      <c r="N292" s="34">
        <f t="shared" si="11"/>
        <v>0</v>
      </c>
      <c r="O292" s="36" t="e">
        <f t="shared" si="7"/>
        <v>#DIV/0!</v>
      </c>
    </row>
    <row r="293" spans="1:15" x14ac:dyDescent="0.25">
      <c r="A293" s="39">
        <v>30304</v>
      </c>
      <c r="B293" s="30" t="s">
        <v>38</v>
      </c>
      <c r="C293" s="30" t="s">
        <v>351</v>
      </c>
      <c r="D293" s="30" t="s">
        <v>354</v>
      </c>
      <c r="E293" s="68"/>
      <c r="F293" s="29">
        <v>0</v>
      </c>
      <c r="G293" s="29">
        <f t="shared" si="8"/>
        <v>0</v>
      </c>
      <c r="H293" s="29">
        <v>0</v>
      </c>
      <c r="I293" s="66">
        <f t="shared" si="9"/>
        <v>0</v>
      </c>
      <c r="J293" s="69" t="s">
        <v>1834</v>
      </c>
      <c r="K293" s="34">
        <v>0</v>
      </c>
      <c r="L293" s="29">
        <v>0</v>
      </c>
      <c r="M293" s="34">
        <f t="shared" si="10"/>
        <v>0</v>
      </c>
      <c r="N293" s="34">
        <f t="shared" si="11"/>
        <v>0</v>
      </c>
      <c r="O293" s="36" t="e">
        <f t="shared" si="7"/>
        <v>#DIV/0!</v>
      </c>
    </row>
    <row r="294" spans="1:15" x14ac:dyDescent="0.25">
      <c r="A294" s="39">
        <v>30305</v>
      </c>
      <c r="B294" s="30" t="s">
        <v>38</v>
      </c>
      <c r="C294" s="30" t="s">
        <v>351</v>
      </c>
      <c r="D294" s="30" t="s">
        <v>355</v>
      </c>
      <c r="E294" s="68"/>
      <c r="F294" s="29">
        <v>0</v>
      </c>
      <c r="G294" s="29">
        <f t="shared" si="8"/>
        <v>0</v>
      </c>
      <c r="H294" s="29">
        <v>0</v>
      </c>
      <c r="I294" s="66">
        <f t="shared" si="9"/>
        <v>0</v>
      </c>
      <c r="J294" s="69" t="s">
        <v>1834</v>
      </c>
      <c r="K294" s="34">
        <v>0</v>
      </c>
      <c r="L294" s="56"/>
      <c r="M294" s="34">
        <f t="shared" si="10"/>
        <v>0</v>
      </c>
      <c r="N294" s="34">
        <f t="shared" si="11"/>
        <v>0</v>
      </c>
      <c r="O294" s="36" t="e">
        <f t="shared" si="7"/>
        <v>#DIV/0!</v>
      </c>
    </row>
    <row r="295" spans="1:15" x14ac:dyDescent="0.25">
      <c r="A295" s="39">
        <v>30306</v>
      </c>
      <c r="B295" s="30" t="s">
        <v>38</v>
      </c>
      <c r="C295" s="30" t="s">
        <v>351</v>
      </c>
      <c r="D295" s="30" t="s">
        <v>356</v>
      </c>
      <c r="E295" s="68"/>
      <c r="F295" s="29">
        <v>0</v>
      </c>
      <c r="G295" s="29">
        <f t="shared" si="8"/>
        <v>0</v>
      </c>
      <c r="H295" s="29">
        <v>0</v>
      </c>
      <c r="I295" s="66">
        <f t="shared" si="9"/>
        <v>0</v>
      </c>
      <c r="J295" s="69" t="s">
        <v>1834</v>
      </c>
      <c r="K295" s="34">
        <v>0</v>
      </c>
      <c r="L295" s="56"/>
      <c r="M295" s="34">
        <f t="shared" si="10"/>
        <v>0</v>
      </c>
      <c r="N295" s="34">
        <f t="shared" si="11"/>
        <v>0</v>
      </c>
      <c r="O295" s="36" t="e">
        <f t="shared" si="7"/>
        <v>#DIV/0!</v>
      </c>
    </row>
    <row r="296" spans="1:15" x14ac:dyDescent="0.25">
      <c r="A296" s="39">
        <v>30307</v>
      </c>
      <c r="B296" s="30" t="s">
        <v>38</v>
      </c>
      <c r="C296" s="30" t="s">
        <v>351</v>
      </c>
      <c r="D296" s="30" t="s">
        <v>357</v>
      </c>
      <c r="E296" s="68"/>
      <c r="F296" s="29">
        <v>0</v>
      </c>
      <c r="G296" s="29">
        <f t="shared" si="8"/>
        <v>0</v>
      </c>
      <c r="H296" s="29">
        <v>0</v>
      </c>
      <c r="I296" s="66">
        <f t="shared" si="9"/>
        <v>0</v>
      </c>
      <c r="J296" s="69" t="s">
        <v>1834</v>
      </c>
      <c r="K296" s="34">
        <v>0</v>
      </c>
      <c r="L296" s="56"/>
      <c r="M296" s="34">
        <f t="shared" si="10"/>
        <v>0</v>
      </c>
      <c r="N296" s="34">
        <f t="shared" si="11"/>
        <v>0</v>
      </c>
      <c r="O296" s="36" t="e">
        <f t="shared" si="7"/>
        <v>#DIV/0!</v>
      </c>
    </row>
    <row r="297" spans="1:15" x14ac:dyDescent="0.25">
      <c r="A297" s="39">
        <v>30401</v>
      </c>
      <c r="B297" s="30" t="s">
        <v>38</v>
      </c>
      <c r="C297" s="30" t="s">
        <v>358</v>
      </c>
      <c r="D297" s="30" t="s">
        <v>359</v>
      </c>
      <c r="E297" s="64">
        <v>3793</v>
      </c>
      <c r="F297" s="65">
        <v>4589</v>
      </c>
      <c r="G297" s="65">
        <f t="shared" si="8"/>
        <v>796</v>
      </c>
      <c r="H297" s="65">
        <v>3689</v>
      </c>
      <c r="I297" s="66">
        <f t="shared" si="9"/>
        <v>900</v>
      </c>
      <c r="J297" s="67">
        <v>0.19620000000000001</v>
      </c>
      <c r="K297" s="34">
        <v>4656</v>
      </c>
      <c r="L297" s="56"/>
      <c r="M297" s="35">
        <f t="shared" si="10"/>
        <v>3689</v>
      </c>
      <c r="N297" s="35">
        <f t="shared" si="11"/>
        <v>967</v>
      </c>
      <c r="O297" s="36">
        <f t="shared" si="7"/>
        <v>0.20768900343642613</v>
      </c>
    </row>
    <row r="298" spans="1:15" x14ac:dyDescent="0.25">
      <c r="A298" s="39">
        <v>30402</v>
      </c>
      <c r="B298" s="30" t="s">
        <v>38</v>
      </c>
      <c r="C298" s="30" t="s">
        <v>358</v>
      </c>
      <c r="D298" s="30" t="s">
        <v>360</v>
      </c>
      <c r="E298" s="68"/>
      <c r="F298" s="29">
        <v>0</v>
      </c>
      <c r="G298" s="29">
        <f t="shared" si="8"/>
        <v>0</v>
      </c>
      <c r="H298" s="29">
        <v>0</v>
      </c>
      <c r="I298" s="66">
        <f t="shared" si="9"/>
        <v>0</v>
      </c>
      <c r="J298" s="69" t="s">
        <v>1834</v>
      </c>
      <c r="K298" s="34">
        <v>0</v>
      </c>
      <c r="L298" s="56"/>
      <c r="M298" s="34">
        <f t="shared" si="10"/>
        <v>0</v>
      </c>
      <c r="N298" s="34">
        <f t="shared" si="11"/>
        <v>0</v>
      </c>
      <c r="O298" s="36" t="e">
        <f t="shared" si="7"/>
        <v>#DIV/0!</v>
      </c>
    </row>
    <row r="299" spans="1:15" x14ac:dyDescent="0.25">
      <c r="A299" s="39">
        <v>30403</v>
      </c>
      <c r="B299" s="30" t="s">
        <v>38</v>
      </c>
      <c r="C299" s="30" t="s">
        <v>358</v>
      </c>
      <c r="D299" s="30" t="s">
        <v>361</v>
      </c>
      <c r="E299" s="68"/>
      <c r="F299" s="29">
        <v>0</v>
      </c>
      <c r="G299" s="29">
        <f t="shared" si="8"/>
        <v>0</v>
      </c>
      <c r="H299" s="29">
        <v>0</v>
      </c>
      <c r="I299" s="66">
        <f t="shared" si="9"/>
        <v>0</v>
      </c>
      <c r="J299" s="69" t="s">
        <v>1834</v>
      </c>
      <c r="K299" s="34">
        <v>0</v>
      </c>
      <c r="L299" s="56"/>
      <c r="M299" s="34">
        <f t="shared" si="10"/>
        <v>0</v>
      </c>
      <c r="N299" s="34">
        <f t="shared" si="11"/>
        <v>0</v>
      </c>
      <c r="O299" s="36" t="e">
        <f t="shared" si="7"/>
        <v>#DIV/0!</v>
      </c>
    </row>
    <row r="300" spans="1:15" x14ac:dyDescent="0.25">
      <c r="A300" s="39">
        <v>30404</v>
      </c>
      <c r="B300" s="30" t="s">
        <v>38</v>
      </c>
      <c r="C300" s="30" t="s">
        <v>358</v>
      </c>
      <c r="D300" s="30" t="s">
        <v>362</v>
      </c>
      <c r="E300" s="68"/>
      <c r="F300" s="29">
        <v>0</v>
      </c>
      <c r="G300" s="29">
        <f t="shared" si="8"/>
        <v>0</v>
      </c>
      <c r="H300" s="29">
        <v>0</v>
      </c>
      <c r="I300" s="66">
        <f t="shared" si="9"/>
        <v>0</v>
      </c>
      <c r="J300" s="69" t="s">
        <v>1834</v>
      </c>
      <c r="K300" s="34">
        <v>0</v>
      </c>
      <c r="L300" s="29">
        <v>0</v>
      </c>
      <c r="M300" s="34">
        <f t="shared" si="10"/>
        <v>0</v>
      </c>
      <c r="N300" s="34">
        <f t="shared" si="11"/>
        <v>0</v>
      </c>
      <c r="O300" s="36" t="e">
        <f t="shared" si="7"/>
        <v>#DIV/0!</v>
      </c>
    </row>
    <row r="301" spans="1:15" x14ac:dyDescent="0.25">
      <c r="A301" s="39">
        <v>30405</v>
      </c>
      <c r="B301" s="30" t="s">
        <v>38</v>
      </c>
      <c r="C301" s="30" t="s">
        <v>358</v>
      </c>
      <c r="D301" s="30" t="s">
        <v>163</v>
      </c>
      <c r="E301" s="68"/>
      <c r="F301" s="29">
        <v>0</v>
      </c>
      <c r="G301" s="29">
        <f t="shared" si="8"/>
        <v>0</v>
      </c>
      <c r="H301" s="29">
        <v>0</v>
      </c>
      <c r="I301" s="66">
        <f t="shared" si="9"/>
        <v>0</v>
      </c>
      <c r="J301" s="69" t="s">
        <v>1834</v>
      </c>
      <c r="K301" s="34">
        <v>0</v>
      </c>
      <c r="L301" s="56"/>
      <c r="M301" s="34">
        <f t="shared" si="10"/>
        <v>0</v>
      </c>
      <c r="N301" s="34">
        <f t="shared" si="11"/>
        <v>0</v>
      </c>
      <c r="O301" s="36" t="e">
        <f t="shared" si="7"/>
        <v>#DIV/0!</v>
      </c>
    </row>
    <row r="302" spans="1:15" x14ac:dyDescent="0.25">
      <c r="A302" s="39">
        <v>30406</v>
      </c>
      <c r="B302" s="30" t="s">
        <v>38</v>
      </c>
      <c r="C302" s="30" t="s">
        <v>358</v>
      </c>
      <c r="D302" s="30" t="s">
        <v>363</v>
      </c>
      <c r="E302" s="68"/>
      <c r="F302" s="29">
        <v>0</v>
      </c>
      <c r="G302" s="29">
        <f t="shared" si="8"/>
        <v>0</v>
      </c>
      <c r="H302" s="29">
        <v>0</v>
      </c>
      <c r="I302" s="66">
        <f t="shared" si="9"/>
        <v>0</v>
      </c>
      <c r="J302" s="69" t="s">
        <v>1834</v>
      </c>
      <c r="K302" s="34">
        <v>0</v>
      </c>
      <c r="L302" s="56"/>
      <c r="M302" s="34">
        <f t="shared" si="10"/>
        <v>0</v>
      </c>
      <c r="N302" s="34">
        <f t="shared" si="11"/>
        <v>0</v>
      </c>
      <c r="O302" s="36" t="e">
        <f t="shared" si="7"/>
        <v>#DIV/0!</v>
      </c>
    </row>
    <row r="303" spans="1:15" x14ac:dyDescent="0.25">
      <c r="A303" s="39">
        <v>30407</v>
      </c>
      <c r="B303" s="30" t="s">
        <v>38</v>
      </c>
      <c r="C303" s="30" t="s">
        <v>358</v>
      </c>
      <c r="D303" s="30" t="s">
        <v>364</v>
      </c>
      <c r="E303" s="68"/>
      <c r="F303" s="29">
        <v>0</v>
      </c>
      <c r="G303" s="29">
        <f t="shared" si="8"/>
        <v>0</v>
      </c>
      <c r="H303" s="29">
        <v>0</v>
      </c>
      <c r="I303" s="66">
        <f t="shared" si="9"/>
        <v>0</v>
      </c>
      <c r="J303" s="69" t="s">
        <v>1834</v>
      </c>
      <c r="K303" s="34">
        <v>0</v>
      </c>
      <c r="L303" s="56"/>
      <c r="M303" s="34">
        <f t="shared" si="10"/>
        <v>0</v>
      </c>
      <c r="N303" s="34">
        <f t="shared" si="11"/>
        <v>0</v>
      </c>
      <c r="O303" s="36" t="e">
        <f t="shared" si="7"/>
        <v>#DIV/0!</v>
      </c>
    </row>
    <row r="304" spans="1:15" x14ac:dyDescent="0.25">
      <c r="A304" s="39">
        <v>30408</v>
      </c>
      <c r="B304" s="30" t="s">
        <v>38</v>
      </c>
      <c r="C304" s="30" t="s">
        <v>358</v>
      </c>
      <c r="D304" s="30" t="s">
        <v>365</v>
      </c>
      <c r="E304" s="68"/>
      <c r="F304" s="29">
        <v>0</v>
      </c>
      <c r="G304" s="29">
        <f t="shared" si="8"/>
        <v>0</v>
      </c>
      <c r="H304" s="29">
        <v>0</v>
      </c>
      <c r="I304" s="66">
        <f t="shared" si="9"/>
        <v>0</v>
      </c>
      <c r="J304" s="69" t="s">
        <v>1834</v>
      </c>
      <c r="K304" s="34">
        <v>0</v>
      </c>
      <c r="L304" s="56"/>
      <c r="M304" s="34">
        <f t="shared" si="10"/>
        <v>0</v>
      </c>
      <c r="N304" s="34">
        <f t="shared" si="11"/>
        <v>0</v>
      </c>
      <c r="O304" s="36" t="e">
        <f t="shared" si="7"/>
        <v>#DIV/0!</v>
      </c>
    </row>
    <row r="305" spans="1:15" x14ac:dyDescent="0.25">
      <c r="A305" s="39">
        <v>30409</v>
      </c>
      <c r="B305" s="30" t="s">
        <v>38</v>
      </c>
      <c r="C305" s="30" t="s">
        <v>358</v>
      </c>
      <c r="D305" s="30" t="s">
        <v>366</v>
      </c>
      <c r="E305" s="68"/>
      <c r="F305" s="29">
        <v>0</v>
      </c>
      <c r="G305" s="29">
        <f t="shared" si="8"/>
        <v>0</v>
      </c>
      <c r="H305" s="29">
        <v>0</v>
      </c>
      <c r="I305" s="66">
        <f t="shared" si="9"/>
        <v>0</v>
      </c>
      <c r="J305" s="69" t="s">
        <v>1834</v>
      </c>
      <c r="K305" s="34">
        <v>0</v>
      </c>
      <c r="L305" s="56"/>
      <c r="M305" s="34">
        <f t="shared" si="10"/>
        <v>0</v>
      </c>
      <c r="N305" s="34">
        <f t="shared" si="11"/>
        <v>0</v>
      </c>
      <c r="O305" s="36" t="e">
        <f t="shared" si="7"/>
        <v>#DIV/0!</v>
      </c>
    </row>
    <row r="306" spans="1:15" x14ac:dyDescent="0.25">
      <c r="A306" s="39">
        <v>30410</v>
      </c>
      <c r="B306" s="30" t="s">
        <v>38</v>
      </c>
      <c r="C306" s="30" t="s">
        <v>358</v>
      </c>
      <c r="D306" s="30" t="s">
        <v>367</v>
      </c>
      <c r="E306" s="68"/>
      <c r="F306" s="29">
        <v>0</v>
      </c>
      <c r="G306" s="29">
        <f t="shared" si="8"/>
        <v>0</v>
      </c>
      <c r="H306" s="29">
        <v>0</v>
      </c>
      <c r="I306" s="66">
        <f t="shared" si="9"/>
        <v>0</v>
      </c>
      <c r="J306" s="69" t="s">
        <v>1834</v>
      </c>
      <c r="K306" s="34">
        <v>0</v>
      </c>
      <c r="L306" s="56"/>
      <c r="M306" s="34">
        <f t="shared" si="10"/>
        <v>0</v>
      </c>
      <c r="N306" s="34">
        <f t="shared" si="11"/>
        <v>0</v>
      </c>
      <c r="O306" s="36" t="e">
        <f t="shared" si="7"/>
        <v>#DIV/0!</v>
      </c>
    </row>
    <row r="307" spans="1:15" x14ac:dyDescent="0.25">
      <c r="A307" s="39">
        <v>30411</v>
      </c>
      <c r="B307" s="30" t="s">
        <v>38</v>
      </c>
      <c r="C307" s="30" t="s">
        <v>358</v>
      </c>
      <c r="D307" s="30" t="s">
        <v>368</v>
      </c>
      <c r="E307" s="68"/>
      <c r="F307" s="29">
        <v>0</v>
      </c>
      <c r="G307" s="29">
        <f t="shared" si="8"/>
        <v>0</v>
      </c>
      <c r="H307" s="29">
        <v>0</v>
      </c>
      <c r="I307" s="66">
        <f t="shared" si="9"/>
        <v>0</v>
      </c>
      <c r="J307" s="69" t="s">
        <v>1834</v>
      </c>
      <c r="K307" s="34">
        <v>0</v>
      </c>
      <c r="L307" s="56"/>
      <c r="M307" s="34">
        <f t="shared" si="10"/>
        <v>0</v>
      </c>
      <c r="N307" s="34">
        <f t="shared" si="11"/>
        <v>0</v>
      </c>
      <c r="O307" s="36" t="e">
        <f t="shared" si="7"/>
        <v>#DIV/0!</v>
      </c>
    </row>
    <row r="308" spans="1:15" x14ac:dyDescent="0.25">
      <c r="A308" s="39">
        <v>30412</v>
      </c>
      <c r="B308" s="30" t="s">
        <v>38</v>
      </c>
      <c r="C308" s="30" t="s">
        <v>358</v>
      </c>
      <c r="D308" s="30" t="s">
        <v>369</v>
      </c>
      <c r="E308" s="68"/>
      <c r="F308" s="29">
        <v>0</v>
      </c>
      <c r="G308" s="29">
        <f t="shared" si="8"/>
        <v>0</v>
      </c>
      <c r="H308" s="29">
        <v>0</v>
      </c>
      <c r="I308" s="66">
        <f t="shared" si="9"/>
        <v>0</v>
      </c>
      <c r="J308" s="69" t="s">
        <v>1834</v>
      </c>
      <c r="K308" s="34">
        <v>0</v>
      </c>
      <c r="L308" s="56"/>
      <c r="M308" s="34">
        <f t="shared" si="10"/>
        <v>0</v>
      </c>
      <c r="N308" s="34">
        <f t="shared" si="11"/>
        <v>0</v>
      </c>
      <c r="O308" s="36" t="e">
        <f t="shared" si="7"/>
        <v>#DIV/0!</v>
      </c>
    </row>
    <row r="309" spans="1:15" x14ac:dyDescent="0.25">
      <c r="A309" s="39">
        <v>30413</v>
      </c>
      <c r="B309" s="30" t="s">
        <v>38</v>
      </c>
      <c r="C309" s="30" t="s">
        <v>358</v>
      </c>
      <c r="D309" s="30" t="s">
        <v>370</v>
      </c>
      <c r="E309" s="68"/>
      <c r="F309" s="29">
        <v>0</v>
      </c>
      <c r="G309" s="29">
        <f t="shared" si="8"/>
        <v>0</v>
      </c>
      <c r="H309" s="29">
        <v>0</v>
      </c>
      <c r="I309" s="66">
        <f t="shared" si="9"/>
        <v>0</v>
      </c>
      <c r="J309" s="69" t="s">
        <v>1834</v>
      </c>
      <c r="K309" s="34">
        <v>0</v>
      </c>
      <c r="L309" s="56"/>
      <c r="M309" s="34">
        <f t="shared" si="10"/>
        <v>0</v>
      </c>
      <c r="N309" s="34">
        <f t="shared" si="11"/>
        <v>0</v>
      </c>
      <c r="O309" s="36" t="e">
        <f t="shared" si="7"/>
        <v>#DIV/0!</v>
      </c>
    </row>
    <row r="310" spans="1:15" x14ac:dyDescent="0.25">
      <c r="A310" s="39">
        <v>30414</v>
      </c>
      <c r="B310" s="30" t="s">
        <v>38</v>
      </c>
      <c r="C310" s="30" t="s">
        <v>358</v>
      </c>
      <c r="D310" s="30" t="s">
        <v>371</v>
      </c>
      <c r="E310" s="68"/>
      <c r="F310" s="29">
        <v>0</v>
      </c>
      <c r="G310" s="29">
        <f t="shared" si="8"/>
        <v>0</v>
      </c>
      <c r="H310" s="29">
        <v>0</v>
      </c>
      <c r="I310" s="66">
        <f t="shared" si="9"/>
        <v>0</v>
      </c>
      <c r="J310" s="69" t="s">
        <v>1834</v>
      </c>
      <c r="K310" s="34">
        <v>0</v>
      </c>
      <c r="L310" s="56"/>
      <c r="M310" s="34">
        <f t="shared" si="10"/>
        <v>0</v>
      </c>
      <c r="N310" s="34">
        <f t="shared" si="11"/>
        <v>0</v>
      </c>
      <c r="O310" s="36" t="e">
        <f t="shared" si="7"/>
        <v>#DIV/0!</v>
      </c>
    </row>
    <row r="311" spans="1:15" x14ac:dyDescent="0.25">
      <c r="A311" s="39">
        <v>30415</v>
      </c>
      <c r="B311" s="30" t="s">
        <v>38</v>
      </c>
      <c r="C311" s="30" t="s">
        <v>358</v>
      </c>
      <c r="D311" s="30" t="s">
        <v>372</v>
      </c>
      <c r="E311" s="68"/>
      <c r="F311" s="29">
        <v>0</v>
      </c>
      <c r="G311" s="29">
        <f t="shared" si="8"/>
        <v>0</v>
      </c>
      <c r="H311" s="29">
        <v>0</v>
      </c>
      <c r="I311" s="66">
        <f t="shared" si="9"/>
        <v>0</v>
      </c>
      <c r="J311" s="69" t="s">
        <v>1834</v>
      </c>
      <c r="K311" s="34">
        <v>0</v>
      </c>
      <c r="L311" s="56"/>
      <c r="M311" s="34">
        <f t="shared" si="10"/>
        <v>0</v>
      </c>
      <c r="N311" s="34">
        <f t="shared" si="11"/>
        <v>0</v>
      </c>
      <c r="O311" s="36" t="e">
        <f t="shared" si="7"/>
        <v>#DIV/0!</v>
      </c>
    </row>
    <row r="312" spans="1:15" x14ac:dyDescent="0.25">
      <c r="A312" s="39">
        <v>30416</v>
      </c>
      <c r="B312" s="30" t="s">
        <v>38</v>
      </c>
      <c r="C312" s="30" t="s">
        <v>358</v>
      </c>
      <c r="D312" s="30" t="s">
        <v>373</v>
      </c>
      <c r="E312" s="68"/>
      <c r="F312" s="29">
        <v>0</v>
      </c>
      <c r="G312" s="29">
        <f t="shared" si="8"/>
        <v>0</v>
      </c>
      <c r="H312" s="29">
        <v>0</v>
      </c>
      <c r="I312" s="66">
        <f t="shared" si="9"/>
        <v>0</v>
      </c>
      <c r="J312" s="69" t="s">
        <v>1834</v>
      </c>
      <c r="K312" s="34">
        <v>0</v>
      </c>
      <c r="L312" s="56"/>
      <c r="M312" s="34">
        <f t="shared" si="10"/>
        <v>0</v>
      </c>
      <c r="N312" s="34">
        <f t="shared" si="11"/>
        <v>0</v>
      </c>
      <c r="O312" s="36" t="e">
        <f t="shared" si="7"/>
        <v>#DIV/0!</v>
      </c>
    </row>
    <row r="313" spans="1:15" x14ac:dyDescent="0.25">
      <c r="A313" s="39">
        <v>30417</v>
      </c>
      <c r="B313" s="30" t="s">
        <v>38</v>
      </c>
      <c r="C313" s="30" t="s">
        <v>358</v>
      </c>
      <c r="D313" s="30" t="s">
        <v>374</v>
      </c>
      <c r="E313" s="68"/>
      <c r="F313" s="29">
        <v>0</v>
      </c>
      <c r="G313" s="29">
        <f t="shared" si="8"/>
        <v>0</v>
      </c>
      <c r="H313" s="29">
        <v>0</v>
      </c>
      <c r="I313" s="66">
        <f t="shared" si="9"/>
        <v>0</v>
      </c>
      <c r="J313" s="69" t="s">
        <v>1834</v>
      </c>
      <c r="K313" s="34">
        <v>0</v>
      </c>
      <c r="L313" s="29">
        <v>0</v>
      </c>
      <c r="M313" s="34">
        <f t="shared" si="10"/>
        <v>0</v>
      </c>
      <c r="N313" s="34">
        <f t="shared" si="11"/>
        <v>0</v>
      </c>
      <c r="O313" s="36" t="e">
        <f t="shared" si="7"/>
        <v>#DIV/0!</v>
      </c>
    </row>
    <row r="314" spans="1:15" x14ac:dyDescent="0.25">
      <c r="A314" s="39">
        <v>30501</v>
      </c>
      <c r="B314" s="30" t="s">
        <v>38</v>
      </c>
      <c r="C314" s="30" t="s">
        <v>375</v>
      </c>
      <c r="D314" s="30" t="s">
        <v>376</v>
      </c>
      <c r="E314" s="64">
        <v>3710</v>
      </c>
      <c r="F314" s="65">
        <v>4116</v>
      </c>
      <c r="G314" s="65">
        <f t="shared" si="8"/>
        <v>406</v>
      </c>
      <c r="H314" s="65">
        <v>3227</v>
      </c>
      <c r="I314" s="66">
        <f t="shared" si="9"/>
        <v>889</v>
      </c>
      <c r="J314" s="67">
        <v>0.216</v>
      </c>
      <c r="K314" s="34">
        <v>4178</v>
      </c>
      <c r="L314" s="29">
        <v>0</v>
      </c>
      <c r="M314" s="35">
        <f t="shared" si="10"/>
        <v>3227</v>
      </c>
      <c r="N314" s="35">
        <f t="shared" si="11"/>
        <v>951</v>
      </c>
      <c r="O314" s="36">
        <f t="shared" si="7"/>
        <v>0.22762087123025371</v>
      </c>
    </row>
    <row r="315" spans="1:15" x14ac:dyDescent="0.25">
      <c r="A315" s="39">
        <v>30502</v>
      </c>
      <c r="B315" s="30" t="s">
        <v>38</v>
      </c>
      <c r="C315" s="30" t="s">
        <v>375</v>
      </c>
      <c r="D315" s="30" t="s">
        <v>375</v>
      </c>
      <c r="E315" s="68"/>
      <c r="F315" s="29">
        <v>0</v>
      </c>
      <c r="G315" s="29">
        <f t="shared" si="8"/>
        <v>0</v>
      </c>
      <c r="H315" s="29">
        <v>0</v>
      </c>
      <c r="I315" s="66">
        <f t="shared" si="9"/>
        <v>0</v>
      </c>
      <c r="J315" s="69" t="s">
        <v>1834</v>
      </c>
      <c r="K315" s="34">
        <v>0</v>
      </c>
      <c r="L315" s="56"/>
      <c r="M315" s="34">
        <f t="shared" si="10"/>
        <v>0</v>
      </c>
      <c r="N315" s="34">
        <f t="shared" si="11"/>
        <v>0</v>
      </c>
      <c r="O315" s="36" t="e">
        <f t="shared" si="7"/>
        <v>#DIV/0!</v>
      </c>
    </row>
    <row r="316" spans="1:15" x14ac:dyDescent="0.25">
      <c r="A316" s="39">
        <v>30503</v>
      </c>
      <c r="B316" s="30" t="s">
        <v>38</v>
      </c>
      <c r="C316" s="30" t="s">
        <v>375</v>
      </c>
      <c r="D316" s="30" t="s">
        <v>377</v>
      </c>
      <c r="E316" s="68"/>
      <c r="F316" s="29">
        <v>0</v>
      </c>
      <c r="G316" s="29">
        <f t="shared" si="8"/>
        <v>0</v>
      </c>
      <c r="H316" s="29">
        <v>0</v>
      </c>
      <c r="I316" s="66">
        <f t="shared" si="9"/>
        <v>0</v>
      </c>
      <c r="J316" s="69" t="s">
        <v>1834</v>
      </c>
      <c r="K316" s="34">
        <v>0</v>
      </c>
      <c r="L316" s="56"/>
      <c r="M316" s="34">
        <f t="shared" si="10"/>
        <v>0</v>
      </c>
      <c r="N316" s="34">
        <f t="shared" si="11"/>
        <v>0</v>
      </c>
      <c r="O316" s="36" t="e">
        <f t="shared" si="7"/>
        <v>#DIV/0!</v>
      </c>
    </row>
    <row r="317" spans="1:15" x14ac:dyDescent="0.25">
      <c r="A317" s="39">
        <v>30504</v>
      </c>
      <c r="B317" s="30" t="s">
        <v>38</v>
      </c>
      <c r="C317" s="30" t="s">
        <v>375</v>
      </c>
      <c r="D317" s="30" t="s">
        <v>378</v>
      </c>
      <c r="E317" s="64">
        <v>3337</v>
      </c>
      <c r="F317" s="65">
        <v>3724</v>
      </c>
      <c r="G317" s="65">
        <f t="shared" si="8"/>
        <v>387</v>
      </c>
      <c r="H317" s="65">
        <v>2370</v>
      </c>
      <c r="I317" s="66">
        <f t="shared" si="9"/>
        <v>1354</v>
      </c>
      <c r="J317" s="67">
        <v>0.36359999999999998</v>
      </c>
      <c r="K317" s="34">
        <v>3789</v>
      </c>
      <c r="L317" s="29">
        <v>0</v>
      </c>
      <c r="M317" s="35">
        <f t="shared" si="10"/>
        <v>2370</v>
      </c>
      <c r="N317" s="35">
        <f t="shared" si="11"/>
        <v>1419</v>
      </c>
      <c r="O317" s="36">
        <f t="shared" si="7"/>
        <v>0.3745051464766429</v>
      </c>
    </row>
    <row r="318" spans="1:15" x14ac:dyDescent="0.25">
      <c r="A318" s="39">
        <v>30505</v>
      </c>
      <c r="B318" s="30" t="s">
        <v>38</v>
      </c>
      <c r="C318" s="30" t="s">
        <v>375</v>
      </c>
      <c r="D318" s="30" t="s">
        <v>379</v>
      </c>
      <c r="E318" s="68"/>
      <c r="F318" s="29">
        <v>0</v>
      </c>
      <c r="G318" s="29">
        <f t="shared" si="8"/>
        <v>0</v>
      </c>
      <c r="H318" s="29">
        <v>0</v>
      </c>
      <c r="I318" s="66">
        <f t="shared" si="9"/>
        <v>0</v>
      </c>
      <c r="J318" s="69" t="s">
        <v>1834</v>
      </c>
      <c r="K318" s="34">
        <v>0</v>
      </c>
      <c r="L318" s="29">
        <v>0</v>
      </c>
      <c r="M318" s="34">
        <f t="shared" si="10"/>
        <v>0</v>
      </c>
      <c r="N318" s="34">
        <f t="shared" si="11"/>
        <v>0</v>
      </c>
      <c r="O318" s="36" t="e">
        <f t="shared" si="7"/>
        <v>#DIV/0!</v>
      </c>
    </row>
    <row r="319" spans="1:15" x14ac:dyDescent="0.25">
      <c r="A319" s="39">
        <v>30506</v>
      </c>
      <c r="B319" s="30" t="s">
        <v>38</v>
      </c>
      <c r="C319" s="30" t="s">
        <v>375</v>
      </c>
      <c r="D319" s="30" t="s">
        <v>380</v>
      </c>
      <c r="E319" s="64">
        <v>4081</v>
      </c>
      <c r="F319" s="65">
        <v>6667</v>
      </c>
      <c r="G319" s="65">
        <f t="shared" si="8"/>
        <v>2586</v>
      </c>
      <c r="H319" s="65">
        <v>3333</v>
      </c>
      <c r="I319" s="66">
        <f t="shared" si="9"/>
        <v>3334</v>
      </c>
      <c r="J319" s="67">
        <v>0.50009999999999999</v>
      </c>
      <c r="K319" s="34">
        <v>7414</v>
      </c>
      <c r="L319" s="29">
        <v>0</v>
      </c>
      <c r="M319" s="35">
        <f t="shared" si="10"/>
        <v>3333</v>
      </c>
      <c r="N319" s="35">
        <f t="shared" si="11"/>
        <v>4081</v>
      </c>
      <c r="O319" s="36">
        <f t="shared" si="7"/>
        <v>0.55044510385756673</v>
      </c>
    </row>
    <row r="320" spans="1:15" x14ac:dyDescent="0.25">
      <c r="A320" s="39">
        <v>30601</v>
      </c>
      <c r="B320" s="30" t="s">
        <v>38</v>
      </c>
      <c r="C320" s="30" t="s">
        <v>381</v>
      </c>
      <c r="D320" s="30" t="s">
        <v>381</v>
      </c>
      <c r="E320" s="68"/>
      <c r="F320" s="29">
        <v>0</v>
      </c>
      <c r="G320" s="29">
        <f t="shared" si="8"/>
        <v>0</v>
      </c>
      <c r="H320" s="29">
        <v>0</v>
      </c>
      <c r="I320" s="66">
        <f t="shared" si="9"/>
        <v>0</v>
      </c>
      <c r="J320" s="69" t="s">
        <v>1834</v>
      </c>
      <c r="K320" s="34">
        <v>0</v>
      </c>
      <c r="L320" s="56"/>
      <c r="M320" s="34">
        <f t="shared" si="10"/>
        <v>0</v>
      </c>
      <c r="N320" s="34">
        <f t="shared" si="11"/>
        <v>0</v>
      </c>
      <c r="O320" s="36" t="e">
        <f t="shared" si="7"/>
        <v>#DIV/0!</v>
      </c>
    </row>
    <row r="321" spans="1:15" x14ac:dyDescent="0.25">
      <c r="A321" s="39">
        <v>30602</v>
      </c>
      <c r="B321" s="30" t="s">
        <v>38</v>
      </c>
      <c r="C321" s="30" t="s">
        <v>381</v>
      </c>
      <c r="D321" s="30" t="s">
        <v>382</v>
      </c>
      <c r="E321" s="64">
        <v>6203</v>
      </c>
      <c r="F321" s="65">
        <v>6655</v>
      </c>
      <c r="G321" s="65">
        <f t="shared" si="8"/>
        <v>452</v>
      </c>
      <c r="H321" s="65">
        <v>5013</v>
      </c>
      <c r="I321" s="66">
        <f t="shared" si="9"/>
        <v>1642</v>
      </c>
      <c r="J321" s="67">
        <v>0.2467</v>
      </c>
      <c r="K321" s="34">
        <v>6727</v>
      </c>
      <c r="L321" s="29">
        <v>0</v>
      </c>
      <c r="M321" s="35">
        <f t="shared" si="10"/>
        <v>5013</v>
      </c>
      <c r="N321" s="35">
        <f t="shared" si="11"/>
        <v>1714</v>
      </c>
      <c r="O321" s="36">
        <f t="shared" si="7"/>
        <v>0.25479411327486251</v>
      </c>
    </row>
    <row r="322" spans="1:15" x14ac:dyDescent="0.25">
      <c r="A322" s="39">
        <v>30603</v>
      </c>
      <c r="B322" s="30" t="s">
        <v>38</v>
      </c>
      <c r="C322" s="30" t="s">
        <v>381</v>
      </c>
      <c r="D322" s="30" t="s">
        <v>383</v>
      </c>
      <c r="E322" s="68"/>
      <c r="F322" s="29">
        <v>0</v>
      </c>
      <c r="G322" s="29">
        <f t="shared" si="8"/>
        <v>0</v>
      </c>
      <c r="H322" s="29">
        <v>0</v>
      </c>
      <c r="I322" s="66">
        <f t="shared" si="9"/>
        <v>0</v>
      </c>
      <c r="J322" s="69" t="s">
        <v>1834</v>
      </c>
      <c r="K322" s="34">
        <v>0</v>
      </c>
      <c r="L322" s="29">
        <v>0</v>
      </c>
      <c r="M322" s="34">
        <f t="shared" si="10"/>
        <v>0</v>
      </c>
      <c r="N322" s="34">
        <f t="shared" si="11"/>
        <v>0</v>
      </c>
      <c r="O322" s="36" t="e">
        <f t="shared" si="7"/>
        <v>#DIV/0!</v>
      </c>
    </row>
    <row r="323" spans="1:15" x14ac:dyDescent="0.25">
      <c r="A323" s="39">
        <v>30604</v>
      </c>
      <c r="B323" s="30" t="s">
        <v>38</v>
      </c>
      <c r="C323" s="30" t="s">
        <v>381</v>
      </c>
      <c r="D323" s="30" t="s">
        <v>384</v>
      </c>
      <c r="E323" s="68"/>
      <c r="F323" s="29">
        <v>0</v>
      </c>
      <c r="G323" s="29">
        <f t="shared" si="8"/>
        <v>0</v>
      </c>
      <c r="H323" s="29">
        <v>0</v>
      </c>
      <c r="I323" s="66">
        <f t="shared" si="9"/>
        <v>0</v>
      </c>
      <c r="J323" s="69" t="s">
        <v>1834</v>
      </c>
      <c r="K323" s="34">
        <v>0</v>
      </c>
      <c r="L323" s="29">
        <v>0</v>
      </c>
      <c r="M323" s="34">
        <f t="shared" si="10"/>
        <v>0</v>
      </c>
      <c r="N323" s="34">
        <f t="shared" si="11"/>
        <v>0</v>
      </c>
      <c r="O323" s="36" t="e">
        <f t="shared" si="7"/>
        <v>#DIV/0!</v>
      </c>
    </row>
    <row r="324" spans="1:15" x14ac:dyDescent="0.25">
      <c r="A324" s="39">
        <v>30605</v>
      </c>
      <c r="B324" s="30" t="s">
        <v>38</v>
      </c>
      <c r="C324" s="30" t="s">
        <v>381</v>
      </c>
      <c r="D324" s="30" t="s">
        <v>385</v>
      </c>
      <c r="E324" s="68"/>
      <c r="F324" s="29">
        <v>0</v>
      </c>
      <c r="G324" s="29">
        <f t="shared" si="8"/>
        <v>0</v>
      </c>
      <c r="H324" s="29">
        <v>0</v>
      </c>
      <c r="I324" s="66">
        <f t="shared" si="9"/>
        <v>0</v>
      </c>
      <c r="J324" s="69" t="s">
        <v>1834</v>
      </c>
      <c r="K324" s="34">
        <v>0</v>
      </c>
      <c r="L324" s="56"/>
      <c r="M324" s="34">
        <f t="shared" si="10"/>
        <v>0</v>
      </c>
      <c r="N324" s="34">
        <f t="shared" si="11"/>
        <v>0</v>
      </c>
      <c r="O324" s="36" t="e">
        <f t="shared" si="7"/>
        <v>#DIV/0!</v>
      </c>
    </row>
    <row r="325" spans="1:15" x14ac:dyDescent="0.25">
      <c r="A325" s="39">
        <v>30606</v>
      </c>
      <c r="B325" s="30" t="s">
        <v>38</v>
      </c>
      <c r="C325" s="30" t="s">
        <v>381</v>
      </c>
      <c r="D325" s="30" t="s">
        <v>386</v>
      </c>
      <c r="E325" s="68"/>
      <c r="F325" s="29">
        <v>0</v>
      </c>
      <c r="G325" s="29">
        <f t="shared" si="8"/>
        <v>0</v>
      </c>
      <c r="H325" s="29">
        <v>0</v>
      </c>
      <c r="I325" s="66">
        <f t="shared" si="9"/>
        <v>0</v>
      </c>
      <c r="J325" s="69" t="s">
        <v>1834</v>
      </c>
      <c r="K325" s="34">
        <v>0</v>
      </c>
      <c r="L325" s="56"/>
      <c r="M325" s="34">
        <f t="shared" si="10"/>
        <v>0</v>
      </c>
      <c r="N325" s="34">
        <f t="shared" si="11"/>
        <v>0</v>
      </c>
      <c r="O325" s="36" t="e">
        <f t="shared" si="7"/>
        <v>#DIV/0!</v>
      </c>
    </row>
    <row r="326" spans="1:15" x14ac:dyDescent="0.25">
      <c r="A326" s="39">
        <v>30607</v>
      </c>
      <c r="B326" s="30" t="s">
        <v>38</v>
      </c>
      <c r="C326" s="30" t="s">
        <v>381</v>
      </c>
      <c r="D326" s="30" t="s">
        <v>387</v>
      </c>
      <c r="E326" s="68"/>
      <c r="F326" s="29">
        <v>0</v>
      </c>
      <c r="G326" s="29">
        <f t="shared" si="8"/>
        <v>0</v>
      </c>
      <c r="H326" s="29">
        <v>0</v>
      </c>
      <c r="I326" s="66">
        <f t="shared" si="9"/>
        <v>0</v>
      </c>
      <c r="J326" s="69" t="s">
        <v>1834</v>
      </c>
      <c r="K326" s="34">
        <v>0</v>
      </c>
      <c r="L326" s="56"/>
      <c r="M326" s="34">
        <f t="shared" si="10"/>
        <v>0</v>
      </c>
      <c r="N326" s="34">
        <f t="shared" si="11"/>
        <v>0</v>
      </c>
      <c r="O326" s="36" t="e">
        <f t="shared" si="7"/>
        <v>#DIV/0!</v>
      </c>
    </row>
    <row r="327" spans="1:15" x14ac:dyDescent="0.25">
      <c r="A327" s="39">
        <v>30608</v>
      </c>
      <c r="B327" s="30" t="s">
        <v>38</v>
      </c>
      <c r="C327" s="30" t="s">
        <v>381</v>
      </c>
      <c r="D327" s="30" t="s">
        <v>388</v>
      </c>
      <c r="E327" s="68"/>
      <c r="F327" s="29">
        <v>0</v>
      </c>
      <c r="G327" s="29">
        <f t="shared" si="8"/>
        <v>0</v>
      </c>
      <c r="H327" s="29">
        <v>0</v>
      </c>
      <c r="I327" s="66">
        <f t="shared" si="9"/>
        <v>0</v>
      </c>
      <c r="J327" s="69" t="s">
        <v>1834</v>
      </c>
      <c r="K327" s="34">
        <v>0</v>
      </c>
      <c r="L327" s="29">
        <v>0</v>
      </c>
      <c r="M327" s="34">
        <f t="shared" si="10"/>
        <v>0</v>
      </c>
      <c r="N327" s="34">
        <f t="shared" si="11"/>
        <v>0</v>
      </c>
      <c r="O327" s="36" t="e">
        <f t="shared" si="7"/>
        <v>#DIV/0!</v>
      </c>
    </row>
    <row r="328" spans="1:15" x14ac:dyDescent="0.25">
      <c r="A328" s="39">
        <v>30609</v>
      </c>
      <c r="B328" s="30" t="s">
        <v>38</v>
      </c>
      <c r="C328" s="30" t="s">
        <v>381</v>
      </c>
      <c r="D328" s="30" t="s">
        <v>389</v>
      </c>
      <c r="E328" s="68"/>
      <c r="F328" s="29">
        <v>0</v>
      </c>
      <c r="G328" s="29">
        <f t="shared" si="8"/>
        <v>0</v>
      </c>
      <c r="H328" s="29">
        <v>0</v>
      </c>
      <c r="I328" s="66">
        <f t="shared" si="9"/>
        <v>0</v>
      </c>
      <c r="J328" s="69" t="s">
        <v>1834</v>
      </c>
      <c r="K328" s="34">
        <v>0</v>
      </c>
      <c r="L328" s="56"/>
      <c r="M328" s="34">
        <f t="shared" si="10"/>
        <v>0</v>
      </c>
      <c r="N328" s="34">
        <f t="shared" si="11"/>
        <v>0</v>
      </c>
      <c r="O328" s="36" t="e">
        <f t="shared" si="7"/>
        <v>#DIV/0!</v>
      </c>
    </row>
    <row r="329" spans="1:15" x14ac:dyDescent="0.25">
      <c r="A329" s="39">
        <v>30610</v>
      </c>
      <c r="B329" s="30" t="s">
        <v>38</v>
      </c>
      <c r="C329" s="30" t="s">
        <v>381</v>
      </c>
      <c r="D329" s="30" t="s">
        <v>390</v>
      </c>
      <c r="E329" s="68"/>
      <c r="F329" s="29">
        <v>0</v>
      </c>
      <c r="G329" s="29">
        <f t="shared" si="8"/>
        <v>0</v>
      </c>
      <c r="H329" s="29">
        <v>0</v>
      </c>
      <c r="I329" s="66">
        <f t="shared" si="9"/>
        <v>0</v>
      </c>
      <c r="J329" s="69" t="s">
        <v>1834</v>
      </c>
      <c r="K329" s="34">
        <v>0</v>
      </c>
      <c r="L329" s="56"/>
      <c r="M329" s="34">
        <f t="shared" si="10"/>
        <v>0</v>
      </c>
      <c r="N329" s="34">
        <f t="shared" si="11"/>
        <v>0</v>
      </c>
      <c r="O329" s="36" t="e">
        <f t="shared" si="7"/>
        <v>#DIV/0!</v>
      </c>
    </row>
    <row r="330" spans="1:15" x14ac:dyDescent="0.25">
      <c r="A330" s="39">
        <v>30611</v>
      </c>
      <c r="B330" s="30" t="s">
        <v>38</v>
      </c>
      <c r="C330" s="30" t="s">
        <v>381</v>
      </c>
      <c r="D330" s="30" t="s">
        <v>391</v>
      </c>
      <c r="E330" s="68"/>
      <c r="F330" s="29">
        <v>0</v>
      </c>
      <c r="G330" s="29">
        <f t="shared" si="8"/>
        <v>0</v>
      </c>
      <c r="H330" s="29">
        <v>0</v>
      </c>
      <c r="I330" s="66">
        <f t="shared" si="9"/>
        <v>0</v>
      </c>
      <c r="J330" s="69" t="s">
        <v>1834</v>
      </c>
      <c r="K330" s="34">
        <v>0</v>
      </c>
      <c r="L330" s="56"/>
      <c r="M330" s="34">
        <f t="shared" si="10"/>
        <v>0</v>
      </c>
      <c r="N330" s="34">
        <f t="shared" si="11"/>
        <v>0</v>
      </c>
      <c r="O330" s="36" t="e">
        <f t="shared" si="7"/>
        <v>#DIV/0!</v>
      </c>
    </row>
    <row r="331" spans="1:15" x14ac:dyDescent="0.25">
      <c r="A331" s="39">
        <v>30701</v>
      </c>
      <c r="B331" s="30" t="s">
        <v>38</v>
      </c>
      <c r="C331" s="30" t="s">
        <v>392</v>
      </c>
      <c r="D331" s="30" t="s">
        <v>393</v>
      </c>
      <c r="E331" s="64">
        <v>2699</v>
      </c>
      <c r="F331" s="65">
        <v>3255</v>
      </c>
      <c r="G331" s="65">
        <f t="shared" si="8"/>
        <v>556</v>
      </c>
      <c r="H331" s="65">
        <v>2197</v>
      </c>
      <c r="I331" s="66">
        <f t="shared" si="9"/>
        <v>1058</v>
      </c>
      <c r="J331" s="67">
        <v>0.32500000000000001</v>
      </c>
      <c r="K331" s="34">
        <v>3311</v>
      </c>
      <c r="L331" s="56"/>
      <c r="M331" s="35">
        <f t="shared" si="10"/>
        <v>2197</v>
      </c>
      <c r="N331" s="35">
        <f t="shared" si="11"/>
        <v>1114</v>
      </c>
      <c r="O331" s="36">
        <f t="shared" si="7"/>
        <v>0.33645424343098762</v>
      </c>
    </row>
    <row r="332" spans="1:15" x14ac:dyDescent="0.25">
      <c r="A332" s="39">
        <v>30702</v>
      </c>
      <c r="B332" s="30" t="s">
        <v>38</v>
      </c>
      <c r="C332" s="30" t="s">
        <v>392</v>
      </c>
      <c r="D332" s="30" t="s">
        <v>394</v>
      </c>
      <c r="E332" s="68"/>
      <c r="F332" s="29">
        <v>0</v>
      </c>
      <c r="G332" s="29">
        <f t="shared" si="8"/>
        <v>0</v>
      </c>
      <c r="H332" s="29">
        <v>0</v>
      </c>
      <c r="I332" s="66">
        <f t="shared" si="9"/>
        <v>0</v>
      </c>
      <c r="J332" s="69" t="s">
        <v>1834</v>
      </c>
      <c r="K332" s="34">
        <v>0</v>
      </c>
      <c r="L332" s="29">
        <v>0</v>
      </c>
      <c r="M332" s="34">
        <f t="shared" si="10"/>
        <v>0</v>
      </c>
      <c r="N332" s="34">
        <f t="shared" si="11"/>
        <v>0</v>
      </c>
      <c r="O332" s="36" t="e">
        <f t="shared" si="7"/>
        <v>#DIV/0!</v>
      </c>
    </row>
    <row r="333" spans="1:15" x14ac:dyDescent="0.25">
      <c r="A333" s="39">
        <v>30703</v>
      </c>
      <c r="B333" s="30" t="s">
        <v>38</v>
      </c>
      <c r="C333" s="30" t="s">
        <v>392</v>
      </c>
      <c r="D333" s="30" t="s">
        <v>395</v>
      </c>
      <c r="E333" s="68"/>
      <c r="F333" s="29">
        <v>0</v>
      </c>
      <c r="G333" s="29">
        <f t="shared" si="8"/>
        <v>0</v>
      </c>
      <c r="H333" s="29">
        <v>0</v>
      </c>
      <c r="I333" s="66">
        <f t="shared" si="9"/>
        <v>0</v>
      </c>
      <c r="J333" s="69" t="s">
        <v>1834</v>
      </c>
      <c r="K333" s="34">
        <v>0</v>
      </c>
      <c r="L333" s="56"/>
      <c r="M333" s="34">
        <f t="shared" si="10"/>
        <v>0</v>
      </c>
      <c r="N333" s="34">
        <f t="shared" si="11"/>
        <v>0</v>
      </c>
      <c r="O333" s="36" t="e">
        <f t="shared" si="7"/>
        <v>#DIV/0!</v>
      </c>
    </row>
    <row r="334" spans="1:15" x14ac:dyDescent="0.25">
      <c r="A334" s="39">
        <v>30704</v>
      </c>
      <c r="B334" s="30" t="s">
        <v>38</v>
      </c>
      <c r="C334" s="30" t="s">
        <v>392</v>
      </c>
      <c r="D334" s="30" t="s">
        <v>396</v>
      </c>
      <c r="E334" s="68"/>
      <c r="F334" s="29">
        <v>0</v>
      </c>
      <c r="G334" s="29">
        <f t="shared" si="8"/>
        <v>0</v>
      </c>
      <c r="H334" s="29">
        <v>0</v>
      </c>
      <c r="I334" s="66">
        <f t="shared" si="9"/>
        <v>0</v>
      </c>
      <c r="J334" s="69" t="s">
        <v>1834</v>
      </c>
      <c r="K334" s="34">
        <v>0</v>
      </c>
      <c r="L334" s="29">
        <v>0</v>
      </c>
      <c r="M334" s="34">
        <f t="shared" si="10"/>
        <v>0</v>
      </c>
      <c r="N334" s="34">
        <f t="shared" si="11"/>
        <v>0</v>
      </c>
      <c r="O334" s="36" t="e">
        <f t="shared" si="7"/>
        <v>#DIV/0!</v>
      </c>
    </row>
    <row r="335" spans="1:15" x14ac:dyDescent="0.25">
      <c r="A335" s="39">
        <v>30705</v>
      </c>
      <c r="B335" s="30" t="s">
        <v>38</v>
      </c>
      <c r="C335" s="30" t="s">
        <v>392</v>
      </c>
      <c r="D335" s="30" t="s">
        <v>397</v>
      </c>
      <c r="E335" s="68"/>
      <c r="F335" s="29">
        <v>0</v>
      </c>
      <c r="G335" s="29">
        <f t="shared" si="8"/>
        <v>0</v>
      </c>
      <c r="H335" s="29">
        <v>0</v>
      </c>
      <c r="I335" s="66">
        <f t="shared" si="9"/>
        <v>0</v>
      </c>
      <c r="J335" s="69" t="s">
        <v>1834</v>
      </c>
      <c r="K335" s="34">
        <v>0</v>
      </c>
      <c r="L335" s="56"/>
      <c r="M335" s="34">
        <f t="shared" si="10"/>
        <v>0</v>
      </c>
      <c r="N335" s="34">
        <f t="shared" si="11"/>
        <v>0</v>
      </c>
      <c r="O335" s="36" t="e">
        <f t="shared" si="7"/>
        <v>#DIV/0!</v>
      </c>
    </row>
    <row r="336" spans="1:15" x14ac:dyDescent="0.25">
      <c r="A336" s="39">
        <v>30706</v>
      </c>
      <c r="B336" s="30" t="s">
        <v>38</v>
      </c>
      <c r="C336" s="30" t="s">
        <v>392</v>
      </c>
      <c r="D336" s="30" t="s">
        <v>398</v>
      </c>
      <c r="E336" s="68"/>
      <c r="F336" s="29">
        <v>0</v>
      </c>
      <c r="G336" s="29">
        <f t="shared" si="8"/>
        <v>0</v>
      </c>
      <c r="H336" s="29">
        <v>0</v>
      </c>
      <c r="I336" s="66">
        <f t="shared" si="9"/>
        <v>0</v>
      </c>
      <c r="J336" s="69" t="s">
        <v>1834</v>
      </c>
      <c r="K336" s="34">
        <v>0</v>
      </c>
      <c r="L336" s="56"/>
      <c r="M336" s="34">
        <f t="shared" si="10"/>
        <v>0</v>
      </c>
      <c r="N336" s="34">
        <f t="shared" si="11"/>
        <v>0</v>
      </c>
      <c r="O336" s="36" t="e">
        <f t="shared" si="7"/>
        <v>#DIV/0!</v>
      </c>
    </row>
    <row r="337" spans="1:15" x14ac:dyDescent="0.25">
      <c r="A337" s="39">
        <v>30707</v>
      </c>
      <c r="B337" s="30" t="s">
        <v>38</v>
      </c>
      <c r="C337" s="30" t="s">
        <v>392</v>
      </c>
      <c r="D337" s="30" t="s">
        <v>399</v>
      </c>
      <c r="E337" s="68"/>
      <c r="F337" s="29">
        <v>0</v>
      </c>
      <c r="G337" s="29">
        <f t="shared" si="8"/>
        <v>0</v>
      </c>
      <c r="H337" s="29">
        <v>0</v>
      </c>
      <c r="I337" s="66">
        <f t="shared" si="9"/>
        <v>0</v>
      </c>
      <c r="J337" s="69" t="s">
        <v>1834</v>
      </c>
      <c r="K337" s="34">
        <v>0</v>
      </c>
      <c r="L337" s="56"/>
      <c r="M337" s="34">
        <f t="shared" si="10"/>
        <v>0</v>
      </c>
      <c r="N337" s="34">
        <f t="shared" si="11"/>
        <v>0</v>
      </c>
      <c r="O337" s="36" t="e">
        <f t="shared" si="7"/>
        <v>#DIV/0!</v>
      </c>
    </row>
    <row r="338" spans="1:15" x14ac:dyDescent="0.25">
      <c r="A338" s="39">
        <v>30708</v>
      </c>
      <c r="B338" s="30" t="s">
        <v>38</v>
      </c>
      <c r="C338" s="30" t="s">
        <v>392</v>
      </c>
      <c r="D338" s="30" t="s">
        <v>400</v>
      </c>
      <c r="E338" s="68"/>
      <c r="F338" s="29">
        <v>0</v>
      </c>
      <c r="G338" s="29">
        <f t="shared" si="8"/>
        <v>0</v>
      </c>
      <c r="H338" s="29">
        <v>0</v>
      </c>
      <c r="I338" s="66">
        <f t="shared" si="9"/>
        <v>0</v>
      </c>
      <c r="J338" s="69" t="s">
        <v>1834</v>
      </c>
      <c r="K338" s="34">
        <v>0</v>
      </c>
      <c r="L338" s="56"/>
      <c r="M338" s="34">
        <f t="shared" si="10"/>
        <v>0</v>
      </c>
      <c r="N338" s="34">
        <f t="shared" si="11"/>
        <v>0</v>
      </c>
      <c r="O338" s="36" t="e">
        <f t="shared" si="7"/>
        <v>#DIV/0!</v>
      </c>
    </row>
    <row r="339" spans="1:15" x14ac:dyDescent="0.25">
      <c r="A339" s="39">
        <v>30709</v>
      </c>
      <c r="B339" s="30" t="s">
        <v>38</v>
      </c>
      <c r="C339" s="30" t="s">
        <v>392</v>
      </c>
      <c r="D339" s="30" t="s">
        <v>401</v>
      </c>
      <c r="E339" s="68"/>
      <c r="F339" s="29">
        <v>0</v>
      </c>
      <c r="G339" s="29">
        <f t="shared" si="8"/>
        <v>0</v>
      </c>
      <c r="H339" s="29">
        <v>0</v>
      </c>
      <c r="I339" s="66">
        <f t="shared" si="9"/>
        <v>0</v>
      </c>
      <c r="J339" s="69" t="s">
        <v>1834</v>
      </c>
      <c r="K339" s="34">
        <v>0</v>
      </c>
      <c r="L339" s="56"/>
      <c r="M339" s="34">
        <f t="shared" si="10"/>
        <v>0</v>
      </c>
      <c r="N339" s="34">
        <f t="shared" si="11"/>
        <v>0</v>
      </c>
      <c r="O339" s="36" t="e">
        <f t="shared" si="7"/>
        <v>#DIV/0!</v>
      </c>
    </row>
    <row r="340" spans="1:15" x14ac:dyDescent="0.25">
      <c r="A340" s="39">
        <v>30710</v>
      </c>
      <c r="B340" s="30" t="s">
        <v>38</v>
      </c>
      <c r="C340" s="30" t="s">
        <v>392</v>
      </c>
      <c r="D340" s="30" t="s">
        <v>150</v>
      </c>
      <c r="E340" s="68"/>
      <c r="F340" s="29">
        <v>0</v>
      </c>
      <c r="G340" s="29">
        <f t="shared" si="8"/>
        <v>0</v>
      </c>
      <c r="H340" s="29">
        <v>0</v>
      </c>
      <c r="I340" s="66">
        <f t="shared" si="9"/>
        <v>0</v>
      </c>
      <c r="J340" s="69" t="s">
        <v>1834</v>
      </c>
      <c r="K340" s="34">
        <v>0</v>
      </c>
      <c r="L340" s="56"/>
      <c r="M340" s="34">
        <f t="shared" si="10"/>
        <v>0</v>
      </c>
      <c r="N340" s="34">
        <f t="shared" si="11"/>
        <v>0</v>
      </c>
      <c r="O340" s="36" t="e">
        <f t="shared" si="7"/>
        <v>#DIV/0!</v>
      </c>
    </row>
    <row r="341" spans="1:15" x14ac:dyDescent="0.25">
      <c r="A341" s="39">
        <v>30711</v>
      </c>
      <c r="B341" s="30" t="s">
        <v>38</v>
      </c>
      <c r="C341" s="30" t="s">
        <v>392</v>
      </c>
      <c r="D341" s="30" t="s">
        <v>402</v>
      </c>
      <c r="E341" s="68"/>
      <c r="F341" s="29">
        <v>0</v>
      </c>
      <c r="G341" s="29">
        <f t="shared" si="8"/>
        <v>0</v>
      </c>
      <c r="H341" s="29">
        <v>0</v>
      </c>
      <c r="I341" s="66">
        <f t="shared" si="9"/>
        <v>0</v>
      </c>
      <c r="J341" s="69" t="s">
        <v>1834</v>
      </c>
      <c r="K341" s="34">
        <v>0</v>
      </c>
      <c r="L341" s="56"/>
      <c r="M341" s="34">
        <f t="shared" si="10"/>
        <v>0</v>
      </c>
      <c r="N341" s="34">
        <f t="shared" si="11"/>
        <v>0</v>
      </c>
      <c r="O341" s="36" t="e">
        <f t="shared" si="7"/>
        <v>#DIV/0!</v>
      </c>
    </row>
    <row r="342" spans="1:15" x14ac:dyDescent="0.25">
      <c r="A342" s="39">
        <v>30712</v>
      </c>
      <c r="B342" s="30" t="s">
        <v>38</v>
      </c>
      <c r="C342" s="30" t="s">
        <v>392</v>
      </c>
      <c r="D342" s="30" t="s">
        <v>403</v>
      </c>
      <c r="E342" s="68"/>
      <c r="F342" s="29">
        <v>0</v>
      </c>
      <c r="G342" s="29">
        <f t="shared" si="8"/>
        <v>0</v>
      </c>
      <c r="H342" s="29">
        <v>0</v>
      </c>
      <c r="I342" s="66">
        <f t="shared" si="9"/>
        <v>0</v>
      </c>
      <c r="J342" s="69" t="s">
        <v>1834</v>
      </c>
      <c r="K342" s="34">
        <v>0</v>
      </c>
      <c r="L342" s="56"/>
      <c r="M342" s="34">
        <f t="shared" si="10"/>
        <v>0</v>
      </c>
      <c r="N342" s="34">
        <f t="shared" si="11"/>
        <v>0</v>
      </c>
      <c r="O342" s="36" t="e">
        <f t="shared" si="7"/>
        <v>#DIV/0!</v>
      </c>
    </row>
    <row r="343" spans="1:15" x14ac:dyDescent="0.25">
      <c r="A343" s="39">
        <v>30713</v>
      </c>
      <c r="B343" s="30" t="s">
        <v>38</v>
      </c>
      <c r="C343" s="30" t="s">
        <v>392</v>
      </c>
      <c r="D343" s="30" t="s">
        <v>404</v>
      </c>
      <c r="E343" s="68"/>
      <c r="F343" s="29">
        <v>0</v>
      </c>
      <c r="G343" s="29">
        <f t="shared" si="8"/>
        <v>0</v>
      </c>
      <c r="H343" s="29">
        <v>0</v>
      </c>
      <c r="I343" s="66">
        <f t="shared" si="9"/>
        <v>0</v>
      </c>
      <c r="J343" s="69" t="s">
        <v>1834</v>
      </c>
      <c r="K343" s="34">
        <v>0</v>
      </c>
      <c r="L343" s="56"/>
      <c r="M343" s="34">
        <f t="shared" si="10"/>
        <v>0</v>
      </c>
      <c r="N343" s="34">
        <f t="shared" si="11"/>
        <v>0</v>
      </c>
      <c r="O343" s="36" t="e">
        <f t="shared" si="7"/>
        <v>#DIV/0!</v>
      </c>
    </row>
    <row r="344" spans="1:15" x14ac:dyDescent="0.25">
      <c r="A344" s="39">
        <v>30714</v>
      </c>
      <c r="B344" s="30" t="s">
        <v>38</v>
      </c>
      <c r="C344" s="30" t="s">
        <v>392</v>
      </c>
      <c r="D344" s="30" t="s">
        <v>405</v>
      </c>
      <c r="E344" s="68"/>
      <c r="F344" s="29">
        <v>0</v>
      </c>
      <c r="G344" s="29">
        <f t="shared" si="8"/>
        <v>0</v>
      </c>
      <c r="H344" s="29">
        <v>0</v>
      </c>
      <c r="I344" s="66">
        <f t="shared" si="9"/>
        <v>0</v>
      </c>
      <c r="J344" s="69" t="s">
        <v>1834</v>
      </c>
      <c r="K344" s="34">
        <v>0</v>
      </c>
      <c r="L344" s="56"/>
      <c r="M344" s="34">
        <f t="shared" si="10"/>
        <v>0</v>
      </c>
      <c r="N344" s="34">
        <f t="shared" si="11"/>
        <v>0</v>
      </c>
      <c r="O344" s="36" t="e">
        <f t="shared" si="7"/>
        <v>#DIV/0!</v>
      </c>
    </row>
    <row r="345" spans="1:15" x14ac:dyDescent="0.25">
      <c r="A345" s="39">
        <v>40101</v>
      </c>
      <c r="B345" s="30" t="s">
        <v>39</v>
      </c>
      <c r="C345" s="30" t="s">
        <v>39</v>
      </c>
      <c r="D345" s="30" t="s">
        <v>39</v>
      </c>
      <c r="E345" s="64">
        <v>50519</v>
      </c>
      <c r="F345" s="65">
        <v>55033</v>
      </c>
      <c r="G345" s="65">
        <f t="shared" si="8"/>
        <v>4514</v>
      </c>
      <c r="H345" s="65">
        <v>50519</v>
      </c>
      <c r="I345" s="66">
        <f t="shared" si="9"/>
        <v>4514</v>
      </c>
      <c r="J345" s="67">
        <v>8.2000000000000003E-2</v>
      </c>
      <c r="K345" s="34">
        <v>54400</v>
      </c>
      <c r="L345" s="56"/>
      <c r="M345" s="35">
        <f t="shared" si="10"/>
        <v>50519</v>
      </c>
      <c r="N345" s="35">
        <f t="shared" si="11"/>
        <v>3881</v>
      </c>
      <c r="O345" s="36">
        <f t="shared" si="7"/>
        <v>7.1341911764705876E-2</v>
      </c>
    </row>
    <row r="346" spans="1:15" x14ac:dyDescent="0.25">
      <c r="A346" s="39">
        <v>40102</v>
      </c>
      <c r="B346" s="30" t="s">
        <v>39</v>
      </c>
      <c r="C346" s="30" t="s">
        <v>39</v>
      </c>
      <c r="D346" s="30" t="s">
        <v>406</v>
      </c>
      <c r="E346" s="64">
        <v>85667</v>
      </c>
      <c r="F346" s="65">
        <v>87291</v>
      </c>
      <c r="G346" s="65">
        <f t="shared" si="8"/>
        <v>1624</v>
      </c>
      <c r="H346" s="65">
        <v>80293</v>
      </c>
      <c r="I346" s="66">
        <f t="shared" si="9"/>
        <v>6998</v>
      </c>
      <c r="J346" s="67">
        <v>8.0199999999999994E-2</v>
      </c>
      <c r="K346" s="34">
        <v>88537</v>
      </c>
      <c r="L346" s="56"/>
      <c r="M346" s="35">
        <f t="shared" si="10"/>
        <v>80293</v>
      </c>
      <c r="N346" s="35">
        <f t="shared" si="11"/>
        <v>8244</v>
      </c>
      <c r="O346" s="36">
        <f t="shared" si="7"/>
        <v>9.3113613517512447E-2</v>
      </c>
    </row>
    <row r="347" spans="1:15" x14ac:dyDescent="0.25">
      <c r="A347" s="39">
        <v>40103</v>
      </c>
      <c r="B347" s="30" t="s">
        <v>39</v>
      </c>
      <c r="C347" s="30" t="s">
        <v>39</v>
      </c>
      <c r="D347" s="30" t="s">
        <v>407</v>
      </c>
      <c r="E347" s="64">
        <v>91655</v>
      </c>
      <c r="F347" s="65">
        <v>100671</v>
      </c>
      <c r="G347" s="65">
        <f t="shared" si="8"/>
        <v>9016</v>
      </c>
      <c r="H347" s="65">
        <v>84009</v>
      </c>
      <c r="I347" s="66">
        <f t="shared" si="9"/>
        <v>16662</v>
      </c>
      <c r="J347" s="67">
        <v>0.16550000000000001</v>
      </c>
      <c r="K347" s="34">
        <v>103125</v>
      </c>
      <c r="L347" s="56"/>
      <c r="M347" s="35">
        <f t="shared" si="10"/>
        <v>84009</v>
      </c>
      <c r="N347" s="35">
        <f t="shared" si="11"/>
        <v>19116</v>
      </c>
      <c r="O347" s="36">
        <f t="shared" si="7"/>
        <v>0.18536727272727271</v>
      </c>
    </row>
    <row r="348" spans="1:15" x14ac:dyDescent="0.25">
      <c r="A348" s="39">
        <v>40104</v>
      </c>
      <c r="B348" s="30" t="s">
        <v>39</v>
      </c>
      <c r="C348" s="30" t="s">
        <v>39</v>
      </c>
      <c r="D348" s="30" t="s">
        <v>408</v>
      </c>
      <c r="E348" s="64">
        <v>206090</v>
      </c>
      <c r="F348" s="65">
        <v>217707</v>
      </c>
      <c r="G348" s="65">
        <f t="shared" si="8"/>
        <v>11617</v>
      </c>
      <c r="H348" s="65">
        <v>161267</v>
      </c>
      <c r="I348" s="66">
        <f t="shared" si="9"/>
        <v>56440</v>
      </c>
      <c r="J348" s="67">
        <v>0.25919999999999999</v>
      </c>
      <c r="K348" s="34">
        <v>228972</v>
      </c>
      <c r="L348" s="56"/>
      <c r="M348" s="35">
        <f t="shared" si="10"/>
        <v>161267</v>
      </c>
      <c r="N348" s="35">
        <f t="shared" si="11"/>
        <v>67705</v>
      </c>
      <c r="O348" s="36">
        <f t="shared" si="7"/>
        <v>0.29569117621368551</v>
      </c>
    </row>
    <row r="349" spans="1:15" x14ac:dyDescent="0.25">
      <c r="A349" s="39">
        <v>40105</v>
      </c>
      <c r="B349" s="30" t="s">
        <v>39</v>
      </c>
      <c r="C349" s="30" t="s">
        <v>39</v>
      </c>
      <c r="D349" s="30" t="s">
        <v>409</v>
      </c>
      <c r="E349" s="64">
        <v>12876</v>
      </c>
      <c r="F349" s="65">
        <v>14656</v>
      </c>
      <c r="G349" s="65">
        <f t="shared" si="8"/>
        <v>1780</v>
      </c>
      <c r="H349" s="65">
        <v>8262</v>
      </c>
      <c r="I349" s="66">
        <f t="shared" si="9"/>
        <v>6394</v>
      </c>
      <c r="J349" s="67">
        <v>0.43630000000000002</v>
      </c>
      <c r="K349" s="34">
        <v>15741</v>
      </c>
      <c r="L349" s="56"/>
      <c r="M349" s="35">
        <f t="shared" si="10"/>
        <v>8262</v>
      </c>
      <c r="N349" s="35">
        <f t="shared" si="11"/>
        <v>7479</v>
      </c>
      <c r="O349" s="36">
        <f t="shared" si="7"/>
        <v>0.47512864493996571</v>
      </c>
    </row>
    <row r="350" spans="1:15" x14ac:dyDescent="0.25">
      <c r="A350" s="39">
        <v>40106</v>
      </c>
      <c r="B350" s="30" t="s">
        <v>39</v>
      </c>
      <c r="C350" s="30" t="s">
        <v>39</v>
      </c>
      <c r="D350" s="30" t="s">
        <v>410</v>
      </c>
      <c r="E350" s="68"/>
      <c r="F350" s="29">
        <v>0</v>
      </c>
      <c r="G350" s="29">
        <f t="shared" si="8"/>
        <v>0</v>
      </c>
      <c r="H350" s="29">
        <v>0</v>
      </c>
      <c r="I350" s="66">
        <f t="shared" si="9"/>
        <v>0</v>
      </c>
      <c r="J350" s="69" t="s">
        <v>1834</v>
      </c>
      <c r="K350" s="34">
        <v>0</v>
      </c>
      <c r="L350" s="56"/>
      <c r="M350" s="34">
        <f t="shared" si="10"/>
        <v>0</v>
      </c>
      <c r="N350" s="34">
        <f t="shared" si="11"/>
        <v>0</v>
      </c>
      <c r="O350" s="36" t="e">
        <f t="shared" si="7"/>
        <v>#DIV/0!</v>
      </c>
    </row>
    <row r="351" spans="1:15" x14ac:dyDescent="0.25">
      <c r="A351" s="39">
        <v>40107</v>
      </c>
      <c r="B351" s="30" t="s">
        <v>39</v>
      </c>
      <c r="C351" s="30" t="s">
        <v>39</v>
      </c>
      <c r="D351" s="30" t="s">
        <v>411</v>
      </c>
      <c r="E351" s="64">
        <v>49028</v>
      </c>
      <c r="F351" s="65">
        <v>51418</v>
      </c>
      <c r="G351" s="65">
        <f t="shared" si="8"/>
        <v>2390</v>
      </c>
      <c r="H351" s="65">
        <v>47525</v>
      </c>
      <c r="I351" s="66">
        <f t="shared" si="9"/>
        <v>3893</v>
      </c>
      <c r="J351" s="67">
        <v>7.5700000000000003E-2</v>
      </c>
      <c r="K351" s="34">
        <v>51822</v>
      </c>
      <c r="L351" s="56"/>
      <c r="M351" s="35">
        <f t="shared" si="10"/>
        <v>47525</v>
      </c>
      <c r="N351" s="35">
        <f t="shared" si="11"/>
        <v>4297</v>
      </c>
      <c r="O351" s="36">
        <f t="shared" si="7"/>
        <v>8.2918451622862877E-2</v>
      </c>
    </row>
    <row r="352" spans="1:15" x14ac:dyDescent="0.25">
      <c r="A352" s="39">
        <v>40108</v>
      </c>
      <c r="B352" s="30" t="s">
        <v>39</v>
      </c>
      <c r="C352" s="30" t="s">
        <v>39</v>
      </c>
      <c r="D352" s="30" t="s">
        <v>412</v>
      </c>
      <c r="E352" s="64">
        <v>21866</v>
      </c>
      <c r="F352" s="65">
        <v>26046</v>
      </c>
      <c r="G352" s="65">
        <f t="shared" si="8"/>
        <v>4180</v>
      </c>
      <c r="H352" s="65">
        <v>24008</v>
      </c>
      <c r="I352" s="66">
        <f t="shared" si="9"/>
        <v>2038</v>
      </c>
      <c r="J352" s="67">
        <v>7.8200000000000006E-2</v>
      </c>
      <c r="K352" s="34">
        <v>27391</v>
      </c>
      <c r="L352" s="56"/>
      <c r="M352" s="35">
        <f t="shared" si="10"/>
        <v>24008</v>
      </c>
      <c r="N352" s="35">
        <f t="shared" si="11"/>
        <v>3383</v>
      </c>
      <c r="O352" s="36">
        <f t="shared" si="7"/>
        <v>0.12350772151436604</v>
      </c>
    </row>
    <row r="353" spans="1:15" x14ac:dyDescent="0.25">
      <c r="A353" s="39">
        <v>40109</v>
      </c>
      <c r="B353" s="30" t="s">
        <v>39</v>
      </c>
      <c r="C353" s="30" t="s">
        <v>39</v>
      </c>
      <c r="D353" s="30" t="s">
        <v>413</v>
      </c>
      <c r="E353" s="64">
        <v>59809</v>
      </c>
      <c r="F353" s="65">
        <v>63460</v>
      </c>
      <c r="G353" s="65">
        <f t="shared" si="8"/>
        <v>3651</v>
      </c>
      <c r="H353" s="65">
        <v>52198</v>
      </c>
      <c r="I353" s="66">
        <f t="shared" si="9"/>
        <v>11262</v>
      </c>
      <c r="J353" s="67">
        <v>0.17749999999999999</v>
      </c>
      <c r="K353" s="34">
        <v>64442</v>
      </c>
      <c r="L353" s="56"/>
      <c r="M353" s="35">
        <f t="shared" si="10"/>
        <v>52198</v>
      </c>
      <c r="N353" s="35">
        <f t="shared" si="11"/>
        <v>12244</v>
      </c>
      <c r="O353" s="36">
        <f t="shared" si="7"/>
        <v>0.19000031035659973</v>
      </c>
    </row>
    <row r="354" spans="1:15" x14ac:dyDescent="0.25">
      <c r="A354" s="39">
        <v>40110</v>
      </c>
      <c r="B354" s="30" t="s">
        <v>39</v>
      </c>
      <c r="C354" s="30" t="s">
        <v>39</v>
      </c>
      <c r="D354" s="30" t="s">
        <v>414</v>
      </c>
      <c r="E354" s="64">
        <v>60505</v>
      </c>
      <c r="F354" s="65">
        <v>62586</v>
      </c>
      <c r="G354" s="65">
        <f t="shared" si="8"/>
        <v>2081</v>
      </c>
      <c r="H354" s="65">
        <v>58309</v>
      </c>
      <c r="I354" s="66">
        <f t="shared" si="9"/>
        <v>4277</v>
      </c>
      <c r="J354" s="67">
        <v>6.83E-2</v>
      </c>
      <c r="K354" s="34">
        <v>63632</v>
      </c>
      <c r="L354" s="56"/>
      <c r="M354" s="35">
        <f t="shared" si="10"/>
        <v>58309</v>
      </c>
      <c r="N354" s="35">
        <f t="shared" si="11"/>
        <v>5323</v>
      </c>
      <c r="O354" s="36">
        <f t="shared" si="7"/>
        <v>8.3652879054563742E-2</v>
      </c>
    </row>
    <row r="355" spans="1:15" x14ac:dyDescent="0.25">
      <c r="A355" s="39">
        <v>40111</v>
      </c>
      <c r="B355" s="30" t="s">
        <v>39</v>
      </c>
      <c r="C355" s="30" t="s">
        <v>39</v>
      </c>
      <c r="D355" s="30" t="s">
        <v>415</v>
      </c>
      <c r="E355" s="68"/>
      <c r="F355" s="29">
        <v>0</v>
      </c>
      <c r="G355" s="29">
        <f t="shared" si="8"/>
        <v>0</v>
      </c>
      <c r="H355" s="29">
        <v>0</v>
      </c>
      <c r="I355" s="66">
        <f t="shared" si="9"/>
        <v>0</v>
      </c>
      <c r="J355" s="69" t="s">
        <v>1834</v>
      </c>
      <c r="K355" s="34">
        <v>0</v>
      </c>
      <c r="L355" s="56"/>
      <c r="M355" s="34">
        <f t="shared" si="10"/>
        <v>0</v>
      </c>
      <c r="N355" s="34">
        <f t="shared" si="11"/>
        <v>0</v>
      </c>
      <c r="O355" s="36" t="e">
        <f t="shared" si="7"/>
        <v>#DIV/0!</v>
      </c>
    </row>
    <row r="356" spans="1:15" x14ac:dyDescent="0.25">
      <c r="A356" s="39">
        <v>40112</v>
      </c>
      <c r="B356" s="30" t="s">
        <v>39</v>
      </c>
      <c r="C356" s="30" t="s">
        <v>39</v>
      </c>
      <c r="D356" s="30" t="s">
        <v>416</v>
      </c>
      <c r="E356" s="64">
        <v>130774</v>
      </c>
      <c r="F356" s="65">
        <v>133175</v>
      </c>
      <c r="G356" s="65">
        <f t="shared" si="8"/>
        <v>2401</v>
      </c>
      <c r="H356" s="65">
        <v>127279</v>
      </c>
      <c r="I356" s="66">
        <f t="shared" si="9"/>
        <v>5896</v>
      </c>
      <c r="J356" s="67">
        <v>4.4299999999999999E-2</v>
      </c>
      <c r="K356" s="34">
        <v>134099</v>
      </c>
      <c r="L356" s="56"/>
      <c r="M356" s="35">
        <f t="shared" si="10"/>
        <v>127279</v>
      </c>
      <c r="N356" s="35">
        <f t="shared" si="11"/>
        <v>6820</v>
      </c>
      <c r="O356" s="36">
        <f t="shared" si="7"/>
        <v>5.0857948232276157E-2</v>
      </c>
    </row>
    <row r="357" spans="1:15" x14ac:dyDescent="0.25">
      <c r="A357" s="39">
        <v>40113</v>
      </c>
      <c r="B357" s="30" t="s">
        <v>39</v>
      </c>
      <c r="C357" s="30" t="s">
        <v>39</v>
      </c>
      <c r="D357" s="30" t="s">
        <v>417</v>
      </c>
      <c r="E357" s="68"/>
      <c r="F357" s="29">
        <v>0</v>
      </c>
      <c r="G357" s="29">
        <f t="shared" si="8"/>
        <v>0</v>
      </c>
      <c r="H357" s="29">
        <v>0</v>
      </c>
      <c r="I357" s="66">
        <f t="shared" si="9"/>
        <v>0</v>
      </c>
      <c r="J357" s="69" t="s">
        <v>1834</v>
      </c>
      <c r="K357" s="34">
        <v>0</v>
      </c>
      <c r="L357" s="56"/>
      <c r="M357" s="34">
        <f t="shared" si="10"/>
        <v>0</v>
      </c>
      <c r="N357" s="34">
        <f t="shared" si="11"/>
        <v>0</v>
      </c>
      <c r="O357" s="36" t="e">
        <f t="shared" si="7"/>
        <v>#DIV/0!</v>
      </c>
    </row>
    <row r="358" spans="1:15" x14ac:dyDescent="0.25">
      <c r="A358" s="39">
        <v>40114</v>
      </c>
      <c r="B358" s="30" t="s">
        <v>39</v>
      </c>
      <c r="C358" s="30" t="s">
        <v>39</v>
      </c>
      <c r="D358" s="30" t="s">
        <v>418</v>
      </c>
      <c r="E358" s="68"/>
      <c r="F358" s="29">
        <v>0</v>
      </c>
      <c r="G358" s="29">
        <f t="shared" si="8"/>
        <v>0</v>
      </c>
      <c r="H358" s="29">
        <v>0</v>
      </c>
      <c r="I358" s="66">
        <f t="shared" si="9"/>
        <v>0</v>
      </c>
      <c r="J358" s="69" t="s">
        <v>1834</v>
      </c>
      <c r="K358" s="34">
        <v>0</v>
      </c>
      <c r="L358" s="56"/>
      <c r="M358" s="34">
        <f t="shared" si="10"/>
        <v>0</v>
      </c>
      <c r="N358" s="34">
        <f t="shared" si="11"/>
        <v>0</v>
      </c>
      <c r="O358" s="36" t="e">
        <f t="shared" si="7"/>
        <v>#DIV/0!</v>
      </c>
    </row>
    <row r="359" spans="1:15" x14ac:dyDescent="0.25">
      <c r="A359" s="39">
        <v>40115</v>
      </c>
      <c r="B359" s="30" t="s">
        <v>39</v>
      </c>
      <c r="C359" s="30" t="s">
        <v>39</v>
      </c>
      <c r="D359" s="30" t="s">
        <v>419</v>
      </c>
      <c r="E359" s="64">
        <v>4764</v>
      </c>
      <c r="F359" s="65">
        <v>5640</v>
      </c>
      <c r="G359" s="65">
        <f t="shared" si="8"/>
        <v>876</v>
      </c>
      <c r="H359" s="29">
        <v>930</v>
      </c>
      <c r="I359" s="66">
        <f t="shared" si="9"/>
        <v>4710</v>
      </c>
      <c r="J359" s="67">
        <v>0.83509999999999995</v>
      </c>
      <c r="K359" s="34">
        <v>6467</v>
      </c>
      <c r="L359" s="56"/>
      <c r="M359" s="34">
        <f t="shared" si="10"/>
        <v>930</v>
      </c>
      <c r="N359" s="34">
        <f t="shared" si="11"/>
        <v>5537</v>
      </c>
      <c r="O359" s="36">
        <f t="shared" si="7"/>
        <v>0.85619297974331221</v>
      </c>
    </row>
    <row r="360" spans="1:15" x14ac:dyDescent="0.25">
      <c r="A360" s="39">
        <v>40116</v>
      </c>
      <c r="B360" s="30" t="s">
        <v>39</v>
      </c>
      <c r="C360" s="30" t="s">
        <v>39</v>
      </c>
      <c r="D360" s="30" t="s">
        <v>420</v>
      </c>
      <c r="E360" s="64">
        <v>3736</v>
      </c>
      <c r="F360" s="65">
        <v>3886</v>
      </c>
      <c r="G360" s="65">
        <f t="shared" si="8"/>
        <v>150</v>
      </c>
      <c r="H360" s="65">
        <v>3526</v>
      </c>
      <c r="I360" s="66">
        <f t="shared" si="9"/>
        <v>360</v>
      </c>
      <c r="J360" s="67">
        <v>9.2600000000000002E-2</v>
      </c>
      <c r="K360" s="34">
        <v>3960</v>
      </c>
      <c r="L360" s="56"/>
      <c r="M360" s="35">
        <f t="shared" si="10"/>
        <v>3526</v>
      </c>
      <c r="N360" s="35">
        <f t="shared" si="11"/>
        <v>434</v>
      </c>
      <c r="O360" s="36">
        <f t="shared" si="7"/>
        <v>0.10959595959595959</v>
      </c>
    </row>
    <row r="361" spans="1:15" x14ac:dyDescent="0.25">
      <c r="A361" s="39">
        <v>40117</v>
      </c>
      <c r="B361" s="30" t="s">
        <v>39</v>
      </c>
      <c r="C361" s="30" t="s">
        <v>39</v>
      </c>
      <c r="D361" s="30" t="s">
        <v>421</v>
      </c>
      <c r="E361" s="64">
        <v>24029</v>
      </c>
      <c r="F361" s="65">
        <v>25570</v>
      </c>
      <c r="G361" s="65">
        <f t="shared" si="8"/>
        <v>1541</v>
      </c>
      <c r="H361" s="65">
        <v>22240</v>
      </c>
      <c r="I361" s="66">
        <f t="shared" si="9"/>
        <v>3330</v>
      </c>
      <c r="J361" s="67">
        <v>0.13020000000000001</v>
      </c>
      <c r="K361" s="34">
        <v>26429</v>
      </c>
      <c r="L361" s="29">
        <v>176</v>
      </c>
      <c r="M361" s="35">
        <f t="shared" si="10"/>
        <v>22416</v>
      </c>
      <c r="N361" s="35">
        <f t="shared" si="11"/>
        <v>4013</v>
      </c>
      <c r="O361" s="36">
        <f t="shared" si="7"/>
        <v>0.15184078096030876</v>
      </c>
    </row>
    <row r="362" spans="1:15" x14ac:dyDescent="0.25">
      <c r="A362" s="39">
        <v>40118</v>
      </c>
      <c r="B362" s="30" t="s">
        <v>39</v>
      </c>
      <c r="C362" s="30" t="s">
        <v>39</v>
      </c>
      <c r="D362" s="30" t="s">
        <v>422</v>
      </c>
      <c r="E362" s="68"/>
      <c r="F362" s="29">
        <v>0</v>
      </c>
      <c r="G362" s="29">
        <f t="shared" si="8"/>
        <v>0</v>
      </c>
      <c r="H362" s="29">
        <v>0</v>
      </c>
      <c r="I362" s="66">
        <f t="shared" si="9"/>
        <v>0</v>
      </c>
      <c r="J362" s="69" t="s">
        <v>1834</v>
      </c>
      <c r="K362" s="34">
        <v>0</v>
      </c>
      <c r="L362" s="56"/>
      <c r="M362" s="34">
        <f t="shared" si="10"/>
        <v>0</v>
      </c>
      <c r="N362" s="34">
        <f t="shared" si="11"/>
        <v>0</v>
      </c>
      <c r="O362" s="36" t="e">
        <f t="shared" si="7"/>
        <v>#DIV/0!</v>
      </c>
    </row>
    <row r="363" spans="1:15" x14ac:dyDescent="0.25">
      <c r="A363" s="39">
        <v>40119</v>
      </c>
      <c r="B363" s="30" t="s">
        <v>39</v>
      </c>
      <c r="C363" s="30" t="s">
        <v>39</v>
      </c>
      <c r="D363" s="30" t="s">
        <v>423</v>
      </c>
      <c r="E363" s="68"/>
      <c r="F363" s="29">
        <v>0</v>
      </c>
      <c r="G363" s="29">
        <f t="shared" si="8"/>
        <v>0</v>
      </c>
      <c r="H363" s="29">
        <v>0</v>
      </c>
      <c r="I363" s="66">
        <f t="shared" si="9"/>
        <v>0</v>
      </c>
      <c r="J363" s="69" t="s">
        <v>1834</v>
      </c>
      <c r="K363" s="34">
        <v>0</v>
      </c>
      <c r="L363" s="56"/>
      <c r="M363" s="34">
        <f t="shared" si="10"/>
        <v>0</v>
      </c>
      <c r="N363" s="34">
        <f t="shared" si="11"/>
        <v>0</v>
      </c>
      <c r="O363" s="36" t="e">
        <f t="shared" si="7"/>
        <v>#DIV/0!</v>
      </c>
    </row>
    <row r="364" spans="1:15" x14ac:dyDescent="0.25">
      <c r="A364" s="39">
        <v>40120</v>
      </c>
      <c r="B364" s="30" t="s">
        <v>39</v>
      </c>
      <c r="C364" s="30" t="s">
        <v>39</v>
      </c>
      <c r="D364" s="30" t="s">
        <v>424</v>
      </c>
      <c r="E364" s="68"/>
      <c r="F364" s="29">
        <v>0</v>
      </c>
      <c r="G364" s="29">
        <f t="shared" si="8"/>
        <v>0</v>
      </c>
      <c r="H364" s="29">
        <v>0</v>
      </c>
      <c r="I364" s="66">
        <f t="shared" si="9"/>
        <v>0</v>
      </c>
      <c r="J364" s="69" t="s">
        <v>1834</v>
      </c>
      <c r="K364" s="34">
        <v>0</v>
      </c>
      <c r="L364" s="56"/>
      <c r="M364" s="34">
        <f t="shared" si="10"/>
        <v>0</v>
      </c>
      <c r="N364" s="34">
        <f t="shared" si="11"/>
        <v>0</v>
      </c>
      <c r="O364" s="36" t="e">
        <f t="shared" si="7"/>
        <v>#DIV/0!</v>
      </c>
    </row>
    <row r="365" spans="1:15" x14ac:dyDescent="0.25">
      <c r="A365" s="39">
        <v>40121</v>
      </c>
      <c r="B365" s="30" t="s">
        <v>39</v>
      </c>
      <c r="C365" s="30" t="s">
        <v>39</v>
      </c>
      <c r="D365" s="30" t="s">
        <v>425</v>
      </c>
      <c r="E365" s="64">
        <v>6200</v>
      </c>
      <c r="F365" s="65">
        <v>7079</v>
      </c>
      <c r="G365" s="65">
        <f t="shared" si="8"/>
        <v>879</v>
      </c>
      <c r="H365" s="65">
        <v>5209</v>
      </c>
      <c r="I365" s="66">
        <f t="shared" si="9"/>
        <v>1870</v>
      </c>
      <c r="J365" s="67">
        <v>0.26419999999999999</v>
      </c>
      <c r="K365" s="34">
        <v>7382</v>
      </c>
      <c r="L365" s="56"/>
      <c r="M365" s="35">
        <f t="shared" si="10"/>
        <v>5209</v>
      </c>
      <c r="N365" s="35">
        <f t="shared" si="11"/>
        <v>2173</v>
      </c>
      <c r="O365" s="36">
        <f t="shared" si="7"/>
        <v>0.29436467082091572</v>
      </c>
    </row>
    <row r="366" spans="1:15" x14ac:dyDescent="0.25">
      <c r="A366" s="39">
        <v>40122</v>
      </c>
      <c r="B366" s="30" t="s">
        <v>39</v>
      </c>
      <c r="C366" s="30" t="s">
        <v>39</v>
      </c>
      <c r="D366" s="30" t="s">
        <v>426</v>
      </c>
      <c r="E366" s="64">
        <v>72088</v>
      </c>
      <c r="F366" s="65">
        <v>78237</v>
      </c>
      <c r="G366" s="65">
        <f t="shared" si="8"/>
        <v>6149</v>
      </c>
      <c r="H366" s="65">
        <v>64778</v>
      </c>
      <c r="I366" s="66">
        <f t="shared" si="9"/>
        <v>13459</v>
      </c>
      <c r="J366" s="67">
        <v>0.17199999999999999</v>
      </c>
      <c r="K366" s="34">
        <v>80023</v>
      </c>
      <c r="L366" s="29">
        <v>0</v>
      </c>
      <c r="M366" s="35">
        <f t="shared" si="10"/>
        <v>64778</v>
      </c>
      <c r="N366" s="35">
        <f t="shared" si="11"/>
        <v>15245</v>
      </c>
      <c r="O366" s="36">
        <f t="shared" si="7"/>
        <v>0.19050772902790447</v>
      </c>
    </row>
    <row r="367" spans="1:15" x14ac:dyDescent="0.25">
      <c r="A367" s="39">
        <v>40123</v>
      </c>
      <c r="B367" s="30" t="s">
        <v>39</v>
      </c>
      <c r="C367" s="30" t="s">
        <v>39</v>
      </c>
      <c r="D367" s="30" t="s">
        <v>427</v>
      </c>
      <c r="E367" s="64">
        <v>13883</v>
      </c>
      <c r="F367" s="65">
        <v>14566</v>
      </c>
      <c r="G367" s="65">
        <f t="shared" si="8"/>
        <v>683</v>
      </c>
      <c r="H367" s="65">
        <v>13416</v>
      </c>
      <c r="I367" s="66">
        <f t="shared" si="9"/>
        <v>1150</v>
      </c>
      <c r="J367" s="67">
        <v>7.9000000000000001E-2</v>
      </c>
      <c r="K367" s="34">
        <v>14734</v>
      </c>
      <c r="L367" s="56"/>
      <c r="M367" s="35">
        <f t="shared" si="10"/>
        <v>13416</v>
      </c>
      <c r="N367" s="35">
        <f t="shared" si="11"/>
        <v>1318</v>
      </c>
      <c r="O367" s="36">
        <f t="shared" si="7"/>
        <v>8.945296592914348E-2</v>
      </c>
    </row>
    <row r="368" spans="1:15" x14ac:dyDescent="0.25">
      <c r="A368" s="39">
        <v>40124</v>
      </c>
      <c r="B368" s="30" t="s">
        <v>39</v>
      </c>
      <c r="C368" s="30" t="s">
        <v>39</v>
      </c>
      <c r="D368" s="30" t="s">
        <v>428</v>
      </c>
      <c r="E368" s="64">
        <v>11342</v>
      </c>
      <c r="F368" s="65">
        <v>12574</v>
      </c>
      <c r="G368" s="65">
        <f t="shared" si="8"/>
        <v>1232</v>
      </c>
      <c r="H368" s="65">
        <v>9976</v>
      </c>
      <c r="I368" s="66">
        <f t="shared" si="9"/>
        <v>2598</v>
      </c>
      <c r="J368" s="67">
        <v>0.20660000000000001</v>
      </c>
      <c r="K368" s="34">
        <v>13063</v>
      </c>
      <c r="L368" s="56"/>
      <c r="M368" s="35">
        <f t="shared" si="10"/>
        <v>9976</v>
      </c>
      <c r="N368" s="35">
        <f t="shared" si="11"/>
        <v>3087</v>
      </c>
      <c r="O368" s="36">
        <f t="shared" si="7"/>
        <v>0.23631631325116742</v>
      </c>
    </row>
    <row r="369" spans="1:15" x14ac:dyDescent="0.25">
      <c r="A369" s="39">
        <v>40125</v>
      </c>
      <c r="B369" s="30" t="s">
        <v>39</v>
      </c>
      <c r="C369" s="30" t="s">
        <v>39</v>
      </c>
      <c r="D369" s="30" t="s">
        <v>429</v>
      </c>
      <c r="E369" s="68"/>
      <c r="F369" s="29">
        <v>0</v>
      </c>
      <c r="G369" s="29">
        <f t="shared" si="8"/>
        <v>0</v>
      </c>
      <c r="H369" s="29">
        <v>0</v>
      </c>
      <c r="I369" s="66">
        <f t="shared" si="9"/>
        <v>0</v>
      </c>
      <c r="J369" s="69" t="s">
        <v>1834</v>
      </c>
      <c r="K369" s="34">
        <v>0</v>
      </c>
      <c r="L369" s="56"/>
      <c r="M369" s="34">
        <f t="shared" si="10"/>
        <v>0</v>
      </c>
      <c r="N369" s="34">
        <f t="shared" si="11"/>
        <v>0</v>
      </c>
      <c r="O369" s="36" t="e">
        <f t="shared" si="7"/>
        <v>#DIV/0!</v>
      </c>
    </row>
    <row r="370" spans="1:15" x14ac:dyDescent="0.25">
      <c r="A370" s="39">
        <v>40126</v>
      </c>
      <c r="B370" s="30" t="s">
        <v>39</v>
      </c>
      <c r="C370" s="30" t="s">
        <v>39</v>
      </c>
      <c r="D370" s="30" t="s">
        <v>430</v>
      </c>
      <c r="E370" s="64">
        <v>25200</v>
      </c>
      <c r="F370" s="65">
        <v>26099</v>
      </c>
      <c r="G370" s="65">
        <f t="shared" si="8"/>
        <v>899</v>
      </c>
      <c r="H370" s="65">
        <v>24826</v>
      </c>
      <c r="I370" s="66">
        <f t="shared" si="9"/>
        <v>1273</v>
      </c>
      <c r="J370" s="67">
        <v>4.8800000000000003E-2</v>
      </c>
      <c r="K370" s="34">
        <v>26354</v>
      </c>
      <c r="L370" s="56"/>
      <c r="M370" s="35">
        <f t="shared" si="10"/>
        <v>24826</v>
      </c>
      <c r="N370" s="35">
        <f t="shared" si="11"/>
        <v>1528</v>
      </c>
      <c r="O370" s="36">
        <f t="shared" si="7"/>
        <v>5.7979813311072326E-2</v>
      </c>
    </row>
    <row r="371" spans="1:15" x14ac:dyDescent="0.25">
      <c r="A371" s="39">
        <v>40127</v>
      </c>
      <c r="B371" s="30" t="s">
        <v>39</v>
      </c>
      <c r="C371" s="30" t="s">
        <v>39</v>
      </c>
      <c r="D371" s="30" t="s">
        <v>431</v>
      </c>
      <c r="E371" s="68"/>
      <c r="F371" s="29">
        <v>0</v>
      </c>
      <c r="G371" s="29">
        <f t="shared" si="8"/>
        <v>0</v>
      </c>
      <c r="H371" s="29">
        <v>0</v>
      </c>
      <c r="I371" s="66">
        <f t="shared" si="9"/>
        <v>0</v>
      </c>
      <c r="J371" s="69" t="s">
        <v>1834</v>
      </c>
      <c r="K371" s="34">
        <v>0</v>
      </c>
      <c r="L371" s="29">
        <v>0</v>
      </c>
      <c r="M371" s="34">
        <f t="shared" si="10"/>
        <v>0</v>
      </c>
      <c r="N371" s="34">
        <f t="shared" si="11"/>
        <v>0</v>
      </c>
      <c r="O371" s="36" t="e">
        <f t="shared" si="7"/>
        <v>#DIV/0!</v>
      </c>
    </row>
    <row r="372" spans="1:15" x14ac:dyDescent="0.25">
      <c r="A372" s="39">
        <v>40128</v>
      </c>
      <c r="B372" s="30" t="s">
        <v>39</v>
      </c>
      <c r="C372" s="30" t="s">
        <v>39</v>
      </c>
      <c r="D372" s="30" t="s">
        <v>432</v>
      </c>
      <c r="E372" s="64">
        <v>32427</v>
      </c>
      <c r="F372" s="65">
        <v>37467</v>
      </c>
      <c r="G372" s="65">
        <f t="shared" si="8"/>
        <v>5040</v>
      </c>
      <c r="H372" s="65">
        <v>19296</v>
      </c>
      <c r="I372" s="66">
        <f t="shared" si="9"/>
        <v>18171</v>
      </c>
      <c r="J372" s="67">
        <v>0.48499999999999999</v>
      </c>
      <c r="K372" s="34">
        <v>40450</v>
      </c>
      <c r="L372" s="29">
        <v>1408</v>
      </c>
      <c r="M372" s="35">
        <f t="shared" si="10"/>
        <v>20704</v>
      </c>
      <c r="N372" s="35">
        <f t="shared" si="11"/>
        <v>19746</v>
      </c>
      <c r="O372" s="36">
        <f t="shared" si="7"/>
        <v>0.48815822002472187</v>
      </c>
    </row>
    <row r="373" spans="1:15" x14ac:dyDescent="0.25">
      <c r="A373" s="39">
        <v>40129</v>
      </c>
      <c r="B373" s="30" t="s">
        <v>39</v>
      </c>
      <c r="C373" s="30" t="s">
        <v>39</v>
      </c>
      <c r="D373" s="30" t="s">
        <v>433</v>
      </c>
      <c r="E373" s="64">
        <v>81282</v>
      </c>
      <c r="F373" s="65">
        <v>82261</v>
      </c>
      <c r="G373" s="65">
        <f t="shared" si="8"/>
        <v>979</v>
      </c>
      <c r="H373" s="65">
        <v>80530</v>
      </c>
      <c r="I373" s="66">
        <f t="shared" si="9"/>
        <v>1731</v>
      </c>
      <c r="J373" s="67">
        <v>2.1000000000000001E-2</v>
      </c>
      <c r="K373" s="34">
        <v>82642</v>
      </c>
      <c r="L373" s="56"/>
      <c r="M373" s="35">
        <f t="shared" si="10"/>
        <v>80530</v>
      </c>
      <c r="N373" s="35">
        <f t="shared" si="11"/>
        <v>2112</v>
      </c>
      <c r="O373" s="36">
        <f t="shared" si="7"/>
        <v>2.5556012681203263E-2</v>
      </c>
    </row>
    <row r="374" spans="1:15" x14ac:dyDescent="0.25">
      <c r="A374" s="39">
        <v>40201</v>
      </c>
      <c r="B374" s="30" t="s">
        <v>39</v>
      </c>
      <c r="C374" s="30" t="s">
        <v>434</v>
      </c>
      <c r="D374" s="30" t="s">
        <v>434</v>
      </c>
      <c r="E374" s="64">
        <v>12792</v>
      </c>
      <c r="F374" s="65">
        <v>12854</v>
      </c>
      <c r="G374" s="65">
        <f t="shared" si="8"/>
        <v>62</v>
      </c>
      <c r="H374" s="65">
        <v>12591</v>
      </c>
      <c r="I374" s="66">
        <f t="shared" si="9"/>
        <v>263</v>
      </c>
      <c r="J374" s="67">
        <v>2.0500000000000001E-2</v>
      </c>
      <c r="K374" s="34">
        <v>12767</v>
      </c>
      <c r="L374" s="56"/>
      <c r="M374" s="35">
        <f t="shared" si="10"/>
        <v>12591</v>
      </c>
      <c r="N374" s="35">
        <f t="shared" si="11"/>
        <v>176</v>
      </c>
      <c r="O374" s="36">
        <f t="shared" si="7"/>
        <v>1.3785540847497455E-2</v>
      </c>
    </row>
    <row r="375" spans="1:15" x14ac:dyDescent="0.25">
      <c r="A375" s="39">
        <v>40202</v>
      </c>
      <c r="B375" s="30" t="s">
        <v>39</v>
      </c>
      <c r="C375" s="30" t="s">
        <v>434</v>
      </c>
      <c r="D375" s="30" t="s">
        <v>435</v>
      </c>
      <c r="E375" s="64">
        <v>2716</v>
      </c>
      <c r="F375" s="65">
        <v>2920</v>
      </c>
      <c r="G375" s="65">
        <f t="shared" si="8"/>
        <v>204</v>
      </c>
      <c r="H375" s="65">
        <v>1526</v>
      </c>
      <c r="I375" s="66">
        <f t="shared" si="9"/>
        <v>1394</v>
      </c>
      <c r="J375" s="67">
        <v>0.47739999999999999</v>
      </c>
      <c r="K375" s="34">
        <v>3163</v>
      </c>
      <c r="L375" s="56"/>
      <c r="M375" s="35">
        <f t="shared" si="10"/>
        <v>1526</v>
      </c>
      <c r="N375" s="35">
        <f t="shared" si="11"/>
        <v>1637</v>
      </c>
      <c r="O375" s="36">
        <f t="shared" si="7"/>
        <v>0.51754663294340819</v>
      </c>
    </row>
    <row r="376" spans="1:15" x14ac:dyDescent="0.25">
      <c r="A376" s="39">
        <v>40203</v>
      </c>
      <c r="B376" s="30" t="s">
        <v>39</v>
      </c>
      <c r="C376" s="30" t="s">
        <v>434</v>
      </c>
      <c r="D376" s="30" t="s">
        <v>436</v>
      </c>
      <c r="E376" s="64">
        <v>4941</v>
      </c>
      <c r="F376" s="65">
        <v>6447</v>
      </c>
      <c r="G376" s="65">
        <f t="shared" si="8"/>
        <v>1506</v>
      </c>
      <c r="H376" s="29">
        <v>683</v>
      </c>
      <c r="I376" s="66">
        <f t="shared" si="9"/>
        <v>5764</v>
      </c>
      <c r="J376" s="67">
        <v>0.89410000000000001</v>
      </c>
      <c r="K376" s="34">
        <v>7151</v>
      </c>
      <c r="L376" s="56"/>
      <c r="M376" s="34">
        <f t="shared" si="10"/>
        <v>683</v>
      </c>
      <c r="N376" s="34">
        <f t="shared" si="11"/>
        <v>6468</v>
      </c>
      <c r="O376" s="36">
        <f t="shared" si="7"/>
        <v>0.90448888267375194</v>
      </c>
    </row>
    <row r="377" spans="1:15" x14ac:dyDescent="0.25">
      <c r="A377" s="39">
        <v>40204</v>
      </c>
      <c r="B377" s="30" t="s">
        <v>39</v>
      </c>
      <c r="C377" s="30" t="s">
        <v>434</v>
      </c>
      <c r="D377" s="30" t="s">
        <v>437</v>
      </c>
      <c r="E377" s="64">
        <v>3151</v>
      </c>
      <c r="F377" s="65">
        <v>3497</v>
      </c>
      <c r="G377" s="65">
        <f t="shared" si="8"/>
        <v>346</v>
      </c>
      <c r="H377" s="65">
        <v>2235</v>
      </c>
      <c r="I377" s="66">
        <f t="shared" si="9"/>
        <v>1262</v>
      </c>
      <c r="J377" s="67">
        <v>0.3609</v>
      </c>
      <c r="K377" s="34">
        <v>3557</v>
      </c>
      <c r="L377" s="56"/>
      <c r="M377" s="35">
        <f t="shared" si="10"/>
        <v>2235</v>
      </c>
      <c r="N377" s="35">
        <f t="shared" si="11"/>
        <v>1322</v>
      </c>
      <c r="O377" s="36">
        <f t="shared" si="7"/>
        <v>0.37166151251054258</v>
      </c>
    </row>
    <row r="378" spans="1:15" x14ac:dyDescent="0.25">
      <c r="A378" s="39">
        <v>40205</v>
      </c>
      <c r="B378" s="30" t="s">
        <v>39</v>
      </c>
      <c r="C378" s="30" t="s">
        <v>434</v>
      </c>
      <c r="D378" s="30" t="s">
        <v>438</v>
      </c>
      <c r="E378" s="64">
        <v>4543</v>
      </c>
      <c r="F378" s="65">
        <v>4908</v>
      </c>
      <c r="G378" s="65">
        <f t="shared" si="8"/>
        <v>365</v>
      </c>
      <c r="H378" s="65">
        <v>4109</v>
      </c>
      <c r="I378" s="66">
        <f t="shared" si="9"/>
        <v>799</v>
      </c>
      <c r="J378" s="67">
        <v>0.1628</v>
      </c>
      <c r="K378" s="34">
        <v>5052</v>
      </c>
      <c r="L378" s="56"/>
      <c r="M378" s="35">
        <f t="shared" si="10"/>
        <v>4109</v>
      </c>
      <c r="N378" s="35">
        <f t="shared" si="11"/>
        <v>943</v>
      </c>
      <c r="O378" s="36">
        <f t="shared" si="7"/>
        <v>0.18665874901029295</v>
      </c>
    </row>
    <row r="379" spans="1:15" x14ac:dyDescent="0.25">
      <c r="A379" s="39">
        <v>40206</v>
      </c>
      <c r="B379" s="30" t="s">
        <v>39</v>
      </c>
      <c r="C379" s="30" t="s">
        <v>434</v>
      </c>
      <c r="D379" s="30" t="s">
        <v>439</v>
      </c>
      <c r="E379" s="68"/>
      <c r="F379" s="29">
        <v>0</v>
      </c>
      <c r="G379" s="29">
        <f t="shared" si="8"/>
        <v>0</v>
      </c>
      <c r="H379" s="29">
        <v>0</v>
      </c>
      <c r="I379" s="66">
        <f t="shared" si="9"/>
        <v>0</v>
      </c>
      <c r="J379" s="69" t="s">
        <v>1834</v>
      </c>
      <c r="K379" s="34">
        <v>0</v>
      </c>
      <c r="L379" s="56"/>
      <c r="M379" s="34">
        <f t="shared" si="10"/>
        <v>0</v>
      </c>
      <c r="N379" s="34">
        <f t="shared" si="11"/>
        <v>0</v>
      </c>
      <c r="O379" s="36" t="e">
        <f t="shared" si="7"/>
        <v>#DIV/0!</v>
      </c>
    </row>
    <row r="380" spans="1:15" x14ac:dyDescent="0.25">
      <c r="A380" s="39">
        <v>40207</v>
      </c>
      <c r="B380" s="30" t="s">
        <v>39</v>
      </c>
      <c r="C380" s="30" t="s">
        <v>434</v>
      </c>
      <c r="D380" s="30" t="s">
        <v>440</v>
      </c>
      <c r="E380" s="68"/>
      <c r="F380" s="29">
        <v>0</v>
      </c>
      <c r="G380" s="29">
        <f t="shared" si="8"/>
        <v>0</v>
      </c>
      <c r="H380" s="29">
        <v>0</v>
      </c>
      <c r="I380" s="66">
        <f t="shared" si="9"/>
        <v>0</v>
      </c>
      <c r="J380" s="69" t="s">
        <v>1834</v>
      </c>
      <c r="K380" s="34">
        <v>0</v>
      </c>
      <c r="L380" s="56"/>
      <c r="M380" s="34">
        <f t="shared" si="10"/>
        <v>0</v>
      </c>
      <c r="N380" s="34">
        <f t="shared" si="11"/>
        <v>0</v>
      </c>
      <c r="O380" s="36" t="e">
        <f t="shared" si="7"/>
        <v>#DIV/0!</v>
      </c>
    </row>
    <row r="381" spans="1:15" x14ac:dyDescent="0.25">
      <c r="A381" s="39">
        <v>40208</v>
      </c>
      <c r="B381" s="30" t="s">
        <v>39</v>
      </c>
      <c r="C381" s="30" t="s">
        <v>434</v>
      </c>
      <c r="D381" s="30" t="s">
        <v>441</v>
      </c>
      <c r="E381" s="64">
        <v>14332</v>
      </c>
      <c r="F381" s="65">
        <v>14884</v>
      </c>
      <c r="G381" s="65">
        <f t="shared" si="8"/>
        <v>552</v>
      </c>
      <c r="H381" s="65">
        <v>12813</v>
      </c>
      <c r="I381" s="66">
        <f t="shared" si="9"/>
        <v>2071</v>
      </c>
      <c r="J381" s="67">
        <v>0.1391</v>
      </c>
      <c r="K381" s="34">
        <v>15226</v>
      </c>
      <c r="L381" s="29">
        <v>50</v>
      </c>
      <c r="M381" s="35">
        <f t="shared" si="10"/>
        <v>12863</v>
      </c>
      <c r="N381" s="35">
        <f t="shared" si="11"/>
        <v>2363</v>
      </c>
      <c r="O381" s="36">
        <f t="shared" si="7"/>
        <v>0.15519506107973205</v>
      </c>
    </row>
    <row r="382" spans="1:15" x14ac:dyDescent="0.25">
      <c r="A382" s="39">
        <v>40301</v>
      </c>
      <c r="B382" s="30" t="s">
        <v>39</v>
      </c>
      <c r="C382" s="30" t="s">
        <v>442</v>
      </c>
      <c r="D382" s="30" t="s">
        <v>442</v>
      </c>
      <c r="E382" s="64">
        <v>3761</v>
      </c>
      <c r="F382" s="65">
        <v>4017</v>
      </c>
      <c r="G382" s="65">
        <f t="shared" si="8"/>
        <v>256</v>
      </c>
      <c r="H382" s="65">
        <v>3538</v>
      </c>
      <c r="I382" s="66">
        <f t="shared" si="9"/>
        <v>479</v>
      </c>
      <c r="J382" s="67">
        <v>0.1192</v>
      </c>
      <c r="K382" s="34">
        <v>4037</v>
      </c>
      <c r="L382" s="56"/>
      <c r="M382" s="35">
        <f t="shared" si="10"/>
        <v>3538</v>
      </c>
      <c r="N382" s="35">
        <f t="shared" si="11"/>
        <v>499</v>
      </c>
      <c r="O382" s="36">
        <f t="shared" si="7"/>
        <v>0.12360663859301461</v>
      </c>
    </row>
    <row r="383" spans="1:15" x14ac:dyDescent="0.25">
      <c r="A383" s="39">
        <v>40302</v>
      </c>
      <c r="B383" s="30" t="s">
        <v>39</v>
      </c>
      <c r="C383" s="30" t="s">
        <v>442</v>
      </c>
      <c r="D383" s="30" t="s">
        <v>443</v>
      </c>
      <c r="E383" s="64">
        <v>2966</v>
      </c>
      <c r="F383" s="65">
        <v>3467</v>
      </c>
      <c r="G383" s="65">
        <f t="shared" si="8"/>
        <v>501</v>
      </c>
      <c r="H383" s="65">
        <v>2838</v>
      </c>
      <c r="I383" s="66">
        <f t="shared" si="9"/>
        <v>629</v>
      </c>
      <c r="J383" s="67">
        <v>0.18140000000000001</v>
      </c>
      <c r="K383" s="34">
        <v>3510</v>
      </c>
      <c r="L383" s="56"/>
      <c r="M383" s="35">
        <f t="shared" si="10"/>
        <v>2838</v>
      </c>
      <c r="N383" s="35">
        <f t="shared" si="11"/>
        <v>672</v>
      </c>
      <c r="O383" s="36">
        <f t="shared" si="7"/>
        <v>0.19145299145299147</v>
      </c>
    </row>
    <row r="384" spans="1:15" x14ac:dyDescent="0.25">
      <c r="A384" s="39">
        <v>40303</v>
      </c>
      <c r="B384" s="30" t="s">
        <v>39</v>
      </c>
      <c r="C384" s="30" t="s">
        <v>442</v>
      </c>
      <c r="D384" s="30" t="s">
        <v>444</v>
      </c>
      <c r="E384" s="64">
        <v>4279</v>
      </c>
      <c r="F384" s="65">
        <v>5201</v>
      </c>
      <c r="G384" s="65">
        <f t="shared" si="8"/>
        <v>922</v>
      </c>
      <c r="H384" s="65">
        <v>3179</v>
      </c>
      <c r="I384" s="66">
        <f t="shared" si="9"/>
        <v>2022</v>
      </c>
      <c r="J384" s="67">
        <v>0.38879999999999998</v>
      </c>
      <c r="K384" s="34">
        <v>5390</v>
      </c>
      <c r="L384" s="56"/>
      <c r="M384" s="35">
        <f t="shared" si="10"/>
        <v>3179</v>
      </c>
      <c r="N384" s="35">
        <f t="shared" si="11"/>
        <v>2211</v>
      </c>
      <c r="O384" s="36">
        <f t="shared" si="7"/>
        <v>0.41020408163265304</v>
      </c>
    </row>
    <row r="385" spans="1:15" x14ac:dyDescent="0.25">
      <c r="A385" s="39">
        <v>40304</v>
      </c>
      <c r="B385" s="30" t="s">
        <v>39</v>
      </c>
      <c r="C385" s="30" t="s">
        <v>442</v>
      </c>
      <c r="D385" s="30" t="s">
        <v>445</v>
      </c>
      <c r="E385" s="68"/>
      <c r="F385" s="29">
        <v>0</v>
      </c>
      <c r="G385" s="29">
        <f t="shared" si="8"/>
        <v>0</v>
      </c>
      <c r="H385" s="29">
        <v>0</v>
      </c>
      <c r="I385" s="66">
        <f t="shared" si="9"/>
        <v>0</v>
      </c>
      <c r="J385" s="69" t="s">
        <v>1834</v>
      </c>
      <c r="K385" s="34">
        <v>0</v>
      </c>
      <c r="L385" s="56"/>
      <c r="M385" s="34">
        <f t="shared" si="10"/>
        <v>0</v>
      </c>
      <c r="N385" s="34">
        <f t="shared" si="11"/>
        <v>0</v>
      </c>
      <c r="O385" s="36" t="e">
        <f t="shared" si="7"/>
        <v>#DIV/0!</v>
      </c>
    </row>
    <row r="386" spans="1:15" x14ac:dyDescent="0.25">
      <c r="A386" s="39">
        <v>40305</v>
      </c>
      <c r="B386" s="30" t="s">
        <v>39</v>
      </c>
      <c r="C386" s="30" t="s">
        <v>442</v>
      </c>
      <c r="D386" s="30" t="s">
        <v>446</v>
      </c>
      <c r="E386" s="64">
        <v>2338</v>
      </c>
      <c r="F386" s="65">
        <v>2720</v>
      </c>
      <c r="G386" s="65">
        <f t="shared" si="8"/>
        <v>382</v>
      </c>
      <c r="H386" s="29">
        <v>554</v>
      </c>
      <c r="I386" s="66">
        <f t="shared" si="9"/>
        <v>2166</v>
      </c>
      <c r="J386" s="67">
        <v>0.79630000000000001</v>
      </c>
      <c r="K386" s="34">
        <v>2643</v>
      </c>
      <c r="L386" s="29">
        <v>0</v>
      </c>
      <c r="M386" s="34">
        <f t="shared" si="10"/>
        <v>554</v>
      </c>
      <c r="N386" s="34">
        <f t="shared" si="11"/>
        <v>2089</v>
      </c>
      <c r="O386" s="36">
        <f t="shared" si="7"/>
        <v>0.79038970866439651</v>
      </c>
    </row>
    <row r="387" spans="1:15" x14ac:dyDescent="0.25">
      <c r="A387" s="39">
        <v>40306</v>
      </c>
      <c r="B387" s="30" t="s">
        <v>39</v>
      </c>
      <c r="C387" s="30" t="s">
        <v>442</v>
      </c>
      <c r="D387" s="30" t="s">
        <v>447</v>
      </c>
      <c r="E387" s="68"/>
      <c r="F387" s="29">
        <v>0</v>
      </c>
      <c r="G387" s="29">
        <f t="shared" si="8"/>
        <v>0</v>
      </c>
      <c r="H387" s="29">
        <v>0</v>
      </c>
      <c r="I387" s="66">
        <f t="shared" si="9"/>
        <v>0</v>
      </c>
      <c r="J387" s="69" t="s">
        <v>1834</v>
      </c>
      <c r="K387" s="34">
        <v>0</v>
      </c>
      <c r="L387" s="56"/>
      <c r="M387" s="34">
        <f t="shared" si="10"/>
        <v>0</v>
      </c>
      <c r="N387" s="34">
        <f t="shared" si="11"/>
        <v>0</v>
      </c>
      <c r="O387" s="36" t="e">
        <f t="shared" si="7"/>
        <v>#DIV/0!</v>
      </c>
    </row>
    <row r="388" spans="1:15" x14ac:dyDescent="0.25">
      <c r="A388" s="39">
        <v>40307</v>
      </c>
      <c r="B388" s="30" t="s">
        <v>39</v>
      </c>
      <c r="C388" s="30" t="s">
        <v>442</v>
      </c>
      <c r="D388" s="30" t="s">
        <v>448</v>
      </c>
      <c r="E388" s="64">
        <v>7298</v>
      </c>
      <c r="F388" s="65">
        <v>8933</v>
      </c>
      <c r="G388" s="65">
        <f t="shared" si="8"/>
        <v>1635</v>
      </c>
      <c r="H388" s="65">
        <v>3937</v>
      </c>
      <c r="I388" s="66">
        <f t="shared" si="9"/>
        <v>4996</v>
      </c>
      <c r="J388" s="67">
        <v>0.55930000000000002</v>
      </c>
      <c r="K388" s="34">
        <v>9391</v>
      </c>
      <c r="L388" s="56"/>
      <c r="M388" s="35">
        <f t="shared" si="10"/>
        <v>3937</v>
      </c>
      <c r="N388" s="35">
        <f t="shared" si="11"/>
        <v>5454</v>
      </c>
      <c r="O388" s="36">
        <f t="shared" si="7"/>
        <v>0.58076882121179851</v>
      </c>
    </row>
    <row r="389" spans="1:15" x14ac:dyDescent="0.25">
      <c r="A389" s="39">
        <v>40308</v>
      </c>
      <c r="B389" s="30" t="s">
        <v>39</v>
      </c>
      <c r="C389" s="30" t="s">
        <v>442</v>
      </c>
      <c r="D389" s="30" t="s">
        <v>449</v>
      </c>
      <c r="E389" s="68"/>
      <c r="F389" s="29">
        <v>0</v>
      </c>
      <c r="G389" s="29">
        <f t="shared" si="8"/>
        <v>0</v>
      </c>
      <c r="H389" s="29">
        <v>0</v>
      </c>
      <c r="I389" s="66">
        <f t="shared" si="9"/>
        <v>0</v>
      </c>
      <c r="J389" s="69" t="s">
        <v>1834</v>
      </c>
      <c r="K389" s="34">
        <v>0</v>
      </c>
      <c r="L389" s="56"/>
      <c r="M389" s="34">
        <f t="shared" si="10"/>
        <v>0</v>
      </c>
      <c r="N389" s="34">
        <f t="shared" si="11"/>
        <v>0</v>
      </c>
      <c r="O389" s="36" t="e">
        <f t="shared" si="7"/>
        <v>#DIV/0!</v>
      </c>
    </row>
    <row r="390" spans="1:15" x14ac:dyDescent="0.25">
      <c r="A390" s="39">
        <v>40309</v>
      </c>
      <c r="B390" s="30" t="s">
        <v>39</v>
      </c>
      <c r="C390" s="30" t="s">
        <v>442</v>
      </c>
      <c r="D390" s="30" t="s">
        <v>450</v>
      </c>
      <c r="E390" s="68"/>
      <c r="F390" s="29">
        <v>0</v>
      </c>
      <c r="G390" s="29">
        <f t="shared" si="8"/>
        <v>0</v>
      </c>
      <c r="H390" s="29">
        <v>0</v>
      </c>
      <c r="I390" s="66">
        <f t="shared" si="9"/>
        <v>0</v>
      </c>
      <c r="J390" s="69" t="s">
        <v>1834</v>
      </c>
      <c r="K390" s="34">
        <v>0</v>
      </c>
      <c r="L390" s="56"/>
      <c r="M390" s="34">
        <f t="shared" si="10"/>
        <v>0</v>
      </c>
      <c r="N390" s="34">
        <f t="shared" si="11"/>
        <v>0</v>
      </c>
      <c r="O390" s="36" t="e">
        <f t="shared" si="7"/>
        <v>#DIV/0!</v>
      </c>
    </row>
    <row r="391" spans="1:15" x14ac:dyDescent="0.25">
      <c r="A391" s="39">
        <v>40310</v>
      </c>
      <c r="B391" s="30" t="s">
        <v>39</v>
      </c>
      <c r="C391" s="30" t="s">
        <v>442</v>
      </c>
      <c r="D391" s="30" t="s">
        <v>451</v>
      </c>
      <c r="E391" s="68"/>
      <c r="F391" s="29">
        <v>0</v>
      </c>
      <c r="G391" s="29">
        <f t="shared" si="8"/>
        <v>0</v>
      </c>
      <c r="H391" s="29">
        <v>0</v>
      </c>
      <c r="I391" s="66">
        <f t="shared" si="9"/>
        <v>0</v>
      </c>
      <c r="J391" s="69" t="s">
        <v>1834</v>
      </c>
      <c r="K391" s="34">
        <v>0</v>
      </c>
      <c r="L391" s="56"/>
      <c r="M391" s="34">
        <f t="shared" si="10"/>
        <v>0</v>
      </c>
      <c r="N391" s="34">
        <f t="shared" si="11"/>
        <v>0</v>
      </c>
      <c r="O391" s="36" t="e">
        <f t="shared" si="7"/>
        <v>#DIV/0!</v>
      </c>
    </row>
    <row r="392" spans="1:15" x14ac:dyDescent="0.25">
      <c r="A392" s="39">
        <v>40311</v>
      </c>
      <c r="B392" s="30" t="s">
        <v>39</v>
      </c>
      <c r="C392" s="30" t="s">
        <v>442</v>
      </c>
      <c r="D392" s="30" t="s">
        <v>452</v>
      </c>
      <c r="E392" s="68"/>
      <c r="F392" s="29">
        <v>0</v>
      </c>
      <c r="G392" s="29">
        <f t="shared" si="8"/>
        <v>0</v>
      </c>
      <c r="H392" s="29">
        <v>0</v>
      </c>
      <c r="I392" s="66">
        <f t="shared" si="9"/>
        <v>0</v>
      </c>
      <c r="J392" s="69" t="s">
        <v>1834</v>
      </c>
      <c r="K392" s="34">
        <v>0</v>
      </c>
      <c r="L392" s="56"/>
      <c r="M392" s="34">
        <f t="shared" si="10"/>
        <v>0</v>
      </c>
      <c r="N392" s="34">
        <f t="shared" si="11"/>
        <v>0</v>
      </c>
      <c r="O392" s="36" t="e">
        <f t="shared" si="7"/>
        <v>#DIV/0!</v>
      </c>
    </row>
    <row r="393" spans="1:15" x14ac:dyDescent="0.25">
      <c r="A393" s="39">
        <v>40312</v>
      </c>
      <c r="B393" s="30" t="s">
        <v>39</v>
      </c>
      <c r="C393" s="30" t="s">
        <v>442</v>
      </c>
      <c r="D393" s="30" t="s">
        <v>453</v>
      </c>
      <c r="E393" s="68"/>
      <c r="F393" s="29">
        <v>0</v>
      </c>
      <c r="G393" s="29">
        <f t="shared" si="8"/>
        <v>0</v>
      </c>
      <c r="H393" s="29">
        <v>0</v>
      </c>
      <c r="I393" s="66">
        <f t="shared" si="9"/>
        <v>0</v>
      </c>
      <c r="J393" s="69" t="s">
        <v>1834</v>
      </c>
      <c r="K393" s="34">
        <v>0</v>
      </c>
      <c r="L393" s="56"/>
      <c r="M393" s="34">
        <f t="shared" si="10"/>
        <v>0</v>
      </c>
      <c r="N393" s="34">
        <f t="shared" si="11"/>
        <v>0</v>
      </c>
      <c r="O393" s="36" t="e">
        <f t="shared" si="7"/>
        <v>#DIV/0!</v>
      </c>
    </row>
    <row r="394" spans="1:15" x14ac:dyDescent="0.25">
      <c r="A394" s="39">
        <v>40313</v>
      </c>
      <c r="B394" s="30" t="s">
        <v>39</v>
      </c>
      <c r="C394" s="30" t="s">
        <v>442</v>
      </c>
      <c r="D394" s="30" t="s">
        <v>454</v>
      </c>
      <c r="E394" s="68"/>
      <c r="F394" s="29">
        <v>0</v>
      </c>
      <c r="G394" s="29">
        <f t="shared" si="8"/>
        <v>0</v>
      </c>
      <c r="H394" s="29">
        <v>0</v>
      </c>
      <c r="I394" s="66">
        <f t="shared" si="9"/>
        <v>0</v>
      </c>
      <c r="J394" s="69" t="s">
        <v>1834</v>
      </c>
      <c r="K394" s="34">
        <v>0</v>
      </c>
      <c r="L394" s="56"/>
      <c r="M394" s="34">
        <f t="shared" si="10"/>
        <v>0</v>
      </c>
      <c r="N394" s="34">
        <f t="shared" si="11"/>
        <v>0</v>
      </c>
      <c r="O394" s="36" t="e">
        <f t="shared" si="7"/>
        <v>#DIV/0!</v>
      </c>
    </row>
    <row r="395" spans="1:15" x14ac:dyDescent="0.25">
      <c r="A395" s="39">
        <v>40401</v>
      </c>
      <c r="B395" s="30" t="s">
        <v>39</v>
      </c>
      <c r="C395" s="30" t="s">
        <v>455</v>
      </c>
      <c r="D395" s="30" t="s">
        <v>456</v>
      </c>
      <c r="E395" s="64">
        <v>2655</v>
      </c>
      <c r="F395" s="65">
        <v>2882</v>
      </c>
      <c r="G395" s="65">
        <f t="shared" si="8"/>
        <v>227</v>
      </c>
      <c r="H395" s="65">
        <v>2614</v>
      </c>
      <c r="I395" s="66">
        <f t="shared" si="9"/>
        <v>268</v>
      </c>
      <c r="J395" s="67">
        <v>9.2999999999999999E-2</v>
      </c>
      <c r="K395" s="34">
        <v>2865</v>
      </c>
      <c r="L395" s="29">
        <v>0</v>
      </c>
      <c r="M395" s="35">
        <f t="shared" si="10"/>
        <v>2614</v>
      </c>
      <c r="N395" s="35">
        <f t="shared" si="11"/>
        <v>251</v>
      </c>
      <c r="O395" s="36">
        <f t="shared" si="7"/>
        <v>8.7609075043630011E-2</v>
      </c>
    </row>
    <row r="396" spans="1:15" x14ac:dyDescent="0.25">
      <c r="A396" s="39">
        <v>40402</v>
      </c>
      <c r="B396" s="30" t="s">
        <v>39</v>
      </c>
      <c r="C396" s="30" t="s">
        <v>455</v>
      </c>
      <c r="D396" s="30" t="s">
        <v>457</v>
      </c>
      <c r="E396" s="68"/>
      <c r="F396" s="29">
        <v>0</v>
      </c>
      <c r="G396" s="29">
        <f t="shared" si="8"/>
        <v>0</v>
      </c>
      <c r="H396" s="29">
        <v>0</v>
      </c>
      <c r="I396" s="66">
        <f t="shared" si="9"/>
        <v>0</v>
      </c>
      <c r="J396" s="69" t="s">
        <v>1834</v>
      </c>
      <c r="K396" s="34">
        <v>0</v>
      </c>
      <c r="L396" s="56"/>
      <c r="M396" s="34">
        <f t="shared" si="10"/>
        <v>0</v>
      </c>
      <c r="N396" s="34">
        <f t="shared" si="11"/>
        <v>0</v>
      </c>
      <c r="O396" s="36" t="e">
        <f t="shared" si="7"/>
        <v>#DIV/0!</v>
      </c>
    </row>
    <row r="397" spans="1:15" x14ac:dyDescent="0.25">
      <c r="A397" s="39">
        <v>40403</v>
      </c>
      <c r="B397" s="30" t="s">
        <v>39</v>
      </c>
      <c r="C397" s="30" t="s">
        <v>455</v>
      </c>
      <c r="D397" s="30" t="s">
        <v>458</v>
      </c>
      <c r="E397" s="68"/>
      <c r="F397" s="29">
        <v>0</v>
      </c>
      <c r="G397" s="29">
        <f t="shared" si="8"/>
        <v>0</v>
      </c>
      <c r="H397" s="29">
        <v>0</v>
      </c>
      <c r="I397" s="66">
        <f t="shared" si="9"/>
        <v>0</v>
      </c>
      <c r="J397" s="69" t="s">
        <v>1834</v>
      </c>
      <c r="K397" s="34">
        <v>0</v>
      </c>
      <c r="L397" s="56"/>
      <c r="M397" s="34">
        <f t="shared" si="10"/>
        <v>0</v>
      </c>
      <c r="N397" s="34">
        <f t="shared" si="11"/>
        <v>0</v>
      </c>
      <c r="O397" s="36" t="e">
        <f t="shared" si="7"/>
        <v>#DIV/0!</v>
      </c>
    </row>
    <row r="398" spans="1:15" x14ac:dyDescent="0.25">
      <c r="A398" s="39">
        <v>40404</v>
      </c>
      <c r="B398" s="30" t="s">
        <v>39</v>
      </c>
      <c r="C398" s="30" t="s">
        <v>455</v>
      </c>
      <c r="D398" s="30" t="s">
        <v>459</v>
      </c>
      <c r="E398" s="68"/>
      <c r="F398" s="29">
        <v>0</v>
      </c>
      <c r="G398" s="29">
        <f t="shared" si="8"/>
        <v>0</v>
      </c>
      <c r="H398" s="29">
        <v>0</v>
      </c>
      <c r="I398" s="66">
        <f t="shared" si="9"/>
        <v>0</v>
      </c>
      <c r="J398" s="69" t="s">
        <v>1834</v>
      </c>
      <c r="K398" s="34">
        <v>0</v>
      </c>
      <c r="L398" s="56"/>
      <c r="M398" s="34">
        <f t="shared" si="10"/>
        <v>0</v>
      </c>
      <c r="N398" s="34">
        <f t="shared" si="11"/>
        <v>0</v>
      </c>
      <c r="O398" s="36" t="e">
        <f t="shared" si="7"/>
        <v>#DIV/0!</v>
      </c>
    </row>
    <row r="399" spans="1:15" x14ac:dyDescent="0.25">
      <c r="A399" s="39">
        <v>40405</v>
      </c>
      <c r="B399" s="30" t="s">
        <v>39</v>
      </c>
      <c r="C399" s="30" t="s">
        <v>455</v>
      </c>
      <c r="D399" s="30" t="s">
        <v>460</v>
      </c>
      <c r="E399" s="68"/>
      <c r="F399" s="29">
        <v>0</v>
      </c>
      <c r="G399" s="29">
        <f t="shared" si="8"/>
        <v>0</v>
      </c>
      <c r="H399" s="29">
        <v>0</v>
      </c>
      <c r="I399" s="66">
        <f t="shared" si="9"/>
        <v>0</v>
      </c>
      <c r="J399" s="69" t="s">
        <v>1834</v>
      </c>
      <c r="K399" s="34">
        <v>0</v>
      </c>
      <c r="L399" s="56"/>
      <c r="M399" s="34">
        <f t="shared" si="10"/>
        <v>0</v>
      </c>
      <c r="N399" s="34">
        <f t="shared" si="11"/>
        <v>0</v>
      </c>
      <c r="O399" s="36" t="e">
        <f t="shared" si="7"/>
        <v>#DIV/0!</v>
      </c>
    </row>
    <row r="400" spans="1:15" x14ac:dyDescent="0.25">
      <c r="A400" s="39">
        <v>40406</v>
      </c>
      <c r="B400" s="30" t="s">
        <v>39</v>
      </c>
      <c r="C400" s="30" t="s">
        <v>455</v>
      </c>
      <c r="D400" s="30" t="s">
        <v>461</v>
      </c>
      <c r="E400" s="68"/>
      <c r="F400" s="29">
        <v>0</v>
      </c>
      <c r="G400" s="29">
        <f t="shared" si="8"/>
        <v>0</v>
      </c>
      <c r="H400" s="29">
        <v>0</v>
      </c>
      <c r="I400" s="66">
        <f t="shared" si="9"/>
        <v>0</v>
      </c>
      <c r="J400" s="69" t="s">
        <v>1834</v>
      </c>
      <c r="K400" s="34">
        <v>0</v>
      </c>
      <c r="L400" s="56"/>
      <c r="M400" s="34">
        <f t="shared" si="10"/>
        <v>0</v>
      </c>
      <c r="N400" s="34">
        <f t="shared" si="11"/>
        <v>0</v>
      </c>
      <c r="O400" s="36" t="e">
        <f t="shared" si="7"/>
        <v>#DIV/0!</v>
      </c>
    </row>
    <row r="401" spans="1:15" x14ac:dyDescent="0.25">
      <c r="A401" s="39">
        <v>40407</v>
      </c>
      <c r="B401" s="30" t="s">
        <v>39</v>
      </c>
      <c r="C401" s="30" t="s">
        <v>455</v>
      </c>
      <c r="D401" s="30" t="s">
        <v>462</v>
      </c>
      <c r="E401" s="68"/>
      <c r="F401" s="29">
        <v>0</v>
      </c>
      <c r="G401" s="29">
        <f t="shared" si="8"/>
        <v>0</v>
      </c>
      <c r="H401" s="29">
        <v>0</v>
      </c>
      <c r="I401" s="66">
        <f t="shared" si="9"/>
        <v>0</v>
      </c>
      <c r="J401" s="69" t="s">
        <v>1834</v>
      </c>
      <c r="K401" s="34">
        <v>0</v>
      </c>
      <c r="L401" s="56"/>
      <c r="M401" s="34">
        <f t="shared" si="10"/>
        <v>0</v>
      </c>
      <c r="N401" s="34">
        <f t="shared" si="11"/>
        <v>0</v>
      </c>
      <c r="O401" s="36" t="e">
        <f t="shared" si="7"/>
        <v>#DIV/0!</v>
      </c>
    </row>
    <row r="402" spans="1:15" x14ac:dyDescent="0.25">
      <c r="A402" s="39">
        <v>40408</v>
      </c>
      <c r="B402" s="30" t="s">
        <v>39</v>
      </c>
      <c r="C402" s="30" t="s">
        <v>455</v>
      </c>
      <c r="D402" s="30" t="s">
        <v>463</v>
      </c>
      <c r="E402" s="68"/>
      <c r="F402" s="29">
        <v>0</v>
      </c>
      <c r="G402" s="29">
        <f t="shared" si="8"/>
        <v>0</v>
      </c>
      <c r="H402" s="29">
        <v>0</v>
      </c>
      <c r="I402" s="66">
        <f t="shared" si="9"/>
        <v>0</v>
      </c>
      <c r="J402" s="69" t="s">
        <v>1834</v>
      </c>
      <c r="K402" s="34">
        <v>0</v>
      </c>
      <c r="L402" s="56"/>
      <c r="M402" s="34">
        <f t="shared" si="10"/>
        <v>0</v>
      </c>
      <c r="N402" s="34">
        <f t="shared" si="11"/>
        <v>0</v>
      </c>
      <c r="O402" s="36" t="e">
        <f t="shared" si="7"/>
        <v>#DIV/0!</v>
      </c>
    </row>
    <row r="403" spans="1:15" x14ac:dyDescent="0.25">
      <c r="A403" s="39">
        <v>40409</v>
      </c>
      <c r="B403" s="30" t="s">
        <v>39</v>
      </c>
      <c r="C403" s="30" t="s">
        <v>455</v>
      </c>
      <c r="D403" s="30" t="s">
        <v>464</v>
      </c>
      <c r="E403" s="64">
        <v>6495</v>
      </c>
      <c r="F403" s="65">
        <v>8011</v>
      </c>
      <c r="G403" s="65">
        <f t="shared" si="8"/>
        <v>1516</v>
      </c>
      <c r="H403" s="65">
        <v>6320</v>
      </c>
      <c r="I403" s="66">
        <f t="shared" si="9"/>
        <v>1691</v>
      </c>
      <c r="J403" s="67">
        <v>0.21110000000000001</v>
      </c>
      <c r="K403" s="34">
        <v>8068</v>
      </c>
      <c r="L403" s="56"/>
      <c r="M403" s="35">
        <f t="shared" si="10"/>
        <v>6320</v>
      </c>
      <c r="N403" s="35">
        <f t="shared" si="11"/>
        <v>1748</v>
      </c>
      <c r="O403" s="36">
        <f t="shared" si="7"/>
        <v>0.2166584035696579</v>
      </c>
    </row>
    <row r="404" spans="1:15" x14ac:dyDescent="0.25">
      <c r="A404" s="39">
        <v>40410</v>
      </c>
      <c r="B404" s="30" t="s">
        <v>39</v>
      </c>
      <c r="C404" s="30" t="s">
        <v>455</v>
      </c>
      <c r="D404" s="30" t="s">
        <v>465</v>
      </c>
      <c r="E404" s="68"/>
      <c r="F404" s="29">
        <v>0</v>
      </c>
      <c r="G404" s="29">
        <f t="shared" si="8"/>
        <v>0</v>
      </c>
      <c r="H404" s="29">
        <v>0</v>
      </c>
      <c r="I404" s="66">
        <f t="shared" si="9"/>
        <v>0</v>
      </c>
      <c r="J404" s="69" t="s">
        <v>1834</v>
      </c>
      <c r="K404" s="34">
        <v>0</v>
      </c>
      <c r="L404" s="56"/>
      <c r="M404" s="34">
        <f t="shared" si="10"/>
        <v>0</v>
      </c>
      <c r="N404" s="34">
        <f t="shared" si="11"/>
        <v>0</v>
      </c>
      <c r="O404" s="36" t="e">
        <f t="shared" si="7"/>
        <v>#DIV/0!</v>
      </c>
    </row>
    <row r="405" spans="1:15" x14ac:dyDescent="0.25">
      <c r="A405" s="39">
        <v>40411</v>
      </c>
      <c r="B405" s="30" t="s">
        <v>39</v>
      </c>
      <c r="C405" s="30" t="s">
        <v>455</v>
      </c>
      <c r="D405" s="30" t="s">
        <v>466</v>
      </c>
      <c r="E405" s="68"/>
      <c r="F405" s="29">
        <v>0</v>
      </c>
      <c r="G405" s="29">
        <f t="shared" si="8"/>
        <v>0</v>
      </c>
      <c r="H405" s="29">
        <v>0</v>
      </c>
      <c r="I405" s="66">
        <f t="shared" si="9"/>
        <v>0</v>
      </c>
      <c r="J405" s="69" t="s">
        <v>1834</v>
      </c>
      <c r="K405" s="34">
        <v>0</v>
      </c>
      <c r="L405" s="56"/>
      <c r="M405" s="34">
        <f t="shared" si="10"/>
        <v>0</v>
      </c>
      <c r="N405" s="34">
        <f t="shared" si="11"/>
        <v>0</v>
      </c>
      <c r="O405" s="36" t="e">
        <f t="shared" si="7"/>
        <v>#DIV/0!</v>
      </c>
    </row>
    <row r="406" spans="1:15" x14ac:dyDescent="0.25">
      <c r="A406" s="39">
        <v>40412</v>
      </c>
      <c r="B406" s="30" t="s">
        <v>39</v>
      </c>
      <c r="C406" s="30" t="s">
        <v>455</v>
      </c>
      <c r="D406" s="30" t="s">
        <v>467</v>
      </c>
      <c r="E406" s="68"/>
      <c r="F406" s="29">
        <v>0</v>
      </c>
      <c r="G406" s="29">
        <f t="shared" si="8"/>
        <v>0</v>
      </c>
      <c r="H406" s="29">
        <v>0</v>
      </c>
      <c r="I406" s="66">
        <f t="shared" si="9"/>
        <v>0</v>
      </c>
      <c r="J406" s="69" t="s">
        <v>1834</v>
      </c>
      <c r="K406" s="34">
        <v>0</v>
      </c>
      <c r="L406" s="56"/>
      <c r="M406" s="34">
        <f t="shared" si="10"/>
        <v>0</v>
      </c>
      <c r="N406" s="34">
        <f t="shared" si="11"/>
        <v>0</v>
      </c>
      <c r="O406" s="36" t="e">
        <f t="shared" si="7"/>
        <v>#DIV/0!</v>
      </c>
    </row>
    <row r="407" spans="1:15" x14ac:dyDescent="0.25">
      <c r="A407" s="39">
        <v>40413</v>
      </c>
      <c r="B407" s="30" t="s">
        <v>39</v>
      </c>
      <c r="C407" s="30" t="s">
        <v>455</v>
      </c>
      <c r="D407" s="30" t="s">
        <v>468</v>
      </c>
      <c r="E407" s="64">
        <v>2151</v>
      </c>
      <c r="F407" s="65">
        <v>2424</v>
      </c>
      <c r="G407" s="65">
        <f t="shared" si="8"/>
        <v>273</v>
      </c>
      <c r="H407" s="65">
        <v>2137</v>
      </c>
      <c r="I407" s="66">
        <f t="shared" si="9"/>
        <v>287</v>
      </c>
      <c r="J407" s="67">
        <v>0.11840000000000001</v>
      </c>
      <c r="K407" s="34">
        <v>2454</v>
      </c>
      <c r="L407" s="56"/>
      <c r="M407" s="35">
        <f t="shared" si="10"/>
        <v>2137</v>
      </c>
      <c r="N407" s="35">
        <f t="shared" si="11"/>
        <v>317</v>
      </c>
      <c r="O407" s="36">
        <f t="shared" si="7"/>
        <v>0.12917685411572943</v>
      </c>
    </row>
    <row r="408" spans="1:15" x14ac:dyDescent="0.25">
      <c r="A408" s="39">
        <v>40414</v>
      </c>
      <c r="B408" s="30" t="s">
        <v>39</v>
      </c>
      <c r="C408" s="30" t="s">
        <v>455</v>
      </c>
      <c r="D408" s="30" t="s">
        <v>469</v>
      </c>
      <c r="E408" s="68"/>
      <c r="F408" s="29">
        <v>0</v>
      </c>
      <c r="G408" s="29">
        <f t="shared" si="8"/>
        <v>0</v>
      </c>
      <c r="H408" s="29">
        <v>0</v>
      </c>
      <c r="I408" s="66">
        <f t="shared" si="9"/>
        <v>0</v>
      </c>
      <c r="J408" s="69" t="s">
        <v>1834</v>
      </c>
      <c r="K408" s="34">
        <v>0</v>
      </c>
      <c r="L408" s="56"/>
      <c r="M408" s="34">
        <f t="shared" si="10"/>
        <v>0</v>
      </c>
      <c r="N408" s="34">
        <f t="shared" si="11"/>
        <v>0</v>
      </c>
      <c r="O408" s="36" t="e">
        <f t="shared" si="7"/>
        <v>#DIV/0!</v>
      </c>
    </row>
    <row r="409" spans="1:15" x14ac:dyDescent="0.25">
      <c r="A409" s="39">
        <v>40501</v>
      </c>
      <c r="B409" s="30" t="s">
        <v>39</v>
      </c>
      <c r="C409" s="30" t="s">
        <v>470</v>
      </c>
      <c r="D409" s="30" t="s">
        <v>471</v>
      </c>
      <c r="E409" s="64">
        <v>5343</v>
      </c>
      <c r="F409" s="65">
        <v>5831</v>
      </c>
      <c r="G409" s="65">
        <f t="shared" si="8"/>
        <v>488</v>
      </c>
      <c r="H409" s="65">
        <v>5240</v>
      </c>
      <c r="I409" s="66">
        <f t="shared" si="9"/>
        <v>591</v>
      </c>
      <c r="J409" s="67">
        <v>0.1014</v>
      </c>
      <c r="K409" s="34">
        <v>5785</v>
      </c>
      <c r="L409" s="56"/>
      <c r="M409" s="35">
        <f t="shared" si="10"/>
        <v>5240</v>
      </c>
      <c r="N409" s="35">
        <f t="shared" si="11"/>
        <v>545</v>
      </c>
      <c r="O409" s="36">
        <f t="shared" si="7"/>
        <v>9.4209161624891957E-2</v>
      </c>
    </row>
    <row r="410" spans="1:15" x14ac:dyDescent="0.25">
      <c r="A410" s="39">
        <v>40502</v>
      </c>
      <c r="B410" s="30" t="s">
        <v>39</v>
      </c>
      <c r="C410" s="30" t="s">
        <v>470</v>
      </c>
      <c r="D410" s="30" t="s">
        <v>472</v>
      </c>
      <c r="E410" s="68"/>
      <c r="F410" s="29">
        <v>0</v>
      </c>
      <c r="G410" s="29">
        <f t="shared" si="8"/>
        <v>0</v>
      </c>
      <c r="H410" s="29">
        <v>0</v>
      </c>
      <c r="I410" s="66">
        <f t="shared" si="9"/>
        <v>0</v>
      </c>
      <c r="J410" s="69" t="s">
        <v>1834</v>
      </c>
      <c r="K410" s="34">
        <v>0</v>
      </c>
      <c r="L410" s="56"/>
      <c r="M410" s="34">
        <f t="shared" si="10"/>
        <v>0</v>
      </c>
      <c r="N410" s="34">
        <f t="shared" si="11"/>
        <v>0</v>
      </c>
      <c r="O410" s="36" t="e">
        <f t="shared" si="7"/>
        <v>#DIV/0!</v>
      </c>
    </row>
    <row r="411" spans="1:15" x14ac:dyDescent="0.25">
      <c r="A411" s="39">
        <v>40503</v>
      </c>
      <c r="B411" s="30" t="s">
        <v>39</v>
      </c>
      <c r="C411" s="30" t="s">
        <v>470</v>
      </c>
      <c r="D411" s="30" t="s">
        <v>473</v>
      </c>
      <c r="E411" s="68"/>
      <c r="F411" s="29">
        <v>0</v>
      </c>
      <c r="G411" s="29">
        <f t="shared" si="8"/>
        <v>0</v>
      </c>
      <c r="H411" s="29">
        <v>0</v>
      </c>
      <c r="I411" s="66">
        <f t="shared" si="9"/>
        <v>0</v>
      </c>
      <c r="J411" s="69" t="s">
        <v>1834</v>
      </c>
      <c r="K411" s="34">
        <v>0</v>
      </c>
      <c r="L411" s="56"/>
      <c r="M411" s="34">
        <f t="shared" si="10"/>
        <v>0</v>
      </c>
      <c r="N411" s="34">
        <f t="shared" si="11"/>
        <v>0</v>
      </c>
      <c r="O411" s="36" t="e">
        <f t="shared" si="7"/>
        <v>#DIV/0!</v>
      </c>
    </row>
    <row r="412" spans="1:15" x14ac:dyDescent="0.25">
      <c r="A412" s="39">
        <v>40504</v>
      </c>
      <c r="B412" s="30" t="s">
        <v>39</v>
      </c>
      <c r="C412" s="30" t="s">
        <v>470</v>
      </c>
      <c r="D412" s="30" t="s">
        <v>474</v>
      </c>
      <c r="E412" s="68"/>
      <c r="F412" s="29">
        <v>0</v>
      </c>
      <c r="G412" s="29">
        <f t="shared" si="8"/>
        <v>0</v>
      </c>
      <c r="H412" s="29">
        <v>0</v>
      </c>
      <c r="I412" s="66">
        <f t="shared" si="9"/>
        <v>0</v>
      </c>
      <c r="J412" s="69" t="s">
        <v>1834</v>
      </c>
      <c r="K412" s="34">
        <v>0</v>
      </c>
      <c r="L412" s="56"/>
      <c r="M412" s="34">
        <f t="shared" si="10"/>
        <v>0</v>
      </c>
      <c r="N412" s="34">
        <f t="shared" si="11"/>
        <v>0</v>
      </c>
      <c r="O412" s="36" t="e">
        <f t="shared" si="7"/>
        <v>#DIV/0!</v>
      </c>
    </row>
    <row r="413" spans="1:15" x14ac:dyDescent="0.25">
      <c r="A413" s="39">
        <v>40505</v>
      </c>
      <c r="B413" s="30" t="s">
        <v>39</v>
      </c>
      <c r="C413" s="30" t="s">
        <v>470</v>
      </c>
      <c r="D413" s="30" t="s">
        <v>470</v>
      </c>
      <c r="E413" s="68"/>
      <c r="F413" s="29">
        <v>0</v>
      </c>
      <c r="G413" s="29">
        <f t="shared" si="8"/>
        <v>0</v>
      </c>
      <c r="H413" s="29">
        <v>0</v>
      </c>
      <c r="I413" s="66">
        <f t="shared" si="9"/>
        <v>0</v>
      </c>
      <c r="J413" s="69" t="s">
        <v>1834</v>
      </c>
      <c r="K413" s="34">
        <v>0</v>
      </c>
      <c r="L413" s="56"/>
      <c r="M413" s="34">
        <f t="shared" si="10"/>
        <v>0</v>
      </c>
      <c r="N413" s="34">
        <f t="shared" si="11"/>
        <v>0</v>
      </c>
      <c r="O413" s="36" t="e">
        <f t="shared" si="7"/>
        <v>#DIV/0!</v>
      </c>
    </row>
    <row r="414" spans="1:15" x14ac:dyDescent="0.25">
      <c r="A414" s="39">
        <v>40506</v>
      </c>
      <c r="B414" s="30" t="s">
        <v>39</v>
      </c>
      <c r="C414" s="30" t="s">
        <v>470</v>
      </c>
      <c r="D414" s="30" t="s">
        <v>475</v>
      </c>
      <c r="E414" s="68"/>
      <c r="F414" s="29">
        <v>0</v>
      </c>
      <c r="G414" s="29">
        <f t="shared" si="8"/>
        <v>0</v>
      </c>
      <c r="H414" s="29">
        <v>0</v>
      </c>
      <c r="I414" s="66">
        <f t="shared" si="9"/>
        <v>0</v>
      </c>
      <c r="J414" s="69" t="s">
        <v>1834</v>
      </c>
      <c r="K414" s="34">
        <v>0</v>
      </c>
      <c r="L414" s="56"/>
      <c r="M414" s="34">
        <f t="shared" si="10"/>
        <v>0</v>
      </c>
      <c r="N414" s="34">
        <f t="shared" si="11"/>
        <v>0</v>
      </c>
      <c r="O414" s="36" t="e">
        <f t="shared" si="7"/>
        <v>#DIV/0!</v>
      </c>
    </row>
    <row r="415" spans="1:15" x14ac:dyDescent="0.25">
      <c r="A415" s="39">
        <v>40507</v>
      </c>
      <c r="B415" s="30" t="s">
        <v>39</v>
      </c>
      <c r="C415" s="30" t="s">
        <v>470</v>
      </c>
      <c r="D415" s="30" t="s">
        <v>144</v>
      </c>
      <c r="E415" s="68"/>
      <c r="F415" s="29">
        <v>0</v>
      </c>
      <c r="G415" s="29">
        <f t="shared" si="8"/>
        <v>0</v>
      </c>
      <c r="H415" s="29">
        <v>0</v>
      </c>
      <c r="I415" s="66">
        <f t="shared" si="9"/>
        <v>0</v>
      </c>
      <c r="J415" s="69" t="s">
        <v>1834</v>
      </c>
      <c r="K415" s="34">
        <v>0</v>
      </c>
      <c r="L415" s="56"/>
      <c r="M415" s="34">
        <f t="shared" si="10"/>
        <v>0</v>
      </c>
      <c r="N415" s="34">
        <f t="shared" si="11"/>
        <v>0</v>
      </c>
      <c r="O415" s="36" t="e">
        <f t="shared" si="7"/>
        <v>#DIV/0!</v>
      </c>
    </row>
    <row r="416" spans="1:15" x14ac:dyDescent="0.25">
      <c r="A416" s="39">
        <v>40508</v>
      </c>
      <c r="B416" s="30" t="s">
        <v>39</v>
      </c>
      <c r="C416" s="30" t="s">
        <v>470</v>
      </c>
      <c r="D416" s="30" t="s">
        <v>476</v>
      </c>
      <c r="E416" s="68"/>
      <c r="F416" s="29">
        <v>0</v>
      </c>
      <c r="G416" s="29">
        <f t="shared" si="8"/>
        <v>0</v>
      </c>
      <c r="H416" s="29">
        <v>0</v>
      </c>
      <c r="I416" s="66">
        <f t="shared" si="9"/>
        <v>0</v>
      </c>
      <c r="J416" s="69" t="s">
        <v>1834</v>
      </c>
      <c r="K416" s="34">
        <v>0</v>
      </c>
      <c r="L416" s="56"/>
      <c r="M416" s="34">
        <f t="shared" si="10"/>
        <v>0</v>
      </c>
      <c r="N416" s="34">
        <f t="shared" si="11"/>
        <v>0</v>
      </c>
      <c r="O416" s="36" t="e">
        <f t="shared" si="7"/>
        <v>#DIV/0!</v>
      </c>
    </row>
    <row r="417" spans="1:15" x14ac:dyDescent="0.25">
      <c r="A417" s="39">
        <v>40509</v>
      </c>
      <c r="B417" s="30" t="s">
        <v>39</v>
      </c>
      <c r="C417" s="30" t="s">
        <v>470</v>
      </c>
      <c r="D417" s="30" t="s">
        <v>477</v>
      </c>
      <c r="E417" s="68"/>
      <c r="F417" s="29">
        <v>0</v>
      </c>
      <c r="G417" s="29">
        <f t="shared" si="8"/>
        <v>0</v>
      </c>
      <c r="H417" s="29">
        <v>0</v>
      </c>
      <c r="I417" s="66">
        <f t="shared" si="9"/>
        <v>0</v>
      </c>
      <c r="J417" s="69" t="s">
        <v>1834</v>
      </c>
      <c r="K417" s="34">
        <v>0</v>
      </c>
      <c r="L417" s="56"/>
      <c r="M417" s="34">
        <f t="shared" si="10"/>
        <v>0</v>
      </c>
      <c r="N417" s="34">
        <f t="shared" si="11"/>
        <v>0</v>
      </c>
      <c r="O417" s="36" t="e">
        <f t="shared" si="7"/>
        <v>#DIV/0!</v>
      </c>
    </row>
    <row r="418" spans="1:15" x14ac:dyDescent="0.25">
      <c r="A418" s="39">
        <v>40510</v>
      </c>
      <c r="B418" s="30" t="s">
        <v>39</v>
      </c>
      <c r="C418" s="30" t="s">
        <v>470</v>
      </c>
      <c r="D418" s="30" t="s">
        <v>478</v>
      </c>
      <c r="E418" s="68"/>
      <c r="F418" s="29">
        <v>0</v>
      </c>
      <c r="G418" s="29">
        <f t="shared" si="8"/>
        <v>0</v>
      </c>
      <c r="H418" s="29">
        <v>0</v>
      </c>
      <c r="I418" s="66">
        <f t="shared" si="9"/>
        <v>0</v>
      </c>
      <c r="J418" s="69" t="s">
        <v>1834</v>
      </c>
      <c r="K418" s="34">
        <v>0</v>
      </c>
      <c r="L418" s="56"/>
      <c r="M418" s="34">
        <f t="shared" si="10"/>
        <v>0</v>
      </c>
      <c r="N418" s="34">
        <f t="shared" si="11"/>
        <v>0</v>
      </c>
      <c r="O418" s="36" t="e">
        <f t="shared" si="7"/>
        <v>#DIV/0!</v>
      </c>
    </row>
    <row r="419" spans="1:15" x14ac:dyDescent="0.25">
      <c r="A419" s="39">
        <v>40511</v>
      </c>
      <c r="B419" s="30" t="s">
        <v>39</v>
      </c>
      <c r="C419" s="30" t="s">
        <v>470</v>
      </c>
      <c r="D419" s="30" t="s">
        <v>479</v>
      </c>
      <c r="E419" s="68"/>
      <c r="F419" s="29">
        <v>0</v>
      </c>
      <c r="G419" s="29">
        <f t="shared" si="8"/>
        <v>0</v>
      </c>
      <c r="H419" s="29">
        <v>0</v>
      </c>
      <c r="I419" s="66">
        <f t="shared" si="9"/>
        <v>0</v>
      </c>
      <c r="J419" s="69" t="s">
        <v>1834</v>
      </c>
      <c r="K419" s="34">
        <v>0</v>
      </c>
      <c r="L419" s="56"/>
      <c r="M419" s="34">
        <f t="shared" si="10"/>
        <v>0</v>
      </c>
      <c r="N419" s="34">
        <f t="shared" si="11"/>
        <v>0</v>
      </c>
      <c r="O419" s="36" t="e">
        <f t="shared" si="7"/>
        <v>#DIV/0!</v>
      </c>
    </row>
    <row r="420" spans="1:15" x14ac:dyDescent="0.25">
      <c r="A420" s="39">
        <v>40512</v>
      </c>
      <c r="B420" s="30" t="s">
        <v>39</v>
      </c>
      <c r="C420" s="30" t="s">
        <v>470</v>
      </c>
      <c r="D420" s="30" t="s">
        <v>480</v>
      </c>
      <c r="E420" s="68"/>
      <c r="F420" s="29">
        <v>0</v>
      </c>
      <c r="G420" s="29">
        <f t="shared" si="8"/>
        <v>0</v>
      </c>
      <c r="H420" s="29">
        <v>0</v>
      </c>
      <c r="I420" s="66">
        <f t="shared" si="9"/>
        <v>0</v>
      </c>
      <c r="J420" s="69" t="s">
        <v>1834</v>
      </c>
      <c r="K420" s="34">
        <v>0</v>
      </c>
      <c r="L420" s="56"/>
      <c r="M420" s="34">
        <f t="shared" si="10"/>
        <v>0</v>
      </c>
      <c r="N420" s="34">
        <f t="shared" si="11"/>
        <v>0</v>
      </c>
      <c r="O420" s="36" t="e">
        <f t="shared" si="7"/>
        <v>#DIV/0!</v>
      </c>
    </row>
    <row r="421" spans="1:15" x14ac:dyDescent="0.25">
      <c r="A421" s="39">
        <v>40513</v>
      </c>
      <c r="B421" s="30" t="s">
        <v>39</v>
      </c>
      <c r="C421" s="30" t="s">
        <v>470</v>
      </c>
      <c r="D421" s="30" t="s">
        <v>481</v>
      </c>
      <c r="E421" s="68"/>
      <c r="F421" s="29">
        <v>0</v>
      </c>
      <c r="G421" s="29">
        <f t="shared" si="8"/>
        <v>0</v>
      </c>
      <c r="H421" s="29">
        <v>0</v>
      </c>
      <c r="I421" s="66">
        <f t="shared" si="9"/>
        <v>0</v>
      </c>
      <c r="J421" s="69" t="s">
        <v>1834</v>
      </c>
      <c r="K421" s="34">
        <v>0</v>
      </c>
      <c r="L421" s="56"/>
      <c r="M421" s="34">
        <f t="shared" si="10"/>
        <v>0</v>
      </c>
      <c r="N421" s="34">
        <f t="shared" si="11"/>
        <v>0</v>
      </c>
      <c r="O421" s="36" t="e">
        <f t="shared" si="7"/>
        <v>#DIV/0!</v>
      </c>
    </row>
    <row r="422" spans="1:15" x14ac:dyDescent="0.25">
      <c r="A422" s="39">
        <v>40514</v>
      </c>
      <c r="B422" s="30" t="s">
        <v>39</v>
      </c>
      <c r="C422" s="30" t="s">
        <v>470</v>
      </c>
      <c r="D422" s="30" t="s">
        <v>482</v>
      </c>
      <c r="E422" s="68"/>
      <c r="F422" s="29">
        <v>0</v>
      </c>
      <c r="G422" s="29">
        <f t="shared" si="8"/>
        <v>0</v>
      </c>
      <c r="H422" s="29">
        <v>0</v>
      </c>
      <c r="I422" s="66">
        <f t="shared" si="9"/>
        <v>0</v>
      </c>
      <c r="J422" s="69" t="s">
        <v>1834</v>
      </c>
      <c r="K422" s="34">
        <v>0</v>
      </c>
      <c r="L422" s="56"/>
      <c r="M422" s="34">
        <f t="shared" si="10"/>
        <v>0</v>
      </c>
      <c r="N422" s="34">
        <f t="shared" si="11"/>
        <v>0</v>
      </c>
      <c r="O422" s="36" t="e">
        <f t="shared" si="7"/>
        <v>#DIV/0!</v>
      </c>
    </row>
    <row r="423" spans="1:15" x14ac:dyDescent="0.25">
      <c r="A423" s="39">
        <v>40515</v>
      </c>
      <c r="B423" s="30" t="s">
        <v>39</v>
      </c>
      <c r="C423" s="30" t="s">
        <v>470</v>
      </c>
      <c r="D423" s="30" t="s">
        <v>483</v>
      </c>
      <c r="E423" s="68"/>
      <c r="F423" s="29">
        <v>0</v>
      </c>
      <c r="G423" s="29">
        <f t="shared" si="8"/>
        <v>0</v>
      </c>
      <c r="H423" s="29">
        <v>0</v>
      </c>
      <c r="I423" s="66">
        <f t="shared" si="9"/>
        <v>0</v>
      </c>
      <c r="J423" s="69" t="s">
        <v>1834</v>
      </c>
      <c r="K423" s="34">
        <v>0</v>
      </c>
      <c r="L423" s="56"/>
      <c r="M423" s="34">
        <f t="shared" si="10"/>
        <v>0</v>
      </c>
      <c r="N423" s="34">
        <f t="shared" si="11"/>
        <v>0</v>
      </c>
      <c r="O423" s="36" t="e">
        <f t="shared" si="7"/>
        <v>#DIV/0!</v>
      </c>
    </row>
    <row r="424" spans="1:15" x14ac:dyDescent="0.25">
      <c r="A424" s="39">
        <v>40516</v>
      </c>
      <c r="B424" s="30" t="s">
        <v>39</v>
      </c>
      <c r="C424" s="30" t="s">
        <v>470</v>
      </c>
      <c r="D424" s="30" t="s">
        <v>484</v>
      </c>
      <c r="E424" s="68"/>
      <c r="F424" s="29">
        <v>0</v>
      </c>
      <c r="G424" s="29">
        <f t="shared" si="8"/>
        <v>0</v>
      </c>
      <c r="H424" s="29">
        <v>0</v>
      </c>
      <c r="I424" s="66">
        <f t="shared" si="9"/>
        <v>0</v>
      </c>
      <c r="J424" s="69" t="s">
        <v>1834</v>
      </c>
      <c r="K424" s="34">
        <v>0</v>
      </c>
      <c r="L424" s="56"/>
      <c r="M424" s="34">
        <f t="shared" si="10"/>
        <v>0</v>
      </c>
      <c r="N424" s="34">
        <f t="shared" si="11"/>
        <v>0</v>
      </c>
      <c r="O424" s="36" t="e">
        <f t="shared" si="7"/>
        <v>#DIV/0!</v>
      </c>
    </row>
    <row r="425" spans="1:15" x14ac:dyDescent="0.25">
      <c r="A425" s="39">
        <v>40517</v>
      </c>
      <c r="B425" s="30" t="s">
        <v>39</v>
      </c>
      <c r="C425" s="30" t="s">
        <v>470</v>
      </c>
      <c r="D425" s="30" t="s">
        <v>485</v>
      </c>
      <c r="E425" s="68"/>
      <c r="F425" s="29">
        <v>0</v>
      </c>
      <c r="G425" s="29">
        <f t="shared" si="8"/>
        <v>0</v>
      </c>
      <c r="H425" s="29">
        <v>0</v>
      </c>
      <c r="I425" s="66">
        <f t="shared" si="9"/>
        <v>0</v>
      </c>
      <c r="J425" s="69" t="s">
        <v>1834</v>
      </c>
      <c r="K425" s="34">
        <v>0</v>
      </c>
      <c r="L425" s="56"/>
      <c r="M425" s="34">
        <f t="shared" si="10"/>
        <v>0</v>
      </c>
      <c r="N425" s="34">
        <f t="shared" si="11"/>
        <v>0</v>
      </c>
      <c r="O425" s="36" t="e">
        <f t="shared" si="7"/>
        <v>#DIV/0!</v>
      </c>
    </row>
    <row r="426" spans="1:15" x14ac:dyDescent="0.25">
      <c r="A426" s="39">
        <v>40518</v>
      </c>
      <c r="B426" s="30" t="s">
        <v>39</v>
      </c>
      <c r="C426" s="30" t="s">
        <v>470</v>
      </c>
      <c r="D426" s="30" t="s">
        <v>486</v>
      </c>
      <c r="E426" s="68"/>
      <c r="F426" s="29">
        <v>0</v>
      </c>
      <c r="G426" s="29">
        <f t="shared" si="8"/>
        <v>0</v>
      </c>
      <c r="H426" s="29">
        <v>0</v>
      </c>
      <c r="I426" s="66">
        <f t="shared" si="9"/>
        <v>0</v>
      </c>
      <c r="J426" s="69" t="s">
        <v>1834</v>
      </c>
      <c r="K426" s="34">
        <v>0</v>
      </c>
      <c r="L426" s="56"/>
      <c r="M426" s="34">
        <f t="shared" si="10"/>
        <v>0</v>
      </c>
      <c r="N426" s="34">
        <f t="shared" si="11"/>
        <v>0</v>
      </c>
      <c r="O426" s="36" t="e">
        <f t="shared" si="7"/>
        <v>#DIV/0!</v>
      </c>
    </row>
    <row r="427" spans="1:15" x14ac:dyDescent="0.25">
      <c r="A427" s="39">
        <v>40519</v>
      </c>
      <c r="B427" s="30" t="s">
        <v>39</v>
      </c>
      <c r="C427" s="30" t="s">
        <v>470</v>
      </c>
      <c r="D427" s="30" t="s">
        <v>487</v>
      </c>
      <c r="E427" s="68"/>
      <c r="F427" s="29">
        <v>0</v>
      </c>
      <c r="G427" s="29">
        <f t="shared" si="8"/>
        <v>0</v>
      </c>
      <c r="H427" s="29">
        <v>0</v>
      </c>
      <c r="I427" s="66">
        <f t="shared" si="9"/>
        <v>0</v>
      </c>
      <c r="J427" s="69" t="s">
        <v>1834</v>
      </c>
      <c r="K427" s="34">
        <v>0</v>
      </c>
      <c r="L427" s="56"/>
      <c r="M427" s="34">
        <f t="shared" si="10"/>
        <v>0</v>
      </c>
      <c r="N427" s="34">
        <f t="shared" si="11"/>
        <v>0</v>
      </c>
      <c r="O427" s="36" t="e">
        <f t="shared" si="7"/>
        <v>#DIV/0!</v>
      </c>
    </row>
    <row r="428" spans="1:15" x14ac:dyDescent="0.25">
      <c r="A428" s="39">
        <v>40520</v>
      </c>
      <c r="B428" s="30" t="s">
        <v>39</v>
      </c>
      <c r="C428" s="30" t="s">
        <v>470</v>
      </c>
      <c r="D428" s="30" t="s">
        <v>488</v>
      </c>
      <c r="E428" s="64">
        <v>48479</v>
      </c>
      <c r="F428" s="65">
        <v>55950</v>
      </c>
      <c r="G428" s="65">
        <f t="shared" si="8"/>
        <v>7471</v>
      </c>
      <c r="H428" s="65">
        <v>32914</v>
      </c>
      <c r="I428" s="66">
        <f t="shared" si="9"/>
        <v>23036</v>
      </c>
      <c r="J428" s="67">
        <v>0.41170000000000001</v>
      </c>
      <c r="K428" s="34">
        <v>59303</v>
      </c>
      <c r="L428" s="56"/>
      <c r="M428" s="35">
        <f t="shared" si="10"/>
        <v>32914</v>
      </c>
      <c r="N428" s="35">
        <f t="shared" si="11"/>
        <v>26389</v>
      </c>
      <c r="O428" s="36">
        <f t="shared" si="7"/>
        <v>0.44498591976797125</v>
      </c>
    </row>
    <row r="429" spans="1:15" x14ac:dyDescent="0.25">
      <c r="A429" s="39">
        <v>40601</v>
      </c>
      <c r="B429" s="30" t="s">
        <v>39</v>
      </c>
      <c r="C429" s="30" t="s">
        <v>489</v>
      </c>
      <c r="D429" s="30" t="s">
        <v>78</v>
      </c>
      <c r="E429" s="64">
        <v>2433</v>
      </c>
      <c r="F429" s="65">
        <v>2911</v>
      </c>
      <c r="G429" s="65">
        <f t="shared" si="8"/>
        <v>478</v>
      </c>
      <c r="H429" s="65">
        <v>2217</v>
      </c>
      <c r="I429" s="66">
        <f t="shared" si="9"/>
        <v>694</v>
      </c>
      <c r="J429" s="67">
        <v>0.2384</v>
      </c>
      <c r="K429" s="34">
        <v>2929</v>
      </c>
      <c r="L429" s="56"/>
      <c r="M429" s="35">
        <f t="shared" si="10"/>
        <v>2217</v>
      </c>
      <c r="N429" s="35">
        <f t="shared" si="11"/>
        <v>712</v>
      </c>
      <c r="O429" s="36">
        <f t="shared" si="7"/>
        <v>0.24308637760327756</v>
      </c>
    </row>
    <row r="430" spans="1:15" x14ac:dyDescent="0.25">
      <c r="A430" s="39">
        <v>40602</v>
      </c>
      <c r="B430" s="30" t="s">
        <v>39</v>
      </c>
      <c r="C430" s="30" t="s">
        <v>489</v>
      </c>
      <c r="D430" s="30" t="s">
        <v>490</v>
      </c>
      <c r="E430" s="68"/>
      <c r="F430" s="29">
        <v>0</v>
      </c>
      <c r="G430" s="29">
        <f t="shared" si="8"/>
        <v>0</v>
      </c>
      <c r="H430" s="29">
        <v>0</v>
      </c>
      <c r="I430" s="66">
        <f t="shared" si="9"/>
        <v>0</v>
      </c>
      <c r="J430" s="69" t="s">
        <v>1834</v>
      </c>
      <c r="K430" s="34">
        <v>0</v>
      </c>
      <c r="L430" s="56"/>
      <c r="M430" s="34">
        <f t="shared" si="10"/>
        <v>0</v>
      </c>
      <c r="N430" s="34">
        <f t="shared" si="11"/>
        <v>0</v>
      </c>
      <c r="O430" s="36" t="e">
        <f t="shared" si="7"/>
        <v>#DIV/0!</v>
      </c>
    </row>
    <row r="431" spans="1:15" x14ac:dyDescent="0.25">
      <c r="A431" s="39">
        <v>40603</v>
      </c>
      <c r="B431" s="30" t="s">
        <v>39</v>
      </c>
      <c r="C431" s="30" t="s">
        <v>489</v>
      </c>
      <c r="D431" s="30" t="s">
        <v>491</v>
      </c>
      <c r="E431" s="68"/>
      <c r="F431" s="29">
        <v>0</v>
      </c>
      <c r="G431" s="29">
        <f t="shared" si="8"/>
        <v>0</v>
      </c>
      <c r="H431" s="29">
        <v>0</v>
      </c>
      <c r="I431" s="66">
        <f t="shared" si="9"/>
        <v>0</v>
      </c>
      <c r="J431" s="69" t="s">
        <v>1834</v>
      </c>
      <c r="K431" s="34">
        <v>0</v>
      </c>
      <c r="L431" s="29">
        <v>0</v>
      </c>
      <c r="M431" s="34">
        <f t="shared" si="10"/>
        <v>0</v>
      </c>
      <c r="N431" s="34">
        <f t="shared" si="11"/>
        <v>0</v>
      </c>
      <c r="O431" s="36" t="e">
        <f t="shared" si="7"/>
        <v>#DIV/0!</v>
      </c>
    </row>
    <row r="432" spans="1:15" x14ac:dyDescent="0.25">
      <c r="A432" s="39">
        <v>40604</v>
      </c>
      <c r="B432" s="30" t="s">
        <v>39</v>
      </c>
      <c r="C432" s="30" t="s">
        <v>489</v>
      </c>
      <c r="D432" s="30" t="s">
        <v>492</v>
      </c>
      <c r="E432" s="68"/>
      <c r="F432" s="29">
        <v>0</v>
      </c>
      <c r="G432" s="29">
        <f t="shared" si="8"/>
        <v>0</v>
      </c>
      <c r="H432" s="29">
        <v>0</v>
      </c>
      <c r="I432" s="66">
        <f t="shared" si="9"/>
        <v>0</v>
      </c>
      <c r="J432" s="69" t="s">
        <v>1834</v>
      </c>
      <c r="K432" s="34">
        <v>0</v>
      </c>
      <c r="L432" s="56"/>
      <c r="M432" s="34">
        <f t="shared" si="10"/>
        <v>0</v>
      </c>
      <c r="N432" s="34">
        <f t="shared" si="11"/>
        <v>0</v>
      </c>
      <c r="O432" s="36" t="e">
        <f t="shared" si="7"/>
        <v>#DIV/0!</v>
      </c>
    </row>
    <row r="433" spans="1:15" x14ac:dyDescent="0.25">
      <c r="A433" s="39">
        <v>40605</v>
      </c>
      <c r="B433" s="30" t="s">
        <v>39</v>
      </c>
      <c r="C433" s="30" t="s">
        <v>489</v>
      </c>
      <c r="D433" s="30" t="s">
        <v>493</v>
      </c>
      <c r="E433" s="68"/>
      <c r="F433" s="29">
        <v>0</v>
      </c>
      <c r="G433" s="29">
        <f t="shared" si="8"/>
        <v>0</v>
      </c>
      <c r="H433" s="29">
        <v>0</v>
      </c>
      <c r="I433" s="66">
        <f t="shared" si="9"/>
        <v>0</v>
      </c>
      <c r="J433" s="69" t="s">
        <v>1834</v>
      </c>
      <c r="K433" s="34">
        <v>0</v>
      </c>
      <c r="L433" s="56"/>
      <c r="M433" s="34">
        <f t="shared" si="10"/>
        <v>0</v>
      </c>
      <c r="N433" s="34">
        <f t="shared" si="11"/>
        <v>0</v>
      </c>
      <c r="O433" s="36" t="e">
        <f t="shared" si="7"/>
        <v>#DIV/0!</v>
      </c>
    </row>
    <row r="434" spans="1:15" x14ac:dyDescent="0.25">
      <c r="A434" s="39">
        <v>40606</v>
      </c>
      <c r="B434" s="30" t="s">
        <v>39</v>
      </c>
      <c r="C434" s="30" t="s">
        <v>489</v>
      </c>
      <c r="D434" s="30" t="s">
        <v>494</v>
      </c>
      <c r="E434" s="68"/>
      <c r="F434" s="29">
        <v>0</v>
      </c>
      <c r="G434" s="29">
        <f t="shared" si="8"/>
        <v>0</v>
      </c>
      <c r="H434" s="29">
        <v>0</v>
      </c>
      <c r="I434" s="66">
        <f t="shared" si="9"/>
        <v>0</v>
      </c>
      <c r="J434" s="69" t="s">
        <v>1834</v>
      </c>
      <c r="K434" s="34">
        <v>0</v>
      </c>
      <c r="L434" s="56"/>
      <c r="M434" s="34">
        <f t="shared" si="10"/>
        <v>0</v>
      </c>
      <c r="N434" s="34">
        <f t="shared" si="11"/>
        <v>0</v>
      </c>
      <c r="O434" s="36" t="e">
        <f t="shared" si="7"/>
        <v>#DIV/0!</v>
      </c>
    </row>
    <row r="435" spans="1:15" x14ac:dyDescent="0.25">
      <c r="A435" s="39">
        <v>40607</v>
      </c>
      <c r="B435" s="30" t="s">
        <v>39</v>
      </c>
      <c r="C435" s="30" t="s">
        <v>489</v>
      </c>
      <c r="D435" s="30" t="s">
        <v>495</v>
      </c>
      <c r="E435" s="68"/>
      <c r="F435" s="29">
        <v>0</v>
      </c>
      <c r="G435" s="29">
        <f t="shared" si="8"/>
        <v>0</v>
      </c>
      <c r="H435" s="29">
        <v>0</v>
      </c>
      <c r="I435" s="66">
        <f t="shared" si="9"/>
        <v>0</v>
      </c>
      <c r="J435" s="69" t="s">
        <v>1834</v>
      </c>
      <c r="K435" s="34">
        <v>0</v>
      </c>
      <c r="L435" s="56"/>
      <c r="M435" s="34">
        <f t="shared" si="10"/>
        <v>0</v>
      </c>
      <c r="N435" s="34">
        <f t="shared" si="11"/>
        <v>0</v>
      </c>
      <c r="O435" s="36" t="e">
        <f t="shared" si="7"/>
        <v>#DIV/0!</v>
      </c>
    </row>
    <row r="436" spans="1:15" x14ac:dyDescent="0.25">
      <c r="A436" s="39">
        <v>40608</v>
      </c>
      <c r="B436" s="30" t="s">
        <v>39</v>
      </c>
      <c r="C436" s="30" t="s">
        <v>489</v>
      </c>
      <c r="D436" s="30" t="s">
        <v>496</v>
      </c>
      <c r="E436" s="68"/>
      <c r="F436" s="29">
        <v>0</v>
      </c>
      <c r="G436" s="29">
        <f t="shared" si="8"/>
        <v>0</v>
      </c>
      <c r="H436" s="29">
        <v>0</v>
      </c>
      <c r="I436" s="66">
        <f t="shared" si="9"/>
        <v>0</v>
      </c>
      <c r="J436" s="69" t="s">
        <v>1834</v>
      </c>
      <c r="K436" s="34">
        <v>0</v>
      </c>
      <c r="L436" s="56"/>
      <c r="M436" s="34">
        <f t="shared" si="10"/>
        <v>0</v>
      </c>
      <c r="N436" s="34">
        <f t="shared" si="11"/>
        <v>0</v>
      </c>
      <c r="O436" s="36" t="e">
        <f t="shared" si="7"/>
        <v>#DIV/0!</v>
      </c>
    </row>
    <row r="437" spans="1:15" x14ac:dyDescent="0.25">
      <c r="A437" s="39">
        <v>40701</v>
      </c>
      <c r="B437" s="30" t="s">
        <v>39</v>
      </c>
      <c r="C437" s="30" t="s">
        <v>497</v>
      </c>
      <c r="D437" s="30" t="s">
        <v>498</v>
      </c>
      <c r="E437" s="64">
        <v>23232</v>
      </c>
      <c r="F437" s="65">
        <v>26077</v>
      </c>
      <c r="G437" s="65">
        <f t="shared" si="8"/>
        <v>2845</v>
      </c>
      <c r="H437" s="65">
        <v>22475</v>
      </c>
      <c r="I437" s="66">
        <f t="shared" si="9"/>
        <v>3602</v>
      </c>
      <c r="J437" s="67">
        <v>0.1381</v>
      </c>
      <c r="K437" s="34">
        <v>26321</v>
      </c>
      <c r="L437" s="56"/>
      <c r="M437" s="35">
        <f t="shared" si="10"/>
        <v>22475</v>
      </c>
      <c r="N437" s="35">
        <f t="shared" si="11"/>
        <v>3846</v>
      </c>
      <c r="O437" s="36">
        <f t="shared" si="7"/>
        <v>0.14611906842445196</v>
      </c>
    </row>
    <row r="438" spans="1:15" x14ac:dyDescent="0.25">
      <c r="A438" s="39">
        <v>40702</v>
      </c>
      <c r="B438" s="30" t="s">
        <v>39</v>
      </c>
      <c r="C438" s="30" t="s">
        <v>497</v>
      </c>
      <c r="D438" s="30" t="s">
        <v>499</v>
      </c>
      <c r="E438" s="64">
        <v>5345</v>
      </c>
      <c r="F438" s="65">
        <v>5664</v>
      </c>
      <c r="G438" s="65">
        <f t="shared" si="8"/>
        <v>319</v>
      </c>
      <c r="H438" s="65">
        <v>4745</v>
      </c>
      <c r="I438" s="66">
        <f t="shared" si="9"/>
        <v>919</v>
      </c>
      <c r="J438" s="67">
        <v>0.1623</v>
      </c>
      <c r="K438" s="34">
        <v>5684</v>
      </c>
      <c r="L438" s="56"/>
      <c r="M438" s="35">
        <f t="shared" si="10"/>
        <v>4745</v>
      </c>
      <c r="N438" s="35">
        <f t="shared" si="11"/>
        <v>939</v>
      </c>
      <c r="O438" s="36">
        <f t="shared" si="7"/>
        <v>0.16520056298381422</v>
      </c>
    </row>
    <row r="439" spans="1:15" x14ac:dyDescent="0.25">
      <c r="A439" s="39">
        <v>40703</v>
      </c>
      <c r="B439" s="30" t="s">
        <v>39</v>
      </c>
      <c r="C439" s="30" t="s">
        <v>497</v>
      </c>
      <c r="D439" s="30" t="s">
        <v>500</v>
      </c>
      <c r="E439" s="64">
        <v>4828</v>
      </c>
      <c r="F439" s="65">
        <v>5043</v>
      </c>
      <c r="G439" s="65">
        <f t="shared" si="8"/>
        <v>215</v>
      </c>
      <c r="H439" s="65">
        <v>4373</v>
      </c>
      <c r="I439" s="66">
        <f t="shared" si="9"/>
        <v>670</v>
      </c>
      <c r="J439" s="67">
        <v>0.13289999999999999</v>
      </c>
      <c r="K439" s="34">
        <v>5089</v>
      </c>
      <c r="L439" s="29">
        <v>446.4</v>
      </c>
      <c r="M439" s="35">
        <f t="shared" si="10"/>
        <v>4819.3999999999996</v>
      </c>
      <c r="N439" s="35">
        <f t="shared" si="11"/>
        <v>269.60000000000036</v>
      </c>
      <c r="O439" s="36">
        <f t="shared" si="7"/>
        <v>5.2977009235606283E-2</v>
      </c>
    </row>
    <row r="440" spans="1:15" x14ac:dyDescent="0.25">
      <c r="A440" s="39">
        <v>40704</v>
      </c>
      <c r="B440" s="30" t="s">
        <v>39</v>
      </c>
      <c r="C440" s="30" t="s">
        <v>497</v>
      </c>
      <c r="D440" s="30" t="s">
        <v>497</v>
      </c>
      <c r="E440" s="64">
        <v>4912</v>
      </c>
      <c r="F440" s="65">
        <v>5165</v>
      </c>
      <c r="G440" s="65">
        <f t="shared" si="8"/>
        <v>253</v>
      </c>
      <c r="H440" s="65">
        <v>4234</v>
      </c>
      <c r="I440" s="66">
        <f t="shared" si="9"/>
        <v>931</v>
      </c>
      <c r="J440" s="67">
        <v>0.18029999999999999</v>
      </c>
      <c r="K440" s="34">
        <v>5202</v>
      </c>
      <c r="L440" s="29">
        <v>739</v>
      </c>
      <c r="M440" s="35">
        <f t="shared" si="10"/>
        <v>4973</v>
      </c>
      <c r="N440" s="35">
        <f t="shared" si="11"/>
        <v>229</v>
      </c>
      <c r="O440" s="36">
        <f t="shared" si="7"/>
        <v>4.4021530180699729E-2</v>
      </c>
    </row>
    <row r="441" spans="1:15" x14ac:dyDescent="0.25">
      <c r="A441" s="39">
        <v>40705</v>
      </c>
      <c r="B441" s="30" t="s">
        <v>39</v>
      </c>
      <c r="C441" s="30" t="s">
        <v>497</v>
      </c>
      <c r="D441" s="30" t="s">
        <v>501</v>
      </c>
      <c r="E441" s="68"/>
      <c r="F441" s="29">
        <v>0</v>
      </c>
      <c r="G441" s="29">
        <f t="shared" si="8"/>
        <v>0</v>
      </c>
      <c r="H441" s="29">
        <v>0</v>
      </c>
      <c r="I441" s="66">
        <f t="shared" si="9"/>
        <v>0</v>
      </c>
      <c r="J441" s="69" t="s">
        <v>1834</v>
      </c>
      <c r="K441" s="34">
        <v>0</v>
      </c>
      <c r="L441" s="56"/>
      <c r="M441" s="34">
        <f t="shared" si="10"/>
        <v>0</v>
      </c>
      <c r="N441" s="34">
        <f t="shared" si="11"/>
        <v>0</v>
      </c>
      <c r="O441" s="36" t="e">
        <f t="shared" si="7"/>
        <v>#DIV/0!</v>
      </c>
    </row>
    <row r="442" spans="1:15" x14ac:dyDescent="0.25">
      <c r="A442" s="39">
        <v>40706</v>
      </c>
      <c r="B442" s="30" t="s">
        <v>39</v>
      </c>
      <c r="C442" s="30" t="s">
        <v>497</v>
      </c>
      <c r="D442" s="30" t="s">
        <v>502</v>
      </c>
      <c r="E442" s="64">
        <v>5724</v>
      </c>
      <c r="F442" s="65">
        <v>5857</v>
      </c>
      <c r="G442" s="65">
        <f t="shared" si="8"/>
        <v>133</v>
      </c>
      <c r="H442" s="65">
        <v>5049</v>
      </c>
      <c r="I442" s="66">
        <f t="shared" si="9"/>
        <v>808</v>
      </c>
      <c r="J442" s="67">
        <v>0.13800000000000001</v>
      </c>
      <c r="K442" s="34">
        <v>5872</v>
      </c>
      <c r="L442" s="56"/>
      <c r="M442" s="35">
        <f t="shared" si="10"/>
        <v>5049</v>
      </c>
      <c r="N442" s="35">
        <f t="shared" si="11"/>
        <v>823</v>
      </c>
      <c r="O442" s="36">
        <f t="shared" si="7"/>
        <v>0.14015667574931881</v>
      </c>
    </row>
    <row r="443" spans="1:15" x14ac:dyDescent="0.25">
      <c r="A443" s="39">
        <v>40801</v>
      </c>
      <c r="B443" s="30" t="s">
        <v>39</v>
      </c>
      <c r="C443" s="30" t="s">
        <v>503</v>
      </c>
      <c r="D443" s="30" t="s">
        <v>504</v>
      </c>
      <c r="E443" s="64">
        <v>2012</v>
      </c>
      <c r="F443" s="65">
        <v>2648</v>
      </c>
      <c r="G443" s="65">
        <f t="shared" si="8"/>
        <v>636</v>
      </c>
      <c r="H443" s="65">
        <v>1767</v>
      </c>
      <c r="I443" s="66">
        <f t="shared" si="9"/>
        <v>881</v>
      </c>
      <c r="J443" s="67">
        <v>0.3327</v>
      </c>
      <c r="K443" s="34">
        <v>2645</v>
      </c>
      <c r="L443" s="56"/>
      <c r="M443" s="35">
        <f t="shared" si="10"/>
        <v>1767</v>
      </c>
      <c r="N443" s="35">
        <f t="shared" si="11"/>
        <v>878</v>
      </c>
      <c r="O443" s="36">
        <f t="shared" si="7"/>
        <v>0.33194706994328921</v>
      </c>
    </row>
    <row r="444" spans="1:15" x14ac:dyDescent="0.25">
      <c r="A444" s="39">
        <v>40802</v>
      </c>
      <c r="B444" s="30" t="s">
        <v>39</v>
      </c>
      <c r="C444" s="30" t="s">
        <v>503</v>
      </c>
      <c r="D444" s="30" t="s">
        <v>505</v>
      </c>
      <c r="E444" s="68"/>
      <c r="F444" s="29">
        <v>0</v>
      </c>
      <c r="G444" s="29">
        <f t="shared" si="8"/>
        <v>0</v>
      </c>
      <c r="H444" s="29">
        <v>0</v>
      </c>
      <c r="I444" s="66">
        <f t="shared" si="9"/>
        <v>0</v>
      </c>
      <c r="J444" s="69" t="s">
        <v>1834</v>
      </c>
      <c r="K444" s="34">
        <v>0</v>
      </c>
      <c r="L444" s="56"/>
      <c r="M444" s="34">
        <f t="shared" si="10"/>
        <v>0</v>
      </c>
      <c r="N444" s="34">
        <f t="shared" si="11"/>
        <v>0</v>
      </c>
      <c r="O444" s="36" t="e">
        <f t="shared" si="7"/>
        <v>#DIV/0!</v>
      </c>
    </row>
    <row r="445" spans="1:15" x14ac:dyDescent="0.25">
      <c r="A445" s="39">
        <v>40803</v>
      </c>
      <c r="B445" s="30" t="s">
        <v>39</v>
      </c>
      <c r="C445" s="30" t="s">
        <v>503</v>
      </c>
      <c r="D445" s="30" t="s">
        <v>506</v>
      </c>
      <c r="E445" s="68"/>
      <c r="F445" s="29">
        <v>0</v>
      </c>
      <c r="G445" s="29">
        <f t="shared" si="8"/>
        <v>0</v>
      </c>
      <c r="H445" s="29">
        <v>0</v>
      </c>
      <c r="I445" s="66">
        <f t="shared" si="9"/>
        <v>0</v>
      </c>
      <c r="J445" s="69" t="s">
        <v>1834</v>
      </c>
      <c r="K445" s="34">
        <v>0</v>
      </c>
      <c r="L445" s="56"/>
      <c r="M445" s="34">
        <f t="shared" si="10"/>
        <v>0</v>
      </c>
      <c r="N445" s="34">
        <f t="shared" si="11"/>
        <v>0</v>
      </c>
      <c r="O445" s="36" t="e">
        <f t="shared" si="7"/>
        <v>#DIV/0!</v>
      </c>
    </row>
    <row r="446" spans="1:15" x14ac:dyDescent="0.25">
      <c r="A446" s="39">
        <v>40804</v>
      </c>
      <c r="B446" s="30" t="s">
        <v>39</v>
      </c>
      <c r="C446" s="30" t="s">
        <v>503</v>
      </c>
      <c r="D446" s="30" t="s">
        <v>507</v>
      </c>
      <c r="E446" s="68"/>
      <c r="F446" s="29">
        <v>0</v>
      </c>
      <c r="G446" s="29">
        <f t="shared" si="8"/>
        <v>0</v>
      </c>
      <c r="H446" s="29">
        <v>0</v>
      </c>
      <c r="I446" s="66">
        <f t="shared" si="9"/>
        <v>0</v>
      </c>
      <c r="J446" s="69" t="s">
        <v>1834</v>
      </c>
      <c r="K446" s="34">
        <v>0</v>
      </c>
      <c r="L446" s="56"/>
      <c r="M446" s="34">
        <f t="shared" si="10"/>
        <v>0</v>
      </c>
      <c r="N446" s="34">
        <f t="shared" si="11"/>
        <v>0</v>
      </c>
      <c r="O446" s="36" t="e">
        <f t="shared" si="7"/>
        <v>#DIV/0!</v>
      </c>
    </row>
    <row r="447" spans="1:15" x14ac:dyDescent="0.25">
      <c r="A447" s="39">
        <v>40805</v>
      </c>
      <c r="B447" s="30" t="s">
        <v>39</v>
      </c>
      <c r="C447" s="30" t="s">
        <v>503</v>
      </c>
      <c r="D447" s="30" t="s">
        <v>508</v>
      </c>
      <c r="E447" s="68"/>
      <c r="F447" s="29">
        <v>0</v>
      </c>
      <c r="G447" s="29">
        <f t="shared" si="8"/>
        <v>0</v>
      </c>
      <c r="H447" s="29">
        <v>0</v>
      </c>
      <c r="I447" s="66">
        <f t="shared" si="9"/>
        <v>0</v>
      </c>
      <c r="J447" s="69" t="s">
        <v>1834</v>
      </c>
      <c r="K447" s="34">
        <v>0</v>
      </c>
      <c r="L447" s="56"/>
      <c r="M447" s="34">
        <f t="shared" si="10"/>
        <v>0</v>
      </c>
      <c r="N447" s="34">
        <f t="shared" si="11"/>
        <v>0</v>
      </c>
      <c r="O447" s="36" t="e">
        <f t="shared" si="7"/>
        <v>#DIV/0!</v>
      </c>
    </row>
    <row r="448" spans="1:15" x14ac:dyDescent="0.25">
      <c r="A448" s="39">
        <v>40806</v>
      </c>
      <c r="B448" s="30" t="s">
        <v>39</v>
      </c>
      <c r="C448" s="30" t="s">
        <v>503</v>
      </c>
      <c r="D448" s="30" t="s">
        <v>509</v>
      </c>
      <c r="E448" s="68"/>
      <c r="F448" s="29">
        <v>0</v>
      </c>
      <c r="G448" s="29">
        <f t="shared" si="8"/>
        <v>0</v>
      </c>
      <c r="H448" s="29">
        <v>0</v>
      </c>
      <c r="I448" s="66">
        <f t="shared" si="9"/>
        <v>0</v>
      </c>
      <c r="J448" s="69" t="s">
        <v>1834</v>
      </c>
      <c r="K448" s="34">
        <v>0</v>
      </c>
      <c r="L448" s="56"/>
      <c r="M448" s="34">
        <f t="shared" si="10"/>
        <v>0</v>
      </c>
      <c r="N448" s="34">
        <f t="shared" si="11"/>
        <v>0</v>
      </c>
      <c r="O448" s="36" t="e">
        <f t="shared" si="7"/>
        <v>#DIV/0!</v>
      </c>
    </row>
    <row r="449" spans="1:15" x14ac:dyDescent="0.25">
      <c r="A449" s="39">
        <v>40807</v>
      </c>
      <c r="B449" s="30" t="s">
        <v>39</v>
      </c>
      <c r="C449" s="30" t="s">
        <v>503</v>
      </c>
      <c r="D449" s="30" t="s">
        <v>510</v>
      </c>
      <c r="E449" s="68"/>
      <c r="F449" s="29">
        <v>0</v>
      </c>
      <c r="G449" s="29">
        <f t="shared" si="8"/>
        <v>0</v>
      </c>
      <c r="H449" s="29">
        <v>0</v>
      </c>
      <c r="I449" s="66">
        <f t="shared" si="9"/>
        <v>0</v>
      </c>
      <c r="J449" s="69" t="s">
        <v>1834</v>
      </c>
      <c r="K449" s="34">
        <v>0</v>
      </c>
      <c r="L449" s="56"/>
      <c r="M449" s="34">
        <f t="shared" si="10"/>
        <v>0</v>
      </c>
      <c r="N449" s="34">
        <f t="shared" si="11"/>
        <v>0</v>
      </c>
      <c r="O449" s="36" t="e">
        <f t="shared" si="7"/>
        <v>#DIV/0!</v>
      </c>
    </row>
    <row r="450" spans="1:15" x14ac:dyDescent="0.25">
      <c r="A450" s="39">
        <v>40808</v>
      </c>
      <c r="B450" s="30" t="s">
        <v>39</v>
      </c>
      <c r="C450" s="30" t="s">
        <v>503</v>
      </c>
      <c r="D450" s="30" t="s">
        <v>511</v>
      </c>
      <c r="E450" s="68"/>
      <c r="F450" s="29">
        <v>0</v>
      </c>
      <c r="G450" s="29">
        <f t="shared" si="8"/>
        <v>0</v>
      </c>
      <c r="H450" s="29">
        <v>0</v>
      </c>
      <c r="I450" s="66">
        <f t="shared" si="9"/>
        <v>0</v>
      </c>
      <c r="J450" s="69" t="s">
        <v>1834</v>
      </c>
      <c r="K450" s="34">
        <v>0</v>
      </c>
      <c r="L450" s="56"/>
      <c r="M450" s="34">
        <f t="shared" si="10"/>
        <v>0</v>
      </c>
      <c r="N450" s="34">
        <f t="shared" si="11"/>
        <v>0</v>
      </c>
      <c r="O450" s="36" t="e">
        <f t="shared" si="7"/>
        <v>#DIV/0!</v>
      </c>
    </row>
    <row r="451" spans="1:15" x14ac:dyDescent="0.25">
      <c r="A451" s="39">
        <v>40809</v>
      </c>
      <c r="B451" s="30" t="s">
        <v>39</v>
      </c>
      <c r="C451" s="30" t="s">
        <v>503</v>
      </c>
      <c r="D451" s="30" t="s">
        <v>512</v>
      </c>
      <c r="E451" s="68"/>
      <c r="F451" s="29">
        <v>0</v>
      </c>
      <c r="G451" s="29">
        <f t="shared" si="8"/>
        <v>0</v>
      </c>
      <c r="H451" s="29">
        <v>0</v>
      </c>
      <c r="I451" s="66">
        <f t="shared" si="9"/>
        <v>0</v>
      </c>
      <c r="J451" s="69" t="s">
        <v>1834</v>
      </c>
      <c r="K451" s="34">
        <v>0</v>
      </c>
      <c r="L451" s="56"/>
      <c r="M451" s="34">
        <f t="shared" si="10"/>
        <v>0</v>
      </c>
      <c r="N451" s="34">
        <f t="shared" si="11"/>
        <v>0</v>
      </c>
      <c r="O451" s="36" t="e">
        <f t="shared" si="7"/>
        <v>#DIV/0!</v>
      </c>
    </row>
    <row r="452" spans="1:15" x14ac:dyDescent="0.25">
      <c r="A452" s="39">
        <v>40810</v>
      </c>
      <c r="B452" s="30" t="s">
        <v>39</v>
      </c>
      <c r="C452" s="30" t="s">
        <v>503</v>
      </c>
      <c r="D452" s="30" t="s">
        <v>513</v>
      </c>
      <c r="E452" s="68"/>
      <c r="F452" s="29">
        <v>0</v>
      </c>
      <c r="G452" s="29">
        <f t="shared" si="8"/>
        <v>0</v>
      </c>
      <c r="H452" s="29">
        <v>0</v>
      </c>
      <c r="I452" s="66">
        <f t="shared" si="9"/>
        <v>0</v>
      </c>
      <c r="J452" s="69" t="s">
        <v>1834</v>
      </c>
      <c r="K452" s="34">
        <v>0</v>
      </c>
      <c r="L452" s="56"/>
      <c r="M452" s="34">
        <f t="shared" si="10"/>
        <v>0</v>
      </c>
      <c r="N452" s="34">
        <f t="shared" si="11"/>
        <v>0</v>
      </c>
      <c r="O452" s="36" t="e">
        <f t="shared" si="7"/>
        <v>#DIV/0!</v>
      </c>
    </row>
    <row r="453" spans="1:15" x14ac:dyDescent="0.25">
      <c r="A453" s="39">
        <v>40811</v>
      </c>
      <c r="B453" s="30" t="s">
        <v>39</v>
      </c>
      <c r="C453" s="30" t="s">
        <v>503</v>
      </c>
      <c r="D453" s="30" t="s">
        <v>514</v>
      </c>
      <c r="E453" s="68"/>
      <c r="F453" s="29">
        <v>0</v>
      </c>
      <c r="G453" s="29">
        <f t="shared" si="8"/>
        <v>0</v>
      </c>
      <c r="H453" s="29">
        <v>0</v>
      </c>
      <c r="I453" s="66">
        <f t="shared" si="9"/>
        <v>0</v>
      </c>
      <c r="J453" s="69" t="s">
        <v>1834</v>
      </c>
      <c r="K453" s="34">
        <v>0</v>
      </c>
      <c r="L453" s="56"/>
      <c r="M453" s="34">
        <f t="shared" si="10"/>
        <v>0</v>
      </c>
      <c r="N453" s="34">
        <f t="shared" si="11"/>
        <v>0</v>
      </c>
      <c r="O453" s="36" t="e">
        <f t="shared" si="7"/>
        <v>#DIV/0!</v>
      </c>
    </row>
    <row r="454" spans="1:15" x14ac:dyDescent="0.25">
      <c r="A454" s="39">
        <v>50101</v>
      </c>
      <c r="B454" s="30" t="s">
        <v>40</v>
      </c>
      <c r="C454" s="30" t="s">
        <v>515</v>
      </c>
      <c r="D454" s="30" t="s">
        <v>40</v>
      </c>
      <c r="E454" s="64">
        <v>91022</v>
      </c>
      <c r="F454" s="65">
        <v>104296</v>
      </c>
      <c r="G454" s="65">
        <f t="shared" si="8"/>
        <v>13274</v>
      </c>
      <c r="H454" s="65">
        <v>87855</v>
      </c>
      <c r="I454" s="66">
        <f t="shared" si="9"/>
        <v>16441</v>
      </c>
      <c r="J454" s="67">
        <v>0.15759999999999999</v>
      </c>
      <c r="K454" s="34">
        <v>106858</v>
      </c>
      <c r="L454" s="56"/>
      <c r="M454" s="35">
        <f t="shared" si="10"/>
        <v>87855</v>
      </c>
      <c r="N454" s="35">
        <f t="shared" si="11"/>
        <v>19003</v>
      </c>
      <c r="O454" s="36">
        <f t="shared" si="7"/>
        <v>0.17783413502030732</v>
      </c>
    </row>
    <row r="455" spans="1:15" x14ac:dyDescent="0.25">
      <c r="A455" s="39">
        <v>50102</v>
      </c>
      <c r="B455" s="30" t="s">
        <v>40</v>
      </c>
      <c r="C455" s="30" t="s">
        <v>515</v>
      </c>
      <c r="D455" s="30" t="s">
        <v>516</v>
      </c>
      <c r="E455" s="68"/>
      <c r="F455" s="29">
        <v>0</v>
      </c>
      <c r="G455" s="29">
        <f t="shared" si="8"/>
        <v>0</v>
      </c>
      <c r="H455" s="29">
        <v>0</v>
      </c>
      <c r="I455" s="66">
        <f t="shared" si="9"/>
        <v>0</v>
      </c>
      <c r="J455" s="69" t="s">
        <v>1834</v>
      </c>
      <c r="K455" s="34">
        <v>0</v>
      </c>
      <c r="L455" s="29">
        <v>0</v>
      </c>
      <c r="M455" s="34">
        <f t="shared" si="10"/>
        <v>0</v>
      </c>
      <c r="N455" s="34">
        <f t="shared" si="11"/>
        <v>0</v>
      </c>
      <c r="O455" s="36" t="e">
        <f t="shared" si="7"/>
        <v>#DIV/0!</v>
      </c>
    </row>
    <row r="456" spans="1:15" x14ac:dyDescent="0.25">
      <c r="A456" s="39">
        <v>50103</v>
      </c>
      <c r="B456" s="30" t="s">
        <v>40</v>
      </c>
      <c r="C456" s="30" t="s">
        <v>515</v>
      </c>
      <c r="D456" s="30" t="s">
        <v>517</v>
      </c>
      <c r="E456" s="68"/>
      <c r="F456" s="29">
        <v>0</v>
      </c>
      <c r="G456" s="29">
        <f t="shared" si="8"/>
        <v>0</v>
      </c>
      <c r="H456" s="29">
        <v>0</v>
      </c>
      <c r="I456" s="66">
        <f t="shared" si="9"/>
        <v>0</v>
      </c>
      <c r="J456" s="69" t="s">
        <v>1834</v>
      </c>
      <c r="K456" s="34">
        <v>0</v>
      </c>
      <c r="L456" s="56"/>
      <c r="M456" s="34">
        <f t="shared" si="10"/>
        <v>0</v>
      </c>
      <c r="N456" s="34">
        <f t="shared" si="11"/>
        <v>0</v>
      </c>
      <c r="O456" s="36" t="e">
        <f t="shared" si="7"/>
        <v>#DIV/0!</v>
      </c>
    </row>
    <row r="457" spans="1:15" x14ac:dyDescent="0.25">
      <c r="A457" s="39">
        <v>50104</v>
      </c>
      <c r="B457" s="30" t="s">
        <v>40</v>
      </c>
      <c r="C457" s="30" t="s">
        <v>515</v>
      </c>
      <c r="D457" s="30" t="s">
        <v>518</v>
      </c>
      <c r="E457" s="64">
        <v>28452</v>
      </c>
      <c r="F457" s="65">
        <v>30298</v>
      </c>
      <c r="G457" s="65">
        <f t="shared" si="8"/>
        <v>1846</v>
      </c>
      <c r="H457" s="65">
        <v>24452</v>
      </c>
      <c r="I457" s="66">
        <f t="shared" si="9"/>
        <v>5846</v>
      </c>
      <c r="J457" s="67">
        <v>0.193</v>
      </c>
      <c r="K457" s="34">
        <v>31022</v>
      </c>
      <c r="L457" s="56"/>
      <c r="M457" s="35">
        <f t="shared" si="10"/>
        <v>24452</v>
      </c>
      <c r="N457" s="35">
        <f t="shared" si="11"/>
        <v>6570</v>
      </c>
      <c r="O457" s="36">
        <f t="shared" si="7"/>
        <v>0.21178518470762683</v>
      </c>
    </row>
    <row r="458" spans="1:15" x14ac:dyDescent="0.25">
      <c r="A458" s="39">
        <v>50105</v>
      </c>
      <c r="B458" s="30" t="s">
        <v>40</v>
      </c>
      <c r="C458" s="30" t="s">
        <v>515</v>
      </c>
      <c r="D458" s="30" t="s">
        <v>334</v>
      </c>
      <c r="E458" s="68"/>
      <c r="F458" s="29">
        <v>0</v>
      </c>
      <c r="G458" s="29">
        <f t="shared" si="8"/>
        <v>0</v>
      </c>
      <c r="H458" s="29">
        <v>0</v>
      </c>
      <c r="I458" s="66">
        <f t="shared" si="9"/>
        <v>0</v>
      </c>
      <c r="J458" s="69" t="s">
        <v>1834</v>
      </c>
      <c r="K458" s="34">
        <v>0</v>
      </c>
      <c r="L458" s="29">
        <v>0</v>
      </c>
      <c r="M458" s="34">
        <f t="shared" si="10"/>
        <v>0</v>
      </c>
      <c r="N458" s="34">
        <f t="shared" si="11"/>
        <v>0</v>
      </c>
      <c r="O458" s="36" t="e">
        <f t="shared" si="7"/>
        <v>#DIV/0!</v>
      </c>
    </row>
    <row r="459" spans="1:15" x14ac:dyDescent="0.25">
      <c r="A459" s="39">
        <v>50106</v>
      </c>
      <c r="B459" s="30" t="s">
        <v>40</v>
      </c>
      <c r="C459" s="30" t="s">
        <v>515</v>
      </c>
      <c r="D459" s="30" t="s">
        <v>264</v>
      </c>
      <c r="E459" s="68"/>
      <c r="F459" s="29">
        <v>0</v>
      </c>
      <c r="G459" s="29">
        <f t="shared" si="8"/>
        <v>0</v>
      </c>
      <c r="H459" s="29">
        <v>0</v>
      </c>
      <c r="I459" s="66">
        <f t="shared" si="9"/>
        <v>0</v>
      </c>
      <c r="J459" s="69" t="s">
        <v>1834</v>
      </c>
      <c r="K459" s="34">
        <v>0</v>
      </c>
      <c r="L459" s="29">
        <v>0</v>
      </c>
      <c r="M459" s="34">
        <f t="shared" si="10"/>
        <v>0</v>
      </c>
      <c r="N459" s="34">
        <f t="shared" si="11"/>
        <v>0</v>
      </c>
      <c r="O459" s="36" t="e">
        <f t="shared" si="7"/>
        <v>#DIV/0!</v>
      </c>
    </row>
    <row r="460" spans="1:15" x14ac:dyDescent="0.25">
      <c r="A460" s="39">
        <v>50107</v>
      </c>
      <c r="B460" s="30" t="s">
        <v>40</v>
      </c>
      <c r="C460" s="30" t="s">
        <v>515</v>
      </c>
      <c r="D460" s="30" t="s">
        <v>519</v>
      </c>
      <c r="E460" s="68"/>
      <c r="F460" s="29">
        <v>0</v>
      </c>
      <c r="G460" s="29">
        <f t="shared" si="8"/>
        <v>0</v>
      </c>
      <c r="H460" s="29">
        <v>0</v>
      </c>
      <c r="I460" s="66">
        <f t="shared" si="9"/>
        <v>0</v>
      </c>
      <c r="J460" s="69" t="s">
        <v>1834</v>
      </c>
      <c r="K460" s="34">
        <v>0</v>
      </c>
      <c r="L460" s="29">
        <v>0</v>
      </c>
      <c r="M460" s="34">
        <f t="shared" si="10"/>
        <v>0</v>
      </c>
      <c r="N460" s="34">
        <f t="shared" si="11"/>
        <v>0</v>
      </c>
      <c r="O460" s="36" t="e">
        <f t="shared" si="7"/>
        <v>#DIV/0!</v>
      </c>
    </row>
    <row r="461" spans="1:15" x14ac:dyDescent="0.25">
      <c r="A461" s="39">
        <v>50108</v>
      </c>
      <c r="B461" s="30" t="s">
        <v>40</v>
      </c>
      <c r="C461" s="30" t="s">
        <v>515</v>
      </c>
      <c r="D461" s="30" t="s">
        <v>520</v>
      </c>
      <c r="E461" s="64">
        <v>2096</v>
      </c>
      <c r="F461" s="65">
        <v>2414</v>
      </c>
      <c r="G461" s="65">
        <f t="shared" si="8"/>
        <v>318</v>
      </c>
      <c r="H461" s="65">
        <v>1813</v>
      </c>
      <c r="I461" s="66">
        <f t="shared" si="9"/>
        <v>601</v>
      </c>
      <c r="J461" s="67">
        <v>0.249</v>
      </c>
      <c r="K461" s="34">
        <v>2503</v>
      </c>
      <c r="L461" s="29">
        <v>0</v>
      </c>
      <c r="M461" s="35">
        <f t="shared" si="10"/>
        <v>1813</v>
      </c>
      <c r="N461" s="35">
        <f t="shared" si="11"/>
        <v>690</v>
      </c>
      <c r="O461" s="36">
        <f t="shared" si="7"/>
        <v>0.27566919696364361</v>
      </c>
    </row>
    <row r="462" spans="1:15" x14ac:dyDescent="0.25">
      <c r="A462" s="39">
        <v>50109</v>
      </c>
      <c r="B462" s="30" t="s">
        <v>40</v>
      </c>
      <c r="C462" s="30" t="s">
        <v>515</v>
      </c>
      <c r="D462" s="30" t="s">
        <v>521</v>
      </c>
      <c r="E462" s="68"/>
      <c r="F462" s="29">
        <v>0</v>
      </c>
      <c r="G462" s="29">
        <f t="shared" si="8"/>
        <v>0</v>
      </c>
      <c r="H462" s="29">
        <v>0</v>
      </c>
      <c r="I462" s="66">
        <f t="shared" si="9"/>
        <v>0</v>
      </c>
      <c r="J462" s="69" t="s">
        <v>1834</v>
      </c>
      <c r="K462" s="34">
        <v>0</v>
      </c>
      <c r="L462" s="56"/>
      <c r="M462" s="34">
        <f t="shared" si="10"/>
        <v>0</v>
      </c>
      <c r="N462" s="34">
        <f t="shared" si="11"/>
        <v>0</v>
      </c>
      <c r="O462" s="36" t="e">
        <f t="shared" si="7"/>
        <v>#DIV/0!</v>
      </c>
    </row>
    <row r="463" spans="1:15" x14ac:dyDescent="0.25">
      <c r="A463" s="39">
        <v>50110</v>
      </c>
      <c r="B463" s="30" t="s">
        <v>40</v>
      </c>
      <c r="C463" s="30" t="s">
        <v>515</v>
      </c>
      <c r="D463" s="30" t="s">
        <v>522</v>
      </c>
      <c r="E463" s="64">
        <v>49153</v>
      </c>
      <c r="F463" s="65">
        <v>52729</v>
      </c>
      <c r="G463" s="65">
        <f t="shared" si="8"/>
        <v>3576</v>
      </c>
      <c r="H463" s="65">
        <v>47037</v>
      </c>
      <c r="I463" s="66">
        <f t="shared" si="9"/>
        <v>5692</v>
      </c>
      <c r="J463" s="67">
        <v>0.1079</v>
      </c>
      <c r="K463" s="34">
        <v>53907</v>
      </c>
      <c r="L463" s="56"/>
      <c r="M463" s="35">
        <f t="shared" si="10"/>
        <v>47037</v>
      </c>
      <c r="N463" s="35">
        <f t="shared" si="11"/>
        <v>6870</v>
      </c>
      <c r="O463" s="36">
        <f t="shared" si="7"/>
        <v>0.12744170515888475</v>
      </c>
    </row>
    <row r="464" spans="1:15" x14ac:dyDescent="0.25">
      <c r="A464" s="39">
        <v>50111</v>
      </c>
      <c r="B464" s="30" t="s">
        <v>40</v>
      </c>
      <c r="C464" s="30" t="s">
        <v>515</v>
      </c>
      <c r="D464" s="30" t="s">
        <v>523</v>
      </c>
      <c r="E464" s="68"/>
      <c r="F464" s="29">
        <v>0</v>
      </c>
      <c r="G464" s="29">
        <f t="shared" si="8"/>
        <v>0</v>
      </c>
      <c r="H464" s="29">
        <v>0</v>
      </c>
      <c r="I464" s="66">
        <f t="shared" si="9"/>
        <v>0</v>
      </c>
      <c r="J464" s="69" t="s">
        <v>1834</v>
      </c>
      <c r="K464" s="34">
        <v>0</v>
      </c>
      <c r="L464" s="29">
        <v>0</v>
      </c>
      <c r="M464" s="34">
        <f t="shared" si="10"/>
        <v>0</v>
      </c>
      <c r="N464" s="34">
        <f t="shared" si="11"/>
        <v>0</v>
      </c>
      <c r="O464" s="36" t="e">
        <f t="shared" si="7"/>
        <v>#DIV/0!</v>
      </c>
    </row>
    <row r="465" spans="1:15" x14ac:dyDescent="0.25">
      <c r="A465" s="39">
        <v>50112</v>
      </c>
      <c r="B465" s="30" t="s">
        <v>40</v>
      </c>
      <c r="C465" s="30" t="s">
        <v>515</v>
      </c>
      <c r="D465" s="30" t="s">
        <v>524</v>
      </c>
      <c r="E465" s="68"/>
      <c r="F465" s="29">
        <v>0</v>
      </c>
      <c r="G465" s="29">
        <f t="shared" si="8"/>
        <v>0</v>
      </c>
      <c r="H465" s="29">
        <v>0</v>
      </c>
      <c r="I465" s="66">
        <f t="shared" si="9"/>
        <v>0</v>
      </c>
      <c r="J465" s="69" t="s">
        <v>1834</v>
      </c>
      <c r="K465" s="34">
        <v>0</v>
      </c>
      <c r="L465" s="29">
        <v>0</v>
      </c>
      <c r="M465" s="34">
        <f t="shared" si="10"/>
        <v>0</v>
      </c>
      <c r="N465" s="34">
        <f t="shared" si="11"/>
        <v>0</v>
      </c>
      <c r="O465" s="36" t="e">
        <f t="shared" si="7"/>
        <v>#DIV/0!</v>
      </c>
    </row>
    <row r="466" spans="1:15" x14ac:dyDescent="0.25">
      <c r="A466" s="39">
        <v>50113</v>
      </c>
      <c r="B466" s="30" t="s">
        <v>40</v>
      </c>
      <c r="C466" s="30" t="s">
        <v>515</v>
      </c>
      <c r="D466" s="30" t="s">
        <v>525</v>
      </c>
      <c r="E466" s="68"/>
      <c r="F466" s="29">
        <v>0</v>
      </c>
      <c r="G466" s="29">
        <f t="shared" si="8"/>
        <v>0</v>
      </c>
      <c r="H466" s="29">
        <v>0</v>
      </c>
      <c r="I466" s="66">
        <f t="shared" si="9"/>
        <v>0</v>
      </c>
      <c r="J466" s="69" t="s">
        <v>1834</v>
      </c>
      <c r="K466" s="34">
        <v>0</v>
      </c>
      <c r="L466" s="56"/>
      <c r="M466" s="34">
        <f t="shared" si="10"/>
        <v>0</v>
      </c>
      <c r="N466" s="34">
        <f t="shared" si="11"/>
        <v>0</v>
      </c>
      <c r="O466" s="36" t="e">
        <f t="shared" si="7"/>
        <v>#DIV/0!</v>
      </c>
    </row>
    <row r="467" spans="1:15" x14ac:dyDescent="0.25">
      <c r="A467" s="39">
        <v>50114</v>
      </c>
      <c r="B467" s="30" t="s">
        <v>40</v>
      </c>
      <c r="C467" s="30" t="s">
        <v>515</v>
      </c>
      <c r="D467" s="30" t="s">
        <v>526</v>
      </c>
      <c r="E467" s="68"/>
      <c r="F467" s="29">
        <v>0</v>
      </c>
      <c r="G467" s="29">
        <f t="shared" si="8"/>
        <v>0</v>
      </c>
      <c r="H467" s="29">
        <v>0</v>
      </c>
      <c r="I467" s="66">
        <f t="shared" si="9"/>
        <v>0</v>
      </c>
      <c r="J467" s="69" t="s">
        <v>1834</v>
      </c>
      <c r="K467" s="34">
        <v>0</v>
      </c>
      <c r="L467" s="29">
        <v>0</v>
      </c>
      <c r="M467" s="34">
        <f t="shared" si="10"/>
        <v>0</v>
      </c>
      <c r="N467" s="34">
        <f t="shared" si="11"/>
        <v>0</v>
      </c>
      <c r="O467" s="36" t="e">
        <f t="shared" si="7"/>
        <v>#DIV/0!</v>
      </c>
    </row>
    <row r="468" spans="1:15" x14ac:dyDescent="0.25">
      <c r="A468" s="39">
        <v>50115</v>
      </c>
      <c r="B468" s="30" t="s">
        <v>40</v>
      </c>
      <c r="C468" s="30" t="s">
        <v>515</v>
      </c>
      <c r="D468" s="30" t="s">
        <v>527</v>
      </c>
      <c r="E468" s="64">
        <v>17597</v>
      </c>
      <c r="F468" s="65">
        <v>19587</v>
      </c>
      <c r="G468" s="65">
        <f t="shared" si="8"/>
        <v>1990</v>
      </c>
      <c r="H468" s="65">
        <v>16530</v>
      </c>
      <c r="I468" s="66">
        <f t="shared" si="9"/>
        <v>3057</v>
      </c>
      <c r="J468" s="67">
        <v>0.15609999999999999</v>
      </c>
      <c r="K468" s="34">
        <v>20109</v>
      </c>
      <c r="L468" s="56"/>
      <c r="M468" s="35">
        <f t="shared" si="10"/>
        <v>16530</v>
      </c>
      <c r="N468" s="35">
        <f t="shared" si="11"/>
        <v>3579</v>
      </c>
      <c r="O468" s="36">
        <f t="shared" si="7"/>
        <v>0.17798000895121588</v>
      </c>
    </row>
    <row r="469" spans="1:15" x14ac:dyDescent="0.25">
      <c r="A469" s="39">
        <v>50116</v>
      </c>
      <c r="B469" s="30" t="s">
        <v>40</v>
      </c>
      <c r="C469" s="30" t="s">
        <v>515</v>
      </c>
      <c r="D469" s="30" t="s">
        <v>528</v>
      </c>
      <c r="E469" s="64">
        <v>24795</v>
      </c>
      <c r="F469" s="65">
        <v>30171</v>
      </c>
      <c r="G469" s="65">
        <f t="shared" si="8"/>
        <v>5376</v>
      </c>
      <c r="H469" s="65">
        <v>21003</v>
      </c>
      <c r="I469" s="66">
        <f t="shared" si="9"/>
        <v>9168</v>
      </c>
      <c r="J469" s="67">
        <v>0.3039</v>
      </c>
      <c r="K469" s="34">
        <v>30851</v>
      </c>
      <c r="L469" s="56"/>
      <c r="M469" s="35">
        <f t="shared" si="10"/>
        <v>21003</v>
      </c>
      <c r="N469" s="35">
        <f t="shared" si="11"/>
        <v>9848</v>
      </c>
      <c r="O469" s="36">
        <f t="shared" si="7"/>
        <v>0.31921169492074813</v>
      </c>
    </row>
    <row r="470" spans="1:15" x14ac:dyDescent="0.25">
      <c r="A470" s="39">
        <v>50201</v>
      </c>
      <c r="B470" s="30" t="s">
        <v>40</v>
      </c>
      <c r="C470" s="30" t="s">
        <v>529</v>
      </c>
      <c r="D470" s="30" t="s">
        <v>529</v>
      </c>
      <c r="E470" s="68"/>
      <c r="F470" s="29">
        <v>0</v>
      </c>
      <c r="G470" s="29">
        <f t="shared" si="8"/>
        <v>0</v>
      </c>
      <c r="H470" s="29">
        <v>0</v>
      </c>
      <c r="I470" s="66">
        <f t="shared" si="9"/>
        <v>0</v>
      </c>
      <c r="J470" s="69" t="s">
        <v>1834</v>
      </c>
      <c r="K470" s="34">
        <v>0</v>
      </c>
      <c r="L470" s="56"/>
      <c r="M470" s="34">
        <f t="shared" si="10"/>
        <v>0</v>
      </c>
      <c r="N470" s="34">
        <f t="shared" si="11"/>
        <v>0</v>
      </c>
      <c r="O470" s="36" t="e">
        <f t="shared" si="7"/>
        <v>#DIV/0!</v>
      </c>
    </row>
    <row r="471" spans="1:15" x14ac:dyDescent="0.25">
      <c r="A471" s="39">
        <v>50202</v>
      </c>
      <c r="B471" s="30" t="s">
        <v>40</v>
      </c>
      <c r="C471" s="30" t="s">
        <v>529</v>
      </c>
      <c r="D471" s="30" t="s">
        <v>530</v>
      </c>
      <c r="E471" s="64">
        <v>2209</v>
      </c>
      <c r="F471" s="65">
        <v>2703</v>
      </c>
      <c r="G471" s="65">
        <f t="shared" si="8"/>
        <v>494</v>
      </c>
      <c r="H471" s="29">
        <v>578</v>
      </c>
      <c r="I471" s="66">
        <f t="shared" si="9"/>
        <v>2125</v>
      </c>
      <c r="J471" s="67">
        <v>0.78620000000000001</v>
      </c>
      <c r="K471" s="34">
        <v>2946</v>
      </c>
      <c r="L471" s="56"/>
      <c r="M471" s="34">
        <f t="shared" si="10"/>
        <v>578</v>
      </c>
      <c r="N471" s="34">
        <f t="shared" si="11"/>
        <v>2368</v>
      </c>
      <c r="O471" s="36">
        <f t="shared" si="7"/>
        <v>0.80380176510522738</v>
      </c>
    </row>
    <row r="472" spans="1:15" x14ac:dyDescent="0.25">
      <c r="A472" s="39">
        <v>50203</v>
      </c>
      <c r="B472" s="30" t="s">
        <v>40</v>
      </c>
      <c r="C472" s="30" t="s">
        <v>529</v>
      </c>
      <c r="D472" s="30" t="s">
        <v>531</v>
      </c>
      <c r="E472" s="64">
        <v>2059</v>
      </c>
      <c r="F472" s="65">
        <v>2289</v>
      </c>
      <c r="G472" s="65">
        <f t="shared" si="8"/>
        <v>230</v>
      </c>
      <c r="H472" s="65">
        <v>1980</v>
      </c>
      <c r="I472" s="66">
        <f t="shared" si="9"/>
        <v>309</v>
      </c>
      <c r="J472" s="67">
        <v>0.13500000000000001</v>
      </c>
      <c r="K472" s="34">
        <v>2285</v>
      </c>
      <c r="L472" s="29">
        <v>0</v>
      </c>
      <c r="M472" s="35">
        <f t="shared" si="10"/>
        <v>1980</v>
      </c>
      <c r="N472" s="35">
        <f t="shared" si="11"/>
        <v>305</v>
      </c>
      <c r="O472" s="36">
        <f t="shared" si="7"/>
        <v>0.13347921225382933</v>
      </c>
    </row>
    <row r="473" spans="1:15" x14ac:dyDescent="0.25">
      <c r="A473" s="39">
        <v>50204</v>
      </c>
      <c r="B473" s="30" t="s">
        <v>40</v>
      </c>
      <c r="C473" s="30" t="s">
        <v>529</v>
      </c>
      <c r="D473" s="30" t="s">
        <v>532</v>
      </c>
      <c r="E473" s="68"/>
      <c r="F473" s="29">
        <v>0</v>
      </c>
      <c r="G473" s="29">
        <f t="shared" si="8"/>
        <v>0</v>
      </c>
      <c r="H473" s="29">
        <v>0</v>
      </c>
      <c r="I473" s="66">
        <f t="shared" si="9"/>
        <v>0</v>
      </c>
      <c r="J473" s="69" t="s">
        <v>1834</v>
      </c>
      <c r="K473" s="34">
        <v>0</v>
      </c>
      <c r="L473" s="56"/>
      <c r="M473" s="34">
        <f t="shared" si="10"/>
        <v>0</v>
      </c>
      <c r="N473" s="34">
        <f t="shared" si="11"/>
        <v>0</v>
      </c>
      <c r="O473" s="36" t="e">
        <f t="shared" si="7"/>
        <v>#DIV/0!</v>
      </c>
    </row>
    <row r="474" spans="1:15" x14ac:dyDescent="0.25">
      <c r="A474" s="39">
        <v>50205</v>
      </c>
      <c r="B474" s="30" t="s">
        <v>40</v>
      </c>
      <c r="C474" s="30" t="s">
        <v>529</v>
      </c>
      <c r="D474" s="30" t="s">
        <v>533</v>
      </c>
      <c r="E474" s="68"/>
      <c r="F474" s="29">
        <v>0</v>
      </c>
      <c r="G474" s="29">
        <f t="shared" si="8"/>
        <v>0</v>
      </c>
      <c r="H474" s="29">
        <v>0</v>
      </c>
      <c r="I474" s="66">
        <f t="shared" si="9"/>
        <v>0</v>
      </c>
      <c r="J474" s="69" t="s">
        <v>1834</v>
      </c>
      <c r="K474" s="34">
        <v>0</v>
      </c>
      <c r="L474" s="56"/>
      <c r="M474" s="34">
        <f t="shared" si="10"/>
        <v>0</v>
      </c>
      <c r="N474" s="34">
        <f t="shared" si="11"/>
        <v>0</v>
      </c>
      <c r="O474" s="36" t="e">
        <f t="shared" si="7"/>
        <v>#DIV/0!</v>
      </c>
    </row>
    <row r="475" spans="1:15" x14ac:dyDescent="0.25">
      <c r="A475" s="39">
        <v>50206</v>
      </c>
      <c r="B475" s="30" t="s">
        <v>40</v>
      </c>
      <c r="C475" s="30" t="s">
        <v>529</v>
      </c>
      <c r="D475" s="30" t="s">
        <v>534</v>
      </c>
      <c r="E475" s="68"/>
      <c r="F475" s="29">
        <v>0</v>
      </c>
      <c r="G475" s="29">
        <f t="shared" si="8"/>
        <v>0</v>
      </c>
      <c r="H475" s="29">
        <v>0</v>
      </c>
      <c r="I475" s="66">
        <f t="shared" si="9"/>
        <v>0</v>
      </c>
      <c r="J475" s="69" t="s">
        <v>1834</v>
      </c>
      <c r="K475" s="34">
        <v>0</v>
      </c>
      <c r="L475" s="29">
        <v>0</v>
      </c>
      <c r="M475" s="34">
        <f t="shared" si="10"/>
        <v>0</v>
      </c>
      <c r="N475" s="34">
        <f t="shared" si="11"/>
        <v>0</v>
      </c>
      <c r="O475" s="36" t="e">
        <f t="shared" si="7"/>
        <v>#DIV/0!</v>
      </c>
    </row>
    <row r="476" spans="1:15" x14ac:dyDescent="0.25">
      <c r="A476" s="39">
        <v>50301</v>
      </c>
      <c r="B476" s="30" t="s">
        <v>40</v>
      </c>
      <c r="C476" s="30" t="s">
        <v>535</v>
      </c>
      <c r="D476" s="30" t="s">
        <v>536</v>
      </c>
      <c r="E476" s="64">
        <v>2694</v>
      </c>
      <c r="F476" s="65">
        <v>3050</v>
      </c>
      <c r="G476" s="65">
        <f t="shared" si="8"/>
        <v>356</v>
      </c>
      <c r="H476" s="65">
        <v>2486</v>
      </c>
      <c r="I476" s="66">
        <f t="shared" si="9"/>
        <v>564</v>
      </c>
      <c r="J476" s="67">
        <v>0.18490000000000001</v>
      </c>
      <c r="K476" s="34">
        <v>3030</v>
      </c>
      <c r="L476" s="56"/>
      <c r="M476" s="35">
        <f t="shared" si="10"/>
        <v>2486</v>
      </c>
      <c r="N476" s="35">
        <f t="shared" si="11"/>
        <v>544</v>
      </c>
      <c r="O476" s="36">
        <f t="shared" si="7"/>
        <v>0.17953795379537954</v>
      </c>
    </row>
    <row r="477" spans="1:15" x14ac:dyDescent="0.25">
      <c r="A477" s="39">
        <v>50302</v>
      </c>
      <c r="B477" s="30" t="s">
        <v>40</v>
      </c>
      <c r="C477" s="30" t="s">
        <v>535</v>
      </c>
      <c r="D477" s="30" t="s">
        <v>537</v>
      </c>
      <c r="E477" s="68"/>
      <c r="F477" s="29">
        <v>0</v>
      </c>
      <c r="G477" s="29">
        <f t="shared" si="8"/>
        <v>0</v>
      </c>
      <c r="H477" s="29">
        <v>0</v>
      </c>
      <c r="I477" s="66">
        <f t="shared" si="9"/>
        <v>0</v>
      </c>
      <c r="J477" s="69" t="s">
        <v>1834</v>
      </c>
      <c r="K477" s="34">
        <v>0</v>
      </c>
      <c r="L477" s="29">
        <v>0</v>
      </c>
      <c r="M477" s="34">
        <f t="shared" si="10"/>
        <v>0</v>
      </c>
      <c r="N477" s="34">
        <f t="shared" si="11"/>
        <v>0</v>
      </c>
      <c r="O477" s="36" t="e">
        <f t="shared" si="7"/>
        <v>#DIV/0!</v>
      </c>
    </row>
    <row r="478" spans="1:15" x14ac:dyDescent="0.25">
      <c r="A478" s="39">
        <v>50303</v>
      </c>
      <c r="B478" s="30" t="s">
        <v>40</v>
      </c>
      <c r="C478" s="30" t="s">
        <v>535</v>
      </c>
      <c r="D478" s="30" t="s">
        <v>538</v>
      </c>
      <c r="E478" s="68"/>
      <c r="F478" s="29">
        <v>0</v>
      </c>
      <c r="G478" s="29">
        <f t="shared" si="8"/>
        <v>0</v>
      </c>
      <c r="H478" s="29">
        <v>0</v>
      </c>
      <c r="I478" s="66">
        <f t="shared" si="9"/>
        <v>0</v>
      </c>
      <c r="J478" s="69" t="s">
        <v>1834</v>
      </c>
      <c r="K478" s="34">
        <v>0</v>
      </c>
      <c r="L478" s="56"/>
      <c r="M478" s="34">
        <f t="shared" si="10"/>
        <v>0</v>
      </c>
      <c r="N478" s="34">
        <f t="shared" si="11"/>
        <v>0</v>
      </c>
      <c r="O478" s="36" t="e">
        <f t="shared" si="7"/>
        <v>#DIV/0!</v>
      </c>
    </row>
    <row r="479" spans="1:15" x14ac:dyDescent="0.25">
      <c r="A479" s="39">
        <v>50304</v>
      </c>
      <c r="B479" s="30" t="s">
        <v>40</v>
      </c>
      <c r="C479" s="30" t="s">
        <v>535</v>
      </c>
      <c r="D479" s="30" t="s">
        <v>539</v>
      </c>
      <c r="E479" s="68"/>
      <c r="F479" s="29">
        <v>0</v>
      </c>
      <c r="G479" s="29">
        <f t="shared" si="8"/>
        <v>0</v>
      </c>
      <c r="H479" s="29">
        <v>0</v>
      </c>
      <c r="I479" s="66">
        <f t="shared" si="9"/>
        <v>0</v>
      </c>
      <c r="J479" s="69" t="s">
        <v>1834</v>
      </c>
      <c r="K479" s="34">
        <v>0</v>
      </c>
      <c r="L479" s="56"/>
      <c r="M479" s="34">
        <f t="shared" si="10"/>
        <v>0</v>
      </c>
      <c r="N479" s="34">
        <f t="shared" si="11"/>
        <v>0</v>
      </c>
      <c r="O479" s="36" t="e">
        <f t="shared" si="7"/>
        <v>#DIV/0!</v>
      </c>
    </row>
    <row r="480" spans="1:15" x14ac:dyDescent="0.25">
      <c r="A480" s="39">
        <v>50401</v>
      </c>
      <c r="B480" s="30" t="s">
        <v>40</v>
      </c>
      <c r="C480" s="30" t="s">
        <v>540</v>
      </c>
      <c r="D480" s="30" t="s">
        <v>540</v>
      </c>
      <c r="E480" s="64">
        <v>30806</v>
      </c>
      <c r="F480" s="65">
        <v>34575</v>
      </c>
      <c r="G480" s="65">
        <f t="shared" si="8"/>
        <v>3769</v>
      </c>
      <c r="H480" s="65">
        <v>31240</v>
      </c>
      <c r="I480" s="66">
        <f t="shared" si="9"/>
        <v>3335</v>
      </c>
      <c r="J480" s="67">
        <v>9.6500000000000002E-2</v>
      </c>
      <c r="K480" s="34">
        <v>35131</v>
      </c>
      <c r="L480" s="29">
        <v>0</v>
      </c>
      <c r="M480" s="35">
        <f t="shared" si="10"/>
        <v>31240</v>
      </c>
      <c r="N480" s="35">
        <f t="shared" si="11"/>
        <v>3891</v>
      </c>
      <c r="O480" s="36">
        <f t="shared" si="7"/>
        <v>0.11075688138680936</v>
      </c>
    </row>
    <row r="481" spans="1:15" x14ac:dyDescent="0.25">
      <c r="A481" s="39">
        <v>50402</v>
      </c>
      <c r="B481" s="30" t="s">
        <v>40</v>
      </c>
      <c r="C481" s="30" t="s">
        <v>540</v>
      </c>
      <c r="D481" s="30" t="s">
        <v>541</v>
      </c>
      <c r="E481" s="68"/>
      <c r="F481" s="29">
        <v>0</v>
      </c>
      <c r="G481" s="29">
        <f t="shared" si="8"/>
        <v>0</v>
      </c>
      <c r="H481" s="29">
        <v>0</v>
      </c>
      <c r="I481" s="66">
        <f t="shared" si="9"/>
        <v>0</v>
      </c>
      <c r="J481" s="69" t="s">
        <v>1834</v>
      </c>
      <c r="K481" s="34">
        <v>0</v>
      </c>
      <c r="L481" s="56"/>
      <c r="M481" s="34">
        <f t="shared" si="10"/>
        <v>0</v>
      </c>
      <c r="N481" s="34">
        <f t="shared" si="11"/>
        <v>0</v>
      </c>
      <c r="O481" s="36" t="e">
        <f t="shared" si="7"/>
        <v>#DIV/0!</v>
      </c>
    </row>
    <row r="482" spans="1:15" x14ac:dyDescent="0.25">
      <c r="A482" s="39">
        <v>50403</v>
      </c>
      <c r="B482" s="30" t="s">
        <v>40</v>
      </c>
      <c r="C482" s="30" t="s">
        <v>540</v>
      </c>
      <c r="D482" s="30" t="s">
        <v>542</v>
      </c>
      <c r="E482" s="68"/>
      <c r="F482" s="29">
        <v>0</v>
      </c>
      <c r="G482" s="29">
        <f t="shared" si="8"/>
        <v>0</v>
      </c>
      <c r="H482" s="29">
        <v>0</v>
      </c>
      <c r="I482" s="66">
        <f t="shared" si="9"/>
        <v>0</v>
      </c>
      <c r="J482" s="69" t="s">
        <v>1834</v>
      </c>
      <c r="K482" s="34">
        <v>0</v>
      </c>
      <c r="L482" s="56"/>
      <c r="M482" s="34">
        <f t="shared" si="10"/>
        <v>0</v>
      </c>
      <c r="N482" s="34">
        <f t="shared" si="11"/>
        <v>0</v>
      </c>
      <c r="O482" s="36" t="e">
        <f t="shared" si="7"/>
        <v>#DIV/0!</v>
      </c>
    </row>
    <row r="483" spans="1:15" x14ac:dyDescent="0.25">
      <c r="A483" s="39">
        <v>50404</v>
      </c>
      <c r="B483" s="30" t="s">
        <v>40</v>
      </c>
      <c r="C483" s="30" t="s">
        <v>540</v>
      </c>
      <c r="D483" s="30" t="s">
        <v>543</v>
      </c>
      <c r="E483" s="68"/>
      <c r="F483" s="29">
        <v>0</v>
      </c>
      <c r="G483" s="29">
        <f t="shared" si="8"/>
        <v>0</v>
      </c>
      <c r="H483" s="29">
        <v>0</v>
      </c>
      <c r="I483" s="66">
        <f t="shared" si="9"/>
        <v>0</v>
      </c>
      <c r="J483" s="69" t="s">
        <v>1834</v>
      </c>
      <c r="K483" s="34">
        <v>0</v>
      </c>
      <c r="L483" s="56"/>
      <c r="M483" s="34">
        <f t="shared" si="10"/>
        <v>0</v>
      </c>
      <c r="N483" s="34">
        <f t="shared" si="11"/>
        <v>0</v>
      </c>
      <c r="O483" s="36" t="e">
        <f t="shared" si="7"/>
        <v>#DIV/0!</v>
      </c>
    </row>
    <row r="484" spans="1:15" x14ac:dyDescent="0.25">
      <c r="A484" s="39">
        <v>50405</v>
      </c>
      <c r="B484" s="30" t="s">
        <v>40</v>
      </c>
      <c r="C484" s="30" t="s">
        <v>540</v>
      </c>
      <c r="D484" s="30" t="s">
        <v>544</v>
      </c>
      <c r="E484" s="68"/>
      <c r="F484" s="29">
        <v>0</v>
      </c>
      <c r="G484" s="29">
        <f t="shared" si="8"/>
        <v>0</v>
      </c>
      <c r="H484" s="29">
        <v>0</v>
      </c>
      <c r="I484" s="66">
        <f t="shared" si="9"/>
        <v>0</v>
      </c>
      <c r="J484" s="69" t="s">
        <v>1834</v>
      </c>
      <c r="K484" s="34">
        <v>0</v>
      </c>
      <c r="L484" s="29">
        <v>0</v>
      </c>
      <c r="M484" s="34">
        <f t="shared" si="10"/>
        <v>0</v>
      </c>
      <c r="N484" s="34">
        <f t="shared" si="11"/>
        <v>0</v>
      </c>
      <c r="O484" s="36" t="e">
        <f t="shared" si="7"/>
        <v>#DIV/0!</v>
      </c>
    </row>
    <row r="485" spans="1:15" x14ac:dyDescent="0.25">
      <c r="A485" s="39">
        <v>50406</v>
      </c>
      <c r="B485" s="30" t="s">
        <v>40</v>
      </c>
      <c r="C485" s="30" t="s">
        <v>540</v>
      </c>
      <c r="D485" s="30" t="s">
        <v>545</v>
      </c>
      <c r="E485" s="68"/>
      <c r="F485" s="29">
        <v>0</v>
      </c>
      <c r="G485" s="29">
        <f t="shared" si="8"/>
        <v>0</v>
      </c>
      <c r="H485" s="29">
        <v>0</v>
      </c>
      <c r="I485" s="66">
        <f t="shared" si="9"/>
        <v>0</v>
      </c>
      <c r="J485" s="69" t="s">
        <v>1834</v>
      </c>
      <c r="K485" s="34">
        <v>0</v>
      </c>
      <c r="L485" s="56"/>
      <c r="M485" s="34">
        <f t="shared" si="10"/>
        <v>0</v>
      </c>
      <c r="N485" s="34">
        <f t="shared" si="11"/>
        <v>0</v>
      </c>
      <c r="O485" s="36" t="e">
        <f t="shared" si="7"/>
        <v>#DIV/0!</v>
      </c>
    </row>
    <row r="486" spans="1:15" x14ac:dyDescent="0.25">
      <c r="A486" s="39">
        <v>50407</v>
      </c>
      <c r="B486" s="30" t="s">
        <v>40</v>
      </c>
      <c r="C486" s="30" t="s">
        <v>540</v>
      </c>
      <c r="D486" s="30" t="s">
        <v>546</v>
      </c>
      <c r="E486" s="64">
        <v>3081</v>
      </c>
      <c r="F486" s="65">
        <v>3604</v>
      </c>
      <c r="G486" s="65">
        <f t="shared" si="8"/>
        <v>523</v>
      </c>
      <c r="H486" s="65">
        <v>2840</v>
      </c>
      <c r="I486" s="66">
        <f t="shared" si="9"/>
        <v>764</v>
      </c>
      <c r="J486" s="67">
        <v>0.21199999999999999</v>
      </c>
      <c r="K486" s="34">
        <v>3624</v>
      </c>
      <c r="L486" s="29">
        <v>0</v>
      </c>
      <c r="M486" s="35">
        <f t="shared" si="10"/>
        <v>2840</v>
      </c>
      <c r="N486" s="35">
        <f t="shared" si="11"/>
        <v>784</v>
      </c>
      <c r="O486" s="36">
        <f t="shared" si="7"/>
        <v>0.21633554083885209</v>
      </c>
    </row>
    <row r="487" spans="1:15" x14ac:dyDescent="0.25">
      <c r="A487" s="39">
        <v>50408</v>
      </c>
      <c r="B487" s="30" t="s">
        <v>40</v>
      </c>
      <c r="C487" s="30" t="s">
        <v>540</v>
      </c>
      <c r="D487" s="30" t="s">
        <v>547</v>
      </c>
      <c r="E487" s="64">
        <v>2788</v>
      </c>
      <c r="F487" s="65">
        <v>3380</v>
      </c>
      <c r="G487" s="65">
        <f t="shared" si="8"/>
        <v>592</v>
      </c>
      <c r="H487" s="65">
        <v>2357</v>
      </c>
      <c r="I487" s="66">
        <f t="shared" si="9"/>
        <v>1023</v>
      </c>
      <c r="J487" s="67">
        <v>0.30270000000000002</v>
      </c>
      <c r="K487" s="34">
        <v>3433</v>
      </c>
      <c r="L487" s="56"/>
      <c r="M487" s="35">
        <f t="shared" si="10"/>
        <v>2357</v>
      </c>
      <c r="N487" s="35">
        <f t="shared" si="11"/>
        <v>1076</v>
      </c>
      <c r="O487" s="36">
        <f t="shared" si="7"/>
        <v>0.31342848820273811</v>
      </c>
    </row>
    <row r="488" spans="1:15" x14ac:dyDescent="0.25">
      <c r="A488" s="39">
        <v>50409</v>
      </c>
      <c r="B488" s="30" t="s">
        <v>40</v>
      </c>
      <c r="C488" s="30" t="s">
        <v>540</v>
      </c>
      <c r="D488" s="30" t="s">
        <v>548</v>
      </c>
      <c r="E488" s="68"/>
      <c r="F488" s="29">
        <v>0</v>
      </c>
      <c r="G488" s="29">
        <f t="shared" si="8"/>
        <v>0</v>
      </c>
      <c r="H488" s="29">
        <v>0</v>
      </c>
      <c r="I488" s="66">
        <f t="shared" si="9"/>
        <v>0</v>
      </c>
      <c r="J488" s="69" t="s">
        <v>1834</v>
      </c>
      <c r="K488" s="34">
        <v>0</v>
      </c>
      <c r="L488" s="56"/>
      <c r="M488" s="34">
        <f t="shared" si="10"/>
        <v>0</v>
      </c>
      <c r="N488" s="34">
        <f t="shared" si="11"/>
        <v>0</v>
      </c>
      <c r="O488" s="36" t="e">
        <f t="shared" si="7"/>
        <v>#DIV/0!</v>
      </c>
    </row>
    <row r="489" spans="1:15" x14ac:dyDescent="0.25">
      <c r="A489" s="39">
        <v>50410</v>
      </c>
      <c r="B489" s="30" t="s">
        <v>40</v>
      </c>
      <c r="C489" s="30" t="s">
        <v>540</v>
      </c>
      <c r="D489" s="30" t="s">
        <v>549</v>
      </c>
      <c r="E489" s="68"/>
      <c r="F489" s="29">
        <v>0</v>
      </c>
      <c r="G489" s="29">
        <f t="shared" si="8"/>
        <v>0</v>
      </c>
      <c r="H489" s="29">
        <v>0</v>
      </c>
      <c r="I489" s="66">
        <f t="shared" si="9"/>
        <v>0</v>
      </c>
      <c r="J489" s="69" t="s">
        <v>1834</v>
      </c>
      <c r="K489" s="34">
        <v>0</v>
      </c>
      <c r="L489" s="29">
        <v>0</v>
      </c>
      <c r="M489" s="34">
        <f t="shared" si="10"/>
        <v>0</v>
      </c>
      <c r="N489" s="34">
        <f t="shared" si="11"/>
        <v>0</v>
      </c>
      <c r="O489" s="36" t="e">
        <f t="shared" si="7"/>
        <v>#DIV/0!</v>
      </c>
    </row>
    <row r="490" spans="1:15" x14ac:dyDescent="0.25">
      <c r="A490" s="39">
        <v>50411</v>
      </c>
      <c r="B490" s="30" t="s">
        <v>40</v>
      </c>
      <c r="C490" s="30" t="s">
        <v>540</v>
      </c>
      <c r="D490" s="30" t="s">
        <v>550</v>
      </c>
      <c r="E490" s="68"/>
      <c r="F490" s="29">
        <v>0</v>
      </c>
      <c r="G490" s="29">
        <f t="shared" si="8"/>
        <v>0</v>
      </c>
      <c r="H490" s="29">
        <v>0</v>
      </c>
      <c r="I490" s="66">
        <f t="shared" si="9"/>
        <v>0</v>
      </c>
      <c r="J490" s="69" t="s">
        <v>1834</v>
      </c>
      <c r="K490" s="34">
        <v>0</v>
      </c>
      <c r="L490" s="56"/>
      <c r="M490" s="34">
        <f t="shared" si="10"/>
        <v>0</v>
      </c>
      <c r="N490" s="34">
        <f t="shared" si="11"/>
        <v>0</v>
      </c>
      <c r="O490" s="36" t="e">
        <f t="shared" si="7"/>
        <v>#DIV/0!</v>
      </c>
    </row>
    <row r="491" spans="1:15" x14ac:dyDescent="0.25">
      <c r="A491" s="39">
        <v>50412</v>
      </c>
      <c r="B491" s="30" t="s">
        <v>40</v>
      </c>
      <c r="C491" s="30" t="s">
        <v>540</v>
      </c>
      <c r="D491" s="30" t="s">
        <v>551</v>
      </c>
      <c r="E491" s="68"/>
      <c r="F491" s="29">
        <v>0</v>
      </c>
      <c r="G491" s="29">
        <f t="shared" si="8"/>
        <v>0</v>
      </c>
      <c r="H491" s="29">
        <v>0</v>
      </c>
      <c r="I491" s="66">
        <f t="shared" si="9"/>
        <v>0</v>
      </c>
      <c r="J491" s="69" t="s">
        <v>1834</v>
      </c>
      <c r="K491" s="34">
        <v>0</v>
      </c>
      <c r="L491" s="56"/>
      <c r="M491" s="34">
        <f t="shared" si="10"/>
        <v>0</v>
      </c>
      <c r="N491" s="34">
        <f t="shared" si="11"/>
        <v>0</v>
      </c>
      <c r="O491" s="36" t="e">
        <f t="shared" si="7"/>
        <v>#DIV/0!</v>
      </c>
    </row>
    <row r="492" spans="1:15" x14ac:dyDescent="0.25">
      <c r="A492" s="39">
        <v>50501</v>
      </c>
      <c r="B492" s="30" t="s">
        <v>40</v>
      </c>
      <c r="C492" s="30" t="s">
        <v>552</v>
      </c>
      <c r="D492" s="30" t="s">
        <v>553</v>
      </c>
      <c r="E492" s="64">
        <v>3108</v>
      </c>
      <c r="F492" s="65">
        <v>3776</v>
      </c>
      <c r="G492" s="65">
        <f t="shared" si="8"/>
        <v>668</v>
      </c>
      <c r="H492" s="65">
        <v>2922</v>
      </c>
      <c r="I492" s="66">
        <f t="shared" si="9"/>
        <v>854</v>
      </c>
      <c r="J492" s="67">
        <v>0.22620000000000001</v>
      </c>
      <c r="K492" s="34">
        <v>3831</v>
      </c>
      <c r="L492" s="29">
        <v>0</v>
      </c>
      <c r="M492" s="35">
        <f t="shared" si="10"/>
        <v>2922</v>
      </c>
      <c r="N492" s="35">
        <f t="shared" si="11"/>
        <v>909</v>
      </c>
      <c r="O492" s="36">
        <f t="shared" si="7"/>
        <v>0.23727486296006264</v>
      </c>
    </row>
    <row r="493" spans="1:15" x14ac:dyDescent="0.25">
      <c r="A493" s="39">
        <v>50502</v>
      </c>
      <c r="B493" s="30" t="s">
        <v>40</v>
      </c>
      <c r="C493" s="30" t="s">
        <v>552</v>
      </c>
      <c r="D493" s="30" t="s">
        <v>554</v>
      </c>
      <c r="E493" s="68"/>
      <c r="F493" s="29">
        <v>0</v>
      </c>
      <c r="G493" s="29">
        <f t="shared" si="8"/>
        <v>0</v>
      </c>
      <c r="H493" s="29">
        <v>0</v>
      </c>
      <c r="I493" s="66">
        <f t="shared" si="9"/>
        <v>0</v>
      </c>
      <c r="J493" s="69" t="s">
        <v>1834</v>
      </c>
      <c r="K493" s="34">
        <v>0</v>
      </c>
      <c r="L493" s="29">
        <v>0</v>
      </c>
      <c r="M493" s="34">
        <f t="shared" si="10"/>
        <v>0</v>
      </c>
      <c r="N493" s="34">
        <f t="shared" si="11"/>
        <v>0</v>
      </c>
      <c r="O493" s="36" t="e">
        <f t="shared" si="7"/>
        <v>#DIV/0!</v>
      </c>
    </row>
    <row r="494" spans="1:15" x14ac:dyDescent="0.25">
      <c r="A494" s="39">
        <v>50503</v>
      </c>
      <c r="B494" s="30" t="s">
        <v>40</v>
      </c>
      <c r="C494" s="30" t="s">
        <v>552</v>
      </c>
      <c r="D494" s="30" t="s">
        <v>555</v>
      </c>
      <c r="E494" s="64">
        <v>4104</v>
      </c>
      <c r="F494" s="65">
        <v>5187</v>
      </c>
      <c r="G494" s="65">
        <f t="shared" si="8"/>
        <v>1083</v>
      </c>
      <c r="H494" s="65">
        <v>3803</v>
      </c>
      <c r="I494" s="66">
        <f t="shared" si="9"/>
        <v>1384</v>
      </c>
      <c r="J494" s="67">
        <v>0.26679999999999998</v>
      </c>
      <c r="K494" s="34">
        <v>5195</v>
      </c>
      <c r="L494" s="29">
        <v>202</v>
      </c>
      <c r="M494" s="35">
        <f t="shared" si="10"/>
        <v>4005</v>
      </c>
      <c r="N494" s="35">
        <f t="shared" si="11"/>
        <v>1190</v>
      </c>
      <c r="O494" s="36">
        <f t="shared" si="7"/>
        <v>0.22906641000962463</v>
      </c>
    </row>
    <row r="495" spans="1:15" x14ac:dyDescent="0.25">
      <c r="A495" s="39">
        <v>50504</v>
      </c>
      <c r="B495" s="30" t="s">
        <v>40</v>
      </c>
      <c r="C495" s="30" t="s">
        <v>552</v>
      </c>
      <c r="D495" s="30" t="s">
        <v>556</v>
      </c>
      <c r="E495" s="68"/>
      <c r="F495" s="29">
        <v>0</v>
      </c>
      <c r="G495" s="29">
        <f t="shared" si="8"/>
        <v>0</v>
      </c>
      <c r="H495" s="29">
        <v>0</v>
      </c>
      <c r="I495" s="66">
        <f t="shared" si="9"/>
        <v>0</v>
      </c>
      <c r="J495" s="69" t="s">
        <v>1834</v>
      </c>
      <c r="K495" s="34">
        <v>0</v>
      </c>
      <c r="L495" s="56"/>
      <c r="M495" s="34">
        <f t="shared" si="10"/>
        <v>0</v>
      </c>
      <c r="N495" s="34">
        <f t="shared" si="11"/>
        <v>0</v>
      </c>
      <c r="O495" s="36" t="e">
        <f t="shared" si="7"/>
        <v>#DIV/0!</v>
      </c>
    </row>
    <row r="496" spans="1:15" x14ac:dyDescent="0.25">
      <c r="A496" s="39">
        <v>50505</v>
      </c>
      <c r="B496" s="30" t="s">
        <v>40</v>
      </c>
      <c r="C496" s="30" t="s">
        <v>552</v>
      </c>
      <c r="D496" s="30" t="s">
        <v>557</v>
      </c>
      <c r="E496" s="68"/>
      <c r="F496" s="29">
        <v>0</v>
      </c>
      <c r="G496" s="29">
        <f t="shared" si="8"/>
        <v>0</v>
      </c>
      <c r="H496" s="29">
        <v>0</v>
      </c>
      <c r="I496" s="66">
        <f t="shared" si="9"/>
        <v>0</v>
      </c>
      <c r="J496" s="69" t="s">
        <v>1834</v>
      </c>
      <c r="K496" s="34">
        <v>0</v>
      </c>
      <c r="L496" s="29">
        <v>0</v>
      </c>
      <c r="M496" s="34">
        <f t="shared" si="10"/>
        <v>0</v>
      </c>
      <c r="N496" s="34">
        <f t="shared" si="11"/>
        <v>0</v>
      </c>
      <c r="O496" s="36" t="e">
        <f t="shared" si="7"/>
        <v>#DIV/0!</v>
      </c>
    </row>
    <row r="497" spans="1:15" x14ac:dyDescent="0.25">
      <c r="A497" s="39">
        <v>50506</v>
      </c>
      <c r="B497" s="30" t="s">
        <v>40</v>
      </c>
      <c r="C497" s="30" t="s">
        <v>552</v>
      </c>
      <c r="D497" s="30" t="s">
        <v>558</v>
      </c>
      <c r="E497" s="68"/>
      <c r="F497" s="29">
        <v>0</v>
      </c>
      <c r="G497" s="29">
        <f t="shared" si="8"/>
        <v>0</v>
      </c>
      <c r="H497" s="29">
        <v>0</v>
      </c>
      <c r="I497" s="66">
        <f t="shared" si="9"/>
        <v>0</v>
      </c>
      <c r="J497" s="69" t="s">
        <v>1834</v>
      </c>
      <c r="K497" s="34">
        <v>0</v>
      </c>
      <c r="L497" s="56"/>
      <c r="M497" s="34">
        <f t="shared" si="10"/>
        <v>0</v>
      </c>
      <c r="N497" s="34">
        <f t="shared" si="11"/>
        <v>0</v>
      </c>
      <c r="O497" s="36" t="e">
        <f t="shared" si="7"/>
        <v>#DIV/0!</v>
      </c>
    </row>
    <row r="498" spans="1:15" x14ac:dyDescent="0.25">
      <c r="A498" s="39">
        <v>50507</v>
      </c>
      <c r="B498" s="30" t="s">
        <v>40</v>
      </c>
      <c r="C498" s="30" t="s">
        <v>552</v>
      </c>
      <c r="D498" s="30" t="s">
        <v>150</v>
      </c>
      <c r="E498" s="64">
        <v>4778</v>
      </c>
      <c r="F498" s="65">
        <v>5465</v>
      </c>
      <c r="G498" s="65">
        <f t="shared" si="8"/>
        <v>687</v>
      </c>
      <c r="H498" s="65">
        <v>4664</v>
      </c>
      <c r="I498" s="66">
        <f t="shared" si="9"/>
        <v>801</v>
      </c>
      <c r="J498" s="67">
        <v>0.14660000000000001</v>
      </c>
      <c r="K498" s="34">
        <v>5502</v>
      </c>
      <c r="L498" s="56"/>
      <c r="M498" s="35">
        <f t="shared" si="10"/>
        <v>4664</v>
      </c>
      <c r="N498" s="35">
        <f t="shared" si="11"/>
        <v>838</v>
      </c>
      <c r="O498" s="36">
        <f t="shared" si="7"/>
        <v>0.15230825154489278</v>
      </c>
    </row>
    <row r="499" spans="1:15" x14ac:dyDescent="0.25">
      <c r="A499" s="39">
        <v>50508</v>
      </c>
      <c r="B499" s="30" t="s">
        <v>40</v>
      </c>
      <c r="C499" s="30" t="s">
        <v>552</v>
      </c>
      <c r="D499" s="30" t="s">
        <v>559</v>
      </c>
      <c r="E499" s="64">
        <v>3933</v>
      </c>
      <c r="F499" s="65">
        <v>4152</v>
      </c>
      <c r="G499" s="65">
        <f t="shared" si="8"/>
        <v>219</v>
      </c>
      <c r="H499" s="65">
        <v>3506</v>
      </c>
      <c r="I499" s="66">
        <f t="shared" si="9"/>
        <v>646</v>
      </c>
      <c r="J499" s="67">
        <v>0.15559999999999999</v>
      </c>
      <c r="K499" s="34">
        <v>4116</v>
      </c>
      <c r="L499" s="56"/>
      <c r="M499" s="35">
        <f t="shared" si="10"/>
        <v>3506</v>
      </c>
      <c r="N499" s="35">
        <f t="shared" si="11"/>
        <v>610</v>
      </c>
      <c r="O499" s="36">
        <f t="shared" si="7"/>
        <v>0.14820213799805637</v>
      </c>
    </row>
    <row r="500" spans="1:15" x14ac:dyDescent="0.25">
      <c r="A500" s="39">
        <v>50509</v>
      </c>
      <c r="B500" s="30" t="s">
        <v>40</v>
      </c>
      <c r="C500" s="30" t="s">
        <v>552</v>
      </c>
      <c r="D500" s="30" t="s">
        <v>560</v>
      </c>
      <c r="E500" s="64">
        <v>3380</v>
      </c>
      <c r="F500" s="65">
        <v>4043</v>
      </c>
      <c r="G500" s="65">
        <f t="shared" si="8"/>
        <v>663</v>
      </c>
      <c r="H500" s="65">
        <v>3006</v>
      </c>
      <c r="I500" s="66">
        <f t="shared" si="9"/>
        <v>1037</v>
      </c>
      <c r="J500" s="67">
        <v>0.25650000000000001</v>
      </c>
      <c r="K500" s="34">
        <v>4147</v>
      </c>
      <c r="L500" s="56"/>
      <c r="M500" s="35">
        <f t="shared" si="10"/>
        <v>3006</v>
      </c>
      <c r="N500" s="35">
        <f t="shared" si="11"/>
        <v>1141</v>
      </c>
      <c r="O500" s="36">
        <f t="shared" si="7"/>
        <v>0.27513865444899926</v>
      </c>
    </row>
    <row r="501" spans="1:15" x14ac:dyDescent="0.25">
      <c r="A501" s="39">
        <v>50510</v>
      </c>
      <c r="B501" s="30" t="s">
        <v>40</v>
      </c>
      <c r="C501" s="30" t="s">
        <v>552</v>
      </c>
      <c r="D501" s="30" t="s">
        <v>561</v>
      </c>
      <c r="E501" s="68"/>
      <c r="F501" s="29">
        <v>0</v>
      </c>
      <c r="G501" s="29">
        <f t="shared" si="8"/>
        <v>0</v>
      </c>
      <c r="H501" s="29">
        <v>0</v>
      </c>
      <c r="I501" s="66">
        <f t="shared" si="9"/>
        <v>0</v>
      </c>
      <c r="J501" s="69" t="s">
        <v>1834</v>
      </c>
      <c r="K501" s="34">
        <v>0</v>
      </c>
      <c r="L501" s="56"/>
      <c r="M501" s="34">
        <f t="shared" si="10"/>
        <v>0</v>
      </c>
      <c r="N501" s="34">
        <f t="shared" si="11"/>
        <v>0</v>
      </c>
      <c r="O501" s="36" t="e">
        <f t="shared" si="7"/>
        <v>#DIV/0!</v>
      </c>
    </row>
    <row r="502" spans="1:15" x14ac:dyDescent="0.25">
      <c r="A502" s="39">
        <v>50511</v>
      </c>
      <c r="B502" s="30" t="s">
        <v>40</v>
      </c>
      <c r="C502" s="30" t="s">
        <v>552</v>
      </c>
      <c r="D502" s="30" t="s">
        <v>562</v>
      </c>
      <c r="E502" s="68"/>
      <c r="F502" s="29">
        <v>0</v>
      </c>
      <c r="G502" s="29">
        <f t="shared" si="8"/>
        <v>0</v>
      </c>
      <c r="H502" s="29">
        <v>0</v>
      </c>
      <c r="I502" s="66">
        <f t="shared" si="9"/>
        <v>0</v>
      </c>
      <c r="J502" s="69" t="s">
        <v>1834</v>
      </c>
      <c r="K502" s="34">
        <v>0</v>
      </c>
      <c r="L502" s="56"/>
      <c r="M502" s="34">
        <f t="shared" si="10"/>
        <v>0</v>
      </c>
      <c r="N502" s="34">
        <f t="shared" si="11"/>
        <v>0</v>
      </c>
      <c r="O502" s="36" t="e">
        <f t="shared" si="7"/>
        <v>#DIV/0!</v>
      </c>
    </row>
    <row r="503" spans="1:15" x14ac:dyDescent="0.25">
      <c r="A503" s="39">
        <v>50601</v>
      </c>
      <c r="B503" s="30" t="s">
        <v>40</v>
      </c>
      <c r="C503" s="30" t="s">
        <v>563</v>
      </c>
      <c r="D503" s="30" t="s">
        <v>564</v>
      </c>
      <c r="E503" s="64">
        <v>11830</v>
      </c>
      <c r="F503" s="65">
        <v>13358</v>
      </c>
      <c r="G503" s="65">
        <f t="shared" si="8"/>
        <v>1528</v>
      </c>
      <c r="H503" s="65">
        <v>10846</v>
      </c>
      <c r="I503" s="66">
        <f t="shared" si="9"/>
        <v>2512</v>
      </c>
      <c r="J503" s="67">
        <v>0.18809999999999999</v>
      </c>
      <c r="K503" s="34">
        <v>13397</v>
      </c>
      <c r="L503" s="56"/>
      <c r="M503" s="35">
        <f t="shared" si="10"/>
        <v>10846</v>
      </c>
      <c r="N503" s="35">
        <f t="shared" si="11"/>
        <v>2551</v>
      </c>
      <c r="O503" s="36">
        <f t="shared" si="7"/>
        <v>0.19041576472344554</v>
      </c>
    </row>
    <row r="504" spans="1:15" x14ac:dyDescent="0.25">
      <c r="A504" s="39">
        <v>50602</v>
      </c>
      <c r="B504" s="30" t="s">
        <v>40</v>
      </c>
      <c r="C504" s="30" t="s">
        <v>563</v>
      </c>
      <c r="D504" s="30" t="s">
        <v>565</v>
      </c>
      <c r="E504" s="68"/>
      <c r="F504" s="29">
        <v>0</v>
      </c>
      <c r="G504" s="29">
        <f t="shared" si="8"/>
        <v>0</v>
      </c>
      <c r="H504" s="29">
        <v>0</v>
      </c>
      <c r="I504" s="66">
        <f t="shared" si="9"/>
        <v>0</v>
      </c>
      <c r="J504" s="69" t="s">
        <v>1834</v>
      </c>
      <c r="K504" s="34">
        <v>0</v>
      </c>
      <c r="L504" s="29">
        <v>0</v>
      </c>
      <c r="M504" s="34">
        <f t="shared" si="10"/>
        <v>0</v>
      </c>
      <c r="N504" s="34">
        <f t="shared" si="11"/>
        <v>0</v>
      </c>
      <c r="O504" s="36" t="e">
        <f t="shared" si="7"/>
        <v>#DIV/0!</v>
      </c>
    </row>
    <row r="505" spans="1:15" x14ac:dyDescent="0.25">
      <c r="A505" s="39">
        <v>50603</v>
      </c>
      <c r="B505" s="30" t="s">
        <v>40</v>
      </c>
      <c r="C505" s="30" t="s">
        <v>563</v>
      </c>
      <c r="D505" s="30" t="s">
        <v>275</v>
      </c>
      <c r="E505" s="68"/>
      <c r="F505" s="29">
        <v>0</v>
      </c>
      <c r="G505" s="29">
        <f t="shared" si="8"/>
        <v>0</v>
      </c>
      <c r="H505" s="29">
        <v>0</v>
      </c>
      <c r="I505" s="66">
        <f t="shared" si="9"/>
        <v>0</v>
      </c>
      <c r="J505" s="69" t="s">
        <v>1834</v>
      </c>
      <c r="K505" s="34">
        <v>0</v>
      </c>
      <c r="L505" s="56"/>
      <c r="M505" s="34">
        <f t="shared" si="10"/>
        <v>0</v>
      </c>
      <c r="N505" s="34">
        <f t="shared" si="11"/>
        <v>0</v>
      </c>
      <c r="O505" s="36" t="e">
        <f t="shared" si="7"/>
        <v>#DIV/0!</v>
      </c>
    </row>
    <row r="506" spans="1:15" x14ac:dyDescent="0.25">
      <c r="A506" s="39">
        <v>50604</v>
      </c>
      <c r="B506" s="30" t="s">
        <v>40</v>
      </c>
      <c r="C506" s="30" t="s">
        <v>563</v>
      </c>
      <c r="D506" s="30" t="s">
        <v>566</v>
      </c>
      <c r="E506" s="68"/>
      <c r="F506" s="29">
        <v>0</v>
      </c>
      <c r="G506" s="29">
        <f t="shared" si="8"/>
        <v>0</v>
      </c>
      <c r="H506" s="29">
        <v>0</v>
      </c>
      <c r="I506" s="66">
        <f t="shared" si="9"/>
        <v>0</v>
      </c>
      <c r="J506" s="69" t="s">
        <v>1834</v>
      </c>
      <c r="K506" s="34">
        <v>0</v>
      </c>
      <c r="L506" s="56"/>
      <c r="M506" s="34">
        <f t="shared" si="10"/>
        <v>0</v>
      </c>
      <c r="N506" s="34">
        <f t="shared" si="11"/>
        <v>0</v>
      </c>
      <c r="O506" s="36" t="e">
        <f t="shared" si="7"/>
        <v>#DIV/0!</v>
      </c>
    </row>
    <row r="507" spans="1:15" x14ac:dyDescent="0.25">
      <c r="A507" s="39">
        <v>50605</v>
      </c>
      <c r="B507" s="30" t="s">
        <v>40</v>
      </c>
      <c r="C507" s="30" t="s">
        <v>563</v>
      </c>
      <c r="D507" s="30" t="s">
        <v>567</v>
      </c>
      <c r="E507" s="68"/>
      <c r="F507" s="29">
        <v>0</v>
      </c>
      <c r="G507" s="29">
        <f t="shared" si="8"/>
        <v>0</v>
      </c>
      <c r="H507" s="29">
        <v>0</v>
      </c>
      <c r="I507" s="66">
        <f t="shared" si="9"/>
        <v>0</v>
      </c>
      <c r="J507" s="69" t="s">
        <v>1834</v>
      </c>
      <c r="K507" s="34">
        <v>0</v>
      </c>
      <c r="L507" s="56"/>
      <c r="M507" s="34">
        <f t="shared" si="10"/>
        <v>0</v>
      </c>
      <c r="N507" s="34">
        <f t="shared" si="11"/>
        <v>0</v>
      </c>
      <c r="O507" s="36" t="e">
        <f t="shared" si="7"/>
        <v>#DIV/0!</v>
      </c>
    </row>
    <row r="508" spans="1:15" x14ac:dyDescent="0.25">
      <c r="A508" s="39">
        <v>50606</v>
      </c>
      <c r="B508" s="30" t="s">
        <v>40</v>
      </c>
      <c r="C508" s="30" t="s">
        <v>563</v>
      </c>
      <c r="D508" s="30" t="s">
        <v>568</v>
      </c>
      <c r="E508" s="68"/>
      <c r="F508" s="29">
        <v>0</v>
      </c>
      <c r="G508" s="29">
        <f t="shared" si="8"/>
        <v>0</v>
      </c>
      <c r="H508" s="29">
        <v>0</v>
      </c>
      <c r="I508" s="66">
        <f t="shared" si="9"/>
        <v>0</v>
      </c>
      <c r="J508" s="69" t="s">
        <v>1834</v>
      </c>
      <c r="K508" s="34">
        <v>0</v>
      </c>
      <c r="L508" s="56"/>
      <c r="M508" s="34">
        <f t="shared" si="10"/>
        <v>0</v>
      </c>
      <c r="N508" s="34">
        <f t="shared" si="11"/>
        <v>0</v>
      </c>
      <c r="O508" s="36" t="e">
        <f t="shared" si="7"/>
        <v>#DIV/0!</v>
      </c>
    </row>
    <row r="509" spans="1:15" x14ac:dyDescent="0.25">
      <c r="A509" s="39">
        <v>50607</v>
      </c>
      <c r="B509" s="30" t="s">
        <v>40</v>
      </c>
      <c r="C509" s="30" t="s">
        <v>563</v>
      </c>
      <c r="D509" s="30" t="s">
        <v>569</v>
      </c>
      <c r="E509" s="68"/>
      <c r="F509" s="29">
        <v>0</v>
      </c>
      <c r="G509" s="29">
        <f t="shared" si="8"/>
        <v>0</v>
      </c>
      <c r="H509" s="29">
        <v>0</v>
      </c>
      <c r="I509" s="66">
        <f t="shared" si="9"/>
        <v>0</v>
      </c>
      <c r="J509" s="69" t="s">
        <v>1834</v>
      </c>
      <c r="K509" s="34">
        <v>0</v>
      </c>
      <c r="L509" s="56"/>
      <c r="M509" s="34">
        <f t="shared" si="10"/>
        <v>0</v>
      </c>
      <c r="N509" s="34">
        <f t="shared" si="11"/>
        <v>0</v>
      </c>
      <c r="O509" s="36" t="e">
        <f t="shared" si="7"/>
        <v>#DIV/0!</v>
      </c>
    </row>
    <row r="510" spans="1:15" x14ac:dyDescent="0.25">
      <c r="A510" s="39">
        <v>50608</v>
      </c>
      <c r="B510" s="30" t="s">
        <v>40</v>
      </c>
      <c r="C510" s="30" t="s">
        <v>563</v>
      </c>
      <c r="D510" s="30" t="s">
        <v>570</v>
      </c>
      <c r="E510" s="68"/>
      <c r="F510" s="29">
        <v>0</v>
      </c>
      <c r="G510" s="29">
        <f t="shared" si="8"/>
        <v>0</v>
      </c>
      <c r="H510" s="29">
        <v>0</v>
      </c>
      <c r="I510" s="66">
        <f t="shared" si="9"/>
        <v>0</v>
      </c>
      <c r="J510" s="69" t="s">
        <v>1834</v>
      </c>
      <c r="K510" s="34">
        <v>0</v>
      </c>
      <c r="L510" s="56"/>
      <c r="M510" s="34">
        <f t="shared" si="10"/>
        <v>0</v>
      </c>
      <c r="N510" s="34">
        <f t="shared" si="11"/>
        <v>0</v>
      </c>
      <c r="O510" s="36" t="e">
        <f t="shared" si="7"/>
        <v>#DIV/0!</v>
      </c>
    </row>
    <row r="511" spans="1:15" x14ac:dyDescent="0.25">
      <c r="A511" s="39">
        <v>50609</v>
      </c>
      <c r="B511" s="30" t="s">
        <v>40</v>
      </c>
      <c r="C511" s="30" t="s">
        <v>563</v>
      </c>
      <c r="D511" s="30" t="s">
        <v>571</v>
      </c>
      <c r="E511" s="68"/>
      <c r="F511" s="29">
        <v>0</v>
      </c>
      <c r="G511" s="29">
        <f t="shared" si="8"/>
        <v>0</v>
      </c>
      <c r="H511" s="29">
        <v>0</v>
      </c>
      <c r="I511" s="66">
        <f t="shared" si="9"/>
        <v>0</v>
      </c>
      <c r="J511" s="69" t="s">
        <v>1834</v>
      </c>
      <c r="K511" s="34">
        <v>0</v>
      </c>
      <c r="L511" s="56"/>
      <c r="M511" s="34">
        <f t="shared" si="10"/>
        <v>0</v>
      </c>
      <c r="N511" s="34">
        <f t="shared" si="11"/>
        <v>0</v>
      </c>
      <c r="O511" s="36" t="e">
        <f t="shared" si="7"/>
        <v>#DIV/0!</v>
      </c>
    </row>
    <row r="512" spans="1:15" x14ac:dyDescent="0.25">
      <c r="A512" s="39">
        <v>50610</v>
      </c>
      <c r="B512" s="30" t="s">
        <v>40</v>
      </c>
      <c r="C512" s="30" t="s">
        <v>563</v>
      </c>
      <c r="D512" s="30" t="s">
        <v>572</v>
      </c>
      <c r="E512" s="68"/>
      <c r="F512" s="29">
        <v>0</v>
      </c>
      <c r="G512" s="29">
        <f t="shared" si="8"/>
        <v>0</v>
      </c>
      <c r="H512" s="29">
        <v>0</v>
      </c>
      <c r="I512" s="66">
        <f t="shared" si="9"/>
        <v>0</v>
      </c>
      <c r="J512" s="69" t="s">
        <v>1834</v>
      </c>
      <c r="K512" s="34">
        <v>0</v>
      </c>
      <c r="L512" s="56"/>
      <c r="M512" s="34">
        <f t="shared" si="10"/>
        <v>0</v>
      </c>
      <c r="N512" s="34">
        <f t="shared" si="11"/>
        <v>0</v>
      </c>
      <c r="O512" s="36" t="e">
        <f t="shared" si="7"/>
        <v>#DIV/0!</v>
      </c>
    </row>
    <row r="513" spans="1:15" x14ac:dyDescent="0.25">
      <c r="A513" s="39">
        <v>50611</v>
      </c>
      <c r="B513" s="30" t="s">
        <v>40</v>
      </c>
      <c r="C513" s="30" t="s">
        <v>563</v>
      </c>
      <c r="D513" s="30" t="s">
        <v>563</v>
      </c>
      <c r="E513" s="68"/>
      <c r="F513" s="29">
        <v>0</v>
      </c>
      <c r="G513" s="29">
        <f t="shared" si="8"/>
        <v>0</v>
      </c>
      <c r="H513" s="29">
        <v>0</v>
      </c>
      <c r="I513" s="66">
        <f t="shared" si="9"/>
        <v>0</v>
      </c>
      <c r="J513" s="69" t="s">
        <v>1834</v>
      </c>
      <c r="K513" s="34">
        <v>0</v>
      </c>
      <c r="L513" s="56"/>
      <c r="M513" s="34">
        <f t="shared" si="10"/>
        <v>0</v>
      </c>
      <c r="N513" s="34">
        <f t="shared" si="11"/>
        <v>0</v>
      </c>
      <c r="O513" s="36" t="e">
        <f t="shared" si="7"/>
        <v>#DIV/0!</v>
      </c>
    </row>
    <row r="514" spans="1:15" x14ac:dyDescent="0.25">
      <c r="A514" s="39">
        <v>50612</v>
      </c>
      <c r="B514" s="30" t="s">
        <v>40</v>
      </c>
      <c r="C514" s="30" t="s">
        <v>563</v>
      </c>
      <c r="D514" s="30" t="s">
        <v>573</v>
      </c>
      <c r="E514" s="68"/>
      <c r="F514" s="29">
        <v>0</v>
      </c>
      <c r="G514" s="29">
        <f t="shared" si="8"/>
        <v>0</v>
      </c>
      <c r="H514" s="29">
        <v>0</v>
      </c>
      <c r="I514" s="66">
        <f t="shared" si="9"/>
        <v>0</v>
      </c>
      <c r="J514" s="69" t="s">
        <v>1834</v>
      </c>
      <c r="K514" s="34">
        <v>0</v>
      </c>
      <c r="L514" s="56"/>
      <c r="M514" s="34">
        <f t="shared" si="10"/>
        <v>0</v>
      </c>
      <c r="N514" s="34">
        <f t="shared" si="11"/>
        <v>0</v>
      </c>
      <c r="O514" s="36" t="e">
        <f t="shared" si="7"/>
        <v>#DIV/0!</v>
      </c>
    </row>
    <row r="515" spans="1:15" x14ac:dyDescent="0.25">
      <c r="A515" s="39">
        <v>50613</v>
      </c>
      <c r="B515" s="30" t="s">
        <v>40</v>
      </c>
      <c r="C515" s="30" t="s">
        <v>563</v>
      </c>
      <c r="D515" s="30" t="s">
        <v>574</v>
      </c>
      <c r="E515" s="68"/>
      <c r="F515" s="29">
        <v>0</v>
      </c>
      <c r="G515" s="29">
        <f t="shared" si="8"/>
        <v>0</v>
      </c>
      <c r="H515" s="29">
        <v>0</v>
      </c>
      <c r="I515" s="66">
        <f t="shared" si="9"/>
        <v>0</v>
      </c>
      <c r="J515" s="69" t="s">
        <v>1834</v>
      </c>
      <c r="K515" s="34">
        <v>0</v>
      </c>
      <c r="L515" s="56"/>
      <c r="M515" s="34">
        <f t="shared" si="10"/>
        <v>0</v>
      </c>
      <c r="N515" s="34">
        <f t="shared" si="11"/>
        <v>0</v>
      </c>
      <c r="O515" s="36" t="e">
        <f t="shared" si="7"/>
        <v>#DIV/0!</v>
      </c>
    </row>
    <row r="516" spans="1:15" x14ac:dyDescent="0.25">
      <c r="A516" s="39">
        <v>50614</v>
      </c>
      <c r="B516" s="30" t="s">
        <v>40</v>
      </c>
      <c r="C516" s="30" t="s">
        <v>563</v>
      </c>
      <c r="D516" s="30" t="s">
        <v>575</v>
      </c>
      <c r="E516" s="68"/>
      <c r="F516" s="29">
        <v>0</v>
      </c>
      <c r="G516" s="29">
        <f t="shared" si="8"/>
        <v>0</v>
      </c>
      <c r="H516" s="29">
        <v>0</v>
      </c>
      <c r="I516" s="66">
        <f t="shared" si="9"/>
        <v>0</v>
      </c>
      <c r="J516" s="69" t="s">
        <v>1834</v>
      </c>
      <c r="K516" s="34">
        <v>0</v>
      </c>
      <c r="L516" s="56"/>
      <c r="M516" s="34">
        <f t="shared" si="10"/>
        <v>0</v>
      </c>
      <c r="N516" s="34">
        <f t="shared" si="11"/>
        <v>0</v>
      </c>
      <c r="O516" s="36" t="e">
        <f t="shared" si="7"/>
        <v>#DIV/0!</v>
      </c>
    </row>
    <row r="517" spans="1:15" x14ac:dyDescent="0.25">
      <c r="A517" s="39">
        <v>50615</v>
      </c>
      <c r="B517" s="30" t="s">
        <v>40</v>
      </c>
      <c r="C517" s="30" t="s">
        <v>563</v>
      </c>
      <c r="D517" s="30" t="s">
        <v>132</v>
      </c>
      <c r="E517" s="68"/>
      <c r="F517" s="29">
        <v>0</v>
      </c>
      <c r="G517" s="29">
        <f t="shared" si="8"/>
        <v>0</v>
      </c>
      <c r="H517" s="29">
        <v>0</v>
      </c>
      <c r="I517" s="66">
        <f t="shared" si="9"/>
        <v>0</v>
      </c>
      <c r="J517" s="69" t="s">
        <v>1834</v>
      </c>
      <c r="K517" s="34">
        <v>0</v>
      </c>
      <c r="L517" s="56"/>
      <c r="M517" s="34">
        <f t="shared" si="10"/>
        <v>0</v>
      </c>
      <c r="N517" s="34">
        <f t="shared" si="11"/>
        <v>0</v>
      </c>
      <c r="O517" s="36" t="e">
        <f t="shared" si="7"/>
        <v>#DIV/0!</v>
      </c>
    </row>
    <row r="518" spans="1:15" x14ac:dyDescent="0.25">
      <c r="A518" s="39">
        <v>50616</v>
      </c>
      <c r="B518" s="30" t="s">
        <v>40</v>
      </c>
      <c r="C518" s="30" t="s">
        <v>563</v>
      </c>
      <c r="D518" s="30" t="s">
        <v>313</v>
      </c>
      <c r="E518" s="68"/>
      <c r="F518" s="29">
        <v>0</v>
      </c>
      <c r="G518" s="29">
        <f t="shared" si="8"/>
        <v>0</v>
      </c>
      <c r="H518" s="29">
        <v>0</v>
      </c>
      <c r="I518" s="66">
        <f t="shared" si="9"/>
        <v>0</v>
      </c>
      <c r="J518" s="69" t="s">
        <v>1834</v>
      </c>
      <c r="K518" s="34">
        <v>0</v>
      </c>
      <c r="L518" s="56"/>
      <c r="M518" s="34">
        <f t="shared" si="10"/>
        <v>0</v>
      </c>
      <c r="N518" s="34">
        <f t="shared" si="11"/>
        <v>0</v>
      </c>
      <c r="O518" s="36" t="e">
        <f t="shared" si="7"/>
        <v>#DIV/0!</v>
      </c>
    </row>
    <row r="519" spans="1:15" x14ac:dyDescent="0.25">
      <c r="A519" s="39">
        <v>50617</v>
      </c>
      <c r="B519" s="30" t="s">
        <v>40</v>
      </c>
      <c r="C519" s="30" t="s">
        <v>563</v>
      </c>
      <c r="D519" s="30" t="s">
        <v>272</v>
      </c>
      <c r="E519" s="68"/>
      <c r="F519" s="29">
        <v>0</v>
      </c>
      <c r="G519" s="29">
        <f t="shared" si="8"/>
        <v>0</v>
      </c>
      <c r="H519" s="29">
        <v>0</v>
      </c>
      <c r="I519" s="66">
        <f t="shared" si="9"/>
        <v>0</v>
      </c>
      <c r="J519" s="69" t="s">
        <v>1834</v>
      </c>
      <c r="K519" s="34">
        <v>0</v>
      </c>
      <c r="L519" s="56"/>
      <c r="M519" s="34">
        <f t="shared" si="10"/>
        <v>0</v>
      </c>
      <c r="N519" s="34">
        <f t="shared" si="11"/>
        <v>0</v>
      </c>
      <c r="O519" s="36" t="e">
        <f t="shared" si="7"/>
        <v>#DIV/0!</v>
      </c>
    </row>
    <row r="520" spans="1:15" x14ac:dyDescent="0.25">
      <c r="A520" s="39">
        <v>50618</v>
      </c>
      <c r="B520" s="30" t="s">
        <v>40</v>
      </c>
      <c r="C520" s="30" t="s">
        <v>563</v>
      </c>
      <c r="D520" s="30" t="s">
        <v>576</v>
      </c>
      <c r="E520" s="68"/>
      <c r="F520" s="29">
        <v>0</v>
      </c>
      <c r="G520" s="29">
        <f t="shared" si="8"/>
        <v>0</v>
      </c>
      <c r="H520" s="29">
        <v>0</v>
      </c>
      <c r="I520" s="66">
        <f t="shared" si="9"/>
        <v>0</v>
      </c>
      <c r="J520" s="69" t="s">
        <v>1834</v>
      </c>
      <c r="K520" s="34">
        <v>0</v>
      </c>
      <c r="L520" s="56"/>
      <c r="M520" s="34">
        <f t="shared" si="10"/>
        <v>0</v>
      </c>
      <c r="N520" s="34">
        <f t="shared" si="11"/>
        <v>0</v>
      </c>
      <c r="O520" s="36" t="e">
        <f t="shared" ref="O520:O774" si="12">N520/K520</f>
        <v>#DIV/0!</v>
      </c>
    </row>
    <row r="521" spans="1:15" x14ac:dyDescent="0.25">
      <c r="A521" s="39">
        <v>50619</v>
      </c>
      <c r="B521" s="30" t="s">
        <v>40</v>
      </c>
      <c r="C521" s="30" t="s">
        <v>563</v>
      </c>
      <c r="D521" s="30" t="s">
        <v>536</v>
      </c>
      <c r="E521" s="68"/>
      <c r="F521" s="29">
        <v>0</v>
      </c>
      <c r="G521" s="29">
        <f t="shared" ref="G521:G775" si="13">F521-E521</f>
        <v>0</v>
      </c>
      <c r="H521" s="29">
        <v>0</v>
      </c>
      <c r="I521" s="66">
        <f t="shared" ref="I521:I775" si="14">F521-H521</f>
        <v>0</v>
      </c>
      <c r="J521" s="69" t="s">
        <v>1834</v>
      </c>
      <c r="K521" s="34">
        <v>0</v>
      </c>
      <c r="L521" s="56"/>
      <c r="M521" s="34">
        <f t="shared" ref="M521:M775" si="15">H521+L521</f>
        <v>0</v>
      </c>
      <c r="N521" s="34">
        <f t="shared" ref="N521:N775" si="16">K521-M521</f>
        <v>0</v>
      </c>
      <c r="O521" s="36" t="e">
        <f t="shared" si="12"/>
        <v>#DIV/0!</v>
      </c>
    </row>
    <row r="522" spans="1:15" x14ac:dyDescent="0.25">
      <c r="A522" s="39">
        <v>50620</v>
      </c>
      <c r="B522" s="30" t="s">
        <v>40</v>
      </c>
      <c r="C522" s="30" t="s">
        <v>563</v>
      </c>
      <c r="D522" s="30" t="s">
        <v>577</v>
      </c>
      <c r="E522" s="68"/>
      <c r="F522" s="29">
        <v>0</v>
      </c>
      <c r="G522" s="29">
        <f t="shared" si="13"/>
        <v>0</v>
      </c>
      <c r="H522" s="29">
        <v>0</v>
      </c>
      <c r="I522" s="66">
        <f t="shared" si="14"/>
        <v>0</v>
      </c>
      <c r="J522" s="69" t="s">
        <v>1834</v>
      </c>
      <c r="K522" s="34">
        <v>0</v>
      </c>
      <c r="L522" s="56"/>
      <c r="M522" s="34">
        <f t="shared" si="15"/>
        <v>0</v>
      </c>
      <c r="N522" s="34">
        <f t="shared" si="16"/>
        <v>0</v>
      </c>
      <c r="O522" s="36" t="e">
        <f t="shared" si="12"/>
        <v>#DIV/0!</v>
      </c>
    </row>
    <row r="523" spans="1:15" x14ac:dyDescent="0.25">
      <c r="A523" s="39">
        <v>50621</v>
      </c>
      <c r="B523" s="30" t="s">
        <v>40</v>
      </c>
      <c r="C523" s="30" t="s">
        <v>563</v>
      </c>
      <c r="D523" s="30" t="s">
        <v>578</v>
      </c>
      <c r="E523" s="68"/>
      <c r="F523" s="29">
        <v>0</v>
      </c>
      <c r="G523" s="29">
        <f t="shared" si="13"/>
        <v>0</v>
      </c>
      <c r="H523" s="29">
        <v>0</v>
      </c>
      <c r="I523" s="66">
        <f t="shared" si="14"/>
        <v>0</v>
      </c>
      <c r="J523" s="69" t="s">
        <v>1834</v>
      </c>
      <c r="K523" s="34">
        <v>0</v>
      </c>
      <c r="L523" s="56"/>
      <c r="M523" s="34">
        <f t="shared" si="15"/>
        <v>0</v>
      </c>
      <c r="N523" s="34">
        <f t="shared" si="16"/>
        <v>0</v>
      </c>
      <c r="O523" s="36" t="e">
        <f t="shared" si="12"/>
        <v>#DIV/0!</v>
      </c>
    </row>
    <row r="524" spans="1:15" x14ac:dyDescent="0.25">
      <c r="A524" s="39">
        <v>50701</v>
      </c>
      <c r="B524" s="30" t="s">
        <v>40</v>
      </c>
      <c r="C524" s="30" t="s">
        <v>579</v>
      </c>
      <c r="D524" s="30" t="s">
        <v>580</v>
      </c>
      <c r="E524" s="64">
        <v>9247</v>
      </c>
      <c r="F524" s="65">
        <v>11488</v>
      </c>
      <c r="G524" s="65">
        <f t="shared" si="13"/>
        <v>2241</v>
      </c>
      <c r="H524" s="65">
        <v>8173</v>
      </c>
      <c r="I524" s="66">
        <f t="shared" si="14"/>
        <v>3315</v>
      </c>
      <c r="J524" s="67">
        <v>0.28860000000000002</v>
      </c>
      <c r="K524" s="34">
        <v>11570</v>
      </c>
      <c r="L524" s="56"/>
      <c r="M524" s="35">
        <f t="shared" si="15"/>
        <v>8173</v>
      </c>
      <c r="N524" s="35">
        <f t="shared" si="16"/>
        <v>3397</v>
      </c>
      <c r="O524" s="36">
        <f t="shared" si="12"/>
        <v>0.29360414866032841</v>
      </c>
    </row>
    <row r="525" spans="1:15" x14ac:dyDescent="0.25">
      <c r="A525" s="39">
        <v>50702</v>
      </c>
      <c r="B525" s="30" t="s">
        <v>40</v>
      </c>
      <c r="C525" s="30" t="s">
        <v>579</v>
      </c>
      <c r="D525" s="30" t="s">
        <v>581</v>
      </c>
      <c r="E525" s="68"/>
      <c r="F525" s="29">
        <v>0</v>
      </c>
      <c r="G525" s="29">
        <f t="shared" si="13"/>
        <v>0</v>
      </c>
      <c r="H525" s="29">
        <v>0</v>
      </c>
      <c r="I525" s="66">
        <f t="shared" si="14"/>
        <v>0</v>
      </c>
      <c r="J525" s="69" t="s">
        <v>1834</v>
      </c>
      <c r="K525" s="34">
        <v>0</v>
      </c>
      <c r="L525" s="56"/>
      <c r="M525" s="34">
        <f t="shared" si="15"/>
        <v>0</v>
      </c>
      <c r="N525" s="34">
        <f t="shared" si="16"/>
        <v>0</v>
      </c>
      <c r="O525" s="36" t="e">
        <f t="shared" si="12"/>
        <v>#DIV/0!</v>
      </c>
    </row>
    <row r="526" spans="1:15" x14ac:dyDescent="0.25">
      <c r="A526" s="39">
        <v>50703</v>
      </c>
      <c r="B526" s="30" t="s">
        <v>40</v>
      </c>
      <c r="C526" s="30" t="s">
        <v>579</v>
      </c>
      <c r="D526" s="30" t="s">
        <v>582</v>
      </c>
      <c r="E526" s="68"/>
      <c r="F526" s="29">
        <v>0</v>
      </c>
      <c r="G526" s="29">
        <f t="shared" si="13"/>
        <v>0</v>
      </c>
      <c r="H526" s="29">
        <v>0</v>
      </c>
      <c r="I526" s="66">
        <f t="shared" si="14"/>
        <v>0</v>
      </c>
      <c r="J526" s="69" t="s">
        <v>1834</v>
      </c>
      <c r="K526" s="34">
        <v>0</v>
      </c>
      <c r="L526" s="29">
        <v>0</v>
      </c>
      <c r="M526" s="34">
        <f t="shared" si="15"/>
        <v>0</v>
      </c>
      <c r="N526" s="34">
        <f t="shared" si="16"/>
        <v>0</v>
      </c>
      <c r="O526" s="36" t="e">
        <f t="shared" si="12"/>
        <v>#DIV/0!</v>
      </c>
    </row>
    <row r="527" spans="1:15" x14ac:dyDescent="0.25">
      <c r="A527" s="39">
        <v>50704</v>
      </c>
      <c r="B527" s="30" t="s">
        <v>40</v>
      </c>
      <c r="C527" s="30" t="s">
        <v>579</v>
      </c>
      <c r="D527" s="30" t="s">
        <v>583</v>
      </c>
      <c r="E527" s="68"/>
      <c r="F527" s="29">
        <v>0</v>
      </c>
      <c r="G527" s="29">
        <f t="shared" si="13"/>
        <v>0</v>
      </c>
      <c r="H527" s="29">
        <v>0</v>
      </c>
      <c r="I527" s="66">
        <f t="shared" si="14"/>
        <v>0</v>
      </c>
      <c r="J527" s="69" t="s">
        <v>1834</v>
      </c>
      <c r="K527" s="34">
        <v>0</v>
      </c>
      <c r="L527" s="56"/>
      <c r="M527" s="34">
        <f t="shared" si="15"/>
        <v>0</v>
      </c>
      <c r="N527" s="34">
        <f t="shared" si="16"/>
        <v>0</v>
      </c>
      <c r="O527" s="36" t="e">
        <f t="shared" si="12"/>
        <v>#DIV/0!</v>
      </c>
    </row>
    <row r="528" spans="1:15" x14ac:dyDescent="0.25">
      <c r="A528" s="39">
        <v>50705</v>
      </c>
      <c r="B528" s="30" t="s">
        <v>40</v>
      </c>
      <c r="C528" s="30" t="s">
        <v>579</v>
      </c>
      <c r="D528" s="30" t="s">
        <v>584</v>
      </c>
      <c r="E528" s="64">
        <v>4507</v>
      </c>
      <c r="F528" s="65">
        <v>5509</v>
      </c>
      <c r="G528" s="65">
        <f t="shared" si="13"/>
        <v>1002</v>
      </c>
      <c r="H528" s="29">
        <v>855</v>
      </c>
      <c r="I528" s="66">
        <f t="shared" si="14"/>
        <v>4654</v>
      </c>
      <c r="J528" s="67">
        <v>0.8448</v>
      </c>
      <c r="K528" s="34">
        <v>6000</v>
      </c>
      <c r="L528" s="56"/>
      <c r="M528" s="34">
        <f t="shared" si="15"/>
        <v>855</v>
      </c>
      <c r="N528" s="34">
        <f t="shared" si="16"/>
        <v>5145</v>
      </c>
      <c r="O528" s="36">
        <f t="shared" si="12"/>
        <v>0.85750000000000004</v>
      </c>
    </row>
    <row r="529" spans="1:15" x14ac:dyDescent="0.25">
      <c r="A529" s="39">
        <v>50706</v>
      </c>
      <c r="B529" s="30" t="s">
        <v>40</v>
      </c>
      <c r="C529" s="30" t="s">
        <v>579</v>
      </c>
      <c r="D529" s="30" t="s">
        <v>585</v>
      </c>
      <c r="E529" s="68"/>
      <c r="F529" s="29">
        <v>0</v>
      </c>
      <c r="G529" s="29">
        <f t="shared" si="13"/>
        <v>0</v>
      </c>
      <c r="H529" s="29">
        <v>0</v>
      </c>
      <c r="I529" s="66">
        <f t="shared" si="14"/>
        <v>0</v>
      </c>
      <c r="J529" s="69" t="s">
        <v>1834</v>
      </c>
      <c r="K529" s="34">
        <v>0</v>
      </c>
      <c r="L529" s="56"/>
      <c r="M529" s="34">
        <f t="shared" si="15"/>
        <v>0</v>
      </c>
      <c r="N529" s="34">
        <f t="shared" si="16"/>
        <v>0</v>
      </c>
      <c r="O529" s="36" t="e">
        <f t="shared" si="12"/>
        <v>#DIV/0!</v>
      </c>
    </row>
    <row r="530" spans="1:15" x14ac:dyDescent="0.25">
      <c r="A530" s="39">
        <v>50707</v>
      </c>
      <c r="B530" s="30" t="s">
        <v>40</v>
      </c>
      <c r="C530" s="30" t="s">
        <v>579</v>
      </c>
      <c r="D530" s="30" t="s">
        <v>586</v>
      </c>
      <c r="E530" s="68"/>
      <c r="F530" s="29">
        <v>0</v>
      </c>
      <c r="G530" s="29">
        <f t="shared" si="13"/>
        <v>0</v>
      </c>
      <c r="H530" s="29">
        <v>0</v>
      </c>
      <c r="I530" s="66">
        <f t="shared" si="14"/>
        <v>0</v>
      </c>
      <c r="J530" s="69" t="s">
        <v>1834</v>
      </c>
      <c r="K530" s="34">
        <v>0</v>
      </c>
      <c r="L530" s="56"/>
      <c r="M530" s="34">
        <f t="shared" si="15"/>
        <v>0</v>
      </c>
      <c r="N530" s="34">
        <f t="shared" si="16"/>
        <v>0</v>
      </c>
      <c r="O530" s="36" t="e">
        <f t="shared" si="12"/>
        <v>#DIV/0!</v>
      </c>
    </row>
    <row r="531" spans="1:15" x14ac:dyDescent="0.25">
      <c r="A531" s="39">
        <v>50708</v>
      </c>
      <c r="B531" s="30" t="s">
        <v>40</v>
      </c>
      <c r="C531" s="30" t="s">
        <v>579</v>
      </c>
      <c r="D531" s="30" t="s">
        <v>587</v>
      </c>
      <c r="E531" s="68"/>
      <c r="F531" s="29">
        <v>0</v>
      </c>
      <c r="G531" s="29">
        <f t="shared" si="13"/>
        <v>0</v>
      </c>
      <c r="H531" s="29">
        <v>0</v>
      </c>
      <c r="I531" s="66">
        <f t="shared" si="14"/>
        <v>0</v>
      </c>
      <c r="J531" s="69" t="s">
        <v>1834</v>
      </c>
      <c r="K531" s="34">
        <v>0</v>
      </c>
      <c r="L531" s="56"/>
      <c r="M531" s="34">
        <f t="shared" si="15"/>
        <v>0</v>
      </c>
      <c r="N531" s="34">
        <f t="shared" si="16"/>
        <v>0</v>
      </c>
      <c r="O531" s="36" t="e">
        <f t="shared" si="12"/>
        <v>#DIV/0!</v>
      </c>
    </row>
    <row r="532" spans="1:15" x14ac:dyDescent="0.25">
      <c r="A532" s="39">
        <v>50801</v>
      </c>
      <c r="B532" s="30" t="s">
        <v>40</v>
      </c>
      <c r="C532" s="30" t="s">
        <v>588</v>
      </c>
      <c r="D532" s="30" t="s">
        <v>589</v>
      </c>
      <c r="E532" s="64">
        <v>2305</v>
      </c>
      <c r="F532" s="65">
        <v>2993</v>
      </c>
      <c r="G532" s="65">
        <f t="shared" si="13"/>
        <v>688</v>
      </c>
      <c r="H532" s="65">
        <v>2115</v>
      </c>
      <c r="I532" s="66">
        <f t="shared" si="14"/>
        <v>878</v>
      </c>
      <c r="J532" s="67">
        <v>0.29339999999999999</v>
      </c>
      <c r="K532" s="34">
        <v>2996</v>
      </c>
      <c r="L532" s="29">
        <v>0</v>
      </c>
      <c r="M532" s="35">
        <f t="shared" si="15"/>
        <v>2115</v>
      </c>
      <c r="N532" s="35">
        <f t="shared" si="16"/>
        <v>881</v>
      </c>
      <c r="O532" s="36">
        <f t="shared" si="12"/>
        <v>0.29405874499332441</v>
      </c>
    </row>
    <row r="533" spans="1:15" x14ac:dyDescent="0.25">
      <c r="A533" s="39">
        <v>50802</v>
      </c>
      <c r="B533" s="30" t="s">
        <v>40</v>
      </c>
      <c r="C533" s="30" t="s">
        <v>588</v>
      </c>
      <c r="D533" s="30" t="s">
        <v>590</v>
      </c>
      <c r="E533" s="68"/>
      <c r="F533" s="29">
        <v>0</v>
      </c>
      <c r="G533" s="29">
        <f t="shared" si="13"/>
        <v>0</v>
      </c>
      <c r="H533" s="29">
        <v>0</v>
      </c>
      <c r="I533" s="66">
        <f t="shared" si="14"/>
        <v>0</v>
      </c>
      <c r="J533" s="69" t="s">
        <v>1834</v>
      </c>
      <c r="K533" s="34">
        <v>0</v>
      </c>
      <c r="L533" s="56"/>
      <c r="M533" s="34">
        <f t="shared" si="15"/>
        <v>0</v>
      </c>
      <c r="N533" s="34">
        <f t="shared" si="16"/>
        <v>0</v>
      </c>
      <c r="O533" s="36" t="e">
        <f t="shared" si="12"/>
        <v>#DIV/0!</v>
      </c>
    </row>
    <row r="534" spans="1:15" x14ac:dyDescent="0.25">
      <c r="A534" s="39">
        <v>50803</v>
      </c>
      <c r="B534" s="30" t="s">
        <v>40</v>
      </c>
      <c r="C534" s="30" t="s">
        <v>588</v>
      </c>
      <c r="D534" s="30" t="s">
        <v>591</v>
      </c>
      <c r="E534" s="68"/>
      <c r="F534" s="29">
        <v>0</v>
      </c>
      <c r="G534" s="29">
        <f t="shared" si="13"/>
        <v>0</v>
      </c>
      <c r="H534" s="29">
        <v>0</v>
      </c>
      <c r="I534" s="66">
        <f t="shared" si="14"/>
        <v>0</v>
      </c>
      <c r="J534" s="69" t="s">
        <v>1834</v>
      </c>
      <c r="K534" s="34">
        <v>0</v>
      </c>
      <c r="L534" s="56"/>
      <c r="M534" s="34">
        <f t="shared" si="15"/>
        <v>0</v>
      </c>
      <c r="N534" s="34">
        <f t="shared" si="16"/>
        <v>0</v>
      </c>
      <c r="O534" s="36" t="e">
        <f t="shared" si="12"/>
        <v>#DIV/0!</v>
      </c>
    </row>
    <row r="535" spans="1:15" x14ac:dyDescent="0.25">
      <c r="A535" s="39">
        <v>50804</v>
      </c>
      <c r="B535" s="30" t="s">
        <v>40</v>
      </c>
      <c r="C535" s="30" t="s">
        <v>588</v>
      </c>
      <c r="D535" s="30" t="s">
        <v>592</v>
      </c>
      <c r="E535" s="68"/>
      <c r="F535" s="29">
        <v>0</v>
      </c>
      <c r="G535" s="29">
        <f t="shared" si="13"/>
        <v>0</v>
      </c>
      <c r="H535" s="29">
        <v>0</v>
      </c>
      <c r="I535" s="66">
        <f t="shared" si="14"/>
        <v>0</v>
      </c>
      <c r="J535" s="69" t="s">
        <v>1834</v>
      </c>
      <c r="K535" s="34">
        <v>0</v>
      </c>
      <c r="L535" s="56"/>
      <c r="M535" s="34">
        <f t="shared" si="15"/>
        <v>0</v>
      </c>
      <c r="N535" s="34">
        <f t="shared" si="16"/>
        <v>0</v>
      </c>
      <c r="O535" s="36" t="e">
        <f t="shared" si="12"/>
        <v>#DIV/0!</v>
      </c>
    </row>
    <row r="536" spans="1:15" x14ac:dyDescent="0.25">
      <c r="A536" s="39">
        <v>50805</v>
      </c>
      <c r="B536" s="30" t="s">
        <v>40</v>
      </c>
      <c r="C536" s="30" t="s">
        <v>588</v>
      </c>
      <c r="D536" s="30" t="s">
        <v>593</v>
      </c>
      <c r="E536" s="68"/>
      <c r="F536" s="29">
        <v>0</v>
      </c>
      <c r="G536" s="29">
        <f t="shared" si="13"/>
        <v>0</v>
      </c>
      <c r="H536" s="29">
        <v>0</v>
      </c>
      <c r="I536" s="66">
        <f t="shared" si="14"/>
        <v>0</v>
      </c>
      <c r="J536" s="69" t="s">
        <v>1834</v>
      </c>
      <c r="K536" s="34">
        <v>0</v>
      </c>
      <c r="L536" s="56"/>
      <c r="M536" s="34">
        <f t="shared" si="15"/>
        <v>0</v>
      </c>
      <c r="N536" s="34">
        <f t="shared" si="16"/>
        <v>0</v>
      </c>
      <c r="O536" s="36" t="e">
        <f t="shared" si="12"/>
        <v>#DIV/0!</v>
      </c>
    </row>
    <row r="537" spans="1:15" x14ac:dyDescent="0.25">
      <c r="A537" s="39">
        <v>50806</v>
      </c>
      <c r="B537" s="30" t="s">
        <v>40</v>
      </c>
      <c r="C537" s="30" t="s">
        <v>588</v>
      </c>
      <c r="D537" s="30" t="s">
        <v>594</v>
      </c>
      <c r="E537" s="68"/>
      <c r="F537" s="29">
        <v>0</v>
      </c>
      <c r="G537" s="29">
        <f t="shared" si="13"/>
        <v>0</v>
      </c>
      <c r="H537" s="29">
        <v>0</v>
      </c>
      <c r="I537" s="66">
        <f t="shared" si="14"/>
        <v>0</v>
      </c>
      <c r="J537" s="69" t="s">
        <v>1834</v>
      </c>
      <c r="K537" s="34">
        <v>0</v>
      </c>
      <c r="L537" s="56"/>
      <c r="M537" s="34">
        <f t="shared" si="15"/>
        <v>0</v>
      </c>
      <c r="N537" s="34">
        <f t="shared" si="16"/>
        <v>0</v>
      </c>
      <c r="O537" s="36" t="e">
        <f t="shared" si="12"/>
        <v>#DIV/0!</v>
      </c>
    </row>
    <row r="538" spans="1:15" x14ac:dyDescent="0.25">
      <c r="A538" s="39">
        <v>50807</v>
      </c>
      <c r="B538" s="30" t="s">
        <v>40</v>
      </c>
      <c r="C538" s="30" t="s">
        <v>588</v>
      </c>
      <c r="D538" s="30" t="s">
        <v>595</v>
      </c>
      <c r="E538" s="68"/>
      <c r="F538" s="29">
        <v>0</v>
      </c>
      <c r="G538" s="29">
        <f t="shared" si="13"/>
        <v>0</v>
      </c>
      <c r="H538" s="29">
        <v>0</v>
      </c>
      <c r="I538" s="66">
        <f t="shared" si="14"/>
        <v>0</v>
      </c>
      <c r="J538" s="69" t="s">
        <v>1834</v>
      </c>
      <c r="K538" s="34">
        <v>0</v>
      </c>
      <c r="L538" s="56"/>
      <c r="M538" s="34">
        <f t="shared" si="15"/>
        <v>0</v>
      </c>
      <c r="N538" s="34">
        <f t="shared" si="16"/>
        <v>0</v>
      </c>
      <c r="O538" s="36" t="e">
        <f t="shared" si="12"/>
        <v>#DIV/0!</v>
      </c>
    </row>
    <row r="539" spans="1:15" x14ac:dyDescent="0.25">
      <c r="A539" s="39">
        <v>50808</v>
      </c>
      <c r="B539" s="30" t="s">
        <v>40</v>
      </c>
      <c r="C539" s="30" t="s">
        <v>588</v>
      </c>
      <c r="D539" s="30" t="s">
        <v>596</v>
      </c>
      <c r="E539" s="68"/>
      <c r="F539" s="29">
        <v>0</v>
      </c>
      <c r="G539" s="29">
        <f t="shared" si="13"/>
        <v>0</v>
      </c>
      <c r="H539" s="29">
        <v>0</v>
      </c>
      <c r="I539" s="66">
        <f t="shared" si="14"/>
        <v>0</v>
      </c>
      <c r="J539" s="69" t="s">
        <v>1834</v>
      </c>
      <c r="K539" s="34">
        <v>0</v>
      </c>
      <c r="L539" s="56"/>
      <c r="M539" s="34">
        <f t="shared" si="15"/>
        <v>0</v>
      </c>
      <c r="N539" s="34">
        <f t="shared" si="16"/>
        <v>0</v>
      </c>
      <c r="O539" s="36" t="e">
        <f t="shared" si="12"/>
        <v>#DIV/0!</v>
      </c>
    </row>
    <row r="540" spans="1:15" x14ac:dyDescent="0.25">
      <c r="A540" s="39">
        <v>50809</v>
      </c>
      <c r="B540" s="30" t="s">
        <v>40</v>
      </c>
      <c r="C540" s="30" t="s">
        <v>588</v>
      </c>
      <c r="D540" s="30" t="s">
        <v>597</v>
      </c>
      <c r="E540" s="68"/>
      <c r="F540" s="29">
        <v>0</v>
      </c>
      <c r="G540" s="29">
        <f t="shared" si="13"/>
        <v>0</v>
      </c>
      <c r="H540" s="29">
        <v>0</v>
      </c>
      <c r="I540" s="66">
        <f t="shared" si="14"/>
        <v>0</v>
      </c>
      <c r="J540" s="69" t="s">
        <v>1834</v>
      </c>
      <c r="K540" s="34">
        <v>0</v>
      </c>
      <c r="L540" s="56"/>
      <c r="M540" s="34">
        <f t="shared" si="15"/>
        <v>0</v>
      </c>
      <c r="N540" s="34">
        <f t="shared" si="16"/>
        <v>0</v>
      </c>
      <c r="O540" s="36" t="e">
        <f t="shared" si="12"/>
        <v>#DIV/0!</v>
      </c>
    </row>
    <row r="541" spans="1:15" x14ac:dyDescent="0.25">
      <c r="A541" s="39">
        <v>50810</v>
      </c>
      <c r="B541" s="30" t="s">
        <v>40</v>
      </c>
      <c r="C541" s="30" t="s">
        <v>588</v>
      </c>
      <c r="D541" s="30" t="s">
        <v>598</v>
      </c>
      <c r="E541" s="68"/>
      <c r="F541" s="29">
        <v>0</v>
      </c>
      <c r="G541" s="29">
        <f t="shared" si="13"/>
        <v>0</v>
      </c>
      <c r="H541" s="29">
        <v>0</v>
      </c>
      <c r="I541" s="66">
        <f t="shared" si="14"/>
        <v>0</v>
      </c>
      <c r="J541" s="69" t="s">
        <v>1834</v>
      </c>
      <c r="K541" s="34">
        <v>0</v>
      </c>
      <c r="L541" s="56"/>
      <c r="M541" s="34">
        <f t="shared" si="15"/>
        <v>0</v>
      </c>
      <c r="N541" s="34">
        <f t="shared" si="16"/>
        <v>0</v>
      </c>
      <c r="O541" s="36" t="e">
        <f t="shared" si="12"/>
        <v>#DIV/0!</v>
      </c>
    </row>
    <row r="542" spans="1:15" x14ac:dyDescent="0.25">
      <c r="A542" s="39">
        <v>50901</v>
      </c>
      <c r="B542" s="30" t="s">
        <v>40</v>
      </c>
      <c r="C542" s="30" t="s">
        <v>599</v>
      </c>
      <c r="D542" s="30" t="s">
        <v>600</v>
      </c>
      <c r="E542" s="68"/>
      <c r="F542" s="29">
        <v>0</v>
      </c>
      <c r="G542" s="29">
        <f t="shared" si="13"/>
        <v>0</v>
      </c>
      <c r="H542" s="29">
        <v>0</v>
      </c>
      <c r="I542" s="66">
        <f t="shared" si="14"/>
        <v>0</v>
      </c>
      <c r="J542" s="69" t="s">
        <v>1834</v>
      </c>
      <c r="K542" s="34">
        <v>0</v>
      </c>
      <c r="L542" s="56"/>
      <c r="M542" s="34">
        <f t="shared" si="15"/>
        <v>0</v>
      </c>
      <c r="N542" s="34">
        <f t="shared" si="16"/>
        <v>0</v>
      </c>
      <c r="O542" s="36" t="e">
        <f t="shared" si="12"/>
        <v>#DIV/0!</v>
      </c>
    </row>
    <row r="543" spans="1:15" x14ac:dyDescent="0.25">
      <c r="A543" s="39">
        <v>50902</v>
      </c>
      <c r="B543" s="30" t="s">
        <v>40</v>
      </c>
      <c r="C543" s="30" t="s">
        <v>599</v>
      </c>
      <c r="D543" s="30" t="s">
        <v>601</v>
      </c>
      <c r="E543" s="68"/>
      <c r="F543" s="29">
        <v>0</v>
      </c>
      <c r="G543" s="29">
        <f t="shared" si="13"/>
        <v>0</v>
      </c>
      <c r="H543" s="29">
        <v>0</v>
      </c>
      <c r="I543" s="66">
        <f t="shared" si="14"/>
        <v>0</v>
      </c>
      <c r="J543" s="69" t="s">
        <v>1834</v>
      </c>
      <c r="K543" s="34">
        <v>0</v>
      </c>
      <c r="L543" s="56"/>
      <c r="M543" s="34">
        <f t="shared" si="15"/>
        <v>0</v>
      </c>
      <c r="N543" s="34">
        <f t="shared" si="16"/>
        <v>0</v>
      </c>
      <c r="O543" s="36" t="e">
        <f t="shared" si="12"/>
        <v>#DIV/0!</v>
      </c>
    </row>
    <row r="544" spans="1:15" x14ac:dyDescent="0.25">
      <c r="A544" s="39">
        <v>50903</v>
      </c>
      <c r="B544" s="30" t="s">
        <v>40</v>
      </c>
      <c r="C544" s="30" t="s">
        <v>599</v>
      </c>
      <c r="D544" s="30" t="s">
        <v>602</v>
      </c>
      <c r="E544" s="68"/>
      <c r="F544" s="29">
        <v>0</v>
      </c>
      <c r="G544" s="29">
        <f t="shared" si="13"/>
        <v>0</v>
      </c>
      <c r="H544" s="29">
        <v>0</v>
      </c>
      <c r="I544" s="66">
        <f t="shared" si="14"/>
        <v>0</v>
      </c>
      <c r="J544" s="69" t="s">
        <v>1834</v>
      </c>
      <c r="K544" s="34">
        <v>0</v>
      </c>
      <c r="L544" s="56"/>
      <c r="M544" s="34">
        <f t="shared" si="15"/>
        <v>0</v>
      </c>
      <c r="N544" s="34">
        <f t="shared" si="16"/>
        <v>0</v>
      </c>
      <c r="O544" s="36" t="e">
        <f t="shared" si="12"/>
        <v>#DIV/0!</v>
      </c>
    </row>
    <row r="545" spans="1:15" x14ac:dyDescent="0.25">
      <c r="A545" s="39">
        <v>50904</v>
      </c>
      <c r="B545" s="30" t="s">
        <v>40</v>
      </c>
      <c r="C545" s="30" t="s">
        <v>599</v>
      </c>
      <c r="D545" s="30" t="s">
        <v>603</v>
      </c>
      <c r="E545" s="68"/>
      <c r="F545" s="29">
        <v>0</v>
      </c>
      <c r="G545" s="29">
        <f t="shared" si="13"/>
        <v>0</v>
      </c>
      <c r="H545" s="29">
        <v>0</v>
      </c>
      <c r="I545" s="66">
        <f t="shared" si="14"/>
        <v>0</v>
      </c>
      <c r="J545" s="69" t="s">
        <v>1834</v>
      </c>
      <c r="K545" s="34">
        <v>0</v>
      </c>
      <c r="L545" s="29">
        <v>0</v>
      </c>
      <c r="M545" s="34">
        <f t="shared" si="15"/>
        <v>0</v>
      </c>
      <c r="N545" s="34">
        <f t="shared" si="16"/>
        <v>0</v>
      </c>
      <c r="O545" s="36" t="e">
        <f t="shared" si="12"/>
        <v>#DIV/0!</v>
      </c>
    </row>
    <row r="546" spans="1:15" x14ac:dyDescent="0.25">
      <c r="A546" s="39">
        <v>50905</v>
      </c>
      <c r="B546" s="30" t="s">
        <v>40</v>
      </c>
      <c r="C546" s="30" t="s">
        <v>599</v>
      </c>
      <c r="D546" s="30" t="s">
        <v>604</v>
      </c>
      <c r="E546" s="68"/>
      <c r="F546" s="29">
        <v>0</v>
      </c>
      <c r="G546" s="29">
        <f t="shared" si="13"/>
        <v>0</v>
      </c>
      <c r="H546" s="29">
        <v>0</v>
      </c>
      <c r="I546" s="66">
        <f t="shared" si="14"/>
        <v>0</v>
      </c>
      <c r="J546" s="69" t="s">
        <v>1834</v>
      </c>
      <c r="K546" s="34">
        <v>0</v>
      </c>
      <c r="L546" s="56"/>
      <c r="M546" s="34">
        <f t="shared" si="15"/>
        <v>0</v>
      </c>
      <c r="N546" s="34">
        <f t="shared" si="16"/>
        <v>0</v>
      </c>
      <c r="O546" s="36" t="e">
        <f t="shared" si="12"/>
        <v>#DIV/0!</v>
      </c>
    </row>
    <row r="547" spans="1:15" x14ac:dyDescent="0.25">
      <c r="A547" s="39">
        <v>50906</v>
      </c>
      <c r="B547" s="30" t="s">
        <v>40</v>
      </c>
      <c r="C547" s="30" t="s">
        <v>599</v>
      </c>
      <c r="D547" s="30" t="s">
        <v>605</v>
      </c>
      <c r="E547" s="68"/>
      <c r="F547" s="29">
        <v>0</v>
      </c>
      <c r="G547" s="29">
        <f t="shared" si="13"/>
        <v>0</v>
      </c>
      <c r="H547" s="29">
        <v>0</v>
      </c>
      <c r="I547" s="66">
        <f t="shared" si="14"/>
        <v>0</v>
      </c>
      <c r="J547" s="69" t="s">
        <v>1834</v>
      </c>
      <c r="K547" s="34">
        <v>0</v>
      </c>
      <c r="L547" s="56"/>
      <c r="M547" s="34">
        <f t="shared" si="15"/>
        <v>0</v>
      </c>
      <c r="N547" s="34">
        <f t="shared" si="16"/>
        <v>0</v>
      </c>
      <c r="O547" s="36" t="e">
        <f t="shared" si="12"/>
        <v>#DIV/0!</v>
      </c>
    </row>
    <row r="548" spans="1:15" x14ac:dyDescent="0.25">
      <c r="A548" s="39">
        <v>50907</v>
      </c>
      <c r="B548" s="30" t="s">
        <v>40</v>
      </c>
      <c r="C548" s="30" t="s">
        <v>599</v>
      </c>
      <c r="D548" s="30" t="s">
        <v>606</v>
      </c>
      <c r="E548" s="68"/>
      <c r="F548" s="29">
        <v>0</v>
      </c>
      <c r="G548" s="29">
        <f t="shared" si="13"/>
        <v>0</v>
      </c>
      <c r="H548" s="29">
        <v>0</v>
      </c>
      <c r="I548" s="66">
        <f t="shared" si="14"/>
        <v>0</v>
      </c>
      <c r="J548" s="69" t="s">
        <v>1834</v>
      </c>
      <c r="K548" s="34">
        <v>0</v>
      </c>
      <c r="L548" s="56"/>
      <c r="M548" s="34">
        <f t="shared" si="15"/>
        <v>0</v>
      </c>
      <c r="N548" s="34">
        <f t="shared" si="16"/>
        <v>0</v>
      </c>
      <c r="O548" s="36" t="e">
        <f t="shared" si="12"/>
        <v>#DIV/0!</v>
      </c>
    </row>
    <row r="549" spans="1:15" x14ac:dyDescent="0.25">
      <c r="A549" s="39">
        <v>50908</v>
      </c>
      <c r="B549" s="30" t="s">
        <v>40</v>
      </c>
      <c r="C549" s="30" t="s">
        <v>599</v>
      </c>
      <c r="D549" s="30" t="s">
        <v>607</v>
      </c>
      <c r="E549" s="68"/>
      <c r="F549" s="29">
        <v>0</v>
      </c>
      <c r="G549" s="29">
        <f t="shared" si="13"/>
        <v>0</v>
      </c>
      <c r="H549" s="29">
        <v>0</v>
      </c>
      <c r="I549" s="66">
        <f t="shared" si="14"/>
        <v>0</v>
      </c>
      <c r="J549" s="69" t="s">
        <v>1834</v>
      </c>
      <c r="K549" s="34">
        <v>0</v>
      </c>
      <c r="L549" s="56"/>
      <c r="M549" s="34">
        <f t="shared" si="15"/>
        <v>0</v>
      </c>
      <c r="N549" s="34">
        <f t="shared" si="16"/>
        <v>0</v>
      </c>
      <c r="O549" s="36" t="e">
        <f t="shared" si="12"/>
        <v>#DIV/0!</v>
      </c>
    </row>
    <row r="550" spans="1:15" x14ac:dyDescent="0.25">
      <c r="A550" s="39">
        <v>50909</v>
      </c>
      <c r="B550" s="30" t="s">
        <v>40</v>
      </c>
      <c r="C550" s="30" t="s">
        <v>599</v>
      </c>
      <c r="D550" s="30" t="s">
        <v>608</v>
      </c>
      <c r="E550" s="68"/>
      <c r="F550" s="29">
        <v>0</v>
      </c>
      <c r="G550" s="29">
        <f t="shared" si="13"/>
        <v>0</v>
      </c>
      <c r="H550" s="29">
        <v>0</v>
      </c>
      <c r="I550" s="66">
        <f t="shared" si="14"/>
        <v>0</v>
      </c>
      <c r="J550" s="69" t="s">
        <v>1834</v>
      </c>
      <c r="K550" s="34">
        <v>0</v>
      </c>
      <c r="L550" s="56"/>
      <c r="M550" s="34">
        <f t="shared" si="15"/>
        <v>0</v>
      </c>
      <c r="N550" s="34">
        <f t="shared" si="16"/>
        <v>0</v>
      </c>
      <c r="O550" s="36" t="e">
        <f t="shared" si="12"/>
        <v>#DIV/0!</v>
      </c>
    </row>
    <row r="551" spans="1:15" x14ac:dyDescent="0.25">
      <c r="A551" s="39">
        <v>50910</v>
      </c>
      <c r="B551" s="30" t="s">
        <v>40</v>
      </c>
      <c r="C551" s="30" t="s">
        <v>599</v>
      </c>
      <c r="D551" s="30" t="s">
        <v>609</v>
      </c>
      <c r="E551" s="68"/>
      <c r="F551" s="29">
        <v>0</v>
      </c>
      <c r="G551" s="29">
        <f t="shared" si="13"/>
        <v>0</v>
      </c>
      <c r="H551" s="29">
        <v>0</v>
      </c>
      <c r="I551" s="66">
        <f t="shared" si="14"/>
        <v>0</v>
      </c>
      <c r="J551" s="69" t="s">
        <v>1834</v>
      </c>
      <c r="K551" s="34">
        <v>0</v>
      </c>
      <c r="L551" s="56"/>
      <c r="M551" s="34">
        <f t="shared" si="15"/>
        <v>0</v>
      </c>
      <c r="N551" s="34">
        <f t="shared" si="16"/>
        <v>0</v>
      </c>
      <c r="O551" s="36" t="e">
        <f t="shared" si="12"/>
        <v>#DIV/0!</v>
      </c>
    </row>
    <row r="552" spans="1:15" x14ac:dyDescent="0.25">
      <c r="A552" s="39">
        <v>50911</v>
      </c>
      <c r="B552" s="30" t="s">
        <v>40</v>
      </c>
      <c r="C552" s="30" t="s">
        <v>599</v>
      </c>
      <c r="D552" s="30" t="s">
        <v>610</v>
      </c>
      <c r="E552" s="68"/>
      <c r="F552" s="29">
        <v>0</v>
      </c>
      <c r="G552" s="29">
        <f t="shared" si="13"/>
        <v>0</v>
      </c>
      <c r="H552" s="29">
        <v>0</v>
      </c>
      <c r="I552" s="66">
        <f t="shared" si="14"/>
        <v>0</v>
      </c>
      <c r="J552" s="69" t="s">
        <v>1834</v>
      </c>
      <c r="K552" s="34">
        <v>0</v>
      </c>
      <c r="L552" s="56"/>
      <c r="M552" s="34">
        <f t="shared" si="15"/>
        <v>0</v>
      </c>
      <c r="N552" s="34">
        <f t="shared" si="16"/>
        <v>0</v>
      </c>
      <c r="O552" s="36" t="e">
        <f t="shared" si="12"/>
        <v>#DIV/0!</v>
      </c>
    </row>
    <row r="553" spans="1:15" x14ac:dyDescent="0.25">
      <c r="A553" s="39">
        <v>51001</v>
      </c>
      <c r="B553" s="30" t="s">
        <v>40</v>
      </c>
      <c r="C553" s="30" t="s">
        <v>611</v>
      </c>
      <c r="D553" s="30" t="s">
        <v>612</v>
      </c>
      <c r="E553" s="68"/>
      <c r="F553" s="29">
        <v>0</v>
      </c>
      <c r="G553" s="29">
        <f t="shared" si="13"/>
        <v>0</v>
      </c>
      <c r="H553" s="29">
        <v>0</v>
      </c>
      <c r="I553" s="66">
        <f t="shared" si="14"/>
        <v>0</v>
      </c>
      <c r="J553" s="69" t="s">
        <v>1834</v>
      </c>
      <c r="K553" s="34">
        <v>0</v>
      </c>
      <c r="L553" s="56"/>
      <c r="M553" s="34">
        <f t="shared" si="15"/>
        <v>0</v>
      </c>
      <c r="N553" s="34">
        <f t="shared" si="16"/>
        <v>0</v>
      </c>
      <c r="O553" s="36" t="e">
        <f t="shared" si="12"/>
        <v>#DIV/0!</v>
      </c>
    </row>
    <row r="554" spans="1:15" x14ac:dyDescent="0.25">
      <c r="A554" s="39">
        <v>51002</v>
      </c>
      <c r="B554" s="30" t="s">
        <v>40</v>
      </c>
      <c r="C554" s="30" t="s">
        <v>611</v>
      </c>
      <c r="D554" s="30" t="s">
        <v>613</v>
      </c>
      <c r="E554" s="68"/>
      <c r="F554" s="29">
        <v>0</v>
      </c>
      <c r="G554" s="29">
        <f t="shared" si="13"/>
        <v>0</v>
      </c>
      <c r="H554" s="29">
        <v>0</v>
      </c>
      <c r="I554" s="66">
        <f t="shared" si="14"/>
        <v>0</v>
      </c>
      <c r="J554" s="69" t="s">
        <v>1834</v>
      </c>
      <c r="K554" s="34">
        <v>0</v>
      </c>
      <c r="L554" s="29">
        <v>0</v>
      </c>
      <c r="M554" s="34">
        <f t="shared" si="15"/>
        <v>0</v>
      </c>
      <c r="N554" s="34">
        <f t="shared" si="16"/>
        <v>0</v>
      </c>
      <c r="O554" s="36" t="e">
        <f t="shared" si="12"/>
        <v>#DIV/0!</v>
      </c>
    </row>
    <row r="555" spans="1:15" x14ac:dyDescent="0.25">
      <c r="A555" s="39">
        <v>51003</v>
      </c>
      <c r="B555" s="30" t="s">
        <v>40</v>
      </c>
      <c r="C555" s="30" t="s">
        <v>611</v>
      </c>
      <c r="D555" s="30" t="s">
        <v>614</v>
      </c>
      <c r="E555" s="68"/>
      <c r="F555" s="29">
        <v>0</v>
      </c>
      <c r="G555" s="29">
        <f t="shared" si="13"/>
        <v>0</v>
      </c>
      <c r="H555" s="29">
        <v>0</v>
      </c>
      <c r="I555" s="66">
        <f t="shared" si="14"/>
        <v>0</v>
      </c>
      <c r="J555" s="69" t="s">
        <v>1834</v>
      </c>
      <c r="K555" s="34">
        <v>0</v>
      </c>
      <c r="L555" s="56"/>
      <c r="M555" s="34">
        <f t="shared" si="15"/>
        <v>0</v>
      </c>
      <c r="N555" s="34">
        <f t="shared" si="16"/>
        <v>0</v>
      </c>
      <c r="O555" s="36" t="e">
        <f t="shared" si="12"/>
        <v>#DIV/0!</v>
      </c>
    </row>
    <row r="556" spans="1:15" x14ac:dyDescent="0.25">
      <c r="A556" s="39">
        <v>51004</v>
      </c>
      <c r="B556" s="30" t="s">
        <v>40</v>
      </c>
      <c r="C556" s="30" t="s">
        <v>611</v>
      </c>
      <c r="D556" s="30" t="s">
        <v>615</v>
      </c>
      <c r="E556" s="68"/>
      <c r="F556" s="29">
        <v>0</v>
      </c>
      <c r="G556" s="29">
        <f t="shared" si="13"/>
        <v>0</v>
      </c>
      <c r="H556" s="29">
        <v>0</v>
      </c>
      <c r="I556" s="66">
        <f t="shared" si="14"/>
        <v>0</v>
      </c>
      <c r="J556" s="69" t="s">
        <v>1834</v>
      </c>
      <c r="K556" s="34">
        <v>0</v>
      </c>
      <c r="L556" s="56"/>
      <c r="M556" s="34">
        <f t="shared" si="15"/>
        <v>0</v>
      </c>
      <c r="N556" s="34">
        <f t="shared" si="16"/>
        <v>0</v>
      </c>
      <c r="O556" s="36" t="e">
        <f t="shared" si="12"/>
        <v>#DIV/0!</v>
      </c>
    </row>
    <row r="557" spans="1:15" x14ac:dyDescent="0.25">
      <c r="A557" s="39">
        <v>51005</v>
      </c>
      <c r="B557" s="30" t="s">
        <v>40</v>
      </c>
      <c r="C557" s="30" t="s">
        <v>611</v>
      </c>
      <c r="D557" s="30" t="s">
        <v>616</v>
      </c>
      <c r="E557" s="68"/>
      <c r="F557" s="29">
        <v>0</v>
      </c>
      <c r="G557" s="29">
        <f t="shared" si="13"/>
        <v>0</v>
      </c>
      <c r="H557" s="29">
        <v>0</v>
      </c>
      <c r="I557" s="66">
        <f t="shared" si="14"/>
        <v>0</v>
      </c>
      <c r="J557" s="69" t="s">
        <v>1834</v>
      </c>
      <c r="K557" s="34">
        <v>0</v>
      </c>
      <c r="L557" s="56"/>
      <c r="M557" s="34">
        <f t="shared" si="15"/>
        <v>0</v>
      </c>
      <c r="N557" s="34">
        <f t="shared" si="16"/>
        <v>0</v>
      </c>
      <c r="O557" s="36" t="e">
        <f t="shared" si="12"/>
        <v>#DIV/0!</v>
      </c>
    </row>
    <row r="558" spans="1:15" x14ac:dyDescent="0.25">
      <c r="A558" s="39">
        <v>51006</v>
      </c>
      <c r="B558" s="30" t="s">
        <v>40</v>
      </c>
      <c r="C558" s="30" t="s">
        <v>611</v>
      </c>
      <c r="D558" s="30" t="s">
        <v>617</v>
      </c>
      <c r="E558" s="68"/>
      <c r="F558" s="29">
        <v>0</v>
      </c>
      <c r="G558" s="29">
        <f t="shared" si="13"/>
        <v>0</v>
      </c>
      <c r="H558" s="29">
        <v>0</v>
      </c>
      <c r="I558" s="66">
        <f t="shared" si="14"/>
        <v>0</v>
      </c>
      <c r="J558" s="69" t="s">
        <v>1834</v>
      </c>
      <c r="K558" s="34">
        <v>0</v>
      </c>
      <c r="L558" s="56"/>
      <c r="M558" s="34">
        <f t="shared" si="15"/>
        <v>0</v>
      </c>
      <c r="N558" s="34">
        <f t="shared" si="16"/>
        <v>0</v>
      </c>
      <c r="O558" s="36" t="e">
        <f t="shared" si="12"/>
        <v>#DIV/0!</v>
      </c>
    </row>
    <row r="559" spans="1:15" x14ac:dyDescent="0.25">
      <c r="A559" s="39">
        <v>51007</v>
      </c>
      <c r="B559" s="30" t="s">
        <v>40</v>
      </c>
      <c r="C559" s="30" t="s">
        <v>611</v>
      </c>
      <c r="D559" s="30" t="s">
        <v>618</v>
      </c>
      <c r="E559" s="68"/>
      <c r="F559" s="29">
        <v>0</v>
      </c>
      <c r="G559" s="29">
        <f t="shared" si="13"/>
        <v>0</v>
      </c>
      <c r="H559" s="29">
        <v>0</v>
      </c>
      <c r="I559" s="66">
        <f t="shared" si="14"/>
        <v>0</v>
      </c>
      <c r="J559" s="69" t="s">
        <v>1834</v>
      </c>
      <c r="K559" s="34">
        <v>0</v>
      </c>
      <c r="L559" s="56"/>
      <c r="M559" s="34">
        <f t="shared" si="15"/>
        <v>0</v>
      </c>
      <c r="N559" s="34">
        <f t="shared" si="16"/>
        <v>0</v>
      </c>
      <c r="O559" s="36" t="e">
        <f t="shared" si="12"/>
        <v>#DIV/0!</v>
      </c>
    </row>
    <row r="560" spans="1:15" x14ac:dyDescent="0.25">
      <c r="A560" s="39">
        <v>51008</v>
      </c>
      <c r="B560" s="30" t="s">
        <v>40</v>
      </c>
      <c r="C560" s="30" t="s">
        <v>611</v>
      </c>
      <c r="D560" s="30" t="s">
        <v>619</v>
      </c>
      <c r="E560" s="68"/>
      <c r="F560" s="29">
        <v>0</v>
      </c>
      <c r="G560" s="29">
        <f t="shared" si="13"/>
        <v>0</v>
      </c>
      <c r="H560" s="29">
        <v>0</v>
      </c>
      <c r="I560" s="66">
        <f t="shared" si="14"/>
        <v>0</v>
      </c>
      <c r="J560" s="69" t="s">
        <v>1834</v>
      </c>
      <c r="K560" s="34">
        <v>0</v>
      </c>
      <c r="L560" s="56"/>
      <c r="M560" s="34">
        <f t="shared" si="15"/>
        <v>0</v>
      </c>
      <c r="N560" s="34">
        <f t="shared" si="16"/>
        <v>0</v>
      </c>
      <c r="O560" s="36" t="e">
        <f t="shared" si="12"/>
        <v>#DIV/0!</v>
      </c>
    </row>
    <row r="561" spans="1:15" x14ac:dyDescent="0.25">
      <c r="A561" s="39">
        <v>51009</v>
      </c>
      <c r="B561" s="30" t="s">
        <v>40</v>
      </c>
      <c r="C561" s="30" t="s">
        <v>611</v>
      </c>
      <c r="D561" s="30" t="s">
        <v>620</v>
      </c>
      <c r="E561" s="68"/>
      <c r="F561" s="29">
        <v>0</v>
      </c>
      <c r="G561" s="29">
        <f t="shared" si="13"/>
        <v>0</v>
      </c>
      <c r="H561" s="29">
        <v>0</v>
      </c>
      <c r="I561" s="66">
        <f t="shared" si="14"/>
        <v>0</v>
      </c>
      <c r="J561" s="69" t="s">
        <v>1834</v>
      </c>
      <c r="K561" s="34">
        <v>0</v>
      </c>
      <c r="L561" s="56"/>
      <c r="M561" s="34">
        <f t="shared" si="15"/>
        <v>0</v>
      </c>
      <c r="N561" s="34">
        <f t="shared" si="16"/>
        <v>0</v>
      </c>
      <c r="O561" s="36" t="e">
        <f t="shared" si="12"/>
        <v>#DIV/0!</v>
      </c>
    </row>
    <row r="562" spans="1:15" x14ac:dyDescent="0.25">
      <c r="A562" s="39">
        <v>51010</v>
      </c>
      <c r="B562" s="30" t="s">
        <v>40</v>
      </c>
      <c r="C562" s="30" t="s">
        <v>611</v>
      </c>
      <c r="D562" s="30" t="s">
        <v>621</v>
      </c>
      <c r="E562" s="68"/>
      <c r="F562" s="29">
        <v>0</v>
      </c>
      <c r="G562" s="29">
        <f t="shared" si="13"/>
        <v>0</v>
      </c>
      <c r="H562" s="29">
        <v>0</v>
      </c>
      <c r="I562" s="66">
        <f t="shared" si="14"/>
        <v>0</v>
      </c>
      <c r="J562" s="69" t="s">
        <v>1834</v>
      </c>
      <c r="K562" s="34">
        <v>0</v>
      </c>
      <c r="L562" s="56"/>
      <c r="M562" s="34">
        <f t="shared" si="15"/>
        <v>0</v>
      </c>
      <c r="N562" s="34">
        <f t="shared" si="16"/>
        <v>0</v>
      </c>
      <c r="O562" s="36" t="e">
        <f t="shared" si="12"/>
        <v>#DIV/0!</v>
      </c>
    </row>
    <row r="563" spans="1:15" x14ac:dyDescent="0.25">
      <c r="A563" s="39">
        <v>51011</v>
      </c>
      <c r="B563" s="30" t="s">
        <v>40</v>
      </c>
      <c r="C563" s="30" t="s">
        <v>611</v>
      </c>
      <c r="D563" s="30" t="s">
        <v>622</v>
      </c>
      <c r="E563" s="68"/>
      <c r="F563" s="29">
        <v>0</v>
      </c>
      <c r="G563" s="29">
        <f t="shared" si="13"/>
        <v>0</v>
      </c>
      <c r="H563" s="29">
        <v>0</v>
      </c>
      <c r="I563" s="66">
        <f t="shared" si="14"/>
        <v>0</v>
      </c>
      <c r="J563" s="69" t="s">
        <v>1834</v>
      </c>
      <c r="K563" s="34">
        <v>0</v>
      </c>
      <c r="L563" s="29">
        <v>0</v>
      </c>
      <c r="M563" s="34">
        <f t="shared" si="15"/>
        <v>0</v>
      </c>
      <c r="N563" s="34">
        <f t="shared" si="16"/>
        <v>0</v>
      </c>
      <c r="O563" s="36" t="e">
        <f t="shared" si="12"/>
        <v>#DIV/0!</v>
      </c>
    </row>
    <row r="564" spans="1:15" x14ac:dyDescent="0.25">
      <c r="A564" s="39">
        <v>51012</v>
      </c>
      <c r="B564" s="30" t="s">
        <v>40</v>
      </c>
      <c r="C564" s="30" t="s">
        <v>611</v>
      </c>
      <c r="D564" s="30" t="s">
        <v>623</v>
      </c>
      <c r="E564" s="68"/>
      <c r="F564" s="29">
        <v>0</v>
      </c>
      <c r="G564" s="29">
        <f t="shared" si="13"/>
        <v>0</v>
      </c>
      <c r="H564" s="29">
        <v>0</v>
      </c>
      <c r="I564" s="66">
        <f t="shared" si="14"/>
        <v>0</v>
      </c>
      <c r="J564" s="69" t="s">
        <v>1834</v>
      </c>
      <c r="K564" s="34">
        <v>0</v>
      </c>
      <c r="L564" s="56"/>
      <c r="M564" s="34">
        <f t="shared" si="15"/>
        <v>0</v>
      </c>
      <c r="N564" s="34">
        <f t="shared" si="16"/>
        <v>0</v>
      </c>
      <c r="O564" s="36" t="e">
        <f t="shared" si="12"/>
        <v>#DIV/0!</v>
      </c>
    </row>
    <row r="565" spans="1:15" x14ac:dyDescent="0.25">
      <c r="A565" s="39">
        <v>51101</v>
      </c>
      <c r="B565" s="30" t="s">
        <v>40</v>
      </c>
      <c r="C565" s="30" t="s">
        <v>624</v>
      </c>
      <c r="D565" s="30" t="s">
        <v>624</v>
      </c>
      <c r="E565" s="64">
        <v>2176</v>
      </c>
      <c r="F565" s="65">
        <v>2573</v>
      </c>
      <c r="G565" s="65">
        <f t="shared" si="13"/>
        <v>397</v>
      </c>
      <c r="H565" s="65">
        <v>1983</v>
      </c>
      <c r="I565" s="66">
        <f t="shared" si="14"/>
        <v>590</v>
      </c>
      <c r="J565" s="67">
        <v>0.2293</v>
      </c>
      <c r="K565" s="35">
        <v>2573</v>
      </c>
      <c r="L565" s="29">
        <v>590</v>
      </c>
      <c r="M565" s="35">
        <f t="shared" si="15"/>
        <v>2573</v>
      </c>
      <c r="N565" s="35">
        <f t="shared" si="16"/>
        <v>0</v>
      </c>
      <c r="O565" s="36">
        <f t="shared" si="12"/>
        <v>0</v>
      </c>
    </row>
    <row r="566" spans="1:15" x14ac:dyDescent="0.25">
      <c r="A566" s="39">
        <v>51102</v>
      </c>
      <c r="B566" s="30" t="s">
        <v>40</v>
      </c>
      <c r="C566" s="30" t="s">
        <v>624</v>
      </c>
      <c r="D566" s="30" t="s">
        <v>625</v>
      </c>
      <c r="E566" s="68"/>
      <c r="F566" s="29">
        <v>0</v>
      </c>
      <c r="G566" s="29">
        <f t="shared" si="13"/>
        <v>0</v>
      </c>
      <c r="H566" s="29">
        <v>0</v>
      </c>
      <c r="I566" s="66">
        <f t="shared" si="14"/>
        <v>0</v>
      </c>
      <c r="J566" s="69" t="s">
        <v>1834</v>
      </c>
      <c r="K566" s="34">
        <v>0</v>
      </c>
      <c r="L566" s="56"/>
      <c r="M566" s="34">
        <f t="shared" si="15"/>
        <v>0</v>
      </c>
      <c r="N566" s="34">
        <f t="shared" si="16"/>
        <v>0</v>
      </c>
      <c r="O566" s="36" t="e">
        <f t="shared" si="12"/>
        <v>#DIV/0!</v>
      </c>
    </row>
    <row r="567" spans="1:15" x14ac:dyDescent="0.25">
      <c r="A567" s="39">
        <v>51103</v>
      </c>
      <c r="B567" s="30" t="s">
        <v>40</v>
      </c>
      <c r="C567" s="30" t="s">
        <v>624</v>
      </c>
      <c r="D567" s="30" t="s">
        <v>626</v>
      </c>
      <c r="E567" s="68"/>
      <c r="F567" s="29">
        <v>0</v>
      </c>
      <c r="G567" s="29">
        <f t="shared" si="13"/>
        <v>0</v>
      </c>
      <c r="H567" s="29">
        <v>0</v>
      </c>
      <c r="I567" s="66">
        <f t="shared" si="14"/>
        <v>0</v>
      </c>
      <c r="J567" s="69" t="s">
        <v>1834</v>
      </c>
      <c r="K567" s="34">
        <v>0</v>
      </c>
      <c r="L567" s="56"/>
      <c r="M567" s="34">
        <f t="shared" si="15"/>
        <v>0</v>
      </c>
      <c r="N567" s="34">
        <f t="shared" si="16"/>
        <v>0</v>
      </c>
      <c r="O567" s="36" t="e">
        <f t="shared" si="12"/>
        <v>#DIV/0!</v>
      </c>
    </row>
    <row r="568" spans="1:15" x14ac:dyDescent="0.25">
      <c r="A568" s="39">
        <v>51104</v>
      </c>
      <c r="B568" s="30" t="s">
        <v>40</v>
      </c>
      <c r="C568" s="30" t="s">
        <v>624</v>
      </c>
      <c r="D568" s="30" t="s">
        <v>627</v>
      </c>
      <c r="E568" s="68"/>
      <c r="F568" s="29">
        <v>0</v>
      </c>
      <c r="G568" s="29">
        <f t="shared" si="13"/>
        <v>0</v>
      </c>
      <c r="H568" s="29">
        <v>0</v>
      </c>
      <c r="I568" s="66">
        <f t="shared" si="14"/>
        <v>0</v>
      </c>
      <c r="J568" s="69" t="s">
        <v>1834</v>
      </c>
      <c r="K568" s="34">
        <v>0</v>
      </c>
      <c r="L568" s="56"/>
      <c r="M568" s="34">
        <f t="shared" si="15"/>
        <v>0</v>
      </c>
      <c r="N568" s="34">
        <f t="shared" si="16"/>
        <v>0</v>
      </c>
      <c r="O568" s="36" t="e">
        <f t="shared" si="12"/>
        <v>#DIV/0!</v>
      </c>
    </row>
    <row r="569" spans="1:15" x14ac:dyDescent="0.25">
      <c r="A569" s="39">
        <v>51105</v>
      </c>
      <c r="B569" s="30" t="s">
        <v>40</v>
      </c>
      <c r="C569" s="30" t="s">
        <v>624</v>
      </c>
      <c r="D569" s="30" t="s">
        <v>628</v>
      </c>
      <c r="E569" s="68"/>
      <c r="F569" s="29">
        <v>0</v>
      </c>
      <c r="G569" s="29">
        <f t="shared" si="13"/>
        <v>0</v>
      </c>
      <c r="H569" s="29">
        <v>0</v>
      </c>
      <c r="I569" s="66">
        <f t="shared" si="14"/>
        <v>0</v>
      </c>
      <c r="J569" s="69" t="s">
        <v>1834</v>
      </c>
      <c r="K569" s="34">
        <v>0</v>
      </c>
      <c r="L569" s="56"/>
      <c r="M569" s="34">
        <f t="shared" si="15"/>
        <v>0</v>
      </c>
      <c r="N569" s="34">
        <f t="shared" si="16"/>
        <v>0</v>
      </c>
      <c r="O569" s="36" t="e">
        <f t="shared" si="12"/>
        <v>#DIV/0!</v>
      </c>
    </row>
    <row r="570" spans="1:15" x14ac:dyDescent="0.25">
      <c r="A570" s="39">
        <v>51106</v>
      </c>
      <c r="B570" s="30" t="s">
        <v>40</v>
      </c>
      <c r="C570" s="30" t="s">
        <v>624</v>
      </c>
      <c r="D570" s="30" t="s">
        <v>165</v>
      </c>
      <c r="E570" s="68"/>
      <c r="F570" s="29">
        <v>0</v>
      </c>
      <c r="G570" s="29">
        <f t="shared" si="13"/>
        <v>0</v>
      </c>
      <c r="H570" s="29">
        <v>0</v>
      </c>
      <c r="I570" s="66">
        <f t="shared" si="14"/>
        <v>0</v>
      </c>
      <c r="J570" s="69" t="s">
        <v>1834</v>
      </c>
      <c r="K570" s="34">
        <v>0</v>
      </c>
      <c r="L570" s="56"/>
      <c r="M570" s="34">
        <f t="shared" si="15"/>
        <v>0</v>
      </c>
      <c r="N570" s="34">
        <f t="shared" si="16"/>
        <v>0</v>
      </c>
      <c r="O570" s="36" t="e">
        <f t="shared" si="12"/>
        <v>#DIV/0!</v>
      </c>
    </row>
    <row r="571" spans="1:15" x14ac:dyDescent="0.25">
      <c r="A571" s="39">
        <v>51107</v>
      </c>
      <c r="B571" s="30" t="s">
        <v>40</v>
      </c>
      <c r="C571" s="30" t="s">
        <v>624</v>
      </c>
      <c r="D571" s="30" t="s">
        <v>629</v>
      </c>
      <c r="E571" s="68"/>
      <c r="F571" s="29">
        <v>0</v>
      </c>
      <c r="G571" s="29">
        <f t="shared" si="13"/>
        <v>0</v>
      </c>
      <c r="H571" s="29">
        <v>0</v>
      </c>
      <c r="I571" s="66">
        <f t="shared" si="14"/>
        <v>0</v>
      </c>
      <c r="J571" s="69" t="s">
        <v>1834</v>
      </c>
      <c r="K571" s="34">
        <v>0</v>
      </c>
      <c r="L571" s="29">
        <v>0</v>
      </c>
      <c r="M571" s="34">
        <f t="shared" si="15"/>
        <v>0</v>
      </c>
      <c r="N571" s="34">
        <f t="shared" si="16"/>
        <v>0</v>
      </c>
      <c r="O571" s="36" t="e">
        <f t="shared" si="12"/>
        <v>#DIV/0!</v>
      </c>
    </row>
    <row r="572" spans="1:15" x14ac:dyDescent="0.25">
      <c r="A572" s="39">
        <v>51108</v>
      </c>
      <c r="B572" s="30" t="s">
        <v>40</v>
      </c>
      <c r="C572" s="30" t="s">
        <v>624</v>
      </c>
      <c r="D572" s="30" t="s">
        <v>630</v>
      </c>
      <c r="E572" s="68"/>
      <c r="F572" s="29">
        <v>0</v>
      </c>
      <c r="G572" s="29">
        <f t="shared" si="13"/>
        <v>0</v>
      </c>
      <c r="H572" s="29">
        <v>0</v>
      </c>
      <c r="I572" s="66">
        <f t="shared" si="14"/>
        <v>0</v>
      </c>
      <c r="J572" s="69" t="s">
        <v>1834</v>
      </c>
      <c r="K572" s="34">
        <v>0</v>
      </c>
      <c r="L572" s="56"/>
      <c r="M572" s="34">
        <f t="shared" si="15"/>
        <v>0</v>
      </c>
      <c r="N572" s="34">
        <f t="shared" si="16"/>
        <v>0</v>
      </c>
      <c r="O572" s="36" t="e">
        <f t="shared" si="12"/>
        <v>#DIV/0!</v>
      </c>
    </row>
    <row r="573" spans="1:15" x14ac:dyDescent="0.25">
      <c r="A573" s="39">
        <v>60101</v>
      </c>
      <c r="B573" s="30" t="s">
        <v>41</v>
      </c>
      <c r="C573" s="30" t="s">
        <v>41</v>
      </c>
      <c r="D573" s="30" t="s">
        <v>41</v>
      </c>
      <c r="E573" s="64">
        <v>179600</v>
      </c>
      <c r="F573" s="65">
        <v>202456</v>
      </c>
      <c r="G573" s="65">
        <f t="shared" si="13"/>
        <v>22856</v>
      </c>
      <c r="H573" s="65">
        <v>168251</v>
      </c>
      <c r="I573" s="66">
        <f t="shared" si="14"/>
        <v>34205</v>
      </c>
      <c r="J573" s="67">
        <v>0.16900000000000001</v>
      </c>
      <c r="K573" s="34">
        <v>207016</v>
      </c>
      <c r="L573" s="29">
        <v>0</v>
      </c>
      <c r="M573" s="35">
        <f t="shared" si="15"/>
        <v>168251</v>
      </c>
      <c r="N573" s="35">
        <f t="shared" si="16"/>
        <v>38765</v>
      </c>
      <c r="O573" s="36">
        <f t="shared" si="12"/>
        <v>0.18725605750280172</v>
      </c>
    </row>
    <row r="574" spans="1:15" x14ac:dyDescent="0.25">
      <c r="A574" s="39">
        <v>60102</v>
      </c>
      <c r="B574" s="30" t="s">
        <v>41</v>
      </c>
      <c r="C574" s="30" t="s">
        <v>41</v>
      </c>
      <c r="D574" s="30" t="s">
        <v>74</v>
      </c>
      <c r="E574" s="68"/>
      <c r="F574" s="29">
        <v>0</v>
      </c>
      <c r="G574" s="29">
        <f t="shared" si="13"/>
        <v>0</v>
      </c>
      <c r="H574" s="29">
        <v>0</v>
      </c>
      <c r="I574" s="66">
        <f t="shared" si="14"/>
        <v>0</v>
      </c>
      <c r="J574" s="69" t="s">
        <v>1834</v>
      </c>
      <c r="K574" s="34">
        <v>0</v>
      </c>
      <c r="L574" s="29">
        <v>0</v>
      </c>
      <c r="M574" s="34">
        <f t="shared" si="15"/>
        <v>0</v>
      </c>
      <c r="N574" s="34">
        <f t="shared" si="16"/>
        <v>0</v>
      </c>
      <c r="O574" s="36" t="e">
        <f t="shared" si="12"/>
        <v>#DIV/0!</v>
      </c>
    </row>
    <row r="575" spans="1:15" x14ac:dyDescent="0.25">
      <c r="A575" s="39">
        <v>60103</v>
      </c>
      <c r="B575" s="30" t="s">
        <v>41</v>
      </c>
      <c r="C575" s="30" t="s">
        <v>41</v>
      </c>
      <c r="D575" s="30" t="s">
        <v>631</v>
      </c>
      <c r="E575" s="68"/>
      <c r="F575" s="29">
        <v>0</v>
      </c>
      <c r="G575" s="29">
        <f t="shared" si="13"/>
        <v>0</v>
      </c>
      <c r="H575" s="29">
        <v>0</v>
      </c>
      <c r="I575" s="66">
        <f t="shared" si="14"/>
        <v>0</v>
      </c>
      <c r="J575" s="69" t="s">
        <v>1834</v>
      </c>
      <c r="K575" s="34">
        <v>0</v>
      </c>
      <c r="L575" s="56"/>
      <c r="M575" s="34">
        <f t="shared" si="15"/>
        <v>0</v>
      </c>
      <c r="N575" s="34">
        <f t="shared" si="16"/>
        <v>0</v>
      </c>
      <c r="O575" s="36" t="e">
        <f t="shared" si="12"/>
        <v>#DIV/0!</v>
      </c>
    </row>
    <row r="576" spans="1:15" x14ac:dyDescent="0.25">
      <c r="A576" s="39">
        <v>60104</v>
      </c>
      <c r="B576" s="30" t="s">
        <v>41</v>
      </c>
      <c r="C576" s="30" t="s">
        <v>41</v>
      </c>
      <c r="D576" s="30" t="s">
        <v>632</v>
      </c>
      <c r="E576" s="68"/>
      <c r="F576" s="29">
        <v>0</v>
      </c>
      <c r="G576" s="29">
        <f t="shared" si="13"/>
        <v>0</v>
      </c>
      <c r="H576" s="29">
        <v>0</v>
      </c>
      <c r="I576" s="66">
        <f t="shared" si="14"/>
        <v>0</v>
      </c>
      <c r="J576" s="69" t="s">
        <v>1834</v>
      </c>
      <c r="K576" s="34">
        <v>0</v>
      </c>
      <c r="L576" s="56"/>
      <c r="M576" s="34">
        <f t="shared" si="15"/>
        <v>0</v>
      </c>
      <c r="N576" s="34">
        <f t="shared" si="16"/>
        <v>0</v>
      </c>
      <c r="O576" s="36" t="e">
        <f t="shared" si="12"/>
        <v>#DIV/0!</v>
      </c>
    </row>
    <row r="577" spans="1:15" x14ac:dyDescent="0.25">
      <c r="A577" s="39">
        <v>60105</v>
      </c>
      <c r="B577" s="30" t="s">
        <v>41</v>
      </c>
      <c r="C577" s="30" t="s">
        <v>41</v>
      </c>
      <c r="D577" s="30" t="s">
        <v>633</v>
      </c>
      <c r="E577" s="68"/>
      <c r="F577" s="29">
        <v>0</v>
      </c>
      <c r="G577" s="29">
        <f t="shared" si="13"/>
        <v>0</v>
      </c>
      <c r="H577" s="29">
        <v>0</v>
      </c>
      <c r="I577" s="66">
        <f t="shared" si="14"/>
        <v>0</v>
      </c>
      <c r="J577" s="69" t="s">
        <v>1834</v>
      </c>
      <c r="K577" s="34">
        <v>0</v>
      </c>
      <c r="L577" s="56"/>
      <c r="M577" s="34">
        <f t="shared" si="15"/>
        <v>0</v>
      </c>
      <c r="N577" s="34">
        <f t="shared" si="16"/>
        <v>0</v>
      </c>
      <c r="O577" s="36" t="e">
        <f t="shared" si="12"/>
        <v>#DIV/0!</v>
      </c>
    </row>
    <row r="578" spans="1:15" x14ac:dyDescent="0.25">
      <c r="A578" s="39">
        <v>60106</v>
      </c>
      <c r="B578" s="30" t="s">
        <v>41</v>
      </c>
      <c r="C578" s="30" t="s">
        <v>41</v>
      </c>
      <c r="D578" s="30" t="s">
        <v>634</v>
      </c>
      <c r="E578" s="64">
        <v>3254</v>
      </c>
      <c r="F578" s="65">
        <v>3635</v>
      </c>
      <c r="G578" s="65">
        <f t="shared" si="13"/>
        <v>381</v>
      </c>
      <c r="H578" s="65">
        <v>2672</v>
      </c>
      <c r="I578" s="66">
        <f t="shared" si="14"/>
        <v>963</v>
      </c>
      <c r="J578" s="67">
        <v>0.26490000000000002</v>
      </c>
      <c r="K578" s="34">
        <v>3748</v>
      </c>
      <c r="L578" s="29">
        <v>0</v>
      </c>
      <c r="M578" s="35">
        <f t="shared" si="15"/>
        <v>2672</v>
      </c>
      <c r="N578" s="35">
        <f t="shared" si="16"/>
        <v>1076</v>
      </c>
      <c r="O578" s="36">
        <f t="shared" si="12"/>
        <v>0.28708644610458911</v>
      </c>
    </row>
    <row r="579" spans="1:15" x14ac:dyDescent="0.25">
      <c r="A579" s="39">
        <v>60107</v>
      </c>
      <c r="B579" s="30" t="s">
        <v>41</v>
      </c>
      <c r="C579" s="30" t="s">
        <v>41</v>
      </c>
      <c r="D579" s="30" t="s">
        <v>635</v>
      </c>
      <c r="E579" s="68"/>
      <c r="F579" s="29">
        <v>0</v>
      </c>
      <c r="G579" s="29">
        <f t="shared" si="13"/>
        <v>0</v>
      </c>
      <c r="H579" s="29">
        <v>0</v>
      </c>
      <c r="I579" s="66">
        <f t="shared" si="14"/>
        <v>0</v>
      </c>
      <c r="J579" s="69" t="s">
        <v>1834</v>
      </c>
      <c r="K579" s="34">
        <v>0</v>
      </c>
      <c r="L579" s="29">
        <v>0</v>
      </c>
      <c r="M579" s="34">
        <f t="shared" si="15"/>
        <v>0</v>
      </c>
      <c r="N579" s="34">
        <f t="shared" si="16"/>
        <v>0</v>
      </c>
      <c r="O579" s="36" t="e">
        <f t="shared" si="12"/>
        <v>#DIV/0!</v>
      </c>
    </row>
    <row r="580" spans="1:15" x14ac:dyDescent="0.25">
      <c r="A580" s="39">
        <v>60108</v>
      </c>
      <c r="B580" s="30" t="s">
        <v>41</v>
      </c>
      <c r="C580" s="30" t="s">
        <v>41</v>
      </c>
      <c r="D580" s="30" t="s">
        <v>636</v>
      </c>
      <c r="E580" s="64">
        <v>21081</v>
      </c>
      <c r="F580" s="65">
        <v>24134</v>
      </c>
      <c r="G580" s="65">
        <f t="shared" si="13"/>
        <v>3053</v>
      </c>
      <c r="H580" s="65">
        <v>20619</v>
      </c>
      <c r="I580" s="66">
        <f t="shared" si="14"/>
        <v>3515</v>
      </c>
      <c r="J580" s="67">
        <v>0.14560000000000001</v>
      </c>
      <c r="K580" s="34">
        <v>25566</v>
      </c>
      <c r="L580" s="56"/>
      <c r="M580" s="35">
        <f t="shared" si="15"/>
        <v>20619</v>
      </c>
      <c r="N580" s="35">
        <f t="shared" si="16"/>
        <v>4947</v>
      </c>
      <c r="O580" s="36">
        <f t="shared" si="12"/>
        <v>0.19349917859657356</v>
      </c>
    </row>
    <row r="581" spans="1:15" x14ac:dyDescent="0.25">
      <c r="A581" s="39">
        <v>60109</v>
      </c>
      <c r="B581" s="30" t="s">
        <v>41</v>
      </c>
      <c r="C581" s="30" t="s">
        <v>41</v>
      </c>
      <c r="D581" s="30" t="s">
        <v>84</v>
      </c>
      <c r="E581" s="68"/>
      <c r="F581" s="29">
        <v>0</v>
      </c>
      <c r="G581" s="29">
        <f t="shared" si="13"/>
        <v>0</v>
      </c>
      <c r="H581" s="29">
        <v>0</v>
      </c>
      <c r="I581" s="66">
        <f t="shared" si="14"/>
        <v>0</v>
      </c>
      <c r="J581" s="69" t="s">
        <v>1834</v>
      </c>
      <c r="K581" s="34">
        <v>0</v>
      </c>
      <c r="L581" s="56"/>
      <c r="M581" s="34">
        <f t="shared" si="15"/>
        <v>0</v>
      </c>
      <c r="N581" s="34">
        <f t="shared" si="16"/>
        <v>0</v>
      </c>
      <c r="O581" s="36" t="e">
        <f t="shared" si="12"/>
        <v>#DIV/0!</v>
      </c>
    </row>
    <row r="582" spans="1:15" x14ac:dyDescent="0.25">
      <c r="A582" s="39">
        <v>60110</v>
      </c>
      <c r="B582" s="30" t="s">
        <v>41</v>
      </c>
      <c r="C582" s="30" t="s">
        <v>41</v>
      </c>
      <c r="D582" s="30" t="s">
        <v>637</v>
      </c>
      <c r="E582" s="68"/>
      <c r="F582" s="29">
        <v>0</v>
      </c>
      <c r="G582" s="29">
        <f t="shared" si="13"/>
        <v>0</v>
      </c>
      <c r="H582" s="29">
        <v>0</v>
      </c>
      <c r="I582" s="66">
        <f t="shared" si="14"/>
        <v>0</v>
      </c>
      <c r="J582" s="69" t="s">
        <v>1834</v>
      </c>
      <c r="K582" s="34">
        <v>0</v>
      </c>
      <c r="L582" s="56"/>
      <c r="M582" s="34">
        <f t="shared" si="15"/>
        <v>0</v>
      </c>
      <c r="N582" s="34">
        <f t="shared" si="16"/>
        <v>0</v>
      </c>
      <c r="O582" s="36" t="e">
        <f t="shared" si="12"/>
        <v>#DIV/0!</v>
      </c>
    </row>
    <row r="583" spans="1:15" x14ac:dyDescent="0.25">
      <c r="A583" s="39">
        <v>60111</v>
      </c>
      <c r="B583" s="30" t="s">
        <v>41</v>
      </c>
      <c r="C583" s="30" t="s">
        <v>41</v>
      </c>
      <c r="D583" s="30" t="s">
        <v>638</v>
      </c>
      <c r="E583" s="68"/>
      <c r="F583" s="29">
        <v>0</v>
      </c>
      <c r="G583" s="29">
        <f t="shared" si="13"/>
        <v>0</v>
      </c>
      <c r="H583" s="29">
        <v>0</v>
      </c>
      <c r="I583" s="66">
        <f t="shared" si="14"/>
        <v>0</v>
      </c>
      <c r="J583" s="69" t="s">
        <v>1834</v>
      </c>
      <c r="K583" s="34">
        <v>0</v>
      </c>
      <c r="L583" s="29">
        <v>0</v>
      </c>
      <c r="M583" s="34">
        <f t="shared" si="15"/>
        <v>0</v>
      </c>
      <c r="N583" s="34">
        <f t="shared" si="16"/>
        <v>0</v>
      </c>
      <c r="O583" s="36" t="e">
        <f t="shared" si="12"/>
        <v>#DIV/0!</v>
      </c>
    </row>
    <row r="584" spans="1:15" x14ac:dyDescent="0.25">
      <c r="A584" s="39">
        <v>60112</v>
      </c>
      <c r="B584" s="30" t="s">
        <v>41</v>
      </c>
      <c r="C584" s="30" t="s">
        <v>41</v>
      </c>
      <c r="D584" s="30" t="s">
        <v>313</v>
      </c>
      <c r="E584" s="68"/>
      <c r="F584" s="29">
        <v>0</v>
      </c>
      <c r="G584" s="29">
        <f t="shared" si="13"/>
        <v>0</v>
      </c>
      <c r="H584" s="29">
        <v>0</v>
      </c>
      <c r="I584" s="66">
        <f t="shared" si="14"/>
        <v>0</v>
      </c>
      <c r="J584" s="69" t="s">
        <v>1834</v>
      </c>
      <c r="K584" s="34">
        <v>0</v>
      </c>
      <c r="L584" s="56"/>
      <c r="M584" s="34">
        <f t="shared" si="15"/>
        <v>0</v>
      </c>
      <c r="N584" s="34">
        <f t="shared" si="16"/>
        <v>0</v>
      </c>
      <c r="O584" s="36" t="e">
        <f t="shared" si="12"/>
        <v>#DIV/0!</v>
      </c>
    </row>
    <row r="585" spans="1:15" x14ac:dyDescent="0.25">
      <c r="A585" s="39">
        <v>60201</v>
      </c>
      <c r="B585" s="30" t="s">
        <v>41</v>
      </c>
      <c r="C585" s="30" t="s">
        <v>639</v>
      </c>
      <c r="D585" s="30" t="s">
        <v>639</v>
      </c>
      <c r="E585" s="64">
        <v>18527</v>
      </c>
      <c r="F585" s="65">
        <v>20338</v>
      </c>
      <c r="G585" s="65">
        <f t="shared" si="13"/>
        <v>1811</v>
      </c>
      <c r="H585" s="65">
        <v>17313</v>
      </c>
      <c r="I585" s="66">
        <f t="shared" si="14"/>
        <v>3025</v>
      </c>
      <c r="J585" s="67">
        <v>0.1487</v>
      </c>
      <c r="K585" s="34">
        <v>20872</v>
      </c>
      <c r="L585" s="56"/>
      <c r="M585" s="35">
        <f t="shared" si="15"/>
        <v>17313</v>
      </c>
      <c r="N585" s="35">
        <f t="shared" si="16"/>
        <v>3559</v>
      </c>
      <c r="O585" s="36">
        <f t="shared" si="12"/>
        <v>0.17051552318896129</v>
      </c>
    </row>
    <row r="586" spans="1:15" x14ac:dyDescent="0.25">
      <c r="A586" s="39">
        <v>60202</v>
      </c>
      <c r="B586" s="30" t="s">
        <v>41</v>
      </c>
      <c r="C586" s="30" t="s">
        <v>639</v>
      </c>
      <c r="D586" s="30" t="s">
        <v>640</v>
      </c>
      <c r="E586" s="68"/>
      <c r="F586" s="29">
        <v>0</v>
      </c>
      <c r="G586" s="29">
        <f t="shared" si="13"/>
        <v>0</v>
      </c>
      <c r="H586" s="29">
        <v>0</v>
      </c>
      <c r="I586" s="66">
        <f t="shared" si="14"/>
        <v>0</v>
      </c>
      <c r="J586" s="69" t="s">
        <v>1834</v>
      </c>
      <c r="K586" s="34">
        <v>0</v>
      </c>
      <c r="L586" s="29">
        <v>0</v>
      </c>
      <c r="M586" s="34">
        <f t="shared" si="15"/>
        <v>0</v>
      </c>
      <c r="N586" s="34">
        <f t="shared" si="16"/>
        <v>0</v>
      </c>
      <c r="O586" s="36" t="e">
        <f t="shared" si="12"/>
        <v>#DIV/0!</v>
      </c>
    </row>
    <row r="587" spans="1:15" x14ac:dyDescent="0.25">
      <c r="A587" s="39">
        <v>60203</v>
      </c>
      <c r="B587" s="30" t="s">
        <v>41</v>
      </c>
      <c r="C587" s="30" t="s">
        <v>639</v>
      </c>
      <c r="D587" s="30" t="s">
        <v>641</v>
      </c>
      <c r="E587" s="68"/>
      <c r="F587" s="29">
        <v>0</v>
      </c>
      <c r="G587" s="29">
        <f t="shared" si="13"/>
        <v>0</v>
      </c>
      <c r="H587" s="29">
        <v>0</v>
      </c>
      <c r="I587" s="66">
        <f t="shared" si="14"/>
        <v>0</v>
      </c>
      <c r="J587" s="69" t="s">
        <v>1834</v>
      </c>
      <c r="K587" s="34">
        <v>0</v>
      </c>
      <c r="L587" s="29">
        <v>0</v>
      </c>
      <c r="M587" s="34">
        <f t="shared" si="15"/>
        <v>0</v>
      </c>
      <c r="N587" s="34">
        <f t="shared" si="16"/>
        <v>0</v>
      </c>
      <c r="O587" s="36" t="e">
        <f t="shared" si="12"/>
        <v>#DIV/0!</v>
      </c>
    </row>
    <row r="588" spans="1:15" x14ac:dyDescent="0.25">
      <c r="A588" s="39">
        <v>60204</v>
      </c>
      <c r="B588" s="30" t="s">
        <v>41</v>
      </c>
      <c r="C588" s="30" t="s">
        <v>639</v>
      </c>
      <c r="D588" s="30" t="s">
        <v>642</v>
      </c>
      <c r="E588" s="68"/>
      <c r="F588" s="29">
        <v>0</v>
      </c>
      <c r="G588" s="29">
        <f t="shared" si="13"/>
        <v>0</v>
      </c>
      <c r="H588" s="29">
        <v>0</v>
      </c>
      <c r="I588" s="66">
        <f t="shared" si="14"/>
        <v>0</v>
      </c>
      <c r="J588" s="69" t="s">
        <v>1834</v>
      </c>
      <c r="K588" s="34">
        <v>0</v>
      </c>
      <c r="L588" s="56"/>
      <c r="M588" s="34">
        <f t="shared" si="15"/>
        <v>0</v>
      </c>
      <c r="N588" s="34">
        <f t="shared" si="16"/>
        <v>0</v>
      </c>
      <c r="O588" s="36" t="e">
        <f t="shared" si="12"/>
        <v>#DIV/0!</v>
      </c>
    </row>
    <row r="589" spans="1:15" x14ac:dyDescent="0.25">
      <c r="A589" s="39">
        <v>60301</v>
      </c>
      <c r="B589" s="30" t="s">
        <v>41</v>
      </c>
      <c r="C589" s="30" t="s">
        <v>643</v>
      </c>
      <c r="D589" s="30" t="s">
        <v>643</v>
      </c>
      <c r="E589" s="64">
        <v>19340</v>
      </c>
      <c r="F589" s="65">
        <v>21222</v>
      </c>
      <c r="G589" s="65">
        <f t="shared" si="13"/>
        <v>1882</v>
      </c>
      <c r="H589" s="65">
        <v>19223</v>
      </c>
      <c r="I589" s="66">
        <f t="shared" si="14"/>
        <v>1999</v>
      </c>
      <c r="J589" s="67">
        <v>9.4200000000000006E-2</v>
      </c>
      <c r="K589" s="34">
        <v>21605</v>
      </c>
      <c r="L589" s="56"/>
      <c r="M589" s="35">
        <f t="shared" si="15"/>
        <v>19223</v>
      </c>
      <c r="N589" s="35">
        <f t="shared" si="16"/>
        <v>2382</v>
      </c>
      <c r="O589" s="36">
        <f t="shared" si="12"/>
        <v>0.11025225642212451</v>
      </c>
    </row>
    <row r="590" spans="1:15" x14ac:dyDescent="0.25">
      <c r="A590" s="39">
        <v>60302</v>
      </c>
      <c r="B590" s="30" t="s">
        <v>41</v>
      </c>
      <c r="C590" s="30" t="s">
        <v>643</v>
      </c>
      <c r="D590" s="30" t="s">
        <v>644</v>
      </c>
      <c r="E590" s="68"/>
      <c r="F590" s="29">
        <v>0</v>
      </c>
      <c r="G590" s="29">
        <f t="shared" si="13"/>
        <v>0</v>
      </c>
      <c r="H590" s="29">
        <v>0</v>
      </c>
      <c r="I590" s="66">
        <f t="shared" si="14"/>
        <v>0</v>
      </c>
      <c r="J590" s="69" t="s">
        <v>1834</v>
      </c>
      <c r="K590" s="34">
        <v>0</v>
      </c>
      <c r="L590" s="56"/>
      <c r="M590" s="34">
        <f t="shared" si="15"/>
        <v>0</v>
      </c>
      <c r="N590" s="34">
        <f t="shared" si="16"/>
        <v>0</v>
      </c>
      <c r="O590" s="36" t="e">
        <f t="shared" si="12"/>
        <v>#DIV/0!</v>
      </c>
    </row>
    <row r="591" spans="1:15" x14ac:dyDescent="0.25">
      <c r="A591" s="39">
        <v>60303</v>
      </c>
      <c r="B591" s="30" t="s">
        <v>41</v>
      </c>
      <c r="C591" s="30" t="s">
        <v>643</v>
      </c>
      <c r="D591" s="30" t="s">
        <v>645</v>
      </c>
      <c r="E591" s="68"/>
      <c r="F591" s="29">
        <v>0</v>
      </c>
      <c r="G591" s="29">
        <f t="shared" si="13"/>
        <v>0</v>
      </c>
      <c r="H591" s="29">
        <v>0</v>
      </c>
      <c r="I591" s="66">
        <f t="shared" si="14"/>
        <v>0</v>
      </c>
      <c r="J591" s="69" t="s">
        <v>1834</v>
      </c>
      <c r="K591" s="34">
        <v>0</v>
      </c>
      <c r="L591" s="29">
        <v>0</v>
      </c>
      <c r="M591" s="34">
        <f t="shared" si="15"/>
        <v>0</v>
      </c>
      <c r="N591" s="34">
        <f t="shared" si="16"/>
        <v>0</v>
      </c>
      <c r="O591" s="36" t="e">
        <f t="shared" si="12"/>
        <v>#DIV/0!</v>
      </c>
    </row>
    <row r="592" spans="1:15" x14ac:dyDescent="0.25">
      <c r="A592" s="39">
        <v>60304</v>
      </c>
      <c r="B592" s="30" t="s">
        <v>41</v>
      </c>
      <c r="C592" s="30" t="s">
        <v>643</v>
      </c>
      <c r="D592" s="30" t="s">
        <v>646</v>
      </c>
      <c r="E592" s="68"/>
      <c r="F592" s="29">
        <v>0</v>
      </c>
      <c r="G592" s="29">
        <f t="shared" si="13"/>
        <v>0</v>
      </c>
      <c r="H592" s="29">
        <v>0</v>
      </c>
      <c r="I592" s="66">
        <f t="shared" si="14"/>
        <v>0</v>
      </c>
      <c r="J592" s="69" t="s">
        <v>1834</v>
      </c>
      <c r="K592" s="34">
        <v>0</v>
      </c>
      <c r="L592" s="56"/>
      <c r="M592" s="34">
        <f t="shared" si="15"/>
        <v>0</v>
      </c>
      <c r="N592" s="34">
        <f t="shared" si="16"/>
        <v>0</v>
      </c>
      <c r="O592" s="36" t="e">
        <f t="shared" si="12"/>
        <v>#DIV/0!</v>
      </c>
    </row>
    <row r="593" spans="1:15" x14ac:dyDescent="0.25">
      <c r="A593" s="39">
        <v>60305</v>
      </c>
      <c r="B593" s="30" t="s">
        <v>41</v>
      </c>
      <c r="C593" s="30" t="s">
        <v>643</v>
      </c>
      <c r="D593" s="30" t="s">
        <v>647</v>
      </c>
      <c r="E593" s="68"/>
      <c r="F593" s="29">
        <v>0</v>
      </c>
      <c r="G593" s="29">
        <f t="shared" si="13"/>
        <v>0</v>
      </c>
      <c r="H593" s="29">
        <v>0</v>
      </c>
      <c r="I593" s="66">
        <f t="shared" si="14"/>
        <v>0</v>
      </c>
      <c r="J593" s="69" t="s">
        <v>1834</v>
      </c>
      <c r="K593" s="34">
        <v>0</v>
      </c>
      <c r="L593" s="56"/>
      <c r="M593" s="34">
        <f t="shared" si="15"/>
        <v>0</v>
      </c>
      <c r="N593" s="34">
        <f t="shared" si="16"/>
        <v>0</v>
      </c>
      <c r="O593" s="36" t="e">
        <f t="shared" si="12"/>
        <v>#DIV/0!</v>
      </c>
    </row>
    <row r="594" spans="1:15" x14ac:dyDescent="0.25">
      <c r="A594" s="39">
        <v>60306</v>
      </c>
      <c r="B594" s="30" t="s">
        <v>41</v>
      </c>
      <c r="C594" s="30" t="s">
        <v>643</v>
      </c>
      <c r="D594" s="30" t="s">
        <v>648</v>
      </c>
      <c r="E594" s="68"/>
      <c r="F594" s="29">
        <v>0</v>
      </c>
      <c r="G594" s="29">
        <f t="shared" si="13"/>
        <v>0</v>
      </c>
      <c r="H594" s="29">
        <v>0</v>
      </c>
      <c r="I594" s="66">
        <f t="shared" si="14"/>
        <v>0</v>
      </c>
      <c r="J594" s="69" t="s">
        <v>1834</v>
      </c>
      <c r="K594" s="34">
        <v>0</v>
      </c>
      <c r="L594" s="56"/>
      <c r="M594" s="34">
        <f t="shared" si="15"/>
        <v>0</v>
      </c>
      <c r="N594" s="34">
        <f t="shared" si="16"/>
        <v>0</v>
      </c>
      <c r="O594" s="36" t="e">
        <f t="shared" si="12"/>
        <v>#DIV/0!</v>
      </c>
    </row>
    <row r="595" spans="1:15" x14ac:dyDescent="0.25">
      <c r="A595" s="39">
        <v>60307</v>
      </c>
      <c r="B595" s="30" t="s">
        <v>41</v>
      </c>
      <c r="C595" s="30" t="s">
        <v>643</v>
      </c>
      <c r="D595" s="30" t="s">
        <v>649</v>
      </c>
      <c r="E595" s="68"/>
      <c r="F595" s="29">
        <v>0</v>
      </c>
      <c r="G595" s="29">
        <f t="shared" si="13"/>
        <v>0</v>
      </c>
      <c r="H595" s="29">
        <v>0</v>
      </c>
      <c r="I595" s="66">
        <f t="shared" si="14"/>
        <v>0</v>
      </c>
      <c r="J595" s="69" t="s">
        <v>1834</v>
      </c>
      <c r="K595" s="34">
        <v>0</v>
      </c>
      <c r="L595" s="56"/>
      <c r="M595" s="34">
        <f t="shared" si="15"/>
        <v>0</v>
      </c>
      <c r="N595" s="34">
        <f t="shared" si="16"/>
        <v>0</v>
      </c>
      <c r="O595" s="36" t="e">
        <f t="shared" si="12"/>
        <v>#DIV/0!</v>
      </c>
    </row>
    <row r="596" spans="1:15" x14ac:dyDescent="0.25">
      <c r="A596" s="39">
        <v>60308</v>
      </c>
      <c r="B596" s="30" t="s">
        <v>41</v>
      </c>
      <c r="C596" s="30" t="s">
        <v>643</v>
      </c>
      <c r="D596" s="30" t="s">
        <v>650</v>
      </c>
      <c r="E596" s="68"/>
      <c r="F596" s="29">
        <v>0</v>
      </c>
      <c r="G596" s="29">
        <f t="shared" si="13"/>
        <v>0</v>
      </c>
      <c r="H596" s="29">
        <v>0</v>
      </c>
      <c r="I596" s="66">
        <f t="shared" si="14"/>
        <v>0</v>
      </c>
      <c r="J596" s="69" t="s">
        <v>1834</v>
      </c>
      <c r="K596" s="34">
        <v>0</v>
      </c>
      <c r="L596" s="56"/>
      <c r="M596" s="34">
        <f t="shared" si="15"/>
        <v>0</v>
      </c>
      <c r="N596" s="34">
        <f t="shared" si="16"/>
        <v>0</v>
      </c>
      <c r="O596" s="36" t="e">
        <f t="shared" si="12"/>
        <v>#DIV/0!</v>
      </c>
    </row>
    <row r="597" spans="1:15" x14ac:dyDescent="0.25">
      <c r="A597" s="39">
        <v>60309</v>
      </c>
      <c r="B597" s="30" t="s">
        <v>41</v>
      </c>
      <c r="C597" s="30" t="s">
        <v>643</v>
      </c>
      <c r="D597" s="30" t="s">
        <v>651</v>
      </c>
      <c r="E597" s="68"/>
      <c r="F597" s="29">
        <v>0</v>
      </c>
      <c r="G597" s="29">
        <f t="shared" si="13"/>
        <v>0</v>
      </c>
      <c r="H597" s="29">
        <v>0</v>
      </c>
      <c r="I597" s="66">
        <f t="shared" si="14"/>
        <v>0</v>
      </c>
      <c r="J597" s="69" t="s">
        <v>1834</v>
      </c>
      <c r="K597" s="34">
        <v>0</v>
      </c>
      <c r="L597" s="29">
        <v>0</v>
      </c>
      <c r="M597" s="34">
        <f t="shared" si="15"/>
        <v>0</v>
      </c>
      <c r="N597" s="34">
        <f t="shared" si="16"/>
        <v>0</v>
      </c>
      <c r="O597" s="36" t="e">
        <f t="shared" si="12"/>
        <v>#DIV/0!</v>
      </c>
    </row>
    <row r="598" spans="1:15" x14ac:dyDescent="0.25">
      <c r="A598" s="39">
        <v>60310</v>
      </c>
      <c r="B598" s="30" t="s">
        <v>41</v>
      </c>
      <c r="C598" s="30" t="s">
        <v>643</v>
      </c>
      <c r="D598" s="30" t="s">
        <v>599</v>
      </c>
      <c r="E598" s="68"/>
      <c r="F598" s="29">
        <v>0</v>
      </c>
      <c r="G598" s="29">
        <f t="shared" si="13"/>
        <v>0</v>
      </c>
      <c r="H598" s="29">
        <v>0</v>
      </c>
      <c r="I598" s="66">
        <f t="shared" si="14"/>
        <v>0</v>
      </c>
      <c r="J598" s="69" t="s">
        <v>1834</v>
      </c>
      <c r="K598" s="34">
        <v>0</v>
      </c>
      <c r="L598" s="29">
        <v>0</v>
      </c>
      <c r="M598" s="34">
        <f t="shared" si="15"/>
        <v>0</v>
      </c>
      <c r="N598" s="34">
        <f t="shared" si="16"/>
        <v>0</v>
      </c>
      <c r="O598" s="36" t="e">
        <f t="shared" si="12"/>
        <v>#DIV/0!</v>
      </c>
    </row>
    <row r="599" spans="1:15" x14ac:dyDescent="0.25">
      <c r="A599" s="39">
        <v>60311</v>
      </c>
      <c r="B599" s="30" t="s">
        <v>41</v>
      </c>
      <c r="C599" s="30" t="s">
        <v>643</v>
      </c>
      <c r="D599" s="30" t="s">
        <v>652</v>
      </c>
      <c r="E599" s="68"/>
      <c r="F599" s="29">
        <v>0</v>
      </c>
      <c r="G599" s="29">
        <f t="shared" si="13"/>
        <v>0</v>
      </c>
      <c r="H599" s="29">
        <v>0</v>
      </c>
      <c r="I599" s="66">
        <f t="shared" si="14"/>
        <v>0</v>
      </c>
      <c r="J599" s="69" t="s">
        <v>1834</v>
      </c>
      <c r="K599" s="34">
        <v>0</v>
      </c>
      <c r="L599" s="56"/>
      <c r="M599" s="34">
        <f t="shared" si="15"/>
        <v>0</v>
      </c>
      <c r="N599" s="34">
        <f t="shared" si="16"/>
        <v>0</v>
      </c>
      <c r="O599" s="36" t="e">
        <f t="shared" si="12"/>
        <v>#DIV/0!</v>
      </c>
    </row>
    <row r="600" spans="1:15" x14ac:dyDescent="0.25">
      <c r="A600" s="39">
        <v>60312</v>
      </c>
      <c r="B600" s="30" t="s">
        <v>41</v>
      </c>
      <c r="C600" s="30" t="s">
        <v>643</v>
      </c>
      <c r="D600" s="30" t="s">
        <v>653</v>
      </c>
      <c r="E600" s="68"/>
      <c r="F600" s="29">
        <v>0</v>
      </c>
      <c r="G600" s="29">
        <f t="shared" si="13"/>
        <v>0</v>
      </c>
      <c r="H600" s="29">
        <v>0</v>
      </c>
      <c r="I600" s="66">
        <f t="shared" si="14"/>
        <v>0</v>
      </c>
      <c r="J600" s="69" t="s">
        <v>1834</v>
      </c>
      <c r="K600" s="34">
        <v>0</v>
      </c>
      <c r="L600" s="56"/>
      <c r="M600" s="34">
        <f t="shared" si="15"/>
        <v>0</v>
      </c>
      <c r="N600" s="34">
        <f t="shared" si="16"/>
        <v>0</v>
      </c>
      <c r="O600" s="36" t="e">
        <f t="shared" si="12"/>
        <v>#DIV/0!</v>
      </c>
    </row>
    <row r="601" spans="1:15" x14ac:dyDescent="0.25">
      <c r="A601" s="39">
        <v>60401</v>
      </c>
      <c r="B601" s="30" t="s">
        <v>41</v>
      </c>
      <c r="C601" s="30" t="s">
        <v>654</v>
      </c>
      <c r="D601" s="30" t="s">
        <v>654</v>
      </c>
      <c r="E601" s="64">
        <v>21922</v>
      </c>
      <c r="F601" s="65">
        <v>24453</v>
      </c>
      <c r="G601" s="65">
        <f t="shared" si="13"/>
        <v>2531</v>
      </c>
      <c r="H601" s="65">
        <v>21450</v>
      </c>
      <c r="I601" s="66">
        <f t="shared" si="14"/>
        <v>3003</v>
      </c>
      <c r="J601" s="67">
        <v>0.12280000000000001</v>
      </c>
      <c r="K601" s="34">
        <v>25166</v>
      </c>
      <c r="L601" s="56"/>
      <c r="M601" s="35">
        <f t="shared" si="15"/>
        <v>21450</v>
      </c>
      <c r="N601" s="35">
        <f t="shared" si="16"/>
        <v>3716</v>
      </c>
      <c r="O601" s="36">
        <f t="shared" si="12"/>
        <v>0.14765954065008344</v>
      </c>
    </row>
    <row r="602" spans="1:15" x14ac:dyDescent="0.25">
      <c r="A602" s="39">
        <v>60402</v>
      </c>
      <c r="B602" s="30" t="s">
        <v>41</v>
      </c>
      <c r="C602" s="30" t="s">
        <v>654</v>
      </c>
      <c r="D602" s="30" t="s">
        <v>655</v>
      </c>
      <c r="E602" s="68"/>
      <c r="F602" s="29">
        <v>0</v>
      </c>
      <c r="G602" s="29">
        <f t="shared" si="13"/>
        <v>0</v>
      </c>
      <c r="H602" s="29">
        <v>0</v>
      </c>
      <c r="I602" s="66">
        <f t="shared" si="14"/>
        <v>0</v>
      </c>
      <c r="J602" s="69" t="s">
        <v>1834</v>
      </c>
      <c r="K602" s="34">
        <v>0</v>
      </c>
      <c r="L602" s="29">
        <v>0</v>
      </c>
      <c r="M602" s="34">
        <f t="shared" si="15"/>
        <v>0</v>
      </c>
      <c r="N602" s="34">
        <f t="shared" si="16"/>
        <v>0</v>
      </c>
      <c r="O602" s="36" t="e">
        <f t="shared" si="12"/>
        <v>#DIV/0!</v>
      </c>
    </row>
    <row r="603" spans="1:15" x14ac:dyDescent="0.25">
      <c r="A603" s="39">
        <v>60403</v>
      </c>
      <c r="B603" s="30" t="s">
        <v>41</v>
      </c>
      <c r="C603" s="30" t="s">
        <v>654</v>
      </c>
      <c r="D603" s="30" t="s">
        <v>656</v>
      </c>
      <c r="E603" s="68"/>
      <c r="F603" s="29">
        <v>0</v>
      </c>
      <c r="G603" s="29">
        <f t="shared" si="13"/>
        <v>0</v>
      </c>
      <c r="H603" s="29">
        <v>0</v>
      </c>
      <c r="I603" s="66">
        <f t="shared" si="14"/>
        <v>0</v>
      </c>
      <c r="J603" s="69" t="s">
        <v>1834</v>
      </c>
      <c r="K603" s="34">
        <v>0</v>
      </c>
      <c r="L603" s="56"/>
      <c r="M603" s="34">
        <f t="shared" si="15"/>
        <v>0</v>
      </c>
      <c r="N603" s="34">
        <f t="shared" si="16"/>
        <v>0</v>
      </c>
      <c r="O603" s="36" t="e">
        <f t="shared" si="12"/>
        <v>#DIV/0!</v>
      </c>
    </row>
    <row r="604" spans="1:15" x14ac:dyDescent="0.25">
      <c r="A604" s="39">
        <v>60404</v>
      </c>
      <c r="B604" s="30" t="s">
        <v>41</v>
      </c>
      <c r="C604" s="30" t="s">
        <v>654</v>
      </c>
      <c r="D604" s="30" t="s">
        <v>657</v>
      </c>
      <c r="E604" s="68"/>
      <c r="F604" s="29">
        <v>0</v>
      </c>
      <c r="G604" s="29">
        <f t="shared" si="13"/>
        <v>0</v>
      </c>
      <c r="H604" s="29">
        <v>0</v>
      </c>
      <c r="I604" s="66">
        <f t="shared" si="14"/>
        <v>0</v>
      </c>
      <c r="J604" s="69" t="s">
        <v>1834</v>
      </c>
      <c r="K604" s="34">
        <v>0</v>
      </c>
      <c r="L604" s="29">
        <v>0</v>
      </c>
      <c r="M604" s="34">
        <f t="shared" si="15"/>
        <v>0</v>
      </c>
      <c r="N604" s="34">
        <f t="shared" si="16"/>
        <v>0</v>
      </c>
      <c r="O604" s="36" t="e">
        <f t="shared" si="12"/>
        <v>#DIV/0!</v>
      </c>
    </row>
    <row r="605" spans="1:15" x14ac:dyDescent="0.25">
      <c r="A605" s="39">
        <v>60405</v>
      </c>
      <c r="B605" s="30" t="s">
        <v>41</v>
      </c>
      <c r="C605" s="30" t="s">
        <v>654</v>
      </c>
      <c r="D605" s="30" t="s">
        <v>658</v>
      </c>
      <c r="E605" s="68"/>
      <c r="F605" s="29">
        <v>0</v>
      </c>
      <c r="G605" s="29">
        <f t="shared" si="13"/>
        <v>0</v>
      </c>
      <c r="H605" s="29">
        <v>0</v>
      </c>
      <c r="I605" s="66">
        <f t="shared" si="14"/>
        <v>0</v>
      </c>
      <c r="J605" s="69" t="s">
        <v>1834</v>
      </c>
      <c r="K605" s="34">
        <v>0</v>
      </c>
      <c r="L605" s="56"/>
      <c r="M605" s="34">
        <f t="shared" si="15"/>
        <v>0</v>
      </c>
      <c r="N605" s="34">
        <f t="shared" si="16"/>
        <v>0</v>
      </c>
      <c r="O605" s="36" t="e">
        <f t="shared" si="12"/>
        <v>#DIV/0!</v>
      </c>
    </row>
    <row r="606" spans="1:15" x14ac:dyDescent="0.25">
      <c r="A606" s="39">
        <v>60406</v>
      </c>
      <c r="B606" s="30" t="s">
        <v>41</v>
      </c>
      <c r="C606" s="30" t="s">
        <v>654</v>
      </c>
      <c r="D606" s="30" t="s">
        <v>659</v>
      </c>
      <c r="E606" s="68"/>
      <c r="F606" s="29">
        <v>0</v>
      </c>
      <c r="G606" s="29">
        <f t="shared" si="13"/>
        <v>0</v>
      </c>
      <c r="H606" s="29">
        <v>0</v>
      </c>
      <c r="I606" s="66">
        <f t="shared" si="14"/>
        <v>0</v>
      </c>
      <c r="J606" s="69" t="s">
        <v>1834</v>
      </c>
      <c r="K606" s="34">
        <v>0</v>
      </c>
      <c r="L606" s="29">
        <v>0</v>
      </c>
      <c r="M606" s="34">
        <f t="shared" si="15"/>
        <v>0</v>
      </c>
      <c r="N606" s="34">
        <f t="shared" si="16"/>
        <v>0</v>
      </c>
      <c r="O606" s="36" t="e">
        <f t="shared" si="12"/>
        <v>#DIV/0!</v>
      </c>
    </row>
    <row r="607" spans="1:15" x14ac:dyDescent="0.25">
      <c r="A607" s="39">
        <v>60407</v>
      </c>
      <c r="B607" s="30" t="s">
        <v>41</v>
      </c>
      <c r="C607" s="30" t="s">
        <v>654</v>
      </c>
      <c r="D607" s="30" t="s">
        <v>162</v>
      </c>
      <c r="E607" s="68"/>
      <c r="F607" s="29">
        <v>0</v>
      </c>
      <c r="G607" s="29">
        <f t="shared" si="13"/>
        <v>0</v>
      </c>
      <c r="H607" s="29">
        <v>0</v>
      </c>
      <c r="I607" s="66">
        <f t="shared" si="14"/>
        <v>0</v>
      </c>
      <c r="J607" s="69" t="s">
        <v>1834</v>
      </c>
      <c r="K607" s="34">
        <v>0</v>
      </c>
      <c r="L607" s="56"/>
      <c r="M607" s="34">
        <f t="shared" si="15"/>
        <v>0</v>
      </c>
      <c r="N607" s="34">
        <f t="shared" si="16"/>
        <v>0</v>
      </c>
      <c r="O607" s="36" t="e">
        <f t="shared" si="12"/>
        <v>#DIV/0!</v>
      </c>
    </row>
    <row r="608" spans="1:15" x14ac:dyDescent="0.25">
      <c r="A608" s="39">
        <v>60408</v>
      </c>
      <c r="B608" s="30" t="s">
        <v>41</v>
      </c>
      <c r="C608" s="30" t="s">
        <v>654</v>
      </c>
      <c r="D608" s="30" t="s">
        <v>660</v>
      </c>
      <c r="E608" s="68"/>
      <c r="F608" s="29">
        <v>0</v>
      </c>
      <c r="G608" s="29">
        <f t="shared" si="13"/>
        <v>0</v>
      </c>
      <c r="H608" s="29">
        <v>0</v>
      </c>
      <c r="I608" s="66">
        <f t="shared" si="14"/>
        <v>0</v>
      </c>
      <c r="J608" s="69" t="s">
        <v>1834</v>
      </c>
      <c r="K608" s="34">
        <v>0</v>
      </c>
      <c r="L608" s="56"/>
      <c r="M608" s="34">
        <f t="shared" si="15"/>
        <v>0</v>
      </c>
      <c r="N608" s="34">
        <f t="shared" si="16"/>
        <v>0</v>
      </c>
      <c r="O608" s="36" t="e">
        <f t="shared" si="12"/>
        <v>#DIV/0!</v>
      </c>
    </row>
    <row r="609" spans="1:15" x14ac:dyDescent="0.25">
      <c r="A609" s="39">
        <v>60409</v>
      </c>
      <c r="B609" s="30" t="s">
        <v>41</v>
      </c>
      <c r="C609" s="30" t="s">
        <v>654</v>
      </c>
      <c r="D609" s="30" t="s">
        <v>661</v>
      </c>
      <c r="E609" s="68"/>
      <c r="F609" s="29">
        <v>0</v>
      </c>
      <c r="G609" s="29">
        <f t="shared" si="13"/>
        <v>0</v>
      </c>
      <c r="H609" s="29">
        <v>0</v>
      </c>
      <c r="I609" s="66">
        <f t="shared" si="14"/>
        <v>0</v>
      </c>
      <c r="J609" s="69" t="s">
        <v>1834</v>
      </c>
      <c r="K609" s="34">
        <v>0</v>
      </c>
      <c r="L609" s="29">
        <v>0</v>
      </c>
      <c r="M609" s="34">
        <f t="shared" si="15"/>
        <v>0</v>
      </c>
      <c r="N609" s="34">
        <f t="shared" si="16"/>
        <v>0</v>
      </c>
      <c r="O609" s="36" t="e">
        <f t="shared" si="12"/>
        <v>#DIV/0!</v>
      </c>
    </row>
    <row r="610" spans="1:15" x14ac:dyDescent="0.25">
      <c r="A610" s="39">
        <v>60410</v>
      </c>
      <c r="B610" s="30" t="s">
        <v>41</v>
      </c>
      <c r="C610" s="30" t="s">
        <v>654</v>
      </c>
      <c r="D610" s="30" t="s">
        <v>662</v>
      </c>
      <c r="E610" s="64">
        <v>2135</v>
      </c>
      <c r="F610" s="65">
        <v>2371</v>
      </c>
      <c r="G610" s="65">
        <f t="shared" si="13"/>
        <v>236</v>
      </c>
      <c r="H610" s="65">
        <v>2046</v>
      </c>
      <c r="I610" s="66">
        <f t="shared" si="14"/>
        <v>325</v>
      </c>
      <c r="J610" s="67">
        <v>0.1371</v>
      </c>
      <c r="K610" s="34">
        <v>2400</v>
      </c>
      <c r="L610" s="29">
        <v>100</v>
      </c>
      <c r="M610" s="35">
        <f t="shared" si="15"/>
        <v>2146</v>
      </c>
      <c r="N610" s="35">
        <f t="shared" si="16"/>
        <v>254</v>
      </c>
      <c r="O610" s="36">
        <f t="shared" si="12"/>
        <v>0.10583333333333333</v>
      </c>
    </row>
    <row r="611" spans="1:15" x14ac:dyDescent="0.25">
      <c r="A611" s="39">
        <v>60411</v>
      </c>
      <c r="B611" s="30" t="s">
        <v>41</v>
      </c>
      <c r="C611" s="30" t="s">
        <v>654</v>
      </c>
      <c r="D611" s="30" t="s">
        <v>260</v>
      </c>
      <c r="E611" s="68"/>
      <c r="F611" s="29">
        <v>0</v>
      </c>
      <c r="G611" s="29">
        <f t="shared" si="13"/>
        <v>0</v>
      </c>
      <c r="H611" s="29">
        <v>0</v>
      </c>
      <c r="I611" s="66">
        <f t="shared" si="14"/>
        <v>0</v>
      </c>
      <c r="J611" s="69" t="s">
        <v>1834</v>
      </c>
      <c r="K611" s="34">
        <v>0</v>
      </c>
      <c r="L611" s="29">
        <v>0</v>
      </c>
      <c r="M611" s="34">
        <f t="shared" si="15"/>
        <v>0</v>
      </c>
      <c r="N611" s="34">
        <f t="shared" si="16"/>
        <v>0</v>
      </c>
      <c r="O611" s="36" t="e">
        <f t="shared" si="12"/>
        <v>#DIV/0!</v>
      </c>
    </row>
    <row r="612" spans="1:15" x14ac:dyDescent="0.25">
      <c r="A612" s="39">
        <v>60412</v>
      </c>
      <c r="B612" s="30" t="s">
        <v>41</v>
      </c>
      <c r="C612" s="30" t="s">
        <v>654</v>
      </c>
      <c r="D612" s="30" t="s">
        <v>663</v>
      </c>
      <c r="E612" s="68"/>
      <c r="F612" s="29">
        <v>0</v>
      </c>
      <c r="G612" s="29">
        <f t="shared" si="13"/>
        <v>0</v>
      </c>
      <c r="H612" s="29">
        <v>0</v>
      </c>
      <c r="I612" s="66">
        <f t="shared" si="14"/>
        <v>0</v>
      </c>
      <c r="J612" s="69" t="s">
        <v>1834</v>
      </c>
      <c r="K612" s="34">
        <v>0</v>
      </c>
      <c r="L612" s="56"/>
      <c r="M612" s="34">
        <f t="shared" si="15"/>
        <v>0</v>
      </c>
      <c r="N612" s="34">
        <f t="shared" si="16"/>
        <v>0</v>
      </c>
      <c r="O612" s="36" t="e">
        <f t="shared" si="12"/>
        <v>#DIV/0!</v>
      </c>
    </row>
    <row r="613" spans="1:15" x14ac:dyDescent="0.25">
      <c r="A613" s="39">
        <v>60413</v>
      </c>
      <c r="B613" s="30" t="s">
        <v>41</v>
      </c>
      <c r="C613" s="30" t="s">
        <v>654</v>
      </c>
      <c r="D613" s="30" t="s">
        <v>664</v>
      </c>
      <c r="E613" s="68"/>
      <c r="F613" s="29">
        <v>0</v>
      </c>
      <c r="G613" s="29">
        <f t="shared" si="13"/>
        <v>0</v>
      </c>
      <c r="H613" s="29">
        <v>0</v>
      </c>
      <c r="I613" s="66">
        <f t="shared" si="14"/>
        <v>0</v>
      </c>
      <c r="J613" s="69" t="s">
        <v>1834</v>
      </c>
      <c r="K613" s="34">
        <v>0</v>
      </c>
      <c r="L613" s="29">
        <v>0</v>
      </c>
      <c r="M613" s="34">
        <f t="shared" si="15"/>
        <v>0</v>
      </c>
      <c r="N613" s="34">
        <f t="shared" si="16"/>
        <v>0</v>
      </c>
      <c r="O613" s="36" t="e">
        <f t="shared" si="12"/>
        <v>#DIV/0!</v>
      </c>
    </row>
    <row r="614" spans="1:15" x14ac:dyDescent="0.25">
      <c r="A614" s="39">
        <v>60414</v>
      </c>
      <c r="B614" s="30" t="s">
        <v>41</v>
      </c>
      <c r="C614" s="30" t="s">
        <v>654</v>
      </c>
      <c r="D614" s="30" t="s">
        <v>665</v>
      </c>
      <c r="E614" s="68"/>
      <c r="F614" s="29">
        <v>0</v>
      </c>
      <c r="G614" s="29">
        <f t="shared" si="13"/>
        <v>0</v>
      </c>
      <c r="H614" s="29">
        <v>0</v>
      </c>
      <c r="I614" s="66">
        <f t="shared" si="14"/>
        <v>0</v>
      </c>
      <c r="J614" s="69" t="s">
        <v>1834</v>
      </c>
      <c r="K614" s="34">
        <v>0</v>
      </c>
      <c r="L614" s="56"/>
      <c r="M614" s="34">
        <f t="shared" si="15"/>
        <v>0</v>
      </c>
      <c r="N614" s="34">
        <f t="shared" si="16"/>
        <v>0</v>
      </c>
      <c r="O614" s="36" t="e">
        <f t="shared" si="12"/>
        <v>#DIV/0!</v>
      </c>
    </row>
    <row r="615" spans="1:15" x14ac:dyDescent="0.25">
      <c r="A615" s="39">
        <v>60415</v>
      </c>
      <c r="B615" s="30" t="s">
        <v>41</v>
      </c>
      <c r="C615" s="30" t="s">
        <v>654</v>
      </c>
      <c r="D615" s="30" t="s">
        <v>666</v>
      </c>
      <c r="E615" s="68"/>
      <c r="F615" s="29">
        <v>0</v>
      </c>
      <c r="G615" s="29">
        <f t="shared" si="13"/>
        <v>0</v>
      </c>
      <c r="H615" s="29">
        <v>0</v>
      </c>
      <c r="I615" s="66">
        <f t="shared" si="14"/>
        <v>0</v>
      </c>
      <c r="J615" s="69" t="s">
        <v>1834</v>
      </c>
      <c r="K615" s="34">
        <v>0</v>
      </c>
      <c r="L615" s="29">
        <v>0</v>
      </c>
      <c r="M615" s="34">
        <f t="shared" si="15"/>
        <v>0</v>
      </c>
      <c r="N615" s="34">
        <f t="shared" si="16"/>
        <v>0</v>
      </c>
      <c r="O615" s="36" t="e">
        <f t="shared" si="12"/>
        <v>#DIV/0!</v>
      </c>
    </row>
    <row r="616" spans="1:15" x14ac:dyDescent="0.25">
      <c r="A616" s="39">
        <v>60416</v>
      </c>
      <c r="B616" s="30" t="s">
        <v>41</v>
      </c>
      <c r="C616" s="30" t="s">
        <v>654</v>
      </c>
      <c r="D616" s="30" t="s">
        <v>667</v>
      </c>
      <c r="E616" s="68"/>
      <c r="F616" s="29">
        <v>0</v>
      </c>
      <c r="G616" s="29">
        <f t="shared" si="13"/>
        <v>0</v>
      </c>
      <c r="H616" s="29">
        <v>0</v>
      </c>
      <c r="I616" s="66">
        <f t="shared" si="14"/>
        <v>0</v>
      </c>
      <c r="J616" s="69" t="s">
        <v>1834</v>
      </c>
      <c r="K616" s="34">
        <v>0</v>
      </c>
      <c r="L616" s="56"/>
      <c r="M616" s="34">
        <f t="shared" si="15"/>
        <v>0</v>
      </c>
      <c r="N616" s="34">
        <f t="shared" si="16"/>
        <v>0</v>
      </c>
      <c r="O616" s="36" t="e">
        <f t="shared" si="12"/>
        <v>#DIV/0!</v>
      </c>
    </row>
    <row r="617" spans="1:15" x14ac:dyDescent="0.25">
      <c r="A617" s="39">
        <v>60417</v>
      </c>
      <c r="B617" s="30" t="s">
        <v>41</v>
      </c>
      <c r="C617" s="30" t="s">
        <v>654</v>
      </c>
      <c r="D617" s="30" t="s">
        <v>668</v>
      </c>
      <c r="E617" s="64">
        <v>2650</v>
      </c>
      <c r="F617" s="65">
        <v>2910</v>
      </c>
      <c r="G617" s="65">
        <f t="shared" si="13"/>
        <v>260</v>
      </c>
      <c r="H617" s="65">
        <v>2533</v>
      </c>
      <c r="I617" s="66">
        <f t="shared" si="14"/>
        <v>377</v>
      </c>
      <c r="J617" s="67">
        <v>0.12959999999999999</v>
      </c>
      <c r="K617" s="34">
        <v>2866</v>
      </c>
      <c r="L617" s="29">
        <v>0</v>
      </c>
      <c r="M617" s="35">
        <f t="shared" si="15"/>
        <v>2533</v>
      </c>
      <c r="N617" s="35">
        <f t="shared" si="16"/>
        <v>333</v>
      </c>
      <c r="O617" s="36">
        <f t="shared" si="12"/>
        <v>0.11618981158408932</v>
      </c>
    </row>
    <row r="618" spans="1:15" x14ac:dyDescent="0.25">
      <c r="A618" s="39">
        <v>60418</v>
      </c>
      <c r="B618" s="30" t="s">
        <v>41</v>
      </c>
      <c r="C618" s="30" t="s">
        <v>654</v>
      </c>
      <c r="D618" s="30" t="s">
        <v>669</v>
      </c>
      <c r="E618" s="68"/>
      <c r="F618" s="29">
        <v>0</v>
      </c>
      <c r="G618" s="29">
        <f t="shared" si="13"/>
        <v>0</v>
      </c>
      <c r="H618" s="29">
        <v>0</v>
      </c>
      <c r="I618" s="66">
        <f t="shared" si="14"/>
        <v>0</v>
      </c>
      <c r="J618" s="69" t="s">
        <v>1834</v>
      </c>
      <c r="K618" s="34">
        <v>0</v>
      </c>
      <c r="L618" s="29">
        <v>0</v>
      </c>
      <c r="M618" s="34">
        <f t="shared" si="15"/>
        <v>0</v>
      </c>
      <c r="N618" s="34">
        <f t="shared" si="16"/>
        <v>0</v>
      </c>
      <c r="O618" s="36" t="e">
        <f t="shared" si="12"/>
        <v>#DIV/0!</v>
      </c>
    </row>
    <row r="619" spans="1:15" x14ac:dyDescent="0.25">
      <c r="A619" s="39">
        <v>60419</v>
      </c>
      <c r="B619" s="30" t="s">
        <v>41</v>
      </c>
      <c r="C619" s="30" t="s">
        <v>654</v>
      </c>
      <c r="D619" s="30" t="s">
        <v>670</v>
      </c>
      <c r="E619" s="68"/>
      <c r="F619" s="29">
        <v>0</v>
      </c>
      <c r="G619" s="29">
        <f t="shared" si="13"/>
        <v>0</v>
      </c>
      <c r="H619" s="29">
        <v>0</v>
      </c>
      <c r="I619" s="66">
        <f t="shared" si="14"/>
        <v>0</v>
      </c>
      <c r="J619" s="69" t="s">
        <v>1834</v>
      </c>
      <c r="K619" s="34">
        <v>0</v>
      </c>
      <c r="L619" s="29">
        <v>0</v>
      </c>
      <c r="M619" s="34">
        <f t="shared" si="15"/>
        <v>0</v>
      </c>
      <c r="N619" s="34">
        <f t="shared" si="16"/>
        <v>0</v>
      </c>
      <c r="O619" s="36" t="e">
        <f t="shared" si="12"/>
        <v>#DIV/0!</v>
      </c>
    </row>
    <row r="620" spans="1:15" x14ac:dyDescent="0.25">
      <c r="A620" s="39">
        <v>60501</v>
      </c>
      <c r="B620" s="30" t="s">
        <v>41</v>
      </c>
      <c r="C620" s="30" t="s">
        <v>671</v>
      </c>
      <c r="D620" s="30" t="s">
        <v>671</v>
      </c>
      <c r="E620" s="64">
        <v>3189</v>
      </c>
      <c r="F620" s="65">
        <v>3620</v>
      </c>
      <c r="G620" s="65">
        <f t="shared" si="13"/>
        <v>431</v>
      </c>
      <c r="H620" s="65">
        <v>3188</v>
      </c>
      <c r="I620" s="66">
        <f t="shared" si="14"/>
        <v>432</v>
      </c>
      <c r="J620" s="67">
        <v>0.1193</v>
      </c>
      <c r="K620" s="34">
        <v>3664</v>
      </c>
      <c r="L620" s="29">
        <v>0</v>
      </c>
      <c r="M620" s="35">
        <f t="shared" si="15"/>
        <v>3188</v>
      </c>
      <c r="N620" s="35">
        <f t="shared" si="16"/>
        <v>476</v>
      </c>
      <c r="O620" s="36">
        <f t="shared" si="12"/>
        <v>0.12991266375545851</v>
      </c>
    </row>
    <row r="621" spans="1:15" x14ac:dyDescent="0.25">
      <c r="A621" s="39">
        <v>60502</v>
      </c>
      <c r="B621" s="30" t="s">
        <v>41</v>
      </c>
      <c r="C621" s="30" t="s">
        <v>671</v>
      </c>
      <c r="D621" s="30" t="s">
        <v>672</v>
      </c>
      <c r="E621" s="68"/>
      <c r="F621" s="29">
        <v>0</v>
      </c>
      <c r="G621" s="29">
        <f t="shared" si="13"/>
        <v>0</v>
      </c>
      <c r="H621" s="29">
        <v>0</v>
      </c>
      <c r="I621" s="66">
        <f t="shared" si="14"/>
        <v>0</v>
      </c>
      <c r="J621" s="69" t="s">
        <v>1834</v>
      </c>
      <c r="K621" s="34">
        <v>0</v>
      </c>
      <c r="L621" s="56"/>
      <c r="M621" s="34">
        <f t="shared" si="15"/>
        <v>0</v>
      </c>
      <c r="N621" s="34">
        <f t="shared" si="16"/>
        <v>0</v>
      </c>
      <c r="O621" s="36" t="e">
        <f t="shared" si="12"/>
        <v>#DIV/0!</v>
      </c>
    </row>
    <row r="622" spans="1:15" x14ac:dyDescent="0.25">
      <c r="A622" s="39">
        <v>60503</v>
      </c>
      <c r="B622" s="30" t="s">
        <v>41</v>
      </c>
      <c r="C622" s="30" t="s">
        <v>671</v>
      </c>
      <c r="D622" s="30" t="s">
        <v>673</v>
      </c>
      <c r="E622" s="68"/>
      <c r="F622" s="29">
        <v>0</v>
      </c>
      <c r="G622" s="29">
        <f t="shared" si="13"/>
        <v>0</v>
      </c>
      <c r="H622" s="29">
        <v>0</v>
      </c>
      <c r="I622" s="66">
        <f t="shared" si="14"/>
        <v>0</v>
      </c>
      <c r="J622" s="69" t="s">
        <v>1834</v>
      </c>
      <c r="K622" s="34">
        <v>0</v>
      </c>
      <c r="L622" s="56"/>
      <c r="M622" s="34">
        <f t="shared" si="15"/>
        <v>0</v>
      </c>
      <c r="N622" s="34">
        <f t="shared" si="16"/>
        <v>0</v>
      </c>
      <c r="O622" s="36" t="e">
        <f t="shared" si="12"/>
        <v>#DIV/0!</v>
      </c>
    </row>
    <row r="623" spans="1:15" x14ac:dyDescent="0.25">
      <c r="A623" s="39">
        <v>60504</v>
      </c>
      <c r="B623" s="30" t="s">
        <v>41</v>
      </c>
      <c r="C623" s="30" t="s">
        <v>671</v>
      </c>
      <c r="D623" s="30" t="s">
        <v>674</v>
      </c>
      <c r="E623" s="68"/>
      <c r="F623" s="29">
        <v>0</v>
      </c>
      <c r="G623" s="29">
        <f t="shared" si="13"/>
        <v>0</v>
      </c>
      <c r="H623" s="29">
        <v>0</v>
      </c>
      <c r="I623" s="66">
        <f t="shared" si="14"/>
        <v>0</v>
      </c>
      <c r="J623" s="69" t="s">
        <v>1834</v>
      </c>
      <c r="K623" s="34">
        <v>0</v>
      </c>
      <c r="L623" s="56"/>
      <c r="M623" s="34">
        <f t="shared" si="15"/>
        <v>0</v>
      </c>
      <c r="N623" s="34">
        <f t="shared" si="16"/>
        <v>0</v>
      </c>
      <c r="O623" s="36" t="e">
        <f t="shared" si="12"/>
        <v>#DIV/0!</v>
      </c>
    </row>
    <row r="624" spans="1:15" x14ac:dyDescent="0.25">
      <c r="A624" s="39">
        <v>60505</v>
      </c>
      <c r="B624" s="30" t="s">
        <v>41</v>
      </c>
      <c r="C624" s="30" t="s">
        <v>671</v>
      </c>
      <c r="D624" s="30" t="s">
        <v>675</v>
      </c>
      <c r="E624" s="68"/>
      <c r="F624" s="29">
        <v>0</v>
      </c>
      <c r="G624" s="29">
        <f t="shared" si="13"/>
        <v>0</v>
      </c>
      <c r="H624" s="29">
        <v>0</v>
      </c>
      <c r="I624" s="66">
        <f t="shared" si="14"/>
        <v>0</v>
      </c>
      <c r="J624" s="69" t="s">
        <v>1834</v>
      </c>
      <c r="K624" s="34">
        <v>0</v>
      </c>
      <c r="L624" s="29">
        <v>0</v>
      </c>
      <c r="M624" s="34">
        <f t="shared" si="15"/>
        <v>0</v>
      </c>
      <c r="N624" s="34">
        <f t="shared" si="16"/>
        <v>0</v>
      </c>
      <c r="O624" s="36" t="e">
        <f t="shared" si="12"/>
        <v>#DIV/0!</v>
      </c>
    </row>
    <row r="625" spans="1:15" x14ac:dyDescent="0.25">
      <c r="A625" s="39">
        <v>60506</v>
      </c>
      <c r="B625" s="30" t="s">
        <v>41</v>
      </c>
      <c r="C625" s="30" t="s">
        <v>671</v>
      </c>
      <c r="D625" s="30" t="s">
        <v>676</v>
      </c>
      <c r="E625" s="68"/>
      <c r="F625" s="29">
        <v>0</v>
      </c>
      <c r="G625" s="29">
        <f t="shared" si="13"/>
        <v>0</v>
      </c>
      <c r="H625" s="29">
        <v>0</v>
      </c>
      <c r="I625" s="66">
        <f t="shared" si="14"/>
        <v>0</v>
      </c>
      <c r="J625" s="69" t="s">
        <v>1834</v>
      </c>
      <c r="K625" s="34">
        <v>0</v>
      </c>
      <c r="L625" s="56"/>
      <c r="M625" s="34">
        <f t="shared" si="15"/>
        <v>0</v>
      </c>
      <c r="N625" s="34">
        <f t="shared" si="16"/>
        <v>0</v>
      </c>
      <c r="O625" s="36" t="e">
        <f t="shared" si="12"/>
        <v>#DIV/0!</v>
      </c>
    </row>
    <row r="626" spans="1:15" x14ac:dyDescent="0.25">
      <c r="A626" s="39">
        <v>60507</v>
      </c>
      <c r="B626" s="30" t="s">
        <v>41</v>
      </c>
      <c r="C626" s="30" t="s">
        <v>671</v>
      </c>
      <c r="D626" s="30" t="s">
        <v>677</v>
      </c>
      <c r="E626" s="68"/>
      <c r="F626" s="29">
        <v>0</v>
      </c>
      <c r="G626" s="29">
        <f t="shared" si="13"/>
        <v>0</v>
      </c>
      <c r="H626" s="29">
        <v>0</v>
      </c>
      <c r="I626" s="66">
        <f t="shared" si="14"/>
        <v>0</v>
      </c>
      <c r="J626" s="69" t="s">
        <v>1834</v>
      </c>
      <c r="K626" s="34">
        <v>0</v>
      </c>
      <c r="L626" s="56"/>
      <c r="M626" s="34">
        <f t="shared" si="15"/>
        <v>0</v>
      </c>
      <c r="N626" s="34">
        <f t="shared" si="16"/>
        <v>0</v>
      </c>
      <c r="O626" s="36" t="e">
        <f t="shared" si="12"/>
        <v>#DIV/0!</v>
      </c>
    </row>
    <row r="627" spans="1:15" x14ac:dyDescent="0.25">
      <c r="A627" s="39">
        <v>60508</v>
      </c>
      <c r="B627" s="30" t="s">
        <v>41</v>
      </c>
      <c r="C627" s="30" t="s">
        <v>671</v>
      </c>
      <c r="D627" s="30" t="s">
        <v>678</v>
      </c>
      <c r="E627" s="64">
        <v>3185</v>
      </c>
      <c r="F627" s="65">
        <v>3348</v>
      </c>
      <c r="G627" s="65">
        <f t="shared" si="13"/>
        <v>163</v>
      </c>
      <c r="H627" s="65">
        <v>3049</v>
      </c>
      <c r="I627" s="66">
        <f t="shared" si="14"/>
        <v>299</v>
      </c>
      <c r="J627" s="67">
        <v>8.9300000000000004E-2</v>
      </c>
      <c r="K627" s="34">
        <v>3309</v>
      </c>
      <c r="L627" s="56"/>
      <c r="M627" s="35">
        <f t="shared" si="15"/>
        <v>3049</v>
      </c>
      <c r="N627" s="35">
        <f t="shared" si="16"/>
        <v>260</v>
      </c>
      <c r="O627" s="36">
        <f t="shared" si="12"/>
        <v>7.8573587186461166E-2</v>
      </c>
    </row>
    <row r="628" spans="1:15" x14ac:dyDescent="0.25">
      <c r="A628" s="39">
        <v>60601</v>
      </c>
      <c r="B628" s="30" t="s">
        <v>41</v>
      </c>
      <c r="C628" s="30" t="s">
        <v>679</v>
      </c>
      <c r="D628" s="30" t="s">
        <v>679</v>
      </c>
      <c r="E628" s="64">
        <v>21118</v>
      </c>
      <c r="F628" s="65">
        <v>22200</v>
      </c>
      <c r="G628" s="65">
        <f t="shared" si="13"/>
        <v>1082</v>
      </c>
      <c r="H628" s="65">
        <v>19583</v>
      </c>
      <c r="I628" s="66">
        <f t="shared" si="14"/>
        <v>2617</v>
      </c>
      <c r="J628" s="67">
        <v>0.1179</v>
      </c>
      <c r="K628" s="34">
        <v>22665</v>
      </c>
      <c r="L628" s="29">
        <v>0</v>
      </c>
      <c r="M628" s="35">
        <f t="shared" si="15"/>
        <v>19583</v>
      </c>
      <c r="N628" s="35">
        <f t="shared" si="16"/>
        <v>3082</v>
      </c>
      <c r="O628" s="36">
        <f t="shared" si="12"/>
        <v>0.13598058680785352</v>
      </c>
    </row>
    <row r="629" spans="1:15" x14ac:dyDescent="0.25">
      <c r="A629" s="39">
        <v>60602</v>
      </c>
      <c r="B629" s="30" t="s">
        <v>41</v>
      </c>
      <c r="C629" s="30" t="s">
        <v>679</v>
      </c>
      <c r="D629" s="30" t="s">
        <v>680</v>
      </c>
      <c r="E629" s="68"/>
      <c r="F629" s="29">
        <v>0</v>
      </c>
      <c r="G629" s="29">
        <f t="shared" si="13"/>
        <v>0</v>
      </c>
      <c r="H629" s="29">
        <v>0</v>
      </c>
      <c r="I629" s="66">
        <f t="shared" si="14"/>
        <v>0</v>
      </c>
      <c r="J629" s="69" t="s">
        <v>1834</v>
      </c>
      <c r="K629" s="34">
        <v>0</v>
      </c>
      <c r="L629" s="29">
        <v>0</v>
      </c>
      <c r="M629" s="34">
        <f t="shared" si="15"/>
        <v>0</v>
      </c>
      <c r="N629" s="34">
        <f t="shared" si="16"/>
        <v>0</v>
      </c>
      <c r="O629" s="36" t="e">
        <f t="shared" si="12"/>
        <v>#DIV/0!</v>
      </c>
    </row>
    <row r="630" spans="1:15" x14ac:dyDescent="0.25">
      <c r="A630" s="39">
        <v>60603</v>
      </c>
      <c r="B630" s="30" t="s">
        <v>41</v>
      </c>
      <c r="C630" s="30" t="s">
        <v>679</v>
      </c>
      <c r="D630" s="30" t="s">
        <v>681</v>
      </c>
      <c r="E630" s="68"/>
      <c r="F630" s="29">
        <v>0</v>
      </c>
      <c r="G630" s="29">
        <f t="shared" si="13"/>
        <v>0</v>
      </c>
      <c r="H630" s="29">
        <v>0</v>
      </c>
      <c r="I630" s="66">
        <f t="shared" si="14"/>
        <v>0</v>
      </c>
      <c r="J630" s="69" t="s">
        <v>1834</v>
      </c>
      <c r="K630" s="34">
        <v>0</v>
      </c>
      <c r="L630" s="29">
        <v>0</v>
      </c>
      <c r="M630" s="34">
        <f t="shared" si="15"/>
        <v>0</v>
      </c>
      <c r="N630" s="34">
        <f t="shared" si="16"/>
        <v>0</v>
      </c>
      <c r="O630" s="36" t="e">
        <f t="shared" si="12"/>
        <v>#DIV/0!</v>
      </c>
    </row>
    <row r="631" spans="1:15" x14ac:dyDescent="0.25">
      <c r="A631" s="39">
        <v>60604</v>
      </c>
      <c r="B631" s="30" t="s">
        <v>41</v>
      </c>
      <c r="C631" s="30" t="s">
        <v>679</v>
      </c>
      <c r="D631" s="30" t="s">
        <v>682</v>
      </c>
      <c r="E631" s="68"/>
      <c r="F631" s="29">
        <v>0</v>
      </c>
      <c r="G631" s="29">
        <f t="shared" si="13"/>
        <v>0</v>
      </c>
      <c r="H631" s="29">
        <v>0</v>
      </c>
      <c r="I631" s="66">
        <f t="shared" si="14"/>
        <v>0</v>
      </c>
      <c r="J631" s="69" t="s">
        <v>1834</v>
      </c>
      <c r="K631" s="34">
        <v>0</v>
      </c>
      <c r="L631" s="56"/>
      <c r="M631" s="34">
        <f t="shared" si="15"/>
        <v>0</v>
      </c>
      <c r="N631" s="34">
        <f t="shared" si="16"/>
        <v>0</v>
      </c>
      <c r="O631" s="36" t="e">
        <f t="shared" si="12"/>
        <v>#DIV/0!</v>
      </c>
    </row>
    <row r="632" spans="1:15" x14ac:dyDescent="0.25">
      <c r="A632" s="39">
        <v>60605</v>
      </c>
      <c r="B632" s="30" t="s">
        <v>41</v>
      </c>
      <c r="C632" s="30" t="s">
        <v>679</v>
      </c>
      <c r="D632" s="30" t="s">
        <v>683</v>
      </c>
      <c r="E632" s="68"/>
      <c r="F632" s="29">
        <v>0</v>
      </c>
      <c r="G632" s="29">
        <f t="shared" si="13"/>
        <v>0</v>
      </c>
      <c r="H632" s="29">
        <v>0</v>
      </c>
      <c r="I632" s="66">
        <f t="shared" si="14"/>
        <v>0</v>
      </c>
      <c r="J632" s="69" t="s">
        <v>1834</v>
      </c>
      <c r="K632" s="34">
        <v>0</v>
      </c>
      <c r="L632" s="56"/>
      <c r="M632" s="34">
        <f t="shared" si="15"/>
        <v>0</v>
      </c>
      <c r="N632" s="34">
        <f t="shared" si="16"/>
        <v>0</v>
      </c>
      <c r="O632" s="36" t="e">
        <f t="shared" si="12"/>
        <v>#DIV/0!</v>
      </c>
    </row>
    <row r="633" spans="1:15" x14ac:dyDescent="0.25">
      <c r="A633" s="39">
        <v>60606</v>
      </c>
      <c r="B633" s="30" t="s">
        <v>41</v>
      </c>
      <c r="C633" s="30" t="s">
        <v>679</v>
      </c>
      <c r="D633" s="30" t="s">
        <v>684</v>
      </c>
      <c r="E633" s="68"/>
      <c r="F633" s="29">
        <v>0</v>
      </c>
      <c r="G633" s="29">
        <f t="shared" si="13"/>
        <v>0</v>
      </c>
      <c r="H633" s="29">
        <v>0</v>
      </c>
      <c r="I633" s="66">
        <f t="shared" si="14"/>
        <v>0</v>
      </c>
      <c r="J633" s="69" t="s">
        <v>1834</v>
      </c>
      <c r="K633" s="34">
        <v>0</v>
      </c>
      <c r="L633" s="56"/>
      <c r="M633" s="34">
        <f t="shared" si="15"/>
        <v>0</v>
      </c>
      <c r="N633" s="34">
        <f t="shared" si="16"/>
        <v>0</v>
      </c>
      <c r="O633" s="36" t="e">
        <f t="shared" si="12"/>
        <v>#DIV/0!</v>
      </c>
    </row>
    <row r="634" spans="1:15" x14ac:dyDescent="0.25">
      <c r="A634" s="39">
        <v>60607</v>
      </c>
      <c r="B634" s="30" t="s">
        <v>41</v>
      </c>
      <c r="C634" s="30" t="s">
        <v>679</v>
      </c>
      <c r="D634" s="30" t="s">
        <v>685</v>
      </c>
      <c r="E634" s="68"/>
      <c r="F634" s="29">
        <v>0</v>
      </c>
      <c r="G634" s="29">
        <f t="shared" si="13"/>
        <v>0</v>
      </c>
      <c r="H634" s="29">
        <v>0</v>
      </c>
      <c r="I634" s="66">
        <f t="shared" si="14"/>
        <v>0</v>
      </c>
      <c r="J634" s="69" t="s">
        <v>1834</v>
      </c>
      <c r="K634" s="34">
        <v>0</v>
      </c>
      <c r="L634" s="29">
        <v>0</v>
      </c>
      <c r="M634" s="34">
        <f t="shared" si="15"/>
        <v>0</v>
      </c>
      <c r="N634" s="34">
        <f t="shared" si="16"/>
        <v>0</v>
      </c>
      <c r="O634" s="36" t="e">
        <f t="shared" si="12"/>
        <v>#DIV/0!</v>
      </c>
    </row>
    <row r="635" spans="1:15" x14ac:dyDescent="0.25">
      <c r="A635" s="39">
        <v>60608</v>
      </c>
      <c r="B635" s="30" t="s">
        <v>41</v>
      </c>
      <c r="C635" s="30" t="s">
        <v>679</v>
      </c>
      <c r="D635" s="30" t="s">
        <v>686</v>
      </c>
      <c r="E635" s="68"/>
      <c r="F635" s="29">
        <v>0</v>
      </c>
      <c r="G635" s="29">
        <f t="shared" si="13"/>
        <v>0</v>
      </c>
      <c r="H635" s="29">
        <v>0</v>
      </c>
      <c r="I635" s="66">
        <f t="shared" si="14"/>
        <v>0</v>
      </c>
      <c r="J635" s="69" t="s">
        <v>1834</v>
      </c>
      <c r="K635" s="34">
        <v>0</v>
      </c>
      <c r="L635" s="56"/>
      <c r="M635" s="34">
        <f t="shared" si="15"/>
        <v>0</v>
      </c>
      <c r="N635" s="34">
        <f t="shared" si="16"/>
        <v>0</v>
      </c>
      <c r="O635" s="36" t="e">
        <f t="shared" si="12"/>
        <v>#DIV/0!</v>
      </c>
    </row>
    <row r="636" spans="1:15" x14ac:dyDescent="0.25">
      <c r="A636" s="39">
        <v>60609</v>
      </c>
      <c r="B636" s="30" t="s">
        <v>41</v>
      </c>
      <c r="C636" s="30" t="s">
        <v>679</v>
      </c>
      <c r="D636" s="30" t="s">
        <v>687</v>
      </c>
      <c r="E636" s="68"/>
      <c r="F636" s="29">
        <v>0</v>
      </c>
      <c r="G636" s="29">
        <f t="shared" si="13"/>
        <v>0</v>
      </c>
      <c r="H636" s="29">
        <v>0</v>
      </c>
      <c r="I636" s="66">
        <f t="shared" si="14"/>
        <v>0</v>
      </c>
      <c r="J636" s="69" t="s">
        <v>1834</v>
      </c>
      <c r="K636" s="34">
        <v>0</v>
      </c>
      <c r="L636" s="56"/>
      <c r="M636" s="34">
        <f t="shared" si="15"/>
        <v>0</v>
      </c>
      <c r="N636" s="34">
        <f t="shared" si="16"/>
        <v>0</v>
      </c>
      <c r="O636" s="36" t="e">
        <f t="shared" si="12"/>
        <v>#DIV/0!</v>
      </c>
    </row>
    <row r="637" spans="1:15" x14ac:dyDescent="0.25">
      <c r="A637" s="39">
        <v>60610</v>
      </c>
      <c r="B637" s="30" t="s">
        <v>41</v>
      </c>
      <c r="C637" s="30" t="s">
        <v>679</v>
      </c>
      <c r="D637" s="30" t="s">
        <v>688</v>
      </c>
      <c r="E637" s="68"/>
      <c r="F637" s="29">
        <v>0</v>
      </c>
      <c r="G637" s="29">
        <f t="shared" si="13"/>
        <v>0</v>
      </c>
      <c r="H637" s="29">
        <v>0</v>
      </c>
      <c r="I637" s="66">
        <f t="shared" si="14"/>
        <v>0</v>
      </c>
      <c r="J637" s="69" t="s">
        <v>1834</v>
      </c>
      <c r="K637" s="34">
        <v>0</v>
      </c>
      <c r="L637" s="56"/>
      <c r="M637" s="34">
        <f t="shared" si="15"/>
        <v>0</v>
      </c>
      <c r="N637" s="34">
        <f t="shared" si="16"/>
        <v>0</v>
      </c>
      <c r="O637" s="36" t="e">
        <f t="shared" si="12"/>
        <v>#DIV/0!</v>
      </c>
    </row>
    <row r="638" spans="1:15" x14ac:dyDescent="0.25">
      <c r="A638" s="39">
        <v>60611</v>
      </c>
      <c r="B638" s="30" t="s">
        <v>41</v>
      </c>
      <c r="C638" s="30" t="s">
        <v>679</v>
      </c>
      <c r="D638" s="30" t="s">
        <v>252</v>
      </c>
      <c r="E638" s="68"/>
      <c r="F638" s="29">
        <v>0</v>
      </c>
      <c r="G638" s="29">
        <f t="shared" si="13"/>
        <v>0</v>
      </c>
      <c r="H638" s="29">
        <v>0</v>
      </c>
      <c r="I638" s="66">
        <f t="shared" si="14"/>
        <v>0</v>
      </c>
      <c r="J638" s="69" t="s">
        <v>1834</v>
      </c>
      <c r="K638" s="34">
        <v>0</v>
      </c>
      <c r="L638" s="56"/>
      <c r="M638" s="34">
        <f t="shared" si="15"/>
        <v>0</v>
      </c>
      <c r="N638" s="34">
        <f t="shared" si="16"/>
        <v>0</v>
      </c>
      <c r="O638" s="36" t="e">
        <f t="shared" si="12"/>
        <v>#DIV/0!</v>
      </c>
    </row>
    <row r="639" spans="1:15" x14ac:dyDescent="0.25">
      <c r="A639" s="39">
        <v>60612</v>
      </c>
      <c r="B639" s="30" t="s">
        <v>41</v>
      </c>
      <c r="C639" s="30" t="s">
        <v>679</v>
      </c>
      <c r="D639" s="30" t="s">
        <v>689</v>
      </c>
      <c r="E639" s="68"/>
      <c r="F639" s="29">
        <v>0</v>
      </c>
      <c r="G639" s="29">
        <f t="shared" si="13"/>
        <v>0</v>
      </c>
      <c r="H639" s="29">
        <v>0</v>
      </c>
      <c r="I639" s="66">
        <f t="shared" si="14"/>
        <v>0</v>
      </c>
      <c r="J639" s="69" t="s">
        <v>1834</v>
      </c>
      <c r="K639" s="34">
        <v>0</v>
      </c>
      <c r="L639" s="29">
        <v>0</v>
      </c>
      <c r="M639" s="34">
        <f t="shared" si="15"/>
        <v>0</v>
      </c>
      <c r="N639" s="34">
        <f t="shared" si="16"/>
        <v>0</v>
      </c>
      <c r="O639" s="36" t="e">
        <f t="shared" si="12"/>
        <v>#DIV/0!</v>
      </c>
    </row>
    <row r="640" spans="1:15" x14ac:dyDescent="0.25">
      <c r="A640" s="39">
        <v>60613</v>
      </c>
      <c r="B640" s="30" t="s">
        <v>41</v>
      </c>
      <c r="C640" s="30" t="s">
        <v>679</v>
      </c>
      <c r="D640" s="30" t="s">
        <v>137</v>
      </c>
      <c r="E640" s="68"/>
      <c r="F640" s="29">
        <v>0</v>
      </c>
      <c r="G640" s="29">
        <f t="shared" si="13"/>
        <v>0</v>
      </c>
      <c r="H640" s="29">
        <v>0</v>
      </c>
      <c r="I640" s="66">
        <f t="shared" si="14"/>
        <v>0</v>
      </c>
      <c r="J640" s="69" t="s">
        <v>1834</v>
      </c>
      <c r="K640" s="34">
        <v>0</v>
      </c>
      <c r="L640" s="29">
        <v>0</v>
      </c>
      <c r="M640" s="34">
        <f t="shared" si="15"/>
        <v>0</v>
      </c>
      <c r="N640" s="34">
        <f t="shared" si="16"/>
        <v>0</v>
      </c>
      <c r="O640" s="36" t="e">
        <f t="shared" si="12"/>
        <v>#DIV/0!</v>
      </c>
    </row>
    <row r="641" spans="1:15" x14ac:dyDescent="0.25">
      <c r="A641" s="39">
        <v>60614</v>
      </c>
      <c r="B641" s="30" t="s">
        <v>41</v>
      </c>
      <c r="C641" s="30" t="s">
        <v>679</v>
      </c>
      <c r="D641" s="30" t="s">
        <v>690</v>
      </c>
      <c r="E641" s="64">
        <v>2528</v>
      </c>
      <c r="F641" s="65">
        <v>2870</v>
      </c>
      <c r="G641" s="65">
        <f t="shared" si="13"/>
        <v>342</v>
      </c>
      <c r="H641" s="65">
        <v>2371</v>
      </c>
      <c r="I641" s="66">
        <f t="shared" si="14"/>
        <v>499</v>
      </c>
      <c r="J641" s="67">
        <v>0.1739</v>
      </c>
      <c r="K641" s="34">
        <v>2941</v>
      </c>
      <c r="L641" s="56"/>
      <c r="M641" s="35">
        <f t="shared" si="15"/>
        <v>2371</v>
      </c>
      <c r="N641" s="35">
        <f t="shared" si="16"/>
        <v>570</v>
      </c>
      <c r="O641" s="36">
        <f t="shared" si="12"/>
        <v>0.19381162869772187</v>
      </c>
    </row>
    <row r="642" spans="1:15" x14ac:dyDescent="0.25">
      <c r="A642" s="39">
        <v>60615</v>
      </c>
      <c r="B642" s="30" t="s">
        <v>41</v>
      </c>
      <c r="C642" s="30" t="s">
        <v>679</v>
      </c>
      <c r="D642" s="30" t="s">
        <v>691</v>
      </c>
      <c r="E642" s="68"/>
      <c r="F642" s="29">
        <v>0</v>
      </c>
      <c r="G642" s="29">
        <f t="shared" si="13"/>
        <v>0</v>
      </c>
      <c r="H642" s="29">
        <v>0</v>
      </c>
      <c r="I642" s="66">
        <f t="shared" si="14"/>
        <v>0</v>
      </c>
      <c r="J642" s="69" t="s">
        <v>1834</v>
      </c>
      <c r="K642" s="34">
        <v>0</v>
      </c>
      <c r="L642" s="56"/>
      <c r="M642" s="34">
        <f t="shared" si="15"/>
        <v>0</v>
      </c>
      <c r="N642" s="34">
        <f t="shared" si="16"/>
        <v>0</v>
      </c>
      <c r="O642" s="36" t="e">
        <f t="shared" si="12"/>
        <v>#DIV/0!</v>
      </c>
    </row>
    <row r="643" spans="1:15" x14ac:dyDescent="0.25">
      <c r="A643" s="39">
        <v>60701</v>
      </c>
      <c r="B643" s="30" t="s">
        <v>41</v>
      </c>
      <c r="C643" s="30" t="s">
        <v>692</v>
      </c>
      <c r="D643" s="30" t="s">
        <v>693</v>
      </c>
      <c r="E643" s="64">
        <v>15864</v>
      </c>
      <c r="F643" s="65">
        <v>17919</v>
      </c>
      <c r="G643" s="65">
        <f t="shared" si="13"/>
        <v>2055</v>
      </c>
      <c r="H643" s="65">
        <v>15953</v>
      </c>
      <c r="I643" s="66">
        <f t="shared" si="14"/>
        <v>1966</v>
      </c>
      <c r="J643" s="67">
        <v>0.10970000000000001</v>
      </c>
      <c r="K643" s="34">
        <v>18170</v>
      </c>
      <c r="L643" s="29">
        <v>1966</v>
      </c>
      <c r="M643" s="35">
        <f t="shared" si="15"/>
        <v>17919</v>
      </c>
      <c r="N643" s="35">
        <f t="shared" si="16"/>
        <v>251</v>
      </c>
      <c r="O643" s="36">
        <f t="shared" si="12"/>
        <v>1.3813979086406164E-2</v>
      </c>
    </row>
    <row r="644" spans="1:15" x14ac:dyDescent="0.25">
      <c r="A644" s="39">
        <v>60702</v>
      </c>
      <c r="B644" s="30" t="s">
        <v>41</v>
      </c>
      <c r="C644" s="30" t="s">
        <v>692</v>
      </c>
      <c r="D644" s="30" t="s">
        <v>694</v>
      </c>
      <c r="E644" s="68"/>
      <c r="F644" s="29">
        <v>0</v>
      </c>
      <c r="G644" s="29">
        <f t="shared" si="13"/>
        <v>0</v>
      </c>
      <c r="H644" s="29">
        <v>0</v>
      </c>
      <c r="I644" s="66">
        <f t="shared" si="14"/>
        <v>0</v>
      </c>
      <c r="J644" s="69" t="s">
        <v>1834</v>
      </c>
      <c r="K644" s="34">
        <v>0</v>
      </c>
      <c r="L644" s="56"/>
      <c r="M644" s="34">
        <f t="shared" si="15"/>
        <v>0</v>
      </c>
      <c r="N644" s="34">
        <f t="shared" si="16"/>
        <v>0</v>
      </c>
      <c r="O644" s="36" t="e">
        <f t="shared" si="12"/>
        <v>#DIV/0!</v>
      </c>
    </row>
    <row r="645" spans="1:15" x14ac:dyDescent="0.25">
      <c r="A645" s="39">
        <v>60703</v>
      </c>
      <c r="B645" s="30" t="s">
        <v>41</v>
      </c>
      <c r="C645" s="30" t="s">
        <v>692</v>
      </c>
      <c r="D645" s="30" t="s">
        <v>692</v>
      </c>
      <c r="E645" s="68"/>
      <c r="F645" s="29">
        <v>0</v>
      </c>
      <c r="G645" s="29">
        <f t="shared" si="13"/>
        <v>0</v>
      </c>
      <c r="H645" s="29">
        <v>0</v>
      </c>
      <c r="I645" s="66">
        <f t="shared" si="14"/>
        <v>0</v>
      </c>
      <c r="J645" s="69" t="s">
        <v>1834</v>
      </c>
      <c r="K645" s="34">
        <v>0</v>
      </c>
      <c r="L645" s="29">
        <v>0</v>
      </c>
      <c r="M645" s="34">
        <f t="shared" si="15"/>
        <v>0</v>
      </c>
      <c r="N645" s="34">
        <f t="shared" si="16"/>
        <v>0</v>
      </c>
      <c r="O645" s="36" t="e">
        <f t="shared" si="12"/>
        <v>#DIV/0!</v>
      </c>
    </row>
    <row r="646" spans="1:15" x14ac:dyDescent="0.25">
      <c r="A646" s="39">
        <v>60801</v>
      </c>
      <c r="B646" s="30" t="s">
        <v>41</v>
      </c>
      <c r="C646" s="30" t="s">
        <v>695</v>
      </c>
      <c r="D646" s="30" t="s">
        <v>695</v>
      </c>
      <c r="E646" s="64">
        <v>78590</v>
      </c>
      <c r="F646" s="65">
        <v>89695</v>
      </c>
      <c r="G646" s="65">
        <f t="shared" si="13"/>
        <v>11105</v>
      </c>
      <c r="H646" s="65">
        <v>74095</v>
      </c>
      <c r="I646" s="66">
        <f t="shared" si="14"/>
        <v>15600</v>
      </c>
      <c r="J646" s="67">
        <v>0.1739</v>
      </c>
      <c r="K646" s="34">
        <v>91552</v>
      </c>
      <c r="L646" s="29">
        <v>0</v>
      </c>
      <c r="M646" s="35">
        <f t="shared" si="15"/>
        <v>74095</v>
      </c>
      <c r="N646" s="35">
        <f t="shared" si="16"/>
        <v>17457</v>
      </c>
      <c r="O646" s="36">
        <f t="shared" si="12"/>
        <v>0.19067852149598041</v>
      </c>
    </row>
    <row r="647" spans="1:15" x14ac:dyDescent="0.25">
      <c r="A647" s="39">
        <v>60802</v>
      </c>
      <c r="B647" s="30" t="s">
        <v>41</v>
      </c>
      <c r="C647" s="30" t="s">
        <v>695</v>
      </c>
      <c r="D647" s="30" t="s">
        <v>696</v>
      </c>
      <c r="E647" s="64">
        <v>2888</v>
      </c>
      <c r="F647" s="65">
        <v>3086</v>
      </c>
      <c r="G647" s="65">
        <f t="shared" si="13"/>
        <v>198</v>
      </c>
      <c r="H647" s="65">
        <v>2416</v>
      </c>
      <c r="I647" s="66">
        <f t="shared" si="14"/>
        <v>670</v>
      </c>
      <c r="J647" s="67">
        <v>0.21709999999999999</v>
      </c>
      <c r="K647" s="34">
        <v>3105</v>
      </c>
      <c r="L647" s="56"/>
      <c r="M647" s="35">
        <f t="shared" si="15"/>
        <v>2416</v>
      </c>
      <c r="N647" s="35">
        <f t="shared" si="16"/>
        <v>689</v>
      </c>
      <c r="O647" s="36">
        <f t="shared" si="12"/>
        <v>0.22190016103059582</v>
      </c>
    </row>
    <row r="648" spans="1:15" x14ac:dyDescent="0.25">
      <c r="A648" s="39">
        <v>60803</v>
      </c>
      <c r="B648" s="30" t="s">
        <v>41</v>
      </c>
      <c r="C648" s="30" t="s">
        <v>695</v>
      </c>
      <c r="D648" s="30" t="s">
        <v>697</v>
      </c>
      <c r="E648" s="68"/>
      <c r="F648" s="29">
        <v>0</v>
      </c>
      <c r="G648" s="29">
        <f t="shared" si="13"/>
        <v>0</v>
      </c>
      <c r="H648" s="29">
        <v>0</v>
      </c>
      <c r="I648" s="66">
        <f t="shared" si="14"/>
        <v>0</v>
      </c>
      <c r="J648" s="69" t="s">
        <v>1834</v>
      </c>
      <c r="K648" s="34">
        <v>0</v>
      </c>
      <c r="L648" s="29">
        <v>0</v>
      </c>
      <c r="M648" s="34">
        <f t="shared" si="15"/>
        <v>0</v>
      </c>
      <c r="N648" s="34">
        <f t="shared" si="16"/>
        <v>0</v>
      </c>
      <c r="O648" s="36" t="e">
        <f t="shared" si="12"/>
        <v>#DIV/0!</v>
      </c>
    </row>
    <row r="649" spans="1:15" x14ac:dyDescent="0.25">
      <c r="A649" s="39">
        <v>60804</v>
      </c>
      <c r="B649" s="30" t="s">
        <v>41</v>
      </c>
      <c r="C649" s="30" t="s">
        <v>695</v>
      </c>
      <c r="D649" s="30" t="s">
        <v>698</v>
      </c>
      <c r="E649" s="68"/>
      <c r="F649" s="29">
        <v>0</v>
      </c>
      <c r="G649" s="29">
        <f t="shared" si="13"/>
        <v>0</v>
      </c>
      <c r="H649" s="29">
        <v>0</v>
      </c>
      <c r="I649" s="66">
        <f t="shared" si="14"/>
        <v>0</v>
      </c>
      <c r="J649" s="69" t="s">
        <v>1834</v>
      </c>
      <c r="K649" s="34">
        <v>0</v>
      </c>
      <c r="L649" s="56"/>
      <c r="M649" s="34">
        <f t="shared" si="15"/>
        <v>0</v>
      </c>
      <c r="N649" s="34">
        <f t="shared" si="16"/>
        <v>0</v>
      </c>
      <c r="O649" s="36" t="e">
        <f t="shared" si="12"/>
        <v>#DIV/0!</v>
      </c>
    </row>
    <row r="650" spans="1:15" x14ac:dyDescent="0.25">
      <c r="A650" s="39">
        <v>60805</v>
      </c>
      <c r="B650" s="30" t="s">
        <v>41</v>
      </c>
      <c r="C650" s="30" t="s">
        <v>695</v>
      </c>
      <c r="D650" s="30" t="s">
        <v>699</v>
      </c>
      <c r="E650" s="68"/>
      <c r="F650" s="29">
        <v>0</v>
      </c>
      <c r="G650" s="29">
        <f t="shared" si="13"/>
        <v>0</v>
      </c>
      <c r="H650" s="29">
        <v>0</v>
      </c>
      <c r="I650" s="66">
        <f t="shared" si="14"/>
        <v>0</v>
      </c>
      <c r="J650" s="69" t="s">
        <v>1834</v>
      </c>
      <c r="K650" s="34">
        <v>0</v>
      </c>
      <c r="L650" s="56"/>
      <c r="M650" s="34">
        <f t="shared" si="15"/>
        <v>0</v>
      </c>
      <c r="N650" s="34">
        <f t="shared" si="16"/>
        <v>0</v>
      </c>
      <c r="O650" s="36" t="e">
        <f t="shared" si="12"/>
        <v>#DIV/0!</v>
      </c>
    </row>
    <row r="651" spans="1:15" x14ac:dyDescent="0.25">
      <c r="A651" s="39">
        <v>60806</v>
      </c>
      <c r="B651" s="30" t="s">
        <v>41</v>
      </c>
      <c r="C651" s="30" t="s">
        <v>695</v>
      </c>
      <c r="D651" s="30" t="s">
        <v>700</v>
      </c>
      <c r="E651" s="68"/>
      <c r="F651" s="29">
        <v>0</v>
      </c>
      <c r="G651" s="29">
        <f t="shared" si="13"/>
        <v>0</v>
      </c>
      <c r="H651" s="29">
        <v>0</v>
      </c>
      <c r="I651" s="66">
        <f t="shared" si="14"/>
        <v>0</v>
      </c>
      <c r="J651" s="69" t="s">
        <v>1834</v>
      </c>
      <c r="K651" s="34">
        <v>0</v>
      </c>
      <c r="L651" s="56"/>
      <c r="M651" s="34">
        <f t="shared" si="15"/>
        <v>0</v>
      </c>
      <c r="N651" s="34">
        <f t="shared" si="16"/>
        <v>0</v>
      </c>
      <c r="O651" s="36" t="e">
        <f t="shared" si="12"/>
        <v>#DIV/0!</v>
      </c>
    </row>
    <row r="652" spans="1:15" x14ac:dyDescent="0.25">
      <c r="A652" s="39">
        <v>60807</v>
      </c>
      <c r="B652" s="30" t="s">
        <v>41</v>
      </c>
      <c r="C652" s="30" t="s">
        <v>695</v>
      </c>
      <c r="D652" s="30" t="s">
        <v>701</v>
      </c>
      <c r="E652" s="68"/>
      <c r="F652" s="29">
        <v>0</v>
      </c>
      <c r="G652" s="29">
        <f t="shared" si="13"/>
        <v>0</v>
      </c>
      <c r="H652" s="29">
        <v>0</v>
      </c>
      <c r="I652" s="66">
        <f t="shared" si="14"/>
        <v>0</v>
      </c>
      <c r="J652" s="69" t="s">
        <v>1834</v>
      </c>
      <c r="K652" s="34">
        <v>0</v>
      </c>
      <c r="L652" s="29">
        <v>0</v>
      </c>
      <c r="M652" s="34">
        <f t="shared" si="15"/>
        <v>0</v>
      </c>
      <c r="N652" s="34">
        <f t="shared" si="16"/>
        <v>0</v>
      </c>
      <c r="O652" s="36" t="e">
        <f t="shared" si="12"/>
        <v>#DIV/0!</v>
      </c>
    </row>
    <row r="653" spans="1:15" x14ac:dyDescent="0.25">
      <c r="A653" s="39">
        <v>60808</v>
      </c>
      <c r="B653" s="30" t="s">
        <v>41</v>
      </c>
      <c r="C653" s="30" t="s">
        <v>695</v>
      </c>
      <c r="D653" s="30" t="s">
        <v>702</v>
      </c>
      <c r="E653" s="64">
        <v>3387</v>
      </c>
      <c r="F653" s="65">
        <v>3528</v>
      </c>
      <c r="G653" s="65">
        <f t="shared" si="13"/>
        <v>141</v>
      </c>
      <c r="H653" s="65">
        <v>3101</v>
      </c>
      <c r="I653" s="66">
        <f t="shared" si="14"/>
        <v>427</v>
      </c>
      <c r="J653" s="67">
        <v>0.121</v>
      </c>
      <c r="K653" s="34">
        <v>3540</v>
      </c>
      <c r="L653" s="56"/>
      <c r="M653" s="35">
        <f t="shared" si="15"/>
        <v>3101</v>
      </c>
      <c r="N653" s="35">
        <f t="shared" si="16"/>
        <v>439</v>
      </c>
      <c r="O653" s="36">
        <f t="shared" si="12"/>
        <v>0.12401129943502825</v>
      </c>
    </row>
    <row r="654" spans="1:15" x14ac:dyDescent="0.25">
      <c r="A654" s="39">
        <v>60809</v>
      </c>
      <c r="B654" s="30" t="s">
        <v>41</v>
      </c>
      <c r="C654" s="30" t="s">
        <v>695</v>
      </c>
      <c r="D654" s="30" t="s">
        <v>703</v>
      </c>
      <c r="E654" s="68"/>
      <c r="F654" s="29">
        <v>0</v>
      </c>
      <c r="G654" s="29">
        <f t="shared" si="13"/>
        <v>0</v>
      </c>
      <c r="H654" s="29">
        <v>0</v>
      </c>
      <c r="I654" s="66">
        <f t="shared" si="14"/>
        <v>0</v>
      </c>
      <c r="J654" s="69" t="s">
        <v>1834</v>
      </c>
      <c r="K654" s="34">
        <v>0</v>
      </c>
      <c r="L654" s="29">
        <v>0</v>
      </c>
      <c r="M654" s="34">
        <f t="shared" si="15"/>
        <v>0</v>
      </c>
      <c r="N654" s="34">
        <f t="shared" si="16"/>
        <v>0</v>
      </c>
      <c r="O654" s="36" t="e">
        <f t="shared" si="12"/>
        <v>#DIV/0!</v>
      </c>
    </row>
    <row r="655" spans="1:15" x14ac:dyDescent="0.25">
      <c r="A655" s="39">
        <v>60810</v>
      </c>
      <c r="B655" s="30" t="s">
        <v>41</v>
      </c>
      <c r="C655" s="30" t="s">
        <v>695</v>
      </c>
      <c r="D655" s="30" t="s">
        <v>704</v>
      </c>
      <c r="E655" s="68"/>
      <c r="F655" s="29">
        <v>0</v>
      </c>
      <c r="G655" s="29">
        <f t="shared" si="13"/>
        <v>0</v>
      </c>
      <c r="H655" s="29">
        <v>0</v>
      </c>
      <c r="I655" s="66">
        <f t="shared" si="14"/>
        <v>0</v>
      </c>
      <c r="J655" s="69" t="s">
        <v>1834</v>
      </c>
      <c r="K655" s="34">
        <v>0</v>
      </c>
      <c r="L655" s="56"/>
      <c r="M655" s="34">
        <f t="shared" si="15"/>
        <v>0</v>
      </c>
      <c r="N655" s="34">
        <f t="shared" si="16"/>
        <v>0</v>
      </c>
      <c r="O655" s="36" t="e">
        <f t="shared" si="12"/>
        <v>#DIV/0!</v>
      </c>
    </row>
    <row r="656" spans="1:15" x14ac:dyDescent="0.25">
      <c r="A656" s="39">
        <v>60811</v>
      </c>
      <c r="B656" s="30" t="s">
        <v>41</v>
      </c>
      <c r="C656" s="30" t="s">
        <v>695</v>
      </c>
      <c r="D656" s="30" t="s">
        <v>705</v>
      </c>
      <c r="E656" s="68"/>
      <c r="F656" s="29">
        <v>0</v>
      </c>
      <c r="G656" s="29">
        <f t="shared" si="13"/>
        <v>0</v>
      </c>
      <c r="H656" s="29">
        <v>0</v>
      </c>
      <c r="I656" s="66">
        <f t="shared" si="14"/>
        <v>0</v>
      </c>
      <c r="J656" s="69" t="s">
        <v>1834</v>
      </c>
      <c r="K656" s="34">
        <v>0</v>
      </c>
      <c r="L656" s="56"/>
      <c r="M656" s="34">
        <f t="shared" si="15"/>
        <v>0</v>
      </c>
      <c r="N656" s="34">
        <f t="shared" si="16"/>
        <v>0</v>
      </c>
      <c r="O656" s="36" t="e">
        <f t="shared" si="12"/>
        <v>#DIV/0!</v>
      </c>
    </row>
    <row r="657" spans="1:15" x14ac:dyDescent="0.25">
      <c r="A657" s="39">
        <v>60812</v>
      </c>
      <c r="B657" s="30" t="s">
        <v>41</v>
      </c>
      <c r="C657" s="30" t="s">
        <v>695</v>
      </c>
      <c r="D657" s="30" t="s">
        <v>150</v>
      </c>
      <c r="E657" s="68"/>
      <c r="F657" s="29">
        <v>0</v>
      </c>
      <c r="G657" s="29">
        <f t="shared" si="13"/>
        <v>0</v>
      </c>
      <c r="H657" s="29">
        <v>0</v>
      </c>
      <c r="I657" s="66">
        <f t="shared" si="14"/>
        <v>0</v>
      </c>
      <c r="J657" s="69" t="s">
        <v>1834</v>
      </c>
      <c r="K657" s="34">
        <v>0</v>
      </c>
      <c r="L657" s="56"/>
      <c r="M657" s="34">
        <f t="shared" si="15"/>
        <v>0</v>
      </c>
      <c r="N657" s="34">
        <f t="shared" si="16"/>
        <v>0</v>
      </c>
      <c r="O657" s="36" t="e">
        <f t="shared" si="12"/>
        <v>#DIV/0!</v>
      </c>
    </row>
    <row r="658" spans="1:15" x14ac:dyDescent="0.25">
      <c r="A658" s="39">
        <v>60901</v>
      </c>
      <c r="B658" s="30" t="s">
        <v>41</v>
      </c>
      <c r="C658" s="30" t="s">
        <v>706</v>
      </c>
      <c r="D658" s="30" t="s">
        <v>706</v>
      </c>
      <c r="E658" s="64">
        <v>12839</v>
      </c>
      <c r="F658" s="65">
        <v>14939</v>
      </c>
      <c r="G658" s="65">
        <f t="shared" si="13"/>
        <v>2100</v>
      </c>
      <c r="H658" s="65">
        <v>12181</v>
      </c>
      <c r="I658" s="66">
        <f t="shared" si="14"/>
        <v>2758</v>
      </c>
      <c r="J658" s="67">
        <v>0.18459999999999999</v>
      </c>
      <c r="K658" s="34">
        <v>15315</v>
      </c>
      <c r="L658" s="29">
        <v>0</v>
      </c>
      <c r="M658" s="35">
        <f t="shared" si="15"/>
        <v>12181</v>
      </c>
      <c r="N658" s="35">
        <f t="shared" si="16"/>
        <v>3134</v>
      </c>
      <c r="O658" s="36">
        <f t="shared" si="12"/>
        <v>0.20463597779954293</v>
      </c>
    </row>
    <row r="659" spans="1:15" x14ac:dyDescent="0.25">
      <c r="A659" s="39">
        <v>60902</v>
      </c>
      <c r="B659" s="30" t="s">
        <v>41</v>
      </c>
      <c r="C659" s="30" t="s">
        <v>706</v>
      </c>
      <c r="D659" s="30" t="s">
        <v>707</v>
      </c>
      <c r="E659" s="68"/>
      <c r="F659" s="29">
        <v>0</v>
      </c>
      <c r="G659" s="29">
        <f t="shared" si="13"/>
        <v>0</v>
      </c>
      <c r="H659" s="29">
        <v>0</v>
      </c>
      <c r="I659" s="66">
        <f t="shared" si="14"/>
        <v>0</v>
      </c>
      <c r="J659" s="69" t="s">
        <v>1834</v>
      </c>
      <c r="K659" s="34">
        <v>0</v>
      </c>
      <c r="L659" s="56"/>
      <c r="M659" s="34">
        <f t="shared" si="15"/>
        <v>0</v>
      </c>
      <c r="N659" s="34">
        <f t="shared" si="16"/>
        <v>0</v>
      </c>
      <c r="O659" s="36" t="e">
        <f t="shared" si="12"/>
        <v>#DIV/0!</v>
      </c>
    </row>
    <row r="660" spans="1:15" x14ac:dyDescent="0.25">
      <c r="A660" s="39">
        <v>60903</v>
      </c>
      <c r="B660" s="30" t="s">
        <v>41</v>
      </c>
      <c r="C660" s="30" t="s">
        <v>706</v>
      </c>
      <c r="D660" s="30" t="s">
        <v>708</v>
      </c>
      <c r="E660" s="68"/>
      <c r="F660" s="29">
        <v>0</v>
      </c>
      <c r="G660" s="29">
        <f t="shared" si="13"/>
        <v>0</v>
      </c>
      <c r="H660" s="29">
        <v>0</v>
      </c>
      <c r="I660" s="66">
        <f t="shared" si="14"/>
        <v>0</v>
      </c>
      <c r="J660" s="69" t="s">
        <v>1834</v>
      </c>
      <c r="K660" s="34">
        <v>0</v>
      </c>
      <c r="L660" s="56"/>
      <c r="M660" s="34">
        <f t="shared" si="15"/>
        <v>0</v>
      </c>
      <c r="N660" s="34">
        <f t="shared" si="16"/>
        <v>0</v>
      </c>
      <c r="O660" s="36" t="e">
        <f t="shared" si="12"/>
        <v>#DIV/0!</v>
      </c>
    </row>
    <row r="661" spans="1:15" x14ac:dyDescent="0.25">
      <c r="A661" s="39">
        <v>60904</v>
      </c>
      <c r="B661" s="30" t="s">
        <v>41</v>
      </c>
      <c r="C661" s="30" t="s">
        <v>706</v>
      </c>
      <c r="D661" s="30" t="s">
        <v>709</v>
      </c>
      <c r="E661" s="68"/>
      <c r="F661" s="29">
        <v>0</v>
      </c>
      <c r="G661" s="29">
        <f t="shared" si="13"/>
        <v>0</v>
      </c>
      <c r="H661" s="29">
        <v>0</v>
      </c>
      <c r="I661" s="66">
        <f t="shared" si="14"/>
        <v>0</v>
      </c>
      <c r="J661" s="69" t="s">
        <v>1834</v>
      </c>
      <c r="K661" s="34">
        <v>0</v>
      </c>
      <c r="L661" s="56"/>
      <c r="M661" s="34">
        <f t="shared" si="15"/>
        <v>0</v>
      </c>
      <c r="N661" s="34">
        <f t="shared" si="16"/>
        <v>0</v>
      </c>
      <c r="O661" s="36" t="e">
        <f t="shared" si="12"/>
        <v>#DIV/0!</v>
      </c>
    </row>
    <row r="662" spans="1:15" x14ac:dyDescent="0.25">
      <c r="A662" s="39">
        <v>60905</v>
      </c>
      <c r="B662" s="30" t="s">
        <v>41</v>
      </c>
      <c r="C662" s="30" t="s">
        <v>706</v>
      </c>
      <c r="D662" s="30" t="s">
        <v>710</v>
      </c>
      <c r="E662" s="68"/>
      <c r="F662" s="29">
        <v>0</v>
      </c>
      <c r="G662" s="29">
        <f t="shared" si="13"/>
        <v>0</v>
      </c>
      <c r="H662" s="29">
        <v>0</v>
      </c>
      <c r="I662" s="66">
        <f t="shared" si="14"/>
        <v>0</v>
      </c>
      <c r="J662" s="69" t="s">
        <v>1834</v>
      </c>
      <c r="K662" s="34">
        <v>0</v>
      </c>
      <c r="L662" s="56"/>
      <c r="M662" s="34">
        <f t="shared" si="15"/>
        <v>0</v>
      </c>
      <c r="N662" s="34">
        <f t="shared" si="16"/>
        <v>0</v>
      </c>
      <c r="O662" s="36" t="e">
        <f t="shared" si="12"/>
        <v>#DIV/0!</v>
      </c>
    </row>
    <row r="663" spans="1:15" x14ac:dyDescent="0.25">
      <c r="A663" s="39">
        <v>60906</v>
      </c>
      <c r="B663" s="30" t="s">
        <v>41</v>
      </c>
      <c r="C663" s="30" t="s">
        <v>706</v>
      </c>
      <c r="D663" s="30" t="s">
        <v>711</v>
      </c>
      <c r="E663" s="68"/>
      <c r="F663" s="29">
        <v>0</v>
      </c>
      <c r="G663" s="29">
        <f t="shared" si="13"/>
        <v>0</v>
      </c>
      <c r="H663" s="29">
        <v>0</v>
      </c>
      <c r="I663" s="66">
        <f t="shared" si="14"/>
        <v>0</v>
      </c>
      <c r="J663" s="69" t="s">
        <v>1834</v>
      </c>
      <c r="K663" s="34">
        <v>0</v>
      </c>
      <c r="L663" s="56"/>
      <c r="M663" s="34">
        <f t="shared" si="15"/>
        <v>0</v>
      </c>
      <c r="N663" s="34">
        <f t="shared" si="16"/>
        <v>0</v>
      </c>
      <c r="O663" s="36" t="e">
        <f t="shared" si="12"/>
        <v>#DIV/0!</v>
      </c>
    </row>
    <row r="664" spans="1:15" x14ac:dyDescent="0.25">
      <c r="A664" s="39">
        <v>60907</v>
      </c>
      <c r="B664" s="30" t="s">
        <v>41</v>
      </c>
      <c r="C664" s="30" t="s">
        <v>706</v>
      </c>
      <c r="D664" s="30" t="s">
        <v>712</v>
      </c>
      <c r="E664" s="68"/>
      <c r="F664" s="29">
        <v>0</v>
      </c>
      <c r="G664" s="29">
        <f t="shared" si="13"/>
        <v>0</v>
      </c>
      <c r="H664" s="29">
        <v>0</v>
      </c>
      <c r="I664" s="66">
        <f t="shared" si="14"/>
        <v>0</v>
      </c>
      <c r="J664" s="69" t="s">
        <v>1834</v>
      </c>
      <c r="K664" s="34">
        <v>0</v>
      </c>
      <c r="L664" s="56"/>
      <c r="M664" s="34">
        <f t="shared" si="15"/>
        <v>0</v>
      </c>
      <c r="N664" s="34">
        <f t="shared" si="16"/>
        <v>0</v>
      </c>
      <c r="O664" s="36" t="e">
        <f t="shared" si="12"/>
        <v>#DIV/0!</v>
      </c>
    </row>
    <row r="665" spans="1:15" x14ac:dyDescent="0.25">
      <c r="A665" s="39">
        <v>61001</v>
      </c>
      <c r="B665" s="30" t="s">
        <v>41</v>
      </c>
      <c r="C665" s="30" t="s">
        <v>238</v>
      </c>
      <c r="D665" s="30" t="s">
        <v>713</v>
      </c>
      <c r="E665" s="64">
        <v>8821</v>
      </c>
      <c r="F665" s="65">
        <v>9891</v>
      </c>
      <c r="G665" s="65">
        <f t="shared" si="13"/>
        <v>1070</v>
      </c>
      <c r="H665" s="65">
        <v>8413</v>
      </c>
      <c r="I665" s="66">
        <f t="shared" si="14"/>
        <v>1478</v>
      </c>
      <c r="J665" s="67">
        <v>0.14940000000000001</v>
      </c>
      <c r="K665" s="34">
        <v>10097</v>
      </c>
      <c r="L665" s="29">
        <v>1478</v>
      </c>
      <c r="M665" s="35">
        <f t="shared" si="15"/>
        <v>9891</v>
      </c>
      <c r="N665" s="35">
        <f t="shared" si="16"/>
        <v>206</v>
      </c>
      <c r="O665" s="36">
        <f t="shared" si="12"/>
        <v>2.0402099633554521E-2</v>
      </c>
    </row>
    <row r="666" spans="1:15" x14ac:dyDescent="0.25">
      <c r="A666" s="39">
        <v>61002</v>
      </c>
      <c r="B666" s="30" t="s">
        <v>41</v>
      </c>
      <c r="C666" s="30" t="s">
        <v>238</v>
      </c>
      <c r="D666" s="30" t="s">
        <v>714</v>
      </c>
      <c r="E666" s="68"/>
      <c r="F666" s="29">
        <v>0</v>
      </c>
      <c r="G666" s="29">
        <f t="shared" si="13"/>
        <v>0</v>
      </c>
      <c r="H666" s="29">
        <v>0</v>
      </c>
      <c r="I666" s="66">
        <f t="shared" si="14"/>
        <v>0</v>
      </c>
      <c r="J666" s="69" t="s">
        <v>1834</v>
      </c>
      <c r="K666" s="34">
        <v>0</v>
      </c>
      <c r="L666" s="56"/>
      <c r="M666" s="34">
        <f t="shared" si="15"/>
        <v>0</v>
      </c>
      <c r="N666" s="34">
        <f t="shared" si="16"/>
        <v>0</v>
      </c>
      <c r="O666" s="36" t="e">
        <f t="shared" si="12"/>
        <v>#DIV/0!</v>
      </c>
    </row>
    <row r="667" spans="1:15" x14ac:dyDescent="0.25">
      <c r="A667" s="39">
        <v>61003</v>
      </c>
      <c r="B667" s="30" t="s">
        <v>41</v>
      </c>
      <c r="C667" s="30" t="s">
        <v>238</v>
      </c>
      <c r="D667" s="30" t="s">
        <v>715</v>
      </c>
      <c r="E667" s="68"/>
      <c r="F667" s="29">
        <v>0</v>
      </c>
      <c r="G667" s="29">
        <f t="shared" si="13"/>
        <v>0</v>
      </c>
      <c r="H667" s="29">
        <v>0</v>
      </c>
      <c r="I667" s="66">
        <f t="shared" si="14"/>
        <v>0</v>
      </c>
      <c r="J667" s="69" t="s">
        <v>1834</v>
      </c>
      <c r="K667" s="34">
        <v>0</v>
      </c>
      <c r="L667" s="56"/>
      <c r="M667" s="34">
        <f t="shared" si="15"/>
        <v>0</v>
      </c>
      <c r="N667" s="34">
        <f t="shared" si="16"/>
        <v>0</v>
      </c>
      <c r="O667" s="36" t="e">
        <f t="shared" si="12"/>
        <v>#DIV/0!</v>
      </c>
    </row>
    <row r="668" spans="1:15" x14ac:dyDescent="0.25">
      <c r="A668" s="39">
        <v>61004</v>
      </c>
      <c r="B668" s="30" t="s">
        <v>41</v>
      </c>
      <c r="C668" s="30" t="s">
        <v>238</v>
      </c>
      <c r="D668" s="30" t="s">
        <v>716</v>
      </c>
      <c r="E668" s="68"/>
      <c r="F668" s="29">
        <v>0</v>
      </c>
      <c r="G668" s="29">
        <f t="shared" si="13"/>
        <v>0</v>
      </c>
      <c r="H668" s="29">
        <v>0</v>
      </c>
      <c r="I668" s="66">
        <f t="shared" si="14"/>
        <v>0</v>
      </c>
      <c r="J668" s="69" t="s">
        <v>1834</v>
      </c>
      <c r="K668" s="34">
        <v>0</v>
      </c>
      <c r="L668" s="56"/>
      <c r="M668" s="34">
        <f t="shared" si="15"/>
        <v>0</v>
      </c>
      <c r="N668" s="34">
        <f t="shared" si="16"/>
        <v>0</v>
      </c>
      <c r="O668" s="36" t="e">
        <f t="shared" si="12"/>
        <v>#DIV/0!</v>
      </c>
    </row>
    <row r="669" spans="1:15" x14ac:dyDescent="0.25">
      <c r="A669" s="39">
        <v>61005</v>
      </c>
      <c r="B669" s="30" t="s">
        <v>41</v>
      </c>
      <c r="C669" s="30" t="s">
        <v>238</v>
      </c>
      <c r="D669" s="30" t="s">
        <v>717</v>
      </c>
      <c r="E669" s="68"/>
      <c r="F669" s="29">
        <v>0</v>
      </c>
      <c r="G669" s="29">
        <f t="shared" si="13"/>
        <v>0</v>
      </c>
      <c r="H669" s="29">
        <v>0</v>
      </c>
      <c r="I669" s="66">
        <f t="shared" si="14"/>
        <v>0</v>
      </c>
      <c r="J669" s="69" t="s">
        <v>1834</v>
      </c>
      <c r="K669" s="34">
        <v>0</v>
      </c>
      <c r="L669" s="29">
        <v>0</v>
      </c>
      <c r="M669" s="34">
        <f t="shared" si="15"/>
        <v>0</v>
      </c>
      <c r="N669" s="34">
        <f t="shared" si="16"/>
        <v>0</v>
      </c>
      <c r="O669" s="36" t="e">
        <f t="shared" si="12"/>
        <v>#DIV/0!</v>
      </c>
    </row>
    <row r="670" spans="1:15" x14ac:dyDescent="0.25">
      <c r="A670" s="39">
        <v>61006</v>
      </c>
      <c r="B670" s="30" t="s">
        <v>41</v>
      </c>
      <c r="C670" s="30" t="s">
        <v>238</v>
      </c>
      <c r="D670" s="30" t="s">
        <v>718</v>
      </c>
      <c r="E670" s="68"/>
      <c r="F670" s="29">
        <v>0</v>
      </c>
      <c r="G670" s="29">
        <f t="shared" si="13"/>
        <v>0</v>
      </c>
      <c r="H670" s="29">
        <v>0</v>
      </c>
      <c r="I670" s="66">
        <f t="shared" si="14"/>
        <v>0</v>
      </c>
      <c r="J670" s="69" t="s">
        <v>1834</v>
      </c>
      <c r="K670" s="34">
        <v>0</v>
      </c>
      <c r="L670" s="29">
        <v>0</v>
      </c>
      <c r="M670" s="34">
        <f t="shared" si="15"/>
        <v>0</v>
      </c>
      <c r="N670" s="34">
        <f t="shared" si="16"/>
        <v>0</v>
      </c>
      <c r="O670" s="36" t="e">
        <f t="shared" si="12"/>
        <v>#DIV/0!</v>
      </c>
    </row>
    <row r="671" spans="1:15" x14ac:dyDescent="0.25">
      <c r="A671" s="39">
        <v>61007</v>
      </c>
      <c r="B671" s="30" t="s">
        <v>41</v>
      </c>
      <c r="C671" s="30" t="s">
        <v>238</v>
      </c>
      <c r="D671" s="30" t="s">
        <v>719</v>
      </c>
      <c r="E671" s="68"/>
      <c r="F671" s="29">
        <v>0</v>
      </c>
      <c r="G671" s="29">
        <f t="shared" si="13"/>
        <v>0</v>
      </c>
      <c r="H671" s="29">
        <v>0</v>
      </c>
      <c r="I671" s="66">
        <f t="shared" si="14"/>
        <v>0</v>
      </c>
      <c r="J671" s="69" t="s">
        <v>1834</v>
      </c>
      <c r="K671" s="34">
        <v>0</v>
      </c>
      <c r="L671" s="29">
        <v>0</v>
      </c>
      <c r="M671" s="34">
        <f t="shared" si="15"/>
        <v>0</v>
      </c>
      <c r="N671" s="34">
        <f t="shared" si="16"/>
        <v>0</v>
      </c>
      <c r="O671" s="36" t="e">
        <f t="shared" si="12"/>
        <v>#DIV/0!</v>
      </c>
    </row>
    <row r="672" spans="1:15" x14ac:dyDescent="0.25">
      <c r="A672" s="39">
        <v>61101</v>
      </c>
      <c r="B672" s="30" t="s">
        <v>41</v>
      </c>
      <c r="C672" s="30" t="s">
        <v>553</v>
      </c>
      <c r="D672" s="30" t="s">
        <v>553</v>
      </c>
      <c r="E672" s="64">
        <v>3979</v>
      </c>
      <c r="F672" s="65">
        <v>4466</v>
      </c>
      <c r="G672" s="65">
        <f t="shared" si="13"/>
        <v>487</v>
      </c>
      <c r="H672" s="65">
        <v>3772</v>
      </c>
      <c r="I672" s="66">
        <f t="shared" si="14"/>
        <v>694</v>
      </c>
      <c r="J672" s="67">
        <v>0.15540000000000001</v>
      </c>
      <c r="K672" s="34">
        <v>4596</v>
      </c>
      <c r="L672" s="56"/>
      <c r="M672" s="35">
        <f t="shared" si="15"/>
        <v>3772</v>
      </c>
      <c r="N672" s="35">
        <f t="shared" si="16"/>
        <v>824</v>
      </c>
      <c r="O672" s="36">
        <f t="shared" si="12"/>
        <v>0.17928633594429938</v>
      </c>
    </row>
    <row r="673" spans="1:15" x14ac:dyDescent="0.25">
      <c r="A673" s="39">
        <v>61102</v>
      </c>
      <c r="B673" s="30" t="s">
        <v>41</v>
      </c>
      <c r="C673" s="30" t="s">
        <v>553</v>
      </c>
      <c r="D673" s="30" t="s">
        <v>720</v>
      </c>
      <c r="E673" s="68"/>
      <c r="F673" s="29">
        <v>0</v>
      </c>
      <c r="G673" s="29">
        <f t="shared" si="13"/>
        <v>0</v>
      </c>
      <c r="H673" s="29">
        <v>0</v>
      </c>
      <c r="I673" s="66">
        <f t="shared" si="14"/>
        <v>0</v>
      </c>
      <c r="J673" s="69" t="s">
        <v>1834</v>
      </c>
      <c r="K673" s="34">
        <v>0</v>
      </c>
      <c r="L673" s="56"/>
      <c r="M673" s="34">
        <f t="shared" si="15"/>
        <v>0</v>
      </c>
      <c r="N673" s="34">
        <f t="shared" si="16"/>
        <v>0</v>
      </c>
      <c r="O673" s="36" t="e">
        <f t="shared" si="12"/>
        <v>#DIV/0!</v>
      </c>
    </row>
    <row r="674" spans="1:15" x14ac:dyDescent="0.25">
      <c r="A674" s="39">
        <v>61103</v>
      </c>
      <c r="B674" s="30" t="s">
        <v>41</v>
      </c>
      <c r="C674" s="30" t="s">
        <v>553</v>
      </c>
      <c r="D674" s="30" t="s">
        <v>721</v>
      </c>
      <c r="E674" s="68"/>
      <c r="F674" s="29">
        <v>0</v>
      </c>
      <c r="G674" s="29">
        <f t="shared" si="13"/>
        <v>0</v>
      </c>
      <c r="H674" s="29">
        <v>0</v>
      </c>
      <c r="I674" s="66">
        <f t="shared" si="14"/>
        <v>0</v>
      </c>
      <c r="J674" s="69" t="s">
        <v>1834</v>
      </c>
      <c r="K674" s="34">
        <v>0</v>
      </c>
      <c r="L674" s="56"/>
      <c r="M674" s="34">
        <f t="shared" si="15"/>
        <v>0</v>
      </c>
      <c r="N674" s="34">
        <f t="shared" si="16"/>
        <v>0</v>
      </c>
      <c r="O674" s="36" t="e">
        <f t="shared" si="12"/>
        <v>#DIV/0!</v>
      </c>
    </row>
    <row r="675" spans="1:15" x14ac:dyDescent="0.25">
      <c r="A675" s="39">
        <v>61104</v>
      </c>
      <c r="B675" s="30" t="s">
        <v>41</v>
      </c>
      <c r="C675" s="30" t="s">
        <v>553</v>
      </c>
      <c r="D675" s="30" t="s">
        <v>722</v>
      </c>
      <c r="E675" s="68"/>
      <c r="F675" s="29">
        <v>0</v>
      </c>
      <c r="G675" s="29">
        <f t="shared" si="13"/>
        <v>0</v>
      </c>
      <c r="H675" s="29">
        <v>0</v>
      </c>
      <c r="I675" s="66">
        <f t="shared" si="14"/>
        <v>0</v>
      </c>
      <c r="J675" s="69" t="s">
        <v>1834</v>
      </c>
      <c r="K675" s="34">
        <v>0</v>
      </c>
      <c r="L675" s="56"/>
      <c r="M675" s="34">
        <f t="shared" si="15"/>
        <v>0</v>
      </c>
      <c r="N675" s="34">
        <f t="shared" si="16"/>
        <v>0</v>
      </c>
      <c r="O675" s="36" t="e">
        <f t="shared" si="12"/>
        <v>#DIV/0!</v>
      </c>
    </row>
    <row r="676" spans="1:15" x14ac:dyDescent="0.25">
      <c r="A676" s="39">
        <v>61105</v>
      </c>
      <c r="B676" s="30" t="s">
        <v>41</v>
      </c>
      <c r="C676" s="30" t="s">
        <v>553</v>
      </c>
      <c r="D676" s="30" t="s">
        <v>723</v>
      </c>
      <c r="E676" s="68"/>
      <c r="F676" s="29">
        <v>0</v>
      </c>
      <c r="G676" s="29">
        <f t="shared" si="13"/>
        <v>0</v>
      </c>
      <c r="H676" s="29">
        <v>0</v>
      </c>
      <c r="I676" s="66">
        <f t="shared" si="14"/>
        <v>0</v>
      </c>
      <c r="J676" s="69" t="s">
        <v>1834</v>
      </c>
      <c r="K676" s="34">
        <v>0</v>
      </c>
      <c r="L676" s="56"/>
      <c r="M676" s="34">
        <f t="shared" si="15"/>
        <v>0</v>
      </c>
      <c r="N676" s="34">
        <f t="shared" si="16"/>
        <v>0</v>
      </c>
      <c r="O676" s="36" t="e">
        <f t="shared" si="12"/>
        <v>#DIV/0!</v>
      </c>
    </row>
    <row r="677" spans="1:15" x14ac:dyDescent="0.25">
      <c r="A677" s="39">
        <v>61106</v>
      </c>
      <c r="B677" s="30" t="s">
        <v>41</v>
      </c>
      <c r="C677" s="30" t="s">
        <v>553</v>
      </c>
      <c r="D677" s="30" t="s">
        <v>724</v>
      </c>
      <c r="E677" s="68"/>
      <c r="F677" s="29">
        <v>0</v>
      </c>
      <c r="G677" s="29">
        <f t="shared" si="13"/>
        <v>0</v>
      </c>
      <c r="H677" s="29">
        <v>0</v>
      </c>
      <c r="I677" s="66">
        <f t="shared" si="14"/>
        <v>0</v>
      </c>
      <c r="J677" s="69" t="s">
        <v>1834</v>
      </c>
      <c r="K677" s="34">
        <v>0</v>
      </c>
      <c r="L677" s="56"/>
      <c r="M677" s="34">
        <f t="shared" si="15"/>
        <v>0</v>
      </c>
      <c r="N677" s="34">
        <f t="shared" si="16"/>
        <v>0</v>
      </c>
      <c r="O677" s="36" t="e">
        <f t="shared" si="12"/>
        <v>#DIV/0!</v>
      </c>
    </row>
    <row r="678" spans="1:15" x14ac:dyDescent="0.25">
      <c r="A678" s="39">
        <v>61107</v>
      </c>
      <c r="B678" s="30" t="s">
        <v>41</v>
      </c>
      <c r="C678" s="30" t="s">
        <v>553</v>
      </c>
      <c r="D678" s="30" t="s">
        <v>725</v>
      </c>
      <c r="E678" s="68"/>
      <c r="F678" s="29">
        <v>0</v>
      </c>
      <c r="G678" s="29">
        <f t="shared" si="13"/>
        <v>0</v>
      </c>
      <c r="H678" s="29">
        <v>0</v>
      </c>
      <c r="I678" s="66">
        <f t="shared" si="14"/>
        <v>0</v>
      </c>
      <c r="J678" s="69" t="s">
        <v>1834</v>
      </c>
      <c r="K678" s="34">
        <v>0</v>
      </c>
      <c r="L678" s="29">
        <v>0</v>
      </c>
      <c r="M678" s="34">
        <f t="shared" si="15"/>
        <v>0</v>
      </c>
      <c r="N678" s="34">
        <f t="shared" si="16"/>
        <v>0</v>
      </c>
      <c r="O678" s="36" t="e">
        <f t="shared" si="12"/>
        <v>#DIV/0!</v>
      </c>
    </row>
    <row r="679" spans="1:15" x14ac:dyDescent="0.25">
      <c r="A679" s="39">
        <v>61108</v>
      </c>
      <c r="B679" s="30" t="s">
        <v>41</v>
      </c>
      <c r="C679" s="30" t="s">
        <v>553</v>
      </c>
      <c r="D679" s="30" t="s">
        <v>726</v>
      </c>
      <c r="E679" s="68"/>
      <c r="F679" s="29">
        <v>0</v>
      </c>
      <c r="G679" s="29">
        <f t="shared" si="13"/>
        <v>0</v>
      </c>
      <c r="H679" s="29">
        <v>0</v>
      </c>
      <c r="I679" s="66">
        <f t="shared" si="14"/>
        <v>0</v>
      </c>
      <c r="J679" s="69" t="s">
        <v>1834</v>
      </c>
      <c r="K679" s="34">
        <v>0</v>
      </c>
      <c r="L679" s="56"/>
      <c r="M679" s="34">
        <f t="shared" si="15"/>
        <v>0</v>
      </c>
      <c r="N679" s="34">
        <f t="shared" si="16"/>
        <v>0</v>
      </c>
      <c r="O679" s="36" t="e">
        <f t="shared" si="12"/>
        <v>#DIV/0!</v>
      </c>
    </row>
    <row r="680" spans="1:15" x14ac:dyDescent="0.25">
      <c r="A680" s="39">
        <v>61109</v>
      </c>
      <c r="B680" s="30" t="s">
        <v>41</v>
      </c>
      <c r="C680" s="30" t="s">
        <v>553</v>
      </c>
      <c r="D680" s="30" t="s">
        <v>727</v>
      </c>
      <c r="E680" s="68"/>
      <c r="F680" s="29">
        <v>0</v>
      </c>
      <c r="G680" s="29">
        <f t="shared" si="13"/>
        <v>0</v>
      </c>
      <c r="H680" s="29">
        <v>0</v>
      </c>
      <c r="I680" s="66">
        <f t="shared" si="14"/>
        <v>0</v>
      </c>
      <c r="J680" s="69" t="s">
        <v>1834</v>
      </c>
      <c r="K680" s="34">
        <v>0</v>
      </c>
      <c r="L680" s="56"/>
      <c r="M680" s="34">
        <f t="shared" si="15"/>
        <v>0</v>
      </c>
      <c r="N680" s="34">
        <f t="shared" si="16"/>
        <v>0</v>
      </c>
      <c r="O680" s="36" t="e">
        <f t="shared" si="12"/>
        <v>#DIV/0!</v>
      </c>
    </row>
    <row r="681" spans="1:15" x14ac:dyDescent="0.25">
      <c r="A681" s="39">
        <v>61110</v>
      </c>
      <c r="B681" s="30" t="s">
        <v>41</v>
      </c>
      <c r="C681" s="30" t="s">
        <v>553</v>
      </c>
      <c r="D681" s="30" t="s">
        <v>728</v>
      </c>
      <c r="E681" s="68"/>
      <c r="F681" s="29">
        <v>0</v>
      </c>
      <c r="G681" s="29">
        <f t="shared" si="13"/>
        <v>0</v>
      </c>
      <c r="H681" s="29">
        <v>0</v>
      </c>
      <c r="I681" s="66">
        <f t="shared" si="14"/>
        <v>0</v>
      </c>
      <c r="J681" s="69" t="s">
        <v>1834</v>
      </c>
      <c r="K681" s="34">
        <v>0</v>
      </c>
      <c r="L681" s="56"/>
      <c r="M681" s="34">
        <f t="shared" si="15"/>
        <v>0</v>
      </c>
      <c r="N681" s="34">
        <f t="shared" si="16"/>
        <v>0</v>
      </c>
      <c r="O681" s="36" t="e">
        <f t="shared" si="12"/>
        <v>#DIV/0!</v>
      </c>
    </row>
    <row r="682" spans="1:15" x14ac:dyDescent="0.25">
      <c r="A682" s="39">
        <v>61111</v>
      </c>
      <c r="B682" s="30" t="s">
        <v>41</v>
      </c>
      <c r="C682" s="30" t="s">
        <v>553</v>
      </c>
      <c r="D682" s="30" t="s">
        <v>729</v>
      </c>
      <c r="E682" s="68"/>
      <c r="F682" s="29">
        <v>0</v>
      </c>
      <c r="G682" s="29">
        <f t="shared" si="13"/>
        <v>0</v>
      </c>
      <c r="H682" s="29">
        <v>0</v>
      </c>
      <c r="I682" s="66">
        <f t="shared" si="14"/>
        <v>0</v>
      </c>
      <c r="J682" s="69" t="s">
        <v>1834</v>
      </c>
      <c r="K682" s="34">
        <v>0</v>
      </c>
      <c r="L682" s="56"/>
      <c r="M682" s="34">
        <f t="shared" si="15"/>
        <v>0</v>
      </c>
      <c r="N682" s="34">
        <f t="shared" si="16"/>
        <v>0</v>
      </c>
      <c r="O682" s="36" t="e">
        <f t="shared" si="12"/>
        <v>#DIV/0!</v>
      </c>
    </row>
    <row r="683" spans="1:15" x14ac:dyDescent="0.25">
      <c r="A683" s="39">
        <v>61112</v>
      </c>
      <c r="B683" s="30" t="s">
        <v>41</v>
      </c>
      <c r="C683" s="30" t="s">
        <v>553</v>
      </c>
      <c r="D683" s="30" t="s">
        <v>730</v>
      </c>
      <c r="E683" s="68"/>
      <c r="F683" s="29">
        <v>0</v>
      </c>
      <c r="G683" s="29">
        <f t="shared" si="13"/>
        <v>0</v>
      </c>
      <c r="H683" s="29">
        <v>0</v>
      </c>
      <c r="I683" s="66">
        <f t="shared" si="14"/>
        <v>0</v>
      </c>
      <c r="J683" s="69" t="s">
        <v>1834</v>
      </c>
      <c r="K683" s="34">
        <v>0</v>
      </c>
      <c r="L683" s="56"/>
      <c r="M683" s="34">
        <f t="shared" si="15"/>
        <v>0</v>
      </c>
      <c r="N683" s="34">
        <f t="shared" si="16"/>
        <v>0</v>
      </c>
      <c r="O683" s="36" t="e">
        <f t="shared" si="12"/>
        <v>#DIV/0!</v>
      </c>
    </row>
    <row r="684" spans="1:15" x14ac:dyDescent="0.25">
      <c r="A684" s="39">
        <v>61113</v>
      </c>
      <c r="B684" s="30" t="s">
        <v>41</v>
      </c>
      <c r="C684" s="30" t="s">
        <v>553</v>
      </c>
      <c r="D684" s="30" t="s">
        <v>731</v>
      </c>
      <c r="E684" s="68"/>
      <c r="F684" s="29">
        <v>0</v>
      </c>
      <c r="G684" s="29">
        <f t="shared" si="13"/>
        <v>0</v>
      </c>
      <c r="H684" s="29">
        <v>0</v>
      </c>
      <c r="I684" s="66">
        <f t="shared" si="14"/>
        <v>0</v>
      </c>
      <c r="J684" s="69" t="s">
        <v>1834</v>
      </c>
      <c r="K684" s="34">
        <v>0</v>
      </c>
      <c r="L684" s="56"/>
      <c r="M684" s="34">
        <f t="shared" si="15"/>
        <v>0</v>
      </c>
      <c r="N684" s="34">
        <f t="shared" si="16"/>
        <v>0</v>
      </c>
      <c r="O684" s="36" t="e">
        <f t="shared" si="12"/>
        <v>#DIV/0!</v>
      </c>
    </row>
    <row r="685" spans="1:15" x14ac:dyDescent="0.25">
      <c r="A685" s="39">
        <v>61201</v>
      </c>
      <c r="B685" s="30" t="s">
        <v>41</v>
      </c>
      <c r="C685" s="30" t="s">
        <v>732</v>
      </c>
      <c r="D685" s="30" t="s">
        <v>732</v>
      </c>
      <c r="E685" s="64">
        <v>3406</v>
      </c>
      <c r="F685" s="65">
        <v>3787</v>
      </c>
      <c r="G685" s="65">
        <f t="shared" si="13"/>
        <v>381</v>
      </c>
      <c r="H685" s="65">
        <v>3403</v>
      </c>
      <c r="I685" s="66">
        <f t="shared" si="14"/>
        <v>384</v>
      </c>
      <c r="J685" s="67">
        <v>0.1014</v>
      </c>
      <c r="K685" s="34">
        <v>3842</v>
      </c>
      <c r="L685" s="29">
        <v>0</v>
      </c>
      <c r="M685" s="35">
        <f t="shared" si="15"/>
        <v>3403</v>
      </c>
      <c r="N685" s="35">
        <f t="shared" si="16"/>
        <v>439</v>
      </c>
      <c r="O685" s="36">
        <f t="shared" si="12"/>
        <v>0.11426340447683499</v>
      </c>
    </row>
    <row r="686" spans="1:15" x14ac:dyDescent="0.25">
      <c r="A686" s="39">
        <v>61202</v>
      </c>
      <c r="B686" s="30" t="s">
        <v>41</v>
      </c>
      <c r="C686" s="30" t="s">
        <v>732</v>
      </c>
      <c r="D686" s="30" t="s">
        <v>733</v>
      </c>
      <c r="E686" s="68"/>
      <c r="F686" s="29">
        <v>0</v>
      </c>
      <c r="G686" s="29">
        <f t="shared" si="13"/>
        <v>0</v>
      </c>
      <c r="H686" s="29">
        <v>0</v>
      </c>
      <c r="I686" s="66">
        <f t="shared" si="14"/>
        <v>0</v>
      </c>
      <c r="J686" s="69" t="s">
        <v>1834</v>
      </c>
      <c r="K686" s="34">
        <v>0</v>
      </c>
      <c r="L686" s="29">
        <v>0</v>
      </c>
      <c r="M686" s="34">
        <f t="shared" si="15"/>
        <v>0</v>
      </c>
      <c r="N686" s="34">
        <f t="shared" si="16"/>
        <v>0</v>
      </c>
      <c r="O686" s="36" t="e">
        <f t="shared" si="12"/>
        <v>#DIV/0!</v>
      </c>
    </row>
    <row r="687" spans="1:15" x14ac:dyDescent="0.25">
      <c r="A687" s="39">
        <v>61203</v>
      </c>
      <c r="B687" s="30" t="s">
        <v>41</v>
      </c>
      <c r="C687" s="30" t="s">
        <v>732</v>
      </c>
      <c r="D687" s="30" t="s">
        <v>212</v>
      </c>
      <c r="E687" s="68"/>
      <c r="F687" s="29">
        <v>0</v>
      </c>
      <c r="G687" s="29">
        <f t="shared" si="13"/>
        <v>0</v>
      </c>
      <c r="H687" s="29">
        <v>0</v>
      </c>
      <c r="I687" s="66">
        <f t="shared" si="14"/>
        <v>0</v>
      </c>
      <c r="J687" s="69" t="s">
        <v>1834</v>
      </c>
      <c r="K687" s="34">
        <v>0</v>
      </c>
      <c r="L687" s="56"/>
      <c r="M687" s="34">
        <f t="shared" si="15"/>
        <v>0</v>
      </c>
      <c r="N687" s="34">
        <f t="shared" si="16"/>
        <v>0</v>
      </c>
      <c r="O687" s="36" t="e">
        <f t="shared" si="12"/>
        <v>#DIV/0!</v>
      </c>
    </row>
    <row r="688" spans="1:15" x14ac:dyDescent="0.25">
      <c r="A688" s="39">
        <v>61204</v>
      </c>
      <c r="B688" s="30" t="s">
        <v>41</v>
      </c>
      <c r="C688" s="30" t="s">
        <v>732</v>
      </c>
      <c r="D688" s="30" t="s">
        <v>734</v>
      </c>
      <c r="E688" s="68"/>
      <c r="F688" s="29">
        <v>0</v>
      </c>
      <c r="G688" s="29">
        <f t="shared" si="13"/>
        <v>0</v>
      </c>
      <c r="H688" s="29">
        <v>0</v>
      </c>
      <c r="I688" s="66">
        <f t="shared" si="14"/>
        <v>0</v>
      </c>
      <c r="J688" s="69" t="s">
        <v>1834</v>
      </c>
      <c r="K688" s="34">
        <v>0</v>
      </c>
      <c r="L688" s="29">
        <v>0</v>
      </c>
      <c r="M688" s="34">
        <f t="shared" si="15"/>
        <v>0</v>
      </c>
      <c r="N688" s="34">
        <f t="shared" si="16"/>
        <v>0</v>
      </c>
      <c r="O688" s="36" t="e">
        <f t="shared" si="12"/>
        <v>#DIV/0!</v>
      </c>
    </row>
    <row r="689" spans="1:15" x14ac:dyDescent="0.25">
      <c r="A689" s="39">
        <v>61301</v>
      </c>
      <c r="B689" s="30" t="s">
        <v>41</v>
      </c>
      <c r="C689" s="30" t="s">
        <v>252</v>
      </c>
      <c r="D689" s="30" t="s">
        <v>252</v>
      </c>
      <c r="E689" s="64">
        <v>5102</v>
      </c>
      <c r="F689" s="65">
        <v>5675</v>
      </c>
      <c r="G689" s="65">
        <f t="shared" si="13"/>
        <v>573</v>
      </c>
      <c r="H689" s="65">
        <v>4460</v>
      </c>
      <c r="I689" s="66">
        <f t="shared" si="14"/>
        <v>1215</v>
      </c>
      <c r="J689" s="67">
        <v>0.21410000000000001</v>
      </c>
      <c r="K689" s="34">
        <v>5773</v>
      </c>
      <c r="L689" s="29">
        <v>0</v>
      </c>
      <c r="M689" s="35">
        <f t="shared" si="15"/>
        <v>4460</v>
      </c>
      <c r="N689" s="35">
        <f t="shared" si="16"/>
        <v>1313</v>
      </c>
      <c r="O689" s="36">
        <f t="shared" si="12"/>
        <v>0.22743807379178937</v>
      </c>
    </row>
    <row r="690" spans="1:15" x14ac:dyDescent="0.25">
      <c r="A690" s="39">
        <v>61302</v>
      </c>
      <c r="B690" s="30" t="s">
        <v>41</v>
      </c>
      <c r="C690" s="30" t="s">
        <v>252</v>
      </c>
      <c r="D690" s="30" t="s">
        <v>735</v>
      </c>
      <c r="E690" s="68"/>
      <c r="F690" s="29">
        <v>0</v>
      </c>
      <c r="G690" s="29">
        <f t="shared" si="13"/>
        <v>0</v>
      </c>
      <c r="H690" s="29">
        <v>0</v>
      </c>
      <c r="I690" s="66">
        <f t="shared" si="14"/>
        <v>0</v>
      </c>
      <c r="J690" s="69" t="s">
        <v>1834</v>
      </c>
      <c r="K690" s="34">
        <v>0</v>
      </c>
      <c r="L690" s="56"/>
      <c r="M690" s="34">
        <f t="shared" si="15"/>
        <v>0</v>
      </c>
      <c r="N690" s="34">
        <f t="shared" si="16"/>
        <v>0</v>
      </c>
      <c r="O690" s="36" t="e">
        <f t="shared" si="12"/>
        <v>#DIV/0!</v>
      </c>
    </row>
    <row r="691" spans="1:15" x14ac:dyDescent="0.25">
      <c r="A691" s="39">
        <v>61303</v>
      </c>
      <c r="B691" s="30" t="s">
        <v>41</v>
      </c>
      <c r="C691" s="30" t="s">
        <v>252</v>
      </c>
      <c r="D691" s="30" t="s">
        <v>736</v>
      </c>
      <c r="E691" s="68"/>
      <c r="F691" s="29">
        <v>0</v>
      </c>
      <c r="G691" s="29">
        <f t="shared" si="13"/>
        <v>0</v>
      </c>
      <c r="H691" s="29">
        <v>0</v>
      </c>
      <c r="I691" s="66">
        <f t="shared" si="14"/>
        <v>0</v>
      </c>
      <c r="J691" s="69" t="s">
        <v>1834</v>
      </c>
      <c r="K691" s="34">
        <v>0</v>
      </c>
      <c r="L691" s="29">
        <v>0</v>
      </c>
      <c r="M691" s="34">
        <f t="shared" si="15"/>
        <v>0</v>
      </c>
      <c r="N691" s="34">
        <f t="shared" si="16"/>
        <v>0</v>
      </c>
      <c r="O691" s="36" t="e">
        <f t="shared" si="12"/>
        <v>#DIV/0!</v>
      </c>
    </row>
    <row r="692" spans="1:15" x14ac:dyDescent="0.25">
      <c r="A692" s="39">
        <v>61304</v>
      </c>
      <c r="B692" s="30" t="s">
        <v>41</v>
      </c>
      <c r="C692" s="30" t="s">
        <v>252</v>
      </c>
      <c r="D692" s="30" t="s">
        <v>737</v>
      </c>
      <c r="E692" s="68"/>
      <c r="F692" s="29">
        <v>0</v>
      </c>
      <c r="G692" s="29">
        <f t="shared" si="13"/>
        <v>0</v>
      </c>
      <c r="H692" s="29">
        <v>0</v>
      </c>
      <c r="I692" s="66">
        <f t="shared" si="14"/>
        <v>0</v>
      </c>
      <c r="J692" s="69" t="s">
        <v>1834</v>
      </c>
      <c r="K692" s="34">
        <v>0</v>
      </c>
      <c r="L692" s="56"/>
      <c r="M692" s="34">
        <f t="shared" si="15"/>
        <v>0</v>
      </c>
      <c r="N692" s="34">
        <f t="shared" si="16"/>
        <v>0</v>
      </c>
      <c r="O692" s="36" t="e">
        <f t="shared" si="12"/>
        <v>#DIV/0!</v>
      </c>
    </row>
    <row r="693" spans="1:15" x14ac:dyDescent="0.25">
      <c r="A693" s="39">
        <v>61305</v>
      </c>
      <c r="B693" s="30" t="s">
        <v>41</v>
      </c>
      <c r="C693" s="30" t="s">
        <v>252</v>
      </c>
      <c r="D693" s="30" t="s">
        <v>738</v>
      </c>
      <c r="E693" s="68"/>
      <c r="F693" s="29">
        <v>0</v>
      </c>
      <c r="G693" s="29">
        <f t="shared" si="13"/>
        <v>0</v>
      </c>
      <c r="H693" s="29">
        <v>0</v>
      </c>
      <c r="I693" s="66">
        <f t="shared" si="14"/>
        <v>0</v>
      </c>
      <c r="J693" s="69" t="s">
        <v>1834</v>
      </c>
      <c r="K693" s="34">
        <v>0</v>
      </c>
      <c r="L693" s="56"/>
      <c r="M693" s="34">
        <f t="shared" si="15"/>
        <v>0</v>
      </c>
      <c r="N693" s="34">
        <f t="shared" si="16"/>
        <v>0</v>
      </c>
      <c r="O693" s="36" t="e">
        <f t="shared" si="12"/>
        <v>#DIV/0!</v>
      </c>
    </row>
    <row r="694" spans="1:15" x14ac:dyDescent="0.25">
      <c r="A694" s="39">
        <v>61306</v>
      </c>
      <c r="B694" s="30" t="s">
        <v>41</v>
      </c>
      <c r="C694" s="30" t="s">
        <v>252</v>
      </c>
      <c r="D694" s="30" t="s">
        <v>739</v>
      </c>
      <c r="E694" s="68"/>
      <c r="F694" s="29">
        <v>0</v>
      </c>
      <c r="G694" s="29">
        <f t="shared" si="13"/>
        <v>0</v>
      </c>
      <c r="H694" s="29">
        <v>0</v>
      </c>
      <c r="I694" s="66">
        <f t="shared" si="14"/>
        <v>0</v>
      </c>
      <c r="J694" s="69" t="s">
        <v>1834</v>
      </c>
      <c r="K694" s="34">
        <v>0</v>
      </c>
      <c r="L694" s="56"/>
      <c r="M694" s="34">
        <f t="shared" si="15"/>
        <v>0</v>
      </c>
      <c r="N694" s="34">
        <f t="shared" si="16"/>
        <v>0</v>
      </c>
      <c r="O694" s="36" t="e">
        <f t="shared" si="12"/>
        <v>#DIV/0!</v>
      </c>
    </row>
    <row r="695" spans="1:15" x14ac:dyDescent="0.25">
      <c r="A695" s="39">
        <v>61307</v>
      </c>
      <c r="B695" s="30" t="s">
        <v>41</v>
      </c>
      <c r="C695" s="30" t="s">
        <v>252</v>
      </c>
      <c r="D695" s="30" t="s">
        <v>740</v>
      </c>
      <c r="E695" s="68"/>
      <c r="F695" s="29">
        <v>0</v>
      </c>
      <c r="G695" s="29">
        <f t="shared" si="13"/>
        <v>0</v>
      </c>
      <c r="H695" s="29">
        <v>0</v>
      </c>
      <c r="I695" s="66">
        <f t="shared" si="14"/>
        <v>0</v>
      </c>
      <c r="J695" s="69" t="s">
        <v>1834</v>
      </c>
      <c r="K695" s="34">
        <v>0</v>
      </c>
      <c r="L695" s="29">
        <v>0</v>
      </c>
      <c r="M695" s="34">
        <f t="shared" si="15"/>
        <v>0</v>
      </c>
      <c r="N695" s="34">
        <f t="shared" si="16"/>
        <v>0</v>
      </c>
      <c r="O695" s="36" t="e">
        <f t="shared" si="12"/>
        <v>#DIV/0!</v>
      </c>
    </row>
    <row r="696" spans="1:15" x14ac:dyDescent="0.25">
      <c r="A696" s="39">
        <v>61308</v>
      </c>
      <c r="B696" s="30" t="s">
        <v>41</v>
      </c>
      <c r="C696" s="30" t="s">
        <v>252</v>
      </c>
      <c r="D696" s="30" t="s">
        <v>741</v>
      </c>
      <c r="E696" s="68"/>
      <c r="F696" s="29">
        <v>0</v>
      </c>
      <c r="G696" s="29">
        <f t="shared" si="13"/>
        <v>0</v>
      </c>
      <c r="H696" s="29">
        <v>0</v>
      </c>
      <c r="I696" s="66">
        <f t="shared" si="14"/>
        <v>0</v>
      </c>
      <c r="J696" s="69" t="s">
        <v>1834</v>
      </c>
      <c r="K696" s="34">
        <v>0</v>
      </c>
      <c r="L696" s="29">
        <v>0</v>
      </c>
      <c r="M696" s="34">
        <f t="shared" si="15"/>
        <v>0</v>
      </c>
      <c r="N696" s="34">
        <f t="shared" si="16"/>
        <v>0</v>
      </c>
      <c r="O696" s="36" t="e">
        <f t="shared" si="12"/>
        <v>#DIV/0!</v>
      </c>
    </row>
    <row r="697" spans="1:15" x14ac:dyDescent="0.25">
      <c r="A697" s="39">
        <v>61309</v>
      </c>
      <c r="B697" s="30" t="s">
        <v>41</v>
      </c>
      <c r="C697" s="30" t="s">
        <v>252</v>
      </c>
      <c r="D697" s="30" t="s">
        <v>742</v>
      </c>
      <c r="E697" s="68"/>
      <c r="F697" s="29">
        <v>0</v>
      </c>
      <c r="G697" s="29">
        <f t="shared" si="13"/>
        <v>0</v>
      </c>
      <c r="H697" s="29">
        <v>0</v>
      </c>
      <c r="I697" s="66">
        <f t="shared" si="14"/>
        <v>0</v>
      </c>
      <c r="J697" s="69" t="s">
        <v>1834</v>
      </c>
      <c r="K697" s="34">
        <v>0</v>
      </c>
      <c r="L697" s="56"/>
      <c r="M697" s="34">
        <f t="shared" si="15"/>
        <v>0</v>
      </c>
      <c r="N697" s="34">
        <f t="shared" si="16"/>
        <v>0</v>
      </c>
      <c r="O697" s="36" t="e">
        <f t="shared" si="12"/>
        <v>#DIV/0!</v>
      </c>
    </row>
    <row r="698" spans="1:15" x14ac:dyDescent="0.25">
      <c r="A698" s="39">
        <v>61310</v>
      </c>
      <c r="B698" s="30" t="s">
        <v>41</v>
      </c>
      <c r="C698" s="30" t="s">
        <v>252</v>
      </c>
      <c r="D698" s="30" t="s">
        <v>743</v>
      </c>
      <c r="E698" s="68"/>
      <c r="F698" s="29">
        <v>0</v>
      </c>
      <c r="G698" s="29">
        <f t="shared" si="13"/>
        <v>0</v>
      </c>
      <c r="H698" s="29">
        <v>0</v>
      </c>
      <c r="I698" s="66">
        <f t="shared" si="14"/>
        <v>0</v>
      </c>
      <c r="J698" s="69" t="s">
        <v>1834</v>
      </c>
      <c r="K698" s="34">
        <v>0</v>
      </c>
      <c r="L698" s="56"/>
      <c r="M698" s="34">
        <f t="shared" si="15"/>
        <v>0</v>
      </c>
      <c r="N698" s="34">
        <f t="shared" si="16"/>
        <v>0</v>
      </c>
      <c r="O698" s="36" t="e">
        <f t="shared" si="12"/>
        <v>#DIV/0!</v>
      </c>
    </row>
    <row r="699" spans="1:15" x14ac:dyDescent="0.25">
      <c r="A699" s="39">
        <v>61311</v>
      </c>
      <c r="B699" s="30" t="s">
        <v>41</v>
      </c>
      <c r="C699" s="30" t="s">
        <v>252</v>
      </c>
      <c r="D699" s="30" t="s">
        <v>744</v>
      </c>
      <c r="E699" s="68"/>
      <c r="F699" s="29">
        <v>0</v>
      </c>
      <c r="G699" s="29">
        <f t="shared" si="13"/>
        <v>0</v>
      </c>
      <c r="H699" s="29">
        <v>0</v>
      </c>
      <c r="I699" s="66">
        <f t="shared" si="14"/>
        <v>0</v>
      </c>
      <c r="J699" s="69" t="s">
        <v>1834</v>
      </c>
      <c r="K699" s="34">
        <v>0</v>
      </c>
      <c r="L699" s="56"/>
      <c r="M699" s="34">
        <f t="shared" si="15"/>
        <v>0</v>
      </c>
      <c r="N699" s="34">
        <f t="shared" si="16"/>
        <v>0</v>
      </c>
      <c r="O699" s="36" t="e">
        <f t="shared" si="12"/>
        <v>#DIV/0!</v>
      </c>
    </row>
    <row r="700" spans="1:15" x14ac:dyDescent="0.25">
      <c r="A700" s="39">
        <v>70101</v>
      </c>
      <c r="B700" s="30" t="s">
        <v>42</v>
      </c>
      <c r="C700" s="30" t="s">
        <v>42</v>
      </c>
      <c r="D700" s="30" t="s">
        <v>42</v>
      </c>
      <c r="E700" s="64">
        <v>441724</v>
      </c>
      <c r="F700" s="65">
        <v>503234</v>
      </c>
      <c r="G700" s="65">
        <f t="shared" si="13"/>
        <v>61510</v>
      </c>
      <c r="H700" s="65">
        <v>434094</v>
      </c>
      <c r="I700" s="66">
        <f t="shared" si="14"/>
        <v>69140</v>
      </c>
      <c r="J700" s="67">
        <v>0.13739999999999999</v>
      </c>
      <c r="K700" s="34">
        <v>512386</v>
      </c>
      <c r="L700" s="29">
        <v>0</v>
      </c>
      <c r="M700" s="35">
        <f t="shared" si="15"/>
        <v>434094</v>
      </c>
      <c r="N700" s="35">
        <f t="shared" si="16"/>
        <v>78292</v>
      </c>
      <c r="O700" s="36">
        <f t="shared" si="12"/>
        <v>0.15279886647956814</v>
      </c>
    </row>
    <row r="701" spans="1:15" x14ac:dyDescent="0.25">
      <c r="A701" s="39">
        <v>70102</v>
      </c>
      <c r="B701" s="30" t="s">
        <v>42</v>
      </c>
      <c r="C701" s="30" t="s">
        <v>42</v>
      </c>
      <c r="D701" s="30" t="s">
        <v>696</v>
      </c>
      <c r="E701" s="64">
        <v>72756</v>
      </c>
      <c r="F701" s="65">
        <v>80139</v>
      </c>
      <c r="G701" s="65">
        <f t="shared" si="13"/>
        <v>7383</v>
      </c>
      <c r="H701" s="65">
        <v>72742</v>
      </c>
      <c r="I701" s="66">
        <f t="shared" si="14"/>
        <v>7397</v>
      </c>
      <c r="J701" s="67">
        <v>9.2299999999999993E-2</v>
      </c>
      <c r="K701" s="34">
        <v>80704</v>
      </c>
      <c r="L701" s="56"/>
      <c r="M701" s="35">
        <f t="shared" si="15"/>
        <v>72742</v>
      </c>
      <c r="N701" s="35">
        <f t="shared" si="16"/>
        <v>7962</v>
      </c>
      <c r="O701" s="36">
        <f t="shared" si="12"/>
        <v>9.8656819984139568E-2</v>
      </c>
    </row>
    <row r="702" spans="1:15" x14ac:dyDescent="0.25">
      <c r="A702" s="39">
        <v>70103</v>
      </c>
      <c r="B702" s="30" t="s">
        <v>42</v>
      </c>
      <c r="C702" s="30" t="s">
        <v>42</v>
      </c>
      <c r="D702" s="30" t="s">
        <v>745</v>
      </c>
      <c r="E702" s="64">
        <v>41944</v>
      </c>
      <c r="F702" s="65">
        <v>45963</v>
      </c>
      <c r="G702" s="65">
        <f t="shared" si="13"/>
        <v>4019</v>
      </c>
      <c r="H702" s="65">
        <v>41806</v>
      </c>
      <c r="I702" s="66">
        <f t="shared" si="14"/>
        <v>4157</v>
      </c>
      <c r="J702" s="67">
        <v>9.0399999999999994E-2</v>
      </c>
      <c r="K702" s="34">
        <v>46409</v>
      </c>
      <c r="L702" s="56"/>
      <c r="M702" s="35">
        <f t="shared" si="15"/>
        <v>41806</v>
      </c>
      <c r="N702" s="35">
        <f t="shared" si="16"/>
        <v>4603</v>
      </c>
      <c r="O702" s="36">
        <f t="shared" si="12"/>
        <v>9.9183348057488852E-2</v>
      </c>
    </row>
    <row r="703" spans="1:15" x14ac:dyDescent="0.25">
      <c r="A703" s="39">
        <v>70104</v>
      </c>
      <c r="B703" s="30" t="s">
        <v>42</v>
      </c>
      <c r="C703" s="30" t="s">
        <v>42</v>
      </c>
      <c r="D703" s="30" t="s">
        <v>746</v>
      </c>
      <c r="E703" s="64">
        <v>60915</v>
      </c>
      <c r="F703" s="65">
        <v>64142</v>
      </c>
      <c r="G703" s="65">
        <f t="shared" si="13"/>
        <v>3227</v>
      </c>
      <c r="H703" s="65">
        <v>60915</v>
      </c>
      <c r="I703" s="66">
        <f t="shared" si="14"/>
        <v>3227</v>
      </c>
      <c r="J703" s="67">
        <v>5.0299999999999997E-2</v>
      </c>
      <c r="K703" s="34">
        <v>64454</v>
      </c>
      <c r="L703" s="56"/>
      <c r="M703" s="35">
        <f t="shared" si="15"/>
        <v>60915</v>
      </c>
      <c r="N703" s="35">
        <f t="shared" si="16"/>
        <v>3539</v>
      </c>
      <c r="O703" s="36">
        <f t="shared" si="12"/>
        <v>5.4907375802898194E-2</v>
      </c>
    </row>
    <row r="704" spans="1:15" x14ac:dyDescent="0.25">
      <c r="A704" s="39">
        <v>70105</v>
      </c>
      <c r="B704" s="30" t="s">
        <v>42</v>
      </c>
      <c r="C704" s="30" t="s">
        <v>42</v>
      </c>
      <c r="D704" s="30" t="s">
        <v>747</v>
      </c>
      <c r="E704" s="64">
        <v>3761</v>
      </c>
      <c r="F704" s="65">
        <v>3963</v>
      </c>
      <c r="G704" s="65">
        <f t="shared" si="13"/>
        <v>202</v>
      </c>
      <c r="H704" s="65">
        <v>3760</v>
      </c>
      <c r="I704" s="66">
        <f t="shared" si="14"/>
        <v>203</v>
      </c>
      <c r="J704" s="67">
        <v>5.1200000000000002E-2</v>
      </c>
      <c r="K704" s="34">
        <v>3935</v>
      </c>
      <c r="L704" s="56"/>
      <c r="M704" s="35">
        <f t="shared" si="15"/>
        <v>3760</v>
      </c>
      <c r="N704" s="35">
        <f t="shared" si="16"/>
        <v>175</v>
      </c>
      <c r="O704" s="36">
        <f t="shared" si="12"/>
        <v>4.4472681067344345E-2</v>
      </c>
    </row>
    <row r="705" spans="1:15" x14ac:dyDescent="0.25">
      <c r="A705" s="39">
        <v>70106</v>
      </c>
      <c r="B705" s="30" t="s">
        <v>42</v>
      </c>
      <c r="C705" s="30" t="s">
        <v>42</v>
      </c>
      <c r="D705" s="30" t="s">
        <v>748</v>
      </c>
      <c r="E705" s="64">
        <v>319502</v>
      </c>
      <c r="F705" s="65">
        <v>357035</v>
      </c>
      <c r="G705" s="65">
        <f t="shared" si="13"/>
        <v>37533</v>
      </c>
      <c r="H705" s="65">
        <v>264151</v>
      </c>
      <c r="I705" s="66">
        <f t="shared" si="14"/>
        <v>92884</v>
      </c>
      <c r="J705" s="67">
        <v>0.26019999999999999</v>
      </c>
      <c r="K705" s="34">
        <v>369618</v>
      </c>
      <c r="L705" s="56"/>
      <c r="M705" s="35">
        <f t="shared" si="15"/>
        <v>264151</v>
      </c>
      <c r="N705" s="35">
        <f t="shared" si="16"/>
        <v>105467</v>
      </c>
      <c r="O705" s="36">
        <f t="shared" si="12"/>
        <v>0.28534054077452936</v>
      </c>
    </row>
    <row r="706" spans="1:15" x14ac:dyDescent="0.25">
      <c r="A706" s="39">
        <v>70107</v>
      </c>
      <c r="B706" s="30" t="s">
        <v>42</v>
      </c>
      <c r="C706" s="30" t="s">
        <v>42</v>
      </c>
      <c r="D706" s="30" t="s">
        <v>749</v>
      </c>
      <c r="E706" s="64">
        <v>45908</v>
      </c>
      <c r="F706" s="65">
        <v>51036</v>
      </c>
      <c r="G706" s="65">
        <f t="shared" si="13"/>
        <v>5128</v>
      </c>
      <c r="H706" s="65">
        <v>43674</v>
      </c>
      <c r="I706" s="66">
        <f t="shared" si="14"/>
        <v>7362</v>
      </c>
      <c r="J706" s="67">
        <v>0.14430000000000001</v>
      </c>
      <c r="K706" s="34">
        <v>52348</v>
      </c>
      <c r="L706" s="56"/>
      <c r="M706" s="35">
        <f t="shared" si="15"/>
        <v>43674</v>
      </c>
      <c r="N706" s="35">
        <f t="shared" si="16"/>
        <v>8674</v>
      </c>
      <c r="O706" s="36">
        <f t="shared" si="12"/>
        <v>0.16569878505387026</v>
      </c>
    </row>
    <row r="707" spans="1:15" x14ac:dyDescent="0.25">
      <c r="A707" s="39">
        <v>80101</v>
      </c>
      <c r="B707" s="30" t="s">
        <v>43</v>
      </c>
      <c r="C707" s="30" t="s">
        <v>43</v>
      </c>
      <c r="D707" s="30" t="s">
        <v>43</v>
      </c>
      <c r="E707" s="64">
        <v>105895</v>
      </c>
      <c r="F707" s="65">
        <v>114848</v>
      </c>
      <c r="G707" s="65">
        <f t="shared" si="13"/>
        <v>8953</v>
      </c>
      <c r="H707" s="65">
        <v>102232</v>
      </c>
      <c r="I707" s="66">
        <f t="shared" si="14"/>
        <v>12616</v>
      </c>
      <c r="J707" s="67">
        <v>0.10979999999999999</v>
      </c>
      <c r="K707" s="34">
        <v>115131</v>
      </c>
      <c r="L707" s="29">
        <v>0</v>
      </c>
      <c r="M707" s="35">
        <f t="shared" si="15"/>
        <v>102232</v>
      </c>
      <c r="N707" s="35">
        <f t="shared" si="16"/>
        <v>12899</v>
      </c>
      <c r="O707" s="36">
        <f t="shared" si="12"/>
        <v>0.11203759196046242</v>
      </c>
    </row>
    <row r="708" spans="1:15" x14ac:dyDescent="0.25">
      <c r="A708" s="39">
        <v>80102</v>
      </c>
      <c r="B708" s="30" t="s">
        <v>43</v>
      </c>
      <c r="C708" s="30" t="s">
        <v>43</v>
      </c>
      <c r="D708" s="30" t="s">
        <v>750</v>
      </c>
      <c r="E708" s="68"/>
      <c r="F708" s="29">
        <v>0</v>
      </c>
      <c r="G708" s="29">
        <f t="shared" si="13"/>
        <v>0</v>
      </c>
      <c r="H708" s="29">
        <v>0</v>
      </c>
      <c r="I708" s="66">
        <f t="shared" si="14"/>
        <v>0</v>
      </c>
      <c r="J708" s="69" t="s">
        <v>1834</v>
      </c>
      <c r="K708" s="34">
        <v>0</v>
      </c>
      <c r="L708" s="56"/>
      <c r="M708" s="34">
        <f t="shared" si="15"/>
        <v>0</v>
      </c>
      <c r="N708" s="34">
        <f t="shared" si="16"/>
        <v>0</v>
      </c>
      <c r="O708" s="36" t="e">
        <f t="shared" si="12"/>
        <v>#DIV/0!</v>
      </c>
    </row>
    <row r="709" spans="1:15" x14ac:dyDescent="0.25">
      <c r="A709" s="39">
        <v>80103</v>
      </c>
      <c r="B709" s="30" t="s">
        <v>43</v>
      </c>
      <c r="C709" s="30" t="s">
        <v>43</v>
      </c>
      <c r="D709" s="30" t="s">
        <v>751</v>
      </c>
      <c r="E709" s="68"/>
      <c r="F709" s="29">
        <v>0</v>
      </c>
      <c r="G709" s="29">
        <f t="shared" si="13"/>
        <v>0</v>
      </c>
      <c r="H709" s="29">
        <v>0</v>
      </c>
      <c r="I709" s="66">
        <f t="shared" si="14"/>
        <v>0</v>
      </c>
      <c r="J709" s="69" t="s">
        <v>1834</v>
      </c>
      <c r="K709" s="34">
        <v>0</v>
      </c>
      <c r="L709" s="56"/>
      <c r="M709" s="34">
        <f t="shared" si="15"/>
        <v>0</v>
      </c>
      <c r="N709" s="34">
        <f t="shared" si="16"/>
        <v>0</v>
      </c>
      <c r="O709" s="36" t="e">
        <f t="shared" si="12"/>
        <v>#DIV/0!</v>
      </c>
    </row>
    <row r="710" spans="1:15" x14ac:dyDescent="0.25">
      <c r="A710" s="39">
        <v>80104</v>
      </c>
      <c r="B710" s="30" t="s">
        <v>43</v>
      </c>
      <c r="C710" s="30" t="s">
        <v>43</v>
      </c>
      <c r="D710" s="30" t="s">
        <v>134</v>
      </c>
      <c r="E710" s="64">
        <v>53907</v>
      </c>
      <c r="F710" s="65">
        <v>64468</v>
      </c>
      <c r="G710" s="65">
        <f t="shared" si="13"/>
        <v>10561</v>
      </c>
      <c r="H710" s="65">
        <v>49060</v>
      </c>
      <c r="I710" s="66">
        <f t="shared" si="14"/>
        <v>15408</v>
      </c>
      <c r="J710" s="67">
        <v>0.23899999999999999</v>
      </c>
      <c r="K710" s="34">
        <v>68504</v>
      </c>
      <c r="L710" s="56"/>
      <c r="M710" s="35">
        <f t="shared" si="15"/>
        <v>49060</v>
      </c>
      <c r="N710" s="35">
        <f t="shared" si="16"/>
        <v>19444</v>
      </c>
      <c r="O710" s="36">
        <f t="shared" si="12"/>
        <v>0.28383744014948031</v>
      </c>
    </row>
    <row r="711" spans="1:15" x14ac:dyDescent="0.25">
      <c r="A711" s="39">
        <v>80105</v>
      </c>
      <c r="B711" s="30" t="s">
        <v>43</v>
      </c>
      <c r="C711" s="30" t="s">
        <v>43</v>
      </c>
      <c r="D711" s="30" t="s">
        <v>752</v>
      </c>
      <c r="E711" s="64">
        <v>112575</v>
      </c>
      <c r="F711" s="65">
        <v>125738</v>
      </c>
      <c r="G711" s="65">
        <f t="shared" si="13"/>
        <v>13163</v>
      </c>
      <c r="H711" s="65">
        <v>102360</v>
      </c>
      <c r="I711" s="66">
        <f t="shared" si="14"/>
        <v>23378</v>
      </c>
      <c r="J711" s="67">
        <v>0.18590000000000001</v>
      </c>
      <c r="K711" s="34">
        <v>131259</v>
      </c>
      <c r="L711" s="29">
        <v>22511</v>
      </c>
      <c r="M711" s="35">
        <f t="shared" si="15"/>
        <v>124871</v>
      </c>
      <c r="N711" s="35">
        <f t="shared" si="16"/>
        <v>6388</v>
      </c>
      <c r="O711" s="36">
        <f t="shared" si="12"/>
        <v>4.8667139015229434E-2</v>
      </c>
    </row>
    <row r="712" spans="1:15" x14ac:dyDescent="0.25">
      <c r="A712" s="39">
        <v>80106</v>
      </c>
      <c r="B712" s="30" t="s">
        <v>43</v>
      </c>
      <c r="C712" s="30" t="s">
        <v>43</v>
      </c>
      <c r="D712" s="30" t="s">
        <v>753</v>
      </c>
      <c r="E712" s="64">
        <v>91661</v>
      </c>
      <c r="F712" s="65">
        <v>100260</v>
      </c>
      <c r="G712" s="65">
        <f t="shared" si="13"/>
        <v>8599</v>
      </c>
      <c r="H712" s="65">
        <v>88143</v>
      </c>
      <c r="I712" s="66">
        <f t="shared" si="14"/>
        <v>12117</v>
      </c>
      <c r="J712" s="67">
        <v>0.12089999999999999</v>
      </c>
      <c r="K712" s="34">
        <v>101697</v>
      </c>
      <c r="L712" s="29">
        <v>0</v>
      </c>
      <c r="M712" s="35">
        <f t="shared" si="15"/>
        <v>88143</v>
      </c>
      <c r="N712" s="35">
        <f t="shared" si="16"/>
        <v>13554</v>
      </c>
      <c r="O712" s="36">
        <f t="shared" si="12"/>
        <v>0.13327826779551019</v>
      </c>
    </row>
    <row r="713" spans="1:15" x14ac:dyDescent="0.25">
      <c r="A713" s="39">
        <v>80107</v>
      </c>
      <c r="B713" s="30" t="s">
        <v>43</v>
      </c>
      <c r="C713" s="30" t="s">
        <v>43</v>
      </c>
      <c r="D713" s="30" t="s">
        <v>754</v>
      </c>
      <c r="E713" s="64">
        <v>2318</v>
      </c>
      <c r="F713" s="65">
        <v>3332</v>
      </c>
      <c r="G713" s="65">
        <f t="shared" si="13"/>
        <v>1014</v>
      </c>
      <c r="H713" s="65">
        <v>1976</v>
      </c>
      <c r="I713" s="66">
        <f t="shared" si="14"/>
        <v>1356</v>
      </c>
      <c r="J713" s="67">
        <v>0.40699999999999997</v>
      </c>
      <c r="K713" s="34">
        <v>3749</v>
      </c>
      <c r="L713" s="56"/>
      <c r="M713" s="35">
        <f t="shared" si="15"/>
        <v>1976</v>
      </c>
      <c r="N713" s="35">
        <f t="shared" si="16"/>
        <v>1773</v>
      </c>
      <c r="O713" s="36">
        <f t="shared" si="12"/>
        <v>0.4729261136303014</v>
      </c>
    </row>
    <row r="714" spans="1:15" x14ac:dyDescent="0.25">
      <c r="A714" s="39">
        <v>80108</v>
      </c>
      <c r="B714" s="30" t="s">
        <v>43</v>
      </c>
      <c r="C714" s="30" t="s">
        <v>43</v>
      </c>
      <c r="D714" s="30" t="s">
        <v>755</v>
      </c>
      <c r="E714" s="64">
        <v>55652</v>
      </c>
      <c r="F714" s="65">
        <v>61408</v>
      </c>
      <c r="G714" s="65">
        <f t="shared" si="13"/>
        <v>5756</v>
      </c>
      <c r="H714" s="65">
        <v>55652</v>
      </c>
      <c r="I714" s="66">
        <f t="shared" si="14"/>
        <v>5756</v>
      </c>
      <c r="J714" s="67">
        <v>9.3700000000000006E-2</v>
      </c>
      <c r="K714" s="34">
        <v>61364</v>
      </c>
      <c r="L714" s="56"/>
      <c r="M714" s="35">
        <f t="shared" si="15"/>
        <v>55652</v>
      </c>
      <c r="N714" s="35">
        <f t="shared" si="16"/>
        <v>5712</v>
      </c>
      <c r="O714" s="36">
        <f t="shared" si="12"/>
        <v>9.3083892836190604E-2</v>
      </c>
    </row>
    <row r="715" spans="1:15" x14ac:dyDescent="0.25">
      <c r="A715" s="39">
        <v>80201</v>
      </c>
      <c r="B715" s="30" t="s">
        <v>43</v>
      </c>
      <c r="C715" s="30" t="s">
        <v>756</v>
      </c>
      <c r="D715" s="30" t="s">
        <v>756</v>
      </c>
      <c r="E715" s="64">
        <v>2254</v>
      </c>
      <c r="F715" s="65">
        <v>2622</v>
      </c>
      <c r="G715" s="65">
        <f t="shared" si="13"/>
        <v>368</v>
      </c>
      <c r="H715" s="65">
        <v>2081</v>
      </c>
      <c r="I715" s="66">
        <f t="shared" si="14"/>
        <v>541</v>
      </c>
      <c r="J715" s="67">
        <v>0.20630000000000001</v>
      </c>
      <c r="K715" s="34">
        <v>2671</v>
      </c>
      <c r="L715" s="29">
        <v>0</v>
      </c>
      <c r="M715" s="35">
        <f t="shared" si="15"/>
        <v>2081</v>
      </c>
      <c r="N715" s="35">
        <f t="shared" si="16"/>
        <v>590</v>
      </c>
      <c r="O715" s="36">
        <f t="shared" si="12"/>
        <v>0.2208910520404343</v>
      </c>
    </row>
    <row r="716" spans="1:15" x14ac:dyDescent="0.25">
      <c r="A716" s="39">
        <v>80202</v>
      </c>
      <c r="B716" s="30" t="s">
        <v>43</v>
      </c>
      <c r="C716" s="30" t="s">
        <v>756</v>
      </c>
      <c r="D716" s="30" t="s">
        <v>757</v>
      </c>
      <c r="E716" s="68"/>
      <c r="F716" s="29">
        <v>0</v>
      </c>
      <c r="G716" s="29">
        <f t="shared" si="13"/>
        <v>0</v>
      </c>
      <c r="H716" s="29">
        <v>0</v>
      </c>
      <c r="I716" s="66">
        <f t="shared" si="14"/>
        <v>0</v>
      </c>
      <c r="J716" s="69" t="s">
        <v>1834</v>
      </c>
      <c r="K716" s="34">
        <v>0</v>
      </c>
      <c r="L716" s="56"/>
      <c r="M716" s="34">
        <f t="shared" si="15"/>
        <v>0</v>
      </c>
      <c r="N716" s="34">
        <f t="shared" si="16"/>
        <v>0</v>
      </c>
      <c r="O716" s="36" t="e">
        <f t="shared" si="12"/>
        <v>#DIV/0!</v>
      </c>
    </row>
    <row r="717" spans="1:15" x14ac:dyDescent="0.25">
      <c r="A717" s="39">
        <v>80203</v>
      </c>
      <c r="B717" s="30" t="s">
        <v>43</v>
      </c>
      <c r="C717" s="30" t="s">
        <v>756</v>
      </c>
      <c r="D717" s="30" t="s">
        <v>758</v>
      </c>
      <c r="E717" s="68"/>
      <c r="F717" s="29">
        <v>0</v>
      </c>
      <c r="G717" s="29">
        <f t="shared" si="13"/>
        <v>0</v>
      </c>
      <c r="H717" s="29">
        <v>0</v>
      </c>
      <c r="I717" s="66">
        <f t="shared" si="14"/>
        <v>0</v>
      </c>
      <c r="J717" s="69" t="s">
        <v>1834</v>
      </c>
      <c r="K717" s="34">
        <v>0</v>
      </c>
      <c r="L717" s="56"/>
      <c r="M717" s="34">
        <f t="shared" si="15"/>
        <v>0</v>
      </c>
      <c r="N717" s="34">
        <f t="shared" si="16"/>
        <v>0</v>
      </c>
      <c r="O717" s="36" t="e">
        <f t="shared" si="12"/>
        <v>#DIV/0!</v>
      </c>
    </row>
    <row r="718" spans="1:15" x14ac:dyDescent="0.25">
      <c r="A718" s="39">
        <v>80204</v>
      </c>
      <c r="B718" s="30" t="s">
        <v>43</v>
      </c>
      <c r="C718" s="30" t="s">
        <v>756</v>
      </c>
      <c r="D718" s="30" t="s">
        <v>759</v>
      </c>
      <c r="E718" s="68"/>
      <c r="F718" s="29">
        <v>0</v>
      </c>
      <c r="G718" s="29">
        <f t="shared" si="13"/>
        <v>0</v>
      </c>
      <c r="H718" s="29">
        <v>0</v>
      </c>
      <c r="I718" s="66">
        <f t="shared" si="14"/>
        <v>0</v>
      </c>
      <c r="J718" s="69" t="s">
        <v>1834</v>
      </c>
      <c r="K718" s="34">
        <v>0</v>
      </c>
      <c r="L718" s="56"/>
      <c r="M718" s="34">
        <f t="shared" si="15"/>
        <v>0</v>
      </c>
      <c r="N718" s="34">
        <f t="shared" si="16"/>
        <v>0</v>
      </c>
      <c r="O718" s="36" t="e">
        <f t="shared" si="12"/>
        <v>#DIV/0!</v>
      </c>
    </row>
    <row r="719" spans="1:15" x14ac:dyDescent="0.25">
      <c r="A719" s="39">
        <v>80205</v>
      </c>
      <c r="B719" s="30" t="s">
        <v>43</v>
      </c>
      <c r="C719" s="30" t="s">
        <v>756</v>
      </c>
      <c r="D719" s="30" t="s">
        <v>760</v>
      </c>
      <c r="E719" s="64">
        <v>3370</v>
      </c>
      <c r="F719" s="65">
        <v>3735</v>
      </c>
      <c r="G719" s="65">
        <f t="shared" si="13"/>
        <v>365</v>
      </c>
      <c r="H719" s="65">
        <v>3075</v>
      </c>
      <c r="I719" s="66">
        <f t="shared" si="14"/>
        <v>660</v>
      </c>
      <c r="J719" s="67">
        <v>0.1767</v>
      </c>
      <c r="K719" s="34">
        <v>3753</v>
      </c>
      <c r="L719" s="56"/>
      <c r="M719" s="35">
        <f t="shared" si="15"/>
        <v>3075</v>
      </c>
      <c r="N719" s="35">
        <f t="shared" si="16"/>
        <v>678</v>
      </c>
      <c r="O719" s="36">
        <f t="shared" si="12"/>
        <v>0.1806554756195044</v>
      </c>
    </row>
    <row r="720" spans="1:15" x14ac:dyDescent="0.25">
      <c r="A720" s="39">
        <v>80206</v>
      </c>
      <c r="B720" s="30" t="s">
        <v>43</v>
      </c>
      <c r="C720" s="30" t="s">
        <v>756</v>
      </c>
      <c r="D720" s="30" t="s">
        <v>761</v>
      </c>
      <c r="E720" s="68"/>
      <c r="F720" s="29">
        <v>0</v>
      </c>
      <c r="G720" s="29">
        <f t="shared" si="13"/>
        <v>0</v>
      </c>
      <c r="H720" s="29">
        <v>0</v>
      </c>
      <c r="I720" s="66">
        <f t="shared" si="14"/>
        <v>0</v>
      </c>
      <c r="J720" s="69" t="s">
        <v>1834</v>
      </c>
      <c r="K720" s="34">
        <v>0</v>
      </c>
      <c r="L720" s="56"/>
      <c r="M720" s="34">
        <f t="shared" si="15"/>
        <v>0</v>
      </c>
      <c r="N720" s="34">
        <f t="shared" si="16"/>
        <v>0</v>
      </c>
      <c r="O720" s="36" t="e">
        <f t="shared" si="12"/>
        <v>#DIV/0!</v>
      </c>
    </row>
    <row r="721" spans="1:15" x14ac:dyDescent="0.25">
      <c r="A721" s="39">
        <v>80207</v>
      </c>
      <c r="B721" s="30" t="s">
        <v>43</v>
      </c>
      <c r="C721" s="30" t="s">
        <v>756</v>
      </c>
      <c r="D721" s="30" t="s">
        <v>762</v>
      </c>
      <c r="E721" s="68"/>
      <c r="F721" s="29">
        <v>0</v>
      </c>
      <c r="G721" s="29">
        <f t="shared" si="13"/>
        <v>0</v>
      </c>
      <c r="H721" s="29">
        <v>0</v>
      </c>
      <c r="I721" s="66">
        <f t="shared" si="14"/>
        <v>0</v>
      </c>
      <c r="J721" s="69" t="s">
        <v>1834</v>
      </c>
      <c r="K721" s="34">
        <v>0</v>
      </c>
      <c r="L721" s="29">
        <v>0</v>
      </c>
      <c r="M721" s="34">
        <f t="shared" si="15"/>
        <v>0</v>
      </c>
      <c r="N721" s="34">
        <f t="shared" si="16"/>
        <v>0</v>
      </c>
      <c r="O721" s="36" t="e">
        <f t="shared" si="12"/>
        <v>#DIV/0!</v>
      </c>
    </row>
    <row r="722" spans="1:15" x14ac:dyDescent="0.25">
      <c r="A722" s="39">
        <v>80301</v>
      </c>
      <c r="B722" s="30" t="s">
        <v>43</v>
      </c>
      <c r="C722" s="30" t="s">
        <v>203</v>
      </c>
      <c r="D722" s="30" t="s">
        <v>203</v>
      </c>
      <c r="E722" s="64">
        <v>10057</v>
      </c>
      <c r="F722" s="65">
        <v>11547</v>
      </c>
      <c r="G722" s="65">
        <f t="shared" si="13"/>
        <v>1490</v>
      </c>
      <c r="H722" s="65">
        <v>8510</v>
      </c>
      <c r="I722" s="66">
        <f t="shared" si="14"/>
        <v>3037</v>
      </c>
      <c r="J722" s="67">
        <v>0.26300000000000001</v>
      </c>
      <c r="K722" s="34">
        <v>12021</v>
      </c>
      <c r="L722" s="56"/>
      <c r="M722" s="35">
        <f t="shared" si="15"/>
        <v>8510</v>
      </c>
      <c r="N722" s="35">
        <f t="shared" si="16"/>
        <v>3511</v>
      </c>
      <c r="O722" s="36">
        <f t="shared" si="12"/>
        <v>0.29207220697113384</v>
      </c>
    </row>
    <row r="723" spans="1:15" x14ac:dyDescent="0.25">
      <c r="A723" s="39">
        <v>80302</v>
      </c>
      <c r="B723" s="30" t="s">
        <v>43</v>
      </c>
      <c r="C723" s="30" t="s">
        <v>203</v>
      </c>
      <c r="D723" s="30" t="s">
        <v>763</v>
      </c>
      <c r="E723" s="68"/>
      <c r="F723" s="29">
        <v>0</v>
      </c>
      <c r="G723" s="29">
        <f t="shared" si="13"/>
        <v>0</v>
      </c>
      <c r="H723" s="29">
        <v>0</v>
      </c>
      <c r="I723" s="66">
        <f t="shared" si="14"/>
        <v>0</v>
      </c>
      <c r="J723" s="69" t="s">
        <v>1834</v>
      </c>
      <c r="K723" s="34">
        <v>0</v>
      </c>
      <c r="L723" s="56"/>
      <c r="M723" s="34">
        <f t="shared" si="15"/>
        <v>0</v>
      </c>
      <c r="N723" s="34">
        <f t="shared" si="16"/>
        <v>0</v>
      </c>
      <c r="O723" s="36" t="e">
        <f t="shared" si="12"/>
        <v>#DIV/0!</v>
      </c>
    </row>
    <row r="724" spans="1:15" x14ac:dyDescent="0.25">
      <c r="A724" s="39">
        <v>80303</v>
      </c>
      <c r="B724" s="30" t="s">
        <v>43</v>
      </c>
      <c r="C724" s="30" t="s">
        <v>203</v>
      </c>
      <c r="D724" s="30" t="s">
        <v>764</v>
      </c>
      <c r="E724" s="68"/>
      <c r="F724" s="29">
        <v>0</v>
      </c>
      <c r="G724" s="29">
        <f t="shared" si="13"/>
        <v>0</v>
      </c>
      <c r="H724" s="29">
        <v>0</v>
      </c>
      <c r="I724" s="66">
        <f t="shared" si="14"/>
        <v>0</v>
      </c>
      <c r="J724" s="69" t="s">
        <v>1834</v>
      </c>
      <c r="K724" s="34">
        <v>0</v>
      </c>
      <c r="L724" s="56"/>
      <c r="M724" s="34">
        <f t="shared" si="15"/>
        <v>0</v>
      </c>
      <c r="N724" s="34">
        <f t="shared" si="16"/>
        <v>0</v>
      </c>
      <c r="O724" s="36" t="e">
        <f t="shared" si="12"/>
        <v>#DIV/0!</v>
      </c>
    </row>
    <row r="725" spans="1:15" x14ac:dyDescent="0.25">
      <c r="A725" s="39">
        <v>80304</v>
      </c>
      <c r="B725" s="30" t="s">
        <v>43</v>
      </c>
      <c r="C725" s="30" t="s">
        <v>203</v>
      </c>
      <c r="D725" s="30" t="s">
        <v>765</v>
      </c>
      <c r="E725" s="68"/>
      <c r="F725" s="29">
        <v>0</v>
      </c>
      <c r="G725" s="29">
        <f t="shared" si="13"/>
        <v>0</v>
      </c>
      <c r="H725" s="29">
        <v>0</v>
      </c>
      <c r="I725" s="66">
        <f t="shared" si="14"/>
        <v>0</v>
      </c>
      <c r="J725" s="69" t="s">
        <v>1834</v>
      </c>
      <c r="K725" s="34">
        <v>0</v>
      </c>
      <c r="L725" s="29">
        <v>0</v>
      </c>
      <c r="M725" s="34">
        <f t="shared" si="15"/>
        <v>0</v>
      </c>
      <c r="N725" s="34">
        <f t="shared" si="16"/>
        <v>0</v>
      </c>
      <c r="O725" s="36" t="e">
        <f t="shared" si="12"/>
        <v>#DIV/0!</v>
      </c>
    </row>
    <row r="726" spans="1:15" x14ac:dyDescent="0.25">
      <c r="A726" s="39">
        <v>80305</v>
      </c>
      <c r="B726" s="30" t="s">
        <v>43</v>
      </c>
      <c r="C726" s="30" t="s">
        <v>203</v>
      </c>
      <c r="D726" s="30" t="s">
        <v>766</v>
      </c>
      <c r="E726" s="64">
        <v>2155</v>
      </c>
      <c r="F726" s="65">
        <v>2504</v>
      </c>
      <c r="G726" s="65">
        <f t="shared" si="13"/>
        <v>349</v>
      </c>
      <c r="H726" s="65">
        <v>2051</v>
      </c>
      <c r="I726" s="66">
        <f t="shared" si="14"/>
        <v>453</v>
      </c>
      <c r="J726" s="67">
        <v>0.18090000000000001</v>
      </c>
      <c r="K726" s="34">
        <v>2536</v>
      </c>
      <c r="L726" s="56"/>
      <c r="M726" s="35">
        <f t="shared" si="15"/>
        <v>2051</v>
      </c>
      <c r="N726" s="35">
        <f t="shared" si="16"/>
        <v>485</v>
      </c>
      <c r="O726" s="36">
        <f t="shared" si="12"/>
        <v>0.19124605678233439</v>
      </c>
    </row>
    <row r="727" spans="1:15" x14ac:dyDescent="0.25">
      <c r="A727" s="39">
        <v>80306</v>
      </c>
      <c r="B727" s="30" t="s">
        <v>43</v>
      </c>
      <c r="C727" s="30" t="s">
        <v>203</v>
      </c>
      <c r="D727" s="30" t="s">
        <v>767</v>
      </c>
      <c r="E727" s="68"/>
      <c r="F727" s="29">
        <v>0</v>
      </c>
      <c r="G727" s="29">
        <f t="shared" si="13"/>
        <v>0</v>
      </c>
      <c r="H727" s="29">
        <v>0</v>
      </c>
      <c r="I727" s="66">
        <f t="shared" si="14"/>
        <v>0</v>
      </c>
      <c r="J727" s="69" t="s">
        <v>1834</v>
      </c>
      <c r="K727" s="34">
        <v>0</v>
      </c>
      <c r="L727" s="56"/>
      <c r="M727" s="34">
        <f t="shared" si="15"/>
        <v>0</v>
      </c>
      <c r="N727" s="34">
        <f t="shared" si="16"/>
        <v>0</v>
      </c>
      <c r="O727" s="36" t="e">
        <f t="shared" si="12"/>
        <v>#DIV/0!</v>
      </c>
    </row>
    <row r="728" spans="1:15" x14ac:dyDescent="0.25">
      <c r="A728" s="39">
        <v>80307</v>
      </c>
      <c r="B728" s="30" t="s">
        <v>43</v>
      </c>
      <c r="C728" s="30" t="s">
        <v>203</v>
      </c>
      <c r="D728" s="30" t="s">
        <v>768</v>
      </c>
      <c r="E728" s="68"/>
      <c r="F728" s="29">
        <v>0</v>
      </c>
      <c r="G728" s="29">
        <f t="shared" si="13"/>
        <v>0</v>
      </c>
      <c r="H728" s="29">
        <v>0</v>
      </c>
      <c r="I728" s="66">
        <f t="shared" si="14"/>
        <v>0</v>
      </c>
      <c r="J728" s="69" t="s">
        <v>1834</v>
      </c>
      <c r="K728" s="34">
        <v>0</v>
      </c>
      <c r="L728" s="56"/>
      <c r="M728" s="34">
        <f t="shared" si="15"/>
        <v>0</v>
      </c>
      <c r="N728" s="34">
        <f t="shared" si="16"/>
        <v>0</v>
      </c>
      <c r="O728" s="36" t="e">
        <f t="shared" si="12"/>
        <v>#DIV/0!</v>
      </c>
    </row>
    <row r="729" spans="1:15" x14ac:dyDescent="0.25">
      <c r="A729" s="39">
        <v>80308</v>
      </c>
      <c r="B729" s="30" t="s">
        <v>43</v>
      </c>
      <c r="C729" s="30" t="s">
        <v>203</v>
      </c>
      <c r="D729" s="30" t="s">
        <v>769</v>
      </c>
      <c r="E729" s="68"/>
      <c r="F729" s="29">
        <v>0</v>
      </c>
      <c r="G729" s="29">
        <f t="shared" si="13"/>
        <v>0</v>
      </c>
      <c r="H729" s="29">
        <v>0</v>
      </c>
      <c r="I729" s="66">
        <f t="shared" si="14"/>
        <v>0</v>
      </c>
      <c r="J729" s="69" t="s">
        <v>1834</v>
      </c>
      <c r="K729" s="34">
        <v>0</v>
      </c>
      <c r="L729" s="29">
        <v>0</v>
      </c>
      <c r="M729" s="34">
        <f t="shared" si="15"/>
        <v>0</v>
      </c>
      <c r="N729" s="34">
        <f t="shared" si="16"/>
        <v>0</v>
      </c>
      <c r="O729" s="36" t="e">
        <f t="shared" si="12"/>
        <v>#DIV/0!</v>
      </c>
    </row>
    <row r="730" spans="1:15" x14ac:dyDescent="0.25">
      <c r="A730" s="39">
        <v>80309</v>
      </c>
      <c r="B730" s="30" t="s">
        <v>43</v>
      </c>
      <c r="C730" s="30" t="s">
        <v>203</v>
      </c>
      <c r="D730" s="30" t="s">
        <v>770</v>
      </c>
      <c r="E730" s="68"/>
      <c r="F730" s="29">
        <v>0</v>
      </c>
      <c r="G730" s="29">
        <f t="shared" si="13"/>
        <v>0</v>
      </c>
      <c r="H730" s="29">
        <v>0</v>
      </c>
      <c r="I730" s="66">
        <f t="shared" si="14"/>
        <v>0</v>
      </c>
      <c r="J730" s="69" t="s">
        <v>1834</v>
      </c>
      <c r="K730" s="34">
        <v>0</v>
      </c>
      <c r="L730" s="56"/>
      <c r="M730" s="34">
        <f t="shared" si="15"/>
        <v>0</v>
      </c>
      <c r="N730" s="34">
        <f t="shared" si="16"/>
        <v>0</v>
      </c>
      <c r="O730" s="36" t="e">
        <f t="shared" si="12"/>
        <v>#DIV/0!</v>
      </c>
    </row>
    <row r="731" spans="1:15" x14ac:dyDescent="0.25">
      <c r="A731" s="39">
        <v>80401</v>
      </c>
      <c r="B731" s="30" t="s">
        <v>43</v>
      </c>
      <c r="C731" s="30" t="s">
        <v>771</v>
      </c>
      <c r="D731" s="30" t="s">
        <v>771</v>
      </c>
      <c r="E731" s="64">
        <v>13398</v>
      </c>
      <c r="F731" s="65">
        <v>15452</v>
      </c>
      <c r="G731" s="65">
        <f t="shared" si="13"/>
        <v>2054</v>
      </c>
      <c r="H731" s="65">
        <v>15206</v>
      </c>
      <c r="I731" s="66">
        <f t="shared" si="14"/>
        <v>246</v>
      </c>
      <c r="J731" s="67">
        <v>1.5900000000000001E-2</v>
      </c>
      <c r="K731" s="34">
        <v>15919</v>
      </c>
      <c r="L731" s="56"/>
      <c r="M731" s="35">
        <f t="shared" si="15"/>
        <v>15206</v>
      </c>
      <c r="N731" s="35">
        <f t="shared" si="16"/>
        <v>713</v>
      </c>
      <c r="O731" s="36">
        <f t="shared" si="12"/>
        <v>4.4789245555625357E-2</v>
      </c>
    </row>
    <row r="732" spans="1:15" x14ac:dyDescent="0.25">
      <c r="A732" s="39">
        <v>80402</v>
      </c>
      <c r="B732" s="30" t="s">
        <v>43</v>
      </c>
      <c r="C732" s="30" t="s">
        <v>771</v>
      </c>
      <c r="D732" s="30" t="s">
        <v>772</v>
      </c>
      <c r="E732" s="68"/>
      <c r="F732" s="29">
        <v>0</v>
      </c>
      <c r="G732" s="29">
        <f t="shared" si="13"/>
        <v>0</v>
      </c>
      <c r="H732" s="29">
        <v>0</v>
      </c>
      <c r="I732" s="66">
        <f t="shared" si="14"/>
        <v>0</v>
      </c>
      <c r="J732" s="69" t="s">
        <v>1834</v>
      </c>
      <c r="K732" s="34">
        <v>0</v>
      </c>
      <c r="L732" s="29">
        <v>0</v>
      </c>
      <c r="M732" s="34">
        <f t="shared" si="15"/>
        <v>0</v>
      </c>
      <c r="N732" s="34">
        <f t="shared" si="16"/>
        <v>0</v>
      </c>
      <c r="O732" s="36" t="e">
        <f t="shared" si="12"/>
        <v>#DIV/0!</v>
      </c>
    </row>
    <row r="733" spans="1:15" x14ac:dyDescent="0.25">
      <c r="A733" s="39">
        <v>80403</v>
      </c>
      <c r="B733" s="30" t="s">
        <v>43</v>
      </c>
      <c r="C733" s="30" t="s">
        <v>771</v>
      </c>
      <c r="D733" s="30" t="s">
        <v>773</v>
      </c>
      <c r="E733" s="64">
        <v>2267</v>
      </c>
      <c r="F733" s="65">
        <v>2815</v>
      </c>
      <c r="G733" s="65">
        <f t="shared" si="13"/>
        <v>548</v>
      </c>
      <c r="H733" s="65">
        <v>2153</v>
      </c>
      <c r="I733" s="66">
        <f t="shared" si="14"/>
        <v>662</v>
      </c>
      <c r="J733" s="67">
        <v>0.23519999999999999</v>
      </c>
      <c r="K733" s="34">
        <v>3078</v>
      </c>
      <c r="L733" s="29">
        <v>0</v>
      </c>
      <c r="M733" s="35">
        <f t="shared" si="15"/>
        <v>2153</v>
      </c>
      <c r="N733" s="35">
        <f t="shared" si="16"/>
        <v>925</v>
      </c>
      <c r="O733" s="36">
        <f t="shared" si="12"/>
        <v>0.30051981806367772</v>
      </c>
    </row>
    <row r="734" spans="1:15" x14ac:dyDescent="0.25">
      <c r="A734" s="39">
        <v>80404</v>
      </c>
      <c r="B734" s="30" t="s">
        <v>43</v>
      </c>
      <c r="C734" s="30" t="s">
        <v>771</v>
      </c>
      <c r="D734" s="30" t="s">
        <v>774</v>
      </c>
      <c r="E734" s="68"/>
      <c r="F734" s="29">
        <v>0</v>
      </c>
      <c r="G734" s="29">
        <f t="shared" si="13"/>
        <v>0</v>
      </c>
      <c r="H734" s="29">
        <v>0</v>
      </c>
      <c r="I734" s="66">
        <f t="shared" si="14"/>
        <v>0</v>
      </c>
      <c r="J734" s="69" t="s">
        <v>1834</v>
      </c>
      <c r="K734" s="34">
        <v>0</v>
      </c>
      <c r="L734" s="29">
        <v>0</v>
      </c>
      <c r="M734" s="34">
        <f t="shared" si="15"/>
        <v>0</v>
      </c>
      <c r="N734" s="34">
        <f t="shared" si="16"/>
        <v>0</v>
      </c>
      <c r="O734" s="36" t="e">
        <f t="shared" si="12"/>
        <v>#DIV/0!</v>
      </c>
    </row>
    <row r="735" spans="1:15" x14ac:dyDescent="0.25">
      <c r="A735" s="39">
        <v>80405</v>
      </c>
      <c r="B735" s="30" t="s">
        <v>43</v>
      </c>
      <c r="C735" s="30" t="s">
        <v>771</v>
      </c>
      <c r="D735" s="30" t="s">
        <v>775</v>
      </c>
      <c r="E735" s="64">
        <v>3591</v>
      </c>
      <c r="F735" s="65">
        <v>4285</v>
      </c>
      <c r="G735" s="65">
        <f t="shared" si="13"/>
        <v>694</v>
      </c>
      <c r="H735" s="65">
        <v>3418</v>
      </c>
      <c r="I735" s="66">
        <f t="shared" si="14"/>
        <v>867</v>
      </c>
      <c r="J735" s="67">
        <v>0.20230000000000001</v>
      </c>
      <c r="K735" s="34">
        <v>4377</v>
      </c>
      <c r="L735" s="29">
        <v>0</v>
      </c>
      <c r="M735" s="35">
        <f t="shared" si="15"/>
        <v>3418</v>
      </c>
      <c r="N735" s="35">
        <f t="shared" si="16"/>
        <v>959</v>
      </c>
      <c r="O735" s="36">
        <f t="shared" si="12"/>
        <v>0.21909984007310943</v>
      </c>
    </row>
    <row r="736" spans="1:15" x14ac:dyDescent="0.25">
      <c r="A736" s="39">
        <v>80406</v>
      </c>
      <c r="B736" s="30" t="s">
        <v>43</v>
      </c>
      <c r="C736" s="30" t="s">
        <v>771</v>
      </c>
      <c r="D736" s="30" t="s">
        <v>776</v>
      </c>
      <c r="E736" s="68"/>
      <c r="F736" s="29">
        <v>0</v>
      </c>
      <c r="G736" s="29">
        <f t="shared" si="13"/>
        <v>0</v>
      </c>
      <c r="H736" s="29">
        <v>0</v>
      </c>
      <c r="I736" s="66">
        <f t="shared" si="14"/>
        <v>0</v>
      </c>
      <c r="J736" s="69" t="s">
        <v>1834</v>
      </c>
      <c r="K736" s="34">
        <v>0</v>
      </c>
      <c r="L736" s="29">
        <v>0</v>
      </c>
      <c r="M736" s="34">
        <f t="shared" si="15"/>
        <v>0</v>
      </c>
      <c r="N736" s="34">
        <f t="shared" si="16"/>
        <v>0</v>
      </c>
      <c r="O736" s="36" t="e">
        <f t="shared" si="12"/>
        <v>#DIV/0!</v>
      </c>
    </row>
    <row r="737" spans="1:15" x14ac:dyDescent="0.25">
      <c r="A737" s="39">
        <v>80407</v>
      </c>
      <c r="B737" s="30" t="s">
        <v>43</v>
      </c>
      <c r="C737" s="30" t="s">
        <v>771</v>
      </c>
      <c r="D737" s="30" t="s">
        <v>777</v>
      </c>
      <c r="E737" s="68"/>
      <c r="F737" s="29">
        <v>0</v>
      </c>
      <c r="G737" s="29">
        <f t="shared" si="13"/>
        <v>0</v>
      </c>
      <c r="H737" s="29">
        <v>0</v>
      </c>
      <c r="I737" s="66">
        <f t="shared" si="14"/>
        <v>0</v>
      </c>
      <c r="J737" s="69" t="s">
        <v>1834</v>
      </c>
      <c r="K737" s="34">
        <v>0</v>
      </c>
      <c r="L737" s="56"/>
      <c r="M737" s="34">
        <f t="shared" si="15"/>
        <v>0</v>
      </c>
      <c r="N737" s="34">
        <f t="shared" si="16"/>
        <v>0</v>
      </c>
      <c r="O737" s="36" t="e">
        <f t="shared" si="12"/>
        <v>#DIV/0!</v>
      </c>
    </row>
    <row r="738" spans="1:15" x14ac:dyDescent="0.25">
      <c r="A738" s="39">
        <v>80408</v>
      </c>
      <c r="B738" s="30" t="s">
        <v>43</v>
      </c>
      <c r="C738" s="30" t="s">
        <v>771</v>
      </c>
      <c r="D738" s="30" t="s">
        <v>778</v>
      </c>
      <c r="E738" s="64">
        <v>2157</v>
      </c>
      <c r="F738" s="65">
        <v>2642</v>
      </c>
      <c r="G738" s="65">
        <f t="shared" si="13"/>
        <v>485</v>
      </c>
      <c r="H738" s="65">
        <v>1993</v>
      </c>
      <c r="I738" s="66">
        <f t="shared" si="14"/>
        <v>649</v>
      </c>
      <c r="J738" s="67">
        <v>0.24560000000000001</v>
      </c>
      <c r="K738" s="34">
        <v>2686</v>
      </c>
      <c r="L738" s="29">
        <v>0</v>
      </c>
      <c r="M738" s="35">
        <f t="shared" si="15"/>
        <v>1993</v>
      </c>
      <c r="N738" s="35">
        <f t="shared" si="16"/>
        <v>693</v>
      </c>
      <c r="O738" s="36">
        <f t="shared" si="12"/>
        <v>0.25800446760982876</v>
      </c>
    </row>
    <row r="739" spans="1:15" x14ac:dyDescent="0.25">
      <c r="A739" s="39">
        <v>80501</v>
      </c>
      <c r="B739" s="30" t="s">
        <v>43</v>
      </c>
      <c r="C739" s="30" t="s">
        <v>779</v>
      </c>
      <c r="D739" s="30" t="s">
        <v>780</v>
      </c>
      <c r="E739" s="64">
        <v>2899</v>
      </c>
      <c r="F739" s="65">
        <v>3523</v>
      </c>
      <c r="G739" s="65">
        <f t="shared" si="13"/>
        <v>624</v>
      </c>
      <c r="H739" s="65">
        <v>2476</v>
      </c>
      <c r="I739" s="66">
        <f t="shared" si="14"/>
        <v>1047</v>
      </c>
      <c r="J739" s="67">
        <v>0.29720000000000002</v>
      </c>
      <c r="K739" s="34">
        <v>3650</v>
      </c>
      <c r="L739" s="29">
        <v>0</v>
      </c>
      <c r="M739" s="35">
        <f t="shared" si="15"/>
        <v>2476</v>
      </c>
      <c r="N739" s="35">
        <f t="shared" si="16"/>
        <v>1174</v>
      </c>
      <c r="O739" s="36">
        <f t="shared" si="12"/>
        <v>0.32164383561643833</v>
      </c>
    </row>
    <row r="740" spans="1:15" x14ac:dyDescent="0.25">
      <c r="A740" s="39">
        <v>80502</v>
      </c>
      <c r="B740" s="30" t="s">
        <v>43</v>
      </c>
      <c r="C740" s="30" t="s">
        <v>779</v>
      </c>
      <c r="D740" s="30" t="s">
        <v>781</v>
      </c>
      <c r="E740" s="68"/>
      <c r="F740" s="29">
        <v>0</v>
      </c>
      <c r="G740" s="29">
        <f t="shared" si="13"/>
        <v>0</v>
      </c>
      <c r="H740" s="29">
        <v>0</v>
      </c>
      <c r="I740" s="66">
        <f t="shared" si="14"/>
        <v>0</v>
      </c>
      <c r="J740" s="69" t="s">
        <v>1834</v>
      </c>
      <c r="K740" s="34">
        <v>0</v>
      </c>
      <c r="L740" s="29">
        <v>0</v>
      </c>
      <c r="M740" s="34">
        <f t="shared" si="15"/>
        <v>0</v>
      </c>
      <c r="N740" s="34">
        <f t="shared" si="16"/>
        <v>0</v>
      </c>
      <c r="O740" s="36" t="e">
        <f t="shared" si="12"/>
        <v>#DIV/0!</v>
      </c>
    </row>
    <row r="741" spans="1:15" x14ac:dyDescent="0.25">
      <c r="A741" s="39">
        <v>80503</v>
      </c>
      <c r="B741" s="30" t="s">
        <v>43</v>
      </c>
      <c r="C741" s="30" t="s">
        <v>779</v>
      </c>
      <c r="D741" s="30" t="s">
        <v>782</v>
      </c>
      <c r="E741" s="68"/>
      <c r="F741" s="29">
        <v>0</v>
      </c>
      <c r="G741" s="29">
        <f t="shared" si="13"/>
        <v>0</v>
      </c>
      <c r="H741" s="29">
        <v>0</v>
      </c>
      <c r="I741" s="66">
        <f t="shared" si="14"/>
        <v>0</v>
      </c>
      <c r="J741" s="69" t="s">
        <v>1834</v>
      </c>
      <c r="K741" s="34">
        <v>0</v>
      </c>
      <c r="L741" s="56"/>
      <c r="M741" s="34">
        <f t="shared" si="15"/>
        <v>0</v>
      </c>
      <c r="N741" s="34">
        <f t="shared" si="16"/>
        <v>0</v>
      </c>
      <c r="O741" s="36" t="e">
        <f t="shared" si="12"/>
        <v>#DIV/0!</v>
      </c>
    </row>
    <row r="742" spans="1:15" x14ac:dyDescent="0.25">
      <c r="A742" s="39">
        <v>80504</v>
      </c>
      <c r="B742" s="30" t="s">
        <v>43</v>
      </c>
      <c r="C742" s="30" t="s">
        <v>779</v>
      </c>
      <c r="D742" s="30" t="s">
        <v>783</v>
      </c>
      <c r="E742" s="68"/>
      <c r="F742" s="29">
        <v>0</v>
      </c>
      <c r="G742" s="29">
        <f t="shared" si="13"/>
        <v>0</v>
      </c>
      <c r="H742" s="29">
        <v>0</v>
      </c>
      <c r="I742" s="66">
        <f t="shared" si="14"/>
        <v>0</v>
      </c>
      <c r="J742" s="69" t="s">
        <v>1834</v>
      </c>
      <c r="K742" s="34">
        <v>0</v>
      </c>
      <c r="L742" s="29">
        <v>0</v>
      </c>
      <c r="M742" s="34">
        <f t="shared" si="15"/>
        <v>0</v>
      </c>
      <c r="N742" s="34">
        <f t="shared" si="16"/>
        <v>0</v>
      </c>
      <c r="O742" s="36" t="e">
        <f t="shared" si="12"/>
        <v>#DIV/0!</v>
      </c>
    </row>
    <row r="743" spans="1:15" x14ac:dyDescent="0.25">
      <c r="A743" s="39">
        <v>80505</v>
      </c>
      <c r="B743" s="30" t="s">
        <v>43</v>
      </c>
      <c r="C743" s="30" t="s">
        <v>779</v>
      </c>
      <c r="D743" s="30" t="s">
        <v>784</v>
      </c>
      <c r="E743" s="68"/>
      <c r="F743" s="29">
        <v>0</v>
      </c>
      <c r="G743" s="29">
        <f t="shared" si="13"/>
        <v>0</v>
      </c>
      <c r="H743" s="29">
        <v>0</v>
      </c>
      <c r="I743" s="66">
        <f t="shared" si="14"/>
        <v>0</v>
      </c>
      <c r="J743" s="69" t="s">
        <v>1834</v>
      </c>
      <c r="K743" s="34">
        <v>0</v>
      </c>
      <c r="L743" s="56"/>
      <c r="M743" s="34">
        <f t="shared" si="15"/>
        <v>0</v>
      </c>
      <c r="N743" s="34">
        <f t="shared" si="16"/>
        <v>0</v>
      </c>
      <c r="O743" s="36" t="e">
        <f t="shared" si="12"/>
        <v>#DIV/0!</v>
      </c>
    </row>
    <row r="744" spans="1:15" x14ac:dyDescent="0.25">
      <c r="A744" s="39">
        <v>80506</v>
      </c>
      <c r="B744" s="30" t="s">
        <v>43</v>
      </c>
      <c r="C744" s="30" t="s">
        <v>779</v>
      </c>
      <c r="D744" s="30" t="s">
        <v>508</v>
      </c>
      <c r="E744" s="68"/>
      <c r="F744" s="29">
        <v>0</v>
      </c>
      <c r="G744" s="29">
        <f t="shared" si="13"/>
        <v>0</v>
      </c>
      <c r="H744" s="29">
        <v>0</v>
      </c>
      <c r="I744" s="66">
        <f t="shared" si="14"/>
        <v>0</v>
      </c>
      <c r="J744" s="69" t="s">
        <v>1834</v>
      </c>
      <c r="K744" s="34">
        <v>0</v>
      </c>
      <c r="L744" s="56"/>
      <c r="M744" s="34">
        <f t="shared" si="15"/>
        <v>0</v>
      </c>
      <c r="N744" s="34">
        <f t="shared" si="16"/>
        <v>0</v>
      </c>
      <c r="O744" s="36" t="e">
        <f t="shared" si="12"/>
        <v>#DIV/0!</v>
      </c>
    </row>
    <row r="745" spans="1:15" x14ac:dyDescent="0.25">
      <c r="A745" s="39">
        <v>80507</v>
      </c>
      <c r="B745" s="30" t="s">
        <v>43</v>
      </c>
      <c r="C745" s="30" t="s">
        <v>779</v>
      </c>
      <c r="D745" s="30" t="s">
        <v>785</v>
      </c>
      <c r="E745" s="68"/>
      <c r="F745" s="29">
        <v>0</v>
      </c>
      <c r="G745" s="29">
        <f t="shared" si="13"/>
        <v>0</v>
      </c>
      <c r="H745" s="29">
        <v>0</v>
      </c>
      <c r="I745" s="66">
        <f t="shared" si="14"/>
        <v>0</v>
      </c>
      <c r="J745" s="69" t="s">
        <v>1834</v>
      </c>
      <c r="K745" s="34">
        <v>0</v>
      </c>
      <c r="L745" s="56"/>
      <c r="M745" s="34">
        <f t="shared" si="15"/>
        <v>0</v>
      </c>
      <c r="N745" s="34">
        <f t="shared" si="16"/>
        <v>0</v>
      </c>
      <c r="O745" s="36" t="e">
        <f t="shared" si="12"/>
        <v>#DIV/0!</v>
      </c>
    </row>
    <row r="746" spans="1:15" x14ac:dyDescent="0.25">
      <c r="A746" s="39">
        <v>80508</v>
      </c>
      <c r="B746" s="30" t="s">
        <v>43</v>
      </c>
      <c r="C746" s="30" t="s">
        <v>779</v>
      </c>
      <c r="D746" s="30" t="s">
        <v>786</v>
      </c>
      <c r="E746" s="68"/>
      <c r="F746" s="29">
        <v>0</v>
      </c>
      <c r="G746" s="29">
        <f t="shared" si="13"/>
        <v>0</v>
      </c>
      <c r="H746" s="29">
        <v>0</v>
      </c>
      <c r="I746" s="66">
        <f t="shared" si="14"/>
        <v>0</v>
      </c>
      <c r="J746" s="69" t="s">
        <v>1834</v>
      </c>
      <c r="K746" s="34">
        <v>0</v>
      </c>
      <c r="L746" s="56"/>
      <c r="M746" s="34">
        <f t="shared" si="15"/>
        <v>0</v>
      </c>
      <c r="N746" s="34">
        <f t="shared" si="16"/>
        <v>0</v>
      </c>
      <c r="O746" s="36" t="e">
        <f t="shared" si="12"/>
        <v>#DIV/0!</v>
      </c>
    </row>
    <row r="747" spans="1:15" x14ac:dyDescent="0.25">
      <c r="A747" s="39">
        <v>80601</v>
      </c>
      <c r="B747" s="30" t="s">
        <v>43</v>
      </c>
      <c r="C747" s="30" t="s">
        <v>787</v>
      </c>
      <c r="D747" s="30" t="s">
        <v>788</v>
      </c>
      <c r="E747" s="64">
        <v>45382</v>
      </c>
      <c r="F747" s="65">
        <v>51285</v>
      </c>
      <c r="G747" s="65">
        <f t="shared" si="13"/>
        <v>5903</v>
      </c>
      <c r="H747" s="65">
        <v>42894</v>
      </c>
      <c r="I747" s="66">
        <f t="shared" si="14"/>
        <v>8391</v>
      </c>
      <c r="J747" s="67">
        <v>0.1636</v>
      </c>
      <c r="K747" s="34">
        <v>52199</v>
      </c>
      <c r="L747" s="29">
        <v>158</v>
      </c>
      <c r="M747" s="35">
        <f t="shared" si="15"/>
        <v>43052</v>
      </c>
      <c r="N747" s="35">
        <f t="shared" si="16"/>
        <v>9147</v>
      </c>
      <c r="O747" s="36">
        <f t="shared" si="12"/>
        <v>0.17523324201613058</v>
      </c>
    </row>
    <row r="748" spans="1:15" x14ac:dyDescent="0.25">
      <c r="A748" s="39">
        <v>80602</v>
      </c>
      <c r="B748" s="30" t="s">
        <v>43</v>
      </c>
      <c r="C748" s="30" t="s">
        <v>787</v>
      </c>
      <c r="D748" s="30" t="s">
        <v>789</v>
      </c>
      <c r="E748" s="68"/>
      <c r="F748" s="29">
        <v>0</v>
      </c>
      <c r="G748" s="29">
        <f t="shared" si="13"/>
        <v>0</v>
      </c>
      <c r="H748" s="29">
        <v>0</v>
      </c>
      <c r="I748" s="66">
        <f t="shared" si="14"/>
        <v>0</v>
      </c>
      <c r="J748" s="69" t="s">
        <v>1834</v>
      </c>
      <c r="K748" s="34">
        <v>0</v>
      </c>
      <c r="L748" s="56"/>
      <c r="M748" s="34">
        <f t="shared" si="15"/>
        <v>0</v>
      </c>
      <c r="N748" s="34">
        <f t="shared" si="16"/>
        <v>0</v>
      </c>
      <c r="O748" s="36" t="e">
        <f t="shared" si="12"/>
        <v>#DIV/0!</v>
      </c>
    </row>
    <row r="749" spans="1:15" x14ac:dyDescent="0.25">
      <c r="A749" s="39">
        <v>80603</v>
      </c>
      <c r="B749" s="30" t="s">
        <v>43</v>
      </c>
      <c r="C749" s="30" t="s">
        <v>787</v>
      </c>
      <c r="D749" s="30" t="s">
        <v>790</v>
      </c>
      <c r="E749" s="68"/>
      <c r="F749" s="29">
        <v>0</v>
      </c>
      <c r="G749" s="29">
        <f t="shared" si="13"/>
        <v>0</v>
      </c>
      <c r="H749" s="29">
        <v>0</v>
      </c>
      <c r="I749" s="66">
        <f t="shared" si="14"/>
        <v>0</v>
      </c>
      <c r="J749" s="69" t="s">
        <v>1834</v>
      </c>
      <c r="K749" s="34">
        <v>0</v>
      </c>
      <c r="L749" s="56"/>
      <c r="M749" s="34">
        <f t="shared" si="15"/>
        <v>0</v>
      </c>
      <c r="N749" s="34">
        <f t="shared" si="16"/>
        <v>0</v>
      </c>
      <c r="O749" s="36" t="e">
        <f t="shared" si="12"/>
        <v>#DIV/0!</v>
      </c>
    </row>
    <row r="750" spans="1:15" x14ac:dyDescent="0.25">
      <c r="A750" s="39">
        <v>80604</v>
      </c>
      <c r="B750" s="30" t="s">
        <v>43</v>
      </c>
      <c r="C750" s="30" t="s">
        <v>787</v>
      </c>
      <c r="D750" s="30" t="s">
        <v>791</v>
      </c>
      <c r="E750" s="64">
        <v>2669</v>
      </c>
      <c r="F750" s="65">
        <v>3190</v>
      </c>
      <c r="G750" s="65">
        <f t="shared" si="13"/>
        <v>521</v>
      </c>
      <c r="H750" s="65">
        <v>2524</v>
      </c>
      <c r="I750" s="66">
        <f t="shared" si="14"/>
        <v>666</v>
      </c>
      <c r="J750" s="67">
        <v>0.20880000000000001</v>
      </c>
      <c r="K750" s="34">
        <v>3269</v>
      </c>
      <c r="L750" s="56"/>
      <c r="M750" s="35">
        <f t="shared" si="15"/>
        <v>2524</v>
      </c>
      <c r="N750" s="35">
        <f t="shared" si="16"/>
        <v>745</v>
      </c>
      <c r="O750" s="36">
        <f t="shared" si="12"/>
        <v>0.22789843988987457</v>
      </c>
    </row>
    <row r="751" spans="1:15" x14ac:dyDescent="0.25">
      <c r="A751" s="39">
        <v>80605</v>
      </c>
      <c r="B751" s="30" t="s">
        <v>43</v>
      </c>
      <c r="C751" s="30" t="s">
        <v>787</v>
      </c>
      <c r="D751" s="30" t="s">
        <v>792</v>
      </c>
      <c r="E751" s="64">
        <v>3691</v>
      </c>
      <c r="F751" s="65">
        <v>4375</v>
      </c>
      <c r="G751" s="65">
        <f t="shared" si="13"/>
        <v>684</v>
      </c>
      <c r="H751" s="65">
        <v>2944</v>
      </c>
      <c r="I751" s="66">
        <f t="shared" si="14"/>
        <v>1431</v>
      </c>
      <c r="J751" s="67">
        <v>0.3271</v>
      </c>
      <c r="K751" s="34">
        <v>4508</v>
      </c>
      <c r="L751" s="56"/>
      <c r="M751" s="35">
        <f t="shared" si="15"/>
        <v>2944</v>
      </c>
      <c r="N751" s="35">
        <f t="shared" si="16"/>
        <v>1564</v>
      </c>
      <c r="O751" s="36">
        <f t="shared" si="12"/>
        <v>0.34693877551020408</v>
      </c>
    </row>
    <row r="752" spans="1:15" x14ac:dyDescent="0.25">
      <c r="A752" s="39">
        <v>80606</v>
      </c>
      <c r="B752" s="30" t="s">
        <v>43</v>
      </c>
      <c r="C752" s="30" t="s">
        <v>787</v>
      </c>
      <c r="D752" s="30" t="s">
        <v>732</v>
      </c>
      <c r="E752" s="68"/>
      <c r="F752" s="29">
        <v>0</v>
      </c>
      <c r="G752" s="29">
        <f t="shared" si="13"/>
        <v>0</v>
      </c>
      <c r="H752" s="29">
        <v>0</v>
      </c>
      <c r="I752" s="66">
        <f t="shared" si="14"/>
        <v>0</v>
      </c>
      <c r="J752" s="69" t="s">
        <v>1834</v>
      </c>
      <c r="K752" s="34">
        <v>0</v>
      </c>
      <c r="L752" s="29">
        <v>0</v>
      </c>
      <c r="M752" s="34">
        <f t="shared" si="15"/>
        <v>0</v>
      </c>
      <c r="N752" s="34">
        <f t="shared" si="16"/>
        <v>0</v>
      </c>
      <c r="O752" s="36" t="e">
        <f t="shared" si="12"/>
        <v>#DIV/0!</v>
      </c>
    </row>
    <row r="753" spans="1:15" x14ac:dyDescent="0.25">
      <c r="A753" s="39">
        <v>80607</v>
      </c>
      <c r="B753" s="30" t="s">
        <v>43</v>
      </c>
      <c r="C753" s="30" t="s">
        <v>787</v>
      </c>
      <c r="D753" s="30" t="s">
        <v>272</v>
      </c>
      <c r="E753" s="68"/>
      <c r="F753" s="29">
        <v>0</v>
      </c>
      <c r="G753" s="29">
        <f t="shared" si="13"/>
        <v>0</v>
      </c>
      <c r="H753" s="29">
        <v>0</v>
      </c>
      <c r="I753" s="66">
        <f t="shared" si="14"/>
        <v>0</v>
      </c>
      <c r="J753" s="69" t="s">
        <v>1834</v>
      </c>
      <c r="K753" s="34">
        <v>0</v>
      </c>
      <c r="L753" s="56"/>
      <c r="M753" s="34">
        <f t="shared" si="15"/>
        <v>0</v>
      </c>
      <c r="N753" s="34">
        <f t="shared" si="16"/>
        <v>0</v>
      </c>
      <c r="O753" s="36" t="e">
        <f t="shared" si="12"/>
        <v>#DIV/0!</v>
      </c>
    </row>
    <row r="754" spans="1:15" x14ac:dyDescent="0.25">
      <c r="A754" s="39">
        <v>80608</v>
      </c>
      <c r="B754" s="30" t="s">
        <v>43</v>
      </c>
      <c r="C754" s="30" t="s">
        <v>787</v>
      </c>
      <c r="D754" s="30" t="s">
        <v>793</v>
      </c>
      <c r="E754" s="64">
        <v>2725</v>
      </c>
      <c r="F754" s="65">
        <v>3056</v>
      </c>
      <c r="G754" s="65">
        <f t="shared" si="13"/>
        <v>331</v>
      </c>
      <c r="H754" s="65">
        <v>2487</v>
      </c>
      <c r="I754" s="66">
        <f t="shared" si="14"/>
        <v>569</v>
      </c>
      <c r="J754" s="67">
        <v>0.1862</v>
      </c>
      <c r="K754" s="34">
        <v>3101</v>
      </c>
      <c r="L754" s="56"/>
      <c r="M754" s="35">
        <f t="shared" si="15"/>
        <v>2487</v>
      </c>
      <c r="N754" s="35">
        <f t="shared" si="16"/>
        <v>614</v>
      </c>
      <c r="O754" s="36">
        <f t="shared" si="12"/>
        <v>0.19800064495324088</v>
      </c>
    </row>
    <row r="755" spans="1:15" x14ac:dyDescent="0.25">
      <c r="A755" s="39">
        <v>80701</v>
      </c>
      <c r="B755" s="30" t="s">
        <v>43</v>
      </c>
      <c r="C755" s="30" t="s">
        <v>794</v>
      </c>
      <c r="D755" s="30" t="s">
        <v>137</v>
      </c>
      <c r="E755" s="64">
        <v>9961</v>
      </c>
      <c r="F755" s="65">
        <v>11386</v>
      </c>
      <c r="G755" s="65">
        <f t="shared" si="13"/>
        <v>1425</v>
      </c>
      <c r="H755" s="65">
        <v>10076</v>
      </c>
      <c r="I755" s="66">
        <f t="shared" si="14"/>
        <v>1310</v>
      </c>
      <c r="J755" s="67">
        <v>0.11509999999999999</v>
      </c>
      <c r="K755" s="34">
        <v>11750</v>
      </c>
      <c r="L755" s="29">
        <v>1310</v>
      </c>
      <c r="M755" s="35">
        <f t="shared" si="15"/>
        <v>11386</v>
      </c>
      <c r="N755" s="35">
        <f t="shared" si="16"/>
        <v>364</v>
      </c>
      <c r="O755" s="36">
        <f t="shared" si="12"/>
        <v>3.097872340425532E-2</v>
      </c>
    </row>
    <row r="756" spans="1:15" x14ac:dyDescent="0.25">
      <c r="A756" s="39">
        <v>80702</v>
      </c>
      <c r="B756" s="30" t="s">
        <v>43</v>
      </c>
      <c r="C756" s="30" t="s">
        <v>794</v>
      </c>
      <c r="D756" s="30" t="s">
        <v>795</v>
      </c>
      <c r="E756" s="68"/>
      <c r="F756" s="29">
        <v>0</v>
      </c>
      <c r="G756" s="29">
        <f t="shared" si="13"/>
        <v>0</v>
      </c>
      <c r="H756" s="29">
        <v>0</v>
      </c>
      <c r="I756" s="66">
        <f t="shared" si="14"/>
        <v>0</v>
      </c>
      <c r="J756" s="69" t="s">
        <v>1834</v>
      </c>
      <c r="K756" s="34">
        <v>0</v>
      </c>
      <c r="L756" s="29">
        <v>0</v>
      </c>
      <c r="M756" s="34">
        <f t="shared" si="15"/>
        <v>0</v>
      </c>
      <c r="N756" s="34">
        <f t="shared" si="16"/>
        <v>0</v>
      </c>
      <c r="O756" s="36" t="e">
        <f t="shared" si="12"/>
        <v>#DIV/0!</v>
      </c>
    </row>
    <row r="757" spans="1:15" x14ac:dyDescent="0.25">
      <c r="A757" s="39">
        <v>80703</v>
      </c>
      <c r="B757" s="30" t="s">
        <v>43</v>
      </c>
      <c r="C757" s="30" t="s">
        <v>794</v>
      </c>
      <c r="D757" s="30" t="s">
        <v>796</v>
      </c>
      <c r="E757" s="68"/>
      <c r="F757" s="29">
        <v>0</v>
      </c>
      <c r="G757" s="29">
        <f t="shared" si="13"/>
        <v>0</v>
      </c>
      <c r="H757" s="29">
        <v>0</v>
      </c>
      <c r="I757" s="66">
        <f t="shared" si="14"/>
        <v>0</v>
      </c>
      <c r="J757" s="69" t="s">
        <v>1834</v>
      </c>
      <c r="K757" s="34">
        <v>0</v>
      </c>
      <c r="L757" s="29">
        <v>0</v>
      </c>
      <c r="M757" s="34">
        <f t="shared" si="15"/>
        <v>0</v>
      </c>
      <c r="N757" s="34">
        <f t="shared" si="16"/>
        <v>0</v>
      </c>
      <c r="O757" s="36" t="e">
        <f t="shared" si="12"/>
        <v>#DIV/0!</v>
      </c>
    </row>
    <row r="758" spans="1:15" x14ac:dyDescent="0.25">
      <c r="A758" s="39">
        <v>80704</v>
      </c>
      <c r="B758" s="30" t="s">
        <v>43</v>
      </c>
      <c r="C758" s="30" t="s">
        <v>794</v>
      </c>
      <c r="D758" s="30" t="s">
        <v>797</v>
      </c>
      <c r="E758" s="68"/>
      <c r="F758" s="29">
        <v>0</v>
      </c>
      <c r="G758" s="29">
        <f t="shared" si="13"/>
        <v>0</v>
      </c>
      <c r="H758" s="29">
        <v>0</v>
      </c>
      <c r="I758" s="66">
        <f t="shared" si="14"/>
        <v>0</v>
      </c>
      <c r="J758" s="69" t="s">
        <v>1834</v>
      </c>
      <c r="K758" s="34">
        <v>0</v>
      </c>
      <c r="L758" s="29">
        <v>0</v>
      </c>
      <c r="M758" s="34">
        <f t="shared" si="15"/>
        <v>0</v>
      </c>
      <c r="N758" s="34">
        <f t="shared" si="16"/>
        <v>0</v>
      </c>
      <c r="O758" s="36" t="e">
        <f t="shared" si="12"/>
        <v>#DIV/0!</v>
      </c>
    </row>
    <row r="759" spans="1:15" x14ac:dyDescent="0.25">
      <c r="A759" s="39">
        <v>80705</v>
      </c>
      <c r="B759" s="30" t="s">
        <v>43</v>
      </c>
      <c r="C759" s="30" t="s">
        <v>794</v>
      </c>
      <c r="D759" s="30" t="s">
        <v>798</v>
      </c>
      <c r="E759" s="68"/>
      <c r="F759" s="29">
        <v>0</v>
      </c>
      <c r="G759" s="29">
        <f t="shared" si="13"/>
        <v>0</v>
      </c>
      <c r="H759" s="29">
        <v>0</v>
      </c>
      <c r="I759" s="66">
        <f t="shared" si="14"/>
        <v>0</v>
      </c>
      <c r="J759" s="69" t="s">
        <v>1834</v>
      </c>
      <c r="K759" s="34">
        <v>0</v>
      </c>
      <c r="L759" s="29">
        <v>0</v>
      </c>
      <c r="M759" s="34">
        <f t="shared" si="15"/>
        <v>0</v>
      </c>
      <c r="N759" s="34">
        <f t="shared" si="16"/>
        <v>0</v>
      </c>
      <c r="O759" s="36" t="e">
        <f t="shared" si="12"/>
        <v>#DIV/0!</v>
      </c>
    </row>
    <row r="760" spans="1:15" x14ac:dyDescent="0.25">
      <c r="A760" s="39">
        <v>80706</v>
      </c>
      <c r="B760" s="30" t="s">
        <v>43</v>
      </c>
      <c r="C760" s="30" t="s">
        <v>794</v>
      </c>
      <c r="D760" s="30" t="s">
        <v>799</v>
      </c>
      <c r="E760" s="68"/>
      <c r="F760" s="29">
        <v>0</v>
      </c>
      <c r="G760" s="29">
        <f t="shared" si="13"/>
        <v>0</v>
      </c>
      <c r="H760" s="29">
        <v>0</v>
      </c>
      <c r="I760" s="66">
        <f t="shared" si="14"/>
        <v>0</v>
      </c>
      <c r="J760" s="69" t="s">
        <v>1834</v>
      </c>
      <c r="K760" s="34">
        <v>0</v>
      </c>
      <c r="L760" s="56"/>
      <c r="M760" s="34">
        <f t="shared" si="15"/>
        <v>0</v>
      </c>
      <c r="N760" s="34">
        <f t="shared" si="16"/>
        <v>0</v>
      </c>
      <c r="O760" s="36" t="e">
        <f t="shared" si="12"/>
        <v>#DIV/0!</v>
      </c>
    </row>
    <row r="761" spans="1:15" x14ac:dyDescent="0.25">
      <c r="A761" s="39">
        <v>80707</v>
      </c>
      <c r="B761" s="30" t="s">
        <v>43</v>
      </c>
      <c r="C761" s="30" t="s">
        <v>794</v>
      </c>
      <c r="D761" s="30" t="s">
        <v>800</v>
      </c>
      <c r="E761" s="68"/>
      <c r="F761" s="29">
        <v>0</v>
      </c>
      <c r="G761" s="29">
        <f t="shared" si="13"/>
        <v>0</v>
      </c>
      <c r="H761" s="29">
        <v>0</v>
      </c>
      <c r="I761" s="66">
        <f t="shared" si="14"/>
        <v>0</v>
      </c>
      <c r="J761" s="69" t="s">
        <v>1834</v>
      </c>
      <c r="K761" s="34">
        <v>0</v>
      </c>
      <c r="L761" s="56"/>
      <c r="M761" s="34">
        <f t="shared" si="15"/>
        <v>0</v>
      </c>
      <c r="N761" s="34">
        <f t="shared" si="16"/>
        <v>0</v>
      </c>
      <c r="O761" s="36" t="e">
        <f t="shared" si="12"/>
        <v>#DIV/0!</v>
      </c>
    </row>
    <row r="762" spans="1:15" x14ac:dyDescent="0.25">
      <c r="A762" s="39">
        <v>80708</v>
      </c>
      <c r="B762" s="30" t="s">
        <v>43</v>
      </c>
      <c r="C762" s="30" t="s">
        <v>794</v>
      </c>
      <c r="D762" s="30" t="s">
        <v>801</v>
      </c>
      <c r="E762" s="64">
        <v>2923</v>
      </c>
      <c r="F762" s="65">
        <v>3700</v>
      </c>
      <c r="G762" s="65">
        <f t="shared" si="13"/>
        <v>777</v>
      </c>
      <c r="H762" s="65">
        <v>2923</v>
      </c>
      <c r="I762" s="66">
        <f t="shared" si="14"/>
        <v>777</v>
      </c>
      <c r="J762" s="67">
        <v>0.21</v>
      </c>
      <c r="K762" s="34">
        <v>4063</v>
      </c>
      <c r="L762" s="29">
        <v>0</v>
      </c>
      <c r="M762" s="35">
        <f t="shared" si="15"/>
        <v>2923</v>
      </c>
      <c r="N762" s="35">
        <f t="shared" si="16"/>
        <v>1140</v>
      </c>
      <c r="O762" s="36">
        <f t="shared" si="12"/>
        <v>0.2805808515874969</v>
      </c>
    </row>
    <row r="763" spans="1:15" x14ac:dyDescent="0.25">
      <c r="A763" s="39">
        <v>80801</v>
      </c>
      <c r="B763" s="30" t="s">
        <v>43</v>
      </c>
      <c r="C763" s="30" t="s">
        <v>802</v>
      </c>
      <c r="D763" s="30" t="s">
        <v>802</v>
      </c>
      <c r="E763" s="64">
        <v>28109</v>
      </c>
      <c r="F763" s="65">
        <v>34266</v>
      </c>
      <c r="G763" s="65">
        <f t="shared" si="13"/>
        <v>6157</v>
      </c>
      <c r="H763" s="65">
        <v>26656</v>
      </c>
      <c r="I763" s="66">
        <f t="shared" si="14"/>
        <v>7610</v>
      </c>
      <c r="J763" s="67">
        <v>0.22209999999999999</v>
      </c>
      <c r="K763" s="34">
        <v>35111</v>
      </c>
      <c r="L763" s="29">
        <v>0</v>
      </c>
      <c r="M763" s="35">
        <f t="shared" si="15"/>
        <v>26656</v>
      </c>
      <c r="N763" s="35">
        <f t="shared" si="16"/>
        <v>8455</v>
      </c>
      <c r="O763" s="36">
        <f t="shared" si="12"/>
        <v>0.2408077240750762</v>
      </c>
    </row>
    <row r="764" spans="1:15" x14ac:dyDescent="0.25">
      <c r="A764" s="39">
        <v>80802</v>
      </c>
      <c r="B764" s="30" t="s">
        <v>43</v>
      </c>
      <c r="C764" s="30" t="s">
        <v>802</v>
      </c>
      <c r="D764" s="30" t="s">
        <v>803</v>
      </c>
      <c r="E764" s="68"/>
      <c r="F764" s="29">
        <v>0</v>
      </c>
      <c r="G764" s="29">
        <f t="shared" si="13"/>
        <v>0</v>
      </c>
      <c r="H764" s="29">
        <v>0</v>
      </c>
      <c r="I764" s="66">
        <f t="shared" si="14"/>
        <v>0</v>
      </c>
      <c r="J764" s="69" t="s">
        <v>1834</v>
      </c>
      <c r="K764" s="34">
        <v>0</v>
      </c>
      <c r="L764" s="56"/>
      <c r="M764" s="34">
        <f t="shared" si="15"/>
        <v>0</v>
      </c>
      <c r="N764" s="34">
        <f t="shared" si="16"/>
        <v>0</v>
      </c>
      <c r="O764" s="36" t="e">
        <f t="shared" si="12"/>
        <v>#DIV/0!</v>
      </c>
    </row>
    <row r="765" spans="1:15" x14ac:dyDescent="0.25">
      <c r="A765" s="39">
        <v>80803</v>
      </c>
      <c r="B765" s="30" t="s">
        <v>43</v>
      </c>
      <c r="C765" s="30" t="s">
        <v>802</v>
      </c>
      <c r="D765" s="30" t="s">
        <v>475</v>
      </c>
      <c r="E765" s="68"/>
      <c r="F765" s="29">
        <v>0</v>
      </c>
      <c r="G765" s="29">
        <f t="shared" si="13"/>
        <v>0</v>
      </c>
      <c r="H765" s="29">
        <v>0</v>
      </c>
      <c r="I765" s="66">
        <f t="shared" si="14"/>
        <v>0</v>
      </c>
      <c r="J765" s="69" t="s">
        <v>1834</v>
      </c>
      <c r="K765" s="34">
        <v>0</v>
      </c>
      <c r="L765" s="56"/>
      <c r="M765" s="34">
        <f t="shared" si="15"/>
        <v>0</v>
      </c>
      <c r="N765" s="34">
        <f t="shared" si="16"/>
        <v>0</v>
      </c>
      <c r="O765" s="36" t="e">
        <f t="shared" si="12"/>
        <v>#DIV/0!</v>
      </c>
    </row>
    <row r="766" spans="1:15" x14ac:dyDescent="0.25">
      <c r="A766" s="39">
        <v>80804</v>
      </c>
      <c r="B766" s="30" t="s">
        <v>43</v>
      </c>
      <c r="C766" s="30" t="s">
        <v>802</v>
      </c>
      <c r="D766" s="30" t="s">
        <v>804</v>
      </c>
      <c r="E766" s="68"/>
      <c r="F766" s="29">
        <v>0</v>
      </c>
      <c r="G766" s="29">
        <f t="shared" si="13"/>
        <v>0</v>
      </c>
      <c r="H766" s="29">
        <v>0</v>
      </c>
      <c r="I766" s="66">
        <f t="shared" si="14"/>
        <v>0</v>
      </c>
      <c r="J766" s="69" t="s">
        <v>1834</v>
      </c>
      <c r="K766" s="34">
        <v>0</v>
      </c>
      <c r="L766" s="56"/>
      <c r="M766" s="34">
        <f t="shared" si="15"/>
        <v>0</v>
      </c>
      <c r="N766" s="34">
        <f t="shared" si="16"/>
        <v>0</v>
      </c>
      <c r="O766" s="36" t="e">
        <f t="shared" si="12"/>
        <v>#DIV/0!</v>
      </c>
    </row>
    <row r="767" spans="1:15" x14ac:dyDescent="0.25">
      <c r="A767" s="39">
        <v>80805</v>
      </c>
      <c r="B767" s="30" t="s">
        <v>43</v>
      </c>
      <c r="C767" s="30" t="s">
        <v>802</v>
      </c>
      <c r="D767" s="30" t="s">
        <v>805</v>
      </c>
      <c r="E767" s="64">
        <v>2701</v>
      </c>
      <c r="F767" s="65">
        <v>3453</v>
      </c>
      <c r="G767" s="65">
        <f t="shared" si="13"/>
        <v>752</v>
      </c>
      <c r="H767" s="65">
        <v>2150</v>
      </c>
      <c r="I767" s="66">
        <f t="shared" si="14"/>
        <v>1303</v>
      </c>
      <c r="J767" s="67">
        <v>0.37740000000000001</v>
      </c>
      <c r="K767" s="34">
        <v>3791</v>
      </c>
      <c r="L767" s="29">
        <v>0</v>
      </c>
      <c r="M767" s="35">
        <f t="shared" si="15"/>
        <v>2150</v>
      </c>
      <c r="N767" s="35">
        <f t="shared" si="16"/>
        <v>1641</v>
      </c>
      <c r="O767" s="36">
        <f t="shared" si="12"/>
        <v>0.43286731733051964</v>
      </c>
    </row>
    <row r="768" spans="1:15" x14ac:dyDescent="0.25">
      <c r="A768" s="39">
        <v>80806</v>
      </c>
      <c r="B768" s="30" t="s">
        <v>43</v>
      </c>
      <c r="C768" s="30" t="s">
        <v>802</v>
      </c>
      <c r="D768" s="30" t="s">
        <v>806</v>
      </c>
      <c r="E768" s="68"/>
      <c r="F768" s="29">
        <v>0</v>
      </c>
      <c r="G768" s="29">
        <f t="shared" si="13"/>
        <v>0</v>
      </c>
      <c r="H768" s="29">
        <v>0</v>
      </c>
      <c r="I768" s="66">
        <f t="shared" si="14"/>
        <v>0</v>
      </c>
      <c r="J768" s="69" t="s">
        <v>1834</v>
      </c>
      <c r="K768" s="34">
        <v>0</v>
      </c>
      <c r="L768" s="56"/>
      <c r="M768" s="34">
        <f t="shared" si="15"/>
        <v>0</v>
      </c>
      <c r="N768" s="34">
        <f t="shared" si="16"/>
        <v>0</v>
      </c>
      <c r="O768" s="36" t="e">
        <f t="shared" si="12"/>
        <v>#DIV/0!</v>
      </c>
    </row>
    <row r="769" spans="1:15" x14ac:dyDescent="0.25">
      <c r="A769" s="39">
        <v>80807</v>
      </c>
      <c r="B769" s="30" t="s">
        <v>43</v>
      </c>
      <c r="C769" s="30" t="s">
        <v>802</v>
      </c>
      <c r="D769" s="30" t="s">
        <v>807</v>
      </c>
      <c r="E769" s="68"/>
      <c r="F769" s="29">
        <v>0</v>
      </c>
      <c r="G769" s="29">
        <f t="shared" si="13"/>
        <v>0</v>
      </c>
      <c r="H769" s="29">
        <v>0</v>
      </c>
      <c r="I769" s="66">
        <f t="shared" si="14"/>
        <v>0</v>
      </c>
      <c r="J769" s="69" t="s">
        <v>1834</v>
      </c>
      <c r="K769" s="34">
        <v>0</v>
      </c>
      <c r="L769" s="56"/>
      <c r="M769" s="34">
        <f t="shared" si="15"/>
        <v>0</v>
      </c>
      <c r="N769" s="34">
        <f t="shared" si="16"/>
        <v>0</v>
      </c>
      <c r="O769" s="36" t="e">
        <f t="shared" si="12"/>
        <v>#DIV/0!</v>
      </c>
    </row>
    <row r="770" spans="1:15" x14ac:dyDescent="0.25">
      <c r="A770" s="39">
        <v>80808</v>
      </c>
      <c r="B770" s="30" t="s">
        <v>43</v>
      </c>
      <c r="C770" s="30" t="s">
        <v>802</v>
      </c>
      <c r="D770" s="30" t="s">
        <v>808</v>
      </c>
      <c r="E770" s="68"/>
      <c r="F770" s="29">
        <v>0</v>
      </c>
      <c r="G770" s="29">
        <f t="shared" si="13"/>
        <v>0</v>
      </c>
      <c r="H770" s="29">
        <v>0</v>
      </c>
      <c r="I770" s="66">
        <f t="shared" si="14"/>
        <v>0</v>
      </c>
      <c r="J770" s="69" t="s">
        <v>1834</v>
      </c>
      <c r="K770" s="34">
        <v>0</v>
      </c>
      <c r="L770" s="56"/>
      <c r="M770" s="34">
        <f t="shared" si="15"/>
        <v>0</v>
      </c>
      <c r="N770" s="34">
        <f t="shared" si="16"/>
        <v>0</v>
      </c>
      <c r="O770" s="36" t="e">
        <f t="shared" si="12"/>
        <v>#DIV/0!</v>
      </c>
    </row>
    <row r="771" spans="1:15" x14ac:dyDescent="0.25">
      <c r="A771" s="39">
        <v>80901</v>
      </c>
      <c r="B771" s="30" t="s">
        <v>43</v>
      </c>
      <c r="C771" s="30" t="s">
        <v>809</v>
      </c>
      <c r="D771" s="30" t="s">
        <v>810</v>
      </c>
      <c r="E771" s="64">
        <v>13450</v>
      </c>
      <c r="F771" s="65">
        <v>23494</v>
      </c>
      <c r="G771" s="65">
        <f t="shared" si="13"/>
        <v>10044</v>
      </c>
      <c r="H771" s="65">
        <v>13252</v>
      </c>
      <c r="I771" s="66">
        <f t="shared" si="14"/>
        <v>10242</v>
      </c>
      <c r="J771" s="67">
        <v>0.43590000000000001</v>
      </c>
      <c r="K771" s="34">
        <v>23097</v>
      </c>
      <c r="L771" s="29">
        <v>0</v>
      </c>
      <c r="M771" s="35">
        <f t="shared" si="15"/>
        <v>13252</v>
      </c>
      <c r="N771" s="35">
        <f t="shared" si="16"/>
        <v>9845</v>
      </c>
      <c r="O771" s="36">
        <f t="shared" si="12"/>
        <v>0.42624583279213751</v>
      </c>
    </row>
    <row r="772" spans="1:15" x14ac:dyDescent="0.25">
      <c r="A772" s="39">
        <v>80902</v>
      </c>
      <c r="B772" s="30" t="s">
        <v>43</v>
      </c>
      <c r="C772" s="30" t="s">
        <v>809</v>
      </c>
      <c r="D772" s="30" t="s">
        <v>811</v>
      </c>
      <c r="E772" s="68"/>
      <c r="F772" s="29">
        <v>0</v>
      </c>
      <c r="G772" s="29">
        <f t="shared" si="13"/>
        <v>0</v>
      </c>
      <c r="H772" s="29">
        <v>0</v>
      </c>
      <c r="I772" s="66">
        <f t="shared" si="14"/>
        <v>0</v>
      </c>
      <c r="J772" s="69" t="s">
        <v>1834</v>
      </c>
      <c r="K772" s="34">
        <v>0</v>
      </c>
      <c r="L772" s="29">
        <v>0</v>
      </c>
      <c r="M772" s="34">
        <f t="shared" si="15"/>
        <v>0</v>
      </c>
      <c r="N772" s="34">
        <f t="shared" si="16"/>
        <v>0</v>
      </c>
      <c r="O772" s="36" t="e">
        <f t="shared" si="12"/>
        <v>#DIV/0!</v>
      </c>
    </row>
    <row r="773" spans="1:15" x14ac:dyDescent="0.25">
      <c r="A773" s="39">
        <v>80903</v>
      </c>
      <c r="B773" s="30" t="s">
        <v>43</v>
      </c>
      <c r="C773" s="30" t="s">
        <v>809</v>
      </c>
      <c r="D773" s="30" t="s">
        <v>812</v>
      </c>
      <c r="E773" s="68"/>
      <c r="F773" s="29">
        <v>0</v>
      </c>
      <c r="G773" s="29">
        <f t="shared" si="13"/>
        <v>0</v>
      </c>
      <c r="H773" s="29">
        <v>0</v>
      </c>
      <c r="I773" s="66">
        <f t="shared" si="14"/>
        <v>0</v>
      </c>
      <c r="J773" s="69" t="s">
        <v>1834</v>
      </c>
      <c r="K773" s="34">
        <v>0</v>
      </c>
      <c r="L773" s="56"/>
      <c r="M773" s="34">
        <f t="shared" si="15"/>
        <v>0</v>
      </c>
      <c r="N773" s="34">
        <f t="shared" si="16"/>
        <v>0</v>
      </c>
      <c r="O773" s="36" t="e">
        <f t="shared" si="12"/>
        <v>#DIV/0!</v>
      </c>
    </row>
    <row r="774" spans="1:15" x14ac:dyDescent="0.25">
      <c r="A774" s="39">
        <v>80904</v>
      </c>
      <c r="B774" s="30" t="s">
        <v>43</v>
      </c>
      <c r="C774" s="30" t="s">
        <v>809</v>
      </c>
      <c r="D774" s="30" t="s">
        <v>813</v>
      </c>
      <c r="E774" s="68"/>
      <c r="F774" s="29">
        <v>0</v>
      </c>
      <c r="G774" s="29">
        <f t="shared" si="13"/>
        <v>0</v>
      </c>
      <c r="H774" s="29">
        <v>0</v>
      </c>
      <c r="I774" s="66">
        <f t="shared" si="14"/>
        <v>0</v>
      </c>
      <c r="J774" s="69" t="s">
        <v>1834</v>
      </c>
      <c r="K774" s="34">
        <v>0</v>
      </c>
      <c r="L774" s="29">
        <v>0</v>
      </c>
      <c r="M774" s="34">
        <f t="shared" si="15"/>
        <v>0</v>
      </c>
      <c r="N774" s="34">
        <f t="shared" si="16"/>
        <v>0</v>
      </c>
      <c r="O774" s="36" t="e">
        <f t="shared" si="12"/>
        <v>#DIV/0!</v>
      </c>
    </row>
    <row r="775" spans="1:15" x14ac:dyDescent="0.25">
      <c r="A775" s="39">
        <v>80905</v>
      </c>
      <c r="B775" s="30" t="s">
        <v>43</v>
      </c>
      <c r="C775" s="30" t="s">
        <v>809</v>
      </c>
      <c r="D775" s="30" t="s">
        <v>385</v>
      </c>
      <c r="E775" s="68"/>
      <c r="F775" s="29">
        <v>0</v>
      </c>
      <c r="G775" s="29">
        <f t="shared" si="13"/>
        <v>0</v>
      </c>
      <c r="H775" s="29">
        <v>0</v>
      </c>
      <c r="I775" s="66">
        <f t="shared" si="14"/>
        <v>0</v>
      </c>
      <c r="J775" s="69" t="s">
        <v>1834</v>
      </c>
      <c r="K775" s="34">
        <v>0</v>
      </c>
      <c r="L775" s="56"/>
      <c r="M775" s="34">
        <f t="shared" si="15"/>
        <v>0</v>
      </c>
      <c r="N775" s="34">
        <f t="shared" si="16"/>
        <v>0</v>
      </c>
      <c r="O775" s="36" t="e">
        <f t="shared" ref="O775:O1029" si="17">N775/K775</f>
        <v>#DIV/0!</v>
      </c>
    </row>
    <row r="776" spans="1:15" x14ac:dyDescent="0.25">
      <c r="A776" s="39">
        <v>80906</v>
      </c>
      <c r="B776" s="30" t="s">
        <v>43</v>
      </c>
      <c r="C776" s="30" t="s">
        <v>809</v>
      </c>
      <c r="D776" s="30" t="s">
        <v>814</v>
      </c>
      <c r="E776" s="68"/>
      <c r="F776" s="29">
        <v>0</v>
      </c>
      <c r="G776" s="29">
        <f t="shared" ref="G776:G1030" si="18">F776-E776</f>
        <v>0</v>
      </c>
      <c r="H776" s="29">
        <v>0</v>
      </c>
      <c r="I776" s="66">
        <f t="shared" ref="I776:I1030" si="19">F776-H776</f>
        <v>0</v>
      </c>
      <c r="J776" s="69" t="s">
        <v>1834</v>
      </c>
      <c r="K776" s="34">
        <v>0</v>
      </c>
      <c r="L776" s="29">
        <v>0</v>
      </c>
      <c r="M776" s="34">
        <f t="shared" ref="M776:M1030" si="20">H776+L776</f>
        <v>0</v>
      </c>
      <c r="N776" s="34">
        <f t="shared" ref="N776:N1030" si="21">K776-M776</f>
        <v>0</v>
      </c>
      <c r="O776" s="36" t="e">
        <f t="shared" si="17"/>
        <v>#DIV/0!</v>
      </c>
    </row>
    <row r="777" spans="1:15" x14ac:dyDescent="0.25">
      <c r="A777" s="39">
        <v>80907</v>
      </c>
      <c r="B777" s="30" t="s">
        <v>43</v>
      </c>
      <c r="C777" s="30" t="s">
        <v>809</v>
      </c>
      <c r="D777" s="30" t="s">
        <v>815</v>
      </c>
      <c r="E777" s="64">
        <v>6012</v>
      </c>
      <c r="F777" s="65">
        <v>7127</v>
      </c>
      <c r="G777" s="65">
        <f t="shared" si="18"/>
        <v>1115</v>
      </c>
      <c r="H777" s="65">
        <v>5200</v>
      </c>
      <c r="I777" s="66">
        <f t="shared" si="19"/>
        <v>1927</v>
      </c>
      <c r="J777" s="67">
        <v>0.27039999999999997</v>
      </c>
      <c r="K777" s="34">
        <v>7389</v>
      </c>
      <c r="L777" s="29">
        <v>0</v>
      </c>
      <c r="M777" s="35">
        <f t="shared" si="20"/>
        <v>5200</v>
      </c>
      <c r="N777" s="35">
        <f t="shared" si="21"/>
        <v>2189</v>
      </c>
      <c r="O777" s="36">
        <f t="shared" si="17"/>
        <v>0.2962511841927189</v>
      </c>
    </row>
    <row r="778" spans="1:15" x14ac:dyDescent="0.25">
      <c r="A778" s="39">
        <v>80908</v>
      </c>
      <c r="B778" s="30" t="s">
        <v>43</v>
      </c>
      <c r="C778" s="30" t="s">
        <v>809</v>
      </c>
      <c r="D778" s="30" t="s">
        <v>816</v>
      </c>
      <c r="E778" s="68"/>
      <c r="F778" s="29">
        <v>0</v>
      </c>
      <c r="G778" s="29">
        <f t="shared" si="18"/>
        <v>0</v>
      </c>
      <c r="H778" s="29">
        <v>0</v>
      </c>
      <c r="I778" s="66">
        <f t="shared" si="19"/>
        <v>0</v>
      </c>
      <c r="J778" s="69" t="s">
        <v>1834</v>
      </c>
      <c r="K778" s="34">
        <v>0</v>
      </c>
      <c r="L778" s="29">
        <v>0</v>
      </c>
      <c r="M778" s="34">
        <f t="shared" si="20"/>
        <v>0</v>
      </c>
      <c r="N778" s="34">
        <f t="shared" si="21"/>
        <v>0</v>
      </c>
      <c r="O778" s="36" t="e">
        <f t="shared" si="17"/>
        <v>#DIV/0!</v>
      </c>
    </row>
    <row r="779" spans="1:15" x14ac:dyDescent="0.25">
      <c r="A779" s="39">
        <v>80909</v>
      </c>
      <c r="B779" s="30" t="s">
        <v>43</v>
      </c>
      <c r="C779" s="30" t="s">
        <v>809</v>
      </c>
      <c r="D779" s="30" t="s">
        <v>817</v>
      </c>
      <c r="E779" s="68"/>
      <c r="F779" s="29">
        <v>0</v>
      </c>
      <c r="G779" s="29">
        <f t="shared" si="18"/>
        <v>0</v>
      </c>
      <c r="H779" s="29">
        <v>0</v>
      </c>
      <c r="I779" s="66">
        <f t="shared" si="19"/>
        <v>0</v>
      </c>
      <c r="J779" s="69" t="s">
        <v>1834</v>
      </c>
      <c r="K779" s="34">
        <v>0</v>
      </c>
      <c r="L779" s="29">
        <v>0</v>
      </c>
      <c r="M779" s="34">
        <f t="shared" si="20"/>
        <v>0</v>
      </c>
      <c r="N779" s="34">
        <f t="shared" si="21"/>
        <v>0</v>
      </c>
      <c r="O779" s="36" t="e">
        <f t="shared" si="17"/>
        <v>#DIV/0!</v>
      </c>
    </row>
    <row r="780" spans="1:15" x14ac:dyDescent="0.25">
      <c r="A780" s="39">
        <v>80910</v>
      </c>
      <c r="B780" s="30" t="s">
        <v>43</v>
      </c>
      <c r="C780" s="30" t="s">
        <v>809</v>
      </c>
      <c r="D780" s="30" t="s">
        <v>818</v>
      </c>
      <c r="E780" s="64">
        <v>15592</v>
      </c>
      <c r="F780" s="65">
        <v>20309</v>
      </c>
      <c r="G780" s="65">
        <f t="shared" si="18"/>
        <v>4717</v>
      </c>
      <c r="H780" s="65">
        <v>12961</v>
      </c>
      <c r="I780" s="66">
        <f t="shared" si="19"/>
        <v>7348</v>
      </c>
      <c r="J780" s="67">
        <v>0.36180000000000001</v>
      </c>
      <c r="K780" s="34">
        <v>21866</v>
      </c>
      <c r="L780" s="29">
        <v>0</v>
      </c>
      <c r="M780" s="35">
        <f t="shared" si="20"/>
        <v>12961</v>
      </c>
      <c r="N780" s="35">
        <f t="shared" si="21"/>
        <v>8905</v>
      </c>
      <c r="O780" s="36">
        <f t="shared" si="17"/>
        <v>0.40725326991676575</v>
      </c>
    </row>
    <row r="781" spans="1:15" x14ac:dyDescent="0.25">
      <c r="A781" s="39">
        <v>80911</v>
      </c>
      <c r="B781" s="30" t="s">
        <v>43</v>
      </c>
      <c r="C781" s="30" t="s">
        <v>809</v>
      </c>
      <c r="D781" s="30" t="s">
        <v>819</v>
      </c>
      <c r="E781" s="68"/>
      <c r="F781" s="29">
        <v>0</v>
      </c>
      <c r="G781" s="29">
        <f t="shared" si="18"/>
        <v>0</v>
      </c>
      <c r="H781" s="29">
        <v>0</v>
      </c>
      <c r="I781" s="66">
        <f t="shared" si="19"/>
        <v>0</v>
      </c>
      <c r="J781" s="69" t="s">
        <v>1834</v>
      </c>
      <c r="K781" s="34">
        <v>0</v>
      </c>
      <c r="L781" s="56"/>
      <c r="M781" s="34">
        <f t="shared" si="20"/>
        <v>0</v>
      </c>
      <c r="N781" s="34">
        <f t="shared" si="21"/>
        <v>0</v>
      </c>
      <c r="O781" s="36" t="e">
        <f t="shared" si="17"/>
        <v>#DIV/0!</v>
      </c>
    </row>
    <row r="782" spans="1:15" x14ac:dyDescent="0.25">
      <c r="A782" s="39">
        <v>80912</v>
      </c>
      <c r="B782" s="30" t="s">
        <v>43</v>
      </c>
      <c r="C782" s="30" t="s">
        <v>809</v>
      </c>
      <c r="D782" s="30" t="s">
        <v>820</v>
      </c>
      <c r="E782" s="68"/>
      <c r="F782" s="29">
        <v>0</v>
      </c>
      <c r="G782" s="29">
        <f t="shared" si="18"/>
        <v>0</v>
      </c>
      <c r="H782" s="29">
        <v>0</v>
      </c>
      <c r="I782" s="66">
        <f t="shared" si="19"/>
        <v>0</v>
      </c>
      <c r="J782" s="69" t="s">
        <v>1834</v>
      </c>
      <c r="K782" s="34">
        <v>0</v>
      </c>
      <c r="L782" s="29">
        <v>0</v>
      </c>
      <c r="M782" s="34">
        <f t="shared" si="20"/>
        <v>0</v>
      </c>
      <c r="N782" s="34">
        <f t="shared" si="21"/>
        <v>0</v>
      </c>
      <c r="O782" s="36" t="e">
        <f t="shared" si="17"/>
        <v>#DIV/0!</v>
      </c>
    </row>
    <row r="783" spans="1:15" x14ac:dyDescent="0.25">
      <c r="A783" s="39">
        <v>80913</v>
      </c>
      <c r="B783" s="30" t="s">
        <v>43</v>
      </c>
      <c r="C783" s="30" t="s">
        <v>809</v>
      </c>
      <c r="D783" s="30" t="s">
        <v>821</v>
      </c>
      <c r="E783" s="68"/>
      <c r="F783" s="29">
        <v>0</v>
      </c>
      <c r="G783" s="29">
        <f t="shared" si="18"/>
        <v>0</v>
      </c>
      <c r="H783" s="29">
        <v>0</v>
      </c>
      <c r="I783" s="66">
        <f t="shared" si="19"/>
        <v>0</v>
      </c>
      <c r="J783" s="69" t="s">
        <v>1834</v>
      </c>
      <c r="K783" s="34">
        <v>0</v>
      </c>
      <c r="L783" s="29">
        <v>0</v>
      </c>
      <c r="M783" s="34">
        <f t="shared" si="20"/>
        <v>0</v>
      </c>
      <c r="N783" s="34">
        <f t="shared" si="21"/>
        <v>0</v>
      </c>
      <c r="O783" s="36" t="e">
        <f t="shared" si="17"/>
        <v>#DIV/0!</v>
      </c>
    </row>
    <row r="784" spans="1:15" x14ac:dyDescent="0.25">
      <c r="A784" s="39">
        <v>80914</v>
      </c>
      <c r="B784" s="30" t="s">
        <v>43</v>
      </c>
      <c r="C784" s="30" t="s">
        <v>809</v>
      </c>
      <c r="D784" s="30" t="s">
        <v>822</v>
      </c>
      <c r="E784" s="68"/>
      <c r="F784" s="29">
        <v>0</v>
      </c>
      <c r="G784" s="29">
        <f t="shared" si="18"/>
        <v>0</v>
      </c>
      <c r="H784" s="29">
        <v>0</v>
      </c>
      <c r="I784" s="66">
        <f t="shared" si="19"/>
        <v>0</v>
      </c>
      <c r="J784" s="69" t="s">
        <v>1834</v>
      </c>
      <c r="K784" s="34">
        <v>0</v>
      </c>
      <c r="L784" s="56"/>
      <c r="M784" s="34">
        <f t="shared" si="20"/>
        <v>0</v>
      </c>
      <c r="N784" s="34">
        <f t="shared" si="21"/>
        <v>0</v>
      </c>
      <c r="O784" s="36" t="e">
        <f t="shared" si="17"/>
        <v>#DIV/0!</v>
      </c>
    </row>
    <row r="785" spans="1:15" x14ac:dyDescent="0.25">
      <c r="A785" s="39">
        <v>81001</v>
      </c>
      <c r="B785" s="30" t="s">
        <v>43</v>
      </c>
      <c r="C785" s="30" t="s">
        <v>823</v>
      </c>
      <c r="D785" s="30" t="s">
        <v>823</v>
      </c>
      <c r="E785" s="68"/>
      <c r="F785" s="29">
        <v>0</v>
      </c>
      <c r="G785" s="29">
        <f t="shared" si="18"/>
        <v>0</v>
      </c>
      <c r="H785" s="29">
        <v>0</v>
      </c>
      <c r="I785" s="66">
        <f t="shared" si="19"/>
        <v>0</v>
      </c>
      <c r="J785" s="69" t="s">
        <v>1834</v>
      </c>
      <c r="K785" s="34">
        <v>0</v>
      </c>
      <c r="L785" s="29">
        <v>0</v>
      </c>
      <c r="M785" s="34">
        <f t="shared" si="20"/>
        <v>0</v>
      </c>
      <c r="N785" s="34">
        <f t="shared" si="21"/>
        <v>0</v>
      </c>
      <c r="O785" s="36" t="e">
        <f t="shared" si="17"/>
        <v>#DIV/0!</v>
      </c>
    </row>
    <row r="786" spans="1:15" x14ac:dyDescent="0.25">
      <c r="A786" s="39">
        <v>81002</v>
      </c>
      <c r="B786" s="30" t="s">
        <v>43</v>
      </c>
      <c r="C786" s="30" t="s">
        <v>823</v>
      </c>
      <c r="D786" s="30" t="s">
        <v>824</v>
      </c>
      <c r="E786" s="68"/>
      <c r="F786" s="29">
        <v>0</v>
      </c>
      <c r="G786" s="29">
        <f t="shared" si="18"/>
        <v>0</v>
      </c>
      <c r="H786" s="29">
        <v>0</v>
      </c>
      <c r="I786" s="66">
        <f t="shared" si="19"/>
        <v>0</v>
      </c>
      <c r="J786" s="69" t="s">
        <v>1834</v>
      </c>
      <c r="K786" s="34">
        <v>0</v>
      </c>
      <c r="L786" s="56"/>
      <c r="M786" s="34">
        <f t="shared" si="20"/>
        <v>0</v>
      </c>
      <c r="N786" s="34">
        <f t="shared" si="21"/>
        <v>0</v>
      </c>
      <c r="O786" s="36" t="e">
        <f t="shared" si="17"/>
        <v>#DIV/0!</v>
      </c>
    </row>
    <row r="787" spans="1:15" x14ac:dyDescent="0.25">
      <c r="A787" s="39">
        <v>81003</v>
      </c>
      <c r="B787" s="30" t="s">
        <v>43</v>
      </c>
      <c r="C787" s="30" t="s">
        <v>823</v>
      </c>
      <c r="D787" s="30" t="s">
        <v>825</v>
      </c>
      <c r="E787" s="68"/>
      <c r="F787" s="29">
        <v>0</v>
      </c>
      <c r="G787" s="29">
        <f t="shared" si="18"/>
        <v>0</v>
      </c>
      <c r="H787" s="29">
        <v>0</v>
      </c>
      <c r="I787" s="66">
        <f t="shared" si="19"/>
        <v>0</v>
      </c>
      <c r="J787" s="69" t="s">
        <v>1834</v>
      </c>
      <c r="K787" s="34">
        <v>0</v>
      </c>
      <c r="L787" s="56"/>
      <c r="M787" s="34">
        <f t="shared" si="20"/>
        <v>0</v>
      </c>
      <c r="N787" s="34">
        <f t="shared" si="21"/>
        <v>0</v>
      </c>
      <c r="O787" s="36" t="e">
        <f t="shared" si="17"/>
        <v>#DIV/0!</v>
      </c>
    </row>
    <row r="788" spans="1:15" x14ac:dyDescent="0.25">
      <c r="A788" s="39">
        <v>81004</v>
      </c>
      <c r="B788" s="30" t="s">
        <v>43</v>
      </c>
      <c r="C788" s="30" t="s">
        <v>823</v>
      </c>
      <c r="D788" s="30" t="s">
        <v>826</v>
      </c>
      <c r="E788" s="68"/>
      <c r="F788" s="29">
        <v>0</v>
      </c>
      <c r="G788" s="29">
        <f t="shared" si="18"/>
        <v>0</v>
      </c>
      <c r="H788" s="29">
        <v>0</v>
      </c>
      <c r="I788" s="66">
        <f t="shared" si="19"/>
        <v>0</v>
      </c>
      <c r="J788" s="69" t="s">
        <v>1834</v>
      </c>
      <c r="K788" s="34">
        <v>0</v>
      </c>
      <c r="L788" s="56"/>
      <c r="M788" s="34">
        <f t="shared" si="20"/>
        <v>0</v>
      </c>
      <c r="N788" s="34">
        <f t="shared" si="21"/>
        <v>0</v>
      </c>
      <c r="O788" s="36" t="e">
        <f t="shared" si="17"/>
        <v>#DIV/0!</v>
      </c>
    </row>
    <row r="789" spans="1:15" x14ac:dyDescent="0.25">
      <c r="A789" s="39">
        <v>81005</v>
      </c>
      <c r="B789" s="30" t="s">
        <v>43</v>
      </c>
      <c r="C789" s="30" t="s">
        <v>823</v>
      </c>
      <c r="D789" s="30" t="s">
        <v>827</v>
      </c>
      <c r="E789" s="68"/>
      <c r="F789" s="29">
        <v>0</v>
      </c>
      <c r="G789" s="29">
        <f t="shared" si="18"/>
        <v>0</v>
      </c>
      <c r="H789" s="29">
        <v>0</v>
      </c>
      <c r="I789" s="66">
        <f t="shared" si="19"/>
        <v>0</v>
      </c>
      <c r="J789" s="69" t="s">
        <v>1834</v>
      </c>
      <c r="K789" s="34">
        <v>0</v>
      </c>
      <c r="L789" s="29">
        <v>0</v>
      </c>
      <c r="M789" s="34">
        <f t="shared" si="20"/>
        <v>0</v>
      </c>
      <c r="N789" s="34">
        <f t="shared" si="21"/>
        <v>0</v>
      </c>
      <c r="O789" s="36" t="e">
        <f t="shared" si="17"/>
        <v>#DIV/0!</v>
      </c>
    </row>
    <row r="790" spans="1:15" x14ac:dyDescent="0.25">
      <c r="A790" s="39">
        <v>81006</v>
      </c>
      <c r="B790" s="30" t="s">
        <v>43</v>
      </c>
      <c r="C790" s="30" t="s">
        <v>823</v>
      </c>
      <c r="D790" s="30" t="s">
        <v>828</v>
      </c>
      <c r="E790" s="68"/>
      <c r="F790" s="29">
        <v>0</v>
      </c>
      <c r="G790" s="29">
        <f t="shared" si="18"/>
        <v>0</v>
      </c>
      <c r="H790" s="29">
        <v>0</v>
      </c>
      <c r="I790" s="66">
        <f t="shared" si="19"/>
        <v>0</v>
      </c>
      <c r="J790" s="69" t="s">
        <v>1834</v>
      </c>
      <c r="K790" s="34">
        <v>0</v>
      </c>
      <c r="L790" s="29">
        <v>0</v>
      </c>
      <c r="M790" s="34">
        <f t="shared" si="20"/>
        <v>0</v>
      </c>
      <c r="N790" s="34">
        <f t="shared" si="21"/>
        <v>0</v>
      </c>
      <c r="O790" s="36" t="e">
        <f t="shared" si="17"/>
        <v>#DIV/0!</v>
      </c>
    </row>
    <row r="791" spans="1:15" x14ac:dyDescent="0.25">
      <c r="A791" s="39">
        <v>81007</v>
      </c>
      <c r="B791" s="30" t="s">
        <v>43</v>
      </c>
      <c r="C791" s="30" t="s">
        <v>823</v>
      </c>
      <c r="D791" s="30" t="s">
        <v>829</v>
      </c>
      <c r="E791" s="68"/>
      <c r="F791" s="29">
        <v>0</v>
      </c>
      <c r="G791" s="29">
        <f t="shared" si="18"/>
        <v>0</v>
      </c>
      <c r="H791" s="29">
        <v>0</v>
      </c>
      <c r="I791" s="66">
        <f t="shared" si="19"/>
        <v>0</v>
      </c>
      <c r="J791" s="69" t="s">
        <v>1834</v>
      </c>
      <c r="K791" s="34">
        <v>0</v>
      </c>
      <c r="L791" s="56"/>
      <c r="M791" s="34">
        <f t="shared" si="20"/>
        <v>0</v>
      </c>
      <c r="N791" s="34">
        <f t="shared" si="21"/>
        <v>0</v>
      </c>
      <c r="O791" s="36" t="e">
        <f t="shared" si="17"/>
        <v>#DIV/0!</v>
      </c>
    </row>
    <row r="792" spans="1:15" x14ac:dyDescent="0.25">
      <c r="A792" s="39">
        <v>81008</v>
      </c>
      <c r="B792" s="30" t="s">
        <v>43</v>
      </c>
      <c r="C792" s="30" t="s">
        <v>823</v>
      </c>
      <c r="D792" s="30" t="s">
        <v>830</v>
      </c>
      <c r="E792" s="68"/>
      <c r="F792" s="29">
        <v>0</v>
      </c>
      <c r="G792" s="29">
        <f t="shared" si="18"/>
        <v>0</v>
      </c>
      <c r="H792" s="29">
        <v>0</v>
      </c>
      <c r="I792" s="66">
        <f t="shared" si="19"/>
        <v>0</v>
      </c>
      <c r="J792" s="69" t="s">
        <v>1834</v>
      </c>
      <c r="K792" s="34">
        <v>0</v>
      </c>
      <c r="L792" s="56"/>
      <c r="M792" s="34">
        <f t="shared" si="20"/>
        <v>0</v>
      </c>
      <c r="N792" s="34">
        <f t="shared" si="21"/>
        <v>0</v>
      </c>
      <c r="O792" s="36" t="e">
        <f t="shared" si="17"/>
        <v>#DIV/0!</v>
      </c>
    </row>
    <row r="793" spans="1:15" x14ac:dyDescent="0.25">
      <c r="A793" s="39">
        <v>81009</v>
      </c>
      <c r="B793" s="30" t="s">
        <v>43</v>
      </c>
      <c r="C793" s="30" t="s">
        <v>823</v>
      </c>
      <c r="D793" s="30" t="s">
        <v>831</v>
      </c>
      <c r="E793" s="68"/>
      <c r="F793" s="29">
        <v>0</v>
      </c>
      <c r="G793" s="29">
        <f t="shared" si="18"/>
        <v>0</v>
      </c>
      <c r="H793" s="29">
        <v>0</v>
      </c>
      <c r="I793" s="66">
        <f t="shared" si="19"/>
        <v>0</v>
      </c>
      <c r="J793" s="69" t="s">
        <v>1834</v>
      </c>
      <c r="K793" s="34">
        <v>0</v>
      </c>
      <c r="L793" s="56"/>
      <c r="M793" s="34">
        <f t="shared" si="20"/>
        <v>0</v>
      </c>
      <c r="N793" s="34">
        <f t="shared" si="21"/>
        <v>0</v>
      </c>
      <c r="O793" s="36" t="e">
        <f t="shared" si="17"/>
        <v>#DIV/0!</v>
      </c>
    </row>
    <row r="794" spans="1:15" x14ac:dyDescent="0.25">
      <c r="A794" s="39">
        <v>81101</v>
      </c>
      <c r="B794" s="30" t="s">
        <v>43</v>
      </c>
      <c r="C794" s="30" t="s">
        <v>832</v>
      </c>
      <c r="D794" s="30" t="s">
        <v>832</v>
      </c>
      <c r="E794" s="64">
        <v>3891</v>
      </c>
      <c r="F794" s="65">
        <v>4481</v>
      </c>
      <c r="G794" s="65">
        <f t="shared" si="18"/>
        <v>590</v>
      </c>
      <c r="H794" s="65">
        <v>3502</v>
      </c>
      <c r="I794" s="66">
        <f t="shared" si="19"/>
        <v>979</v>
      </c>
      <c r="J794" s="67">
        <v>0.2185</v>
      </c>
      <c r="K794" s="34">
        <v>4574</v>
      </c>
      <c r="L794" s="29">
        <v>0</v>
      </c>
      <c r="M794" s="35">
        <f t="shared" si="20"/>
        <v>3502</v>
      </c>
      <c r="N794" s="35">
        <f t="shared" si="21"/>
        <v>1072</v>
      </c>
      <c r="O794" s="36">
        <f t="shared" si="17"/>
        <v>0.23436816790555312</v>
      </c>
    </row>
    <row r="795" spans="1:15" x14ac:dyDescent="0.25">
      <c r="A795" s="39">
        <v>81102</v>
      </c>
      <c r="B795" s="30" t="s">
        <v>43</v>
      </c>
      <c r="C795" s="30" t="s">
        <v>832</v>
      </c>
      <c r="D795" s="30" t="s">
        <v>833</v>
      </c>
      <c r="E795" s="68"/>
      <c r="F795" s="29">
        <v>0</v>
      </c>
      <c r="G795" s="29">
        <f t="shared" si="18"/>
        <v>0</v>
      </c>
      <c r="H795" s="29">
        <v>0</v>
      </c>
      <c r="I795" s="66">
        <f t="shared" si="19"/>
        <v>0</v>
      </c>
      <c r="J795" s="69" t="s">
        <v>1834</v>
      </c>
      <c r="K795" s="34">
        <v>0</v>
      </c>
      <c r="L795" s="29">
        <v>0</v>
      </c>
      <c r="M795" s="34">
        <f t="shared" si="20"/>
        <v>0</v>
      </c>
      <c r="N795" s="34">
        <f t="shared" si="21"/>
        <v>0</v>
      </c>
      <c r="O795" s="36" t="e">
        <f t="shared" si="17"/>
        <v>#DIV/0!</v>
      </c>
    </row>
    <row r="796" spans="1:15" x14ac:dyDescent="0.25">
      <c r="A796" s="39">
        <v>81103</v>
      </c>
      <c r="B796" s="30" t="s">
        <v>43</v>
      </c>
      <c r="C796" s="30" t="s">
        <v>832</v>
      </c>
      <c r="D796" s="30" t="s">
        <v>834</v>
      </c>
      <c r="E796" s="68"/>
      <c r="F796" s="29">
        <v>0</v>
      </c>
      <c r="G796" s="29">
        <f t="shared" si="18"/>
        <v>0</v>
      </c>
      <c r="H796" s="29">
        <v>0</v>
      </c>
      <c r="I796" s="66">
        <f t="shared" si="19"/>
        <v>0</v>
      </c>
      <c r="J796" s="69" t="s">
        <v>1834</v>
      </c>
      <c r="K796" s="34">
        <v>0</v>
      </c>
      <c r="L796" s="56"/>
      <c r="M796" s="34">
        <f t="shared" si="20"/>
        <v>0</v>
      </c>
      <c r="N796" s="34">
        <f t="shared" si="21"/>
        <v>0</v>
      </c>
      <c r="O796" s="36" t="e">
        <f t="shared" si="17"/>
        <v>#DIV/0!</v>
      </c>
    </row>
    <row r="797" spans="1:15" x14ac:dyDescent="0.25">
      <c r="A797" s="39">
        <v>81104</v>
      </c>
      <c r="B797" s="30" t="s">
        <v>43</v>
      </c>
      <c r="C797" s="30" t="s">
        <v>832</v>
      </c>
      <c r="D797" s="30" t="s">
        <v>835</v>
      </c>
      <c r="E797" s="68"/>
      <c r="F797" s="29">
        <v>0</v>
      </c>
      <c r="G797" s="29">
        <f t="shared" si="18"/>
        <v>0</v>
      </c>
      <c r="H797" s="29">
        <v>0</v>
      </c>
      <c r="I797" s="66">
        <f t="shared" si="19"/>
        <v>0</v>
      </c>
      <c r="J797" s="69" t="s">
        <v>1834</v>
      </c>
      <c r="K797" s="34">
        <v>0</v>
      </c>
      <c r="L797" s="29">
        <v>0</v>
      </c>
      <c r="M797" s="34">
        <f t="shared" si="20"/>
        <v>0</v>
      </c>
      <c r="N797" s="34">
        <f t="shared" si="21"/>
        <v>0</v>
      </c>
      <c r="O797" s="36" t="e">
        <f t="shared" si="17"/>
        <v>#DIV/0!</v>
      </c>
    </row>
    <row r="798" spans="1:15" x14ac:dyDescent="0.25">
      <c r="A798" s="39">
        <v>81105</v>
      </c>
      <c r="B798" s="30" t="s">
        <v>43</v>
      </c>
      <c r="C798" s="30" t="s">
        <v>832</v>
      </c>
      <c r="D798" s="30" t="s">
        <v>836</v>
      </c>
      <c r="E798" s="68"/>
      <c r="F798" s="29">
        <v>0</v>
      </c>
      <c r="G798" s="29">
        <f t="shared" si="18"/>
        <v>0</v>
      </c>
      <c r="H798" s="29">
        <v>0</v>
      </c>
      <c r="I798" s="66">
        <f t="shared" si="19"/>
        <v>0</v>
      </c>
      <c r="J798" s="69" t="s">
        <v>1834</v>
      </c>
      <c r="K798" s="34">
        <v>0</v>
      </c>
      <c r="L798" s="56"/>
      <c r="M798" s="34">
        <f t="shared" si="20"/>
        <v>0</v>
      </c>
      <c r="N798" s="34">
        <f t="shared" si="21"/>
        <v>0</v>
      </c>
      <c r="O798" s="36" t="e">
        <f t="shared" si="17"/>
        <v>#DIV/0!</v>
      </c>
    </row>
    <row r="799" spans="1:15" x14ac:dyDescent="0.25">
      <c r="A799" s="39">
        <v>81106</v>
      </c>
      <c r="B799" s="30" t="s">
        <v>43</v>
      </c>
      <c r="C799" s="30" t="s">
        <v>832</v>
      </c>
      <c r="D799" s="30" t="s">
        <v>837</v>
      </c>
      <c r="E799" s="68"/>
      <c r="F799" s="29">
        <v>0</v>
      </c>
      <c r="G799" s="29">
        <f t="shared" si="18"/>
        <v>0</v>
      </c>
      <c r="H799" s="29">
        <v>0</v>
      </c>
      <c r="I799" s="66">
        <f t="shared" si="19"/>
        <v>0</v>
      </c>
      <c r="J799" s="69" t="s">
        <v>1834</v>
      </c>
      <c r="K799" s="34">
        <v>0</v>
      </c>
      <c r="L799" s="56"/>
      <c r="M799" s="34">
        <f t="shared" si="20"/>
        <v>0</v>
      </c>
      <c r="N799" s="34">
        <f t="shared" si="21"/>
        <v>0</v>
      </c>
      <c r="O799" s="36" t="e">
        <f t="shared" si="17"/>
        <v>#DIV/0!</v>
      </c>
    </row>
    <row r="800" spans="1:15" x14ac:dyDescent="0.25">
      <c r="A800" s="39">
        <v>81201</v>
      </c>
      <c r="B800" s="30" t="s">
        <v>43</v>
      </c>
      <c r="C800" s="30" t="s">
        <v>838</v>
      </c>
      <c r="D800" s="30" t="s">
        <v>839</v>
      </c>
      <c r="E800" s="64">
        <v>5863</v>
      </c>
      <c r="F800" s="65">
        <v>6767</v>
      </c>
      <c r="G800" s="65">
        <f t="shared" si="18"/>
        <v>904</v>
      </c>
      <c r="H800" s="65">
        <v>5620</v>
      </c>
      <c r="I800" s="66">
        <f t="shared" si="19"/>
        <v>1147</v>
      </c>
      <c r="J800" s="67">
        <v>0.16950000000000001</v>
      </c>
      <c r="K800" s="34">
        <v>6922</v>
      </c>
      <c r="L800" s="56"/>
      <c r="M800" s="35">
        <f t="shared" si="20"/>
        <v>5620</v>
      </c>
      <c r="N800" s="35">
        <f t="shared" si="21"/>
        <v>1302</v>
      </c>
      <c r="O800" s="36">
        <f t="shared" si="17"/>
        <v>0.18809592603293845</v>
      </c>
    </row>
    <row r="801" spans="1:15" x14ac:dyDescent="0.25">
      <c r="A801" s="39">
        <v>81202</v>
      </c>
      <c r="B801" s="30" t="s">
        <v>43</v>
      </c>
      <c r="C801" s="30" t="s">
        <v>838</v>
      </c>
      <c r="D801" s="30" t="s">
        <v>840</v>
      </c>
      <c r="E801" s="64">
        <v>2883</v>
      </c>
      <c r="F801" s="65">
        <v>3361</v>
      </c>
      <c r="G801" s="65">
        <f t="shared" si="18"/>
        <v>478</v>
      </c>
      <c r="H801" s="65">
        <v>2682</v>
      </c>
      <c r="I801" s="66">
        <f t="shared" si="19"/>
        <v>679</v>
      </c>
      <c r="J801" s="67">
        <v>0.20200000000000001</v>
      </c>
      <c r="K801" s="34">
        <v>3477</v>
      </c>
      <c r="L801" s="56"/>
      <c r="M801" s="35">
        <f t="shared" si="20"/>
        <v>2682</v>
      </c>
      <c r="N801" s="35">
        <f t="shared" si="21"/>
        <v>795</v>
      </c>
      <c r="O801" s="36">
        <f t="shared" si="17"/>
        <v>0.22864538395168249</v>
      </c>
    </row>
    <row r="802" spans="1:15" x14ac:dyDescent="0.25">
      <c r="A802" s="39">
        <v>81203</v>
      </c>
      <c r="B802" s="30" t="s">
        <v>43</v>
      </c>
      <c r="C802" s="30" t="s">
        <v>838</v>
      </c>
      <c r="D802" s="30" t="s">
        <v>841</v>
      </c>
      <c r="E802" s="68"/>
      <c r="F802" s="29">
        <v>0</v>
      </c>
      <c r="G802" s="29">
        <f t="shared" si="18"/>
        <v>0</v>
      </c>
      <c r="H802" s="29">
        <v>0</v>
      </c>
      <c r="I802" s="66">
        <f t="shared" si="19"/>
        <v>0</v>
      </c>
      <c r="J802" s="69" t="s">
        <v>1834</v>
      </c>
      <c r="K802" s="34">
        <v>0</v>
      </c>
      <c r="L802" s="29">
        <v>0</v>
      </c>
      <c r="M802" s="34">
        <f t="shared" si="20"/>
        <v>0</v>
      </c>
      <c r="N802" s="34">
        <f t="shared" si="21"/>
        <v>0</v>
      </c>
      <c r="O802" s="36" t="e">
        <f t="shared" si="17"/>
        <v>#DIV/0!</v>
      </c>
    </row>
    <row r="803" spans="1:15" x14ac:dyDescent="0.25">
      <c r="A803" s="39">
        <v>81204</v>
      </c>
      <c r="B803" s="30" t="s">
        <v>43</v>
      </c>
      <c r="C803" s="30" t="s">
        <v>838</v>
      </c>
      <c r="D803" s="30" t="s">
        <v>842</v>
      </c>
      <c r="E803" s="68"/>
      <c r="F803" s="29">
        <v>0</v>
      </c>
      <c r="G803" s="29">
        <f t="shared" si="18"/>
        <v>0</v>
      </c>
      <c r="H803" s="29">
        <v>0</v>
      </c>
      <c r="I803" s="66">
        <f t="shared" si="19"/>
        <v>0</v>
      </c>
      <c r="J803" s="69" t="s">
        <v>1834</v>
      </c>
      <c r="K803" s="34">
        <v>0</v>
      </c>
      <c r="L803" s="56"/>
      <c r="M803" s="34">
        <f t="shared" si="20"/>
        <v>0</v>
      </c>
      <c r="N803" s="34">
        <f t="shared" si="21"/>
        <v>0</v>
      </c>
      <c r="O803" s="36" t="e">
        <f t="shared" si="17"/>
        <v>#DIV/0!</v>
      </c>
    </row>
    <row r="804" spans="1:15" x14ac:dyDescent="0.25">
      <c r="A804" s="39">
        <v>81205</v>
      </c>
      <c r="B804" s="30" t="s">
        <v>43</v>
      </c>
      <c r="C804" s="30" t="s">
        <v>838</v>
      </c>
      <c r="D804" s="30" t="s">
        <v>843</v>
      </c>
      <c r="E804" s="68"/>
      <c r="F804" s="29">
        <v>0</v>
      </c>
      <c r="G804" s="29">
        <f t="shared" si="18"/>
        <v>0</v>
      </c>
      <c r="H804" s="29">
        <v>0</v>
      </c>
      <c r="I804" s="66">
        <f t="shared" si="19"/>
        <v>0</v>
      </c>
      <c r="J804" s="69" t="s">
        <v>1834</v>
      </c>
      <c r="K804" s="34">
        <v>0</v>
      </c>
      <c r="L804" s="29">
        <v>0</v>
      </c>
      <c r="M804" s="34">
        <f t="shared" si="20"/>
        <v>0</v>
      </c>
      <c r="N804" s="34">
        <f t="shared" si="21"/>
        <v>0</v>
      </c>
      <c r="O804" s="36" t="e">
        <f t="shared" si="17"/>
        <v>#DIV/0!</v>
      </c>
    </row>
    <row r="805" spans="1:15" x14ac:dyDescent="0.25">
      <c r="A805" s="39">
        <v>81206</v>
      </c>
      <c r="B805" s="30" t="s">
        <v>43</v>
      </c>
      <c r="C805" s="30" t="s">
        <v>838</v>
      </c>
      <c r="D805" s="30" t="s">
        <v>844</v>
      </c>
      <c r="E805" s="68"/>
      <c r="F805" s="29">
        <v>0</v>
      </c>
      <c r="G805" s="29">
        <f t="shared" si="18"/>
        <v>0</v>
      </c>
      <c r="H805" s="29">
        <v>0</v>
      </c>
      <c r="I805" s="66">
        <f t="shared" si="19"/>
        <v>0</v>
      </c>
      <c r="J805" s="69" t="s">
        <v>1834</v>
      </c>
      <c r="K805" s="34">
        <v>0</v>
      </c>
      <c r="L805" s="29">
        <v>0</v>
      </c>
      <c r="M805" s="34">
        <f t="shared" si="20"/>
        <v>0</v>
      </c>
      <c r="N805" s="34">
        <f t="shared" si="21"/>
        <v>0</v>
      </c>
      <c r="O805" s="36" t="e">
        <f t="shared" si="17"/>
        <v>#DIV/0!</v>
      </c>
    </row>
    <row r="806" spans="1:15" x14ac:dyDescent="0.25">
      <c r="A806" s="39">
        <v>81207</v>
      </c>
      <c r="B806" s="30" t="s">
        <v>43</v>
      </c>
      <c r="C806" s="30" t="s">
        <v>838</v>
      </c>
      <c r="D806" s="30" t="s">
        <v>845</v>
      </c>
      <c r="E806" s="68"/>
      <c r="F806" s="29">
        <v>0</v>
      </c>
      <c r="G806" s="29">
        <f t="shared" si="18"/>
        <v>0</v>
      </c>
      <c r="H806" s="29">
        <v>0</v>
      </c>
      <c r="I806" s="66">
        <f t="shared" si="19"/>
        <v>0</v>
      </c>
      <c r="J806" s="69" t="s">
        <v>1834</v>
      </c>
      <c r="K806" s="34">
        <v>0</v>
      </c>
      <c r="L806" s="56"/>
      <c r="M806" s="34">
        <f t="shared" si="20"/>
        <v>0</v>
      </c>
      <c r="N806" s="34">
        <f t="shared" si="21"/>
        <v>0</v>
      </c>
      <c r="O806" s="36" t="e">
        <f t="shared" si="17"/>
        <v>#DIV/0!</v>
      </c>
    </row>
    <row r="807" spans="1:15" x14ac:dyDescent="0.25">
      <c r="A807" s="39">
        <v>81208</v>
      </c>
      <c r="B807" s="30" t="s">
        <v>43</v>
      </c>
      <c r="C807" s="30" t="s">
        <v>838</v>
      </c>
      <c r="D807" s="30" t="s">
        <v>366</v>
      </c>
      <c r="E807" s="64">
        <v>2671</v>
      </c>
      <c r="F807" s="65">
        <v>2929</v>
      </c>
      <c r="G807" s="65">
        <f t="shared" si="18"/>
        <v>258</v>
      </c>
      <c r="H807" s="65">
        <v>2216</v>
      </c>
      <c r="I807" s="66">
        <f t="shared" si="19"/>
        <v>713</v>
      </c>
      <c r="J807" s="67">
        <v>0.24340000000000001</v>
      </c>
      <c r="K807" s="34">
        <v>3014</v>
      </c>
      <c r="L807" s="56"/>
      <c r="M807" s="35">
        <f t="shared" si="20"/>
        <v>2216</v>
      </c>
      <c r="N807" s="35">
        <f t="shared" si="21"/>
        <v>798</v>
      </c>
      <c r="O807" s="36">
        <f t="shared" si="17"/>
        <v>0.26476443264764432</v>
      </c>
    </row>
    <row r="808" spans="1:15" x14ac:dyDescent="0.25">
      <c r="A808" s="39">
        <v>81209</v>
      </c>
      <c r="B808" s="30" t="s">
        <v>43</v>
      </c>
      <c r="C808" s="30" t="s">
        <v>838</v>
      </c>
      <c r="D808" s="30" t="s">
        <v>846</v>
      </c>
      <c r="E808" s="68"/>
      <c r="F808" s="29">
        <v>0</v>
      </c>
      <c r="G808" s="29">
        <f t="shared" si="18"/>
        <v>0</v>
      </c>
      <c r="H808" s="29">
        <v>0</v>
      </c>
      <c r="I808" s="66">
        <f t="shared" si="19"/>
        <v>0</v>
      </c>
      <c r="J808" s="69" t="s">
        <v>1834</v>
      </c>
      <c r="K808" s="34">
        <v>0</v>
      </c>
      <c r="L808" s="56"/>
      <c r="M808" s="34">
        <f t="shared" si="20"/>
        <v>0</v>
      </c>
      <c r="N808" s="34">
        <f t="shared" si="21"/>
        <v>0</v>
      </c>
      <c r="O808" s="36" t="e">
        <f t="shared" si="17"/>
        <v>#DIV/0!</v>
      </c>
    </row>
    <row r="809" spans="1:15" x14ac:dyDescent="0.25">
      <c r="A809" s="39">
        <v>81210</v>
      </c>
      <c r="B809" s="30" t="s">
        <v>43</v>
      </c>
      <c r="C809" s="30" t="s">
        <v>838</v>
      </c>
      <c r="D809" s="30" t="s">
        <v>847</v>
      </c>
      <c r="E809" s="64">
        <v>2302</v>
      </c>
      <c r="F809" s="65">
        <v>2919</v>
      </c>
      <c r="G809" s="65">
        <f t="shared" si="18"/>
        <v>617</v>
      </c>
      <c r="H809" s="65">
        <v>1979</v>
      </c>
      <c r="I809" s="66">
        <f t="shared" si="19"/>
        <v>940</v>
      </c>
      <c r="J809" s="67">
        <v>0.32200000000000001</v>
      </c>
      <c r="K809" s="34">
        <v>3198</v>
      </c>
      <c r="L809" s="29">
        <v>0</v>
      </c>
      <c r="M809" s="35">
        <f t="shared" si="20"/>
        <v>1979</v>
      </c>
      <c r="N809" s="35">
        <f t="shared" si="21"/>
        <v>1219</v>
      </c>
      <c r="O809" s="36">
        <f t="shared" si="17"/>
        <v>0.38117573483427142</v>
      </c>
    </row>
    <row r="810" spans="1:15" x14ac:dyDescent="0.25">
      <c r="A810" s="39">
        <v>81211</v>
      </c>
      <c r="B810" s="30" t="s">
        <v>43</v>
      </c>
      <c r="C810" s="30" t="s">
        <v>838</v>
      </c>
      <c r="D810" s="30" t="s">
        <v>355</v>
      </c>
      <c r="E810" s="64">
        <v>6979</v>
      </c>
      <c r="F810" s="65">
        <v>8331</v>
      </c>
      <c r="G810" s="65">
        <f t="shared" si="18"/>
        <v>1352</v>
      </c>
      <c r="H810" s="65">
        <v>7181</v>
      </c>
      <c r="I810" s="66">
        <f t="shared" si="19"/>
        <v>1150</v>
      </c>
      <c r="J810" s="67">
        <v>0.13800000000000001</v>
      </c>
      <c r="K810" s="34">
        <v>8891</v>
      </c>
      <c r="L810" s="29">
        <v>1150</v>
      </c>
      <c r="M810" s="35">
        <f t="shared" si="20"/>
        <v>8331</v>
      </c>
      <c r="N810" s="35">
        <f t="shared" si="21"/>
        <v>560</v>
      </c>
      <c r="O810" s="36">
        <f t="shared" si="17"/>
        <v>6.2985041052749977E-2</v>
      </c>
    </row>
    <row r="811" spans="1:15" x14ac:dyDescent="0.25">
      <c r="A811" s="39">
        <v>81212</v>
      </c>
      <c r="B811" s="30" t="s">
        <v>43</v>
      </c>
      <c r="C811" s="30" t="s">
        <v>838</v>
      </c>
      <c r="D811" s="30" t="s">
        <v>848</v>
      </c>
      <c r="E811" s="64">
        <v>2473</v>
      </c>
      <c r="F811" s="65">
        <v>3082</v>
      </c>
      <c r="G811" s="65">
        <f t="shared" si="18"/>
        <v>609</v>
      </c>
      <c r="H811" s="65">
        <v>2043</v>
      </c>
      <c r="I811" s="66">
        <f t="shared" si="19"/>
        <v>1039</v>
      </c>
      <c r="J811" s="67">
        <v>0.33710000000000001</v>
      </c>
      <c r="K811" s="34">
        <v>3372</v>
      </c>
      <c r="L811" s="56"/>
      <c r="M811" s="35">
        <f t="shared" si="20"/>
        <v>2043</v>
      </c>
      <c r="N811" s="35">
        <f t="shared" si="21"/>
        <v>1329</v>
      </c>
      <c r="O811" s="36">
        <f t="shared" si="17"/>
        <v>0.39412811387900354</v>
      </c>
    </row>
    <row r="812" spans="1:15" x14ac:dyDescent="0.25">
      <c r="A812" s="39">
        <v>81301</v>
      </c>
      <c r="B812" s="30" t="s">
        <v>43</v>
      </c>
      <c r="C812" s="30" t="s">
        <v>849</v>
      </c>
      <c r="D812" s="30" t="s">
        <v>849</v>
      </c>
      <c r="E812" s="64">
        <v>13294</v>
      </c>
      <c r="F812" s="65">
        <v>16046</v>
      </c>
      <c r="G812" s="65">
        <f t="shared" si="18"/>
        <v>2752</v>
      </c>
      <c r="H812" s="65">
        <v>12582</v>
      </c>
      <c r="I812" s="66">
        <f t="shared" si="19"/>
        <v>3464</v>
      </c>
      <c r="J812" s="67">
        <v>0.21590000000000001</v>
      </c>
      <c r="K812" s="34">
        <v>16481</v>
      </c>
      <c r="L812" s="56"/>
      <c r="M812" s="35">
        <f t="shared" si="20"/>
        <v>12582</v>
      </c>
      <c r="N812" s="35">
        <f t="shared" si="21"/>
        <v>3899</v>
      </c>
      <c r="O812" s="36">
        <f t="shared" si="17"/>
        <v>0.23657545051877921</v>
      </c>
    </row>
    <row r="813" spans="1:15" x14ac:dyDescent="0.25">
      <c r="A813" s="39">
        <v>81302</v>
      </c>
      <c r="B813" s="30" t="s">
        <v>43</v>
      </c>
      <c r="C813" s="30" t="s">
        <v>849</v>
      </c>
      <c r="D813" s="30" t="s">
        <v>850</v>
      </c>
      <c r="E813" s="64">
        <v>3842</v>
      </c>
      <c r="F813" s="65">
        <v>4467</v>
      </c>
      <c r="G813" s="65">
        <f t="shared" si="18"/>
        <v>625</v>
      </c>
      <c r="H813" s="65">
        <v>3455</v>
      </c>
      <c r="I813" s="66">
        <f t="shared" si="19"/>
        <v>1012</v>
      </c>
      <c r="J813" s="67">
        <v>0.2266</v>
      </c>
      <c r="K813" s="34">
        <v>4643</v>
      </c>
      <c r="L813" s="56"/>
      <c r="M813" s="35">
        <f t="shared" si="20"/>
        <v>3455</v>
      </c>
      <c r="N813" s="35">
        <f t="shared" si="21"/>
        <v>1188</v>
      </c>
      <c r="O813" s="36">
        <f t="shared" si="17"/>
        <v>0.25586905018307127</v>
      </c>
    </row>
    <row r="814" spans="1:15" x14ac:dyDescent="0.25">
      <c r="A814" s="39">
        <v>81303</v>
      </c>
      <c r="B814" s="30" t="s">
        <v>43</v>
      </c>
      <c r="C814" s="30" t="s">
        <v>849</v>
      </c>
      <c r="D814" s="30" t="s">
        <v>310</v>
      </c>
      <c r="E814" s="68"/>
      <c r="F814" s="29">
        <v>0</v>
      </c>
      <c r="G814" s="29">
        <f t="shared" si="18"/>
        <v>0</v>
      </c>
      <c r="H814" s="29">
        <v>0</v>
      </c>
      <c r="I814" s="66">
        <f t="shared" si="19"/>
        <v>0</v>
      </c>
      <c r="J814" s="69" t="s">
        <v>1834</v>
      </c>
      <c r="K814" s="34">
        <v>0</v>
      </c>
      <c r="L814" s="56"/>
      <c r="M814" s="34">
        <f t="shared" si="20"/>
        <v>0</v>
      </c>
      <c r="N814" s="34">
        <f t="shared" si="21"/>
        <v>0</v>
      </c>
      <c r="O814" s="36" t="e">
        <f t="shared" si="17"/>
        <v>#DIV/0!</v>
      </c>
    </row>
    <row r="815" spans="1:15" x14ac:dyDescent="0.25">
      <c r="A815" s="39">
        <v>81304</v>
      </c>
      <c r="B815" s="30" t="s">
        <v>43</v>
      </c>
      <c r="C815" s="30" t="s">
        <v>849</v>
      </c>
      <c r="D815" s="30" t="s">
        <v>851</v>
      </c>
      <c r="E815" s="64">
        <v>3370</v>
      </c>
      <c r="F815" s="65">
        <v>4868</v>
      </c>
      <c r="G815" s="65">
        <f t="shared" si="18"/>
        <v>1498</v>
      </c>
      <c r="H815" s="65">
        <v>3306</v>
      </c>
      <c r="I815" s="66">
        <f t="shared" si="19"/>
        <v>1562</v>
      </c>
      <c r="J815" s="67">
        <v>0.32090000000000002</v>
      </c>
      <c r="K815" s="34">
        <v>4924</v>
      </c>
      <c r="L815" s="56"/>
      <c r="M815" s="35">
        <f t="shared" si="20"/>
        <v>3306</v>
      </c>
      <c r="N815" s="35">
        <f t="shared" si="21"/>
        <v>1618</v>
      </c>
      <c r="O815" s="36">
        <f t="shared" si="17"/>
        <v>0.32859463850528026</v>
      </c>
    </row>
    <row r="816" spans="1:15" x14ac:dyDescent="0.25">
      <c r="A816" s="39">
        <v>81305</v>
      </c>
      <c r="B816" s="30" t="s">
        <v>43</v>
      </c>
      <c r="C816" s="30" t="s">
        <v>849</v>
      </c>
      <c r="D816" s="30" t="s">
        <v>852</v>
      </c>
      <c r="E816" s="68"/>
      <c r="F816" s="29">
        <v>0</v>
      </c>
      <c r="G816" s="29">
        <f t="shared" si="18"/>
        <v>0</v>
      </c>
      <c r="H816" s="29">
        <v>0</v>
      </c>
      <c r="I816" s="66">
        <f t="shared" si="19"/>
        <v>0</v>
      </c>
      <c r="J816" s="69" t="s">
        <v>1834</v>
      </c>
      <c r="K816" s="34">
        <v>0</v>
      </c>
      <c r="L816" s="29">
        <v>0</v>
      </c>
      <c r="M816" s="34">
        <f t="shared" si="20"/>
        <v>0</v>
      </c>
      <c r="N816" s="34">
        <f t="shared" si="21"/>
        <v>0</v>
      </c>
      <c r="O816" s="36" t="e">
        <f t="shared" si="17"/>
        <v>#DIV/0!</v>
      </c>
    </row>
    <row r="817" spans="1:15" x14ac:dyDescent="0.25">
      <c r="A817" s="39">
        <v>81306</v>
      </c>
      <c r="B817" s="30" t="s">
        <v>43</v>
      </c>
      <c r="C817" s="30" t="s">
        <v>849</v>
      </c>
      <c r="D817" s="30" t="s">
        <v>853</v>
      </c>
      <c r="E817" s="64">
        <v>2340</v>
      </c>
      <c r="F817" s="65">
        <v>2950</v>
      </c>
      <c r="G817" s="65">
        <f t="shared" si="18"/>
        <v>610</v>
      </c>
      <c r="H817" s="65">
        <v>2253</v>
      </c>
      <c r="I817" s="66">
        <f t="shared" si="19"/>
        <v>697</v>
      </c>
      <c r="J817" s="67">
        <v>0.23630000000000001</v>
      </c>
      <c r="K817" s="34">
        <v>3009</v>
      </c>
      <c r="L817" s="29">
        <v>0</v>
      </c>
      <c r="M817" s="35">
        <f t="shared" si="20"/>
        <v>2253</v>
      </c>
      <c r="N817" s="35">
        <f t="shared" si="21"/>
        <v>756</v>
      </c>
      <c r="O817" s="36">
        <f t="shared" si="17"/>
        <v>0.25124626121635096</v>
      </c>
    </row>
    <row r="818" spans="1:15" x14ac:dyDescent="0.25">
      <c r="A818" s="39">
        <v>81307</v>
      </c>
      <c r="B818" s="30" t="s">
        <v>43</v>
      </c>
      <c r="C818" s="30" t="s">
        <v>849</v>
      </c>
      <c r="D818" s="30" t="s">
        <v>854</v>
      </c>
      <c r="E818" s="64">
        <v>3136</v>
      </c>
      <c r="F818" s="65">
        <v>3319</v>
      </c>
      <c r="G818" s="65">
        <f t="shared" si="18"/>
        <v>183</v>
      </c>
      <c r="H818" s="65">
        <v>3018</v>
      </c>
      <c r="I818" s="66">
        <f t="shared" si="19"/>
        <v>301</v>
      </c>
      <c r="J818" s="67">
        <v>9.0700000000000003E-2</v>
      </c>
      <c r="K818" s="34">
        <v>3349</v>
      </c>
      <c r="L818" s="56"/>
      <c r="M818" s="35">
        <f t="shared" si="20"/>
        <v>3018</v>
      </c>
      <c r="N818" s="35">
        <f t="shared" si="21"/>
        <v>331</v>
      </c>
      <c r="O818" s="36">
        <f t="shared" si="17"/>
        <v>9.8835473275604657E-2</v>
      </c>
    </row>
    <row r="819" spans="1:15" x14ac:dyDescent="0.25">
      <c r="A819" s="39">
        <v>90101</v>
      </c>
      <c r="B819" s="30" t="s">
        <v>44</v>
      </c>
      <c r="C819" s="30" t="s">
        <v>44</v>
      </c>
      <c r="D819" s="30" t="s">
        <v>44</v>
      </c>
      <c r="E819" s="64">
        <v>33902</v>
      </c>
      <c r="F819" s="65">
        <v>37355</v>
      </c>
      <c r="G819" s="65">
        <f t="shared" si="18"/>
        <v>3453</v>
      </c>
      <c r="H819" s="65">
        <v>37042</v>
      </c>
      <c r="I819" s="66">
        <f t="shared" si="19"/>
        <v>313</v>
      </c>
      <c r="J819" s="67">
        <v>8.3999999999999995E-3</v>
      </c>
      <c r="K819" s="34">
        <v>37679</v>
      </c>
      <c r="L819" s="29">
        <v>313</v>
      </c>
      <c r="M819" s="35">
        <f t="shared" si="20"/>
        <v>37355</v>
      </c>
      <c r="N819" s="35">
        <f t="shared" si="21"/>
        <v>324</v>
      </c>
      <c r="O819" s="36">
        <f t="shared" si="17"/>
        <v>8.5989543246901452E-3</v>
      </c>
    </row>
    <row r="820" spans="1:15" x14ac:dyDescent="0.25">
      <c r="A820" s="39">
        <v>90102</v>
      </c>
      <c r="B820" s="30" t="s">
        <v>44</v>
      </c>
      <c r="C820" s="30" t="s">
        <v>44</v>
      </c>
      <c r="D820" s="30" t="s">
        <v>855</v>
      </c>
      <c r="E820" s="68"/>
      <c r="F820" s="29">
        <v>0</v>
      </c>
      <c r="G820" s="29">
        <f t="shared" si="18"/>
        <v>0</v>
      </c>
      <c r="H820" s="29">
        <v>0</v>
      </c>
      <c r="I820" s="66">
        <f t="shared" si="19"/>
        <v>0</v>
      </c>
      <c r="J820" s="69" t="s">
        <v>1834</v>
      </c>
      <c r="K820" s="34">
        <v>0</v>
      </c>
      <c r="L820" s="56"/>
      <c r="M820" s="34">
        <f t="shared" si="20"/>
        <v>0</v>
      </c>
      <c r="N820" s="34">
        <f t="shared" si="21"/>
        <v>0</v>
      </c>
      <c r="O820" s="36" t="e">
        <f t="shared" si="17"/>
        <v>#DIV/0!</v>
      </c>
    </row>
    <row r="821" spans="1:15" x14ac:dyDescent="0.25">
      <c r="A821" s="39">
        <v>90103</v>
      </c>
      <c r="B821" s="30" t="s">
        <v>44</v>
      </c>
      <c r="C821" s="30" t="s">
        <v>44</v>
      </c>
      <c r="D821" s="30" t="s">
        <v>856</v>
      </c>
      <c r="E821" s="68"/>
      <c r="F821" s="29">
        <v>0</v>
      </c>
      <c r="G821" s="29">
        <f t="shared" si="18"/>
        <v>0</v>
      </c>
      <c r="H821" s="29">
        <v>0</v>
      </c>
      <c r="I821" s="66">
        <f t="shared" si="19"/>
        <v>0</v>
      </c>
      <c r="J821" s="69" t="s">
        <v>1834</v>
      </c>
      <c r="K821" s="34">
        <v>0</v>
      </c>
      <c r="L821" s="29">
        <v>0</v>
      </c>
      <c r="M821" s="34">
        <f t="shared" si="20"/>
        <v>0</v>
      </c>
      <c r="N821" s="34">
        <f t="shared" si="21"/>
        <v>0</v>
      </c>
      <c r="O821" s="36" t="e">
        <f t="shared" si="17"/>
        <v>#DIV/0!</v>
      </c>
    </row>
    <row r="822" spans="1:15" x14ac:dyDescent="0.25">
      <c r="A822" s="39">
        <v>90104</v>
      </c>
      <c r="B822" s="30" t="s">
        <v>44</v>
      </c>
      <c r="C822" s="30" t="s">
        <v>44</v>
      </c>
      <c r="D822" s="30" t="s">
        <v>857</v>
      </c>
      <c r="E822" s="68"/>
      <c r="F822" s="29">
        <v>0</v>
      </c>
      <c r="G822" s="29">
        <f t="shared" si="18"/>
        <v>0</v>
      </c>
      <c r="H822" s="29">
        <v>0</v>
      </c>
      <c r="I822" s="66">
        <f t="shared" si="19"/>
        <v>0</v>
      </c>
      <c r="J822" s="69" t="s">
        <v>1834</v>
      </c>
      <c r="K822" s="34">
        <v>0</v>
      </c>
      <c r="L822" s="56"/>
      <c r="M822" s="34">
        <f t="shared" si="20"/>
        <v>0</v>
      </c>
      <c r="N822" s="34">
        <f t="shared" si="21"/>
        <v>0</v>
      </c>
      <c r="O822" s="36" t="e">
        <f t="shared" si="17"/>
        <v>#DIV/0!</v>
      </c>
    </row>
    <row r="823" spans="1:15" x14ac:dyDescent="0.25">
      <c r="A823" s="39">
        <v>90105</v>
      </c>
      <c r="B823" s="30" t="s">
        <v>44</v>
      </c>
      <c r="C823" s="30" t="s">
        <v>44</v>
      </c>
      <c r="D823" s="30" t="s">
        <v>858</v>
      </c>
      <c r="E823" s="68"/>
      <c r="F823" s="29">
        <v>0</v>
      </c>
      <c r="G823" s="29">
        <f t="shared" si="18"/>
        <v>0</v>
      </c>
      <c r="H823" s="29">
        <v>0</v>
      </c>
      <c r="I823" s="66">
        <f t="shared" si="19"/>
        <v>0</v>
      </c>
      <c r="J823" s="69" t="s">
        <v>1834</v>
      </c>
      <c r="K823" s="34">
        <v>0</v>
      </c>
      <c r="L823" s="56"/>
      <c r="M823" s="34">
        <f t="shared" si="20"/>
        <v>0</v>
      </c>
      <c r="N823" s="34">
        <f t="shared" si="21"/>
        <v>0</v>
      </c>
      <c r="O823" s="36" t="e">
        <f t="shared" si="17"/>
        <v>#DIV/0!</v>
      </c>
    </row>
    <row r="824" spans="1:15" x14ac:dyDescent="0.25">
      <c r="A824" s="39">
        <v>90106</v>
      </c>
      <c r="B824" s="30" t="s">
        <v>44</v>
      </c>
      <c r="C824" s="30" t="s">
        <v>44</v>
      </c>
      <c r="D824" s="30" t="s">
        <v>859</v>
      </c>
      <c r="E824" s="68"/>
      <c r="F824" s="29">
        <v>0</v>
      </c>
      <c r="G824" s="29">
        <f t="shared" si="18"/>
        <v>0</v>
      </c>
      <c r="H824" s="29">
        <v>0</v>
      </c>
      <c r="I824" s="66">
        <f t="shared" si="19"/>
        <v>0</v>
      </c>
      <c r="J824" s="69" t="s">
        <v>1834</v>
      </c>
      <c r="K824" s="34">
        <v>0</v>
      </c>
      <c r="L824" s="56"/>
      <c r="M824" s="34">
        <f t="shared" si="20"/>
        <v>0</v>
      </c>
      <c r="N824" s="34">
        <f t="shared" si="21"/>
        <v>0</v>
      </c>
      <c r="O824" s="36" t="e">
        <f t="shared" si="17"/>
        <v>#DIV/0!</v>
      </c>
    </row>
    <row r="825" spans="1:15" x14ac:dyDescent="0.25">
      <c r="A825" s="39">
        <v>90107</v>
      </c>
      <c r="B825" s="30" t="s">
        <v>44</v>
      </c>
      <c r="C825" s="30" t="s">
        <v>44</v>
      </c>
      <c r="D825" s="30" t="s">
        <v>860</v>
      </c>
      <c r="E825" s="68"/>
      <c r="F825" s="29">
        <v>0</v>
      </c>
      <c r="G825" s="29">
        <f t="shared" si="18"/>
        <v>0</v>
      </c>
      <c r="H825" s="29">
        <v>0</v>
      </c>
      <c r="I825" s="66">
        <f t="shared" si="19"/>
        <v>0</v>
      </c>
      <c r="J825" s="69" t="s">
        <v>1834</v>
      </c>
      <c r="K825" s="34">
        <v>0</v>
      </c>
      <c r="L825" s="56"/>
      <c r="M825" s="34">
        <f t="shared" si="20"/>
        <v>0</v>
      </c>
      <c r="N825" s="34">
        <f t="shared" si="21"/>
        <v>0</v>
      </c>
      <c r="O825" s="36" t="e">
        <f t="shared" si="17"/>
        <v>#DIV/0!</v>
      </c>
    </row>
    <row r="826" spans="1:15" x14ac:dyDescent="0.25">
      <c r="A826" s="39">
        <v>90108</v>
      </c>
      <c r="B826" s="30" t="s">
        <v>44</v>
      </c>
      <c r="C826" s="30" t="s">
        <v>44</v>
      </c>
      <c r="D826" s="30" t="s">
        <v>861</v>
      </c>
      <c r="E826" s="68"/>
      <c r="F826" s="29">
        <v>0</v>
      </c>
      <c r="G826" s="29">
        <f t="shared" si="18"/>
        <v>0</v>
      </c>
      <c r="H826" s="29">
        <v>0</v>
      </c>
      <c r="I826" s="66">
        <f t="shared" si="19"/>
        <v>0</v>
      </c>
      <c r="J826" s="69" t="s">
        <v>1834</v>
      </c>
      <c r="K826" s="34">
        <v>0</v>
      </c>
      <c r="L826" s="56"/>
      <c r="M826" s="34">
        <f t="shared" si="20"/>
        <v>0</v>
      </c>
      <c r="N826" s="34">
        <f t="shared" si="21"/>
        <v>0</v>
      </c>
      <c r="O826" s="36" t="e">
        <f t="shared" si="17"/>
        <v>#DIV/0!</v>
      </c>
    </row>
    <row r="827" spans="1:15" x14ac:dyDescent="0.25">
      <c r="A827" s="39">
        <v>90109</v>
      </c>
      <c r="B827" s="30" t="s">
        <v>44</v>
      </c>
      <c r="C827" s="30" t="s">
        <v>44</v>
      </c>
      <c r="D827" s="30" t="s">
        <v>862</v>
      </c>
      <c r="E827" s="68"/>
      <c r="F827" s="29">
        <v>0</v>
      </c>
      <c r="G827" s="29">
        <f t="shared" si="18"/>
        <v>0</v>
      </c>
      <c r="H827" s="29">
        <v>0</v>
      </c>
      <c r="I827" s="66">
        <f t="shared" si="19"/>
        <v>0</v>
      </c>
      <c r="J827" s="69" t="s">
        <v>1834</v>
      </c>
      <c r="K827" s="34">
        <v>0</v>
      </c>
      <c r="L827" s="56"/>
      <c r="M827" s="34">
        <f t="shared" si="20"/>
        <v>0</v>
      </c>
      <c r="N827" s="34">
        <f t="shared" si="21"/>
        <v>0</v>
      </c>
      <c r="O827" s="36" t="e">
        <f t="shared" si="17"/>
        <v>#DIV/0!</v>
      </c>
    </row>
    <row r="828" spans="1:15" x14ac:dyDescent="0.25">
      <c r="A828" s="39">
        <v>90110</v>
      </c>
      <c r="B828" s="30" t="s">
        <v>44</v>
      </c>
      <c r="C828" s="30" t="s">
        <v>44</v>
      </c>
      <c r="D828" s="30" t="s">
        <v>863</v>
      </c>
      <c r="E828" s="68"/>
      <c r="F828" s="29">
        <v>0</v>
      </c>
      <c r="G828" s="29">
        <f t="shared" si="18"/>
        <v>0</v>
      </c>
      <c r="H828" s="29">
        <v>0</v>
      </c>
      <c r="I828" s="66">
        <f t="shared" si="19"/>
        <v>0</v>
      </c>
      <c r="J828" s="69" t="s">
        <v>1834</v>
      </c>
      <c r="K828" s="34">
        <v>0</v>
      </c>
      <c r="L828" s="56"/>
      <c r="M828" s="34">
        <f t="shared" si="20"/>
        <v>0</v>
      </c>
      <c r="N828" s="34">
        <f t="shared" si="21"/>
        <v>0</v>
      </c>
      <c r="O828" s="36" t="e">
        <f t="shared" si="17"/>
        <v>#DIV/0!</v>
      </c>
    </row>
    <row r="829" spans="1:15" x14ac:dyDescent="0.25">
      <c r="A829" s="39">
        <v>90111</v>
      </c>
      <c r="B829" s="30" t="s">
        <v>44</v>
      </c>
      <c r="C829" s="30" t="s">
        <v>44</v>
      </c>
      <c r="D829" s="30" t="s">
        <v>437</v>
      </c>
      <c r="E829" s="68"/>
      <c r="F829" s="29">
        <v>0</v>
      </c>
      <c r="G829" s="29">
        <f t="shared" si="18"/>
        <v>0</v>
      </c>
      <c r="H829" s="29">
        <v>0</v>
      </c>
      <c r="I829" s="66">
        <f t="shared" si="19"/>
        <v>0</v>
      </c>
      <c r="J829" s="69" t="s">
        <v>1834</v>
      </c>
      <c r="K829" s="34">
        <v>0</v>
      </c>
      <c r="L829" s="56"/>
      <c r="M829" s="34">
        <f t="shared" si="20"/>
        <v>0</v>
      </c>
      <c r="N829" s="34">
        <f t="shared" si="21"/>
        <v>0</v>
      </c>
      <c r="O829" s="36" t="e">
        <f t="shared" si="17"/>
        <v>#DIV/0!</v>
      </c>
    </row>
    <row r="830" spans="1:15" x14ac:dyDescent="0.25">
      <c r="A830" s="39">
        <v>90112</v>
      </c>
      <c r="B830" s="30" t="s">
        <v>44</v>
      </c>
      <c r="C830" s="30" t="s">
        <v>44</v>
      </c>
      <c r="D830" s="30" t="s">
        <v>864</v>
      </c>
      <c r="E830" s="68"/>
      <c r="F830" s="29">
        <v>0</v>
      </c>
      <c r="G830" s="29">
        <f t="shared" si="18"/>
        <v>0</v>
      </c>
      <c r="H830" s="29">
        <v>0</v>
      </c>
      <c r="I830" s="66">
        <f t="shared" si="19"/>
        <v>0</v>
      </c>
      <c r="J830" s="69" t="s">
        <v>1834</v>
      </c>
      <c r="K830" s="34">
        <v>0</v>
      </c>
      <c r="L830" s="56"/>
      <c r="M830" s="34">
        <f t="shared" si="20"/>
        <v>0</v>
      </c>
      <c r="N830" s="34">
        <f t="shared" si="21"/>
        <v>0</v>
      </c>
      <c r="O830" s="36" t="e">
        <f t="shared" si="17"/>
        <v>#DIV/0!</v>
      </c>
    </row>
    <row r="831" spans="1:15" x14ac:dyDescent="0.25">
      <c r="A831" s="39">
        <v>90113</v>
      </c>
      <c r="B831" s="30" t="s">
        <v>44</v>
      </c>
      <c r="C831" s="30" t="s">
        <v>44</v>
      </c>
      <c r="D831" s="30" t="s">
        <v>865</v>
      </c>
      <c r="E831" s="68"/>
      <c r="F831" s="29">
        <v>0</v>
      </c>
      <c r="G831" s="29">
        <f t="shared" si="18"/>
        <v>0</v>
      </c>
      <c r="H831" s="29">
        <v>0</v>
      </c>
      <c r="I831" s="66">
        <f t="shared" si="19"/>
        <v>0</v>
      </c>
      <c r="J831" s="69" t="s">
        <v>1834</v>
      </c>
      <c r="K831" s="34">
        <v>0</v>
      </c>
      <c r="L831" s="56"/>
      <c r="M831" s="34">
        <f t="shared" si="20"/>
        <v>0</v>
      </c>
      <c r="N831" s="34">
        <f t="shared" si="21"/>
        <v>0</v>
      </c>
      <c r="O831" s="36" t="e">
        <f t="shared" si="17"/>
        <v>#DIV/0!</v>
      </c>
    </row>
    <row r="832" spans="1:15" x14ac:dyDescent="0.25">
      <c r="A832" s="39">
        <v>90114</v>
      </c>
      <c r="B832" s="30" t="s">
        <v>44</v>
      </c>
      <c r="C832" s="30" t="s">
        <v>44</v>
      </c>
      <c r="D832" s="30" t="s">
        <v>866</v>
      </c>
      <c r="E832" s="68"/>
      <c r="F832" s="29">
        <v>0</v>
      </c>
      <c r="G832" s="29">
        <f t="shared" si="18"/>
        <v>0</v>
      </c>
      <c r="H832" s="29">
        <v>0</v>
      </c>
      <c r="I832" s="66">
        <f t="shared" si="19"/>
        <v>0</v>
      </c>
      <c r="J832" s="69" t="s">
        <v>1834</v>
      </c>
      <c r="K832" s="34">
        <v>0</v>
      </c>
      <c r="L832" s="56"/>
      <c r="M832" s="34">
        <f t="shared" si="20"/>
        <v>0</v>
      </c>
      <c r="N832" s="34">
        <f t="shared" si="21"/>
        <v>0</v>
      </c>
      <c r="O832" s="36" t="e">
        <f t="shared" si="17"/>
        <v>#DIV/0!</v>
      </c>
    </row>
    <row r="833" spans="1:15" x14ac:dyDescent="0.25">
      <c r="A833" s="39">
        <v>90115</v>
      </c>
      <c r="B833" s="30" t="s">
        <v>44</v>
      </c>
      <c r="C833" s="30" t="s">
        <v>44</v>
      </c>
      <c r="D833" s="30" t="s">
        <v>867</v>
      </c>
      <c r="E833" s="68"/>
      <c r="F833" s="29">
        <v>0</v>
      </c>
      <c r="G833" s="29">
        <f t="shared" si="18"/>
        <v>0</v>
      </c>
      <c r="H833" s="29">
        <v>0</v>
      </c>
      <c r="I833" s="66">
        <f t="shared" si="19"/>
        <v>0</v>
      </c>
      <c r="J833" s="69" t="s">
        <v>1834</v>
      </c>
      <c r="K833" s="34">
        <v>0</v>
      </c>
      <c r="L833" s="56"/>
      <c r="M833" s="34">
        <f t="shared" si="20"/>
        <v>0</v>
      </c>
      <c r="N833" s="34">
        <f t="shared" si="21"/>
        <v>0</v>
      </c>
      <c r="O833" s="36" t="e">
        <f t="shared" si="17"/>
        <v>#DIV/0!</v>
      </c>
    </row>
    <row r="834" spans="1:15" x14ac:dyDescent="0.25">
      <c r="A834" s="39">
        <v>90116</v>
      </c>
      <c r="B834" s="30" t="s">
        <v>44</v>
      </c>
      <c r="C834" s="30" t="s">
        <v>44</v>
      </c>
      <c r="D834" s="30" t="s">
        <v>868</v>
      </c>
      <c r="E834" s="68"/>
      <c r="F834" s="29">
        <v>0</v>
      </c>
      <c r="G834" s="29">
        <f t="shared" si="18"/>
        <v>0</v>
      </c>
      <c r="H834" s="29">
        <v>0</v>
      </c>
      <c r="I834" s="66">
        <f t="shared" si="19"/>
        <v>0</v>
      </c>
      <c r="J834" s="69" t="s">
        <v>1834</v>
      </c>
      <c r="K834" s="34">
        <v>0</v>
      </c>
      <c r="L834" s="56"/>
      <c r="M834" s="34">
        <f t="shared" si="20"/>
        <v>0</v>
      </c>
      <c r="N834" s="34">
        <f t="shared" si="21"/>
        <v>0</v>
      </c>
      <c r="O834" s="36" t="e">
        <f t="shared" si="17"/>
        <v>#DIV/0!</v>
      </c>
    </row>
    <row r="835" spans="1:15" x14ac:dyDescent="0.25">
      <c r="A835" s="39">
        <v>90117</v>
      </c>
      <c r="B835" s="30" t="s">
        <v>44</v>
      </c>
      <c r="C835" s="30" t="s">
        <v>44</v>
      </c>
      <c r="D835" s="30" t="s">
        <v>869</v>
      </c>
      <c r="E835" s="64">
        <v>2816</v>
      </c>
      <c r="F835" s="65">
        <v>3085</v>
      </c>
      <c r="G835" s="65">
        <f t="shared" si="18"/>
        <v>269</v>
      </c>
      <c r="H835" s="65">
        <v>2521</v>
      </c>
      <c r="I835" s="66">
        <f t="shared" si="19"/>
        <v>564</v>
      </c>
      <c r="J835" s="67">
        <v>0.1827</v>
      </c>
      <c r="K835" s="34">
        <v>3006</v>
      </c>
      <c r="L835" s="29">
        <v>0</v>
      </c>
      <c r="M835" s="35">
        <f t="shared" si="20"/>
        <v>2521</v>
      </c>
      <c r="N835" s="35">
        <f t="shared" si="21"/>
        <v>485</v>
      </c>
      <c r="O835" s="36">
        <f t="shared" si="17"/>
        <v>0.16134397870924816</v>
      </c>
    </row>
    <row r="836" spans="1:15" x14ac:dyDescent="0.25">
      <c r="A836" s="39">
        <v>90118</v>
      </c>
      <c r="B836" s="30" t="s">
        <v>44</v>
      </c>
      <c r="C836" s="30" t="s">
        <v>44</v>
      </c>
      <c r="D836" s="30" t="s">
        <v>870</v>
      </c>
      <c r="E836" s="64">
        <v>11972</v>
      </c>
      <c r="F836" s="65">
        <v>17058</v>
      </c>
      <c r="G836" s="65">
        <f t="shared" si="18"/>
        <v>5086</v>
      </c>
      <c r="H836" s="65">
        <v>11442</v>
      </c>
      <c r="I836" s="66">
        <f t="shared" si="19"/>
        <v>5616</v>
      </c>
      <c r="J836" s="67">
        <v>0.32919999999999999</v>
      </c>
      <c r="K836" s="34">
        <v>17839</v>
      </c>
      <c r="L836" s="56"/>
      <c r="M836" s="35">
        <f t="shared" si="20"/>
        <v>11442</v>
      </c>
      <c r="N836" s="35">
        <f t="shared" si="21"/>
        <v>6397</v>
      </c>
      <c r="O836" s="36">
        <f t="shared" si="17"/>
        <v>0.35859633387521722</v>
      </c>
    </row>
    <row r="837" spans="1:15" x14ac:dyDescent="0.25">
      <c r="A837" s="39">
        <v>90119</v>
      </c>
      <c r="B837" s="30" t="s">
        <v>44</v>
      </c>
      <c r="C837" s="30" t="s">
        <v>44</v>
      </c>
      <c r="D837" s="30" t="s">
        <v>871</v>
      </c>
      <c r="E837" s="68"/>
      <c r="F837" s="29">
        <v>0</v>
      </c>
      <c r="G837" s="29">
        <f t="shared" si="18"/>
        <v>0</v>
      </c>
      <c r="H837" s="29">
        <v>0</v>
      </c>
      <c r="I837" s="66">
        <f t="shared" si="19"/>
        <v>0</v>
      </c>
      <c r="J837" s="69" t="s">
        <v>1834</v>
      </c>
      <c r="K837" s="34">
        <v>0</v>
      </c>
      <c r="L837" s="29">
        <v>0</v>
      </c>
      <c r="M837" s="34">
        <f t="shared" si="20"/>
        <v>0</v>
      </c>
      <c r="N837" s="34">
        <f t="shared" si="21"/>
        <v>0</v>
      </c>
      <c r="O837" s="36" t="e">
        <f t="shared" si="17"/>
        <v>#DIV/0!</v>
      </c>
    </row>
    <row r="838" spans="1:15" x14ac:dyDescent="0.25">
      <c r="A838" s="39">
        <v>90201</v>
      </c>
      <c r="B838" s="30" t="s">
        <v>44</v>
      </c>
      <c r="C838" s="30" t="s">
        <v>306</v>
      </c>
      <c r="D838" s="30" t="s">
        <v>306</v>
      </c>
      <c r="E838" s="64">
        <v>5281</v>
      </c>
      <c r="F838" s="65">
        <v>6019</v>
      </c>
      <c r="G838" s="65">
        <f t="shared" si="18"/>
        <v>738</v>
      </c>
      <c r="H838" s="65">
        <v>4580</v>
      </c>
      <c r="I838" s="66">
        <f t="shared" si="19"/>
        <v>1439</v>
      </c>
      <c r="J838" s="67">
        <v>0.23910000000000001</v>
      </c>
      <c r="K838" s="34">
        <v>6113</v>
      </c>
      <c r="L838" s="56"/>
      <c r="M838" s="35">
        <f t="shared" si="20"/>
        <v>4580</v>
      </c>
      <c r="N838" s="35">
        <f t="shared" si="21"/>
        <v>1533</v>
      </c>
      <c r="O838" s="36">
        <f t="shared" si="17"/>
        <v>0.25077703255357436</v>
      </c>
    </row>
    <row r="839" spans="1:15" x14ac:dyDescent="0.25">
      <c r="A839" s="39">
        <v>90202</v>
      </c>
      <c r="B839" s="30" t="s">
        <v>44</v>
      </c>
      <c r="C839" s="30" t="s">
        <v>306</v>
      </c>
      <c r="D839" s="30" t="s">
        <v>735</v>
      </c>
      <c r="E839" s="68"/>
      <c r="F839" s="29">
        <v>0</v>
      </c>
      <c r="G839" s="29">
        <f t="shared" si="18"/>
        <v>0</v>
      </c>
      <c r="H839" s="29">
        <v>0</v>
      </c>
      <c r="I839" s="66">
        <f t="shared" si="19"/>
        <v>0</v>
      </c>
      <c r="J839" s="69" t="s">
        <v>1834</v>
      </c>
      <c r="K839" s="34">
        <v>0</v>
      </c>
      <c r="L839" s="29">
        <v>0</v>
      </c>
      <c r="M839" s="34">
        <f t="shared" si="20"/>
        <v>0</v>
      </c>
      <c r="N839" s="34">
        <f t="shared" si="21"/>
        <v>0</v>
      </c>
      <c r="O839" s="36" t="e">
        <f t="shared" si="17"/>
        <v>#DIV/0!</v>
      </c>
    </row>
    <row r="840" spans="1:15" x14ac:dyDescent="0.25">
      <c r="A840" s="39">
        <v>90203</v>
      </c>
      <c r="B840" s="30" t="s">
        <v>44</v>
      </c>
      <c r="C840" s="30" t="s">
        <v>306</v>
      </c>
      <c r="D840" s="30" t="s">
        <v>203</v>
      </c>
      <c r="E840" s="68"/>
      <c r="F840" s="29">
        <v>0</v>
      </c>
      <c r="G840" s="29">
        <f t="shared" si="18"/>
        <v>0</v>
      </c>
      <c r="H840" s="29">
        <v>0</v>
      </c>
      <c r="I840" s="66">
        <f t="shared" si="19"/>
        <v>0</v>
      </c>
      <c r="J840" s="69" t="s">
        <v>1834</v>
      </c>
      <c r="K840" s="34">
        <v>0</v>
      </c>
      <c r="L840" s="29">
        <v>0</v>
      </c>
      <c r="M840" s="34">
        <f t="shared" si="20"/>
        <v>0</v>
      </c>
      <c r="N840" s="34">
        <f t="shared" si="21"/>
        <v>0</v>
      </c>
      <c r="O840" s="36" t="e">
        <f t="shared" si="17"/>
        <v>#DIV/0!</v>
      </c>
    </row>
    <row r="841" spans="1:15" x14ac:dyDescent="0.25">
      <c r="A841" s="39">
        <v>90204</v>
      </c>
      <c r="B841" s="30" t="s">
        <v>44</v>
      </c>
      <c r="C841" s="30" t="s">
        <v>306</v>
      </c>
      <c r="D841" s="30" t="s">
        <v>872</v>
      </c>
      <c r="E841" s="68"/>
      <c r="F841" s="29">
        <v>0</v>
      </c>
      <c r="G841" s="29">
        <f t="shared" si="18"/>
        <v>0</v>
      </c>
      <c r="H841" s="29">
        <v>0</v>
      </c>
      <c r="I841" s="66">
        <f t="shared" si="19"/>
        <v>0</v>
      </c>
      <c r="J841" s="69" t="s">
        <v>1834</v>
      </c>
      <c r="K841" s="34">
        <v>0</v>
      </c>
      <c r="L841" s="29">
        <v>0</v>
      </c>
      <c r="M841" s="34">
        <f t="shared" si="20"/>
        <v>0</v>
      </c>
      <c r="N841" s="34">
        <f t="shared" si="21"/>
        <v>0</v>
      </c>
      <c r="O841" s="36" t="e">
        <f t="shared" si="17"/>
        <v>#DIV/0!</v>
      </c>
    </row>
    <row r="842" spans="1:15" x14ac:dyDescent="0.25">
      <c r="A842" s="39">
        <v>90205</v>
      </c>
      <c r="B842" s="30" t="s">
        <v>44</v>
      </c>
      <c r="C842" s="30" t="s">
        <v>306</v>
      </c>
      <c r="D842" s="30" t="s">
        <v>873</v>
      </c>
      <c r="E842" s="68"/>
      <c r="F842" s="29">
        <v>0</v>
      </c>
      <c r="G842" s="29">
        <f t="shared" si="18"/>
        <v>0</v>
      </c>
      <c r="H842" s="29">
        <v>0</v>
      </c>
      <c r="I842" s="66">
        <f t="shared" si="19"/>
        <v>0</v>
      </c>
      <c r="J842" s="69" t="s">
        <v>1834</v>
      </c>
      <c r="K842" s="34">
        <v>0</v>
      </c>
      <c r="L842" s="56"/>
      <c r="M842" s="34">
        <f t="shared" si="20"/>
        <v>0</v>
      </c>
      <c r="N842" s="34">
        <f t="shared" si="21"/>
        <v>0</v>
      </c>
      <c r="O842" s="36" t="e">
        <f t="shared" si="17"/>
        <v>#DIV/0!</v>
      </c>
    </row>
    <row r="843" spans="1:15" x14ac:dyDescent="0.25">
      <c r="A843" s="39">
        <v>90206</v>
      </c>
      <c r="B843" s="30" t="s">
        <v>44</v>
      </c>
      <c r="C843" s="30" t="s">
        <v>306</v>
      </c>
      <c r="D843" s="30" t="s">
        <v>874</v>
      </c>
      <c r="E843" s="64">
        <v>3672</v>
      </c>
      <c r="F843" s="65">
        <v>3972</v>
      </c>
      <c r="G843" s="65">
        <f t="shared" si="18"/>
        <v>300</v>
      </c>
      <c r="H843" s="65">
        <v>3219</v>
      </c>
      <c r="I843" s="66">
        <f t="shared" si="19"/>
        <v>753</v>
      </c>
      <c r="J843" s="67">
        <v>0.18959999999999999</v>
      </c>
      <c r="K843" s="34">
        <v>3737</v>
      </c>
      <c r="L843" s="29">
        <v>0</v>
      </c>
      <c r="M843" s="35">
        <f t="shared" si="20"/>
        <v>3219</v>
      </c>
      <c r="N843" s="35">
        <f t="shared" si="21"/>
        <v>518</v>
      </c>
      <c r="O843" s="36">
        <f t="shared" si="17"/>
        <v>0.13861386138613863</v>
      </c>
    </row>
    <row r="844" spans="1:15" x14ac:dyDescent="0.25">
      <c r="A844" s="39">
        <v>90207</v>
      </c>
      <c r="B844" s="30" t="s">
        <v>44</v>
      </c>
      <c r="C844" s="30" t="s">
        <v>306</v>
      </c>
      <c r="D844" s="30" t="s">
        <v>342</v>
      </c>
      <c r="E844" s="68"/>
      <c r="F844" s="29">
        <v>0</v>
      </c>
      <c r="G844" s="29">
        <f t="shared" si="18"/>
        <v>0</v>
      </c>
      <c r="H844" s="29">
        <v>0</v>
      </c>
      <c r="I844" s="66">
        <f t="shared" si="19"/>
        <v>0</v>
      </c>
      <c r="J844" s="69" t="s">
        <v>1834</v>
      </c>
      <c r="K844" s="34">
        <v>0</v>
      </c>
      <c r="L844" s="29">
        <v>0</v>
      </c>
      <c r="M844" s="34">
        <f t="shared" si="20"/>
        <v>0</v>
      </c>
      <c r="N844" s="34">
        <f t="shared" si="21"/>
        <v>0</v>
      </c>
      <c r="O844" s="36" t="e">
        <f t="shared" si="17"/>
        <v>#DIV/0!</v>
      </c>
    </row>
    <row r="845" spans="1:15" x14ac:dyDescent="0.25">
      <c r="A845" s="39">
        <v>90208</v>
      </c>
      <c r="B845" s="30" t="s">
        <v>44</v>
      </c>
      <c r="C845" s="30" t="s">
        <v>306</v>
      </c>
      <c r="D845" s="30" t="s">
        <v>875</v>
      </c>
      <c r="E845" s="68"/>
      <c r="F845" s="29">
        <v>0</v>
      </c>
      <c r="G845" s="29">
        <f t="shared" si="18"/>
        <v>0</v>
      </c>
      <c r="H845" s="29">
        <v>0</v>
      </c>
      <c r="I845" s="66">
        <f t="shared" si="19"/>
        <v>0</v>
      </c>
      <c r="J845" s="69" t="s">
        <v>1834</v>
      </c>
      <c r="K845" s="34">
        <v>0</v>
      </c>
      <c r="L845" s="29">
        <v>0</v>
      </c>
      <c r="M845" s="34">
        <f t="shared" si="20"/>
        <v>0</v>
      </c>
      <c r="N845" s="34">
        <f t="shared" si="21"/>
        <v>0</v>
      </c>
      <c r="O845" s="36" t="e">
        <f t="shared" si="17"/>
        <v>#DIV/0!</v>
      </c>
    </row>
    <row r="846" spans="1:15" x14ac:dyDescent="0.25">
      <c r="A846" s="39">
        <v>90301</v>
      </c>
      <c r="B846" s="30" t="s">
        <v>44</v>
      </c>
      <c r="C846" s="30" t="s">
        <v>876</v>
      </c>
      <c r="D846" s="30" t="s">
        <v>877</v>
      </c>
      <c r="E846" s="64">
        <v>9596</v>
      </c>
      <c r="F846" s="65">
        <v>11489</v>
      </c>
      <c r="G846" s="65">
        <f t="shared" si="18"/>
        <v>1893</v>
      </c>
      <c r="H846" s="65">
        <v>8693</v>
      </c>
      <c r="I846" s="66">
        <f t="shared" si="19"/>
        <v>2796</v>
      </c>
      <c r="J846" s="67">
        <v>0.24340000000000001</v>
      </c>
      <c r="K846" s="34">
        <v>11967</v>
      </c>
      <c r="L846" s="56"/>
      <c r="M846" s="35">
        <f t="shared" si="20"/>
        <v>8693</v>
      </c>
      <c r="N846" s="35">
        <f t="shared" si="21"/>
        <v>3274</v>
      </c>
      <c r="O846" s="36">
        <f t="shared" si="17"/>
        <v>0.27358569399181082</v>
      </c>
    </row>
    <row r="847" spans="1:15" x14ac:dyDescent="0.25">
      <c r="A847" s="39">
        <v>90302</v>
      </c>
      <c r="B847" s="30" t="s">
        <v>44</v>
      </c>
      <c r="C847" s="30" t="s">
        <v>876</v>
      </c>
      <c r="D847" s="30" t="s">
        <v>878</v>
      </c>
      <c r="E847" s="68"/>
      <c r="F847" s="29">
        <v>0</v>
      </c>
      <c r="G847" s="29">
        <f t="shared" si="18"/>
        <v>0</v>
      </c>
      <c r="H847" s="29">
        <v>0</v>
      </c>
      <c r="I847" s="66">
        <f t="shared" si="19"/>
        <v>0</v>
      </c>
      <c r="J847" s="69" t="s">
        <v>1834</v>
      </c>
      <c r="K847" s="34">
        <v>0</v>
      </c>
      <c r="L847" s="56"/>
      <c r="M847" s="34">
        <f t="shared" si="20"/>
        <v>0</v>
      </c>
      <c r="N847" s="34">
        <f t="shared" si="21"/>
        <v>0</v>
      </c>
      <c r="O847" s="36" t="e">
        <f t="shared" si="17"/>
        <v>#DIV/0!</v>
      </c>
    </row>
    <row r="848" spans="1:15" x14ac:dyDescent="0.25">
      <c r="A848" s="39">
        <v>90303</v>
      </c>
      <c r="B848" s="30" t="s">
        <v>44</v>
      </c>
      <c r="C848" s="30" t="s">
        <v>876</v>
      </c>
      <c r="D848" s="30" t="s">
        <v>879</v>
      </c>
      <c r="E848" s="68"/>
      <c r="F848" s="29">
        <v>0</v>
      </c>
      <c r="G848" s="29">
        <f t="shared" si="18"/>
        <v>0</v>
      </c>
      <c r="H848" s="29">
        <v>0</v>
      </c>
      <c r="I848" s="66">
        <f t="shared" si="19"/>
        <v>0</v>
      </c>
      <c r="J848" s="69" t="s">
        <v>1834</v>
      </c>
      <c r="K848" s="34">
        <v>0</v>
      </c>
      <c r="L848" s="56"/>
      <c r="M848" s="34">
        <f t="shared" si="20"/>
        <v>0</v>
      </c>
      <c r="N848" s="34">
        <f t="shared" si="21"/>
        <v>0</v>
      </c>
      <c r="O848" s="36" t="e">
        <f t="shared" si="17"/>
        <v>#DIV/0!</v>
      </c>
    </row>
    <row r="849" spans="1:15" x14ac:dyDescent="0.25">
      <c r="A849" s="39">
        <v>90304</v>
      </c>
      <c r="B849" s="30" t="s">
        <v>44</v>
      </c>
      <c r="C849" s="30" t="s">
        <v>876</v>
      </c>
      <c r="D849" s="30" t="s">
        <v>880</v>
      </c>
      <c r="E849" s="68"/>
      <c r="F849" s="29">
        <v>0</v>
      </c>
      <c r="G849" s="29">
        <f t="shared" si="18"/>
        <v>0</v>
      </c>
      <c r="H849" s="29">
        <v>0</v>
      </c>
      <c r="I849" s="66">
        <f t="shared" si="19"/>
        <v>0</v>
      </c>
      <c r="J849" s="69" t="s">
        <v>1834</v>
      </c>
      <c r="K849" s="34">
        <v>0</v>
      </c>
      <c r="L849" s="56"/>
      <c r="M849" s="34">
        <f t="shared" si="20"/>
        <v>0</v>
      </c>
      <c r="N849" s="34">
        <f t="shared" si="21"/>
        <v>0</v>
      </c>
      <c r="O849" s="36" t="e">
        <f t="shared" si="17"/>
        <v>#DIV/0!</v>
      </c>
    </row>
    <row r="850" spans="1:15" x14ac:dyDescent="0.25">
      <c r="A850" s="39">
        <v>90305</v>
      </c>
      <c r="B850" s="30" t="s">
        <v>44</v>
      </c>
      <c r="C850" s="30" t="s">
        <v>876</v>
      </c>
      <c r="D850" s="30" t="s">
        <v>881</v>
      </c>
      <c r="E850" s="68"/>
      <c r="F850" s="29">
        <v>0</v>
      </c>
      <c r="G850" s="29">
        <f t="shared" si="18"/>
        <v>0</v>
      </c>
      <c r="H850" s="29">
        <v>0</v>
      </c>
      <c r="I850" s="66">
        <f t="shared" si="19"/>
        <v>0</v>
      </c>
      <c r="J850" s="69" t="s">
        <v>1834</v>
      </c>
      <c r="K850" s="34">
        <v>0</v>
      </c>
      <c r="L850" s="56"/>
      <c r="M850" s="34">
        <f t="shared" si="20"/>
        <v>0</v>
      </c>
      <c r="N850" s="34">
        <f t="shared" si="21"/>
        <v>0</v>
      </c>
      <c r="O850" s="36" t="e">
        <f t="shared" si="17"/>
        <v>#DIV/0!</v>
      </c>
    </row>
    <row r="851" spans="1:15" x14ac:dyDescent="0.25">
      <c r="A851" s="39">
        <v>90306</v>
      </c>
      <c r="B851" s="30" t="s">
        <v>44</v>
      </c>
      <c r="C851" s="30" t="s">
        <v>876</v>
      </c>
      <c r="D851" s="30" t="s">
        <v>882</v>
      </c>
      <c r="E851" s="68"/>
      <c r="F851" s="29">
        <v>0</v>
      </c>
      <c r="G851" s="29">
        <f t="shared" si="18"/>
        <v>0</v>
      </c>
      <c r="H851" s="29">
        <v>0</v>
      </c>
      <c r="I851" s="66">
        <f t="shared" si="19"/>
        <v>0</v>
      </c>
      <c r="J851" s="69" t="s">
        <v>1834</v>
      </c>
      <c r="K851" s="34">
        <v>0</v>
      </c>
      <c r="L851" s="29">
        <v>0</v>
      </c>
      <c r="M851" s="34">
        <f t="shared" si="20"/>
        <v>0</v>
      </c>
      <c r="N851" s="34">
        <f t="shared" si="21"/>
        <v>0</v>
      </c>
      <c r="O851" s="36" t="e">
        <f t="shared" si="17"/>
        <v>#DIV/0!</v>
      </c>
    </row>
    <row r="852" spans="1:15" x14ac:dyDescent="0.25">
      <c r="A852" s="39">
        <v>90307</v>
      </c>
      <c r="B852" s="30" t="s">
        <v>44</v>
      </c>
      <c r="C852" s="30" t="s">
        <v>876</v>
      </c>
      <c r="D852" s="30" t="s">
        <v>883</v>
      </c>
      <c r="E852" s="68"/>
      <c r="F852" s="29">
        <v>0</v>
      </c>
      <c r="G852" s="29">
        <f t="shared" si="18"/>
        <v>0</v>
      </c>
      <c r="H852" s="29">
        <v>0</v>
      </c>
      <c r="I852" s="66">
        <f t="shared" si="19"/>
        <v>0</v>
      </c>
      <c r="J852" s="69" t="s">
        <v>1834</v>
      </c>
      <c r="K852" s="34">
        <v>0</v>
      </c>
      <c r="L852" s="29">
        <v>0</v>
      </c>
      <c r="M852" s="34">
        <f t="shared" si="20"/>
        <v>0</v>
      </c>
      <c r="N852" s="34">
        <f t="shared" si="21"/>
        <v>0</v>
      </c>
      <c r="O852" s="36" t="e">
        <f t="shared" si="17"/>
        <v>#DIV/0!</v>
      </c>
    </row>
    <row r="853" spans="1:15" x14ac:dyDescent="0.25">
      <c r="A853" s="39">
        <v>90308</v>
      </c>
      <c r="B853" s="30" t="s">
        <v>44</v>
      </c>
      <c r="C853" s="30" t="s">
        <v>876</v>
      </c>
      <c r="D853" s="30" t="s">
        <v>884</v>
      </c>
      <c r="E853" s="68"/>
      <c r="F853" s="29">
        <v>0</v>
      </c>
      <c r="G853" s="29">
        <f t="shared" si="18"/>
        <v>0</v>
      </c>
      <c r="H853" s="29">
        <v>0</v>
      </c>
      <c r="I853" s="66">
        <f t="shared" si="19"/>
        <v>0</v>
      </c>
      <c r="J853" s="69" t="s">
        <v>1834</v>
      </c>
      <c r="K853" s="34">
        <v>0</v>
      </c>
      <c r="L853" s="29">
        <v>0</v>
      </c>
      <c r="M853" s="34">
        <f t="shared" si="20"/>
        <v>0</v>
      </c>
      <c r="N853" s="34">
        <f t="shared" si="21"/>
        <v>0</v>
      </c>
      <c r="O853" s="36" t="e">
        <f t="shared" si="17"/>
        <v>#DIV/0!</v>
      </c>
    </row>
    <row r="854" spans="1:15" x14ac:dyDescent="0.25">
      <c r="A854" s="39">
        <v>90309</v>
      </c>
      <c r="B854" s="30" t="s">
        <v>44</v>
      </c>
      <c r="C854" s="30" t="s">
        <v>876</v>
      </c>
      <c r="D854" s="30" t="s">
        <v>885</v>
      </c>
      <c r="E854" s="68"/>
      <c r="F854" s="29">
        <v>0</v>
      </c>
      <c r="G854" s="29">
        <f t="shared" si="18"/>
        <v>0</v>
      </c>
      <c r="H854" s="29">
        <v>0</v>
      </c>
      <c r="I854" s="66">
        <f t="shared" si="19"/>
        <v>0</v>
      </c>
      <c r="J854" s="69" t="s">
        <v>1834</v>
      </c>
      <c r="K854" s="34">
        <v>0</v>
      </c>
      <c r="L854" s="56"/>
      <c r="M854" s="34">
        <f t="shared" si="20"/>
        <v>0</v>
      </c>
      <c r="N854" s="34">
        <f t="shared" si="21"/>
        <v>0</v>
      </c>
      <c r="O854" s="36" t="e">
        <f t="shared" si="17"/>
        <v>#DIV/0!</v>
      </c>
    </row>
    <row r="855" spans="1:15" x14ac:dyDescent="0.25">
      <c r="A855" s="39">
        <v>90310</v>
      </c>
      <c r="B855" s="30" t="s">
        <v>44</v>
      </c>
      <c r="C855" s="30" t="s">
        <v>876</v>
      </c>
      <c r="D855" s="30" t="s">
        <v>886</v>
      </c>
      <c r="E855" s="68"/>
      <c r="F855" s="29">
        <v>0</v>
      </c>
      <c r="G855" s="29">
        <f t="shared" si="18"/>
        <v>0</v>
      </c>
      <c r="H855" s="29">
        <v>0</v>
      </c>
      <c r="I855" s="66">
        <f t="shared" si="19"/>
        <v>0</v>
      </c>
      <c r="J855" s="69" t="s">
        <v>1834</v>
      </c>
      <c r="K855" s="34">
        <v>0</v>
      </c>
      <c r="L855" s="56"/>
      <c r="M855" s="34">
        <f t="shared" si="20"/>
        <v>0</v>
      </c>
      <c r="N855" s="34">
        <f t="shared" si="21"/>
        <v>0</v>
      </c>
      <c r="O855" s="36" t="e">
        <f t="shared" si="17"/>
        <v>#DIV/0!</v>
      </c>
    </row>
    <row r="856" spans="1:15" x14ac:dyDescent="0.25">
      <c r="A856" s="39">
        <v>90311</v>
      </c>
      <c r="B856" s="30" t="s">
        <v>44</v>
      </c>
      <c r="C856" s="30" t="s">
        <v>876</v>
      </c>
      <c r="D856" s="30" t="s">
        <v>887</v>
      </c>
      <c r="E856" s="68"/>
      <c r="F856" s="29">
        <v>0</v>
      </c>
      <c r="G856" s="29">
        <f t="shared" si="18"/>
        <v>0</v>
      </c>
      <c r="H856" s="29">
        <v>0</v>
      </c>
      <c r="I856" s="66">
        <f t="shared" si="19"/>
        <v>0</v>
      </c>
      <c r="J856" s="69" t="s">
        <v>1834</v>
      </c>
      <c r="K856" s="34">
        <v>0</v>
      </c>
      <c r="L856" s="56"/>
      <c r="M856" s="34">
        <f t="shared" si="20"/>
        <v>0</v>
      </c>
      <c r="N856" s="34">
        <f t="shared" si="21"/>
        <v>0</v>
      </c>
      <c r="O856" s="36" t="e">
        <f t="shared" si="17"/>
        <v>#DIV/0!</v>
      </c>
    </row>
    <row r="857" spans="1:15" x14ac:dyDescent="0.25">
      <c r="A857" s="39">
        <v>90312</v>
      </c>
      <c r="B857" s="30" t="s">
        <v>44</v>
      </c>
      <c r="C857" s="30" t="s">
        <v>876</v>
      </c>
      <c r="D857" s="30" t="s">
        <v>888</v>
      </c>
      <c r="E857" s="68"/>
      <c r="F857" s="29">
        <v>0</v>
      </c>
      <c r="G857" s="29">
        <f t="shared" si="18"/>
        <v>0</v>
      </c>
      <c r="H857" s="29">
        <v>0</v>
      </c>
      <c r="I857" s="66">
        <f t="shared" si="19"/>
        <v>0</v>
      </c>
      <c r="J857" s="69" t="s">
        <v>1834</v>
      </c>
      <c r="K857" s="34">
        <v>0</v>
      </c>
      <c r="L857" s="56"/>
      <c r="M857" s="34">
        <f t="shared" si="20"/>
        <v>0</v>
      </c>
      <c r="N857" s="34">
        <f t="shared" si="21"/>
        <v>0</v>
      </c>
      <c r="O857" s="36" t="e">
        <f t="shared" si="17"/>
        <v>#DIV/0!</v>
      </c>
    </row>
    <row r="858" spans="1:15" x14ac:dyDescent="0.25">
      <c r="A858" s="39">
        <v>90401</v>
      </c>
      <c r="B858" s="30" t="s">
        <v>44</v>
      </c>
      <c r="C858" s="30" t="s">
        <v>889</v>
      </c>
      <c r="D858" s="30" t="s">
        <v>889</v>
      </c>
      <c r="E858" s="68"/>
      <c r="F858" s="29">
        <v>0</v>
      </c>
      <c r="G858" s="29">
        <f t="shared" si="18"/>
        <v>0</v>
      </c>
      <c r="H858" s="29">
        <v>0</v>
      </c>
      <c r="I858" s="66">
        <f t="shared" si="19"/>
        <v>0</v>
      </c>
      <c r="J858" s="69" t="s">
        <v>1834</v>
      </c>
      <c r="K858" s="34">
        <v>0</v>
      </c>
      <c r="L858" s="56"/>
      <c r="M858" s="34">
        <f t="shared" si="20"/>
        <v>0</v>
      </c>
      <c r="N858" s="34">
        <f t="shared" si="21"/>
        <v>0</v>
      </c>
      <c r="O858" s="36" t="e">
        <f t="shared" si="17"/>
        <v>#DIV/0!</v>
      </c>
    </row>
    <row r="859" spans="1:15" x14ac:dyDescent="0.25">
      <c r="A859" s="39">
        <v>90402</v>
      </c>
      <c r="B859" s="30" t="s">
        <v>44</v>
      </c>
      <c r="C859" s="30" t="s">
        <v>889</v>
      </c>
      <c r="D859" s="30" t="s">
        <v>890</v>
      </c>
      <c r="E859" s="68"/>
      <c r="F859" s="29">
        <v>0</v>
      </c>
      <c r="G859" s="29">
        <f t="shared" si="18"/>
        <v>0</v>
      </c>
      <c r="H859" s="29">
        <v>0</v>
      </c>
      <c r="I859" s="66">
        <f t="shared" si="19"/>
        <v>0</v>
      </c>
      <c r="J859" s="69" t="s">
        <v>1834</v>
      </c>
      <c r="K859" s="34">
        <v>0</v>
      </c>
      <c r="L859" s="56"/>
      <c r="M859" s="34">
        <f t="shared" si="20"/>
        <v>0</v>
      </c>
      <c r="N859" s="34">
        <f t="shared" si="21"/>
        <v>0</v>
      </c>
      <c r="O859" s="36" t="e">
        <f t="shared" si="17"/>
        <v>#DIV/0!</v>
      </c>
    </row>
    <row r="860" spans="1:15" x14ac:dyDescent="0.25">
      <c r="A860" s="39">
        <v>90403</v>
      </c>
      <c r="B860" s="30" t="s">
        <v>44</v>
      </c>
      <c r="C860" s="30" t="s">
        <v>889</v>
      </c>
      <c r="D860" s="30" t="s">
        <v>891</v>
      </c>
      <c r="E860" s="68"/>
      <c r="F860" s="29">
        <v>0</v>
      </c>
      <c r="G860" s="29">
        <f t="shared" si="18"/>
        <v>0</v>
      </c>
      <c r="H860" s="29">
        <v>0</v>
      </c>
      <c r="I860" s="66">
        <f t="shared" si="19"/>
        <v>0</v>
      </c>
      <c r="J860" s="69" t="s">
        <v>1834</v>
      </c>
      <c r="K860" s="34">
        <v>0</v>
      </c>
      <c r="L860" s="56"/>
      <c r="M860" s="34">
        <f t="shared" si="20"/>
        <v>0</v>
      </c>
      <c r="N860" s="34">
        <f t="shared" si="21"/>
        <v>0</v>
      </c>
      <c r="O860" s="36" t="e">
        <f t="shared" si="17"/>
        <v>#DIV/0!</v>
      </c>
    </row>
    <row r="861" spans="1:15" x14ac:dyDescent="0.25">
      <c r="A861" s="39">
        <v>90404</v>
      </c>
      <c r="B861" s="30" t="s">
        <v>44</v>
      </c>
      <c r="C861" s="30" t="s">
        <v>889</v>
      </c>
      <c r="D861" s="30" t="s">
        <v>892</v>
      </c>
      <c r="E861" s="68"/>
      <c r="F861" s="29">
        <v>0</v>
      </c>
      <c r="G861" s="29">
        <f t="shared" si="18"/>
        <v>0</v>
      </c>
      <c r="H861" s="29">
        <v>0</v>
      </c>
      <c r="I861" s="66">
        <f t="shared" si="19"/>
        <v>0</v>
      </c>
      <c r="J861" s="69" t="s">
        <v>1834</v>
      </c>
      <c r="K861" s="34">
        <v>0</v>
      </c>
      <c r="L861" s="56"/>
      <c r="M861" s="34">
        <f t="shared" si="20"/>
        <v>0</v>
      </c>
      <c r="N861" s="34">
        <f t="shared" si="21"/>
        <v>0</v>
      </c>
      <c r="O861" s="36" t="e">
        <f t="shared" si="17"/>
        <v>#DIV/0!</v>
      </c>
    </row>
    <row r="862" spans="1:15" x14ac:dyDescent="0.25">
      <c r="A862" s="39">
        <v>90405</v>
      </c>
      <c r="B862" s="30" t="s">
        <v>44</v>
      </c>
      <c r="C862" s="30" t="s">
        <v>889</v>
      </c>
      <c r="D862" s="30" t="s">
        <v>893</v>
      </c>
      <c r="E862" s="68"/>
      <c r="F862" s="29">
        <v>0</v>
      </c>
      <c r="G862" s="29">
        <f t="shared" si="18"/>
        <v>0</v>
      </c>
      <c r="H862" s="29">
        <v>0</v>
      </c>
      <c r="I862" s="66">
        <f t="shared" si="19"/>
        <v>0</v>
      </c>
      <c r="J862" s="69" t="s">
        <v>1834</v>
      </c>
      <c r="K862" s="34">
        <v>0</v>
      </c>
      <c r="L862" s="56"/>
      <c r="M862" s="34">
        <f t="shared" si="20"/>
        <v>0</v>
      </c>
      <c r="N862" s="34">
        <f t="shared" si="21"/>
        <v>0</v>
      </c>
      <c r="O862" s="36" t="e">
        <f t="shared" si="17"/>
        <v>#DIV/0!</v>
      </c>
    </row>
    <row r="863" spans="1:15" x14ac:dyDescent="0.25">
      <c r="A863" s="39">
        <v>90406</v>
      </c>
      <c r="B863" s="30" t="s">
        <v>44</v>
      </c>
      <c r="C863" s="30" t="s">
        <v>889</v>
      </c>
      <c r="D863" s="30" t="s">
        <v>894</v>
      </c>
      <c r="E863" s="68"/>
      <c r="F863" s="29">
        <v>0</v>
      </c>
      <c r="G863" s="29">
        <f t="shared" si="18"/>
        <v>0</v>
      </c>
      <c r="H863" s="29">
        <v>0</v>
      </c>
      <c r="I863" s="66">
        <f t="shared" si="19"/>
        <v>0</v>
      </c>
      <c r="J863" s="69" t="s">
        <v>1834</v>
      </c>
      <c r="K863" s="34">
        <v>0</v>
      </c>
      <c r="L863" s="56"/>
      <c r="M863" s="34">
        <f t="shared" si="20"/>
        <v>0</v>
      </c>
      <c r="N863" s="34">
        <f t="shared" si="21"/>
        <v>0</v>
      </c>
      <c r="O863" s="36" t="e">
        <f t="shared" si="17"/>
        <v>#DIV/0!</v>
      </c>
    </row>
    <row r="864" spans="1:15" x14ac:dyDescent="0.25">
      <c r="A864" s="39">
        <v>90407</v>
      </c>
      <c r="B864" s="30" t="s">
        <v>44</v>
      </c>
      <c r="C864" s="30" t="s">
        <v>889</v>
      </c>
      <c r="D864" s="30" t="s">
        <v>895</v>
      </c>
      <c r="E864" s="68"/>
      <c r="F864" s="29">
        <v>0</v>
      </c>
      <c r="G864" s="29">
        <f t="shared" si="18"/>
        <v>0</v>
      </c>
      <c r="H864" s="29">
        <v>0</v>
      </c>
      <c r="I864" s="66">
        <f t="shared" si="19"/>
        <v>0</v>
      </c>
      <c r="J864" s="69" t="s">
        <v>1834</v>
      </c>
      <c r="K864" s="34">
        <v>0</v>
      </c>
      <c r="L864" s="56"/>
      <c r="M864" s="34">
        <f t="shared" si="20"/>
        <v>0</v>
      </c>
      <c r="N864" s="34">
        <f t="shared" si="21"/>
        <v>0</v>
      </c>
      <c r="O864" s="36" t="e">
        <f t="shared" si="17"/>
        <v>#DIV/0!</v>
      </c>
    </row>
    <row r="865" spans="1:15" x14ac:dyDescent="0.25">
      <c r="A865" s="39">
        <v>90408</v>
      </c>
      <c r="B865" s="30" t="s">
        <v>44</v>
      </c>
      <c r="C865" s="30" t="s">
        <v>889</v>
      </c>
      <c r="D865" s="30" t="s">
        <v>896</v>
      </c>
      <c r="E865" s="68"/>
      <c r="F865" s="29">
        <v>0</v>
      </c>
      <c r="G865" s="29">
        <f t="shared" si="18"/>
        <v>0</v>
      </c>
      <c r="H865" s="29">
        <v>0</v>
      </c>
      <c r="I865" s="66">
        <f t="shared" si="19"/>
        <v>0</v>
      </c>
      <c r="J865" s="69" t="s">
        <v>1834</v>
      </c>
      <c r="K865" s="34">
        <v>0</v>
      </c>
      <c r="L865" s="56"/>
      <c r="M865" s="34">
        <f t="shared" si="20"/>
        <v>0</v>
      </c>
      <c r="N865" s="34">
        <f t="shared" si="21"/>
        <v>0</v>
      </c>
      <c r="O865" s="36" t="e">
        <f t="shared" si="17"/>
        <v>#DIV/0!</v>
      </c>
    </row>
    <row r="866" spans="1:15" x14ac:dyDescent="0.25">
      <c r="A866" s="39">
        <v>90409</v>
      </c>
      <c r="B866" s="30" t="s">
        <v>44</v>
      </c>
      <c r="C866" s="30" t="s">
        <v>889</v>
      </c>
      <c r="D866" s="30" t="s">
        <v>897</v>
      </c>
      <c r="E866" s="68"/>
      <c r="F866" s="29">
        <v>0</v>
      </c>
      <c r="G866" s="29">
        <f t="shared" si="18"/>
        <v>0</v>
      </c>
      <c r="H866" s="29">
        <v>0</v>
      </c>
      <c r="I866" s="66">
        <f t="shared" si="19"/>
        <v>0</v>
      </c>
      <c r="J866" s="69" t="s">
        <v>1834</v>
      </c>
      <c r="K866" s="34">
        <v>0</v>
      </c>
      <c r="L866" s="56"/>
      <c r="M866" s="34">
        <f t="shared" si="20"/>
        <v>0</v>
      </c>
      <c r="N866" s="34">
        <f t="shared" si="21"/>
        <v>0</v>
      </c>
      <c r="O866" s="36" t="e">
        <f t="shared" si="17"/>
        <v>#DIV/0!</v>
      </c>
    </row>
    <row r="867" spans="1:15" x14ac:dyDescent="0.25">
      <c r="A867" s="39">
        <v>90410</v>
      </c>
      <c r="B867" s="30" t="s">
        <v>44</v>
      </c>
      <c r="C867" s="30" t="s">
        <v>889</v>
      </c>
      <c r="D867" s="30" t="s">
        <v>313</v>
      </c>
      <c r="E867" s="68"/>
      <c r="F867" s="29">
        <v>0</v>
      </c>
      <c r="G867" s="29">
        <f t="shared" si="18"/>
        <v>0</v>
      </c>
      <c r="H867" s="29">
        <v>0</v>
      </c>
      <c r="I867" s="66">
        <f t="shared" si="19"/>
        <v>0</v>
      </c>
      <c r="J867" s="69" t="s">
        <v>1834</v>
      </c>
      <c r="K867" s="34">
        <v>0</v>
      </c>
      <c r="L867" s="56"/>
      <c r="M867" s="34">
        <f t="shared" si="20"/>
        <v>0</v>
      </c>
      <c r="N867" s="34">
        <f t="shared" si="21"/>
        <v>0</v>
      </c>
      <c r="O867" s="36" t="e">
        <f t="shared" si="17"/>
        <v>#DIV/0!</v>
      </c>
    </row>
    <row r="868" spans="1:15" x14ac:dyDescent="0.25">
      <c r="A868" s="39">
        <v>90411</v>
      </c>
      <c r="B868" s="30" t="s">
        <v>44</v>
      </c>
      <c r="C868" s="30" t="s">
        <v>889</v>
      </c>
      <c r="D868" s="30" t="s">
        <v>810</v>
      </c>
      <c r="E868" s="68"/>
      <c r="F868" s="29">
        <v>0</v>
      </c>
      <c r="G868" s="29">
        <f t="shared" si="18"/>
        <v>0</v>
      </c>
      <c r="H868" s="29">
        <v>0</v>
      </c>
      <c r="I868" s="66">
        <f t="shared" si="19"/>
        <v>0</v>
      </c>
      <c r="J868" s="69" t="s">
        <v>1834</v>
      </c>
      <c r="K868" s="34">
        <v>0</v>
      </c>
      <c r="L868" s="56"/>
      <c r="M868" s="34">
        <f t="shared" si="20"/>
        <v>0</v>
      </c>
      <c r="N868" s="34">
        <f t="shared" si="21"/>
        <v>0</v>
      </c>
      <c r="O868" s="36" t="e">
        <f t="shared" si="17"/>
        <v>#DIV/0!</v>
      </c>
    </row>
    <row r="869" spans="1:15" x14ac:dyDescent="0.25">
      <c r="A869" s="39">
        <v>90412</v>
      </c>
      <c r="B869" s="30" t="s">
        <v>44</v>
      </c>
      <c r="C869" s="30" t="s">
        <v>889</v>
      </c>
      <c r="D869" s="30" t="s">
        <v>898</v>
      </c>
      <c r="E869" s="68"/>
      <c r="F869" s="29">
        <v>0</v>
      </c>
      <c r="G869" s="29">
        <f t="shared" si="18"/>
        <v>0</v>
      </c>
      <c r="H869" s="29">
        <v>0</v>
      </c>
      <c r="I869" s="66">
        <f t="shared" si="19"/>
        <v>0</v>
      </c>
      <c r="J869" s="69" t="s">
        <v>1834</v>
      </c>
      <c r="K869" s="34">
        <v>0</v>
      </c>
      <c r="L869" s="56"/>
      <c r="M869" s="34">
        <f t="shared" si="20"/>
        <v>0</v>
      </c>
      <c r="N869" s="34">
        <f t="shared" si="21"/>
        <v>0</v>
      </c>
      <c r="O869" s="36" t="e">
        <f t="shared" si="17"/>
        <v>#DIV/0!</v>
      </c>
    </row>
    <row r="870" spans="1:15" x14ac:dyDescent="0.25">
      <c r="A870" s="39">
        <v>90413</v>
      </c>
      <c r="B870" s="30" t="s">
        <v>44</v>
      </c>
      <c r="C870" s="30" t="s">
        <v>889</v>
      </c>
      <c r="D870" s="30" t="s">
        <v>899</v>
      </c>
      <c r="E870" s="68"/>
      <c r="F870" s="29">
        <v>0</v>
      </c>
      <c r="G870" s="29">
        <f t="shared" si="18"/>
        <v>0</v>
      </c>
      <c r="H870" s="29">
        <v>0</v>
      </c>
      <c r="I870" s="66">
        <f t="shared" si="19"/>
        <v>0</v>
      </c>
      <c r="J870" s="69" t="s">
        <v>1834</v>
      </c>
      <c r="K870" s="34">
        <v>0</v>
      </c>
      <c r="L870" s="56"/>
      <c r="M870" s="34">
        <f t="shared" si="20"/>
        <v>0</v>
      </c>
      <c r="N870" s="34">
        <f t="shared" si="21"/>
        <v>0</v>
      </c>
      <c r="O870" s="36" t="e">
        <f t="shared" si="17"/>
        <v>#DIV/0!</v>
      </c>
    </row>
    <row r="871" spans="1:15" x14ac:dyDescent="0.25">
      <c r="A871" s="39">
        <v>90501</v>
      </c>
      <c r="B871" s="30" t="s">
        <v>44</v>
      </c>
      <c r="C871" s="30" t="s">
        <v>900</v>
      </c>
      <c r="D871" s="30" t="s">
        <v>900</v>
      </c>
      <c r="E871" s="64">
        <v>2934</v>
      </c>
      <c r="F871" s="65">
        <v>3689</v>
      </c>
      <c r="G871" s="65">
        <f t="shared" si="18"/>
        <v>755</v>
      </c>
      <c r="H871" s="65">
        <v>2759</v>
      </c>
      <c r="I871" s="66">
        <f t="shared" si="19"/>
        <v>930</v>
      </c>
      <c r="J871" s="67">
        <v>0.25209999999999999</v>
      </c>
      <c r="K871" s="34">
        <v>3801</v>
      </c>
      <c r="L871" s="56"/>
      <c r="M871" s="35">
        <f t="shared" si="20"/>
        <v>2759</v>
      </c>
      <c r="N871" s="35">
        <f t="shared" si="21"/>
        <v>1042</v>
      </c>
      <c r="O871" s="36">
        <f t="shared" si="17"/>
        <v>0.27413838463562218</v>
      </c>
    </row>
    <row r="872" spans="1:15" x14ac:dyDescent="0.25">
      <c r="A872" s="39">
        <v>90502</v>
      </c>
      <c r="B872" s="30" t="s">
        <v>44</v>
      </c>
      <c r="C872" s="30" t="s">
        <v>900</v>
      </c>
      <c r="D872" s="30" t="s">
        <v>554</v>
      </c>
      <c r="E872" s="68"/>
      <c r="F872" s="29">
        <v>0</v>
      </c>
      <c r="G872" s="29">
        <f t="shared" si="18"/>
        <v>0</v>
      </c>
      <c r="H872" s="29">
        <v>0</v>
      </c>
      <c r="I872" s="66">
        <f t="shared" si="19"/>
        <v>0</v>
      </c>
      <c r="J872" s="69" t="s">
        <v>1834</v>
      </c>
      <c r="K872" s="34">
        <v>0</v>
      </c>
      <c r="L872" s="56"/>
      <c r="M872" s="34">
        <f t="shared" si="20"/>
        <v>0</v>
      </c>
      <c r="N872" s="34">
        <f t="shared" si="21"/>
        <v>0</v>
      </c>
      <c r="O872" s="36" t="e">
        <f t="shared" si="17"/>
        <v>#DIV/0!</v>
      </c>
    </row>
    <row r="873" spans="1:15" x14ac:dyDescent="0.25">
      <c r="A873" s="39">
        <v>90503</v>
      </c>
      <c r="B873" s="30" t="s">
        <v>44</v>
      </c>
      <c r="C873" s="30" t="s">
        <v>900</v>
      </c>
      <c r="D873" s="30" t="s">
        <v>901</v>
      </c>
      <c r="E873" s="68"/>
      <c r="F873" s="29">
        <v>0</v>
      </c>
      <c r="G873" s="29">
        <f t="shared" si="18"/>
        <v>0</v>
      </c>
      <c r="H873" s="29">
        <v>0</v>
      </c>
      <c r="I873" s="66">
        <f t="shared" si="19"/>
        <v>0</v>
      </c>
      <c r="J873" s="69" t="s">
        <v>1834</v>
      </c>
      <c r="K873" s="34">
        <v>0</v>
      </c>
      <c r="L873" s="56"/>
      <c r="M873" s="34">
        <f t="shared" si="20"/>
        <v>0</v>
      </c>
      <c r="N873" s="34">
        <f t="shared" si="21"/>
        <v>0</v>
      </c>
      <c r="O873" s="36" t="e">
        <f t="shared" si="17"/>
        <v>#DIV/0!</v>
      </c>
    </row>
    <row r="874" spans="1:15" x14ac:dyDescent="0.25">
      <c r="A874" s="39">
        <v>90504</v>
      </c>
      <c r="B874" s="30" t="s">
        <v>44</v>
      </c>
      <c r="C874" s="30" t="s">
        <v>900</v>
      </c>
      <c r="D874" s="30" t="s">
        <v>902</v>
      </c>
      <c r="E874" s="68"/>
      <c r="F874" s="29">
        <v>0</v>
      </c>
      <c r="G874" s="29">
        <f t="shared" si="18"/>
        <v>0</v>
      </c>
      <c r="H874" s="29">
        <v>0</v>
      </c>
      <c r="I874" s="66">
        <f t="shared" si="19"/>
        <v>0</v>
      </c>
      <c r="J874" s="69" t="s">
        <v>1834</v>
      </c>
      <c r="K874" s="34">
        <v>0</v>
      </c>
      <c r="L874" s="56"/>
      <c r="M874" s="34">
        <f t="shared" si="20"/>
        <v>0</v>
      </c>
      <c r="N874" s="34">
        <f t="shared" si="21"/>
        <v>0</v>
      </c>
      <c r="O874" s="36" t="e">
        <f t="shared" si="17"/>
        <v>#DIV/0!</v>
      </c>
    </row>
    <row r="875" spans="1:15" x14ac:dyDescent="0.25">
      <c r="A875" s="39">
        <v>90505</v>
      </c>
      <c r="B875" s="30" t="s">
        <v>44</v>
      </c>
      <c r="C875" s="30" t="s">
        <v>900</v>
      </c>
      <c r="D875" s="30" t="s">
        <v>174</v>
      </c>
      <c r="E875" s="68"/>
      <c r="F875" s="29">
        <v>0</v>
      </c>
      <c r="G875" s="29">
        <f t="shared" si="18"/>
        <v>0</v>
      </c>
      <c r="H875" s="29">
        <v>0</v>
      </c>
      <c r="I875" s="66">
        <f t="shared" si="19"/>
        <v>0</v>
      </c>
      <c r="J875" s="69" t="s">
        <v>1834</v>
      </c>
      <c r="K875" s="34">
        <v>0</v>
      </c>
      <c r="L875" s="56"/>
      <c r="M875" s="34">
        <f t="shared" si="20"/>
        <v>0</v>
      </c>
      <c r="N875" s="34">
        <f t="shared" si="21"/>
        <v>0</v>
      </c>
      <c r="O875" s="36" t="e">
        <f t="shared" si="17"/>
        <v>#DIV/0!</v>
      </c>
    </row>
    <row r="876" spans="1:15" x14ac:dyDescent="0.25">
      <c r="A876" s="39">
        <v>90506</v>
      </c>
      <c r="B876" s="30" t="s">
        <v>44</v>
      </c>
      <c r="C876" s="30" t="s">
        <v>900</v>
      </c>
      <c r="D876" s="30" t="s">
        <v>903</v>
      </c>
      <c r="E876" s="68"/>
      <c r="F876" s="29">
        <v>0</v>
      </c>
      <c r="G876" s="29">
        <f t="shared" si="18"/>
        <v>0</v>
      </c>
      <c r="H876" s="29">
        <v>0</v>
      </c>
      <c r="I876" s="66">
        <f t="shared" si="19"/>
        <v>0</v>
      </c>
      <c r="J876" s="69" t="s">
        <v>1834</v>
      </c>
      <c r="K876" s="34">
        <v>0</v>
      </c>
      <c r="L876" s="56"/>
      <c r="M876" s="34">
        <f t="shared" si="20"/>
        <v>0</v>
      </c>
      <c r="N876" s="34">
        <f t="shared" si="21"/>
        <v>0</v>
      </c>
      <c r="O876" s="36" t="e">
        <f t="shared" si="17"/>
        <v>#DIV/0!</v>
      </c>
    </row>
    <row r="877" spans="1:15" x14ac:dyDescent="0.25">
      <c r="A877" s="39">
        <v>90507</v>
      </c>
      <c r="B877" s="30" t="s">
        <v>44</v>
      </c>
      <c r="C877" s="30" t="s">
        <v>900</v>
      </c>
      <c r="D877" s="30" t="s">
        <v>904</v>
      </c>
      <c r="E877" s="68"/>
      <c r="F877" s="29">
        <v>0</v>
      </c>
      <c r="G877" s="29">
        <f t="shared" si="18"/>
        <v>0</v>
      </c>
      <c r="H877" s="29">
        <v>0</v>
      </c>
      <c r="I877" s="66">
        <f t="shared" si="19"/>
        <v>0</v>
      </c>
      <c r="J877" s="69" t="s">
        <v>1834</v>
      </c>
      <c r="K877" s="34">
        <v>0</v>
      </c>
      <c r="L877" s="29">
        <v>0</v>
      </c>
      <c r="M877" s="34">
        <f t="shared" si="20"/>
        <v>0</v>
      </c>
      <c r="N877" s="34">
        <f t="shared" si="21"/>
        <v>0</v>
      </c>
      <c r="O877" s="36" t="e">
        <f t="shared" si="17"/>
        <v>#DIV/0!</v>
      </c>
    </row>
    <row r="878" spans="1:15" x14ac:dyDescent="0.25">
      <c r="A878" s="39">
        <v>90508</v>
      </c>
      <c r="B878" s="30" t="s">
        <v>44</v>
      </c>
      <c r="C878" s="30" t="s">
        <v>900</v>
      </c>
      <c r="D878" s="30" t="s">
        <v>905</v>
      </c>
      <c r="E878" s="68"/>
      <c r="F878" s="29">
        <v>0</v>
      </c>
      <c r="G878" s="29">
        <f t="shared" si="18"/>
        <v>0</v>
      </c>
      <c r="H878" s="29">
        <v>0</v>
      </c>
      <c r="I878" s="66">
        <f t="shared" si="19"/>
        <v>0</v>
      </c>
      <c r="J878" s="69" t="s">
        <v>1834</v>
      </c>
      <c r="K878" s="34">
        <v>0</v>
      </c>
      <c r="L878" s="56"/>
      <c r="M878" s="34">
        <f t="shared" si="20"/>
        <v>0</v>
      </c>
      <c r="N878" s="34">
        <f t="shared" si="21"/>
        <v>0</v>
      </c>
      <c r="O878" s="36" t="e">
        <f t="shared" si="17"/>
        <v>#DIV/0!</v>
      </c>
    </row>
    <row r="879" spans="1:15" x14ac:dyDescent="0.25">
      <c r="A879" s="39">
        <v>90509</v>
      </c>
      <c r="B879" s="30" t="s">
        <v>44</v>
      </c>
      <c r="C879" s="30" t="s">
        <v>900</v>
      </c>
      <c r="D879" s="30" t="s">
        <v>906</v>
      </c>
      <c r="E879" s="68"/>
      <c r="F879" s="29">
        <v>0</v>
      </c>
      <c r="G879" s="29">
        <f t="shared" si="18"/>
        <v>0</v>
      </c>
      <c r="H879" s="29">
        <v>0</v>
      </c>
      <c r="I879" s="66">
        <f t="shared" si="19"/>
        <v>0</v>
      </c>
      <c r="J879" s="69" t="s">
        <v>1834</v>
      </c>
      <c r="K879" s="34">
        <v>0</v>
      </c>
      <c r="L879" s="56"/>
      <c r="M879" s="34">
        <f t="shared" si="20"/>
        <v>0</v>
      </c>
      <c r="N879" s="34">
        <f t="shared" si="21"/>
        <v>0</v>
      </c>
      <c r="O879" s="36" t="e">
        <f t="shared" si="17"/>
        <v>#DIV/0!</v>
      </c>
    </row>
    <row r="880" spans="1:15" x14ac:dyDescent="0.25">
      <c r="A880" s="39">
        <v>90510</v>
      </c>
      <c r="B880" s="30" t="s">
        <v>44</v>
      </c>
      <c r="C880" s="30" t="s">
        <v>900</v>
      </c>
      <c r="D880" s="30" t="s">
        <v>907</v>
      </c>
      <c r="E880" s="68"/>
      <c r="F880" s="29">
        <v>0</v>
      </c>
      <c r="G880" s="29">
        <f t="shared" si="18"/>
        <v>0</v>
      </c>
      <c r="H880" s="29">
        <v>0</v>
      </c>
      <c r="I880" s="66">
        <f t="shared" si="19"/>
        <v>0</v>
      </c>
      <c r="J880" s="69" t="s">
        <v>1834</v>
      </c>
      <c r="K880" s="34">
        <v>0</v>
      </c>
      <c r="L880" s="29">
        <v>0</v>
      </c>
      <c r="M880" s="34">
        <f t="shared" si="20"/>
        <v>0</v>
      </c>
      <c r="N880" s="34">
        <f t="shared" si="21"/>
        <v>0</v>
      </c>
      <c r="O880" s="36" t="e">
        <f t="shared" si="17"/>
        <v>#DIV/0!</v>
      </c>
    </row>
    <row r="881" spans="1:15" x14ac:dyDescent="0.25">
      <c r="A881" s="39">
        <v>90511</v>
      </c>
      <c r="B881" s="30" t="s">
        <v>44</v>
      </c>
      <c r="C881" s="30" t="s">
        <v>900</v>
      </c>
      <c r="D881" s="30" t="s">
        <v>908</v>
      </c>
      <c r="E881" s="68"/>
      <c r="F881" s="29">
        <v>0</v>
      </c>
      <c r="G881" s="29">
        <f t="shared" si="18"/>
        <v>0</v>
      </c>
      <c r="H881" s="29">
        <v>0</v>
      </c>
      <c r="I881" s="66">
        <f t="shared" si="19"/>
        <v>0</v>
      </c>
      <c r="J881" s="69" t="s">
        <v>1834</v>
      </c>
      <c r="K881" s="34">
        <v>0</v>
      </c>
      <c r="L881" s="56"/>
      <c r="M881" s="34">
        <f t="shared" si="20"/>
        <v>0</v>
      </c>
      <c r="N881" s="34">
        <f t="shared" si="21"/>
        <v>0</v>
      </c>
      <c r="O881" s="36" t="e">
        <f t="shared" si="17"/>
        <v>#DIV/0!</v>
      </c>
    </row>
    <row r="882" spans="1:15" x14ac:dyDescent="0.25">
      <c r="A882" s="39">
        <v>90601</v>
      </c>
      <c r="B882" s="30" t="s">
        <v>44</v>
      </c>
      <c r="C882" s="30" t="s">
        <v>909</v>
      </c>
      <c r="D882" s="30" t="s">
        <v>909</v>
      </c>
      <c r="E882" s="68"/>
      <c r="F882" s="29">
        <v>0</v>
      </c>
      <c r="G882" s="29">
        <f t="shared" si="18"/>
        <v>0</v>
      </c>
      <c r="H882" s="29">
        <v>0</v>
      </c>
      <c r="I882" s="66">
        <f t="shared" si="19"/>
        <v>0</v>
      </c>
      <c r="J882" s="69" t="s">
        <v>1834</v>
      </c>
      <c r="K882" s="34">
        <v>0</v>
      </c>
      <c r="L882" s="56"/>
      <c r="M882" s="34">
        <f t="shared" si="20"/>
        <v>0</v>
      </c>
      <c r="N882" s="34">
        <f t="shared" si="21"/>
        <v>0</v>
      </c>
      <c r="O882" s="36" t="e">
        <f t="shared" si="17"/>
        <v>#DIV/0!</v>
      </c>
    </row>
    <row r="883" spans="1:15" x14ac:dyDescent="0.25">
      <c r="A883" s="39">
        <v>90602</v>
      </c>
      <c r="B883" s="30" t="s">
        <v>44</v>
      </c>
      <c r="C883" s="30" t="s">
        <v>909</v>
      </c>
      <c r="D883" s="30" t="s">
        <v>910</v>
      </c>
      <c r="E883" s="68"/>
      <c r="F883" s="29">
        <v>0</v>
      </c>
      <c r="G883" s="29">
        <f t="shared" si="18"/>
        <v>0</v>
      </c>
      <c r="H883" s="29">
        <v>0</v>
      </c>
      <c r="I883" s="66">
        <f t="shared" si="19"/>
        <v>0</v>
      </c>
      <c r="J883" s="69" t="s">
        <v>1834</v>
      </c>
      <c r="K883" s="34">
        <v>0</v>
      </c>
      <c r="L883" s="56"/>
      <c r="M883" s="34">
        <f t="shared" si="20"/>
        <v>0</v>
      </c>
      <c r="N883" s="34">
        <f t="shared" si="21"/>
        <v>0</v>
      </c>
      <c r="O883" s="36" t="e">
        <f t="shared" si="17"/>
        <v>#DIV/0!</v>
      </c>
    </row>
    <row r="884" spans="1:15" x14ac:dyDescent="0.25">
      <c r="A884" s="39">
        <v>90603</v>
      </c>
      <c r="B884" s="30" t="s">
        <v>44</v>
      </c>
      <c r="C884" s="30" t="s">
        <v>909</v>
      </c>
      <c r="D884" s="30" t="s">
        <v>911</v>
      </c>
      <c r="E884" s="68"/>
      <c r="F884" s="29">
        <v>0</v>
      </c>
      <c r="G884" s="29">
        <f t="shared" si="18"/>
        <v>0</v>
      </c>
      <c r="H884" s="29">
        <v>0</v>
      </c>
      <c r="I884" s="66">
        <f t="shared" si="19"/>
        <v>0</v>
      </c>
      <c r="J884" s="69" t="s">
        <v>1834</v>
      </c>
      <c r="K884" s="34">
        <v>0</v>
      </c>
      <c r="L884" s="56"/>
      <c r="M884" s="34">
        <f t="shared" si="20"/>
        <v>0</v>
      </c>
      <c r="N884" s="34">
        <f t="shared" si="21"/>
        <v>0</v>
      </c>
      <c r="O884" s="36" t="e">
        <f t="shared" si="17"/>
        <v>#DIV/0!</v>
      </c>
    </row>
    <row r="885" spans="1:15" x14ac:dyDescent="0.25">
      <c r="A885" s="39">
        <v>90604</v>
      </c>
      <c r="B885" s="30" t="s">
        <v>44</v>
      </c>
      <c r="C885" s="30" t="s">
        <v>909</v>
      </c>
      <c r="D885" s="30" t="s">
        <v>912</v>
      </c>
      <c r="E885" s="68"/>
      <c r="F885" s="29">
        <v>0</v>
      </c>
      <c r="G885" s="29">
        <f t="shared" si="18"/>
        <v>0</v>
      </c>
      <c r="H885" s="29">
        <v>0</v>
      </c>
      <c r="I885" s="66">
        <f t="shared" si="19"/>
        <v>0</v>
      </c>
      <c r="J885" s="69" t="s">
        <v>1834</v>
      </c>
      <c r="K885" s="34">
        <v>0</v>
      </c>
      <c r="L885" s="56"/>
      <c r="M885" s="34">
        <f t="shared" si="20"/>
        <v>0</v>
      </c>
      <c r="N885" s="34">
        <f t="shared" si="21"/>
        <v>0</v>
      </c>
      <c r="O885" s="36" t="e">
        <f t="shared" si="17"/>
        <v>#DIV/0!</v>
      </c>
    </row>
    <row r="886" spans="1:15" x14ac:dyDescent="0.25">
      <c r="A886" s="39">
        <v>90605</v>
      </c>
      <c r="B886" s="30" t="s">
        <v>44</v>
      </c>
      <c r="C886" s="30" t="s">
        <v>909</v>
      </c>
      <c r="D886" s="30" t="s">
        <v>913</v>
      </c>
      <c r="E886" s="68"/>
      <c r="F886" s="29">
        <v>0</v>
      </c>
      <c r="G886" s="29">
        <f t="shared" si="18"/>
        <v>0</v>
      </c>
      <c r="H886" s="29">
        <v>0</v>
      </c>
      <c r="I886" s="66">
        <f t="shared" si="19"/>
        <v>0</v>
      </c>
      <c r="J886" s="69" t="s">
        <v>1834</v>
      </c>
      <c r="K886" s="34">
        <v>0</v>
      </c>
      <c r="L886" s="56"/>
      <c r="M886" s="34">
        <f t="shared" si="20"/>
        <v>0</v>
      </c>
      <c r="N886" s="34">
        <f t="shared" si="21"/>
        <v>0</v>
      </c>
      <c r="O886" s="36" t="e">
        <f t="shared" si="17"/>
        <v>#DIV/0!</v>
      </c>
    </row>
    <row r="887" spans="1:15" x14ac:dyDescent="0.25">
      <c r="A887" s="39">
        <v>90606</v>
      </c>
      <c r="B887" s="30" t="s">
        <v>44</v>
      </c>
      <c r="C887" s="30" t="s">
        <v>909</v>
      </c>
      <c r="D887" s="30" t="s">
        <v>914</v>
      </c>
      <c r="E887" s="68"/>
      <c r="F887" s="29">
        <v>0</v>
      </c>
      <c r="G887" s="29">
        <f t="shared" si="18"/>
        <v>0</v>
      </c>
      <c r="H887" s="29">
        <v>0</v>
      </c>
      <c r="I887" s="66">
        <f t="shared" si="19"/>
        <v>0</v>
      </c>
      <c r="J887" s="69" t="s">
        <v>1834</v>
      </c>
      <c r="K887" s="34">
        <v>0</v>
      </c>
      <c r="L887" s="56"/>
      <c r="M887" s="34">
        <f t="shared" si="20"/>
        <v>0</v>
      </c>
      <c r="N887" s="34">
        <f t="shared" si="21"/>
        <v>0</v>
      </c>
      <c r="O887" s="36" t="e">
        <f t="shared" si="17"/>
        <v>#DIV/0!</v>
      </c>
    </row>
    <row r="888" spans="1:15" x14ac:dyDescent="0.25">
      <c r="A888" s="39">
        <v>90607</v>
      </c>
      <c r="B888" s="30" t="s">
        <v>44</v>
      </c>
      <c r="C888" s="30" t="s">
        <v>909</v>
      </c>
      <c r="D888" s="30" t="s">
        <v>915</v>
      </c>
      <c r="E888" s="68"/>
      <c r="F888" s="29">
        <v>0</v>
      </c>
      <c r="G888" s="29">
        <f t="shared" si="18"/>
        <v>0</v>
      </c>
      <c r="H888" s="29">
        <v>0</v>
      </c>
      <c r="I888" s="66">
        <f t="shared" si="19"/>
        <v>0</v>
      </c>
      <c r="J888" s="69" t="s">
        <v>1834</v>
      </c>
      <c r="K888" s="34">
        <v>0</v>
      </c>
      <c r="L888" s="56"/>
      <c r="M888" s="34">
        <f t="shared" si="20"/>
        <v>0</v>
      </c>
      <c r="N888" s="34">
        <f t="shared" si="21"/>
        <v>0</v>
      </c>
      <c r="O888" s="36" t="e">
        <f t="shared" si="17"/>
        <v>#DIV/0!</v>
      </c>
    </row>
    <row r="889" spans="1:15" x14ac:dyDescent="0.25">
      <c r="A889" s="39">
        <v>90608</v>
      </c>
      <c r="B889" s="30" t="s">
        <v>44</v>
      </c>
      <c r="C889" s="30" t="s">
        <v>909</v>
      </c>
      <c r="D889" s="30" t="s">
        <v>916</v>
      </c>
      <c r="E889" s="68"/>
      <c r="F889" s="29">
        <v>0</v>
      </c>
      <c r="G889" s="29">
        <f t="shared" si="18"/>
        <v>0</v>
      </c>
      <c r="H889" s="29">
        <v>0</v>
      </c>
      <c r="I889" s="66">
        <f t="shared" si="19"/>
        <v>0</v>
      </c>
      <c r="J889" s="69" t="s">
        <v>1834</v>
      </c>
      <c r="K889" s="34">
        <v>0</v>
      </c>
      <c r="L889" s="56"/>
      <c r="M889" s="34">
        <f t="shared" si="20"/>
        <v>0</v>
      </c>
      <c r="N889" s="34">
        <f t="shared" si="21"/>
        <v>0</v>
      </c>
      <c r="O889" s="36" t="e">
        <f t="shared" si="17"/>
        <v>#DIV/0!</v>
      </c>
    </row>
    <row r="890" spans="1:15" x14ac:dyDescent="0.25">
      <c r="A890" s="39">
        <v>90609</v>
      </c>
      <c r="B890" s="30" t="s">
        <v>44</v>
      </c>
      <c r="C890" s="30" t="s">
        <v>909</v>
      </c>
      <c r="D890" s="30" t="s">
        <v>917</v>
      </c>
      <c r="E890" s="68"/>
      <c r="F890" s="29">
        <v>0</v>
      </c>
      <c r="G890" s="29">
        <f t="shared" si="18"/>
        <v>0</v>
      </c>
      <c r="H890" s="29">
        <v>0</v>
      </c>
      <c r="I890" s="66">
        <f t="shared" si="19"/>
        <v>0</v>
      </c>
      <c r="J890" s="69" t="s">
        <v>1834</v>
      </c>
      <c r="K890" s="34">
        <v>0</v>
      </c>
      <c r="L890" s="56"/>
      <c r="M890" s="34">
        <f t="shared" si="20"/>
        <v>0</v>
      </c>
      <c r="N890" s="34">
        <f t="shared" si="21"/>
        <v>0</v>
      </c>
      <c r="O890" s="36" t="e">
        <f t="shared" si="17"/>
        <v>#DIV/0!</v>
      </c>
    </row>
    <row r="891" spans="1:15" x14ac:dyDescent="0.25">
      <c r="A891" s="39">
        <v>90610</v>
      </c>
      <c r="B891" s="30" t="s">
        <v>44</v>
      </c>
      <c r="C891" s="30" t="s">
        <v>909</v>
      </c>
      <c r="D891" s="30" t="s">
        <v>918</v>
      </c>
      <c r="E891" s="68"/>
      <c r="F891" s="29">
        <v>0</v>
      </c>
      <c r="G891" s="29">
        <f t="shared" si="18"/>
        <v>0</v>
      </c>
      <c r="H891" s="29">
        <v>0</v>
      </c>
      <c r="I891" s="66">
        <f t="shared" si="19"/>
        <v>0</v>
      </c>
      <c r="J891" s="69" t="s">
        <v>1834</v>
      </c>
      <c r="K891" s="34">
        <v>0</v>
      </c>
      <c r="L891" s="56"/>
      <c r="M891" s="34">
        <f t="shared" si="20"/>
        <v>0</v>
      </c>
      <c r="N891" s="34">
        <f t="shared" si="21"/>
        <v>0</v>
      </c>
      <c r="O891" s="36" t="e">
        <f t="shared" si="17"/>
        <v>#DIV/0!</v>
      </c>
    </row>
    <row r="892" spans="1:15" x14ac:dyDescent="0.25">
      <c r="A892" s="39">
        <v>90611</v>
      </c>
      <c r="B892" s="30" t="s">
        <v>44</v>
      </c>
      <c r="C892" s="30" t="s">
        <v>909</v>
      </c>
      <c r="D892" s="30" t="s">
        <v>919</v>
      </c>
      <c r="E892" s="68"/>
      <c r="F892" s="29">
        <v>0</v>
      </c>
      <c r="G892" s="29">
        <f t="shared" si="18"/>
        <v>0</v>
      </c>
      <c r="H892" s="29">
        <v>0</v>
      </c>
      <c r="I892" s="66">
        <f t="shared" si="19"/>
        <v>0</v>
      </c>
      <c r="J892" s="69" t="s">
        <v>1834</v>
      </c>
      <c r="K892" s="34">
        <v>0</v>
      </c>
      <c r="L892" s="56"/>
      <c r="M892" s="34">
        <f t="shared" si="20"/>
        <v>0</v>
      </c>
      <c r="N892" s="34">
        <f t="shared" si="21"/>
        <v>0</v>
      </c>
      <c r="O892" s="36" t="e">
        <f t="shared" si="17"/>
        <v>#DIV/0!</v>
      </c>
    </row>
    <row r="893" spans="1:15" x14ac:dyDescent="0.25">
      <c r="A893" s="39">
        <v>90612</v>
      </c>
      <c r="B893" s="30" t="s">
        <v>44</v>
      </c>
      <c r="C893" s="30" t="s">
        <v>909</v>
      </c>
      <c r="D893" s="30" t="s">
        <v>920</v>
      </c>
      <c r="E893" s="68"/>
      <c r="F893" s="29">
        <v>0</v>
      </c>
      <c r="G893" s="29">
        <f t="shared" si="18"/>
        <v>0</v>
      </c>
      <c r="H893" s="29">
        <v>0</v>
      </c>
      <c r="I893" s="66">
        <f t="shared" si="19"/>
        <v>0</v>
      </c>
      <c r="J893" s="69" t="s">
        <v>1834</v>
      </c>
      <c r="K893" s="34">
        <v>0</v>
      </c>
      <c r="L893" s="56"/>
      <c r="M893" s="34">
        <f t="shared" si="20"/>
        <v>0</v>
      </c>
      <c r="N893" s="34">
        <f t="shared" si="21"/>
        <v>0</v>
      </c>
      <c r="O893" s="36" t="e">
        <f t="shared" si="17"/>
        <v>#DIV/0!</v>
      </c>
    </row>
    <row r="894" spans="1:15" x14ac:dyDescent="0.25">
      <c r="A894" s="39">
        <v>90613</v>
      </c>
      <c r="B894" s="30" t="s">
        <v>44</v>
      </c>
      <c r="C894" s="30" t="s">
        <v>909</v>
      </c>
      <c r="D894" s="30" t="s">
        <v>921</v>
      </c>
      <c r="E894" s="68"/>
      <c r="F894" s="29">
        <v>0</v>
      </c>
      <c r="G894" s="29">
        <f t="shared" si="18"/>
        <v>0</v>
      </c>
      <c r="H894" s="29">
        <v>0</v>
      </c>
      <c r="I894" s="66">
        <f t="shared" si="19"/>
        <v>0</v>
      </c>
      <c r="J894" s="69" t="s">
        <v>1834</v>
      </c>
      <c r="K894" s="34">
        <v>0</v>
      </c>
      <c r="L894" s="56"/>
      <c r="M894" s="34">
        <f t="shared" si="20"/>
        <v>0</v>
      </c>
      <c r="N894" s="34">
        <f t="shared" si="21"/>
        <v>0</v>
      </c>
      <c r="O894" s="36" t="e">
        <f t="shared" si="17"/>
        <v>#DIV/0!</v>
      </c>
    </row>
    <row r="895" spans="1:15" x14ac:dyDescent="0.25">
      <c r="A895" s="39">
        <v>90614</v>
      </c>
      <c r="B895" s="30" t="s">
        <v>44</v>
      </c>
      <c r="C895" s="30" t="s">
        <v>909</v>
      </c>
      <c r="D895" s="30" t="s">
        <v>922</v>
      </c>
      <c r="E895" s="68"/>
      <c r="F895" s="29">
        <v>0</v>
      </c>
      <c r="G895" s="29">
        <f t="shared" si="18"/>
        <v>0</v>
      </c>
      <c r="H895" s="29">
        <v>0</v>
      </c>
      <c r="I895" s="66">
        <f t="shared" si="19"/>
        <v>0</v>
      </c>
      <c r="J895" s="69" t="s">
        <v>1834</v>
      </c>
      <c r="K895" s="34">
        <v>0</v>
      </c>
      <c r="L895" s="56"/>
      <c r="M895" s="34">
        <f t="shared" si="20"/>
        <v>0</v>
      </c>
      <c r="N895" s="34">
        <f t="shared" si="21"/>
        <v>0</v>
      </c>
      <c r="O895" s="36" t="e">
        <f t="shared" si="17"/>
        <v>#DIV/0!</v>
      </c>
    </row>
    <row r="896" spans="1:15" x14ac:dyDescent="0.25">
      <c r="A896" s="39">
        <v>90615</v>
      </c>
      <c r="B896" s="30" t="s">
        <v>44</v>
      </c>
      <c r="C896" s="30" t="s">
        <v>909</v>
      </c>
      <c r="D896" s="30" t="s">
        <v>923</v>
      </c>
      <c r="E896" s="68"/>
      <c r="F896" s="29">
        <v>0</v>
      </c>
      <c r="G896" s="29">
        <f t="shared" si="18"/>
        <v>0</v>
      </c>
      <c r="H896" s="29">
        <v>0</v>
      </c>
      <c r="I896" s="66">
        <f t="shared" si="19"/>
        <v>0</v>
      </c>
      <c r="J896" s="69" t="s">
        <v>1834</v>
      </c>
      <c r="K896" s="34">
        <v>0</v>
      </c>
      <c r="L896" s="56"/>
      <c r="M896" s="34">
        <f t="shared" si="20"/>
        <v>0</v>
      </c>
      <c r="N896" s="34">
        <f t="shared" si="21"/>
        <v>0</v>
      </c>
      <c r="O896" s="36" t="e">
        <f t="shared" si="17"/>
        <v>#DIV/0!</v>
      </c>
    </row>
    <row r="897" spans="1:15" x14ac:dyDescent="0.25">
      <c r="A897" s="39">
        <v>90616</v>
      </c>
      <c r="B897" s="30" t="s">
        <v>44</v>
      </c>
      <c r="C897" s="30" t="s">
        <v>909</v>
      </c>
      <c r="D897" s="30" t="s">
        <v>559</v>
      </c>
      <c r="E897" s="68"/>
      <c r="F897" s="29">
        <v>0</v>
      </c>
      <c r="G897" s="29">
        <f t="shared" si="18"/>
        <v>0</v>
      </c>
      <c r="H897" s="29">
        <v>0</v>
      </c>
      <c r="I897" s="66">
        <f t="shared" si="19"/>
        <v>0</v>
      </c>
      <c r="J897" s="69" t="s">
        <v>1834</v>
      </c>
      <c r="K897" s="34">
        <v>0</v>
      </c>
      <c r="L897" s="29">
        <v>0</v>
      </c>
      <c r="M897" s="34">
        <f t="shared" si="20"/>
        <v>0</v>
      </c>
      <c r="N897" s="34">
        <f t="shared" si="21"/>
        <v>0</v>
      </c>
      <c r="O897" s="36" t="e">
        <f t="shared" si="17"/>
        <v>#DIV/0!</v>
      </c>
    </row>
    <row r="898" spans="1:15" x14ac:dyDescent="0.25">
      <c r="A898" s="39">
        <v>90701</v>
      </c>
      <c r="B898" s="30" t="s">
        <v>44</v>
      </c>
      <c r="C898" s="30" t="s">
        <v>924</v>
      </c>
      <c r="D898" s="30" t="s">
        <v>925</v>
      </c>
      <c r="E898" s="64">
        <v>6916</v>
      </c>
      <c r="F898" s="65">
        <v>8621</v>
      </c>
      <c r="G898" s="65">
        <f t="shared" si="18"/>
        <v>1705</v>
      </c>
      <c r="H898" s="65">
        <v>6607</v>
      </c>
      <c r="I898" s="66">
        <f t="shared" si="19"/>
        <v>2014</v>
      </c>
      <c r="J898" s="67">
        <v>0.2336</v>
      </c>
      <c r="K898" s="34">
        <v>8855</v>
      </c>
      <c r="L898" s="56"/>
      <c r="M898" s="35">
        <f t="shared" si="20"/>
        <v>6607</v>
      </c>
      <c r="N898" s="35">
        <f t="shared" si="21"/>
        <v>2248</v>
      </c>
      <c r="O898" s="36">
        <f t="shared" si="17"/>
        <v>0.25386787125917559</v>
      </c>
    </row>
    <row r="899" spans="1:15" x14ac:dyDescent="0.25">
      <c r="A899" s="39">
        <v>90702</v>
      </c>
      <c r="B899" s="30" t="s">
        <v>44</v>
      </c>
      <c r="C899" s="30" t="s">
        <v>924</v>
      </c>
      <c r="D899" s="30" t="s">
        <v>926</v>
      </c>
      <c r="E899" s="68"/>
      <c r="F899" s="29">
        <v>0</v>
      </c>
      <c r="G899" s="29">
        <f t="shared" si="18"/>
        <v>0</v>
      </c>
      <c r="H899" s="29">
        <v>0</v>
      </c>
      <c r="I899" s="66">
        <f t="shared" si="19"/>
        <v>0</v>
      </c>
      <c r="J899" s="69" t="s">
        <v>1834</v>
      </c>
      <c r="K899" s="34">
        <v>0</v>
      </c>
      <c r="L899" s="56"/>
      <c r="M899" s="34">
        <f t="shared" si="20"/>
        <v>0</v>
      </c>
      <c r="N899" s="34">
        <f t="shared" si="21"/>
        <v>0</v>
      </c>
      <c r="O899" s="36" t="e">
        <f t="shared" si="17"/>
        <v>#DIV/0!</v>
      </c>
    </row>
    <row r="900" spans="1:15" x14ac:dyDescent="0.25">
      <c r="A900" s="39">
        <v>90703</v>
      </c>
      <c r="B900" s="30" t="s">
        <v>44</v>
      </c>
      <c r="C900" s="30" t="s">
        <v>924</v>
      </c>
      <c r="D900" s="30" t="s">
        <v>927</v>
      </c>
      <c r="E900" s="68"/>
      <c r="F900" s="29">
        <v>0</v>
      </c>
      <c r="G900" s="29">
        <f t="shared" si="18"/>
        <v>0</v>
      </c>
      <c r="H900" s="29">
        <v>0</v>
      </c>
      <c r="I900" s="66">
        <f t="shared" si="19"/>
        <v>0</v>
      </c>
      <c r="J900" s="69" t="s">
        <v>1834</v>
      </c>
      <c r="K900" s="34">
        <v>0</v>
      </c>
      <c r="L900" s="56"/>
      <c r="M900" s="34">
        <f t="shared" si="20"/>
        <v>0</v>
      </c>
      <c r="N900" s="34">
        <f t="shared" si="21"/>
        <v>0</v>
      </c>
      <c r="O900" s="36" t="e">
        <f t="shared" si="17"/>
        <v>#DIV/0!</v>
      </c>
    </row>
    <row r="901" spans="1:15" x14ac:dyDescent="0.25">
      <c r="A901" s="39">
        <v>90704</v>
      </c>
      <c r="B901" s="30" t="s">
        <v>44</v>
      </c>
      <c r="C901" s="30" t="s">
        <v>924</v>
      </c>
      <c r="D901" s="30" t="s">
        <v>928</v>
      </c>
      <c r="E901" s="68"/>
      <c r="F901" s="29">
        <v>0</v>
      </c>
      <c r="G901" s="29">
        <f t="shared" si="18"/>
        <v>0</v>
      </c>
      <c r="H901" s="29">
        <v>0</v>
      </c>
      <c r="I901" s="66">
        <f t="shared" si="19"/>
        <v>0</v>
      </c>
      <c r="J901" s="69" t="s">
        <v>1834</v>
      </c>
      <c r="K901" s="34">
        <v>0</v>
      </c>
      <c r="L901" s="56"/>
      <c r="M901" s="34">
        <f t="shared" si="20"/>
        <v>0</v>
      </c>
      <c r="N901" s="34">
        <f t="shared" si="21"/>
        <v>0</v>
      </c>
      <c r="O901" s="36" t="e">
        <f t="shared" si="17"/>
        <v>#DIV/0!</v>
      </c>
    </row>
    <row r="902" spans="1:15" x14ac:dyDescent="0.25">
      <c r="A902" s="39">
        <v>90705</v>
      </c>
      <c r="B902" s="30" t="s">
        <v>44</v>
      </c>
      <c r="C902" s="30" t="s">
        <v>924</v>
      </c>
      <c r="D902" s="30" t="s">
        <v>929</v>
      </c>
      <c r="E902" s="64">
        <v>2644</v>
      </c>
      <c r="F902" s="65">
        <v>3492</v>
      </c>
      <c r="G902" s="65">
        <f t="shared" si="18"/>
        <v>848</v>
      </c>
      <c r="H902" s="65">
        <v>2079</v>
      </c>
      <c r="I902" s="66">
        <f t="shared" si="19"/>
        <v>1413</v>
      </c>
      <c r="J902" s="67">
        <v>0.40460000000000002</v>
      </c>
      <c r="K902" s="34">
        <v>3850</v>
      </c>
      <c r="L902" s="29">
        <v>0</v>
      </c>
      <c r="M902" s="35">
        <f t="shared" si="20"/>
        <v>2079</v>
      </c>
      <c r="N902" s="35">
        <f t="shared" si="21"/>
        <v>1771</v>
      </c>
      <c r="O902" s="36">
        <f t="shared" si="17"/>
        <v>0.46</v>
      </c>
    </row>
    <row r="903" spans="1:15" x14ac:dyDescent="0.25">
      <c r="A903" s="39">
        <v>90706</v>
      </c>
      <c r="B903" s="30" t="s">
        <v>44</v>
      </c>
      <c r="C903" s="30" t="s">
        <v>924</v>
      </c>
      <c r="D903" s="30" t="s">
        <v>930</v>
      </c>
      <c r="E903" s="64">
        <v>5391</v>
      </c>
      <c r="F903" s="65">
        <v>6369</v>
      </c>
      <c r="G903" s="65">
        <f t="shared" si="18"/>
        <v>978</v>
      </c>
      <c r="H903" s="65">
        <v>5021</v>
      </c>
      <c r="I903" s="66">
        <f t="shared" si="19"/>
        <v>1348</v>
      </c>
      <c r="J903" s="67">
        <v>0.2117</v>
      </c>
      <c r="K903" s="34">
        <v>6593</v>
      </c>
      <c r="L903" s="56"/>
      <c r="M903" s="35">
        <f t="shared" si="20"/>
        <v>5021</v>
      </c>
      <c r="N903" s="35">
        <f t="shared" si="21"/>
        <v>1572</v>
      </c>
      <c r="O903" s="36">
        <f t="shared" si="17"/>
        <v>0.23843470347338086</v>
      </c>
    </row>
    <row r="904" spans="1:15" x14ac:dyDescent="0.25">
      <c r="A904" s="39">
        <v>90707</v>
      </c>
      <c r="B904" s="30" t="s">
        <v>44</v>
      </c>
      <c r="C904" s="30" t="s">
        <v>924</v>
      </c>
      <c r="D904" s="30" t="s">
        <v>859</v>
      </c>
      <c r="E904" s="68"/>
      <c r="F904" s="29">
        <v>0</v>
      </c>
      <c r="G904" s="29">
        <f t="shared" si="18"/>
        <v>0</v>
      </c>
      <c r="H904" s="29">
        <v>0</v>
      </c>
      <c r="I904" s="66">
        <f t="shared" si="19"/>
        <v>0</v>
      </c>
      <c r="J904" s="69" t="s">
        <v>1834</v>
      </c>
      <c r="K904" s="34">
        <v>0</v>
      </c>
      <c r="L904" s="56"/>
      <c r="M904" s="34">
        <f t="shared" si="20"/>
        <v>0</v>
      </c>
      <c r="N904" s="34">
        <f t="shared" si="21"/>
        <v>0</v>
      </c>
      <c r="O904" s="36" t="e">
        <f t="shared" si="17"/>
        <v>#DIV/0!</v>
      </c>
    </row>
    <row r="905" spans="1:15" x14ac:dyDescent="0.25">
      <c r="A905" s="39">
        <v>90709</v>
      </c>
      <c r="B905" s="30" t="s">
        <v>44</v>
      </c>
      <c r="C905" s="30" t="s">
        <v>924</v>
      </c>
      <c r="D905" s="30" t="s">
        <v>931</v>
      </c>
      <c r="E905" s="68"/>
      <c r="F905" s="29">
        <v>0</v>
      </c>
      <c r="G905" s="29">
        <f t="shared" si="18"/>
        <v>0</v>
      </c>
      <c r="H905" s="29">
        <v>0</v>
      </c>
      <c r="I905" s="66">
        <f t="shared" si="19"/>
        <v>0</v>
      </c>
      <c r="J905" s="69" t="s">
        <v>1834</v>
      </c>
      <c r="K905" s="34">
        <v>0</v>
      </c>
      <c r="L905" s="56"/>
      <c r="M905" s="34">
        <f t="shared" si="20"/>
        <v>0</v>
      </c>
      <c r="N905" s="34">
        <f t="shared" si="21"/>
        <v>0</v>
      </c>
      <c r="O905" s="36" t="e">
        <f t="shared" si="17"/>
        <v>#DIV/0!</v>
      </c>
    </row>
    <row r="906" spans="1:15" x14ac:dyDescent="0.25">
      <c r="A906" s="39">
        <v>90710</v>
      </c>
      <c r="B906" s="30" t="s">
        <v>44</v>
      </c>
      <c r="C906" s="30" t="s">
        <v>924</v>
      </c>
      <c r="D906" s="30" t="s">
        <v>932</v>
      </c>
      <c r="E906" s="68"/>
      <c r="F906" s="29">
        <v>0</v>
      </c>
      <c r="G906" s="29">
        <f t="shared" si="18"/>
        <v>0</v>
      </c>
      <c r="H906" s="29">
        <v>0</v>
      </c>
      <c r="I906" s="66">
        <f t="shared" si="19"/>
        <v>0</v>
      </c>
      <c r="J906" s="69" t="s">
        <v>1834</v>
      </c>
      <c r="K906" s="34">
        <v>0</v>
      </c>
      <c r="L906" s="56"/>
      <c r="M906" s="34">
        <f t="shared" si="20"/>
        <v>0</v>
      </c>
      <c r="N906" s="34">
        <f t="shared" si="21"/>
        <v>0</v>
      </c>
      <c r="O906" s="36" t="e">
        <f t="shared" si="17"/>
        <v>#DIV/0!</v>
      </c>
    </row>
    <row r="907" spans="1:15" x14ac:dyDescent="0.25">
      <c r="A907" s="39">
        <v>90711</v>
      </c>
      <c r="B907" s="30" t="s">
        <v>44</v>
      </c>
      <c r="C907" s="30" t="s">
        <v>924</v>
      </c>
      <c r="D907" s="30" t="s">
        <v>933</v>
      </c>
      <c r="E907" s="68"/>
      <c r="F907" s="29">
        <v>0</v>
      </c>
      <c r="G907" s="29">
        <f t="shared" si="18"/>
        <v>0</v>
      </c>
      <c r="H907" s="29">
        <v>0</v>
      </c>
      <c r="I907" s="66">
        <f t="shared" si="19"/>
        <v>0</v>
      </c>
      <c r="J907" s="69" t="s">
        <v>1834</v>
      </c>
      <c r="K907" s="34">
        <v>0</v>
      </c>
      <c r="L907" s="56"/>
      <c r="M907" s="34">
        <f t="shared" si="20"/>
        <v>0</v>
      </c>
      <c r="N907" s="34">
        <f t="shared" si="21"/>
        <v>0</v>
      </c>
      <c r="O907" s="36" t="e">
        <f t="shared" si="17"/>
        <v>#DIV/0!</v>
      </c>
    </row>
    <row r="908" spans="1:15" x14ac:dyDescent="0.25">
      <c r="A908" s="39">
        <v>90713</v>
      </c>
      <c r="B908" s="30" t="s">
        <v>44</v>
      </c>
      <c r="C908" s="30" t="s">
        <v>924</v>
      </c>
      <c r="D908" s="30" t="s">
        <v>934</v>
      </c>
      <c r="E908" s="68"/>
      <c r="F908" s="29">
        <v>0</v>
      </c>
      <c r="G908" s="29">
        <f t="shared" si="18"/>
        <v>0</v>
      </c>
      <c r="H908" s="29">
        <v>0</v>
      </c>
      <c r="I908" s="66">
        <f t="shared" si="19"/>
        <v>0</v>
      </c>
      <c r="J908" s="69" t="s">
        <v>1834</v>
      </c>
      <c r="K908" s="34">
        <v>0</v>
      </c>
      <c r="L908" s="56"/>
      <c r="M908" s="34">
        <f t="shared" si="20"/>
        <v>0</v>
      </c>
      <c r="N908" s="34">
        <f t="shared" si="21"/>
        <v>0</v>
      </c>
      <c r="O908" s="36" t="e">
        <f t="shared" si="17"/>
        <v>#DIV/0!</v>
      </c>
    </row>
    <row r="909" spans="1:15" x14ac:dyDescent="0.25">
      <c r="A909" s="39">
        <v>90714</v>
      </c>
      <c r="B909" s="30" t="s">
        <v>44</v>
      </c>
      <c r="C909" s="30" t="s">
        <v>924</v>
      </c>
      <c r="D909" s="30" t="s">
        <v>935</v>
      </c>
      <c r="E909" s="68"/>
      <c r="F909" s="29">
        <v>0</v>
      </c>
      <c r="G909" s="29">
        <f t="shared" si="18"/>
        <v>0</v>
      </c>
      <c r="H909" s="29">
        <v>0</v>
      </c>
      <c r="I909" s="66">
        <f t="shared" si="19"/>
        <v>0</v>
      </c>
      <c r="J909" s="69" t="s">
        <v>1834</v>
      </c>
      <c r="K909" s="34">
        <v>0</v>
      </c>
      <c r="L909" s="56"/>
      <c r="M909" s="34">
        <f t="shared" si="20"/>
        <v>0</v>
      </c>
      <c r="N909" s="34">
        <f t="shared" si="21"/>
        <v>0</v>
      </c>
      <c r="O909" s="36" t="e">
        <f t="shared" si="17"/>
        <v>#DIV/0!</v>
      </c>
    </row>
    <row r="910" spans="1:15" x14ac:dyDescent="0.25">
      <c r="A910" s="39">
        <v>90715</v>
      </c>
      <c r="B910" s="30" t="s">
        <v>44</v>
      </c>
      <c r="C910" s="30" t="s">
        <v>924</v>
      </c>
      <c r="D910" s="30" t="s">
        <v>936</v>
      </c>
      <c r="E910" s="68"/>
      <c r="F910" s="29">
        <v>0</v>
      </c>
      <c r="G910" s="29">
        <f t="shared" si="18"/>
        <v>0</v>
      </c>
      <c r="H910" s="29">
        <v>0</v>
      </c>
      <c r="I910" s="66">
        <f t="shared" si="19"/>
        <v>0</v>
      </c>
      <c r="J910" s="69" t="s">
        <v>1834</v>
      </c>
      <c r="K910" s="34">
        <v>0</v>
      </c>
      <c r="L910" s="56"/>
      <c r="M910" s="34">
        <f t="shared" si="20"/>
        <v>0</v>
      </c>
      <c r="N910" s="34">
        <f t="shared" si="21"/>
        <v>0</v>
      </c>
      <c r="O910" s="36" t="e">
        <f t="shared" si="17"/>
        <v>#DIV/0!</v>
      </c>
    </row>
    <row r="911" spans="1:15" x14ac:dyDescent="0.25">
      <c r="A911" s="39">
        <v>90716</v>
      </c>
      <c r="B911" s="30" t="s">
        <v>44</v>
      </c>
      <c r="C911" s="30" t="s">
        <v>924</v>
      </c>
      <c r="D911" s="30" t="s">
        <v>937</v>
      </c>
      <c r="E911" s="68"/>
      <c r="F911" s="29">
        <v>0</v>
      </c>
      <c r="G911" s="29">
        <f t="shared" si="18"/>
        <v>0</v>
      </c>
      <c r="H911" s="29">
        <v>0</v>
      </c>
      <c r="I911" s="66">
        <f t="shared" si="19"/>
        <v>0</v>
      </c>
      <c r="J911" s="69" t="s">
        <v>1834</v>
      </c>
      <c r="K911" s="34">
        <v>0</v>
      </c>
      <c r="L911" s="29">
        <v>0</v>
      </c>
      <c r="M911" s="34">
        <f t="shared" si="20"/>
        <v>0</v>
      </c>
      <c r="N911" s="34">
        <f t="shared" si="21"/>
        <v>0</v>
      </c>
      <c r="O911" s="36" t="e">
        <f t="shared" si="17"/>
        <v>#DIV/0!</v>
      </c>
    </row>
    <row r="912" spans="1:15" x14ac:dyDescent="0.25">
      <c r="A912" s="39">
        <v>90717</v>
      </c>
      <c r="B912" s="30" t="s">
        <v>44</v>
      </c>
      <c r="C912" s="30" t="s">
        <v>924</v>
      </c>
      <c r="D912" s="30" t="s">
        <v>938</v>
      </c>
      <c r="E912" s="68"/>
      <c r="F912" s="29">
        <v>0</v>
      </c>
      <c r="G912" s="29">
        <f t="shared" si="18"/>
        <v>0</v>
      </c>
      <c r="H912" s="29">
        <v>0</v>
      </c>
      <c r="I912" s="66">
        <f t="shared" si="19"/>
        <v>0</v>
      </c>
      <c r="J912" s="69" t="s">
        <v>1834</v>
      </c>
      <c r="K912" s="34">
        <v>0</v>
      </c>
      <c r="L912" s="29">
        <v>0</v>
      </c>
      <c r="M912" s="34">
        <f t="shared" si="20"/>
        <v>0</v>
      </c>
      <c r="N912" s="34">
        <f t="shared" si="21"/>
        <v>0</v>
      </c>
      <c r="O912" s="36" t="e">
        <f t="shared" si="17"/>
        <v>#DIV/0!</v>
      </c>
    </row>
    <row r="913" spans="1:15" x14ac:dyDescent="0.25">
      <c r="A913" s="39">
        <v>90718</v>
      </c>
      <c r="B913" s="30" t="s">
        <v>44</v>
      </c>
      <c r="C913" s="30" t="s">
        <v>924</v>
      </c>
      <c r="D913" s="30" t="s">
        <v>939</v>
      </c>
      <c r="E913" s="68"/>
      <c r="F913" s="29">
        <v>0</v>
      </c>
      <c r="G913" s="29">
        <f t="shared" si="18"/>
        <v>0</v>
      </c>
      <c r="H913" s="29">
        <v>0</v>
      </c>
      <c r="I913" s="66">
        <f t="shared" si="19"/>
        <v>0</v>
      </c>
      <c r="J913" s="69" t="s">
        <v>1834</v>
      </c>
      <c r="K913" s="34">
        <v>0</v>
      </c>
      <c r="L913" s="56"/>
      <c r="M913" s="34">
        <f t="shared" si="20"/>
        <v>0</v>
      </c>
      <c r="N913" s="34">
        <f t="shared" si="21"/>
        <v>0</v>
      </c>
      <c r="O913" s="36" t="e">
        <f t="shared" si="17"/>
        <v>#DIV/0!</v>
      </c>
    </row>
    <row r="914" spans="1:15" x14ac:dyDescent="0.25">
      <c r="A914" s="39">
        <v>90719</v>
      </c>
      <c r="B914" s="30" t="s">
        <v>44</v>
      </c>
      <c r="C914" s="30" t="s">
        <v>924</v>
      </c>
      <c r="D914" s="30" t="s">
        <v>940</v>
      </c>
      <c r="E914" s="68"/>
      <c r="F914" s="29">
        <v>0</v>
      </c>
      <c r="G914" s="29">
        <f t="shared" si="18"/>
        <v>0</v>
      </c>
      <c r="H914" s="29">
        <v>0</v>
      </c>
      <c r="I914" s="66">
        <f t="shared" si="19"/>
        <v>0</v>
      </c>
      <c r="J914" s="69" t="s">
        <v>1834</v>
      </c>
      <c r="K914" s="34">
        <v>0</v>
      </c>
      <c r="L914" s="29">
        <v>0</v>
      </c>
      <c r="M914" s="34">
        <f t="shared" si="20"/>
        <v>0</v>
      </c>
      <c r="N914" s="34">
        <f t="shared" si="21"/>
        <v>0</v>
      </c>
      <c r="O914" s="36" t="e">
        <f t="shared" si="17"/>
        <v>#DIV/0!</v>
      </c>
    </row>
    <row r="915" spans="1:15" x14ac:dyDescent="0.25">
      <c r="A915" s="39">
        <v>90720</v>
      </c>
      <c r="B915" s="30" t="s">
        <v>44</v>
      </c>
      <c r="C915" s="30" t="s">
        <v>924</v>
      </c>
      <c r="D915" s="30" t="s">
        <v>941</v>
      </c>
      <c r="E915" s="68"/>
      <c r="F915" s="29">
        <v>0</v>
      </c>
      <c r="G915" s="29">
        <f t="shared" si="18"/>
        <v>0</v>
      </c>
      <c r="H915" s="29">
        <v>0</v>
      </c>
      <c r="I915" s="66">
        <f t="shared" si="19"/>
        <v>0</v>
      </c>
      <c r="J915" s="69" t="s">
        <v>1834</v>
      </c>
      <c r="K915" s="34">
        <v>0</v>
      </c>
      <c r="L915" s="56"/>
      <c r="M915" s="34">
        <f t="shared" si="20"/>
        <v>0</v>
      </c>
      <c r="N915" s="34">
        <f t="shared" si="21"/>
        <v>0</v>
      </c>
      <c r="O915" s="36" t="e">
        <f t="shared" si="17"/>
        <v>#DIV/0!</v>
      </c>
    </row>
    <row r="916" spans="1:15" x14ac:dyDescent="0.25">
      <c r="A916" s="39">
        <v>90721</v>
      </c>
      <c r="B916" s="30" t="s">
        <v>44</v>
      </c>
      <c r="C916" s="30" t="s">
        <v>924</v>
      </c>
      <c r="D916" s="30" t="s">
        <v>942</v>
      </c>
      <c r="E916" s="68"/>
      <c r="F916" s="29">
        <v>0</v>
      </c>
      <c r="G916" s="29">
        <f t="shared" si="18"/>
        <v>0</v>
      </c>
      <c r="H916" s="29">
        <v>0</v>
      </c>
      <c r="I916" s="66">
        <f t="shared" si="19"/>
        <v>0</v>
      </c>
      <c r="J916" s="69" t="s">
        <v>1834</v>
      </c>
      <c r="K916" s="34">
        <v>0</v>
      </c>
      <c r="L916" s="56"/>
      <c r="M916" s="34">
        <f t="shared" si="20"/>
        <v>0</v>
      </c>
      <c r="N916" s="34">
        <f t="shared" si="21"/>
        <v>0</v>
      </c>
      <c r="O916" s="36" t="e">
        <f t="shared" si="17"/>
        <v>#DIV/0!</v>
      </c>
    </row>
    <row r="917" spans="1:15" x14ac:dyDescent="0.25">
      <c r="A917" s="39">
        <v>90722</v>
      </c>
      <c r="B917" s="30" t="s">
        <v>44</v>
      </c>
      <c r="C917" s="30" t="s">
        <v>924</v>
      </c>
      <c r="D917" s="30" t="s">
        <v>943</v>
      </c>
      <c r="E917" s="68"/>
      <c r="F917" s="29">
        <v>0</v>
      </c>
      <c r="G917" s="29">
        <f t="shared" si="18"/>
        <v>0</v>
      </c>
      <c r="H917" s="29">
        <v>0</v>
      </c>
      <c r="I917" s="66">
        <f t="shared" si="19"/>
        <v>0</v>
      </c>
      <c r="J917" s="69" t="s">
        <v>1834</v>
      </c>
      <c r="K917" s="34">
        <v>0</v>
      </c>
      <c r="L917" s="56"/>
      <c r="M917" s="34">
        <f t="shared" si="20"/>
        <v>0</v>
      </c>
      <c r="N917" s="34">
        <f t="shared" si="21"/>
        <v>0</v>
      </c>
      <c r="O917" s="36" t="e">
        <f t="shared" si="17"/>
        <v>#DIV/0!</v>
      </c>
    </row>
    <row r="918" spans="1:15" x14ac:dyDescent="0.25">
      <c r="A918" s="39">
        <v>90723</v>
      </c>
      <c r="B918" s="30" t="s">
        <v>44</v>
      </c>
      <c r="C918" s="30" t="s">
        <v>924</v>
      </c>
      <c r="D918" s="30" t="s">
        <v>944</v>
      </c>
      <c r="E918" s="68"/>
      <c r="F918" s="29">
        <v>0</v>
      </c>
      <c r="G918" s="29">
        <f t="shared" si="18"/>
        <v>0</v>
      </c>
      <c r="H918" s="29">
        <v>0</v>
      </c>
      <c r="I918" s="66">
        <f t="shared" si="19"/>
        <v>0</v>
      </c>
      <c r="J918" s="69" t="s">
        <v>1834</v>
      </c>
      <c r="K918" s="34">
        <v>0</v>
      </c>
      <c r="L918" s="56"/>
      <c r="M918" s="34">
        <f t="shared" si="20"/>
        <v>0</v>
      </c>
      <c r="N918" s="34">
        <f t="shared" si="21"/>
        <v>0</v>
      </c>
      <c r="O918" s="36" t="e">
        <f t="shared" si="17"/>
        <v>#DIV/0!</v>
      </c>
    </row>
    <row r="919" spans="1:15" x14ac:dyDescent="0.25">
      <c r="A919" s="39">
        <v>100101</v>
      </c>
      <c r="B919" s="30" t="s">
        <v>45</v>
      </c>
      <c r="C919" s="30" t="s">
        <v>45</v>
      </c>
      <c r="D919" s="30" t="s">
        <v>45</v>
      </c>
      <c r="E919" s="64">
        <v>82333</v>
      </c>
      <c r="F919" s="65">
        <v>89011</v>
      </c>
      <c r="G919" s="65">
        <f t="shared" si="18"/>
        <v>6678</v>
      </c>
      <c r="H919" s="65">
        <v>77386</v>
      </c>
      <c r="I919" s="66">
        <f t="shared" si="19"/>
        <v>11625</v>
      </c>
      <c r="J919" s="67">
        <v>0.13059999999999999</v>
      </c>
      <c r="K919" s="34">
        <v>90231</v>
      </c>
      <c r="L919" s="56"/>
      <c r="M919" s="35">
        <f t="shared" si="20"/>
        <v>77386</v>
      </c>
      <c r="N919" s="35">
        <f t="shared" si="21"/>
        <v>12845</v>
      </c>
      <c r="O919" s="36">
        <f t="shared" si="17"/>
        <v>0.14235683966707671</v>
      </c>
    </row>
    <row r="920" spans="1:15" x14ac:dyDescent="0.25">
      <c r="A920" s="39">
        <v>100102</v>
      </c>
      <c r="B920" s="30" t="s">
        <v>45</v>
      </c>
      <c r="C920" s="30" t="s">
        <v>45</v>
      </c>
      <c r="D920" s="30" t="s">
        <v>945</v>
      </c>
      <c r="E920" s="64">
        <v>76354</v>
      </c>
      <c r="F920" s="65">
        <v>82943</v>
      </c>
      <c r="G920" s="65">
        <f t="shared" si="18"/>
        <v>6589</v>
      </c>
      <c r="H920" s="65">
        <v>71419</v>
      </c>
      <c r="I920" s="66">
        <f t="shared" si="19"/>
        <v>11524</v>
      </c>
      <c r="J920" s="67">
        <v>0.1389</v>
      </c>
      <c r="K920" s="34">
        <v>84717</v>
      </c>
      <c r="L920" s="56"/>
      <c r="M920" s="35">
        <f t="shared" si="20"/>
        <v>71419</v>
      </c>
      <c r="N920" s="35">
        <f t="shared" si="21"/>
        <v>13298</v>
      </c>
      <c r="O920" s="36">
        <f t="shared" si="17"/>
        <v>0.15696967550786736</v>
      </c>
    </row>
    <row r="921" spans="1:15" x14ac:dyDescent="0.25">
      <c r="A921" s="39">
        <v>100103</v>
      </c>
      <c r="B921" s="30" t="s">
        <v>45</v>
      </c>
      <c r="C921" s="30" t="s">
        <v>45</v>
      </c>
      <c r="D921" s="30" t="s">
        <v>946</v>
      </c>
      <c r="E921" s="68"/>
      <c r="F921" s="29">
        <v>0</v>
      </c>
      <c r="G921" s="29">
        <f t="shared" si="18"/>
        <v>0</v>
      </c>
      <c r="H921" s="29">
        <v>0</v>
      </c>
      <c r="I921" s="66">
        <f t="shared" si="19"/>
        <v>0</v>
      </c>
      <c r="J921" s="69" t="s">
        <v>1834</v>
      </c>
      <c r="K921" s="34">
        <v>0</v>
      </c>
      <c r="L921" s="56"/>
      <c r="M921" s="34">
        <f t="shared" si="20"/>
        <v>0</v>
      </c>
      <c r="N921" s="34">
        <f t="shared" si="21"/>
        <v>0</v>
      </c>
      <c r="O921" s="36" t="e">
        <f t="shared" si="17"/>
        <v>#DIV/0!</v>
      </c>
    </row>
    <row r="922" spans="1:15" x14ac:dyDescent="0.25">
      <c r="A922" s="39">
        <v>100104</v>
      </c>
      <c r="B922" s="30" t="s">
        <v>45</v>
      </c>
      <c r="C922" s="30" t="s">
        <v>45</v>
      </c>
      <c r="D922" s="30" t="s">
        <v>947</v>
      </c>
      <c r="E922" s="68"/>
      <c r="F922" s="29">
        <v>0</v>
      </c>
      <c r="G922" s="29">
        <f t="shared" si="18"/>
        <v>0</v>
      </c>
      <c r="H922" s="29">
        <v>0</v>
      </c>
      <c r="I922" s="66">
        <f t="shared" si="19"/>
        <v>0</v>
      </c>
      <c r="J922" s="69" t="s">
        <v>1834</v>
      </c>
      <c r="K922" s="34">
        <v>0</v>
      </c>
      <c r="L922" s="56"/>
      <c r="M922" s="34">
        <f t="shared" si="20"/>
        <v>0</v>
      </c>
      <c r="N922" s="34">
        <f t="shared" si="21"/>
        <v>0</v>
      </c>
      <c r="O922" s="36" t="e">
        <f t="shared" si="17"/>
        <v>#DIV/0!</v>
      </c>
    </row>
    <row r="923" spans="1:15" x14ac:dyDescent="0.25">
      <c r="A923" s="39">
        <v>100105</v>
      </c>
      <c r="B923" s="30" t="s">
        <v>45</v>
      </c>
      <c r="C923" s="30" t="s">
        <v>45</v>
      </c>
      <c r="D923" s="30" t="s">
        <v>948</v>
      </c>
      <c r="E923" s="68"/>
      <c r="F923" s="29">
        <v>0</v>
      </c>
      <c r="G923" s="29">
        <f t="shared" si="18"/>
        <v>0</v>
      </c>
      <c r="H923" s="29">
        <v>0</v>
      </c>
      <c r="I923" s="66">
        <f t="shared" si="19"/>
        <v>0</v>
      </c>
      <c r="J923" s="69" t="s">
        <v>1834</v>
      </c>
      <c r="K923" s="34">
        <v>0</v>
      </c>
      <c r="L923" s="56"/>
      <c r="M923" s="34">
        <f t="shared" si="20"/>
        <v>0</v>
      </c>
      <c r="N923" s="34">
        <f t="shared" si="21"/>
        <v>0</v>
      </c>
      <c r="O923" s="36" t="e">
        <f t="shared" si="17"/>
        <v>#DIV/0!</v>
      </c>
    </row>
    <row r="924" spans="1:15" x14ac:dyDescent="0.25">
      <c r="A924" s="39">
        <v>100106</v>
      </c>
      <c r="B924" s="30" t="s">
        <v>45</v>
      </c>
      <c r="C924" s="30" t="s">
        <v>45</v>
      </c>
      <c r="D924" s="30" t="s">
        <v>949</v>
      </c>
      <c r="E924" s="68"/>
      <c r="F924" s="29">
        <v>0</v>
      </c>
      <c r="G924" s="29">
        <f t="shared" si="18"/>
        <v>0</v>
      </c>
      <c r="H924" s="29">
        <v>0</v>
      </c>
      <c r="I924" s="66">
        <f t="shared" si="19"/>
        <v>0</v>
      </c>
      <c r="J924" s="69" t="s">
        <v>1834</v>
      </c>
      <c r="K924" s="34">
        <v>0</v>
      </c>
      <c r="L924" s="56"/>
      <c r="M924" s="34">
        <f t="shared" si="20"/>
        <v>0</v>
      </c>
      <c r="N924" s="34">
        <f t="shared" si="21"/>
        <v>0</v>
      </c>
      <c r="O924" s="36" t="e">
        <f t="shared" si="17"/>
        <v>#DIV/0!</v>
      </c>
    </row>
    <row r="925" spans="1:15" x14ac:dyDescent="0.25">
      <c r="A925" s="39">
        <v>100107</v>
      </c>
      <c r="B925" s="30" t="s">
        <v>45</v>
      </c>
      <c r="C925" s="30" t="s">
        <v>45</v>
      </c>
      <c r="D925" s="30" t="s">
        <v>950</v>
      </c>
      <c r="E925" s="68"/>
      <c r="F925" s="29">
        <v>0</v>
      </c>
      <c r="G925" s="29">
        <f t="shared" si="18"/>
        <v>0</v>
      </c>
      <c r="H925" s="29">
        <v>0</v>
      </c>
      <c r="I925" s="66">
        <f t="shared" si="19"/>
        <v>0</v>
      </c>
      <c r="J925" s="69" t="s">
        <v>1834</v>
      </c>
      <c r="K925" s="34">
        <v>0</v>
      </c>
      <c r="L925" s="56"/>
      <c r="M925" s="34">
        <f t="shared" si="20"/>
        <v>0</v>
      </c>
      <c r="N925" s="34">
        <f t="shared" si="21"/>
        <v>0</v>
      </c>
      <c r="O925" s="36" t="e">
        <f t="shared" si="17"/>
        <v>#DIV/0!</v>
      </c>
    </row>
    <row r="926" spans="1:15" x14ac:dyDescent="0.25">
      <c r="A926" s="39">
        <v>100108</v>
      </c>
      <c r="B926" s="30" t="s">
        <v>45</v>
      </c>
      <c r="C926" s="30" t="s">
        <v>45</v>
      </c>
      <c r="D926" s="30" t="s">
        <v>951</v>
      </c>
      <c r="E926" s="68"/>
      <c r="F926" s="29">
        <v>0</v>
      </c>
      <c r="G926" s="29">
        <f t="shared" si="18"/>
        <v>0</v>
      </c>
      <c r="H926" s="29">
        <v>0</v>
      </c>
      <c r="I926" s="66">
        <f t="shared" si="19"/>
        <v>0</v>
      </c>
      <c r="J926" s="69" t="s">
        <v>1834</v>
      </c>
      <c r="K926" s="34">
        <v>0</v>
      </c>
      <c r="L926" s="29">
        <v>0</v>
      </c>
      <c r="M926" s="34">
        <f t="shared" si="20"/>
        <v>0</v>
      </c>
      <c r="N926" s="34">
        <f t="shared" si="21"/>
        <v>0</v>
      </c>
      <c r="O926" s="36" t="e">
        <f t="shared" si="17"/>
        <v>#DIV/0!</v>
      </c>
    </row>
    <row r="927" spans="1:15" x14ac:dyDescent="0.25">
      <c r="A927" s="39">
        <v>100109</v>
      </c>
      <c r="B927" s="30" t="s">
        <v>45</v>
      </c>
      <c r="C927" s="30" t="s">
        <v>45</v>
      </c>
      <c r="D927" s="30" t="s">
        <v>952</v>
      </c>
      <c r="E927" s="68"/>
      <c r="F927" s="29">
        <v>0</v>
      </c>
      <c r="G927" s="29">
        <f t="shared" si="18"/>
        <v>0</v>
      </c>
      <c r="H927" s="29">
        <v>0</v>
      </c>
      <c r="I927" s="66">
        <f t="shared" si="19"/>
        <v>0</v>
      </c>
      <c r="J927" s="69" t="s">
        <v>1834</v>
      </c>
      <c r="K927" s="34">
        <v>0</v>
      </c>
      <c r="L927" s="29">
        <v>0</v>
      </c>
      <c r="M927" s="34">
        <f t="shared" si="20"/>
        <v>0</v>
      </c>
      <c r="N927" s="34">
        <f t="shared" si="21"/>
        <v>0</v>
      </c>
      <c r="O927" s="36" t="e">
        <f t="shared" si="17"/>
        <v>#DIV/0!</v>
      </c>
    </row>
    <row r="928" spans="1:15" x14ac:dyDescent="0.25">
      <c r="A928" s="39">
        <v>100110</v>
      </c>
      <c r="B928" s="30" t="s">
        <v>45</v>
      </c>
      <c r="C928" s="30" t="s">
        <v>45</v>
      </c>
      <c r="D928" s="30" t="s">
        <v>953</v>
      </c>
      <c r="E928" s="68"/>
      <c r="F928" s="29">
        <v>0</v>
      </c>
      <c r="G928" s="29">
        <f t="shared" si="18"/>
        <v>0</v>
      </c>
      <c r="H928" s="29">
        <v>0</v>
      </c>
      <c r="I928" s="66">
        <f t="shared" si="19"/>
        <v>0</v>
      </c>
      <c r="J928" s="69" t="s">
        <v>1834</v>
      </c>
      <c r="K928" s="34">
        <v>0</v>
      </c>
      <c r="L928" s="56"/>
      <c r="M928" s="34">
        <f t="shared" si="20"/>
        <v>0</v>
      </c>
      <c r="N928" s="34">
        <f t="shared" si="21"/>
        <v>0</v>
      </c>
      <c r="O928" s="36" t="e">
        <f t="shared" si="17"/>
        <v>#DIV/0!</v>
      </c>
    </row>
    <row r="929" spans="1:15" x14ac:dyDescent="0.25">
      <c r="A929" s="39">
        <v>100111</v>
      </c>
      <c r="B929" s="30" t="s">
        <v>45</v>
      </c>
      <c r="C929" s="30" t="s">
        <v>45</v>
      </c>
      <c r="D929" s="30" t="s">
        <v>954</v>
      </c>
      <c r="E929" s="64">
        <v>38659</v>
      </c>
      <c r="F929" s="65">
        <v>45315</v>
      </c>
      <c r="G929" s="65">
        <f t="shared" si="18"/>
        <v>6656</v>
      </c>
      <c r="H929" s="65">
        <v>34469</v>
      </c>
      <c r="I929" s="66">
        <f t="shared" si="19"/>
        <v>10846</v>
      </c>
      <c r="J929" s="67">
        <v>0.23930000000000001</v>
      </c>
      <c r="K929" s="34">
        <v>47820</v>
      </c>
      <c r="L929" s="29">
        <v>0</v>
      </c>
      <c r="M929" s="35">
        <f t="shared" si="20"/>
        <v>34469</v>
      </c>
      <c r="N929" s="35">
        <f t="shared" si="21"/>
        <v>13351</v>
      </c>
      <c r="O929" s="36">
        <f t="shared" si="17"/>
        <v>0.27919280635717275</v>
      </c>
    </row>
    <row r="930" spans="1:15" x14ac:dyDescent="0.25">
      <c r="A930" s="39">
        <v>100112</v>
      </c>
      <c r="B930" s="30" t="s">
        <v>45</v>
      </c>
      <c r="C930" s="30" t="s">
        <v>45</v>
      </c>
      <c r="D930" s="30" t="s">
        <v>955</v>
      </c>
      <c r="E930" s="64">
        <v>2303</v>
      </c>
      <c r="F930" s="65">
        <v>2559</v>
      </c>
      <c r="G930" s="65">
        <f t="shared" si="18"/>
        <v>256</v>
      </c>
      <c r="H930" s="65">
        <v>1847</v>
      </c>
      <c r="I930" s="66">
        <f t="shared" si="19"/>
        <v>712</v>
      </c>
      <c r="J930" s="67">
        <v>0.2782</v>
      </c>
      <c r="K930" s="34">
        <v>2766</v>
      </c>
      <c r="L930" s="56"/>
      <c r="M930" s="35">
        <f t="shared" si="20"/>
        <v>1847</v>
      </c>
      <c r="N930" s="35">
        <f t="shared" si="21"/>
        <v>919</v>
      </c>
      <c r="O930" s="36">
        <f t="shared" si="17"/>
        <v>0.33224873463485177</v>
      </c>
    </row>
    <row r="931" spans="1:15" x14ac:dyDescent="0.25">
      <c r="A931" s="39">
        <v>100113</v>
      </c>
      <c r="B931" s="30" t="s">
        <v>45</v>
      </c>
      <c r="C931" s="30" t="s">
        <v>45</v>
      </c>
      <c r="D931" s="30" t="s">
        <v>956</v>
      </c>
      <c r="E931" s="68"/>
      <c r="F931" s="29">
        <v>0</v>
      </c>
      <c r="G931" s="29">
        <f t="shared" si="18"/>
        <v>0</v>
      </c>
      <c r="H931" s="29">
        <v>0</v>
      </c>
      <c r="I931" s="66">
        <f t="shared" si="19"/>
        <v>0</v>
      </c>
      <c r="J931" s="69" t="s">
        <v>1834</v>
      </c>
      <c r="K931" s="34">
        <v>0</v>
      </c>
      <c r="L931" s="56"/>
      <c r="M931" s="34">
        <f t="shared" si="20"/>
        <v>0</v>
      </c>
      <c r="N931" s="34">
        <f t="shared" si="21"/>
        <v>0</v>
      </c>
      <c r="O931" s="36" t="e">
        <f t="shared" si="17"/>
        <v>#DIV/0!</v>
      </c>
    </row>
    <row r="932" spans="1:15" x14ac:dyDescent="0.25">
      <c r="A932" s="39">
        <v>100201</v>
      </c>
      <c r="B932" s="30" t="s">
        <v>45</v>
      </c>
      <c r="C932" s="30" t="s">
        <v>957</v>
      </c>
      <c r="D932" s="30" t="s">
        <v>957</v>
      </c>
      <c r="E932" s="64">
        <v>12978</v>
      </c>
      <c r="F932" s="65">
        <v>14331</v>
      </c>
      <c r="G932" s="65">
        <f t="shared" si="18"/>
        <v>1353</v>
      </c>
      <c r="H932" s="65">
        <v>12321</v>
      </c>
      <c r="I932" s="66">
        <f t="shared" si="19"/>
        <v>2010</v>
      </c>
      <c r="J932" s="67">
        <v>0.14030000000000001</v>
      </c>
      <c r="K932" s="34">
        <v>14940</v>
      </c>
      <c r="L932" s="29">
        <v>0</v>
      </c>
      <c r="M932" s="35">
        <f t="shared" si="20"/>
        <v>12321</v>
      </c>
      <c r="N932" s="35">
        <f t="shared" si="21"/>
        <v>2619</v>
      </c>
      <c r="O932" s="36">
        <f t="shared" si="17"/>
        <v>0.17530120481927711</v>
      </c>
    </row>
    <row r="933" spans="1:15" x14ac:dyDescent="0.25">
      <c r="A933" s="39">
        <v>100202</v>
      </c>
      <c r="B933" s="30" t="s">
        <v>45</v>
      </c>
      <c r="C933" s="30" t="s">
        <v>957</v>
      </c>
      <c r="D933" s="30" t="s">
        <v>958</v>
      </c>
      <c r="E933" s="68"/>
      <c r="F933" s="29">
        <v>0</v>
      </c>
      <c r="G933" s="29">
        <f t="shared" si="18"/>
        <v>0</v>
      </c>
      <c r="H933" s="29">
        <v>0</v>
      </c>
      <c r="I933" s="66">
        <f t="shared" si="19"/>
        <v>0</v>
      </c>
      <c r="J933" s="69" t="s">
        <v>1834</v>
      </c>
      <c r="K933" s="34">
        <v>0</v>
      </c>
      <c r="L933" s="56"/>
      <c r="M933" s="34">
        <f t="shared" si="20"/>
        <v>0</v>
      </c>
      <c r="N933" s="34">
        <f t="shared" si="21"/>
        <v>0</v>
      </c>
      <c r="O933" s="36" t="e">
        <f t="shared" si="17"/>
        <v>#DIV/0!</v>
      </c>
    </row>
    <row r="934" spans="1:15" x14ac:dyDescent="0.25">
      <c r="A934" s="39">
        <v>100203</v>
      </c>
      <c r="B934" s="30" t="s">
        <v>45</v>
      </c>
      <c r="C934" s="30" t="s">
        <v>957</v>
      </c>
      <c r="D934" s="30" t="s">
        <v>959</v>
      </c>
      <c r="E934" s="68"/>
      <c r="F934" s="29">
        <v>0</v>
      </c>
      <c r="G934" s="29">
        <f t="shared" si="18"/>
        <v>0</v>
      </c>
      <c r="H934" s="29">
        <v>0</v>
      </c>
      <c r="I934" s="66">
        <f t="shared" si="19"/>
        <v>0</v>
      </c>
      <c r="J934" s="69" t="s">
        <v>1834</v>
      </c>
      <c r="K934" s="34">
        <v>0</v>
      </c>
      <c r="L934" s="56"/>
      <c r="M934" s="34">
        <f t="shared" si="20"/>
        <v>0</v>
      </c>
      <c r="N934" s="34">
        <f t="shared" si="21"/>
        <v>0</v>
      </c>
      <c r="O934" s="36" t="e">
        <f t="shared" si="17"/>
        <v>#DIV/0!</v>
      </c>
    </row>
    <row r="935" spans="1:15" x14ac:dyDescent="0.25">
      <c r="A935" s="39">
        <v>100204</v>
      </c>
      <c r="B935" s="30" t="s">
        <v>45</v>
      </c>
      <c r="C935" s="30" t="s">
        <v>957</v>
      </c>
      <c r="D935" s="30" t="s">
        <v>960</v>
      </c>
      <c r="E935" s="68"/>
      <c r="F935" s="29">
        <v>0</v>
      </c>
      <c r="G935" s="29">
        <f t="shared" si="18"/>
        <v>0</v>
      </c>
      <c r="H935" s="29">
        <v>0</v>
      </c>
      <c r="I935" s="66">
        <f t="shared" si="19"/>
        <v>0</v>
      </c>
      <c r="J935" s="69" t="s">
        <v>1834</v>
      </c>
      <c r="K935" s="34">
        <v>0</v>
      </c>
      <c r="L935" s="29">
        <v>0</v>
      </c>
      <c r="M935" s="34">
        <f t="shared" si="20"/>
        <v>0</v>
      </c>
      <c r="N935" s="34">
        <f t="shared" si="21"/>
        <v>0</v>
      </c>
      <c r="O935" s="36" t="e">
        <f t="shared" si="17"/>
        <v>#DIV/0!</v>
      </c>
    </row>
    <row r="936" spans="1:15" x14ac:dyDescent="0.25">
      <c r="A936" s="39">
        <v>100205</v>
      </c>
      <c r="B936" s="30" t="s">
        <v>45</v>
      </c>
      <c r="C936" s="30" t="s">
        <v>957</v>
      </c>
      <c r="D936" s="30" t="s">
        <v>961</v>
      </c>
      <c r="E936" s="68"/>
      <c r="F936" s="29">
        <v>0</v>
      </c>
      <c r="G936" s="29">
        <f t="shared" si="18"/>
        <v>0</v>
      </c>
      <c r="H936" s="29">
        <v>0</v>
      </c>
      <c r="I936" s="66">
        <f t="shared" si="19"/>
        <v>0</v>
      </c>
      <c r="J936" s="69" t="s">
        <v>1834</v>
      </c>
      <c r="K936" s="34">
        <v>0</v>
      </c>
      <c r="L936" s="56"/>
      <c r="M936" s="34">
        <f t="shared" si="20"/>
        <v>0</v>
      </c>
      <c r="N936" s="34">
        <f t="shared" si="21"/>
        <v>0</v>
      </c>
      <c r="O936" s="36" t="e">
        <f t="shared" si="17"/>
        <v>#DIV/0!</v>
      </c>
    </row>
    <row r="937" spans="1:15" x14ac:dyDescent="0.25">
      <c r="A937" s="39">
        <v>100206</v>
      </c>
      <c r="B937" s="30" t="s">
        <v>45</v>
      </c>
      <c r="C937" s="30" t="s">
        <v>957</v>
      </c>
      <c r="D937" s="30" t="s">
        <v>962</v>
      </c>
      <c r="E937" s="68"/>
      <c r="F937" s="29">
        <v>0</v>
      </c>
      <c r="G937" s="29">
        <f t="shared" si="18"/>
        <v>0</v>
      </c>
      <c r="H937" s="29">
        <v>0</v>
      </c>
      <c r="I937" s="66">
        <f t="shared" si="19"/>
        <v>0</v>
      </c>
      <c r="J937" s="69" t="s">
        <v>1834</v>
      </c>
      <c r="K937" s="34">
        <v>0</v>
      </c>
      <c r="L937" s="56"/>
      <c r="M937" s="34">
        <f t="shared" si="20"/>
        <v>0</v>
      </c>
      <c r="N937" s="34">
        <f t="shared" si="21"/>
        <v>0</v>
      </c>
      <c r="O937" s="36" t="e">
        <f t="shared" si="17"/>
        <v>#DIV/0!</v>
      </c>
    </row>
    <row r="938" spans="1:15" x14ac:dyDescent="0.25">
      <c r="A938" s="39">
        <v>100207</v>
      </c>
      <c r="B938" s="30" t="s">
        <v>45</v>
      </c>
      <c r="C938" s="30" t="s">
        <v>957</v>
      </c>
      <c r="D938" s="30" t="s">
        <v>963</v>
      </c>
      <c r="E938" s="64">
        <v>2262</v>
      </c>
      <c r="F938" s="65">
        <v>2735</v>
      </c>
      <c r="G938" s="65">
        <f t="shared" si="18"/>
        <v>473</v>
      </c>
      <c r="H938" s="65">
        <v>1796</v>
      </c>
      <c r="I938" s="66">
        <f t="shared" si="19"/>
        <v>939</v>
      </c>
      <c r="J938" s="67">
        <v>0.34329999999999999</v>
      </c>
      <c r="K938" s="34">
        <v>2985</v>
      </c>
      <c r="L938" s="56"/>
      <c r="M938" s="35">
        <f t="shared" si="20"/>
        <v>1796</v>
      </c>
      <c r="N938" s="35">
        <f t="shared" si="21"/>
        <v>1189</v>
      </c>
      <c r="O938" s="36">
        <f t="shared" si="17"/>
        <v>0.39832495812395308</v>
      </c>
    </row>
    <row r="939" spans="1:15" x14ac:dyDescent="0.25">
      <c r="A939" s="39">
        <v>100208</v>
      </c>
      <c r="B939" s="30" t="s">
        <v>45</v>
      </c>
      <c r="C939" s="30" t="s">
        <v>957</v>
      </c>
      <c r="D939" s="30" t="s">
        <v>964</v>
      </c>
      <c r="E939" s="68"/>
      <c r="F939" s="29">
        <v>0</v>
      </c>
      <c r="G939" s="29">
        <f t="shared" si="18"/>
        <v>0</v>
      </c>
      <c r="H939" s="29">
        <v>0</v>
      </c>
      <c r="I939" s="66">
        <f t="shared" si="19"/>
        <v>0</v>
      </c>
      <c r="J939" s="69" t="s">
        <v>1834</v>
      </c>
      <c r="K939" s="34">
        <v>0</v>
      </c>
      <c r="L939" s="29">
        <v>0</v>
      </c>
      <c r="M939" s="34">
        <f t="shared" si="20"/>
        <v>0</v>
      </c>
      <c r="N939" s="34">
        <f t="shared" si="21"/>
        <v>0</v>
      </c>
      <c r="O939" s="36" t="e">
        <f t="shared" si="17"/>
        <v>#DIV/0!</v>
      </c>
    </row>
    <row r="940" spans="1:15" x14ac:dyDescent="0.25">
      <c r="A940" s="39">
        <v>100301</v>
      </c>
      <c r="B940" s="30" t="s">
        <v>45</v>
      </c>
      <c r="C940" s="30" t="s">
        <v>965</v>
      </c>
      <c r="D940" s="30" t="s">
        <v>503</v>
      </c>
      <c r="E940" s="64">
        <v>4881</v>
      </c>
      <c r="F940" s="65">
        <v>5661</v>
      </c>
      <c r="G940" s="65">
        <f t="shared" si="18"/>
        <v>780</v>
      </c>
      <c r="H940" s="65">
        <v>4775</v>
      </c>
      <c r="I940" s="66">
        <f t="shared" si="19"/>
        <v>886</v>
      </c>
      <c r="J940" s="67">
        <v>0.1565</v>
      </c>
      <c r="K940" s="34">
        <v>5763</v>
      </c>
      <c r="L940" s="56"/>
      <c r="M940" s="35">
        <f t="shared" si="20"/>
        <v>4775</v>
      </c>
      <c r="N940" s="35">
        <f t="shared" si="21"/>
        <v>988</v>
      </c>
      <c r="O940" s="36">
        <f t="shared" si="17"/>
        <v>0.17143848689918445</v>
      </c>
    </row>
    <row r="941" spans="1:15" x14ac:dyDescent="0.25">
      <c r="A941" s="39">
        <v>100307</v>
      </c>
      <c r="B941" s="30" t="s">
        <v>45</v>
      </c>
      <c r="C941" s="30" t="s">
        <v>965</v>
      </c>
      <c r="D941" s="30" t="s">
        <v>966</v>
      </c>
      <c r="E941" s="68"/>
      <c r="F941" s="29">
        <v>0</v>
      </c>
      <c r="G941" s="29">
        <f t="shared" si="18"/>
        <v>0</v>
      </c>
      <c r="H941" s="29">
        <v>0</v>
      </c>
      <c r="I941" s="66">
        <f t="shared" si="19"/>
        <v>0</v>
      </c>
      <c r="J941" s="69" t="s">
        <v>1834</v>
      </c>
      <c r="K941" s="34">
        <v>0</v>
      </c>
      <c r="L941" s="29">
        <v>0</v>
      </c>
      <c r="M941" s="34">
        <f t="shared" si="20"/>
        <v>0</v>
      </c>
      <c r="N941" s="34">
        <f t="shared" si="21"/>
        <v>0</v>
      </c>
      <c r="O941" s="36" t="e">
        <f t="shared" si="17"/>
        <v>#DIV/0!</v>
      </c>
    </row>
    <row r="942" spans="1:15" x14ac:dyDescent="0.25">
      <c r="A942" s="39">
        <v>100311</v>
      </c>
      <c r="B942" s="30" t="s">
        <v>45</v>
      </c>
      <c r="C942" s="30" t="s">
        <v>965</v>
      </c>
      <c r="D942" s="30" t="s">
        <v>967</v>
      </c>
      <c r="E942" s="68"/>
      <c r="F942" s="29">
        <v>0</v>
      </c>
      <c r="G942" s="29">
        <f t="shared" si="18"/>
        <v>0</v>
      </c>
      <c r="H942" s="29">
        <v>0</v>
      </c>
      <c r="I942" s="66">
        <f t="shared" si="19"/>
        <v>0</v>
      </c>
      <c r="J942" s="69" t="s">
        <v>1834</v>
      </c>
      <c r="K942" s="34">
        <v>0</v>
      </c>
      <c r="L942" s="56"/>
      <c r="M942" s="34">
        <f t="shared" si="20"/>
        <v>0</v>
      </c>
      <c r="N942" s="34">
        <f t="shared" si="21"/>
        <v>0</v>
      </c>
      <c r="O942" s="36" t="e">
        <f t="shared" si="17"/>
        <v>#DIV/0!</v>
      </c>
    </row>
    <row r="943" spans="1:15" x14ac:dyDescent="0.25">
      <c r="A943" s="39">
        <v>100313</v>
      </c>
      <c r="B943" s="30" t="s">
        <v>45</v>
      </c>
      <c r="C943" s="30" t="s">
        <v>965</v>
      </c>
      <c r="D943" s="30" t="s">
        <v>968</v>
      </c>
      <c r="E943" s="68"/>
      <c r="F943" s="29">
        <v>0</v>
      </c>
      <c r="G943" s="29">
        <f t="shared" si="18"/>
        <v>0</v>
      </c>
      <c r="H943" s="29">
        <v>0</v>
      </c>
      <c r="I943" s="66">
        <f t="shared" si="19"/>
        <v>0</v>
      </c>
      <c r="J943" s="69" t="s">
        <v>1834</v>
      </c>
      <c r="K943" s="34">
        <v>0</v>
      </c>
      <c r="L943" s="56"/>
      <c r="M943" s="34">
        <f t="shared" si="20"/>
        <v>0</v>
      </c>
      <c r="N943" s="34">
        <f t="shared" si="21"/>
        <v>0</v>
      </c>
      <c r="O943" s="36" t="e">
        <f t="shared" si="17"/>
        <v>#DIV/0!</v>
      </c>
    </row>
    <row r="944" spans="1:15" x14ac:dyDescent="0.25">
      <c r="A944" s="39">
        <v>100316</v>
      </c>
      <c r="B944" s="30" t="s">
        <v>45</v>
      </c>
      <c r="C944" s="30" t="s">
        <v>965</v>
      </c>
      <c r="D944" s="30" t="s">
        <v>969</v>
      </c>
      <c r="E944" s="68"/>
      <c r="F944" s="29">
        <v>0</v>
      </c>
      <c r="G944" s="29">
        <f t="shared" si="18"/>
        <v>0</v>
      </c>
      <c r="H944" s="29">
        <v>0</v>
      </c>
      <c r="I944" s="66">
        <f t="shared" si="19"/>
        <v>0</v>
      </c>
      <c r="J944" s="69" t="s">
        <v>1834</v>
      </c>
      <c r="K944" s="34">
        <v>0</v>
      </c>
      <c r="L944" s="56"/>
      <c r="M944" s="34">
        <f t="shared" si="20"/>
        <v>0</v>
      </c>
      <c r="N944" s="34">
        <f t="shared" si="21"/>
        <v>0</v>
      </c>
      <c r="O944" s="36" t="e">
        <f t="shared" si="17"/>
        <v>#DIV/0!</v>
      </c>
    </row>
    <row r="945" spans="1:15" x14ac:dyDescent="0.25">
      <c r="A945" s="39">
        <v>100317</v>
      </c>
      <c r="B945" s="30" t="s">
        <v>45</v>
      </c>
      <c r="C945" s="30" t="s">
        <v>965</v>
      </c>
      <c r="D945" s="30" t="s">
        <v>970</v>
      </c>
      <c r="E945" s="64">
        <v>2583</v>
      </c>
      <c r="F945" s="65">
        <v>2952</v>
      </c>
      <c r="G945" s="65">
        <f t="shared" si="18"/>
        <v>369</v>
      </c>
      <c r="H945" s="65">
        <v>2355</v>
      </c>
      <c r="I945" s="66">
        <f t="shared" si="19"/>
        <v>597</v>
      </c>
      <c r="J945" s="67">
        <v>0.20219999999999999</v>
      </c>
      <c r="K945" s="34">
        <v>3010</v>
      </c>
      <c r="L945" s="56"/>
      <c r="M945" s="35">
        <f t="shared" si="20"/>
        <v>2355</v>
      </c>
      <c r="N945" s="35">
        <f t="shared" si="21"/>
        <v>655</v>
      </c>
      <c r="O945" s="36">
        <f t="shared" si="17"/>
        <v>0.21760797342192692</v>
      </c>
    </row>
    <row r="946" spans="1:15" x14ac:dyDescent="0.25">
      <c r="A946" s="39">
        <v>100321</v>
      </c>
      <c r="B946" s="30" t="s">
        <v>45</v>
      </c>
      <c r="C946" s="30" t="s">
        <v>965</v>
      </c>
      <c r="D946" s="30" t="s">
        <v>971</v>
      </c>
      <c r="E946" s="68"/>
      <c r="F946" s="29">
        <v>0</v>
      </c>
      <c r="G946" s="29">
        <f t="shared" si="18"/>
        <v>0</v>
      </c>
      <c r="H946" s="29">
        <v>0</v>
      </c>
      <c r="I946" s="66">
        <f t="shared" si="19"/>
        <v>0</v>
      </c>
      <c r="J946" s="69" t="s">
        <v>1834</v>
      </c>
      <c r="K946" s="34">
        <v>0</v>
      </c>
      <c r="L946" s="56"/>
      <c r="M946" s="34">
        <f t="shared" si="20"/>
        <v>0</v>
      </c>
      <c r="N946" s="34">
        <f t="shared" si="21"/>
        <v>0</v>
      </c>
      <c r="O946" s="36" t="e">
        <f t="shared" si="17"/>
        <v>#DIV/0!</v>
      </c>
    </row>
    <row r="947" spans="1:15" x14ac:dyDescent="0.25">
      <c r="A947" s="39">
        <v>100322</v>
      </c>
      <c r="B947" s="30" t="s">
        <v>45</v>
      </c>
      <c r="C947" s="30" t="s">
        <v>965</v>
      </c>
      <c r="D947" s="30" t="s">
        <v>972</v>
      </c>
      <c r="E947" s="68"/>
      <c r="F947" s="29">
        <v>0</v>
      </c>
      <c r="G947" s="29">
        <f t="shared" si="18"/>
        <v>0</v>
      </c>
      <c r="H947" s="29">
        <v>0</v>
      </c>
      <c r="I947" s="66">
        <f t="shared" si="19"/>
        <v>0</v>
      </c>
      <c r="J947" s="69" t="s">
        <v>1834</v>
      </c>
      <c r="K947" s="34">
        <v>0</v>
      </c>
      <c r="L947" s="56"/>
      <c r="M947" s="34">
        <f t="shared" si="20"/>
        <v>0</v>
      </c>
      <c r="N947" s="34">
        <f t="shared" si="21"/>
        <v>0</v>
      </c>
      <c r="O947" s="36" t="e">
        <f t="shared" si="17"/>
        <v>#DIV/0!</v>
      </c>
    </row>
    <row r="948" spans="1:15" x14ac:dyDescent="0.25">
      <c r="A948" s="39">
        <v>100323</v>
      </c>
      <c r="B948" s="30" t="s">
        <v>45</v>
      </c>
      <c r="C948" s="30" t="s">
        <v>965</v>
      </c>
      <c r="D948" s="30" t="s">
        <v>973</v>
      </c>
      <c r="E948" s="68"/>
      <c r="F948" s="29">
        <v>0</v>
      </c>
      <c r="G948" s="29">
        <f t="shared" si="18"/>
        <v>0</v>
      </c>
      <c r="H948" s="29">
        <v>0</v>
      </c>
      <c r="I948" s="66">
        <f t="shared" si="19"/>
        <v>0</v>
      </c>
      <c r="J948" s="69" t="s">
        <v>1834</v>
      </c>
      <c r="K948" s="34">
        <v>0</v>
      </c>
      <c r="L948" s="56"/>
      <c r="M948" s="34">
        <f t="shared" si="20"/>
        <v>0</v>
      </c>
      <c r="N948" s="34">
        <f t="shared" si="21"/>
        <v>0</v>
      </c>
      <c r="O948" s="36" t="e">
        <f t="shared" si="17"/>
        <v>#DIV/0!</v>
      </c>
    </row>
    <row r="949" spans="1:15" x14ac:dyDescent="0.25">
      <c r="A949" s="39">
        <v>100401</v>
      </c>
      <c r="B949" s="30" t="s">
        <v>45</v>
      </c>
      <c r="C949" s="30" t="s">
        <v>974</v>
      </c>
      <c r="D949" s="30" t="s">
        <v>974</v>
      </c>
      <c r="E949" s="68"/>
      <c r="F949" s="29">
        <v>0</v>
      </c>
      <c r="G949" s="29">
        <f t="shared" si="18"/>
        <v>0</v>
      </c>
      <c r="H949" s="29">
        <v>0</v>
      </c>
      <c r="I949" s="66">
        <f t="shared" si="19"/>
        <v>0</v>
      </c>
      <c r="J949" s="69" t="s">
        <v>1834</v>
      </c>
      <c r="K949" s="34">
        <v>0</v>
      </c>
      <c r="L949" s="56"/>
      <c r="M949" s="34">
        <f t="shared" si="20"/>
        <v>0</v>
      </c>
      <c r="N949" s="34">
        <f t="shared" si="21"/>
        <v>0</v>
      </c>
      <c r="O949" s="36" t="e">
        <f t="shared" si="17"/>
        <v>#DIV/0!</v>
      </c>
    </row>
    <row r="950" spans="1:15" x14ac:dyDescent="0.25">
      <c r="A950" s="39">
        <v>100402</v>
      </c>
      <c r="B950" s="30" t="s">
        <v>45</v>
      </c>
      <c r="C950" s="30" t="s">
        <v>974</v>
      </c>
      <c r="D950" s="30" t="s">
        <v>975</v>
      </c>
      <c r="E950" s="68"/>
      <c r="F950" s="29">
        <v>0</v>
      </c>
      <c r="G950" s="29">
        <f t="shared" si="18"/>
        <v>0</v>
      </c>
      <c r="H950" s="29">
        <v>0</v>
      </c>
      <c r="I950" s="66">
        <f t="shared" si="19"/>
        <v>0</v>
      </c>
      <c r="J950" s="69" t="s">
        <v>1834</v>
      </c>
      <c r="K950" s="34">
        <v>0</v>
      </c>
      <c r="L950" s="56"/>
      <c r="M950" s="34">
        <f t="shared" si="20"/>
        <v>0</v>
      </c>
      <c r="N950" s="34">
        <f t="shared" si="21"/>
        <v>0</v>
      </c>
      <c r="O950" s="36" t="e">
        <f t="shared" si="17"/>
        <v>#DIV/0!</v>
      </c>
    </row>
    <row r="951" spans="1:15" x14ac:dyDescent="0.25">
      <c r="A951" s="39">
        <v>100403</v>
      </c>
      <c r="B951" s="30" t="s">
        <v>45</v>
      </c>
      <c r="C951" s="30" t="s">
        <v>974</v>
      </c>
      <c r="D951" s="30" t="s">
        <v>162</v>
      </c>
      <c r="E951" s="68"/>
      <c r="F951" s="29">
        <v>0</v>
      </c>
      <c r="G951" s="29">
        <f t="shared" si="18"/>
        <v>0</v>
      </c>
      <c r="H951" s="29">
        <v>0</v>
      </c>
      <c r="I951" s="66">
        <f t="shared" si="19"/>
        <v>0</v>
      </c>
      <c r="J951" s="69" t="s">
        <v>1834</v>
      </c>
      <c r="K951" s="34">
        <v>0</v>
      </c>
      <c r="L951" s="56"/>
      <c r="M951" s="34">
        <f t="shared" si="20"/>
        <v>0</v>
      </c>
      <c r="N951" s="34">
        <f t="shared" si="21"/>
        <v>0</v>
      </c>
      <c r="O951" s="36" t="e">
        <f t="shared" si="17"/>
        <v>#DIV/0!</v>
      </c>
    </row>
    <row r="952" spans="1:15" x14ac:dyDescent="0.25">
      <c r="A952" s="39">
        <v>100404</v>
      </c>
      <c r="B952" s="30" t="s">
        <v>45</v>
      </c>
      <c r="C952" s="30" t="s">
        <v>974</v>
      </c>
      <c r="D952" s="30" t="s">
        <v>976</v>
      </c>
      <c r="E952" s="68"/>
      <c r="F952" s="29">
        <v>0</v>
      </c>
      <c r="G952" s="29">
        <f t="shared" si="18"/>
        <v>0</v>
      </c>
      <c r="H952" s="29">
        <v>0</v>
      </c>
      <c r="I952" s="66">
        <f t="shared" si="19"/>
        <v>0</v>
      </c>
      <c r="J952" s="69" t="s">
        <v>1834</v>
      </c>
      <c r="K952" s="34">
        <v>0</v>
      </c>
      <c r="L952" s="56"/>
      <c r="M952" s="34">
        <f t="shared" si="20"/>
        <v>0</v>
      </c>
      <c r="N952" s="34">
        <f t="shared" si="21"/>
        <v>0</v>
      </c>
      <c r="O952" s="36" t="e">
        <f t="shared" si="17"/>
        <v>#DIV/0!</v>
      </c>
    </row>
    <row r="953" spans="1:15" x14ac:dyDescent="0.25">
      <c r="A953" s="39">
        <v>100501</v>
      </c>
      <c r="B953" s="30" t="s">
        <v>45</v>
      </c>
      <c r="C953" s="30" t="s">
        <v>977</v>
      </c>
      <c r="D953" s="30" t="s">
        <v>978</v>
      </c>
      <c r="E953" s="64">
        <v>4908</v>
      </c>
      <c r="F953" s="65">
        <v>5885</v>
      </c>
      <c r="G953" s="65">
        <f t="shared" si="18"/>
        <v>977</v>
      </c>
      <c r="H953" s="65">
        <v>5036</v>
      </c>
      <c r="I953" s="66">
        <f t="shared" si="19"/>
        <v>849</v>
      </c>
      <c r="J953" s="67">
        <v>0.14430000000000001</v>
      </c>
      <c r="K953" s="34">
        <v>6045</v>
      </c>
      <c r="L953" s="56"/>
      <c r="M953" s="35">
        <f t="shared" si="20"/>
        <v>5036</v>
      </c>
      <c r="N953" s="35">
        <f t="shared" si="21"/>
        <v>1009</v>
      </c>
      <c r="O953" s="36">
        <f t="shared" si="17"/>
        <v>0.16691480562448305</v>
      </c>
    </row>
    <row r="954" spans="1:15" x14ac:dyDescent="0.25">
      <c r="A954" s="39">
        <v>100502</v>
      </c>
      <c r="B954" s="30" t="s">
        <v>45</v>
      </c>
      <c r="C954" s="30" t="s">
        <v>977</v>
      </c>
      <c r="D954" s="30" t="s">
        <v>979</v>
      </c>
      <c r="E954" s="68"/>
      <c r="F954" s="29">
        <v>0</v>
      </c>
      <c r="G954" s="29">
        <f t="shared" si="18"/>
        <v>0</v>
      </c>
      <c r="H954" s="29">
        <v>0</v>
      </c>
      <c r="I954" s="66">
        <f t="shared" si="19"/>
        <v>0</v>
      </c>
      <c r="J954" s="69" t="s">
        <v>1834</v>
      </c>
      <c r="K954" s="34">
        <v>0</v>
      </c>
      <c r="L954" s="56"/>
      <c r="M954" s="34">
        <f t="shared" si="20"/>
        <v>0</v>
      </c>
      <c r="N954" s="34">
        <f t="shared" si="21"/>
        <v>0</v>
      </c>
      <c r="O954" s="36" t="e">
        <f t="shared" si="17"/>
        <v>#DIV/0!</v>
      </c>
    </row>
    <row r="955" spans="1:15" x14ac:dyDescent="0.25">
      <c r="A955" s="39">
        <v>100503</v>
      </c>
      <c r="B955" s="30" t="s">
        <v>45</v>
      </c>
      <c r="C955" s="30" t="s">
        <v>977</v>
      </c>
      <c r="D955" s="30" t="s">
        <v>980</v>
      </c>
      <c r="E955" s="68"/>
      <c r="F955" s="29">
        <v>0</v>
      </c>
      <c r="G955" s="29">
        <f t="shared" si="18"/>
        <v>0</v>
      </c>
      <c r="H955" s="29">
        <v>0</v>
      </c>
      <c r="I955" s="66">
        <f t="shared" si="19"/>
        <v>0</v>
      </c>
      <c r="J955" s="69" t="s">
        <v>1834</v>
      </c>
      <c r="K955" s="34">
        <v>0</v>
      </c>
      <c r="L955" s="56"/>
      <c r="M955" s="34">
        <f t="shared" si="20"/>
        <v>0</v>
      </c>
      <c r="N955" s="34">
        <f t="shared" si="21"/>
        <v>0</v>
      </c>
      <c r="O955" s="36" t="e">
        <f t="shared" si="17"/>
        <v>#DIV/0!</v>
      </c>
    </row>
    <row r="956" spans="1:15" x14ac:dyDescent="0.25">
      <c r="A956" s="39">
        <v>100504</v>
      </c>
      <c r="B956" s="30" t="s">
        <v>45</v>
      </c>
      <c r="C956" s="30" t="s">
        <v>977</v>
      </c>
      <c r="D956" s="30" t="s">
        <v>981</v>
      </c>
      <c r="E956" s="68"/>
      <c r="F956" s="29">
        <v>0</v>
      </c>
      <c r="G956" s="29">
        <f t="shared" si="18"/>
        <v>0</v>
      </c>
      <c r="H956" s="29">
        <v>0</v>
      </c>
      <c r="I956" s="66">
        <f t="shared" si="19"/>
        <v>0</v>
      </c>
      <c r="J956" s="69" t="s">
        <v>1834</v>
      </c>
      <c r="K956" s="34">
        <v>0</v>
      </c>
      <c r="L956" s="56"/>
      <c r="M956" s="34">
        <f t="shared" si="20"/>
        <v>0</v>
      </c>
      <c r="N956" s="34">
        <f t="shared" si="21"/>
        <v>0</v>
      </c>
      <c r="O956" s="36" t="e">
        <f t="shared" si="17"/>
        <v>#DIV/0!</v>
      </c>
    </row>
    <row r="957" spans="1:15" x14ac:dyDescent="0.25">
      <c r="A957" s="39">
        <v>100505</v>
      </c>
      <c r="B957" s="30" t="s">
        <v>45</v>
      </c>
      <c r="C957" s="30" t="s">
        <v>977</v>
      </c>
      <c r="D957" s="30" t="s">
        <v>982</v>
      </c>
      <c r="E957" s="68"/>
      <c r="F957" s="29">
        <v>0</v>
      </c>
      <c r="G957" s="29">
        <f t="shared" si="18"/>
        <v>0</v>
      </c>
      <c r="H957" s="29">
        <v>0</v>
      </c>
      <c r="I957" s="66">
        <f t="shared" si="19"/>
        <v>0</v>
      </c>
      <c r="J957" s="69" t="s">
        <v>1834</v>
      </c>
      <c r="K957" s="34">
        <v>0</v>
      </c>
      <c r="L957" s="29">
        <v>0</v>
      </c>
      <c r="M957" s="34">
        <f t="shared" si="20"/>
        <v>0</v>
      </c>
      <c r="N957" s="34">
        <f t="shared" si="21"/>
        <v>0</v>
      </c>
      <c r="O957" s="36" t="e">
        <f t="shared" si="17"/>
        <v>#DIV/0!</v>
      </c>
    </row>
    <row r="958" spans="1:15" x14ac:dyDescent="0.25">
      <c r="A958" s="39">
        <v>100506</v>
      </c>
      <c r="B958" s="30" t="s">
        <v>45</v>
      </c>
      <c r="C958" s="30" t="s">
        <v>977</v>
      </c>
      <c r="D958" s="30" t="s">
        <v>414</v>
      </c>
      <c r="E958" s="68"/>
      <c r="F958" s="29">
        <v>0</v>
      </c>
      <c r="G958" s="29">
        <f t="shared" si="18"/>
        <v>0</v>
      </c>
      <c r="H958" s="29">
        <v>0</v>
      </c>
      <c r="I958" s="66">
        <f t="shared" si="19"/>
        <v>0</v>
      </c>
      <c r="J958" s="69" t="s">
        <v>1834</v>
      </c>
      <c r="K958" s="34">
        <v>0</v>
      </c>
      <c r="L958" s="29">
        <v>0</v>
      </c>
      <c r="M958" s="34">
        <f t="shared" si="20"/>
        <v>0</v>
      </c>
      <c r="N958" s="34">
        <f t="shared" si="21"/>
        <v>0</v>
      </c>
      <c r="O958" s="36" t="e">
        <f t="shared" si="17"/>
        <v>#DIV/0!</v>
      </c>
    </row>
    <row r="959" spans="1:15" x14ac:dyDescent="0.25">
      <c r="A959" s="39">
        <v>100507</v>
      </c>
      <c r="B959" s="30" t="s">
        <v>45</v>
      </c>
      <c r="C959" s="30" t="s">
        <v>977</v>
      </c>
      <c r="D959" s="30" t="s">
        <v>983</v>
      </c>
      <c r="E959" s="64">
        <v>2127</v>
      </c>
      <c r="F959" s="65">
        <v>2498</v>
      </c>
      <c r="G959" s="65">
        <f t="shared" si="18"/>
        <v>371</v>
      </c>
      <c r="H959" s="65">
        <v>1909</v>
      </c>
      <c r="I959" s="66">
        <f t="shared" si="19"/>
        <v>589</v>
      </c>
      <c r="J959" s="67">
        <v>0.23580000000000001</v>
      </c>
      <c r="K959" s="34">
        <v>2546</v>
      </c>
      <c r="L959" s="29">
        <v>0</v>
      </c>
      <c r="M959" s="35">
        <f t="shared" si="20"/>
        <v>1909</v>
      </c>
      <c r="N959" s="35">
        <f t="shared" si="21"/>
        <v>637</v>
      </c>
      <c r="O959" s="36">
        <f t="shared" si="17"/>
        <v>0.25019638648860959</v>
      </c>
    </row>
    <row r="960" spans="1:15" x14ac:dyDescent="0.25">
      <c r="A960" s="39">
        <v>100508</v>
      </c>
      <c r="B960" s="30" t="s">
        <v>45</v>
      </c>
      <c r="C960" s="30" t="s">
        <v>977</v>
      </c>
      <c r="D960" s="30" t="s">
        <v>984</v>
      </c>
      <c r="E960" s="68"/>
      <c r="F960" s="29">
        <v>0</v>
      </c>
      <c r="G960" s="29">
        <f t="shared" si="18"/>
        <v>0</v>
      </c>
      <c r="H960" s="29">
        <v>0</v>
      </c>
      <c r="I960" s="66">
        <f t="shared" si="19"/>
        <v>0</v>
      </c>
      <c r="J960" s="69" t="s">
        <v>1834</v>
      </c>
      <c r="K960" s="34">
        <v>0</v>
      </c>
      <c r="L960" s="56"/>
      <c r="M960" s="34">
        <f t="shared" si="20"/>
        <v>0</v>
      </c>
      <c r="N960" s="34">
        <f t="shared" si="21"/>
        <v>0</v>
      </c>
      <c r="O960" s="36" t="e">
        <f t="shared" si="17"/>
        <v>#DIV/0!</v>
      </c>
    </row>
    <row r="961" spans="1:15" x14ac:dyDescent="0.25">
      <c r="A961" s="39">
        <v>100509</v>
      </c>
      <c r="B961" s="30" t="s">
        <v>45</v>
      </c>
      <c r="C961" s="30" t="s">
        <v>977</v>
      </c>
      <c r="D961" s="30" t="s">
        <v>985</v>
      </c>
      <c r="E961" s="68"/>
      <c r="F961" s="29">
        <v>0</v>
      </c>
      <c r="G961" s="29">
        <f t="shared" si="18"/>
        <v>0</v>
      </c>
      <c r="H961" s="29">
        <v>0</v>
      </c>
      <c r="I961" s="66">
        <f t="shared" si="19"/>
        <v>0</v>
      </c>
      <c r="J961" s="69" t="s">
        <v>1834</v>
      </c>
      <c r="K961" s="34">
        <v>0</v>
      </c>
      <c r="L961" s="56"/>
      <c r="M961" s="34">
        <f t="shared" si="20"/>
        <v>0</v>
      </c>
      <c r="N961" s="34">
        <f t="shared" si="21"/>
        <v>0</v>
      </c>
      <c r="O961" s="36" t="e">
        <f t="shared" si="17"/>
        <v>#DIV/0!</v>
      </c>
    </row>
    <row r="962" spans="1:15" x14ac:dyDescent="0.25">
      <c r="A962" s="39">
        <v>100510</v>
      </c>
      <c r="B962" s="30" t="s">
        <v>45</v>
      </c>
      <c r="C962" s="30" t="s">
        <v>977</v>
      </c>
      <c r="D962" s="30" t="s">
        <v>986</v>
      </c>
      <c r="E962" s="68"/>
      <c r="F962" s="29">
        <v>0</v>
      </c>
      <c r="G962" s="29">
        <f t="shared" si="18"/>
        <v>0</v>
      </c>
      <c r="H962" s="29">
        <v>0</v>
      </c>
      <c r="I962" s="66">
        <f t="shared" si="19"/>
        <v>0</v>
      </c>
      <c r="J962" s="69" t="s">
        <v>1834</v>
      </c>
      <c r="K962" s="34">
        <v>0</v>
      </c>
      <c r="L962" s="56"/>
      <c r="M962" s="34">
        <f t="shared" si="20"/>
        <v>0</v>
      </c>
      <c r="N962" s="34">
        <f t="shared" si="21"/>
        <v>0</v>
      </c>
      <c r="O962" s="36" t="e">
        <f t="shared" si="17"/>
        <v>#DIV/0!</v>
      </c>
    </row>
    <row r="963" spans="1:15" x14ac:dyDescent="0.25">
      <c r="A963" s="39">
        <v>100511</v>
      </c>
      <c r="B963" s="30" t="s">
        <v>45</v>
      </c>
      <c r="C963" s="30" t="s">
        <v>977</v>
      </c>
      <c r="D963" s="30" t="s">
        <v>987</v>
      </c>
      <c r="E963" s="68"/>
      <c r="F963" s="29">
        <v>0</v>
      </c>
      <c r="G963" s="29">
        <f t="shared" si="18"/>
        <v>0</v>
      </c>
      <c r="H963" s="29">
        <v>0</v>
      </c>
      <c r="I963" s="66">
        <f t="shared" si="19"/>
        <v>0</v>
      </c>
      <c r="J963" s="69" t="s">
        <v>1834</v>
      </c>
      <c r="K963" s="34">
        <v>0</v>
      </c>
      <c r="L963" s="56"/>
      <c r="M963" s="34">
        <f t="shared" si="20"/>
        <v>0</v>
      </c>
      <c r="N963" s="34">
        <f t="shared" si="21"/>
        <v>0</v>
      </c>
      <c r="O963" s="36" t="e">
        <f t="shared" si="17"/>
        <v>#DIV/0!</v>
      </c>
    </row>
    <row r="964" spans="1:15" x14ac:dyDescent="0.25">
      <c r="A964" s="39">
        <v>100601</v>
      </c>
      <c r="B964" s="30" t="s">
        <v>45</v>
      </c>
      <c r="C964" s="30" t="s">
        <v>571</v>
      </c>
      <c r="D964" s="30" t="s">
        <v>988</v>
      </c>
      <c r="E964" s="64">
        <v>44820</v>
      </c>
      <c r="F964" s="65">
        <v>55269</v>
      </c>
      <c r="G964" s="65">
        <f t="shared" si="18"/>
        <v>10449</v>
      </c>
      <c r="H964" s="65">
        <v>37496</v>
      </c>
      <c r="I964" s="66">
        <f t="shared" si="19"/>
        <v>17773</v>
      </c>
      <c r="J964" s="67">
        <v>0.3216</v>
      </c>
      <c r="K964" s="34">
        <v>56578</v>
      </c>
      <c r="L964" s="56"/>
      <c r="M964" s="35">
        <f t="shared" si="20"/>
        <v>37496</v>
      </c>
      <c r="N964" s="35">
        <f t="shared" si="21"/>
        <v>19082</v>
      </c>
      <c r="O964" s="36">
        <f t="shared" si="17"/>
        <v>0.3372689031072148</v>
      </c>
    </row>
    <row r="965" spans="1:15" x14ac:dyDescent="0.25">
      <c r="A965" s="39">
        <v>100602</v>
      </c>
      <c r="B965" s="30" t="s">
        <v>45</v>
      </c>
      <c r="C965" s="30" t="s">
        <v>571</v>
      </c>
      <c r="D965" s="30" t="s">
        <v>989</v>
      </c>
      <c r="E965" s="68"/>
      <c r="F965" s="29">
        <v>0</v>
      </c>
      <c r="G965" s="29">
        <f t="shared" si="18"/>
        <v>0</v>
      </c>
      <c r="H965" s="29">
        <v>0</v>
      </c>
      <c r="I965" s="66">
        <f t="shared" si="19"/>
        <v>0</v>
      </c>
      <c r="J965" s="69" t="s">
        <v>1834</v>
      </c>
      <c r="K965" s="34">
        <v>0</v>
      </c>
      <c r="L965" s="29">
        <v>0</v>
      </c>
      <c r="M965" s="34">
        <f t="shared" si="20"/>
        <v>0</v>
      </c>
      <c r="N965" s="34">
        <f t="shared" si="21"/>
        <v>0</v>
      </c>
      <c r="O965" s="36" t="e">
        <f t="shared" si="17"/>
        <v>#DIV/0!</v>
      </c>
    </row>
    <row r="966" spans="1:15" x14ac:dyDescent="0.25">
      <c r="A966" s="39">
        <v>100603</v>
      </c>
      <c r="B966" s="30" t="s">
        <v>45</v>
      </c>
      <c r="C966" s="30" t="s">
        <v>571</v>
      </c>
      <c r="D966" s="30" t="s">
        <v>990</v>
      </c>
      <c r="E966" s="68"/>
      <c r="F966" s="29">
        <v>0</v>
      </c>
      <c r="G966" s="29">
        <f t="shared" si="18"/>
        <v>0</v>
      </c>
      <c r="H966" s="29">
        <v>0</v>
      </c>
      <c r="I966" s="66">
        <f t="shared" si="19"/>
        <v>0</v>
      </c>
      <c r="J966" s="69" t="s">
        <v>1834</v>
      </c>
      <c r="K966" s="34">
        <v>0</v>
      </c>
      <c r="L966" s="29">
        <v>0</v>
      </c>
      <c r="M966" s="34">
        <f t="shared" si="20"/>
        <v>0</v>
      </c>
      <c r="N966" s="34">
        <f t="shared" si="21"/>
        <v>0</v>
      </c>
      <c r="O966" s="36" t="e">
        <f t="shared" si="17"/>
        <v>#DIV/0!</v>
      </c>
    </row>
    <row r="967" spans="1:15" x14ac:dyDescent="0.25">
      <c r="A967" s="39">
        <v>100604</v>
      </c>
      <c r="B967" s="30" t="s">
        <v>45</v>
      </c>
      <c r="C967" s="30" t="s">
        <v>571</v>
      </c>
      <c r="D967" s="30" t="s">
        <v>991</v>
      </c>
      <c r="E967" s="64">
        <v>15709</v>
      </c>
      <c r="F967" s="65">
        <v>17972</v>
      </c>
      <c r="G967" s="65">
        <f t="shared" si="18"/>
        <v>2263</v>
      </c>
      <c r="H967" s="65">
        <v>14234</v>
      </c>
      <c r="I967" s="66">
        <f t="shared" si="19"/>
        <v>3738</v>
      </c>
      <c r="J967" s="67">
        <v>0.20799999999999999</v>
      </c>
      <c r="K967" s="34">
        <v>18317</v>
      </c>
      <c r="L967" s="29">
        <v>0</v>
      </c>
      <c r="M967" s="35">
        <f t="shared" si="20"/>
        <v>14234</v>
      </c>
      <c r="N967" s="35">
        <f t="shared" si="21"/>
        <v>4083</v>
      </c>
      <c r="O967" s="36">
        <f t="shared" si="17"/>
        <v>0.22290768138887374</v>
      </c>
    </row>
    <row r="968" spans="1:15" x14ac:dyDescent="0.25">
      <c r="A968" s="39">
        <v>100605</v>
      </c>
      <c r="B968" s="30" t="s">
        <v>45</v>
      </c>
      <c r="C968" s="30" t="s">
        <v>571</v>
      </c>
      <c r="D968" s="30" t="s">
        <v>992</v>
      </c>
      <c r="E968" s="64">
        <v>4007</v>
      </c>
      <c r="F968" s="65">
        <v>4956</v>
      </c>
      <c r="G968" s="65">
        <f t="shared" si="18"/>
        <v>949</v>
      </c>
      <c r="H968" s="65">
        <v>3142</v>
      </c>
      <c r="I968" s="66">
        <f t="shared" si="19"/>
        <v>1814</v>
      </c>
      <c r="J968" s="67">
        <v>0.36599999999999999</v>
      </c>
      <c r="K968" s="34">
        <v>5416</v>
      </c>
      <c r="L968" s="56"/>
      <c r="M968" s="35">
        <f t="shared" si="20"/>
        <v>3142</v>
      </c>
      <c r="N968" s="35">
        <f t="shared" si="21"/>
        <v>2274</v>
      </c>
      <c r="O968" s="36">
        <f t="shared" si="17"/>
        <v>0.41986706056129985</v>
      </c>
    </row>
    <row r="969" spans="1:15" x14ac:dyDescent="0.25">
      <c r="A969" s="39">
        <v>100606</v>
      </c>
      <c r="B969" s="30" t="s">
        <v>45</v>
      </c>
      <c r="C969" s="30" t="s">
        <v>571</v>
      </c>
      <c r="D969" s="30" t="s">
        <v>993</v>
      </c>
      <c r="E969" s="68"/>
      <c r="F969" s="29">
        <v>0</v>
      </c>
      <c r="G969" s="29">
        <f t="shared" si="18"/>
        <v>0</v>
      </c>
      <c r="H969" s="29">
        <v>0</v>
      </c>
      <c r="I969" s="66">
        <f t="shared" si="19"/>
        <v>0</v>
      </c>
      <c r="J969" s="69" t="s">
        <v>1834</v>
      </c>
      <c r="K969" s="34">
        <v>0</v>
      </c>
      <c r="L969" s="56"/>
      <c r="M969" s="34">
        <f t="shared" si="20"/>
        <v>0</v>
      </c>
      <c r="N969" s="34">
        <f t="shared" si="21"/>
        <v>0</v>
      </c>
      <c r="O969" s="36" t="e">
        <f t="shared" si="17"/>
        <v>#DIV/0!</v>
      </c>
    </row>
    <row r="970" spans="1:15" x14ac:dyDescent="0.25">
      <c r="A970" s="39">
        <v>100607</v>
      </c>
      <c r="B970" s="30" t="s">
        <v>45</v>
      </c>
      <c r="C970" s="30" t="s">
        <v>571</v>
      </c>
      <c r="D970" s="30" t="s">
        <v>994</v>
      </c>
      <c r="E970" s="68"/>
      <c r="F970" s="29">
        <v>0</v>
      </c>
      <c r="G970" s="29">
        <f t="shared" si="18"/>
        <v>0</v>
      </c>
      <c r="H970" s="29">
        <v>0</v>
      </c>
      <c r="I970" s="66">
        <f t="shared" si="19"/>
        <v>0</v>
      </c>
      <c r="J970" s="69" t="s">
        <v>1834</v>
      </c>
      <c r="K970" s="34">
        <v>0</v>
      </c>
      <c r="L970" s="56"/>
      <c r="M970" s="34">
        <f t="shared" si="20"/>
        <v>0</v>
      </c>
      <c r="N970" s="34">
        <f t="shared" si="21"/>
        <v>0</v>
      </c>
      <c r="O970" s="36" t="e">
        <f t="shared" si="17"/>
        <v>#DIV/0!</v>
      </c>
    </row>
    <row r="971" spans="1:15" x14ac:dyDescent="0.25">
      <c r="A971" s="39">
        <v>100608</v>
      </c>
      <c r="B971" s="30" t="s">
        <v>45</v>
      </c>
      <c r="C971" s="30" t="s">
        <v>571</v>
      </c>
      <c r="D971" s="30" t="s">
        <v>995</v>
      </c>
      <c r="E971" s="64">
        <v>11961</v>
      </c>
      <c r="F971" s="65">
        <v>12933</v>
      </c>
      <c r="G971" s="65">
        <f t="shared" si="18"/>
        <v>972</v>
      </c>
      <c r="H971" s="65">
        <v>9859</v>
      </c>
      <c r="I971" s="66">
        <f t="shared" si="19"/>
        <v>3074</v>
      </c>
      <c r="J971" s="67">
        <v>0.23769999999999999</v>
      </c>
      <c r="K971" s="34">
        <v>13239</v>
      </c>
      <c r="L971" s="56"/>
      <c r="M971" s="35">
        <f t="shared" si="20"/>
        <v>9859</v>
      </c>
      <c r="N971" s="35">
        <f t="shared" si="21"/>
        <v>3380</v>
      </c>
      <c r="O971" s="36">
        <f t="shared" si="17"/>
        <v>0.25530629201601329</v>
      </c>
    </row>
    <row r="972" spans="1:15" x14ac:dyDescent="0.25">
      <c r="A972" s="39">
        <v>100609</v>
      </c>
      <c r="B972" s="30" t="s">
        <v>45</v>
      </c>
      <c r="C972" s="30" t="s">
        <v>571</v>
      </c>
      <c r="D972" s="30" t="s">
        <v>996</v>
      </c>
      <c r="E972" s="68"/>
      <c r="F972" s="29">
        <v>0</v>
      </c>
      <c r="G972" s="29">
        <f t="shared" si="18"/>
        <v>0</v>
      </c>
      <c r="H972" s="29">
        <v>0</v>
      </c>
      <c r="I972" s="66">
        <f t="shared" si="19"/>
        <v>0</v>
      </c>
      <c r="J972" s="69" t="s">
        <v>1834</v>
      </c>
      <c r="K972" s="34">
        <v>0</v>
      </c>
      <c r="L972" s="56"/>
      <c r="M972" s="34">
        <f t="shared" si="20"/>
        <v>0</v>
      </c>
      <c r="N972" s="34">
        <f t="shared" si="21"/>
        <v>0</v>
      </c>
      <c r="O972" s="36" t="e">
        <f t="shared" si="17"/>
        <v>#DIV/0!</v>
      </c>
    </row>
    <row r="973" spans="1:15" x14ac:dyDescent="0.25">
      <c r="A973" s="39">
        <v>100610</v>
      </c>
      <c r="B973" s="30" t="s">
        <v>45</v>
      </c>
      <c r="C973" s="30" t="s">
        <v>571</v>
      </c>
      <c r="D973" s="30" t="s">
        <v>997</v>
      </c>
      <c r="E973" s="68"/>
      <c r="F973" s="29">
        <v>0</v>
      </c>
      <c r="G973" s="29">
        <f t="shared" si="18"/>
        <v>0</v>
      </c>
      <c r="H973" s="29">
        <v>0</v>
      </c>
      <c r="I973" s="66">
        <f t="shared" si="19"/>
        <v>0</v>
      </c>
      <c r="J973" s="69" t="s">
        <v>1834</v>
      </c>
      <c r="K973" s="34">
        <v>0</v>
      </c>
      <c r="L973" s="56"/>
      <c r="M973" s="34">
        <f t="shared" si="20"/>
        <v>0</v>
      </c>
      <c r="N973" s="34">
        <f t="shared" si="21"/>
        <v>0</v>
      </c>
      <c r="O973" s="36" t="e">
        <f t="shared" si="17"/>
        <v>#DIV/0!</v>
      </c>
    </row>
    <row r="974" spans="1:15" x14ac:dyDescent="0.25">
      <c r="A974" s="39">
        <v>100701</v>
      </c>
      <c r="B974" s="30" t="s">
        <v>45</v>
      </c>
      <c r="C974" s="30" t="s">
        <v>998</v>
      </c>
      <c r="D974" s="30" t="s">
        <v>999</v>
      </c>
      <c r="E974" s="64">
        <v>3983</v>
      </c>
      <c r="F974" s="65">
        <v>4552</v>
      </c>
      <c r="G974" s="65">
        <f t="shared" si="18"/>
        <v>569</v>
      </c>
      <c r="H974" s="65">
        <v>3354</v>
      </c>
      <c r="I974" s="66">
        <f t="shared" si="19"/>
        <v>1198</v>
      </c>
      <c r="J974" s="67">
        <v>0.26319999999999999</v>
      </c>
      <c r="K974" s="34">
        <v>4726</v>
      </c>
      <c r="L974" s="29">
        <v>0</v>
      </c>
      <c r="M974" s="35">
        <f t="shared" si="20"/>
        <v>3354</v>
      </c>
      <c r="N974" s="35">
        <f t="shared" si="21"/>
        <v>1372</v>
      </c>
      <c r="O974" s="36">
        <f t="shared" si="17"/>
        <v>0.29030892932712654</v>
      </c>
    </row>
    <row r="975" spans="1:15" x14ac:dyDescent="0.25">
      <c r="A975" s="39">
        <v>100702</v>
      </c>
      <c r="B975" s="30" t="s">
        <v>45</v>
      </c>
      <c r="C975" s="30" t="s">
        <v>998</v>
      </c>
      <c r="D975" s="30" t="s">
        <v>1000</v>
      </c>
      <c r="E975" s="68"/>
      <c r="F975" s="29">
        <v>0</v>
      </c>
      <c r="G975" s="29">
        <f t="shared" si="18"/>
        <v>0</v>
      </c>
      <c r="H975" s="29">
        <v>0</v>
      </c>
      <c r="I975" s="66">
        <f t="shared" si="19"/>
        <v>0</v>
      </c>
      <c r="J975" s="69" t="s">
        <v>1834</v>
      </c>
      <c r="K975" s="34">
        <v>0</v>
      </c>
      <c r="L975" s="56"/>
      <c r="M975" s="34">
        <f t="shared" si="20"/>
        <v>0</v>
      </c>
      <c r="N975" s="34">
        <f t="shared" si="21"/>
        <v>0</v>
      </c>
      <c r="O975" s="36" t="e">
        <f t="shared" si="17"/>
        <v>#DIV/0!</v>
      </c>
    </row>
    <row r="976" spans="1:15" x14ac:dyDescent="0.25">
      <c r="A976" s="39">
        <v>100703</v>
      </c>
      <c r="B976" s="30" t="s">
        <v>45</v>
      </c>
      <c r="C976" s="30" t="s">
        <v>998</v>
      </c>
      <c r="D976" s="30" t="s">
        <v>1001</v>
      </c>
      <c r="E976" s="68"/>
      <c r="F976" s="29">
        <v>0</v>
      </c>
      <c r="G976" s="29">
        <f t="shared" si="18"/>
        <v>0</v>
      </c>
      <c r="H976" s="29">
        <v>0</v>
      </c>
      <c r="I976" s="66">
        <f t="shared" si="19"/>
        <v>0</v>
      </c>
      <c r="J976" s="69" t="s">
        <v>1834</v>
      </c>
      <c r="K976" s="34">
        <v>0</v>
      </c>
      <c r="L976" s="56"/>
      <c r="M976" s="34">
        <f t="shared" si="20"/>
        <v>0</v>
      </c>
      <c r="N976" s="34">
        <f t="shared" si="21"/>
        <v>0</v>
      </c>
      <c r="O976" s="36" t="e">
        <f t="shared" si="17"/>
        <v>#DIV/0!</v>
      </c>
    </row>
    <row r="977" spans="1:15" x14ac:dyDescent="0.25">
      <c r="A977" s="39">
        <v>100704</v>
      </c>
      <c r="B977" s="30" t="s">
        <v>45</v>
      </c>
      <c r="C977" s="30" t="s">
        <v>998</v>
      </c>
      <c r="D977" s="30" t="s">
        <v>1002</v>
      </c>
      <c r="E977" s="68"/>
      <c r="F977" s="29">
        <v>0</v>
      </c>
      <c r="G977" s="29">
        <f t="shared" si="18"/>
        <v>0</v>
      </c>
      <c r="H977" s="29">
        <v>0</v>
      </c>
      <c r="I977" s="66">
        <f t="shared" si="19"/>
        <v>0</v>
      </c>
      <c r="J977" s="69" t="s">
        <v>1834</v>
      </c>
      <c r="K977" s="34">
        <v>0</v>
      </c>
      <c r="L977" s="56"/>
      <c r="M977" s="34">
        <f t="shared" si="20"/>
        <v>0</v>
      </c>
      <c r="N977" s="34">
        <f t="shared" si="21"/>
        <v>0</v>
      </c>
      <c r="O977" s="36" t="e">
        <f t="shared" si="17"/>
        <v>#DIV/0!</v>
      </c>
    </row>
    <row r="978" spans="1:15" x14ac:dyDescent="0.25">
      <c r="A978" s="39">
        <v>100705</v>
      </c>
      <c r="B978" s="30" t="s">
        <v>45</v>
      </c>
      <c r="C978" s="30" t="s">
        <v>998</v>
      </c>
      <c r="D978" s="30" t="s">
        <v>1003</v>
      </c>
      <c r="E978" s="68"/>
      <c r="F978" s="29">
        <v>0</v>
      </c>
      <c r="G978" s="29">
        <f t="shared" si="18"/>
        <v>0</v>
      </c>
      <c r="H978" s="29">
        <v>0</v>
      </c>
      <c r="I978" s="66">
        <f t="shared" si="19"/>
        <v>0</v>
      </c>
      <c r="J978" s="69" t="s">
        <v>1834</v>
      </c>
      <c r="K978" s="34">
        <v>0</v>
      </c>
      <c r="L978" s="56"/>
      <c r="M978" s="34">
        <f t="shared" si="20"/>
        <v>0</v>
      </c>
      <c r="N978" s="34">
        <f t="shared" si="21"/>
        <v>0</v>
      </c>
      <c r="O978" s="36" t="e">
        <f t="shared" si="17"/>
        <v>#DIV/0!</v>
      </c>
    </row>
    <row r="979" spans="1:15" x14ac:dyDescent="0.25">
      <c r="A979" s="39">
        <v>100801</v>
      </c>
      <c r="B979" s="30" t="s">
        <v>45</v>
      </c>
      <c r="C979" s="30" t="s">
        <v>1004</v>
      </c>
      <c r="D979" s="30" t="s">
        <v>1005</v>
      </c>
      <c r="E979" s="64">
        <v>4765</v>
      </c>
      <c r="F979" s="65">
        <v>5327</v>
      </c>
      <c r="G979" s="65">
        <f t="shared" si="18"/>
        <v>562</v>
      </c>
      <c r="H979" s="65">
        <v>4499</v>
      </c>
      <c r="I979" s="66">
        <f t="shared" si="19"/>
        <v>828</v>
      </c>
      <c r="J979" s="67">
        <v>0.15540000000000001</v>
      </c>
      <c r="K979" s="34">
        <v>5487</v>
      </c>
      <c r="L979" s="56"/>
      <c r="M979" s="35">
        <f t="shared" si="20"/>
        <v>4499</v>
      </c>
      <c r="N979" s="35">
        <f t="shared" si="21"/>
        <v>988</v>
      </c>
      <c r="O979" s="36">
        <f t="shared" si="17"/>
        <v>0.1800619646437033</v>
      </c>
    </row>
    <row r="980" spans="1:15" x14ac:dyDescent="0.25">
      <c r="A980" s="39">
        <v>100802</v>
      </c>
      <c r="B980" s="30" t="s">
        <v>45</v>
      </c>
      <c r="C980" s="30" t="s">
        <v>1004</v>
      </c>
      <c r="D980" s="30" t="s">
        <v>1006</v>
      </c>
      <c r="E980" s="64">
        <v>3009</v>
      </c>
      <c r="F980" s="65">
        <v>3460</v>
      </c>
      <c r="G980" s="65">
        <f t="shared" si="18"/>
        <v>451</v>
      </c>
      <c r="H980" s="65">
        <v>2668</v>
      </c>
      <c r="I980" s="66">
        <f t="shared" si="19"/>
        <v>792</v>
      </c>
      <c r="J980" s="67">
        <v>0.22889999999999999</v>
      </c>
      <c r="K980" s="34">
        <v>3559</v>
      </c>
      <c r="L980" s="56"/>
      <c r="M980" s="35">
        <f t="shared" si="20"/>
        <v>2668</v>
      </c>
      <c r="N980" s="35">
        <f t="shared" si="21"/>
        <v>891</v>
      </c>
      <c r="O980" s="36">
        <f t="shared" si="17"/>
        <v>0.25035122225344197</v>
      </c>
    </row>
    <row r="981" spans="1:15" x14ac:dyDescent="0.25">
      <c r="A981" s="39">
        <v>100803</v>
      </c>
      <c r="B981" s="30" t="s">
        <v>45</v>
      </c>
      <c r="C981" s="30" t="s">
        <v>1004</v>
      </c>
      <c r="D981" s="30" t="s">
        <v>1007</v>
      </c>
      <c r="E981" s="64">
        <v>2926</v>
      </c>
      <c r="F981" s="65">
        <v>3559</v>
      </c>
      <c r="G981" s="65">
        <f t="shared" si="18"/>
        <v>633</v>
      </c>
      <c r="H981" s="65">
        <v>2535</v>
      </c>
      <c r="I981" s="66">
        <f t="shared" si="19"/>
        <v>1024</v>
      </c>
      <c r="J981" s="67">
        <v>0.28770000000000001</v>
      </c>
      <c r="K981" s="34">
        <v>3891</v>
      </c>
      <c r="L981" s="29">
        <v>0</v>
      </c>
      <c r="M981" s="35">
        <f t="shared" si="20"/>
        <v>2535</v>
      </c>
      <c r="N981" s="35">
        <f t="shared" si="21"/>
        <v>1356</v>
      </c>
      <c r="O981" s="36">
        <f t="shared" si="17"/>
        <v>0.34849653045489593</v>
      </c>
    </row>
    <row r="982" spans="1:15" x14ac:dyDescent="0.25">
      <c r="A982" s="39">
        <v>100804</v>
      </c>
      <c r="B982" s="30" t="s">
        <v>45</v>
      </c>
      <c r="C982" s="30" t="s">
        <v>1004</v>
      </c>
      <c r="D982" s="30" t="s">
        <v>1008</v>
      </c>
      <c r="E982" s="68"/>
      <c r="F982" s="29">
        <v>0</v>
      </c>
      <c r="G982" s="29">
        <f t="shared" si="18"/>
        <v>0</v>
      </c>
      <c r="H982" s="29">
        <v>0</v>
      </c>
      <c r="I982" s="66">
        <f t="shared" si="19"/>
        <v>0</v>
      </c>
      <c r="J982" s="69" t="s">
        <v>1834</v>
      </c>
      <c r="K982" s="34">
        <v>0</v>
      </c>
      <c r="L982" s="56"/>
      <c r="M982" s="34">
        <f t="shared" si="20"/>
        <v>0</v>
      </c>
      <c r="N982" s="34">
        <f t="shared" si="21"/>
        <v>0</v>
      </c>
      <c r="O982" s="36" t="e">
        <f t="shared" si="17"/>
        <v>#DIV/0!</v>
      </c>
    </row>
    <row r="983" spans="1:15" x14ac:dyDescent="0.25">
      <c r="A983" s="39">
        <v>100901</v>
      </c>
      <c r="B983" s="30" t="s">
        <v>45</v>
      </c>
      <c r="C983" s="30" t="s">
        <v>1009</v>
      </c>
      <c r="D983" s="30" t="s">
        <v>1009</v>
      </c>
      <c r="E983" s="64">
        <v>5333</v>
      </c>
      <c r="F983" s="65">
        <v>6528</v>
      </c>
      <c r="G983" s="65">
        <f t="shared" si="18"/>
        <v>1195</v>
      </c>
      <c r="H983" s="65">
        <v>3080</v>
      </c>
      <c r="I983" s="66">
        <f t="shared" si="19"/>
        <v>3448</v>
      </c>
      <c r="J983" s="67">
        <v>0.5282</v>
      </c>
      <c r="K983" s="34">
        <v>7125</v>
      </c>
      <c r="L983" s="56"/>
      <c r="M983" s="35">
        <f t="shared" si="20"/>
        <v>3080</v>
      </c>
      <c r="N983" s="35">
        <f t="shared" si="21"/>
        <v>4045</v>
      </c>
      <c r="O983" s="36">
        <f t="shared" si="17"/>
        <v>0.56771929824561407</v>
      </c>
    </row>
    <row r="984" spans="1:15" x14ac:dyDescent="0.25">
      <c r="A984" s="39">
        <v>100902</v>
      </c>
      <c r="B984" s="30" t="s">
        <v>45</v>
      </c>
      <c r="C984" s="30" t="s">
        <v>1009</v>
      </c>
      <c r="D984" s="30" t="s">
        <v>1010</v>
      </c>
      <c r="E984" s="68"/>
      <c r="F984" s="29">
        <v>0</v>
      </c>
      <c r="G984" s="29">
        <f t="shared" si="18"/>
        <v>0</v>
      </c>
      <c r="H984" s="29">
        <v>0</v>
      </c>
      <c r="I984" s="66">
        <f t="shared" si="19"/>
        <v>0</v>
      </c>
      <c r="J984" s="69" t="s">
        <v>1834</v>
      </c>
      <c r="K984" s="34">
        <v>0</v>
      </c>
      <c r="L984" s="56"/>
      <c r="M984" s="34">
        <f t="shared" si="20"/>
        <v>0</v>
      </c>
      <c r="N984" s="34">
        <f t="shared" si="21"/>
        <v>0</v>
      </c>
      <c r="O984" s="36" t="e">
        <f t="shared" si="17"/>
        <v>#DIV/0!</v>
      </c>
    </row>
    <row r="985" spans="1:15" x14ac:dyDescent="0.25">
      <c r="A985" s="39">
        <v>100903</v>
      </c>
      <c r="B985" s="30" t="s">
        <v>45</v>
      </c>
      <c r="C985" s="30" t="s">
        <v>1009</v>
      </c>
      <c r="D985" s="30" t="s">
        <v>1011</v>
      </c>
      <c r="E985" s="68"/>
      <c r="F985" s="29">
        <v>0</v>
      </c>
      <c r="G985" s="29">
        <f t="shared" si="18"/>
        <v>0</v>
      </c>
      <c r="H985" s="29">
        <v>0</v>
      </c>
      <c r="I985" s="66">
        <f t="shared" si="19"/>
        <v>0</v>
      </c>
      <c r="J985" s="69" t="s">
        <v>1834</v>
      </c>
      <c r="K985" s="34">
        <v>0</v>
      </c>
      <c r="L985" s="56"/>
      <c r="M985" s="34">
        <f t="shared" si="20"/>
        <v>0</v>
      </c>
      <c r="N985" s="34">
        <f t="shared" si="21"/>
        <v>0</v>
      </c>
      <c r="O985" s="36" t="e">
        <f t="shared" si="17"/>
        <v>#DIV/0!</v>
      </c>
    </row>
    <row r="986" spans="1:15" x14ac:dyDescent="0.25">
      <c r="A986" s="39">
        <v>100904</v>
      </c>
      <c r="B986" s="30" t="s">
        <v>45</v>
      </c>
      <c r="C986" s="30" t="s">
        <v>1009</v>
      </c>
      <c r="D986" s="30" t="s">
        <v>1012</v>
      </c>
      <c r="E986" s="68"/>
      <c r="F986" s="29">
        <v>0</v>
      </c>
      <c r="G986" s="29">
        <f t="shared" si="18"/>
        <v>0</v>
      </c>
      <c r="H986" s="29">
        <v>0</v>
      </c>
      <c r="I986" s="66">
        <f t="shared" si="19"/>
        <v>0</v>
      </c>
      <c r="J986" s="69" t="s">
        <v>1834</v>
      </c>
      <c r="K986" s="34">
        <v>0</v>
      </c>
      <c r="L986" s="29">
        <v>0</v>
      </c>
      <c r="M986" s="34">
        <f t="shared" si="20"/>
        <v>0</v>
      </c>
      <c r="N986" s="34">
        <f t="shared" si="21"/>
        <v>0</v>
      </c>
      <c r="O986" s="36" t="e">
        <f t="shared" si="17"/>
        <v>#DIV/0!</v>
      </c>
    </row>
    <row r="987" spans="1:15" x14ac:dyDescent="0.25">
      <c r="A987" s="39">
        <v>100905</v>
      </c>
      <c r="B987" s="30" t="s">
        <v>45</v>
      </c>
      <c r="C987" s="30" t="s">
        <v>1009</v>
      </c>
      <c r="D987" s="30" t="s">
        <v>1013</v>
      </c>
      <c r="E987" s="68"/>
      <c r="F987" s="29">
        <v>0</v>
      </c>
      <c r="G987" s="29">
        <f t="shared" si="18"/>
        <v>0</v>
      </c>
      <c r="H987" s="29">
        <v>0</v>
      </c>
      <c r="I987" s="66">
        <f t="shared" si="19"/>
        <v>0</v>
      </c>
      <c r="J987" s="69" t="s">
        <v>1834</v>
      </c>
      <c r="K987" s="34">
        <v>0</v>
      </c>
      <c r="L987" s="29">
        <v>0</v>
      </c>
      <c r="M987" s="34">
        <f t="shared" si="20"/>
        <v>0</v>
      </c>
      <c r="N987" s="34">
        <f t="shared" si="21"/>
        <v>0</v>
      </c>
      <c r="O987" s="36" t="e">
        <f t="shared" si="17"/>
        <v>#DIV/0!</v>
      </c>
    </row>
    <row r="988" spans="1:15" x14ac:dyDescent="0.25">
      <c r="A988" s="39">
        <v>101001</v>
      </c>
      <c r="B988" s="30" t="s">
        <v>45</v>
      </c>
      <c r="C988" s="30" t="s">
        <v>1014</v>
      </c>
      <c r="D988" s="30" t="s">
        <v>634</v>
      </c>
      <c r="E988" s="68"/>
      <c r="F988" s="29">
        <v>0</v>
      </c>
      <c r="G988" s="29">
        <f t="shared" si="18"/>
        <v>0</v>
      </c>
      <c r="H988" s="29">
        <v>0</v>
      </c>
      <c r="I988" s="66">
        <f t="shared" si="19"/>
        <v>0</v>
      </c>
      <c r="J988" s="69" t="s">
        <v>1834</v>
      </c>
      <c r="K988" s="34">
        <v>0</v>
      </c>
      <c r="L988" s="29">
        <v>0</v>
      </c>
      <c r="M988" s="34">
        <f t="shared" si="20"/>
        <v>0</v>
      </c>
      <c r="N988" s="34">
        <f t="shared" si="21"/>
        <v>0</v>
      </c>
      <c r="O988" s="36" t="e">
        <f t="shared" si="17"/>
        <v>#DIV/0!</v>
      </c>
    </row>
    <row r="989" spans="1:15" x14ac:dyDescent="0.25">
      <c r="A989" s="39">
        <v>101002</v>
      </c>
      <c r="B989" s="30" t="s">
        <v>45</v>
      </c>
      <c r="C989" s="30" t="s">
        <v>1014</v>
      </c>
      <c r="D989" s="30" t="s">
        <v>1015</v>
      </c>
      <c r="E989" s="68"/>
      <c r="F989" s="29">
        <v>0</v>
      </c>
      <c r="G989" s="29">
        <f t="shared" si="18"/>
        <v>0</v>
      </c>
      <c r="H989" s="29">
        <v>0</v>
      </c>
      <c r="I989" s="66">
        <f t="shared" si="19"/>
        <v>0</v>
      </c>
      <c r="J989" s="69" t="s">
        <v>1834</v>
      </c>
      <c r="K989" s="34">
        <v>0</v>
      </c>
      <c r="L989" s="29">
        <v>0</v>
      </c>
      <c r="M989" s="34">
        <f t="shared" si="20"/>
        <v>0</v>
      </c>
      <c r="N989" s="34">
        <f t="shared" si="21"/>
        <v>0</v>
      </c>
      <c r="O989" s="36" t="e">
        <f t="shared" si="17"/>
        <v>#DIV/0!</v>
      </c>
    </row>
    <row r="990" spans="1:15" x14ac:dyDescent="0.25">
      <c r="A990" s="39">
        <v>101003</v>
      </c>
      <c r="B990" s="30" t="s">
        <v>45</v>
      </c>
      <c r="C990" s="30" t="s">
        <v>1014</v>
      </c>
      <c r="D990" s="30" t="s">
        <v>1016</v>
      </c>
      <c r="E990" s="68"/>
      <c r="F990" s="29">
        <v>0</v>
      </c>
      <c r="G990" s="29">
        <f t="shared" si="18"/>
        <v>0</v>
      </c>
      <c r="H990" s="29">
        <v>0</v>
      </c>
      <c r="I990" s="66">
        <f t="shared" si="19"/>
        <v>0</v>
      </c>
      <c r="J990" s="69" t="s">
        <v>1834</v>
      </c>
      <c r="K990" s="34">
        <v>0</v>
      </c>
      <c r="L990" s="56"/>
      <c r="M990" s="34">
        <f t="shared" si="20"/>
        <v>0</v>
      </c>
      <c r="N990" s="34">
        <f t="shared" si="21"/>
        <v>0</v>
      </c>
      <c r="O990" s="36" t="e">
        <f t="shared" si="17"/>
        <v>#DIV/0!</v>
      </c>
    </row>
    <row r="991" spans="1:15" x14ac:dyDescent="0.25">
      <c r="A991" s="39">
        <v>101004</v>
      </c>
      <c r="B991" s="30" t="s">
        <v>45</v>
      </c>
      <c r="C991" s="30" t="s">
        <v>1014</v>
      </c>
      <c r="D991" s="30" t="s">
        <v>1017</v>
      </c>
      <c r="E991" s="68"/>
      <c r="F991" s="29">
        <v>0</v>
      </c>
      <c r="G991" s="29">
        <f t="shared" si="18"/>
        <v>0</v>
      </c>
      <c r="H991" s="29">
        <v>0</v>
      </c>
      <c r="I991" s="66">
        <f t="shared" si="19"/>
        <v>0</v>
      </c>
      <c r="J991" s="69" t="s">
        <v>1834</v>
      </c>
      <c r="K991" s="34">
        <v>0</v>
      </c>
      <c r="L991" s="56"/>
      <c r="M991" s="34">
        <f t="shared" si="20"/>
        <v>0</v>
      </c>
      <c r="N991" s="34">
        <f t="shared" si="21"/>
        <v>0</v>
      </c>
      <c r="O991" s="36" t="e">
        <f t="shared" si="17"/>
        <v>#DIV/0!</v>
      </c>
    </row>
    <row r="992" spans="1:15" x14ac:dyDescent="0.25">
      <c r="A992" s="39">
        <v>101005</v>
      </c>
      <c r="B992" s="30" t="s">
        <v>45</v>
      </c>
      <c r="C992" s="30" t="s">
        <v>1014</v>
      </c>
      <c r="D992" s="30" t="s">
        <v>1018</v>
      </c>
      <c r="E992" s="68"/>
      <c r="F992" s="29">
        <v>0</v>
      </c>
      <c r="G992" s="29">
        <f t="shared" si="18"/>
        <v>0</v>
      </c>
      <c r="H992" s="29">
        <v>0</v>
      </c>
      <c r="I992" s="66">
        <f t="shared" si="19"/>
        <v>0</v>
      </c>
      <c r="J992" s="69" t="s">
        <v>1834</v>
      </c>
      <c r="K992" s="34">
        <v>0</v>
      </c>
      <c r="L992" s="56"/>
      <c r="M992" s="34">
        <f t="shared" si="20"/>
        <v>0</v>
      </c>
      <c r="N992" s="34">
        <f t="shared" si="21"/>
        <v>0</v>
      </c>
      <c r="O992" s="36" t="e">
        <f t="shared" si="17"/>
        <v>#DIV/0!</v>
      </c>
    </row>
    <row r="993" spans="1:15" x14ac:dyDescent="0.25">
      <c r="A993" s="39">
        <v>101006</v>
      </c>
      <c r="B993" s="30" t="s">
        <v>45</v>
      </c>
      <c r="C993" s="30" t="s">
        <v>1014</v>
      </c>
      <c r="D993" s="30" t="s">
        <v>1019</v>
      </c>
      <c r="E993" s="68"/>
      <c r="F993" s="29">
        <v>0</v>
      </c>
      <c r="G993" s="29">
        <f t="shared" si="18"/>
        <v>0</v>
      </c>
      <c r="H993" s="29">
        <v>0</v>
      </c>
      <c r="I993" s="66">
        <f t="shared" si="19"/>
        <v>0</v>
      </c>
      <c r="J993" s="69" t="s">
        <v>1834</v>
      </c>
      <c r="K993" s="34">
        <v>0</v>
      </c>
      <c r="L993" s="56"/>
      <c r="M993" s="34">
        <f t="shared" si="20"/>
        <v>0</v>
      </c>
      <c r="N993" s="34">
        <f t="shared" si="21"/>
        <v>0</v>
      </c>
      <c r="O993" s="36" t="e">
        <f t="shared" si="17"/>
        <v>#DIV/0!</v>
      </c>
    </row>
    <row r="994" spans="1:15" x14ac:dyDescent="0.25">
      <c r="A994" s="39">
        <v>101007</v>
      </c>
      <c r="B994" s="30" t="s">
        <v>45</v>
      </c>
      <c r="C994" s="30" t="s">
        <v>1014</v>
      </c>
      <c r="D994" s="30" t="s">
        <v>1020</v>
      </c>
      <c r="E994" s="68"/>
      <c r="F994" s="29">
        <v>0</v>
      </c>
      <c r="G994" s="29">
        <f t="shared" si="18"/>
        <v>0</v>
      </c>
      <c r="H994" s="29">
        <v>0</v>
      </c>
      <c r="I994" s="66">
        <f t="shared" si="19"/>
        <v>0</v>
      </c>
      <c r="J994" s="69" t="s">
        <v>1834</v>
      </c>
      <c r="K994" s="34">
        <v>0</v>
      </c>
      <c r="L994" s="56"/>
      <c r="M994" s="34">
        <f t="shared" si="20"/>
        <v>0</v>
      </c>
      <c r="N994" s="34">
        <f t="shared" si="21"/>
        <v>0</v>
      </c>
      <c r="O994" s="36" t="e">
        <f t="shared" si="17"/>
        <v>#DIV/0!</v>
      </c>
    </row>
    <row r="995" spans="1:15" x14ac:dyDescent="0.25">
      <c r="A995" s="39">
        <v>101101</v>
      </c>
      <c r="B995" s="30" t="s">
        <v>45</v>
      </c>
      <c r="C995" s="30" t="s">
        <v>1021</v>
      </c>
      <c r="D995" s="30" t="s">
        <v>1022</v>
      </c>
      <c r="E995" s="68"/>
      <c r="F995" s="29">
        <v>0</v>
      </c>
      <c r="G995" s="29">
        <f t="shared" si="18"/>
        <v>0</v>
      </c>
      <c r="H995" s="29">
        <v>0</v>
      </c>
      <c r="I995" s="66">
        <f t="shared" si="19"/>
        <v>0</v>
      </c>
      <c r="J995" s="69" t="s">
        <v>1834</v>
      </c>
      <c r="K995" s="34">
        <v>0</v>
      </c>
      <c r="L995" s="56"/>
      <c r="M995" s="34">
        <f t="shared" si="20"/>
        <v>0</v>
      </c>
      <c r="N995" s="34">
        <f t="shared" si="21"/>
        <v>0</v>
      </c>
      <c r="O995" s="36" t="e">
        <f t="shared" si="17"/>
        <v>#DIV/0!</v>
      </c>
    </row>
    <row r="996" spans="1:15" x14ac:dyDescent="0.25">
      <c r="A996" s="39">
        <v>101102</v>
      </c>
      <c r="B996" s="30" t="s">
        <v>45</v>
      </c>
      <c r="C996" s="30" t="s">
        <v>1021</v>
      </c>
      <c r="D996" s="30" t="s">
        <v>1023</v>
      </c>
      <c r="E996" s="68"/>
      <c r="F996" s="29">
        <v>0</v>
      </c>
      <c r="G996" s="29">
        <f t="shared" si="18"/>
        <v>0</v>
      </c>
      <c r="H996" s="29">
        <v>0</v>
      </c>
      <c r="I996" s="66">
        <f t="shared" si="19"/>
        <v>0</v>
      </c>
      <c r="J996" s="69" t="s">
        <v>1834</v>
      </c>
      <c r="K996" s="34">
        <v>0</v>
      </c>
      <c r="L996" s="56"/>
      <c r="M996" s="34">
        <f t="shared" si="20"/>
        <v>0</v>
      </c>
      <c r="N996" s="34">
        <f t="shared" si="21"/>
        <v>0</v>
      </c>
      <c r="O996" s="36" t="e">
        <f t="shared" si="17"/>
        <v>#DIV/0!</v>
      </c>
    </row>
    <row r="997" spans="1:15" x14ac:dyDescent="0.25">
      <c r="A997" s="39">
        <v>101103</v>
      </c>
      <c r="B997" s="30" t="s">
        <v>45</v>
      </c>
      <c r="C997" s="30" t="s">
        <v>1021</v>
      </c>
      <c r="D997" s="30" t="s">
        <v>1024</v>
      </c>
      <c r="E997" s="68"/>
      <c r="F997" s="29">
        <v>0</v>
      </c>
      <c r="G997" s="29">
        <f t="shared" si="18"/>
        <v>0</v>
      </c>
      <c r="H997" s="29">
        <v>0</v>
      </c>
      <c r="I997" s="66">
        <f t="shared" si="19"/>
        <v>0</v>
      </c>
      <c r="J997" s="69" t="s">
        <v>1834</v>
      </c>
      <c r="K997" s="34">
        <v>0</v>
      </c>
      <c r="L997" s="56"/>
      <c r="M997" s="34">
        <f t="shared" si="20"/>
        <v>0</v>
      </c>
      <c r="N997" s="34">
        <f t="shared" si="21"/>
        <v>0</v>
      </c>
      <c r="O997" s="36" t="e">
        <f t="shared" si="17"/>
        <v>#DIV/0!</v>
      </c>
    </row>
    <row r="998" spans="1:15" x14ac:dyDescent="0.25">
      <c r="A998" s="39">
        <v>101104</v>
      </c>
      <c r="B998" s="30" t="s">
        <v>45</v>
      </c>
      <c r="C998" s="30" t="s">
        <v>1021</v>
      </c>
      <c r="D998" s="30" t="s">
        <v>1025</v>
      </c>
      <c r="E998" s="68"/>
      <c r="F998" s="29">
        <v>0</v>
      </c>
      <c r="G998" s="29">
        <f t="shared" si="18"/>
        <v>0</v>
      </c>
      <c r="H998" s="29">
        <v>0</v>
      </c>
      <c r="I998" s="66">
        <f t="shared" si="19"/>
        <v>0</v>
      </c>
      <c r="J998" s="69" t="s">
        <v>1834</v>
      </c>
      <c r="K998" s="34">
        <v>0</v>
      </c>
      <c r="L998" s="56"/>
      <c r="M998" s="34">
        <f t="shared" si="20"/>
        <v>0</v>
      </c>
      <c r="N998" s="34">
        <f t="shared" si="21"/>
        <v>0</v>
      </c>
      <c r="O998" s="36" t="e">
        <f t="shared" si="17"/>
        <v>#DIV/0!</v>
      </c>
    </row>
    <row r="999" spans="1:15" x14ac:dyDescent="0.25">
      <c r="A999" s="39">
        <v>101105</v>
      </c>
      <c r="B999" s="30" t="s">
        <v>45</v>
      </c>
      <c r="C999" s="30" t="s">
        <v>1021</v>
      </c>
      <c r="D999" s="30" t="s">
        <v>1026</v>
      </c>
      <c r="E999" s="68"/>
      <c r="F999" s="29">
        <v>0</v>
      </c>
      <c r="G999" s="29">
        <f t="shared" si="18"/>
        <v>0</v>
      </c>
      <c r="H999" s="29">
        <v>0</v>
      </c>
      <c r="I999" s="66">
        <f t="shared" si="19"/>
        <v>0</v>
      </c>
      <c r="J999" s="69" t="s">
        <v>1834</v>
      </c>
      <c r="K999" s="34">
        <v>0</v>
      </c>
      <c r="L999" s="56"/>
      <c r="M999" s="34">
        <f t="shared" si="20"/>
        <v>0</v>
      </c>
      <c r="N999" s="34">
        <f t="shared" si="21"/>
        <v>0</v>
      </c>
      <c r="O999" s="36" t="e">
        <f t="shared" si="17"/>
        <v>#DIV/0!</v>
      </c>
    </row>
    <row r="1000" spans="1:15" x14ac:dyDescent="0.25">
      <c r="A1000" s="39">
        <v>101106</v>
      </c>
      <c r="B1000" s="30" t="s">
        <v>45</v>
      </c>
      <c r="C1000" s="30" t="s">
        <v>1021</v>
      </c>
      <c r="D1000" s="30" t="s">
        <v>1027</v>
      </c>
      <c r="E1000" s="68"/>
      <c r="F1000" s="29">
        <v>0</v>
      </c>
      <c r="G1000" s="29">
        <f t="shared" si="18"/>
        <v>0</v>
      </c>
      <c r="H1000" s="29">
        <v>0</v>
      </c>
      <c r="I1000" s="66">
        <f t="shared" si="19"/>
        <v>0</v>
      </c>
      <c r="J1000" s="69" t="s">
        <v>1834</v>
      </c>
      <c r="K1000" s="34">
        <v>0</v>
      </c>
      <c r="L1000" s="29">
        <v>0</v>
      </c>
      <c r="M1000" s="34">
        <f t="shared" si="20"/>
        <v>0</v>
      </c>
      <c r="N1000" s="34">
        <f t="shared" si="21"/>
        <v>0</v>
      </c>
      <c r="O1000" s="36" t="e">
        <f t="shared" si="17"/>
        <v>#DIV/0!</v>
      </c>
    </row>
    <row r="1001" spans="1:15" x14ac:dyDescent="0.25">
      <c r="A1001" s="39">
        <v>101107</v>
      </c>
      <c r="B1001" s="30" t="s">
        <v>45</v>
      </c>
      <c r="C1001" s="30" t="s">
        <v>1021</v>
      </c>
      <c r="D1001" s="30" t="s">
        <v>508</v>
      </c>
      <c r="E1001" s="68"/>
      <c r="F1001" s="29">
        <v>0</v>
      </c>
      <c r="G1001" s="29">
        <f t="shared" si="18"/>
        <v>0</v>
      </c>
      <c r="H1001" s="29">
        <v>0</v>
      </c>
      <c r="I1001" s="66">
        <f t="shared" si="19"/>
        <v>0</v>
      </c>
      <c r="J1001" s="69" t="s">
        <v>1834</v>
      </c>
      <c r="K1001" s="34">
        <v>0</v>
      </c>
      <c r="L1001" s="56"/>
      <c r="M1001" s="34">
        <f t="shared" si="20"/>
        <v>0</v>
      </c>
      <c r="N1001" s="34">
        <f t="shared" si="21"/>
        <v>0</v>
      </c>
      <c r="O1001" s="36" t="e">
        <f t="shared" si="17"/>
        <v>#DIV/0!</v>
      </c>
    </row>
    <row r="1002" spans="1:15" x14ac:dyDescent="0.25">
      <c r="A1002" s="39">
        <v>101108</v>
      </c>
      <c r="B1002" s="30" t="s">
        <v>45</v>
      </c>
      <c r="C1002" s="30" t="s">
        <v>1021</v>
      </c>
      <c r="D1002" s="30" t="s">
        <v>1028</v>
      </c>
      <c r="E1002" s="68"/>
      <c r="F1002" s="29">
        <v>0</v>
      </c>
      <c r="G1002" s="29">
        <f t="shared" si="18"/>
        <v>0</v>
      </c>
      <c r="H1002" s="29">
        <v>0</v>
      </c>
      <c r="I1002" s="66">
        <f t="shared" si="19"/>
        <v>0</v>
      </c>
      <c r="J1002" s="69" t="s">
        <v>1834</v>
      </c>
      <c r="K1002" s="34">
        <v>0</v>
      </c>
      <c r="L1002" s="56"/>
      <c r="M1002" s="34">
        <f t="shared" si="20"/>
        <v>0</v>
      </c>
      <c r="N1002" s="34">
        <f t="shared" si="21"/>
        <v>0</v>
      </c>
      <c r="O1002" s="36" t="e">
        <f t="shared" si="17"/>
        <v>#DIV/0!</v>
      </c>
    </row>
    <row r="1003" spans="1:15" x14ac:dyDescent="0.25">
      <c r="A1003" s="39">
        <v>110101</v>
      </c>
      <c r="B1003" s="30" t="s">
        <v>46</v>
      </c>
      <c r="C1003" s="30" t="s">
        <v>46</v>
      </c>
      <c r="D1003" s="30" t="s">
        <v>46</v>
      </c>
      <c r="E1003" s="64">
        <v>143099</v>
      </c>
      <c r="F1003" s="65">
        <v>164169</v>
      </c>
      <c r="G1003" s="65">
        <f t="shared" si="18"/>
        <v>21070</v>
      </c>
      <c r="H1003" s="65">
        <v>122287</v>
      </c>
      <c r="I1003" s="66">
        <f t="shared" si="19"/>
        <v>41882</v>
      </c>
      <c r="J1003" s="67">
        <v>0.25509999999999999</v>
      </c>
      <c r="K1003" s="34">
        <v>168223</v>
      </c>
      <c r="L1003" s="29">
        <v>0</v>
      </c>
      <c r="M1003" s="35">
        <f t="shared" si="20"/>
        <v>122287</v>
      </c>
      <c r="N1003" s="35">
        <f t="shared" si="21"/>
        <v>45936</v>
      </c>
      <c r="O1003" s="36">
        <f t="shared" si="17"/>
        <v>0.27306610867717257</v>
      </c>
    </row>
    <row r="1004" spans="1:15" x14ac:dyDescent="0.25">
      <c r="A1004" s="39">
        <v>110102</v>
      </c>
      <c r="B1004" s="30" t="s">
        <v>46</v>
      </c>
      <c r="C1004" s="30" t="s">
        <v>46</v>
      </c>
      <c r="D1004" s="30" t="s">
        <v>1029</v>
      </c>
      <c r="E1004" s="64">
        <v>36643</v>
      </c>
      <c r="F1004" s="65">
        <v>40907</v>
      </c>
      <c r="G1004" s="65">
        <f t="shared" si="18"/>
        <v>4264</v>
      </c>
      <c r="H1004" s="65">
        <v>33887</v>
      </c>
      <c r="I1004" s="66">
        <f t="shared" si="19"/>
        <v>7020</v>
      </c>
      <c r="J1004" s="67">
        <v>0.1716</v>
      </c>
      <c r="K1004" s="34">
        <v>42349</v>
      </c>
      <c r="L1004" s="56"/>
      <c r="M1004" s="35">
        <f t="shared" si="20"/>
        <v>33887</v>
      </c>
      <c r="N1004" s="35">
        <f t="shared" si="21"/>
        <v>8462</v>
      </c>
      <c r="O1004" s="36">
        <f t="shared" si="17"/>
        <v>0.19981581619400693</v>
      </c>
    </row>
    <row r="1005" spans="1:15" x14ac:dyDescent="0.25">
      <c r="A1005" s="39">
        <v>110103</v>
      </c>
      <c r="B1005" s="30" t="s">
        <v>46</v>
      </c>
      <c r="C1005" s="30" t="s">
        <v>46</v>
      </c>
      <c r="D1005" s="30" t="s">
        <v>1030</v>
      </c>
      <c r="E1005" s="64">
        <v>18621</v>
      </c>
      <c r="F1005" s="65">
        <v>20864</v>
      </c>
      <c r="G1005" s="65">
        <f t="shared" si="18"/>
        <v>2243</v>
      </c>
      <c r="H1005" s="65">
        <v>11006</v>
      </c>
      <c r="I1005" s="66">
        <f t="shared" si="19"/>
        <v>9858</v>
      </c>
      <c r="J1005" s="67">
        <v>0.47249999999999998</v>
      </c>
      <c r="K1005" s="34">
        <v>21847</v>
      </c>
      <c r="L1005" s="56"/>
      <c r="M1005" s="35">
        <f t="shared" si="20"/>
        <v>11006</v>
      </c>
      <c r="N1005" s="35">
        <f t="shared" si="21"/>
        <v>10841</v>
      </c>
      <c r="O1005" s="36">
        <f t="shared" si="17"/>
        <v>0.49622373781297202</v>
      </c>
    </row>
    <row r="1006" spans="1:15" x14ac:dyDescent="0.25">
      <c r="A1006" s="39">
        <v>110104</v>
      </c>
      <c r="B1006" s="30" t="s">
        <v>46</v>
      </c>
      <c r="C1006" s="30" t="s">
        <v>46</v>
      </c>
      <c r="D1006" s="30" t="s">
        <v>1031</v>
      </c>
      <c r="E1006" s="64">
        <v>2244</v>
      </c>
      <c r="F1006" s="65">
        <v>2735</v>
      </c>
      <c r="G1006" s="65">
        <f t="shared" si="18"/>
        <v>491</v>
      </c>
      <c r="H1006" s="65">
        <v>1570</v>
      </c>
      <c r="I1006" s="66">
        <f t="shared" si="19"/>
        <v>1165</v>
      </c>
      <c r="J1006" s="67">
        <v>0.42599999999999999</v>
      </c>
      <c r="K1006" s="34">
        <v>3001</v>
      </c>
      <c r="L1006" s="56"/>
      <c r="M1006" s="35">
        <f t="shared" si="20"/>
        <v>1570</v>
      </c>
      <c r="N1006" s="35">
        <f t="shared" si="21"/>
        <v>1431</v>
      </c>
      <c r="O1006" s="36">
        <f t="shared" si="17"/>
        <v>0.4768410529823392</v>
      </c>
    </row>
    <row r="1007" spans="1:15" x14ac:dyDescent="0.25">
      <c r="A1007" s="39">
        <v>110105</v>
      </c>
      <c r="B1007" s="30" t="s">
        <v>46</v>
      </c>
      <c r="C1007" s="30" t="s">
        <v>46</v>
      </c>
      <c r="D1007" s="30" t="s">
        <v>1032</v>
      </c>
      <c r="E1007" s="64">
        <v>6056</v>
      </c>
      <c r="F1007" s="65">
        <v>6632</v>
      </c>
      <c r="G1007" s="65">
        <f t="shared" si="18"/>
        <v>576</v>
      </c>
      <c r="H1007" s="65">
        <v>5287</v>
      </c>
      <c r="I1007" s="66">
        <f t="shared" si="19"/>
        <v>1345</v>
      </c>
      <c r="J1007" s="67">
        <v>0.20280000000000001</v>
      </c>
      <c r="K1007" s="34">
        <v>6785</v>
      </c>
      <c r="L1007" s="56"/>
      <c r="M1007" s="35">
        <f t="shared" si="20"/>
        <v>5287</v>
      </c>
      <c r="N1007" s="35">
        <f t="shared" si="21"/>
        <v>1498</v>
      </c>
      <c r="O1007" s="36">
        <f t="shared" si="17"/>
        <v>0.22078113485630066</v>
      </c>
    </row>
    <row r="1008" spans="1:15" x14ac:dyDescent="0.25">
      <c r="A1008" s="39">
        <v>110106</v>
      </c>
      <c r="B1008" s="30" t="s">
        <v>46</v>
      </c>
      <c r="C1008" s="30" t="s">
        <v>46</v>
      </c>
      <c r="D1008" s="30" t="s">
        <v>1033</v>
      </c>
      <c r="E1008" s="64">
        <v>53068</v>
      </c>
      <c r="F1008" s="65">
        <v>58463</v>
      </c>
      <c r="G1008" s="65">
        <f t="shared" si="18"/>
        <v>5395</v>
      </c>
      <c r="H1008" s="65">
        <v>48899</v>
      </c>
      <c r="I1008" s="66">
        <f t="shared" si="19"/>
        <v>9564</v>
      </c>
      <c r="J1008" s="67">
        <v>0.1636</v>
      </c>
      <c r="K1008" s="34">
        <v>59381</v>
      </c>
      <c r="L1008" s="29">
        <v>0</v>
      </c>
      <c r="M1008" s="35">
        <f t="shared" si="20"/>
        <v>48899</v>
      </c>
      <c r="N1008" s="35">
        <f t="shared" si="21"/>
        <v>10482</v>
      </c>
      <c r="O1008" s="36">
        <f t="shared" si="17"/>
        <v>0.17652110944578231</v>
      </c>
    </row>
    <row r="1009" spans="1:15" x14ac:dyDescent="0.25">
      <c r="A1009" s="39">
        <v>110107</v>
      </c>
      <c r="B1009" s="30" t="s">
        <v>46</v>
      </c>
      <c r="C1009" s="30" t="s">
        <v>46</v>
      </c>
      <c r="D1009" s="30" t="s">
        <v>1034</v>
      </c>
      <c r="E1009" s="68"/>
      <c r="F1009" s="29">
        <v>0</v>
      </c>
      <c r="G1009" s="29">
        <f t="shared" si="18"/>
        <v>0</v>
      </c>
      <c r="H1009" s="29">
        <v>0</v>
      </c>
      <c r="I1009" s="66">
        <f t="shared" si="19"/>
        <v>0</v>
      </c>
      <c r="J1009" s="69" t="s">
        <v>1834</v>
      </c>
      <c r="K1009" s="34">
        <v>0</v>
      </c>
      <c r="L1009" s="56"/>
      <c r="M1009" s="34">
        <f t="shared" si="20"/>
        <v>0</v>
      </c>
      <c r="N1009" s="34">
        <f t="shared" si="21"/>
        <v>0</v>
      </c>
      <c r="O1009" s="36" t="e">
        <f t="shared" si="17"/>
        <v>#DIV/0!</v>
      </c>
    </row>
    <row r="1010" spans="1:15" x14ac:dyDescent="0.25">
      <c r="A1010" s="39">
        <v>110108</v>
      </c>
      <c r="B1010" s="30" t="s">
        <v>46</v>
      </c>
      <c r="C1010" s="30" t="s">
        <v>46</v>
      </c>
      <c r="D1010" s="30" t="s">
        <v>1035</v>
      </c>
      <c r="E1010" s="64">
        <v>24716</v>
      </c>
      <c r="F1010" s="65">
        <v>27515</v>
      </c>
      <c r="G1010" s="65">
        <f t="shared" si="18"/>
        <v>2799</v>
      </c>
      <c r="H1010" s="65">
        <v>16957</v>
      </c>
      <c r="I1010" s="66">
        <f t="shared" si="19"/>
        <v>10558</v>
      </c>
      <c r="J1010" s="67">
        <v>0.38369999999999999</v>
      </c>
      <c r="K1010" s="34">
        <v>28986</v>
      </c>
      <c r="L1010" s="29">
        <v>0</v>
      </c>
      <c r="M1010" s="35">
        <f t="shared" si="20"/>
        <v>16957</v>
      </c>
      <c r="N1010" s="35">
        <f t="shared" si="21"/>
        <v>12029</v>
      </c>
      <c r="O1010" s="36">
        <f t="shared" si="17"/>
        <v>0.4149934451114331</v>
      </c>
    </row>
    <row r="1011" spans="1:15" x14ac:dyDescent="0.25">
      <c r="A1011" s="39">
        <v>110109</v>
      </c>
      <c r="B1011" s="30" t="s">
        <v>46</v>
      </c>
      <c r="C1011" s="30" t="s">
        <v>46</v>
      </c>
      <c r="D1011" s="30" t="s">
        <v>1036</v>
      </c>
      <c r="E1011" s="64">
        <v>3263</v>
      </c>
      <c r="F1011" s="65">
        <v>3654</v>
      </c>
      <c r="G1011" s="65">
        <f t="shared" si="18"/>
        <v>391</v>
      </c>
      <c r="H1011" s="65">
        <v>2432</v>
      </c>
      <c r="I1011" s="66">
        <f t="shared" si="19"/>
        <v>1222</v>
      </c>
      <c r="J1011" s="67">
        <v>0.33439999999999998</v>
      </c>
      <c r="K1011" s="34">
        <v>3791</v>
      </c>
      <c r="L1011" s="29">
        <v>86</v>
      </c>
      <c r="M1011" s="35">
        <f t="shared" si="20"/>
        <v>2518</v>
      </c>
      <c r="N1011" s="35">
        <f t="shared" si="21"/>
        <v>1273</v>
      </c>
      <c r="O1011" s="36">
        <f t="shared" si="17"/>
        <v>0.3357953046689528</v>
      </c>
    </row>
    <row r="1012" spans="1:15" x14ac:dyDescent="0.25">
      <c r="A1012" s="39">
        <v>110110</v>
      </c>
      <c r="B1012" s="30" t="s">
        <v>46</v>
      </c>
      <c r="C1012" s="30" t="s">
        <v>46</v>
      </c>
      <c r="D1012" s="30" t="s">
        <v>522</v>
      </c>
      <c r="E1012" s="64">
        <v>7584</v>
      </c>
      <c r="F1012" s="65">
        <v>8345</v>
      </c>
      <c r="G1012" s="65">
        <f t="shared" si="18"/>
        <v>761</v>
      </c>
      <c r="H1012" s="65">
        <v>7185</v>
      </c>
      <c r="I1012" s="66">
        <f t="shared" si="19"/>
        <v>1160</v>
      </c>
      <c r="J1012" s="67">
        <v>0.13900000000000001</v>
      </c>
      <c r="K1012" s="34">
        <v>8513</v>
      </c>
      <c r="L1012" s="56"/>
      <c r="M1012" s="35">
        <f t="shared" si="20"/>
        <v>7185</v>
      </c>
      <c r="N1012" s="35">
        <f t="shared" si="21"/>
        <v>1328</v>
      </c>
      <c r="O1012" s="36">
        <f t="shared" si="17"/>
        <v>0.15599671091272171</v>
      </c>
    </row>
    <row r="1013" spans="1:15" x14ac:dyDescent="0.25">
      <c r="A1013" s="39">
        <v>110111</v>
      </c>
      <c r="B1013" s="30" t="s">
        <v>46</v>
      </c>
      <c r="C1013" s="30" t="s">
        <v>46</v>
      </c>
      <c r="D1013" s="30" t="s">
        <v>753</v>
      </c>
      <c r="E1013" s="64">
        <v>18791</v>
      </c>
      <c r="F1013" s="65">
        <v>21566</v>
      </c>
      <c r="G1013" s="65">
        <f t="shared" si="18"/>
        <v>2775</v>
      </c>
      <c r="H1013" s="65">
        <v>16302</v>
      </c>
      <c r="I1013" s="66">
        <f t="shared" si="19"/>
        <v>5264</v>
      </c>
      <c r="J1013" s="67">
        <v>0.24410000000000001</v>
      </c>
      <c r="K1013" s="34">
        <v>22390</v>
      </c>
      <c r="L1013" s="29">
        <v>0</v>
      </c>
      <c r="M1013" s="35">
        <f t="shared" si="20"/>
        <v>16302</v>
      </c>
      <c r="N1013" s="35">
        <f t="shared" si="21"/>
        <v>6088</v>
      </c>
      <c r="O1013" s="36">
        <f t="shared" si="17"/>
        <v>0.27190710138454666</v>
      </c>
    </row>
    <row r="1014" spans="1:15" x14ac:dyDescent="0.25">
      <c r="A1014" s="39">
        <v>110112</v>
      </c>
      <c r="B1014" s="30" t="s">
        <v>46</v>
      </c>
      <c r="C1014" s="30" t="s">
        <v>46</v>
      </c>
      <c r="D1014" s="30" t="s">
        <v>1037</v>
      </c>
      <c r="E1014" s="64">
        <v>28004</v>
      </c>
      <c r="F1014" s="65">
        <v>31061</v>
      </c>
      <c r="G1014" s="65">
        <f t="shared" si="18"/>
        <v>3057</v>
      </c>
      <c r="H1014" s="65">
        <v>23603</v>
      </c>
      <c r="I1014" s="66">
        <f t="shared" si="19"/>
        <v>7458</v>
      </c>
      <c r="J1014" s="67">
        <v>0.24010000000000001</v>
      </c>
      <c r="K1014" s="34">
        <v>32470</v>
      </c>
      <c r="L1014" s="56"/>
      <c r="M1014" s="35">
        <f t="shared" si="20"/>
        <v>23603</v>
      </c>
      <c r="N1014" s="35">
        <f t="shared" si="21"/>
        <v>8867</v>
      </c>
      <c r="O1014" s="36">
        <f t="shared" si="17"/>
        <v>0.27308284570372654</v>
      </c>
    </row>
    <row r="1015" spans="1:15" x14ac:dyDescent="0.25">
      <c r="A1015" s="39">
        <v>110113</v>
      </c>
      <c r="B1015" s="30" t="s">
        <v>46</v>
      </c>
      <c r="C1015" s="30" t="s">
        <v>46</v>
      </c>
      <c r="D1015" s="30" t="s">
        <v>1038</v>
      </c>
      <c r="E1015" s="64">
        <v>2565</v>
      </c>
      <c r="F1015" s="65">
        <v>2764</v>
      </c>
      <c r="G1015" s="65">
        <f t="shared" si="18"/>
        <v>199</v>
      </c>
      <c r="H1015" s="65">
        <v>2445</v>
      </c>
      <c r="I1015" s="66">
        <f t="shared" si="19"/>
        <v>319</v>
      </c>
      <c r="J1015" s="67">
        <v>0.1154</v>
      </c>
      <c r="K1015" s="34">
        <v>2830</v>
      </c>
      <c r="L1015" s="56"/>
      <c r="M1015" s="35">
        <f t="shared" si="20"/>
        <v>2445</v>
      </c>
      <c r="N1015" s="35">
        <f t="shared" si="21"/>
        <v>385</v>
      </c>
      <c r="O1015" s="36">
        <f t="shared" si="17"/>
        <v>0.13604240282685512</v>
      </c>
    </row>
    <row r="1016" spans="1:15" x14ac:dyDescent="0.25">
      <c r="A1016" s="39">
        <v>110114</v>
      </c>
      <c r="B1016" s="30" t="s">
        <v>46</v>
      </c>
      <c r="C1016" s="30" t="s">
        <v>46</v>
      </c>
      <c r="D1016" s="30" t="s">
        <v>1039</v>
      </c>
      <c r="E1016" s="68"/>
      <c r="F1016" s="29">
        <v>0</v>
      </c>
      <c r="G1016" s="29">
        <f t="shared" si="18"/>
        <v>0</v>
      </c>
      <c r="H1016" s="29">
        <v>0</v>
      </c>
      <c r="I1016" s="66">
        <f t="shared" si="19"/>
        <v>0</v>
      </c>
      <c r="J1016" s="69" t="s">
        <v>1834</v>
      </c>
      <c r="K1016" s="34">
        <v>0</v>
      </c>
      <c r="L1016" s="56"/>
      <c r="M1016" s="34">
        <f t="shared" si="20"/>
        <v>0</v>
      </c>
      <c r="N1016" s="34">
        <f t="shared" si="21"/>
        <v>0</v>
      </c>
      <c r="O1016" s="36" t="e">
        <f t="shared" si="17"/>
        <v>#DIV/0!</v>
      </c>
    </row>
    <row r="1017" spans="1:15" x14ac:dyDescent="0.25">
      <c r="A1017" s="39">
        <v>110201</v>
      </c>
      <c r="B1017" s="30" t="s">
        <v>46</v>
      </c>
      <c r="C1017" s="30" t="s">
        <v>1040</v>
      </c>
      <c r="D1017" s="30" t="s">
        <v>1041</v>
      </c>
      <c r="E1017" s="64">
        <v>65740</v>
      </c>
      <c r="F1017" s="65">
        <v>75486</v>
      </c>
      <c r="G1017" s="65">
        <f t="shared" si="18"/>
        <v>9746</v>
      </c>
      <c r="H1017" s="65">
        <v>61392</v>
      </c>
      <c r="I1017" s="66">
        <f t="shared" si="19"/>
        <v>14094</v>
      </c>
      <c r="J1017" s="67">
        <v>0.1867</v>
      </c>
      <c r="K1017" s="34">
        <v>77070</v>
      </c>
      <c r="L1017" s="56"/>
      <c r="M1017" s="35">
        <f t="shared" si="20"/>
        <v>61392</v>
      </c>
      <c r="N1017" s="35">
        <f t="shared" si="21"/>
        <v>15678</v>
      </c>
      <c r="O1017" s="36">
        <f t="shared" si="17"/>
        <v>0.20342545737641105</v>
      </c>
    </row>
    <row r="1018" spans="1:15" x14ac:dyDescent="0.25">
      <c r="A1018" s="39">
        <v>110202</v>
      </c>
      <c r="B1018" s="30" t="s">
        <v>46</v>
      </c>
      <c r="C1018" s="30" t="s">
        <v>1040</v>
      </c>
      <c r="D1018" s="30" t="s">
        <v>1042</v>
      </c>
      <c r="E1018" s="64">
        <v>5933</v>
      </c>
      <c r="F1018" s="65">
        <v>6549</v>
      </c>
      <c r="G1018" s="65">
        <f t="shared" si="18"/>
        <v>616</v>
      </c>
      <c r="H1018" s="65">
        <v>3720</v>
      </c>
      <c r="I1018" s="66">
        <f t="shared" si="19"/>
        <v>2829</v>
      </c>
      <c r="J1018" s="67">
        <v>0.432</v>
      </c>
      <c r="K1018" s="34">
        <v>6833</v>
      </c>
      <c r="L1018" s="56"/>
      <c r="M1018" s="35">
        <f t="shared" si="20"/>
        <v>3720</v>
      </c>
      <c r="N1018" s="35">
        <f t="shared" si="21"/>
        <v>3113</v>
      </c>
      <c r="O1018" s="36">
        <f t="shared" si="17"/>
        <v>0.45558319918044782</v>
      </c>
    </row>
    <row r="1019" spans="1:15" x14ac:dyDescent="0.25">
      <c r="A1019" s="39">
        <v>110203</v>
      </c>
      <c r="B1019" s="30" t="s">
        <v>46</v>
      </c>
      <c r="C1019" s="30" t="s">
        <v>1040</v>
      </c>
      <c r="D1019" s="30" t="s">
        <v>1043</v>
      </c>
      <c r="E1019" s="68"/>
      <c r="F1019" s="29">
        <v>0</v>
      </c>
      <c r="G1019" s="29">
        <f t="shared" si="18"/>
        <v>0</v>
      </c>
      <c r="H1019" s="29">
        <v>0</v>
      </c>
      <c r="I1019" s="66">
        <f t="shared" si="19"/>
        <v>0</v>
      </c>
      <c r="J1019" s="69" t="s">
        <v>1834</v>
      </c>
      <c r="K1019" s="34">
        <v>0</v>
      </c>
      <c r="L1019" s="56"/>
      <c r="M1019" s="34">
        <f t="shared" si="20"/>
        <v>0</v>
      </c>
      <c r="N1019" s="34">
        <f t="shared" si="21"/>
        <v>0</v>
      </c>
      <c r="O1019" s="36" t="e">
        <f t="shared" si="17"/>
        <v>#DIV/0!</v>
      </c>
    </row>
    <row r="1020" spans="1:15" x14ac:dyDescent="0.25">
      <c r="A1020" s="39">
        <v>110204</v>
      </c>
      <c r="B1020" s="30" t="s">
        <v>46</v>
      </c>
      <c r="C1020" s="30" t="s">
        <v>1040</v>
      </c>
      <c r="D1020" s="30" t="s">
        <v>1044</v>
      </c>
      <c r="E1020" s="64">
        <v>4663</v>
      </c>
      <c r="F1020" s="65">
        <v>5213</v>
      </c>
      <c r="G1020" s="65">
        <f t="shared" si="18"/>
        <v>550</v>
      </c>
      <c r="H1020" s="65">
        <v>4474</v>
      </c>
      <c r="I1020" s="66">
        <f t="shared" si="19"/>
        <v>739</v>
      </c>
      <c r="J1020" s="67">
        <v>0.14180000000000001</v>
      </c>
      <c r="K1020" s="34">
        <v>5321</v>
      </c>
      <c r="L1020" s="56"/>
      <c r="M1020" s="35">
        <f t="shared" si="20"/>
        <v>4474</v>
      </c>
      <c r="N1020" s="35">
        <f t="shared" si="21"/>
        <v>847</v>
      </c>
      <c r="O1020" s="36">
        <f t="shared" si="17"/>
        <v>0.15918060514940802</v>
      </c>
    </row>
    <row r="1021" spans="1:15" x14ac:dyDescent="0.25">
      <c r="A1021" s="39">
        <v>110205</v>
      </c>
      <c r="B1021" s="30" t="s">
        <v>46</v>
      </c>
      <c r="C1021" s="30" t="s">
        <v>1040</v>
      </c>
      <c r="D1021" s="30" t="s">
        <v>902</v>
      </c>
      <c r="E1021" s="64">
        <v>2685</v>
      </c>
      <c r="F1021" s="65">
        <v>3010</v>
      </c>
      <c r="G1021" s="65">
        <f t="shared" si="18"/>
        <v>325</v>
      </c>
      <c r="H1021" s="65">
        <v>2604</v>
      </c>
      <c r="I1021" s="66">
        <f t="shared" si="19"/>
        <v>406</v>
      </c>
      <c r="J1021" s="67">
        <v>0.13489999999999999</v>
      </c>
      <c r="K1021" s="34">
        <v>3087</v>
      </c>
      <c r="L1021" s="29">
        <v>0</v>
      </c>
      <c r="M1021" s="35">
        <f t="shared" si="20"/>
        <v>2604</v>
      </c>
      <c r="N1021" s="35">
        <f t="shared" si="21"/>
        <v>483</v>
      </c>
      <c r="O1021" s="36">
        <f t="shared" si="17"/>
        <v>0.15646258503401361</v>
      </c>
    </row>
    <row r="1022" spans="1:15" x14ac:dyDescent="0.25">
      <c r="A1022" s="39">
        <v>110206</v>
      </c>
      <c r="B1022" s="30" t="s">
        <v>46</v>
      </c>
      <c r="C1022" s="30" t="s">
        <v>1040</v>
      </c>
      <c r="D1022" s="30" t="s">
        <v>1045</v>
      </c>
      <c r="E1022" s="64">
        <v>24236</v>
      </c>
      <c r="F1022" s="65">
        <v>27061</v>
      </c>
      <c r="G1022" s="65">
        <f t="shared" si="18"/>
        <v>2825</v>
      </c>
      <c r="H1022" s="65">
        <v>22222</v>
      </c>
      <c r="I1022" s="66">
        <f t="shared" si="19"/>
        <v>4839</v>
      </c>
      <c r="J1022" s="67">
        <v>0.17879999999999999</v>
      </c>
      <c r="K1022" s="34">
        <v>27906</v>
      </c>
      <c r="L1022" s="56"/>
      <c r="M1022" s="35">
        <f t="shared" si="20"/>
        <v>22222</v>
      </c>
      <c r="N1022" s="35">
        <f t="shared" si="21"/>
        <v>5684</v>
      </c>
      <c r="O1022" s="36">
        <f t="shared" si="17"/>
        <v>0.20368379559951266</v>
      </c>
    </row>
    <row r="1023" spans="1:15" x14ac:dyDescent="0.25">
      <c r="A1023" s="39">
        <v>110207</v>
      </c>
      <c r="B1023" s="30" t="s">
        <v>46</v>
      </c>
      <c r="C1023" s="30" t="s">
        <v>1040</v>
      </c>
      <c r="D1023" s="30" t="s">
        <v>1034</v>
      </c>
      <c r="E1023" s="64">
        <v>60546</v>
      </c>
      <c r="F1023" s="65">
        <v>71511</v>
      </c>
      <c r="G1023" s="65">
        <f t="shared" si="18"/>
        <v>10965</v>
      </c>
      <c r="H1023" s="65">
        <v>51038</v>
      </c>
      <c r="I1023" s="66">
        <f t="shared" si="19"/>
        <v>20473</v>
      </c>
      <c r="J1023" s="67">
        <v>0.2863</v>
      </c>
      <c r="K1023" s="34">
        <v>73510</v>
      </c>
      <c r="L1023" s="29">
        <v>0</v>
      </c>
      <c r="M1023" s="35">
        <f t="shared" si="20"/>
        <v>51038</v>
      </c>
      <c r="N1023" s="35">
        <f t="shared" si="21"/>
        <v>22472</v>
      </c>
      <c r="O1023" s="36">
        <f t="shared" si="17"/>
        <v>0.30569990477486059</v>
      </c>
    </row>
    <row r="1024" spans="1:15" x14ac:dyDescent="0.25">
      <c r="A1024" s="39">
        <v>110208</v>
      </c>
      <c r="B1024" s="30" t="s">
        <v>46</v>
      </c>
      <c r="C1024" s="30" t="s">
        <v>1040</v>
      </c>
      <c r="D1024" s="30" t="s">
        <v>1046</v>
      </c>
      <c r="E1024" s="68"/>
      <c r="F1024" s="29">
        <v>0</v>
      </c>
      <c r="G1024" s="29">
        <f t="shared" si="18"/>
        <v>0</v>
      </c>
      <c r="H1024" s="29">
        <v>0</v>
      </c>
      <c r="I1024" s="66">
        <f t="shared" si="19"/>
        <v>0</v>
      </c>
      <c r="J1024" s="69" t="s">
        <v>1834</v>
      </c>
      <c r="K1024" s="34">
        <v>0</v>
      </c>
      <c r="L1024" s="56"/>
      <c r="M1024" s="34">
        <f t="shared" si="20"/>
        <v>0</v>
      </c>
      <c r="N1024" s="34">
        <f t="shared" si="21"/>
        <v>0</v>
      </c>
      <c r="O1024" s="36" t="e">
        <f t="shared" si="17"/>
        <v>#DIV/0!</v>
      </c>
    </row>
    <row r="1025" spans="1:15" x14ac:dyDescent="0.25">
      <c r="A1025" s="39">
        <v>110209</v>
      </c>
      <c r="B1025" s="30" t="s">
        <v>46</v>
      </c>
      <c r="C1025" s="30" t="s">
        <v>1040</v>
      </c>
      <c r="D1025" s="30" t="s">
        <v>1047</v>
      </c>
      <c r="E1025" s="68"/>
      <c r="F1025" s="29">
        <v>0</v>
      </c>
      <c r="G1025" s="29">
        <f t="shared" si="18"/>
        <v>0</v>
      </c>
      <c r="H1025" s="29">
        <v>0</v>
      </c>
      <c r="I1025" s="66">
        <f t="shared" si="19"/>
        <v>0</v>
      </c>
      <c r="J1025" s="69" t="s">
        <v>1834</v>
      </c>
      <c r="K1025" s="34">
        <v>0</v>
      </c>
      <c r="L1025" s="56"/>
      <c r="M1025" s="34">
        <f t="shared" si="20"/>
        <v>0</v>
      </c>
      <c r="N1025" s="34">
        <f t="shared" si="21"/>
        <v>0</v>
      </c>
      <c r="O1025" s="36" t="e">
        <f t="shared" si="17"/>
        <v>#DIV/0!</v>
      </c>
    </row>
    <row r="1026" spans="1:15" x14ac:dyDescent="0.25">
      <c r="A1026" s="39">
        <v>110210</v>
      </c>
      <c r="B1026" s="30" t="s">
        <v>46</v>
      </c>
      <c r="C1026" s="30" t="s">
        <v>1040</v>
      </c>
      <c r="D1026" s="30" t="s">
        <v>1048</v>
      </c>
      <c r="E1026" s="64">
        <v>28682</v>
      </c>
      <c r="F1026" s="65">
        <v>31663</v>
      </c>
      <c r="G1026" s="65">
        <f t="shared" si="18"/>
        <v>2981</v>
      </c>
      <c r="H1026" s="65">
        <v>27769</v>
      </c>
      <c r="I1026" s="66">
        <f t="shared" si="19"/>
        <v>3894</v>
      </c>
      <c r="J1026" s="67">
        <v>0.123</v>
      </c>
      <c r="K1026" s="34">
        <v>32531</v>
      </c>
      <c r="L1026" s="56"/>
      <c r="M1026" s="35">
        <f t="shared" si="20"/>
        <v>27769</v>
      </c>
      <c r="N1026" s="35">
        <f t="shared" si="21"/>
        <v>4762</v>
      </c>
      <c r="O1026" s="36">
        <f t="shared" si="17"/>
        <v>0.14638344963265809</v>
      </c>
    </row>
    <row r="1027" spans="1:15" x14ac:dyDescent="0.25">
      <c r="A1027" s="39">
        <v>110211</v>
      </c>
      <c r="B1027" s="30" t="s">
        <v>46</v>
      </c>
      <c r="C1027" s="30" t="s">
        <v>1040</v>
      </c>
      <c r="D1027" s="30" t="s">
        <v>1049</v>
      </c>
      <c r="E1027" s="64">
        <v>5200</v>
      </c>
      <c r="F1027" s="65">
        <v>6072</v>
      </c>
      <c r="G1027" s="65">
        <f t="shared" si="18"/>
        <v>872</v>
      </c>
      <c r="H1027" s="65">
        <v>4635</v>
      </c>
      <c r="I1027" s="66">
        <f t="shared" si="19"/>
        <v>1437</v>
      </c>
      <c r="J1027" s="67">
        <v>0.23669999999999999</v>
      </c>
      <c r="K1027" s="34">
        <v>6260</v>
      </c>
      <c r="L1027" s="56"/>
      <c r="M1027" s="35">
        <f t="shared" si="20"/>
        <v>4635</v>
      </c>
      <c r="N1027" s="35">
        <f t="shared" si="21"/>
        <v>1625</v>
      </c>
      <c r="O1027" s="36">
        <f t="shared" si="17"/>
        <v>0.25958466453674123</v>
      </c>
    </row>
    <row r="1028" spans="1:15" x14ac:dyDescent="0.25">
      <c r="A1028" s="39">
        <v>110301</v>
      </c>
      <c r="B1028" s="30" t="s">
        <v>46</v>
      </c>
      <c r="C1028" s="30" t="s">
        <v>1050</v>
      </c>
      <c r="D1028" s="30" t="s">
        <v>1050</v>
      </c>
      <c r="E1028" s="64">
        <v>24746</v>
      </c>
      <c r="F1028" s="65">
        <v>27931</v>
      </c>
      <c r="G1028" s="65">
        <f t="shared" si="18"/>
        <v>3185</v>
      </c>
      <c r="H1028" s="65">
        <v>24436</v>
      </c>
      <c r="I1028" s="66">
        <f t="shared" si="19"/>
        <v>3495</v>
      </c>
      <c r="J1028" s="67">
        <v>0.12509999999999999</v>
      </c>
      <c r="K1028" s="34">
        <v>28471</v>
      </c>
      <c r="L1028" s="56"/>
      <c r="M1028" s="35">
        <f t="shared" si="20"/>
        <v>24436</v>
      </c>
      <c r="N1028" s="35">
        <f t="shared" si="21"/>
        <v>4035</v>
      </c>
      <c r="O1028" s="36">
        <f t="shared" si="17"/>
        <v>0.14172315689649118</v>
      </c>
    </row>
    <row r="1029" spans="1:15" x14ac:dyDescent="0.25">
      <c r="A1029" s="39">
        <v>110302</v>
      </c>
      <c r="B1029" s="30" t="s">
        <v>46</v>
      </c>
      <c r="C1029" s="30" t="s">
        <v>1050</v>
      </c>
      <c r="D1029" s="30" t="s">
        <v>1051</v>
      </c>
      <c r="E1029" s="68"/>
      <c r="F1029" s="29">
        <v>0</v>
      </c>
      <c r="G1029" s="29">
        <f t="shared" si="18"/>
        <v>0</v>
      </c>
      <c r="H1029" s="29">
        <v>0</v>
      </c>
      <c r="I1029" s="66">
        <f t="shared" si="19"/>
        <v>0</v>
      </c>
      <c r="J1029" s="69" t="s">
        <v>1834</v>
      </c>
      <c r="K1029" s="34">
        <v>0</v>
      </c>
      <c r="L1029" s="56"/>
      <c r="M1029" s="34">
        <f t="shared" si="20"/>
        <v>0</v>
      </c>
      <c r="N1029" s="34">
        <f t="shared" si="21"/>
        <v>0</v>
      </c>
      <c r="O1029" s="36" t="e">
        <f t="shared" si="17"/>
        <v>#DIV/0!</v>
      </c>
    </row>
    <row r="1030" spans="1:15" x14ac:dyDescent="0.25">
      <c r="A1030" s="39">
        <v>110303</v>
      </c>
      <c r="B1030" s="30" t="s">
        <v>46</v>
      </c>
      <c r="C1030" s="30" t="s">
        <v>1050</v>
      </c>
      <c r="D1030" s="30" t="s">
        <v>1052</v>
      </c>
      <c r="E1030" s="68"/>
      <c r="F1030" s="29">
        <v>0</v>
      </c>
      <c r="G1030" s="29">
        <f t="shared" si="18"/>
        <v>0</v>
      </c>
      <c r="H1030" s="29">
        <v>0</v>
      </c>
      <c r="I1030" s="66">
        <f t="shared" si="19"/>
        <v>0</v>
      </c>
      <c r="J1030" s="69" t="s">
        <v>1834</v>
      </c>
      <c r="K1030" s="34">
        <v>0</v>
      </c>
      <c r="L1030" s="56"/>
      <c r="M1030" s="34">
        <f t="shared" si="20"/>
        <v>0</v>
      </c>
      <c r="N1030" s="34">
        <f t="shared" si="21"/>
        <v>0</v>
      </c>
      <c r="O1030" s="36" t="e">
        <f t="shared" ref="O1030:O1284" si="22">N1030/K1030</f>
        <v>#DIV/0!</v>
      </c>
    </row>
    <row r="1031" spans="1:15" x14ac:dyDescent="0.25">
      <c r="A1031" s="39">
        <v>110304</v>
      </c>
      <c r="B1031" s="30" t="s">
        <v>46</v>
      </c>
      <c r="C1031" s="30" t="s">
        <v>1050</v>
      </c>
      <c r="D1031" s="30" t="s">
        <v>1053</v>
      </c>
      <c r="E1031" s="64">
        <v>14409</v>
      </c>
      <c r="F1031" s="65">
        <v>17514</v>
      </c>
      <c r="G1031" s="65">
        <f t="shared" ref="G1031:G1285" si="23">F1031-E1031</f>
        <v>3105</v>
      </c>
      <c r="H1031" s="65">
        <v>12722</v>
      </c>
      <c r="I1031" s="66">
        <f t="shared" ref="I1031:I1285" si="24">F1031-H1031</f>
        <v>4792</v>
      </c>
      <c r="J1031" s="67">
        <v>0.27360000000000001</v>
      </c>
      <c r="K1031" s="34">
        <v>18000</v>
      </c>
      <c r="L1031" s="29">
        <v>0</v>
      </c>
      <c r="M1031" s="35">
        <f t="shared" ref="M1031:M1285" si="25">H1031+L1031</f>
        <v>12722</v>
      </c>
      <c r="N1031" s="35">
        <f t="shared" ref="N1031:N1285" si="26">K1031-M1031</f>
        <v>5278</v>
      </c>
      <c r="O1031" s="36">
        <f t="shared" si="22"/>
        <v>0.29322222222222222</v>
      </c>
    </row>
    <row r="1032" spans="1:15" x14ac:dyDescent="0.25">
      <c r="A1032" s="39">
        <v>110305</v>
      </c>
      <c r="B1032" s="30" t="s">
        <v>46</v>
      </c>
      <c r="C1032" s="30" t="s">
        <v>1050</v>
      </c>
      <c r="D1032" s="30" t="s">
        <v>152</v>
      </c>
      <c r="E1032" s="64">
        <v>18005</v>
      </c>
      <c r="F1032" s="65">
        <v>20820</v>
      </c>
      <c r="G1032" s="65">
        <f t="shared" si="23"/>
        <v>2815</v>
      </c>
      <c r="H1032" s="65">
        <v>12895</v>
      </c>
      <c r="I1032" s="66">
        <f t="shared" si="24"/>
        <v>7925</v>
      </c>
      <c r="J1032" s="67">
        <v>0.38059999999999999</v>
      </c>
      <c r="K1032" s="34">
        <v>21813</v>
      </c>
      <c r="L1032" s="56"/>
      <c r="M1032" s="35">
        <f t="shared" si="25"/>
        <v>12895</v>
      </c>
      <c r="N1032" s="35">
        <f t="shared" si="26"/>
        <v>8918</v>
      </c>
      <c r="O1032" s="36">
        <f t="shared" si="22"/>
        <v>0.40883876587356166</v>
      </c>
    </row>
    <row r="1033" spans="1:15" x14ac:dyDescent="0.25">
      <c r="A1033" s="39">
        <v>110401</v>
      </c>
      <c r="B1033" s="30" t="s">
        <v>46</v>
      </c>
      <c r="C1033" s="30" t="s">
        <v>1054</v>
      </c>
      <c r="D1033" s="30" t="s">
        <v>1054</v>
      </c>
      <c r="E1033" s="64">
        <v>7059</v>
      </c>
      <c r="F1033" s="65">
        <v>7889</v>
      </c>
      <c r="G1033" s="65">
        <f t="shared" si="23"/>
        <v>830</v>
      </c>
      <c r="H1033" s="65">
        <v>5643</v>
      </c>
      <c r="I1033" s="66">
        <f t="shared" si="24"/>
        <v>2246</v>
      </c>
      <c r="J1033" s="67">
        <v>0.28470000000000001</v>
      </c>
      <c r="K1033" s="34">
        <v>8113</v>
      </c>
      <c r="L1033" s="56"/>
      <c r="M1033" s="35">
        <f t="shared" si="25"/>
        <v>5643</v>
      </c>
      <c r="N1033" s="35">
        <f t="shared" si="26"/>
        <v>2470</v>
      </c>
      <c r="O1033" s="36">
        <f t="shared" si="22"/>
        <v>0.3044496487119438</v>
      </c>
    </row>
    <row r="1034" spans="1:15" x14ac:dyDescent="0.25">
      <c r="A1034" s="39">
        <v>110402</v>
      </c>
      <c r="B1034" s="30" t="s">
        <v>46</v>
      </c>
      <c r="C1034" s="30" t="s">
        <v>1054</v>
      </c>
      <c r="D1034" s="30" t="s">
        <v>1055</v>
      </c>
      <c r="E1034" s="68"/>
      <c r="F1034" s="29">
        <v>0</v>
      </c>
      <c r="G1034" s="29">
        <f t="shared" si="23"/>
        <v>0</v>
      </c>
      <c r="H1034" s="29">
        <v>0</v>
      </c>
      <c r="I1034" s="66">
        <f t="shared" si="24"/>
        <v>0</v>
      </c>
      <c r="J1034" s="69" t="s">
        <v>1834</v>
      </c>
      <c r="K1034" s="34">
        <v>0</v>
      </c>
      <c r="L1034" s="29">
        <v>0</v>
      </c>
      <c r="M1034" s="34">
        <f t="shared" si="25"/>
        <v>0</v>
      </c>
      <c r="N1034" s="34">
        <f t="shared" si="26"/>
        <v>0</v>
      </c>
      <c r="O1034" s="36" t="e">
        <f t="shared" si="22"/>
        <v>#DIV/0!</v>
      </c>
    </row>
    <row r="1035" spans="1:15" x14ac:dyDescent="0.25">
      <c r="A1035" s="39">
        <v>110403</v>
      </c>
      <c r="B1035" s="30" t="s">
        <v>46</v>
      </c>
      <c r="C1035" s="30" t="s">
        <v>1054</v>
      </c>
      <c r="D1035" s="30" t="s">
        <v>494</v>
      </c>
      <c r="E1035" s="68"/>
      <c r="F1035" s="29">
        <v>0</v>
      </c>
      <c r="G1035" s="29">
        <f t="shared" si="23"/>
        <v>0</v>
      </c>
      <c r="H1035" s="29">
        <v>0</v>
      </c>
      <c r="I1035" s="66">
        <f t="shared" si="24"/>
        <v>0</v>
      </c>
      <c r="J1035" s="69" t="s">
        <v>1834</v>
      </c>
      <c r="K1035" s="34">
        <v>0</v>
      </c>
      <c r="L1035" s="56"/>
      <c r="M1035" s="34">
        <f t="shared" si="25"/>
        <v>0</v>
      </c>
      <c r="N1035" s="34">
        <f t="shared" si="26"/>
        <v>0</v>
      </c>
      <c r="O1035" s="36" t="e">
        <f t="shared" si="22"/>
        <v>#DIV/0!</v>
      </c>
    </row>
    <row r="1036" spans="1:15" x14ac:dyDescent="0.25">
      <c r="A1036" s="39">
        <v>110404</v>
      </c>
      <c r="B1036" s="30" t="s">
        <v>46</v>
      </c>
      <c r="C1036" s="30" t="s">
        <v>1054</v>
      </c>
      <c r="D1036" s="30" t="s">
        <v>252</v>
      </c>
      <c r="E1036" s="68"/>
      <c r="F1036" s="29">
        <v>0</v>
      </c>
      <c r="G1036" s="29">
        <f t="shared" si="23"/>
        <v>0</v>
      </c>
      <c r="H1036" s="29">
        <v>0</v>
      </c>
      <c r="I1036" s="66">
        <f t="shared" si="24"/>
        <v>0</v>
      </c>
      <c r="J1036" s="69" t="s">
        <v>1834</v>
      </c>
      <c r="K1036" s="34">
        <v>0</v>
      </c>
      <c r="L1036" s="56"/>
      <c r="M1036" s="34">
        <f t="shared" si="25"/>
        <v>0</v>
      </c>
      <c r="N1036" s="34">
        <f t="shared" si="26"/>
        <v>0</v>
      </c>
      <c r="O1036" s="36" t="e">
        <f t="shared" si="22"/>
        <v>#DIV/0!</v>
      </c>
    </row>
    <row r="1037" spans="1:15" x14ac:dyDescent="0.25">
      <c r="A1037" s="39">
        <v>110405</v>
      </c>
      <c r="B1037" s="30" t="s">
        <v>46</v>
      </c>
      <c r="C1037" s="30" t="s">
        <v>1054</v>
      </c>
      <c r="D1037" s="30" t="s">
        <v>1056</v>
      </c>
      <c r="E1037" s="68"/>
      <c r="F1037" s="29">
        <v>0</v>
      </c>
      <c r="G1037" s="29">
        <f t="shared" si="23"/>
        <v>0</v>
      </c>
      <c r="H1037" s="29">
        <v>0</v>
      </c>
      <c r="I1037" s="66">
        <f t="shared" si="24"/>
        <v>0</v>
      </c>
      <c r="J1037" s="69" t="s">
        <v>1834</v>
      </c>
      <c r="K1037" s="34">
        <v>0</v>
      </c>
      <c r="L1037" s="56"/>
      <c r="M1037" s="34">
        <f t="shared" si="25"/>
        <v>0</v>
      </c>
      <c r="N1037" s="34">
        <f t="shared" si="26"/>
        <v>0</v>
      </c>
      <c r="O1037" s="36" t="e">
        <f t="shared" si="22"/>
        <v>#DIV/0!</v>
      </c>
    </row>
    <row r="1038" spans="1:15" x14ac:dyDescent="0.25">
      <c r="A1038" s="39">
        <v>110501</v>
      </c>
      <c r="B1038" s="30" t="s">
        <v>46</v>
      </c>
      <c r="C1038" s="30" t="s">
        <v>1057</v>
      </c>
      <c r="D1038" s="30" t="s">
        <v>1057</v>
      </c>
      <c r="E1038" s="64">
        <v>68356</v>
      </c>
      <c r="F1038" s="65">
        <v>76341</v>
      </c>
      <c r="G1038" s="65">
        <f t="shared" si="23"/>
        <v>7985</v>
      </c>
      <c r="H1038" s="65">
        <v>59836</v>
      </c>
      <c r="I1038" s="66">
        <f t="shared" si="24"/>
        <v>16505</v>
      </c>
      <c r="J1038" s="67">
        <v>0.2162</v>
      </c>
      <c r="K1038" s="34">
        <v>78579</v>
      </c>
      <c r="L1038" s="56"/>
      <c r="M1038" s="35">
        <f t="shared" si="25"/>
        <v>59836</v>
      </c>
      <c r="N1038" s="35">
        <f t="shared" si="26"/>
        <v>18743</v>
      </c>
      <c r="O1038" s="36">
        <f t="shared" si="22"/>
        <v>0.2385242876595528</v>
      </c>
    </row>
    <row r="1039" spans="1:15" x14ac:dyDescent="0.25">
      <c r="A1039" s="39">
        <v>110502</v>
      </c>
      <c r="B1039" s="30" t="s">
        <v>46</v>
      </c>
      <c r="C1039" s="30" t="s">
        <v>1057</v>
      </c>
      <c r="D1039" s="30" t="s">
        <v>1058</v>
      </c>
      <c r="E1039" s="68"/>
      <c r="F1039" s="29">
        <v>0</v>
      </c>
      <c r="G1039" s="29">
        <f t="shared" si="23"/>
        <v>0</v>
      </c>
      <c r="H1039" s="29">
        <v>0</v>
      </c>
      <c r="I1039" s="66">
        <f t="shared" si="24"/>
        <v>0</v>
      </c>
      <c r="J1039" s="69" t="s">
        <v>1834</v>
      </c>
      <c r="K1039" s="34">
        <v>0</v>
      </c>
      <c r="L1039" s="56"/>
      <c r="M1039" s="34">
        <f t="shared" si="25"/>
        <v>0</v>
      </c>
      <c r="N1039" s="34">
        <f t="shared" si="26"/>
        <v>0</v>
      </c>
      <c r="O1039" s="36" t="e">
        <f t="shared" si="22"/>
        <v>#DIV/0!</v>
      </c>
    </row>
    <row r="1040" spans="1:15" x14ac:dyDescent="0.25">
      <c r="A1040" s="39">
        <v>110503</v>
      </c>
      <c r="B1040" s="30" t="s">
        <v>46</v>
      </c>
      <c r="C1040" s="30" t="s">
        <v>1057</v>
      </c>
      <c r="D1040" s="30" t="s">
        <v>1059</v>
      </c>
      <c r="E1040" s="64">
        <v>2440</v>
      </c>
      <c r="F1040" s="65">
        <v>2885</v>
      </c>
      <c r="G1040" s="65">
        <f t="shared" si="23"/>
        <v>445</v>
      </c>
      <c r="H1040" s="65">
        <v>2066</v>
      </c>
      <c r="I1040" s="66">
        <f t="shared" si="24"/>
        <v>819</v>
      </c>
      <c r="J1040" s="67">
        <v>0.28389999999999999</v>
      </c>
      <c r="K1040" s="34">
        <v>3146</v>
      </c>
      <c r="L1040" s="56"/>
      <c r="M1040" s="35">
        <f t="shared" si="25"/>
        <v>2066</v>
      </c>
      <c r="N1040" s="35">
        <f t="shared" si="26"/>
        <v>1080</v>
      </c>
      <c r="O1040" s="36">
        <f t="shared" si="22"/>
        <v>0.34329307056579783</v>
      </c>
    </row>
    <row r="1041" spans="1:15" x14ac:dyDescent="0.25">
      <c r="A1041" s="39">
        <v>110504</v>
      </c>
      <c r="B1041" s="30" t="s">
        <v>46</v>
      </c>
      <c r="C1041" s="30" t="s">
        <v>1057</v>
      </c>
      <c r="D1041" s="30" t="s">
        <v>165</v>
      </c>
      <c r="E1041" s="64">
        <v>4279</v>
      </c>
      <c r="F1041" s="65">
        <v>4880</v>
      </c>
      <c r="G1041" s="65">
        <f t="shared" si="23"/>
        <v>601</v>
      </c>
      <c r="H1041" s="65">
        <v>3847</v>
      </c>
      <c r="I1041" s="66">
        <f t="shared" si="24"/>
        <v>1033</v>
      </c>
      <c r="J1041" s="67">
        <v>0.2117</v>
      </c>
      <c r="K1041" s="34">
        <v>5062</v>
      </c>
      <c r="L1041" s="56"/>
      <c r="M1041" s="35">
        <f t="shared" si="25"/>
        <v>3847</v>
      </c>
      <c r="N1041" s="35">
        <f t="shared" si="26"/>
        <v>1215</v>
      </c>
      <c r="O1041" s="36">
        <f t="shared" si="22"/>
        <v>0.24002370604504147</v>
      </c>
    </row>
    <row r="1042" spans="1:15" x14ac:dyDescent="0.25">
      <c r="A1042" s="39">
        <v>110505</v>
      </c>
      <c r="B1042" s="30" t="s">
        <v>46</v>
      </c>
      <c r="C1042" s="30" t="s">
        <v>1057</v>
      </c>
      <c r="D1042" s="30" t="s">
        <v>1060</v>
      </c>
      <c r="E1042" s="64">
        <v>3621</v>
      </c>
      <c r="F1042" s="65">
        <v>5112</v>
      </c>
      <c r="G1042" s="65">
        <f t="shared" si="23"/>
        <v>1491</v>
      </c>
      <c r="H1042" s="65">
        <v>2816</v>
      </c>
      <c r="I1042" s="66">
        <f t="shared" si="24"/>
        <v>2296</v>
      </c>
      <c r="J1042" s="67">
        <v>0.4491</v>
      </c>
      <c r="K1042" s="34">
        <v>5672</v>
      </c>
      <c r="L1042" s="56"/>
      <c r="M1042" s="35">
        <f t="shared" si="25"/>
        <v>2816</v>
      </c>
      <c r="N1042" s="35">
        <f t="shared" si="26"/>
        <v>2856</v>
      </c>
      <c r="O1042" s="36">
        <f t="shared" si="22"/>
        <v>0.50352609308885754</v>
      </c>
    </row>
    <row r="1043" spans="1:15" x14ac:dyDescent="0.25">
      <c r="A1043" s="39">
        <v>110506</v>
      </c>
      <c r="B1043" s="30" t="s">
        <v>46</v>
      </c>
      <c r="C1043" s="30" t="s">
        <v>1057</v>
      </c>
      <c r="D1043" s="30" t="s">
        <v>1061</v>
      </c>
      <c r="E1043" s="64">
        <v>11835</v>
      </c>
      <c r="F1043" s="65">
        <v>13939</v>
      </c>
      <c r="G1043" s="65">
        <f t="shared" si="23"/>
        <v>2104</v>
      </c>
      <c r="H1043" s="65">
        <v>11476</v>
      </c>
      <c r="I1043" s="66">
        <f t="shared" si="24"/>
        <v>2463</v>
      </c>
      <c r="J1043" s="67">
        <v>0.1767</v>
      </c>
      <c r="K1043" s="34">
        <v>14184</v>
      </c>
      <c r="L1043" s="56"/>
      <c r="M1043" s="35">
        <f t="shared" si="25"/>
        <v>11476</v>
      </c>
      <c r="N1043" s="35">
        <f t="shared" si="26"/>
        <v>2708</v>
      </c>
      <c r="O1043" s="36">
        <f t="shared" si="22"/>
        <v>0.19091934574168076</v>
      </c>
    </row>
    <row r="1044" spans="1:15" x14ac:dyDescent="0.25">
      <c r="A1044" s="39">
        <v>110507</v>
      </c>
      <c r="B1044" s="30" t="s">
        <v>46</v>
      </c>
      <c r="C1044" s="30" t="s">
        <v>1057</v>
      </c>
      <c r="D1044" s="30" t="s">
        <v>1062</v>
      </c>
      <c r="E1044" s="64">
        <v>24530</v>
      </c>
      <c r="F1044" s="65">
        <v>27318</v>
      </c>
      <c r="G1044" s="65">
        <f t="shared" si="23"/>
        <v>2788</v>
      </c>
      <c r="H1044" s="65">
        <v>22133</v>
      </c>
      <c r="I1044" s="66">
        <f t="shared" si="24"/>
        <v>5185</v>
      </c>
      <c r="J1044" s="67">
        <v>0.1898</v>
      </c>
      <c r="K1044" s="34">
        <v>28217</v>
      </c>
      <c r="L1044" s="56"/>
      <c r="M1044" s="35">
        <f t="shared" si="25"/>
        <v>22133</v>
      </c>
      <c r="N1044" s="35">
        <f t="shared" si="26"/>
        <v>6084</v>
      </c>
      <c r="O1044" s="36">
        <f t="shared" si="22"/>
        <v>0.21561470035794025</v>
      </c>
    </row>
    <row r="1045" spans="1:15" x14ac:dyDescent="0.25">
      <c r="A1045" s="39">
        <v>110508</v>
      </c>
      <c r="B1045" s="30" t="s">
        <v>46</v>
      </c>
      <c r="C1045" s="30" t="s">
        <v>1057</v>
      </c>
      <c r="D1045" s="30" t="s">
        <v>1063</v>
      </c>
      <c r="E1045" s="64">
        <v>17829</v>
      </c>
      <c r="F1045" s="65">
        <v>19064</v>
      </c>
      <c r="G1045" s="65">
        <f t="shared" si="23"/>
        <v>1235</v>
      </c>
      <c r="H1045" s="65">
        <v>16560</v>
      </c>
      <c r="I1045" s="66">
        <f t="shared" si="24"/>
        <v>2504</v>
      </c>
      <c r="J1045" s="67">
        <v>0.1313</v>
      </c>
      <c r="K1045" s="34">
        <v>19522</v>
      </c>
      <c r="L1045" s="56"/>
      <c r="M1045" s="35">
        <f t="shared" si="25"/>
        <v>16560</v>
      </c>
      <c r="N1045" s="35">
        <f t="shared" si="26"/>
        <v>2962</v>
      </c>
      <c r="O1045" s="36">
        <f t="shared" si="22"/>
        <v>0.15172625755557831</v>
      </c>
    </row>
    <row r="1046" spans="1:15" x14ac:dyDescent="0.25">
      <c r="A1046" s="39">
        <v>120101</v>
      </c>
      <c r="B1046" s="30" t="s">
        <v>47</v>
      </c>
      <c r="C1046" s="30" t="s">
        <v>1064</v>
      </c>
      <c r="D1046" s="30" t="s">
        <v>1064</v>
      </c>
      <c r="E1046" s="64">
        <v>117126</v>
      </c>
      <c r="F1046" s="65">
        <v>122316</v>
      </c>
      <c r="G1046" s="65">
        <f t="shared" si="23"/>
        <v>5190</v>
      </c>
      <c r="H1046" s="65">
        <v>112194</v>
      </c>
      <c r="I1046" s="66">
        <f t="shared" si="24"/>
        <v>10122</v>
      </c>
      <c r="J1046" s="67">
        <v>8.2799999999999999E-2</v>
      </c>
      <c r="K1046" s="34">
        <v>122897</v>
      </c>
      <c r="L1046" s="29">
        <v>0</v>
      </c>
      <c r="M1046" s="35">
        <f t="shared" si="25"/>
        <v>112194</v>
      </c>
      <c r="N1046" s="35">
        <f t="shared" si="26"/>
        <v>10703</v>
      </c>
      <c r="O1046" s="36">
        <f t="shared" si="22"/>
        <v>8.708918850744933E-2</v>
      </c>
    </row>
    <row r="1047" spans="1:15" x14ac:dyDescent="0.25">
      <c r="A1047" s="39">
        <v>120104</v>
      </c>
      <c r="B1047" s="30" t="s">
        <v>47</v>
      </c>
      <c r="C1047" s="30" t="s">
        <v>1064</v>
      </c>
      <c r="D1047" s="30" t="s">
        <v>1065</v>
      </c>
      <c r="E1047" s="68"/>
      <c r="F1047" s="29">
        <v>0</v>
      </c>
      <c r="G1047" s="29">
        <f t="shared" si="23"/>
        <v>0</v>
      </c>
      <c r="H1047" s="29">
        <v>0</v>
      </c>
      <c r="I1047" s="66">
        <f t="shared" si="24"/>
        <v>0</v>
      </c>
      <c r="J1047" s="69" t="s">
        <v>1834</v>
      </c>
      <c r="K1047" s="34">
        <v>0</v>
      </c>
      <c r="L1047" s="56"/>
      <c r="M1047" s="34">
        <f t="shared" si="25"/>
        <v>0</v>
      </c>
      <c r="N1047" s="34">
        <f t="shared" si="26"/>
        <v>0</v>
      </c>
      <c r="O1047" s="36" t="e">
        <f t="shared" si="22"/>
        <v>#DIV/0!</v>
      </c>
    </row>
    <row r="1048" spans="1:15" x14ac:dyDescent="0.25">
      <c r="A1048" s="39">
        <v>120105</v>
      </c>
      <c r="B1048" s="30" t="s">
        <v>47</v>
      </c>
      <c r="C1048" s="30" t="s">
        <v>1064</v>
      </c>
      <c r="D1048" s="30" t="s">
        <v>1066</v>
      </c>
      <c r="E1048" s="68"/>
      <c r="F1048" s="29">
        <v>0</v>
      </c>
      <c r="G1048" s="29">
        <f t="shared" si="23"/>
        <v>0</v>
      </c>
      <c r="H1048" s="29">
        <v>0</v>
      </c>
      <c r="I1048" s="66">
        <f t="shared" si="24"/>
        <v>0</v>
      </c>
      <c r="J1048" s="69" t="s">
        <v>1834</v>
      </c>
      <c r="K1048" s="34">
        <v>0</v>
      </c>
      <c r="L1048" s="56"/>
      <c r="M1048" s="34">
        <f t="shared" si="25"/>
        <v>0</v>
      </c>
      <c r="N1048" s="34">
        <f t="shared" si="26"/>
        <v>0</v>
      </c>
      <c r="O1048" s="36" t="e">
        <f t="shared" si="22"/>
        <v>#DIV/0!</v>
      </c>
    </row>
    <row r="1049" spans="1:15" x14ac:dyDescent="0.25">
      <c r="A1049" s="39">
        <v>120106</v>
      </c>
      <c r="B1049" s="30" t="s">
        <v>47</v>
      </c>
      <c r="C1049" s="30" t="s">
        <v>1064</v>
      </c>
      <c r="D1049" s="30" t="s">
        <v>1067</v>
      </c>
      <c r="E1049" s="68"/>
      <c r="F1049" s="29">
        <v>0</v>
      </c>
      <c r="G1049" s="29">
        <f t="shared" si="23"/>
        <v>0</v>
      </c>
      <c r="H1049" s="29">
        <v>0</v>
      </c>
      <c r="I1049" s="66">
        <f t="shared" si="24"/>
        <v>0</v>
      </c>
      <c r="J1049" s="69" t="s">
        <v>1834</v>
      </c>
      <c r="K1049" s="34">
        <v>0</v>
      </c>
      <c r="L1049" s="56"/>
      <c r="M1049" s="34">
        <f t="shared" si="25"/>
        <v>0</v>
      </c>
      <c r="N1049" s="34">
        <f t="shared" si="26"/>
        <v>0</v>
      </c>
      <c r="O1049" s="36" t="e">
        <f t="shared" si="22"/>
        <v>#DIV/0!</v>
      </c>
    </row>
    <row r="1050" spans="1:15" x14ac:dyDescent="0.25">
      <c r="A1050" s="39">
        <v>120107</v>
      </c>
      <c r="B1050" s="30" t="s">
        <v>47</v>
      </c>
      <c r="C1050" s="30" t="s">
        <v>1064</v>
      </c>
      <c r="D1050" s="30" t="s">
        <v>1068</v>
      </c>
      <c r="E1050" s="64">
        <v>91721</v>
      </c>
      <c r="F1050" s="65">
        <v>98549</v>
      </c>
      <c r="G1050" s="65">
        <f t="shared" si="23"/>
        <v>6828</v>
      </c>
      <c r="H1050" s="65">
        <v>84535</v>
      </c>
      <c r="I1050" s="66">
        <f t="shared" si="24"/>
        <v>14014</v>
      </c>
      <c r="J1050" s="67">
        <v>0.14219999999999999</v>
      </c>
      <c r="K1050" s="34">
        <v>100236</v>
      </c>
      <c r="L1050" s="56"/>
      <c r="M1050" s="35">
        <f t="shared" si="25"/>
        <v>84535</v>
      </c>
      <c r="N1050" s="35">
        <f t="shared" si="26"/>
        <v>15701</v>
      </c>
      <c r="O1050" s="36">
        <f t="shared" si="22"/>
        <v>0.15664032882397541</v>
      </c>
    </row>
    <row r="1051" spans="1:15" x14ac:dyDescent="0.25">
      <c r="A1051" s="39">
        <v>120108</v>
      </c>
      <c r="B1051" s="30" t="s">
        <v>47</v>
      </c>
      <c r="C1051" s="30" t="s">
        <v>1064</v>
      </c>
      <c r="D1051" s="30" t="s">
        <v>1069</v>
      </c>
      <c r="E1051" s="68"/>
      <c r="F1051" s="29">
        <v>0</v>
      </c>
      <c r="G1051" s="29">
        <f t="shared" si="23"/>
        <v>0</v>
      </c>
      <c r="H1051" s="29">
        <v>0</v>
      </c>
      <c r="I1051" s="66">
        <f t="shared" si="24"/>
        <v>0</v>
      </c>
      <c r="J1051" s="69" t="s">
        <v>1834</v>
      </c>
      <c r="K1051" s="34">
        <v>0</v>
      </c>
      <c r="L1051" s="56"/>
      <c r="M1051" s="34">
        <f t="shared" si="25"/>
        <v>0</v>
      </c>
      <c r="N1051" s="34">
        <f t="shared" si="26"/>
        <v>0</v>
      </c>
      <c r="O1051" s="36" t="e">
        <f t="shared" si="22"/>
        <v>#DIV/0!</v>
      </c>
    </row>
    <row r="1052" spans="1:15" x14ac:dyDescent="0.25">
      <c r="A1052" s="39">
        <v>120111</v>
      </c>
      <c r="B1052" s="30" t="s">
        <v>47</v>
      </c>
      <c r="C1052" s="30" t="s">
        <v>1064</v>
      </c>
      <c r="D1052" s="30" t="s">
        <v>1070</v>
      </c>
      <c r="E1052" s="68"/>
      <c r="F1052" s="29">
        <v>0</v>
      </c>
      <c r="G1052" s="29">
        <f t="shared" si="23"/>
        <v>0</v>
      </c>
      <c r="H1052" s="29">
        <v>0</v>
      </c>
      <c r="I1052" s="66">
        <f t="shared" si="24"/>
        <v>0</v>
      </c>
      <c r="J1052" s="69" t="s">
        <v>1834</v>
      </c>
      <c r="K1052" s="34">
        <v>0</v>
      </c>
      <c r="L1052" s="56"/>
      <c r="M1052" s="34">
        <f t="shared" si="25"/>
        <v>0</v>
      </c>
      <c r="N1052" s="34">
        <f t="shared" si="26"/>
        <v>0</v>
      </c>
      <c r="O1052" s="36" t="e">
        <f t="shared" si="22"/>
        <v>#DIV/0!</v>
      </c>
    </row>
    <row r="1053" spans="1:15" x14ac:dyDescent="0.25">
      <c r="A1053" s="39">
        <v>120112</v>
      </c>
      <c r="B1053" s="30" t="s">
        <v>47</v>
      </c>
      <c r="C1053" s="30" t="s">
        <v>1064</v>
      </c>
      <c r="D1053" s="30" t="s">
        <v>618</v>
      </c>
      <c r="E1053" s="68"/>
      <c r="F1053" s="29">
        <v>0</v>
      </c>
      <c r="G1053" s="29">
        <f t="shared" si="23"/>
        <v>0</v>
      </c>
      <c r="H1053" s="29">
        <v>0</v>
      </c>
      <c r="I1053" s="66">
        <f t="shared" si="24"/>
        <v>0</v>
      </c>
      <c r="J1053" s="69" t="s">
        <v>1834</v>
      </c>
      <c r="K1053" s="34">
        <v>0</v>
      </c>
      <c r="L1053" s="56"/>
      <c r="M1053" s="34">
        <f t="shared" si="25"/>
        <v>0</v>
      </c>
      <c r="N1053" s="34">
        <f t="shared" si="26"/>
        <v>0</v>
      </c>
      <c r="O1053" s="36" t="e">
        <f t="shared" si="22"/>
        <v>#DIV/0!</v>
      </c>
    </row>
    <row r="1054" spans="1:15" x14ac:dyDescent="0.25">
      <c r="A1054" s="39">
        <v>120113</v>
      </c>
      <c r="B1054" s="30" t="s">
        <v>47</v>
      </c>
      <c r="C1054" s="30" t="s">
        <v>1064</v>
      </c>
      <c r="D1054" s="30" t="s">
        <v>1071</v>
      </c>
      <c r="E1054" s="68"/>
      <c r="F1054" s="29">
        <v>0</v>
      </c>
      <c r="G1054" s="29">
        <f t="shared" si="23"/>
        <v>0</v>
      </c>
      <c r="H1054" s="29">
        <v>0</v>
      </c>
      <c r="I1054" s="66">
        <f t="shared" si="24"/>
        <v>0</v>
      </c>
      <c r="J1054" s="69" t="s">
        <v>1834</v>
      </c>
      <c r="K1054" s="34">
        <v>0</v>
      </c>
      <c r="L1054" s="56"/>
      <c r="M1054" s="34">
        <f t="shared" si="25"/>
        <v>0</v>
      </c>
      <c r="N1054" s="34">
        <f t="shared" si="26"/>
        <v>0</v>
      </c>
      <c r="O1054" s="36" t="e">
        <f t="shared" si="22"/>
        <v>#DIV/0!</v>
      </c>
    </row>
    <row r="1055" spans="1:15" x14ac:dyDescent="0.25">
      <c r="A1055" s="39">
        <v>120114</v>
      </c>
      <c r="B1055" s="30" t="s">
        <v>47</v>
      </c>
      <c r="C1055" s="30" t="s">
        <v>1064</v>
      </c>
      <c r="D1055" s="30" t="s">
        <v>1072</v>
      </c>
      <c r="E1055" s="64">
        <v>154662</v>
      </c>
      <c r="F1055" s="65">
        <v>163917</v>
      </c>
      <c r="G1055" s="65">
        <f t="shared" si="23"/>
        <v>9255</v>
      </c>
      <c r="H1055" s="65">
        <v>150747</v>
      </c>
      <c r="I1055" s="66">
        <f t="shared" si="24"/>
        <v>13170</v>
      </c>
      <c r="J1055" s="67">
        <v>8.0299999999999996E-2</v>
      </c>
      <c r="K1055" s="34">
        <v>165573</v>
      </c>
      <c r="L1055" s="56"/>
      <c r="M1055" s="35">
        <f t="shared" si="25"/>
        <v>150747</v>
      </c>
      <c r="N1055" s="35">
        <f t="shared" si="26"/>
        <v>14826</v>
      </c>
      <c r="O1055" s="36">
        <f t="shared" si="22"/>
        <v>8.9543585004801501E-2</v>
      </c>
    </row>
    <row r="1056" spans="1:15" x14ac:dyDescent="0.25">
      <c r="A1056" s="39">
        <v>120116</v>
      </c>
      <c r="B1056" s="30" t="s">
        <v>47</v>
      </c>
      <c r="C1056" s="30" t="s">
        <v>1064</v>
      </c>
      <c r="D1056" s="30" t="s">
        <v>1073</v>
      </c>
      <c r="E1056" s="68"/>
      <c r="F1056" s="29">
        <v>0</v>
      </c>
      <c r="G1056" s="29">
        <f t="shared" si="23"/>
        <v>0</v>
      </c>
      <c r="H1056" s="29">
        <v>0</v>
      </c>
      <c r="I1056" s="66">
        <f t="shared" si="24"/>
        <v>0</v>
      </c>
      <c r="J1056" s="69" t="s">
        <v>1834</v>
      </c>
      <c r="K1056" s="34">
        <v>0</v>
      </c>
      <c r="L1056" s="56"/>
      <c r="M1056" s="34">
        <f t="shared" si="25"/>
        <v>0</v>
      </c>
      <c r="N1056" s="34">
        <f t="shared" si="26"/>
        <v>0</v>
      </c>
      <c r="O1056" s="36" t="e">
        <f t="shared" si="22"/>
        <v>#DIV/0!</v>
      </c>
    </row>
    <row r="1057" spans="1:15" x14ac:dyDescent="0.25">
      <c r="A1057" s="39">
        <v>120117</v>
      </c>
      <c r="B1057" s="30" t="s">
        <v>47</v>
      </c>
      <c r="C1057" s="30" t="s">
        <v>1064</v>
      </c>
      <c r="D1057" s="30" t="s">
        <v>1074</v>
      </c>
      <c r="E1057" s="64">
        <v>5365</v>
      </c>
      <c r="F1057" s="65">
        <v>5825</v>
      </c>
      <c r="G1057" s="65">
        <f t="shared" si="23"/>
        <v>460</v>
      </c>
      <c r="H1057" s="65">
        <v>4419</v>
      </c>
      <c r="I1057" s="66">
        <f t="shared" si="24"/>
        <v>1406</v>
      </c>
      <c r="J1057" s="67">
        <v>0.2414</v>
      </c>
      <c r="K1057" s="34">
        <v>6006</v>
      </c>
      <c r="L1057" s="56"/>
      <c r="M1057" s="35">
        <f t="shared" si="25"/>
        <v>4419</v>
      </c>
      <c r="N1057" s="35">
        <f t="shared" si="26"/>
        <v>1587</v>
      </c>
      <c r="O1057" s="36">
        <f t="shared" si="22"/>
        <v>0.26423576423576423</v>
      </c>
    </row>
    <row r="1058" spans="1:15" x14ac:dyDescent="0.25">
      <c r="A1058" s="39">
        <v>120119</v>
      </c>
      <c r="B1058" s="30" t="s">
        <v>47</v>
      </c>
      <c r="C1058" s="30" t="s">
        <v>1064</v>
      </c>
      <c r="D1058" s="30" t="s">
        <v>1075</v>
      </c>
      <c r="E1058" s="64">
        <v>24390</v>
      </c>
      <c r="F1058" s="65">
        <v>27183</v>
      </c>
      <c r="G1058" s="65">
        <f t="shared" si="23"/>
        <v>2793</v>
      </c>
      <c r="H1058" s="65">
        <v>19025</v>
      </c>
      <c r="I1058" s="66">
        <f t="shared" si="24"/>
        <v>8158</v>
      </c>
      <c r="J1058" s="67">
        <v>0.30009999999999998</v>
      </c>
      <c r="K1058" s="34">
        <v>28619</v>
      </c>
      <c r="L1058" s="56"/>
      <c r="M1058" s="35">
        <f t="shared" si="25"/>
        <v>19025</v>
      </c>
      <c r="N1058" s="35">
        <f t="shared" si="26"/>
        <v>9594</v>
      </c>
      <c r="O1058" s="36">
        <f t="shared" si="22"/>
        <v>0.33523183898808484</v>
      </c>
    </row>
    <row r="1059" spans="1:15" x14ac:dyDescent="0.25">
      <c r="A1059" s="39">
        <v>120120</v>
      </c>
      <c r="B1059" s="30" t="s">
        <v>47</v>
      </c>
      <c r="C1059" s="30" t="s">
        <v>1064</v>
      </c>
      <c r="D1059" s="30" t="s">
        <v>1076</v>
      </c>
      <c r="E1059" s="68"/>
      <c r="F1059" s="29">
        <v>0</v>
      </c>
      <c r="G1059" s="29">
        <f t="shared" si="23"/>
        <v>0</v>
      </c>
      <c r="H1059" s="29">
        <v>0</v>
      </c>
      <c r="I1059" s="66">
        <f t="shared" si="24"/>
        <v>0</v>
      </c>
      <c r="J1059" s="69" t="s">
        <v>1834</v>
      </c>
      <c r="K1059" s="34">
        <v>0</v>
      </c>
      <c r="L1059" s="56"/>
      <c r="M1059" s="34">
        <f t="shared" si="25"/>
        <v>0</v>
      </c>
      <c r="N1059" s="34">
        <f t="shared" si="26"/>
        <v>0</v>
      </c>
      <c r="O1059" s="36" t="e">
        <f t="shared" si="22"/>
        <v>#DIV/0!</v>
      </c>
    </row>
    <row r="1060" spans="1:15" x14ac:dyDescent="0.25">
      <c r="A1060" s="39">
        <v>120121</v>
      </c>
      <c r="B1060" s="70" t="s">
        <v>47</v>
      </c>
      <c r="C1060" s="70" t="s">
        <v>1064</v>
      </c>
      <c r="D1060" s="70" t="s">
        <v>1077</v>
      </c>
      <c r="E1060" s="64">
        <v>10170</v>
      </c>
      <c r="F1060" s="65">
        <v>10670</v>
      </c>
      <c r="G1060" s="65">
        <f t="shared" si="23"/>
        <v>500</v>
      </c>
      <c r="H1060" s="65">
        <v>6549</v>
      </c>
      <c r="I1060" s="66">
        <f t="shared" si="24"/>
        <v>4121</v>
      </c>
      <c r="J1060" s="67">
        <v>0.38619999999999999</v>
      </c>
      <c r="K1060" s="34">
        <v>10901</v>
      </c>
      <c r="L1060" s="56"/>
      <c r="M1060" s="35">
        <f t="shared" si="25"/>
        <v>6549</v>
      </c>
      <c r="N1060" s="35">
        <f t="shared" si="26"/>
        <v>4352</v>
      </c>
      <c r="O1060" s="36">
        <f t="shared" si="22"/>
        <v>0.3992294284927988</v>
      </c>
    </row>
    <row r="1061" spans="1:15" x14ac:dyDescent="0.25">
      <c r="A1061" s="39">
        <v>120122</v>
      </c>
      <c r="B1061" s="30" t="s">
        <v>47</v>
      </c>
      <c r="C1061" s="30" t="s">
        <v>1064</v>
      </c>
      <c r="D1061" s="30" t="s">
        <v>1078</v>
      </c>
      <c r="E1061" s="68"/>
      <c r="F1061" s="29">
        <v>0</v>
      </c>
      <c r="G1061" s="29">
        <f t="shared" si="23"/>
        <v>0</v>
      </c>
      <c r="H1061" s="29">
        <v>0</v>
      </c>
      <c r="I1061" s="66">
        <f t="shared" si="24"/>
        <v>0</v>
      </c>
      <c r="J1061" s="69" t="s">
        <v>1834</v>
      </c>
      <c r="K1061" s="34">
        <v>0</v>
      </c>
      <c r="L1061" s="56"/>
      <c r="M1061" s="34">
        <f t="shared" si="25"/>
        <v>0</v>
      </c>
      <c r="N1061" s="34">
        <f t="shared" si="26"/>
        <v>0</v>
      </c>
      <c r="O1061" s="36" t="e">
        <f t="shared" si="22"/>
        <v>#DIV/0!</v>
      </c>
    </row>
    <row r="1062" spans="1:15" x14ac:dyDescent="0.25">
      <c r="A1062" s="39">
        <v>120124</v>
      </c>
      <c r="B1062" s="30" t="s">
        <v>47</v>
      </c>
      <c r="C1062" s="30" t="s">
        <v>1064</v>
      </c>
      <c r="D1062" s="30" t="s">
        <v>206</v>
      </c>
      <c r="E1062" s="68"/>
      <c r="F1062" s="29">
        <v>0</v>
      </c>
      <c r="G1062" s="29">
        <f t="shared" si="23"/>
        <v>0</v>
      </c>
      <c r="H1062" s="29">
        <v>0</v>
      </c>
      <c r="I1062" s="66">
        <f t="shared" si="24"/>
        <v>0</v>
      </c>
      <c r="J1062" s="69" t="s">
        <v>1834</v>
      </c>
      <c r="K1062" s="34">
        <v>0</v>
      </c>
      <c r="L1062" s="29">
        <v>0</v>
      </c>
      <c r="M1062" s="34">
        <f t="shared" si="25"/>
        <v>0</v>
      </c>
      <c r="N1062" s="34">
        <f t="shared" si="26"/>
        <v>0</v>
      </c>
      <c r="O1062" s="36" t="e">
        <f t="shared" si="22"/>
        <v>#DIV/0!</v>
      </c>
    </row>
    <row r="1063" spans="1:15" x14ac:dyDescent="0.25">
      <c r="A1063" s="39">
        <v>120125</v>
      </c>
      <c r="B1063" s="30" t="s">
        <v>47</v>
      </c>
      <c r="C1063" s="30" t="s">
        <v>1064</v>
      </c>
      <c r="D1063" s="30" t="s">
        <v>1079</v>
      </c>
      <c r="E1063" s="64">
        <v>20462</v>
      </c>
      <c r="F1063" s="65">
        <v>23024</v>
      </c>
      <c r="G1063" s="65">
        <f t="shared" si="23"/>
        <v>2562</v>
      </c>
      <c r="H1063" s="65">
        <v>17407</v>
      </c>
      <c r="I1063" s="66">
        <f t="shared" si="24"/>
        <v>5617</v>
      </c>
      <c r="J1063" s="67">
        <v>0.24399999999999999</v>
      </c>
      <c r="K1063" s="34">
        <v>24039</v>
      </c>
      <c r="L1063" s="29">
        <v>0</v>
      </c>
      <c r="M1063" s="35">
        <f t="shared" si="25"/>
        <v>17407</v>
      </c>
      <c r="N1063" s="35">
        <f t="shared" si="26"/>
        <v>6632</v>
      </c>
      <c r="O1063" s="36">
        <f t="shared" si="22"/>
        <v>0.27588502017554806</v>
      </c>
    </row>
    <row r="1064" spans="1:15" x14ac:dyDescent="0.25">
      <c r="A1064" s="39">
        <v>120126</v>
      </c>
      <c r="B1064" s="30" t="s">
        <v>47</v>
      </c>
      <c r="C1064" s="30" t="s">
        <v>1064</v>
      </c>
      <c r="D1064" s="30" t="s">
        <v>702</v>
      </c>
      <c r="E1064" s="64">
        <v>2214</v>
      </c>
      <c r="F1064" s="65">
        <v>2762</v>
      </c>
      <c r="G1064" s="65">
        <f t="shared" si="23"/>
        <v>548</v>
      </c>
      <c r="H1064" s="65">
        <v>1287</v>
      </c>
      <c r="I1064" s="66">
        <f t="shared" si="24"/>
        <v>1475</v>
      </c>
      <c r="J1064" s="67">
        <v>0.53400000000000003</v>
      </c>
      <c r="K1064" s="34">
        <v>3023</v>
      </c>
      <c r="L1064" s="56"/>
      <c r="M1064" s="35">
        <f t="shared" si="25"/>
        <v>1287</v>
      </c>
      <c r="N1064" s="35">
        <f t="shared" si="26"/>
        <v>1736</v>
      </c>
      <c r="O1064" s="36">
        <f t="shared" si="22"/>
        <v>0.57426397618260006</v>
      </c>
    </row>
    <row r="1065" spans="1:15" x14ac:dyDescent="0.25">
      <c r="A1065" s="39">
        <v>120127</v>
      </c>
      <c r="B1065" s="30" t="s">
        <v>47</v>
      </c>
      <c r="C1065" s="30" t="s">
        <v>1064</v>
      </c>
      <c r="D1065" s="30" t="s">
        <v>1080</v>
      </c>
      <c r="E1065" s="68"/>
      <c r="F1065" s="29">
        <v>0</v>
      </c>
      <c r="G1065" s="29">
        <f t="shared" si="23"/>
        <v>0</v>
      </c>
      <c r="H1065" s="29">
        <v>0</v>
      </c>
      <c r="I1065" s="66">
        <f t="shared" si="24"/>
        <v>0</v>
      </c>
      <c r="J1065" s="69" t="s">
        <v>1834</v>
      </c>
      <c r="K1065" s="34">
        <v>0</v>
      </c>
      <c r="L1065" s="56"/>
      <c r="M1065" s="34">
        <f t="shared" si="25"/>
        <v>0</v>
      </c>
      <c r="N1065" s="34">
        <f t="shared" si="26"/>
        <v>0</v>
      </c>
      <c r="O1065" s="36" t="e">
        <f t="shared" si="22"/>
        <v>#DIV/0!</v>
      </c>
    </row>
    <row r="1066" spans="1:15" x14ac:dyDescent="0.25">
      <c r="A1066" s="39">
        <v>120128</v>
      </c>
      <c r="B1066" s="30" t="s">
        <v>47</v>
      </c>
      <c r="C1066" s="30" t="s">
        <v>1064</v>
      </c>
      <c r="D1066" s="30" t="s">
        <v>1081</v>
      </c>
      <c r="E1066" s="64">
        <v>3025</v>
      </c>
      <c r="F1066" s="65">
        <v>3202</v>
      </c>
      <c r="G1066" s="65">
        <f t="shared" si="23"/>
        <v>177</v>
      </c>
      <c r="H1066" s="65">
        <v>1978</v>
      </c>
      <c r="I1066" s="66">
        <f t="shared" si="24"/>
        <v>1224</v>
      </c>
      <c r="J1066" s="67">
        <v>0.38229999999999997</v>
      </c>
      <c r="K1066" s="34">
        <v>3253</v>
      </c>
      <c r="L1066" s="56"/>
      <c r="M1066" s="35">
        <f t="shared" si="25"/>
        <v>1978</v>
      </c>
      <c r="N1066" s="35">
        <f t="shared" si="26"/>
        <v>1275</v>
      </c>
      <c r="O1066" s="36">
        <f t="shared" si="22"/>
        <v>0.39194589609591146</v>
      </c>
    </row>
    <row r="1067" spans="1:15" x14ac:dyDescent="0.25">
      <c r="A1067" s="39">
        <v>120129</v>
      </c>
      <c r="B1067" s="30" t="s">
        <v>47</v>
      </c>
      <c r="C1067" s="30" t="s">
        <v>1064</v>
      </c>
      <c r="D1067" s="30" t="s">
        <v>1082</v>
      </c>
      <c r="E1067" s="64">
        <v>14740</v>
      </c>
      <c r="F1067" s="65">
        <v>16929</v>
      </c>
      <c r="G1067" s="65">
        <f t="shared" si="23"/>
        <v>2189</v>
      </c>
      <c r="H1067" s="65">
        <v>11958</v>
      </c>
      <c r="I1067" s="66">
        <f t="shared" si="24"/>
        <v>4971</v>
      </c>
      <c r="J1067" s="67">
        <v>0.29360000000000003</v>
      </c>
      <c r="K1067" s="34">
        <v>17775</v>
      </c>
      <c r="L1067" s="56"/>
      <c r="M1067" s="35">
        <f t="shared" si="25"/>
        <v>11958</v>
      </c>
      <c r="N1067" s="35">
        <f t="shared" si="26"/>
        <v>5817</v>
      </c>
      <c r="O1067" s="36">
        <f t="shared" si="22"/>
        <v>0.32725738396624471</v>
      </c>
    </row>
    <row r="1068" spans="1:15" x14ac:dyDescent="0.25">
      <c r="A1068" s="39">
        <v>120130</v>
      </c>
      <c r="B1068" s="30" t="s">
        <v>47</v>
      </c>
      <c r="C1068" s="30" t="s">
        <v>1064</v>
      </c>
      <c r="D1068" s="30" t="s">
        <v>1083</v>
      </c>
      <c r="E1068" s="64">
        <v>11722</v>
      </c>
      <c r="F1068" s="65">
        <v>12772</v>
      </c>
      <c r="G1068" s="65">
        <f t="shared" si="23"/>
        <v>1050</v>
      </c>
      <c r="H1068" s="65">
        <v>10210</v>
      </c>
      <c r="I1068" s="66">
        <f t="shared" si="24"/>
        <v>2562</v>
      </c>
      <c r="J1068" s="67">
        <v>0.2006</v>
      </c>
      <c r="K1068" s="34">
        <v>13031</v>
      </c>
      <c r="L1068" s="56"/>
      <c r="M1068" s="35">
        <f t="shared" si="25"/>
        <v>10210</v>
      </c>
      <c r="N1068" s="35">
        <f t="shared" si="26"/>
        <v>2821</v>
      </c>
      <c r="O1068" s="36">
        <f t="shared" si="22"/>
        <v>0.21648376947279563</v>
      </c>
    </row>
    <row r="1069" spans="1:15" x14ac:dyDescent="0.25">
      <c r="A1069" s="39">
        <v>120132</v>
      </c>
      <c r="B1069" s="30" t="s">
        <v>47</v>
      </c>
      <c r="C1069" s="30" t="s">
        <v>1064</v>
      </c>
      <c r="D1069" s="30" t="s">
        <v>1084</v>
      </c>
      <c r="E1069" s="64">
        <v>5518</v>
      </c>
      <c r="F1069" s="65">
        <v>6160</v>
      </c>
      <c r="G1069" s="65">
        <f t="shared" si="23"/>
        <v>642</v>
      </c>
      <c r="H1069" s="65">
        <v>4488</v>
      </c>
      <c r="I1069" s="66">
        <f t="shared" si="24"/>
        <v>1672</v>
      </c>
      <c r="J1069" s="67">
        <v>0.27139999999999997</v>
      </c>
      <c r="K1069" s="34">
        <v>6405</v>
      </c>
      <c r="L1069" s="56"/>
      <c r="M1069" s="35">
        <f t="shared" si="25"/>
        <v>4488</v>
      </c>
      <c r="N1069" s="35">
        <f t="shared" si="26"/>
        <v>1917</v>
      </c>
      <c r="O1069" s="36">
        <f t="shared" si="22"/>
        <v>0.29929742388758784</v>
      </c>
    </row>
    <row r="1070" spans="1:15" x14ac:dyDescent="0.25">
      <c r="A1070" s="39">
        <v>120133</v>
      </c>
      <c r="B1070" s="30" t="s">
        <v>47</v>
      </c>
      <c r="C1070" s="30" t="s">
        <v>1064</v>
      </c>
      <c r="D1070" s="30" t="s">
        <v>1085</v>
      </c>
      <c r="E1070" s="64">
        <v>17531</v>
      </c>
      <c r="F1070" s="65">
        <v>19744</v>
      </c>
      <c r="G1070" s="65">
        <f t="shared" si="23"/>
        <v>2213</v>
      </c>
      <c r="H1070" s="65">
        <v>11388</v>
      </c>
      <c r="I1070" s="66">
        <f t="shared" si="24"/>
        <v>8356</v>
      </c>
      <c r="J1070" s="67">
        <v>0.42320000000000002</v>
      </c>
      <c r="K1070" s="34">
        <v>20992</v>
      </c>
      <c r="L1070" s="56"/>
      <c r="M1070" s="35">
        <f t="shared" si="25"/>
        <v>11388</v>
      </c>
      <c r="N1070" s="35">
        <f t="shared" si="26"/>
        <v>9604</v>
      </c>
      <c r="O1070" s="36">
        <f t="shared" si="22"/>
        <v>0.45750762195121952</v>
      </c>
    </row>
    <row r="1071" spans="1:15" x14ac:dyDescent="0.25">
      <c r="A1071" s="39">
        <v>120134</v>
      </c>
      <c r="B1071" s="30" t="s">
        <v>47</v>
      </c>
      <c r="C1071" s="30" t="s">
        <v>1064</v>
      </c>
      <c r="D1071" s="30" t="s">
        <v>1086</v>
      </c>
      <c r="E1071" s="64">
        <v>17906</v>
      </c>
      <c r="F1071" s="65">
        <v>20169</v>
      </c>
      <c r="G1071" s="65">
        <f t="shared" si="23"/>
        <v>2263</v>
      </c>
      <c r="H1071" s="65">
        <v>15797</v>
      </c>
      <c r="I1071" s="66">
        <f t="shared" si="24"/>
        <v>4372</v>
      </c>
      <c r="J1071" s="67">
        <v>0.21679999999999999</v>
      </c>
      <c r="K1071" s="34">
        <v>21949</v>
      </c>
      <c r="L1071" s="56"/>
      <c r="M1071" s="35">
        <f t="shared" si="25"/>
        <v>15797</v>
      </c>
      <c r="N1071" s="35">
        <f t="shared" si="26"/>
        <v>6152</v>
      </c>
      <c r="O1071" s="36">
        <f t="shared" si="22"/>
        <v>0.28028611781857943</v>
      </c>
    </row>
    <row r="1072" spans="1:15" x14ac:dyDescent="0.25">
      <c r="A1072" s="39">
        <v>120135</v>
      </c>
      <c r="B1072" s="30" t="s">
        <v>47</v>
      </c>
      <c r="C1072" s="30" t="s">
        <v>1064</v>
      </c>
      <c r="D1072" s="30" t="s">
        <v>1087</v>
      </c>
      <c r="E1072" s="68"/>
      <c r="F1072" s="29">
        <v>0</v>
      </c>
      <c r="G1072" s="29">
        <f t="shared" si="23"/>
        <v>0</v>
      </c>
      <c r="H1072" s="29">
        <v>0</v>
      </c>
      <c r="I1072" s="66">
        <f t="shared" si="24"/>
        <v>0</v>
      </c>
      <c r="J1072" s="69" t="s">
        <v>1834</v>
      </c>
      <c r="K1072" s="34">
        <v>0</v>
      </c>
      <c r="L1072" s="29">
        <v>0</v>
      </c>
      <c r="M1072" s="34">
        <f t="shared" si="25"/>
        <v>0</v>
      </c>
      <c r="N1072" s="34">
        <f t="shared" si="26"/>
        <v>0</v>
      </c>
      <c r="O1072" s="36" t="e">
        <f t="shared" si="22"/>
        <v>#DIV/0!</v>
      </c>
    </row>
    <row r="1073" spans="1:15" x14ac:dyDescent="0.25">
      <c r="A1073" s="39">
        <v>120136</v>
      </c>
      <c r="B1073" s="30" t="s">
        <v>47</v>
      </c>
      <c r="C1073" s="30" t="s">
        <v>1064</v>
      </c>
      <c r="D1073" s="30" t="s">
        <v>1088</v>
      </c>
      <c r="E1073" s="64">
        <v>2653</v>
      </c>
      <c r="F1073" s="65">
        <v>2560</v>
      </c>
      <c r="G1073" s="65">
        <f t="shared" si="23"/>
        <v>-93</v>
      </c>
      <c r="H1073" s="65">
        <v>2275</v>
      </c>
      <c r="I1073" s="66">
        <f t="shared" si="24"/>
        <v>285</v>
      </c>
      <c r="J1073" s="67">
        <v>0.1113</v>
      </c>
      <c r="K1073" s="34">
        <v>2624</v>
      </c>
      <c r="L1073" s="56"/>
      <c r="M1073" s="35">
        <f t="shared" si="25"/>
        <v>2275</v>
      </c>
      <c r="N1073" s="35">
        <f t="shared" si="26"/>
        <v>349</v>
      </c>
      <c r="O1073" s="36">
        <f t="shared" si="22"/>
        <v>0.1330030487804878</v>
      </c>
    </row>
    <row r="1074" spans="1:15" x14ac:dyDescent="0.25">
      <c r="A1074" s="39">
        <v>120201</v>
      </c>
      <c r="B1074" s="30" t="s">
        <v>47</v>
      </c>
      <c r="C1074" s="30" t="s">
        <v>627</v>
      </c>
      <c r="D1074" s="30" t="s">
        <v>627</v>
      </c>
      <c r="E1074" s="64">
        <v>13284</v>
      </c>
      <c r="F1074" s="65">
        <v>14615</v>
      </c>
      <c r="G1074" s="65">
        <f t="shared" si="23"/>
        <v>1331</v>
      </c>
      <c r="H1074" s="65">
        <v>12498</v>
      </c>
      <c r="I1074" s="66">
        <f t="shared" si="24"/>
        <v>2117</v>
      </c>
      <c r="J1074" s="67">
        <v>0.1449</v>
      </c>
      <c r="K1074" s="34">
        <v>14838</v>
      </c>
      <c r="L1074" s="29">
        <v>2117</v>
      </c>
      <c r="M1074" s="35">
        <f t="shared" si="25"/>
        <v>14615</v>
      </c>
      <c r="N1074" s="35">
        <f t="shared" si="26"/>
        <v>223</v>
      </c>
      <c r="O1074" s="36">
        <f t="shared" si="22"/>
        <v>1.5028979646852675E-2</v>
      </c>
    </row>
    <row r="1075" spans="1:15" x14ac:dyDescent="0.25">
      <c r="A1075" s="39">
        <v>120202</v>
      </c>
      <c r="B1075" s="30" t="s">
        <v>47</v>
      </c>
      <c r="C1075" s="30" t="s">
        <v>627</v>
      </c>
      <c r="D1075" s="30" t="s">
        <v>219</v>
      </c>
      <c r="E1075" s="68"/>
      <c r="F1075" s="29">
        <v>0</v>
      </c>
      <c r="G1075" s="29">
        <f t="shared" si="23"/>
        <v>0</v>
      </c>
      <c r="H1075" s="29">
        <v>0</v>
      </c>
      <c r="I1075" s="66">
        <f t="shared" si="24"/>
        <v>0</v>
      </c>
      <c r="J1075" s="69" t="s">
        <v>1834</v>
      </c>
      <c r="K1075" s="34">
        <v>0</v>
      </c>
      <c r="L1075" s="56"/>
      <c r="M1075" s="34">
        <f t="shared" si="25"/>
        <v>0</v>
      </c>
      <c r="N1075" s="34">
        <f t="shared" si="26"/>
        <v>0</v>
      </c>
      <c r="O1075" s="36" t="e">
        <f t="shared" si="22"/>
        <v>#DIV/0!</v>
      </c>
    </row>
    <row r="1076" spans="1:15" x14ac:dyDescent="0.25">
      <c r="A1076" s="39">
        <v>120203</v>
      </c>
      <c r="B1076" s="30" t="s">
        <v>47</v>
      </c>
      <c r="C1076" s="30" t="s">
        <v>627</v>
      </c>
      <c r="D1076" s="30" t="s">
        <v>1089</v>
      </c>
      <c r="E1076" s="68"/>
      <c r="F1076" s="29">
        <v>0</v>
      </c>
      <c r="G1076" s="29">
        <f t="shared" si="23"/>
        <v>0</v>
      </c>
      <c r="H1076" s="29">
        <v>0</v>
      </c>
      <c r="I1076" s="66">
        <f t="shared" si="24"/>
        <v>0</v>
      </c>
      <c r="J1076" s="69" t="s">
        <v>1834</v>
      </c>
      <c r="K1076" s="34">
        <v>0</v>
      </c>
      <c r="L1076" s="56"/>
      <c r="M1076" s="34">
        <f t="shared" si="25"/>
        <v>0</v>
      </c>
      <c r="N1076" s="34">
        <f t="shared" si="26"/>
        <v>0</v>
      </c>
      <c r="O1076" s="36" t="e">
        <f t="shared" si="22"/>
        <v>#DIV/0!</v>
      </c>
    </row>
    <row r="1077" spans="1:15" x14ac:dyDescent="0.25">
      <c r="A1077" s="39">
        <v>120204</v>
      </c>
      <c r="B1077" s="30" t="s">
        <v>47</v>
      </c>
      <c r="C1077" s="30" t="s">
        <v>627</v>
      </c>
      <c r="D1077" s="30" t="s">
        <v>1090</v>
      </c>
      <c r="E1077" s="68"/>
      <c r="F1077" s="29">
        <v>0</v>
      </c>
      <c r="G1077" s="29">
        <f t="shared" si="23"/>
        <v>0</v>
      </c>
      <c r="H1077" s="29">
        <v>0</v>
      </c>
      <c r="I1077" s="66">
        <f t="shared" si="24"/>
        <v>0</v>
      </c>
      <c r="J1077" s="69" t="s">
        <v>1834</v>
      </c>
      <c r="K1077" s="34">
        <v>0</v>
      </c>
      <c r="L1077" s="56"/>
      <c r="M1077" s="34">
        <f t="shared" si="25"/>
        <v>0</v>
      </c>
      <c r="N1077" s="34">
        <f t="shared" si="26"/>
        <v>0</v>
      </c>
      <c r="O1077" s="36" t="e">
        <f t="shared" si="22"/>
        <v>#DIV/0!</v>
      </c>
    </row>
    <row r="1078" spans="1:15" x14ac:dyDescent="0.25">
      <c r="A1078" s="39">
        <v>120205</v>
      </c>
      <c r="B1078" s="30" t="s">
        <v>47</v>
      </c>
      <c r="C1078" s="30" t="s">
        <v>627</v>
      </c>
      <c r="D1078" s="30" t="s">
        <v>268</v>
      </c>
      <c r="E1078" s="68"/>
      <c r="F1078" s="29">
        <v>0</v>
      </c>
      <c r="G1078" s="29">
        <f t="shared" si="23"/>
        <v>0</v>
      </c>
      <c r="H1078" s="29">
        <v>0</v>
      </c>
      <c r="I1078" s="66">
        <f t="shared" si="24"/>
        <v>0</v>
      </c>
      <c r="J1078" s="69" t="s">
        <v>1834</v>
      </c>
      <c r="K1078" s="34">
        <v>0</v>
      </c>
      <c r="L1078" s="56"/>
      <c r="M1078" s="34">
        <f t="shared" si="25"/>
        <v>0</v>
      </c>
      <c r="N1078" s="34">
        <f t="shared" si="26"/>
        <v>0</v>
      </c>
      <c r="O1078" s="36" t="e">
        <f t="shared" si="22"/>
        <v>#DIV/0!</v>
      </c>
    </row>
    <row r="1079" spans="1:15" x14ac:dyDescent="0.25">
      <c r="A1079" s="39">
        <v>120206</v>
      </c>
      <c r="B1079" s="30" t="s">
        <v>47</v>
      </c>
      <c r="C1079" s="30" t="s">
        <v>627</v>
      </c>
      <c r="D1079" s="30" t="s">
        <v>1091</v>
      </c>
      <c r="E1079" s="68"/>
      <c r="F1079" s="29">
        <v>0</v>
      </c>
      <c r="G1079" s="29">
        <f t="shared" si="23"/>
        <v>0</v>
      </c>
      <c r="H1079" s="29">
        <v>0</v>
      </c>
      <c r="I1079" s="66">
        <f t="shared" si="24"/>
        <v>0</v>
      </c>
      <c r="J1079" s="69" t="s">
        <v>1834</v>
      </c>
      <c r="K1079" s="34">
        <v>0</v>
      </c>
      <c r="L1079" s="29">
        <v>0</v>
      </c>
      <c r="M1079" s="34">
        <f t="shared" si="25"/>
        <v>0</v>
      </c>
      <c r="N1079" s="34">
        <f t="shared" si="26"/>
        <v>0</v>
      </c>
      <c r="O1079" s="36" t="e">
        <f t="shared" si="22"/>
        <v>#DIV/0!</v>
      </c>
    </row>
    <row r="1080" spans="1:15" x14ac:dyDescent="0.25">
      <c r="A1080" s="39">
        <v>120207</v>
      </c>
      <c r="B1080" s="30" t="s">
        <v>47</v>
      </c>
      <c r="C1080" s="30" t="s">
        <v>627</v>
      </c>
      <c r="D1080" s="30" t="s">
        <v>1092</v>
      </c>
      <c r="E1080" s="68"/>
      <c r="F1080" s="29">
        <v>0</v>
      </c>
      <c r="G1080" s="29">
        <f t="shared" si="23"/>
        <v>0</v>
      </c>
      <c r="H1080" s="29">
        <v>0</v>
      </c>
      <c r="I1080" s="66">
        <f t="shared" si="24"/>
        <v>0</v>
      </c>
      <c r="J1080" s="69" t="s">
        <v>1834</v>
      </c>
      <c r="K1080" s="34">
        <v>0</v>
      </c>
      <c r="L1080" s="56"/>
      <c r="M1080" s="34">
        <f t="shared" si="25"/>
        <v>0</v>
      </c>
      <c r="N1080" s="34">
        <f t="shared" si="26"/>
        <v>0</v>
      </c>
      <c r="O1080" s="36" t="e">
        <f t="shared" si="22"/>
        <v>#DIV/0!</v>
      </c>
    </row>
    <row r="1081" spans="1:15" x14ac:dyDescent="0.25">
      <c r="A1081" s="39">
        <v>120208</v>
      </c>
      <c r="B1081" s="30" t="s">
        <v>47</v>
      </c>
      <c r="C1081" s="30" t="s">
        <v>627</v>
      </c>
      <c r="D1081" s="30" t="s">
        <v>1093</v>
      </c>
      <c r="E1081" s="68"/>
      <c r="F1081" s="29">
        <v>0</v>
      </c>
      <c r="G1081" s="29">
        <f t="shared" si="23"/>
        <v>0</v>
      </c>
      <c r="H1081" s="29">
        <v>0</v>
      </c>
      <c r="I1081" s="66">
        <f t="shared" si="24"/>
        <v>0</v>
      </c>
      <c r="J1081" s="69" t="s">
        <v>1834</v>
      </c>
      <c r="K1081" s="34">
        <v>0</v>
      </c>
      <c r="L1081" s="56"/>
      <c r="M1081" s="34">
        <f t="shared" si="25"/>
        <v>0</v>
      </c>
      <c r="N1081" s="34">
        <f t="shared" si="26"/>
        <v>0</v>
      </c>
      <c r="O1081" s="36" t="e">
        <f t="shared" si="22"/>
        <v>#DIV/0!</v>
      </c>
    </row>
    <row r="1082" spans="1:15" x14ac:dyDescent="0.25">
      <c r="A1082" s="39">
        <v>120209</v>
      </c>
      <c r="B1082" s="30" t="s">
        <v>47</v>
      </c>
      <c r="C1082" s="30" t="s">
        <v>627</v>
      </c>
      <c r="D1082" s="30" t="s">
        <v>85</v>
      </c>
      <c r="E1082" s="68"/>
      <c r="F1082" s="29">
        <v>0</v>
      </c>
      <c r="G1082" s="29">
        <f t="shared" si="23"/>
        <v>0</v>
      </c>
      <c r="H1082" s="29">
        <v>0</v>
      </c>
      <c r="I1082" s="66">
        <f t="shared" si="24"/>
        <v>0</v>
      </c>
      <c r="J1082" s="69" t="s">
        <v>1834</v>
      </c>
      <c r="K1082" s="34">
        <v>0</v>
      </c>
      <c r="L1082" s="29">
        <v>0</v>
      </c>
      <c r="M1082" s="34">
        <f t="shared" si="25"/>
        <v>0</v>
      </c>
      <c r="N1082" s="34">
        <f t="shared" si="26"/>
        <v>0</v>
      </c>
      <c r="O1082" s="36" t="e">
        <f t="shared" si="22"/>
        <v>#DIV/0!</v>
      </c>
    </row>
    <row r="1083" spans="1:15" x14ac:dyDescent="0.25">
      <c r="A1083" s="39">
        <v>120210</v>
      </c>
      <c r="B1083" s="30" t="s">
        <v>47</v>
      </c>
      <c r="C1083" s="30" t="s">
        <v>627</v>
      </c>
      <c r="D1083" s="30" t="s">
        <v>1094</v>
      </c>
      <c r="E1083" s="64">
        <v>3305</v>
      </c>
      <c r="F1083" s="65">
        <v>3712</v>
      </c>
      <c r="G1083" s="65">
        <f t="shared" si="23"/>
        <v>407</v>
      </c>
      <c r="H1083" s="65">
        <v>2105</v>
      </c>
      <c r="I1083" s="66">
        <f t="shared" si="24"/>
        <v>1607</v>
      </c>
      <c r="J1083" s="67">
        <v>0.43290000000000001</v>
      </c>
      <c r="K1083" s="34">
        <v>3776</v>
      </c>
      <c r="L1083" s="56"/>
      <c r="M1083" s="35">
        <f t="shared" si="25"/>
        <v>2105</v>
      </c>
      <c r="N1083" s="35">
        <f t="shared" si="26"/>
        <v>1671</v>
      </c>
      <c r="O1083" s="36">
        <f t="shared" si="22"/>
        <v>0.44253177966101692</v>
      </c>
    </row>
    <row r="1084" spans="1:15" x14ac:dyDescent="0.25">
      <c r="A1084" s="39">
        <v>120211</v>
      </c>
      <c r="B1084" s="30" t="s">
        <v>47</v>
      </c>
      <c r="C1084" s="30" t="s">
        <v>627</v>
      </c>
      <c r="D1084" s="30" t="s">
        <v>1095</v>
      </c>
      <c r="E1084" s="68"/>
      <c r="F1084" s="29">
        <v>0</v>
      </c>
      <c r="G1084" s="29">
        <f t="shared" si="23"/>
        <v>0</v>
      </c>
      <c r="H1084" s="29">
        <v>0</v>
      </c>
      <c r="I1084" s="66">
        <f t="shared" si="24"/>
        <v>0</v>
      </c>
      <c r="J1084" s="69" t="s">
        <v>1834</v>
      </c>
      <c r="K1084" s="34">
        <v>0</v>
      </c>
      <c r="L1084" s="56"/>
      <c r="M1084" s="34">
        <f t="shared" si="25"/>
        <v>0</v>
      </c>
      <c r="N1084" s="34">
        <f t="shared" si="26"/>
        <v>0</v>
      </c>
      <c r="O1084" s="36" t="e">
        <f t="shared" si="22"/>
        <v>#DIV/0!</v>
      </c>
    </row>
    <row r="1085" spans="1:15" x14ac:dyDescent="0.25">
      <c r="A1085" s="39">
        <v>120212</v>
      </c>
      <c r="B1085" s="30" t="s">
        <v>47</v>
      </c>
      <c r="C1085" s="30" t="s">
        <v>627</v>
      </c>
      <c r="D1085" s="30" t="s">
        <v>1096</v>
      </c>
      <c r="E1085" s="64">
        <v>2075</v>
      </c>
      <c r="F1085" s="65">
        <v>2208</v>
      </c>
      <c r="G1085" s="65">
        <f t="shared" si="23"/>
        <v>133</v>
      </c>
      <c r="H1085" s="65">
        <v>1266</v>
      </c>
      <c r="I1085" s="66">
        <f t="shared" si="24"/>
        <v>942</v>
      </c>
      <c r="J1085" s="67">
        <v>0.42659999999999998</v>
      </c>
      <c r="K1085" s="34">
        <v>2267</v>
      </c>
      <c r="L1085" s="56"/>
      <c r="M1085" s="35">
        <f t="shared" si="25"/>
        <v>1266</v>
      </c>
      <c r="N1085" s="35">
        <f t="shared" si="26"/>
        <v>1001</v>
      </c>
      <c r="O1085" s="36">
        <f t="shared" si="22"/>
        <v>0.44155271283634762</v>
      </c>
    </row>
    <row r="1086" spans="1:15" x14ac:dyDescent="0.25">
      <c r="A1086" s="39">
        <v>120213</v>
      </c>
      <c r="B1086" s="30" t="s">
        <v>47</v>
      </c>
      <c r="C1086" s="30" t="s">
        <v>627</v>
      </c>
      <c r="D1086" s="30" t="s">
        <v>1097</v>
      </c>
      <c r="E1086" s="64">
        <v>3569</v>
      </c>
      <c r="F1086" s="65">
        <v>3833</v>
      </c>
      <c r="G1086" s="65">
        <f t="shared" si="23"/>
        <v>264</v>
      </c>
      <c r="H1086" s="65">
        <v>3004</v>
      </c>
      <c r="I1086" s="66">
        <f t="shared" si="24"/>
        <v>829</v>
      </c>
      <c r="J1086" s="67">
        <v>0.21629999999999999</v>
      </c>
      <c r="K1086" s="34">
        <v>3899</v>
      </c>
      <c r="L1086" s="56"/>
      <c r="M1086" s="35">
        <f t="shared" si="25"/>
        <v>3004</v>
      </c>
      <c r="N1086" s="35">
        <f t="shared" si="26"/>
        <v>895</v>
      </c>
      <c r="O1086" s="36">
        <f t="shared" si="22"/>
        <v>0.22954603744549884</v>
      </c>
    </row>
    <row r="1087" spans="1:15" x14ac:dyDescent="0.25">
      <c r="A1087" s="39">
        <v>120214</v>
      </c>
      <c r="B1087" s="30" t="s">
        <v>47</v>
      </c>
      <c r="C1087" s="30" t="s">
        <v>627</v>
      </c>
      <c r="D1087" s="30" t="s">
        <v>1098</v>
      </c>
      <c r="E1087" s="68"/>
      <c r="F1087" s="29">
        <v>0</v>
      </c>
      <c r="G1087" s="29">
        <f t="shared" si="23"/>
        <v>0</v>
      </c>
      <c r="H1087" s="29">
        <v>0</v>
      </c>
      <c r="I1087" s="66">
        <f t="shared" si="24"/>
        <v>0</v>
      </c>
      <c r="J1087" s="69" t="s">
        <v>1834</v>
      </c>
      <c r="K1087" s="34">
        <v>0</v>
      </c>
      <c r="L1087" s="29">
        <v>0</v>
      </c>
      <c r="M1087" s="34">
        <f t="shared" si="25"/>
        <v>0</v>
      </c>
      <c r="N1087" s="34">
        <f t="shared" si="26"/>
        <v>0</v>
      </c>
      <c r="O1087" s="36" t="e">
        <f t="shared" si="22"/>
        <v>#DIV/0!</v>
      </c>
    </row>
    <row r="1088" spans="1:15" x14ac:dyDescent="0.25">
      <c r="A1088" s="39">
        <v>120215</v>
      </c>
      <c r="B1088" s="30" t="s">
        <v>47</v>
      </c>
      <c r="C1088" s="30" t="s">
        <v>627</v>
      </c>
      <c r="D1088" s="30" t="s">
        <v>1099</v>
      </c>
      <c r="E1088" s="68"/>
      <c r="F1088" s="29">
        <v>0</v>
      </c>
      <c r="G1088" s="29">
        <f t="shared" si="23"/>
        <v>0</v>
      </c>
      <c r="H1088" s="29">
        <v>0</v>
      </c>
      <c r="I1088" s="66">
        <f t="shared" si="24"/>
        <v>0</v>
      </c>
      <c r="J1088" s="69" t="s">
        <v>1834</v>
      </c>
      <c r="K1088" s="34">
        <v>0</v>
      </c>
      <c r="L1088" s="56"/>
      <c r="M1088" s="34">
        <f t="shared" si="25"/>
        <v>0</v>
      </c>
      <c r="N1088" s="34">
        <f t="shared" si="26"/>
        <v>0</v>
      </c>
      <c r="O1088" s="36" t="e">
        <f t="shared" si="22"/>
        <v>#DIV/0!</v>
      </c>
    </row>
    <row r="1089" spans="1:15" x14ac:dyDescent="0.25">
      <c r="A1089" s="39">
        <v>120301</v>
      </c>
      <c r="B1089" s="30" t="s">
        <v>47</v>
      </c>
      <c r="C1089" s="30" t="s">
        <v>1100</v>
      </c>
      <c r="D1089" s="30" t="s">
        <v>1100</v>
      </c>
      <c r="E1089" s="64">
        <v>23133</v>
      </c>
      <c r="F1089" s="65">
        <v>25771</v>
      </c>
      <c r="G1089" s="65">
        <f t="shared" si="23"/>
        <v>2638</v>
      </c>
      <c r="H1089" s="65">
        <v>21774</v>
      </c>
      <c r="I1089" s="66">
        <f t="shared" si="24"/>
        <v>3997</v>
      </c>
      <c r="J1089" s="67">
        <v>0.15509999999999999</v>
      </c>
      <c r="K1089" s="34">
        <v>26089</v>
      </c>
      <c r="L1089" s="56"/>
      <c r="M1089" s="35">
        <f t="shared" si="25"/>
        <v>21774</v>
      </c>
      <c r="N1089" s="35">
        <f t="shared" si="26"/>
        <v>4315</v>
      </c>
      <c r="O1089" s="36">
        <f t="shared" si="22"/>
        <v>0.16539537736210663</v>
      </c>
    </row>
    <row r="1090" spans="1:15" x14ac:dyDescent="0.25">
      <c r="A1090" s="39">
        <v>120302</v>
      </c>
      <c r="B1090" s="30" t="s">
        <v>47</v>
      </c>
      <c r="C1090" s="30" t="s">
        <v>1100</v>
      </c>
      <c r="D1090" s="30" t="s">
        <v>1101</v>
      </c>
      <c r="E1090" s="64">
        <v>27568</v>
      </c>
      <c r="F1090" s="65">
        <v>32565</v>
      </c>
      <c r="G1090" s="65">
        <f t="shared" si="23"/>
        <v>4997</v>
      </c>
      <c r="H1090" s="65">
        <v>23581</v>
      </c>
      <c r="I1090" s="66">
        <f t="shared" si="24"/>
        <v>8984</v>
      </c>
      <c r="J1090" s="67">
        <v>0.27589999999999998</v>
      </c>
      <c r="K1090" s="34">
        <v>33252</v>
      </c>
      <c r="L1090" s="29">
        <v>0</v>
      </c>
      <c r="M1090" s="35">
        <f t="shared" si="25"/>
        <v>23581</v>
      </c>
      <c r="N1090" s="35">
        <f t="shared" si="26"/>
        <v>9671</v>
      </c>
      <c r="O1090" s="36">
        <f t="shared" si="22"/>
        <v>0.29083964874293278</v>
      </c>
    </row>
    <row r="1091" spans="1:15" x14ac:dyDescent="0.25">
      <c r="A1091" s="39">
        <v>120303</v>
      </c>
      <c r="B1091" s="30" t="s">
        <v>47</v>
      </c>
      <c r="C1091" s="30" t="s">
        <v>1100</v>
      </c>
      <c r="D1091" s="30" t="s">
        <v>1102</v>
      </c>
      <c r="E1091" s="64">
        <v>17937</v>
      </c>
      <c r="F1091" s="65">
        <v>22420</v>
      </c>
      <c r="G1091" s="65">
        <f t="shared" si="23"/>
        <v>4483</v>
      </c>
      <c r="H1091" s="65">
        <v>16415</v>
      </c>
      <c r="I1091" s="66">
        <f t="shared" si="24"/>
        <v>6005</v>
      </c>
      <c r="J1091" s="67">
        <v>0.26779999999999998</v>
      </c>
      <c r="K1091" s="34">
        <v>22377</v>
      </c>
      <c r="L1091" s="29">
        <v>0</v>
      </c>
      <c r="M1091" s="35">
        <f t="shared" si="25"/>
        <v>16415</v>
      </c>
      <c r="N1091" s="35">
        <f t="shared" si="26"/>
        <v>5962</v>
      </c>
      <c r="O1091" s="36">
        <f t="shared" si="22"/>
        <v>0.26643428520355722</v>
      </c>
    </row>
    <row r="1092" spans="1:15" x14ac:dyDescent="0.25">
      <c r="A1092" s="39">
        <v>120304</v>
      </c>
      <c r="B1092" s="30" t="s">
        <v>47</v>
      </c>
      <c r="C1092" s="30" t="s">
        <v>1100</v>
      </c>
      <c r="D1092" s="30" t="s">
        <v>1103</v>
      </c>
      <c r="E1092" s="68"/>
      <c r="F1092" s="29">
        <v>0</v>
      </c>
      <c r="G1092" s="29">
        <f t="shared" si="23"/>
        <v>0</v>
      </c>
      <c r="H1092" s="29">
        <v>0</v>
      </c>
      <c r="I1092" s="66">
        <f t="shared" si="24"/>
        <v>0</v>
      </c>
      <c r="J1092" s="69" t="s">
        <v>1834</v>
      </c>
      <c r="K1092" s="34">
        <v>0</v>
      </c>
      <c r="L1092" s="56"/>
      <c r="M1092" s="34">
        <f t="shared" si="25"/>
        <v>0</v>
      </c>
      <c r="N1092" s="34">
        <f t="shared" si="26"/>
        <v>0</v>
      </c>
      <c r="O1092" s="36" t="e">
        <f t="shared" si="22"/>
        <v>#DIV/0!</v>
      </c>
    </row>
    <row r="1093" spans="1:15" x14ac:dyDescent="0.25">
      <c r="A1093" s="39">
        <v>120305</v>
      </c>
      <c r="B1093" s="30" t="s">
        <v>47</v>
      </c>
      <c r="C1093" s="30" t="s">
        <v>1100</v>
      </c>
      <c r="D1093" s="30" t="s">
        <v>1104</v>
      </c>
      <c r="E1093" s="64">
        <v>19437</v>
      </c>
      <c r="F1093" s="65">
        <v>22889</v>
      </c>
      <c r="G1093" s="65">
        <f t="shared" si="23"/>
        <v>3452</v>
      </c>
      <c r="H1093" s="65">
        <v>17492</v>
      </c>
      <c r="I1093" s="66">
        <f t="shared" si="24"/>
        <v>5397</v>
      </c>
      <c r="J1093" s="67">
        <v>0.23580000000000001</v>
      </c>
      <c r="K1093" s="34">
        <v>23203</v>
      </c>
      <c r="L1093" s="56"/>
      <c r="M1093" s="35">
        <f t="shared" si="25"/>
        <v>17492</v>
      </c>
      <c r="N1093" s="35">
        <f t="shared" si="26"/>
        <v>5711</v>
      </c>
      <c r="O1093" s="36">
        <f t="shared" si="22"/>
        <v>0.24613196569409129</v>
      </c>
    </row>
    <row r="1094" spans="1:15" x14ac:dyDescent="0.25">
      <c r="A1094" s="39">
        <v>120306</v>
      </c>
      <c r="B1094" s="30" t="s">
        <v>47</v>
      </c>
      <c r="C1094" s="30" t="s">
        <v>1100</v>
      </c>
      <c r="D1094" s="30" t="s">
        <v>1105</v>
      </c>
      <c r="E1094" s="68"/>
      <c r="F1094" s="29">
        <v>0</v>
      </c>
      <c r="G1094" s="29">
        <f t="shared" si="23"/>
        <v>0</v>
      </c>
      <c r="H1094" s="29">
        <v>0</v>
      </c>
      <c r="I1094" s="66">
        <f t="shared" si="24"/>
        <v>0</v>
      </c>
      <c r="J1094" s="69" t="s">
        <v>1834</v>
      </c>
      <c r="K1094" s="34">
        <v>0</v>
      </c>
      <c r="L1094" s="56"/>
      <c r="M1094" s="34">
        <f t="shared" si="25"/>
        <v>0</v>
      </c>
      <c r="N1094" s="34">
        <f t="shared" si="26"/>
        <v>0</v>
      </c>
      <c r="O1094" s="36" t="e">
        <f t="shared" si="22"/>
        <v>#DIV/0!</v>
      </c>
    </row>
    <row r="1095" spans="1:15" x14ac:dyDescent="0.25">
      <c r="A1095" s="39">
        <v>120401</v>
      </c>
      <c r="B1095" s="30" t="s">
        <v>47</v>
      </c>
      <c r="C1095" s="30" t="s">
        <v>1106</v>
      </c>
      <c r="D1095" s="30" t="s">
        <v>1106</v>
      </c>
      <c r="E1095" s="64">
        <v>15756</v>
      </c>
      <c r="F1095" s="65">
        <v>19568</v>
      </c>
      <c r="G1095" s="65">
        <f t="shared" si="23"/>
        <v>3812</v>
      </c>
      <c r="H1095" s="65">
        <v>15180</v>
      </c>
      <c r="I1095" s="66">
        <f t="shared" si="24"/>
        <v>4388</v>
      </c>
      <c r="J1095" s="67">
        <v>0.22420000000000001</v>
      </c>
      <c r="K1095" s="34">
        <v>19802</v>
      </c>
      <c r="L1095" s="56"/>
      <c r="M1095" s="35">
        <f t="shared" si="25"/>
        <v>15180</v>
      </c>
      <c r="N1095" s="35">
        <f t="shared" si="26"/>
        <v>4622</v>
      </c>
      <c r="O1095" s="36">
        <f t="shared" si="22"/>
        <v>0.2334107665892334</v>
      </c>
    </row>
    <row r="1096" spans="1:15" x14ac:dyDescent="0.25">
      <c r="A1096" s="39">
        <v>120402</v>
      </c>
      <c r="B1096" s="70" t="s">
        <v>47</v>
      </c>
      <c r="C1096" s="70" t="s">
        <v>1106</v>
      </c>
      <c r="D1096" s="70" t="s">
        <v>1107</v>
      </c>
      <c r="E1096" s="64">
        <v>3313</v>
      </c>
      <c r="F1096" s="65">
        <v>3547</v>
      </c>
      <c r="G1096" s="65">
        <f t="shared" si="23"/>
        <v>234</v>
      </c>
      <c r="H1096" s="65">
        <v>2949</v>
      </c>
      <c r="I1096" s="66">
        <f t="shared" si="24"/>
        <v>598</v>
      </c>
      <c r="J1096" s="67">
        <v>0.1686</v>
      </c>
      <c r="K1096" s="34">
        <v>3517</v>
      </c>
      <c r="L1096" s="29">
        <v>0</v>
      </c>
      <c r="M1096" s="35">
        <f t="shared" si="25"/>
        <v>2949</v>
      </c>
      <c r="N1096" s="35">
        <f t="shared" si="26"/>
        <v>568</v>
      </c>
      <c r="O1096" s="36">
        <f t="shared" si="22"/>
        <v>0.16150127949957349</v>
      </c>
    </row>
    <row r="1097" spans="1:15" x14ac:dyDescent="0.25">
      <c r="A1097" s="39">
        <v>120403</v>
      </c>
      <c r="B1097" s="30" t="s">
        <v>47</v>
      </c>
      <c r="C1097" s="30" t="s">
        <v>1106</v>
      </c>
      <c r="D1097" s="30" t="s">
        <v>1108</v>
      </c>
      <c r="E1097" s="68"/>
      <c r="F1097" s="29">
        <v>0</v>
      </c>
      <c r="G1097" s="29">
        <f t="shared" si="23"/>
        <v>0</v>
      </c>
      <c r="H1097" s="29">
        <v>0</v>
      </c>
      <c r="I1097" s="66">
        <f t="shared" si="24"/>
        <v>0</v>
      </c>
      <c r="J1097" s="69" t="s">
        <v>1834</v>
      </c>
      <c r="K1097" s="34">
        <v>0</v>
      </c>
      <c r="L1097" s="56"/>
      <c r="M1097" s="34">
        <f t="shared" si="25"/>
        <v>0</v>
      </c>
      <c r="N1097" s="34">
        <f t="shared" si="26"/>
        <v>0</v>
      </c>
      <c r="O1097" s="36" t="e">
        <f t="shared" si="22"/>
        <v>#DIV/0!</v>
      </c>
    </row>
    <row r="1098" spans="1:15" x14ac:dyDescent="0.25">
      <c r="A1098" s="39">
        <v>120404</v>
      </c>
      <c r="B1098" s="30" t="s">
        <v>47</v>
      </c>
      <c r="C1098" s="30" t="s">
        <v>1106</v>
      </c>
      <c r="D1098" s="30" t="s">
        <v>1109</v>
      </c>
      <c r="E1098" s="68"/>
      <c r="F1098" s="29">
        <v>0</v>
      </c>
      <c r="G1098" s="29">
        <f t="shared" si="23"/>
        <v>0</v>
      </c>
      <c r="H1098" s="29">
        <v>0</v>
      </c>
      <c r="I1098" s="66">
        <f t="shared" si="24"/>
        <v>0</v>
      </c>
      <c r="J1098" s="69" t="s">
        <v>1834</v>
      </c>
      <c r="K1098" s="34">
        <v>0</v>
      </c>
      <c r="L1098" s="56"/>
      <c r="M1098" s="34">
        <f t="shared" si="25"/>
        <v>0</v>
      </c>
      <c r="N1098" s="34">
        <f t="shared" si="26"/>
        <v>0</v>
      </c>
      <c r="O1098" s="36" t="e">
        <f t="shared" si="22"/>
        <v>#DIV/0!</v>
      </c>
    </row>
    <row r="1099" spans="1:15" x14ac:dyDescent="0.25">
      <c r="A1099" s="39">
        <v>120405</v>
      </c>
      <c r="B1099" s="30" t="s">
        <v>47</v>
      </c>
      <c r="C1099" s="30" t="s">
        <v>1106</v>
      </c>
      <c r="D1099" s="30" t="s">
        <v>1110</v>
      </c>
      <c r="E1099" s="68"/>
      <c r="F1099" s="29">
        <v>0</v>
      </c>
      <c r="G1099" s="29">
        <f t="shared" si="23"/>
        <v>0</v>
      </c>
      <c r="H1099" s="29">
        <v>0</v>
      </c>
      <c r="I1099" s="66">
        <f t="shared" si="24"/>
        <v>0</v>
      </c>
      <c r="J1099" s="69" t="s">
        <v>1834</v>
      </c>
      <c r="K1099" s="34">
        <v>0</v>
      </c>
      <c r="L1099" s="56"/>
      <c r="M1099" s="34">
        <f t="shared" si="25"/>
        <v>0</v>
      </c>
      <c r="N1099" s="34">
        <f t="shared" si="26"/>
        <v>0</v>
      </c>
      <c r="O1099" s="36" t="e">
        <f t="shared" si="22"/>
        <v>#DIV/0!</v>
      </c>
    </row>
    <row r="1100" spans="1:15" x14ac:dyDescent="0.25">
      <c r="A1100" s="39">
        <v>120406</v>
      </c>
      <c r="B1100" s="30" t="s">
        <v>47</v>
      </c>
      <c r="C1100" s="30" t="s">
        <v>1106</v>
      </c>
      <c r="D1100" s="30" t="s">
        <v>1111</v>
      </c>
      <c r="E1100" s="68"/>
      <c r="F1100" s="29">
        <v>0</v>
      </c>
      <c r="G1100" s="29">
        <f t="shared" si="23"/>
        <v>0</v>
      </c>
      <c r="H1100" s="29">
        <v>0</v>
      </c>
      <c r="I1100" s="66">
        <f t="shared" si="24"/>
        <v>0</v>
      </c>
      <c r="J1100" s="69" t="s">
        <v>1834</v>
      </c>
      <c r="K1100" s="34">
        <v>0</v>
      </c>
      <c r="L1100" s="56"/>
      <c r="M1100" s="34">
        <f t="shared" si="25"/>
        <v>0</v>
      </c>
      <c r="N1100" s="34">
        <f t="shared" si="26"/>
        <v>0</v>
      </c>
      <c r="O1100" s="36" t="e">
        <f t="shared" si="22"/>
        <v>#DIV/0!</v>
      </c>
    </row>
    <row r="1101" spans="1:15" x14ac:dyDescent="0.25">
      <c r="A1101" s="39">
        <v>120407</v>
      </c>
      <c r="B1101" s="30" t="s">
        <v>47</v>
      </c>
      <c r="C1101" s="30" t="s">
        <v>1106</v>
      </c>
      <c r="D1101" s="30" t="s">
        <v>1112</v>
      </c>
      <c r="E1101" s="64">
        <v>2373</v>
      </c>
      <c r="F1101" s="65">
        <v>2589</v>
      </c>
      <c r="G1101" s="65">
        <f t="shared" si="23"/>
        <v>216</v>
      </c>
      <c r="H1101" s="65">
        <v>1833</v>
      </c>
      <c r="I1101" s="66">
        <f t="shared" si="24"/>
        <v>756</v>
      </c>
      <c r="J1101" s="67">
        <v>0.29199999999999998</v>
      </c>
      <c r="K1101" s="34">
        <v>2592</v>
      </c>
      <c r="L1101" s="56"/>
      <c r="M1101" s="35">
        <f t="shared" si="25"/>
        <v>1833</v>
      </c>
      <c r="N1101" s="35">
        <f t="shared" si="26"/>
        <v>759</v>
      </c>
      <c r="O1101" s="36">
        <f t="shared" si="22"/>
        <v>0.29282407407407407</v>
      </c>
    </row>
    <row r="1102" spans="1:15" x14ac:dyDescent="0.25">
      <c r="A1102" s="39">
        <v>120408</v>
      </c>
      <c r="B1102" s="30" t="s">
        <v>47</v>
      </c>
      <c r="C1102" s="30" t="s">
        <v>1106</v>
      </c>
      <c r="D1102" s="30" t="s">
        <v>1113</v>
      </c>
      <c r="E1102" s="68"/>
      <c r="F1102" s="29">
        <v>0</v>
      </c>
      <c r="G1102" s="29">
        <f t="shared" si="23"/>
        <v>0</v>
      </c>
      <c r="H1102" s="29">
        <v>0</v>
      </c>
      <c r="I1102" s="66">
        <f t="shared" si="24"/>
        <v>0</v>
      </c>
      <c r="J1102" s="69" t="s">
        <v>1834</v>
      </c>
      <c r="K1102" s="34">
        <v>0</v>
      </c>
      <c r="L1102" s="56"/>
      <c r="M1102" s="34">
        <f t="shared" si="25"/>
        <v>0</v>
      </c>
      <c r="N1102" s="34">
        <f t="shared" si="26"/>
        <v>0</v>
      </c>
      <c r="O1102" s="36" t="e">
        <f t="shared" si="22"/>
        <v>#DIV/0!</v>
      </c>
    </row>
    <row r="1103" spans="1:15" x14ac:dyDescent="0.25">
      <c r="A1103" s="39">
        <v>120409</v>
      </c>
      <c r="B1103" s="30" t="s">
        <v>47</v>
      </c>
      <c r="C1103" s="30" t="s">
        <v>1106</v>
      </c>
      <c r="D1103" s="30" t="s">
        <v>1114</v>
      </c>
      <c r="E1103" s="68"/>
      <c r="F1103" s="29">
        <v>0</v>
      </c>
      <c r="G1103" s="29">
        <f t="shared" si="23"/>
        <v>0</v>
      </c>
      <c r="H1103" s="29">
        <v>0</v>
      </c>
      <c r="I1103" s="66">
        <f t="shared" si="24"/>
        <v>0</v>
      </c>
      <c r="J1103" s="69" t="s">
        <v>1834</v>
      </c>
      <c r="K1103" s="34">
        <v>0</v>
      </c>
      <c r="L1103" s="56"/>
      <c r="M1103" s="34">
        <f t="shared" si="25"/>
        <v>0</v>
      </c>
      <c r="N1103" s="34">
        <f t="shared" si="26"/>
        <v>0</v>
      </c>
      <c r="O1103" s="36" t="e">
        <f t="shared" si="22"/>
        <v>#DIV/0!</v>
      </c>
    </row>
    <row r="1104" spans="1:15" x14ac:dyDescent="0.25">
      <c r="A1104" s="39">
        <v>120410</v>
      </c>
      <c r="B1104" s="30" t="s">
        <v>47</v>
      </c>
      <c r="C1104" s="30" t="s">
        <v>1106</v>
      </c>
      <c r="D1104" s="30" t="s">
        <v>1115</v>
      </c>
      <c r="E1104" s="68"/>
      <c r="F1104" s="29">
        <v>0</v>
      </c>
      <c r="G1104" s="29">
        <f t="shared" si="23"/>
        <v>0</v>
      </c>
      <c r="H1104" s="29">
        <v>0</v>
      </c>
      <c r="I1104" s="66">
        <f t="shared" si="24"/>
        <v>0</v>
      </c>
      <c r="J1104" s="69" t="s">
        <v>1834</v>
      </c>
      <c r="K1104" s="34">
        <v>0</v>
      </c>
      <c r="L1104" s="56"/>
      <c r="M1104" s="34">
        <f t="shared" si="25"/>
        <v>0</v>
      </c>
      <c r="N1104" s="34">
        <f t="shared" si="26"/>
        <v>0</v>
      </c>
      <c r="O1104" s="36" t="e">
        <f t="shared" si="22"/>
        <v>#DIV/0!</v>
      </c>
    </row>
    <row r="1105" spans="1:15" x14ac:dyDescent="0.25">
      <c r="A1105" s="39">
        <v>120411</v>
      </c>
      <c r="B1105" s="30" t="s">
        <v>47</v>
      </c>
      <c r="C1105" s="30" t="s">
        <v>1106</v>
      </c>
      <c r="D1105" s="30" t="s">
        <v>1116</v>
      </c>
      <c r="E1105" s="68"/>
      <c r="F1105" s="29">
        <v>0</v>
      </c>
      <c r="G1105" s="29">
        <f t="shared" si="23"/>
        <v>0</v>
      </c>
      <c r="H1105" s="29">
        <v>0</v>
      </c>
      <c r="I1105" s="66">
        <f t="shared" si="24"/>
        <v>0</v>
      </c>
      <c r="J1105" s="69" t="s">
        <v>1834</v>
      </c>
      <c r="K1105" s="34">
        <v>0</v>
      </c>
      <c r="L1105" s="56"/>
      <c r="M1105" s="34">
        <f t="shared" si="25"/>
        <v>0</v>
      </c>
      <c r="N1105" s="34">
        <f t="shared" si="26"/>
        <v>0</v>
      </c>
      <c r="O1105" s="36" t="e">
        <f t="shared" si="22"/>
        <v>#DIV/0!</v>
      </c>
    </row>
    <row r="1106" spans="1:15" x14ac:dyDescent="0.25">
      <c r="A1106" s="39">
        <v>120412</v>
      </c>
      <c r="B1106" s="30" t="s">
        <v>47</v>
      </c>
      <c r="C1106" s="30" t="s">
        <v>1106</v>
      </c>
      <c r="D1106" s="30" t="s">
        <v>1117</v>
      </c>
      <c r="E1106" s="68"/>
      <c r="F1106" s="29">
        <v>0</v>
      </c>
      <c r="G1106" s="29">
        <f t="shared" si="23"/>
        <v>0</v>
      </c>
      <c r="H1106" s="29">
        <v>0</v>
      </c>
      <c r="I1106" s="66">
        <f t="shared" si="24"/>
        <v>0</v>
      </c>
      <c r="J1106" s="69" t="s">
        <v>1834</v>
      </c>
      <c r="K1106" s="34">
        <v>0</v>
      </c>
      <c r="L1106" s="56"/>
      <c r="M1106" s="34">
        <f t="shared" si="25"/>
        <v>0</v>
      </c>
      <c r="N1106" s="34">
        <f t="shared" si="26"/>
        <v>0</v>
      </c>
      <c r="O1106" s="36" t="e">
        <f t="shared" si="22"/>
        <v>#DIV/0!</v>
      </c>
    </row>
    <row r="1107" spans="1:15" x14ac:dyDescent="0.25">
      <c r="A1107" s="39">
        <v>120413</v>
      </c>
      <c r="B1107" s="30" t="s">
        <v>47</v>
      </c>
      <c r="C1107" s="30" t="s">
        <v>1106</v>
      </c>
      <c r="D1107" s="30" t="s">
        <v>1118</v>
      </c>
      <c r="E1107" s="68"/>
      <c r="F1107" s="29">
        <v>0</v>
      </c>
      <c r="G1107" s="29">
        <f t="shared" si="23"/>
        <v>0</v>
      </c>
      <c r="H1107" s="29">
        <v>0</v>
      </c>
      <c r="I1107" s="66">
        <f t="shared" si="24"/>
        <v>0</v>
      </c>
      <c r="J1107" s="69" t="s">
        <v>1834</v>
      </c>
      <c r="K1107" s="34">
        <v>0</v>
      </c>
      <c r="L1107" s="56"/>
      <c r="M1107" s="34">
        <f t="shared" si="25"/>
        <v>0</v>
      </c>
      <c r="N1107" s="34">
        <f t="shared" si="26"/>
        <v>0</v>
      </c>
      <c r="O1107" s="36" t="e">
        <f t="shared" si="22"/>
        <v>#DIV/0!</v>
      </c>
    </row>
    <row r="1108" spans="1:15" x14ac:dyDescent="0.25">
      <c r="A1108" s="39">
        <v>120414</v>
      </c>
      <c r="B1108" s="30" t="s">
        <v>47</v>
      </c>
      <c r="C1108" s="30" t="s">
        <v>1106</v>
      </c>
      <c r="D1108" s="30" t="s">
        <v>1119</v>
      </c>
      <c r="E1108" s="68"/>
      <c r="F1108" s="29">
        <v>0</v>
      </c>
      <c r="G1108" s="29">
        <f t="shared" si="23"/>
        <v>0</v>
      </c>
      <c r="H1108" s="29">
        <v>0</v>
      </c>
      <c r="I1108" s="66">
        <f t="shared" si="24"/>
        <v>0</v>
      </c>
      <c r="J1108" s="69" t="s">
        <v>1834</v>
      </c>
      <c r="K1108" s="34">
        <v>0</v>
      </c>
      <c r="L1108" s="56"/>
      <c r="M1108" s="34">
        <f t="shared" si="25"/>
        <v>0</v>
      </c>
      <c r="N1108" s="34">
        <f t="shared" si="26"/>
        <v>0</v>
      </c>
      <c r="O1108" s="36" t="e">
        <f t="shared" si="22"/>
        <v>#DIV/0!</v>
      </c>
    </row>
    <row r="1109" spans="1:15" x14ac:dyDescent="0.25">
      <c r="A1109" s="39">
        <v>120415</v>
      </c>
      <c r="B1109" s="30" t="s">
        <v>47</v>
      </c>
      <c r="C1109" s="30" t="s">
        <v>1106</v>
      </c>
      <c r="D1109" s="30" t="s">
        <v>1120</v>
      </c>
      <c r="E1109" s="68"/>
      <c r="F1109" s="29">
        <v>0</v>
      </c>
      <c r="G1109" s="29">
        <f t="shared" si="23"/>
        <v>0</v>
      </c>
      <c r="H1109" s="29">
        <v>0</v>
      </c>
      <c r="I1109" s="66">
        <f t="shared" si="24"/>
        <v>0</v>
      </c>
      <c r="J1109" s="69" t="s">
        <v>1834</v>
      </c>
      <c r="K1109" s="34">
        <v>0</v>
      </c>
      <c r="L1109" s="56"/>
      <c r="M1109" s="34">
        <f t="shared" si="25"/>
        <v>0</v>
      </c>
      <c r="N1109" s="34">
        <f t="shared" si="26"/>
        <v>0</v>
      </c>
      <c r="O1109" s="36" t="e">
        <f t="shared" si="22"/>
        <v>#DIV/0!</v>
      </c>
    </row>
    <row r="1110" spans="1:15" x14ac:dyDescent="0.25">
      <c r="A1110" s="39">
        <v>120416</v>
      </c>
      <c r="B1110" s="30" t="s">
        <v>47</v>
      </c>
      <c r="C1110" s="30" t="s">
        <v>1106</v>
      </c>
      <c r="D1110" s="30" t="s">
        <v>1121</v>
      </c>
      <c r="E1110" s="68"/>
      <c r="F1110" s="29">
        <v>0</v>
      </c>
      <c r="G1110" s="29">
        <f t="shared" si="23"/>
        <v>0</v>
      </c>
      <c r="H1110" s="29">
        <v>0</v>
      </c>
      <c r="I1110" s="66">
        <f t="shared" si="24"/>
        <v>0</v>
      </c>
      <c r="J1110" s="69" t="s">
        <v>1834</v>
      </c>
      <c r="K1110" s="34">
        <v>0</v>
      </c>
      <c r="L1110" s="56"/>
      <c r="M1110" s="34">
        <f t="shared" si="25"/>
        <v>0</v>
      </c>
      <c r="N1110" s="34">
        <f t="shared" si="26"/>
        <v>0</v>
      </c>
      <c r="O1110" s="36" t="e">
        <f t="shared" si="22"/>
        <v>#DIV/0!</v>
      </c>
    </row>
    <row r="1111" spans="1:15" x14ac:dyDescent="0.25">
      <c r="A1111" s="39">
        <v>120417</v>
      </c>
      <c r="B1111" s="30" t="s">
        <v>47</v>
      </c>
      <c r="C1111" s="30" t="s">
        <v>1106</v>
      </c>
      <c r="D1111" s="30" t="s">
        <v>1122</v>
      </c>
      <c r="E1111" s="68"/>
      <c r="F1111" s="29">
        <v>0</v>
      </c>
      <c r="G1111" s="29">
        <f t="shared" si="23"/>
        <v>0</v>
      </c>
      <c r="H1111" s="29">
        <v>0</v>
      </c>
      <c r="I1111" s="66">
        <f t="shared" si="24"/>
        <v>0</v>
      </c>
      <c r="J1111" s="69" t="s">
        <v>1834</v>
      </c>
      <c r="K1111" s="34">
        <v>0</v>
      </c>
      <c r="L1111" s="56"/>
      <c r="M1111" s="34">
        <f t="shared" si="25"/>
        <v>0</v>
      </c>
      <c r="N1111" s="34">
        <f t="shared" si="26"/>
        <v>0</v>
      </c>
      <c r="O1111" s="36" t="e">
        <f t="shared" si="22"/>
        <v>#DIV/0!</v>
      </c>
    </row>
    <row r="1112" spans="1:15" x14ac:dyDescent="0.25">
      <c r="A1112" s="39">
        <v>120418</v>
      </c>
      <c r="B1112" s="30" t="s">
        <v>47</v>
      </c>
      <c r="C1112" s="30" t="s">
        <v>1106</v>
      </c>
      <c r="D1112" s="30" t="s">
        <v>1123</v>
      </c>
      <c r="E1112" s="68"/>
      <c r="F1112" s="29">
        <v>0</v>
      </c>
      <c r="G1112" s="29">
        <f t="shared" si="23"/>
        <v>0</v>
      </c>
      <c r="H1112" s="29">
        <v>0</v>
      </c>
      <c r="I1112" s="66">
        <f t="shared" si="24"/>
        <v>0</v>
      </c>
      <c r="J1112" s="69" t="s">
        <v>1834</v>
      </c>
      <c r="K1112" s="34">
        <v>0</v>
      </c>
      <c r="L1112" s="56"/>
      <c r="M1112" s="34">
        <f t="shared" si="25"/>
        <v>0</v>
      </c>
      <c r="N1112" s="34">
        <f t="shared" si="26"/>
        <v>0</v>
      </c>
      <c r="O1112" s="36" t="e">
        <f t="shared" si="22"/>
        <v>#DIV/0!</v>
      </c>
    </row>
    <row r="1113" spans="1:15" x14ac:dyDescent="0.25">
      <c r="A1113" s="39">
        <v>120419</v>
      </c>
      <c r="B1113" s="30" t="s">
        <v>47</v>
      </c>
      <c r="C1113" s="30" t="s">
        <v>1106</v>
      </c>
      <c r="D1113" s="30" t="s">
        <v>1124</v>
      </c>
      <c r="E1113" s="68"/>
      <c r="F1113" s="29">
        <v>0</v>
      </c>
      <c r="G1113" s="29">
        <f t="shared" si="23"/>
        <v>0</v>
      </c>
      <c r="H1113" s="29">
        <v>0</v>
      </c>
      <c r="I1113" s="66">
        <f t="shared" si="24"/>
        <v>0</v>
      </c>
      <c r="J1113" s="69" t="s">
        <v>1834</v>
      </c>
      <c r="K1113" s="34">
        <v>0</v>
      </c>
      <c r="L1113" s="56"/>
      <c r="M1113" s="34">
        <f t="shared" si="25"/>
        <v>0</v>
      </c>
      <c r="N1113" s="34">
        <f t="shared" si="26"/>
        <v>0</v>
      </c>
      <c r="O1113" s="36" t="e">
        <f t="shared" si="22"/>
        <v>#DIV/0!</v>
      </c>
    </row>
    <row r="1114" spans="1:15" x14ac:dyDescent="0.25">
      <c r="A1114" s="39">
        <v>120420</v>
      </c>
      <c r="B1114" s="30" t="s">
        <v>47</v>
      </c>
      <c r="C1114" s="30" t="s">
        <v>1106</v>
      </c>
      <c r="D1114" s="30" t="s">
        <v>1125</v>
      </c>
      <c r="E1114" s="68"/>
      <c r="F1114" s="29">
        <v>0</v>
      </c>
      <c r="G1114" s="29">
        <f t="shared" si="23"/>
        <v>0</v>
      </c>
      <c r="H1114" s="29">
        <v>0</v>
      </c>
      <c r="I1114" s="66">
        <f t="shared" si="24"/>
        <v>0</v>
      </c>
      <c r="J1114" s="69" t="s">
        <v>1834</v>
      </c>
      <c r="K1114" s="34">
        <v>0</v>
      </c>
      <c r="L1114" s="56"/>
      <c r="M1114" s="34">
        <f t="shared" si="25"/>
        <v>0</v>
      </c>
      <c r="N1114" s="34">
        <f t="shared" si="26"/>
        <v>0</v>
      </c>
      <c r="O1114" s="36" t="e">
        <f t="shared" si="22"/>
        <v>#DIV/0!</v>
      </c>
    </row>
    <row r="1115" spans="1:15" x14ac:dyDescent="0.25">
      <c r="A1115" s="39">
        <v>120421</v>
      </c>
      <c r="B1115" s="30" t="s">
        <v>47</v>
      </c>
      <c r="C1115" s="30" t="s">
        <v>1106</v>
      </c>
      <c r="D1115" s="30" t="s">
        <v>1126</v>
      </c>
      <c r="E1115" s="64">
        <v>2311</v>
      </c>
      <c r="F1115" s="65">
        <v>2365</v>
      </c>
      <c r="G1115" s="65">
        <f t="shared" si="23"/>
        <v>54</v>
      </c>
      <c r="H1115" s="65">
        <v>2167</v>
      </c>
      <c r="I1115" s="66">
        <f t="shared" si="24"/>
        <v>198</v>
      </c>
      <c r="J1115" s="67">
        <v>8.3699999999999997E-2</v>
      </c>
      <c r="K1115" s="34">
        <v>2360</v>
      </c>
      <c r="L1115" s="56"/>
      <c r="M1115" s="35">
        <f t="shared" si="25"/>
        <v>2167</v>
      </c>
      <c r="N1115" s="35">
        <f t="shared" si="26"/>
        <v>193</v>
      </c>
      <c r="O1115" s="36">
        <f t="shared" si="22"/>
        <v>8.1779661016949154E-2</v>
      </c>
    </row>
    <row r="1116" spans="1:15" x14ac:dyDescent="0.25">
      <c r="A1116" s="39">
        <v>120422</v>
      </c>
      <c r="B1116" s="30" t="s">
        <v>47</v>
      </c>
      <c r="C1116" s="30" t="s">
        <v>1106</v>
      </c>
      <c r="D1116" s="30" t="s">
        <v>1127</v>
      </c>
      <c r="E1116" s="68"/>
      <c r="F1116" s="29">
        <v>0</v>
      </c>
      <c r="G1116" s="29">
        <f t="shared" si="23"/>
        <v>0</v>
      </c>
      <c r="H1116" s="29">
        <v>0</v>
      </c>
      <c r="I1116" s="66">
        <f t="shared" si="24"/>
        <v>0</v>
      </c>
      <c r="J1116" s="69" t="s">
        <v>1834</v>
      </c>
      <c r="K1116" s="34">
        <v>0</v>
      </c>
      <c r="L1116" s="56"/>
      <c r="M1116" s="34">
        <f t="shared" si="25"/>
        <v>0</v>
      </c>
      <c r="N1116" s="34">
        <f t="shared" si="26"/>
        <v>0</v>
      </c>
      <c r="O1116" s="36" t="e">
        <f t="shared" si="22"/>
        <v>#DIV/0!</v>
      </c>
    </row>
    <row r="1117" spans="1:15" x14ac:dyDescent="0.25">
      <c r="A1117" s="39">
        <v>120423</v>
      </c>
      <c r="B1117" s="30" t="s">
        <v>47</v>
      </c>
      <c r="C1117" s="30" t="s">
        <v>1106</v>
      </c>
      <c r="D1117" s="30" t="s">
        <v>664</v>
      </c>
      <c r="E1117" s="68"/>
      <c r="F1117" s="29">
        <v>0</v>
      </c>
      <c r="G1117" s="29">
        <f t="shared" si="23"/>
        <v>0</v>
      </c>
      <c r="H1117" s="29">
        <v>0</v>
      </c>
      <c r="I1117" s="66">
        <f t="shared" si="24"/>
        <v>0</v>
      </c>
      <c r="J1117" s="69" t="s">
        <v>1834</v>
      </c>
      <c r="K1117" s="34">
        <v>0</v>
      </c>
      <c r="L1117" s="56"/>
      <c r="M1117" s="34">
        <f t="shared" si="25"/>
        <v>0</v>
      </c>
      <c r="N1117" s="34">
        <f t="shared" si="26"/>
        <v>0</v>
      </c>
      <c r="O1117" s="36" t="e">
        <f t="shared" si="22"/>
        <v>#DIV/0!</v>
      </c>
    </row>
    <row r="1118" spans="1:15" x14ac:dyDescent="0.25">
      <c r="A1118" s="39">
        <v>120424</v>
      </c>
      <c r="B1118" s="30" t="s">
        <v>47</v>
      </c>
      <c r="C1118" s="30" t="s">
        <v>1106</v>
      </c>
      <c r="D1118" s="30" t="s">
        <v>1128</v>
      </c>
      <c r="E1118" s="68"/>
      <c r="F1118" s="29">
        <v>0</v>
      </c>
      <c r="G1118" s="29">
        <f t="shared" si="23"/>
        <v>0</v>
      </c>
      <c r="H1118" s="29">
        <v>0</v>
      </c>
      <c r="I1118" s="66">
        <f t="shared" si="24"/>
        <v>0</v>
      </c>
      <c r="J1118" s="69" t="s">
        <v>1834</v>
      </c>
      <c r="K1118" s="34">
        <v>0</v>
      </c>
      <c r="L1118" s="56"/>
      <c r="M1118" s="34">
        <f t="shared" si="25"/>
        <v>0</v>
      </c>
      <c r="N1118" s="34">
        <f t="shared" si="26"/>
        <v>0</v>
      </c>
      <c r="O1118" s="36" t="e">
        <f t="shared" si="22"/>
        <v>#DIV/0!</v>
      </c>
    </row>
    <row r="1119" spans="1:15" x14ac:dyDescent="0.25">
      <c r="A1119" s="39">
        <v>120425</v>
      </c>
      <c r="B1119" s="30" t="s">
        <v>47</v>
      </c>
      <c r="C1119" s="30" t="s">
        <v>1106</v>
      </c>
      <c r="D1119" s="30" t="s">
        <v>1129</v>
      </c>
      <c r="E1119" s="68"/>
      <c r="F1119" s="29">
        <v>0</v>
      </c>
      <c r="G1119" s="29">
        <f t="shared" si="23"/>
        <v>0</v>
      </c>
      <c r="H1119" s="29">
        <v>0</v>
      </c>
      <c r="I1119" s="66">
        <f t="shared" si="24"/>
        <v>0</v>
      </c>
      <c r="J1119" s="69" t="s">
        <v>1834</v>
      </c>
      <c r="K1119" s="34">
        <v>0</v>
      </c>
      <c r="L1119" s="56"/>
      <c r="M1119" s="34">
        <f t="shared" si="25"/>
        <v>0</v>
      </c>
      <c r="N1119" s="34">
        <f t="shared" si="26"/>
        <v>0</v>
      </c>
      <c r="O1119" s="36" t="e">
        <f t="shared" si="22"/>
        <v>#DIV/0!</v>
      </c>
    </row>
    <row r="1120" spans="1:15" x14ac:dyDescent="0.25">
      <c r="A1120" s="39">
        <v>120426</v>
      </c>
      <c r="B1120" s="30" t="s">
        <v>47</v>
      </c>
      <c r="C1120" s="30" t="s">
        <v>1106</v>
      </c>
      <c r="D1120" s="30" t="s">
        <v>1130</v>
      </c>
      <c r="E1120" s="68"/>
      <c r="F1120" s="29">
        <v>0</v>
      </c>
      <c r="G1120" s="29">
        <f t="shared" si="23"/>
        <v>0</v>
      </c>
      <c r="H1120" s="29">
        <v>0</v>
      </c>
      <c r="I1120" s="66">
        <f t="shared" si="24"/>
        <v>0</v>
      </c>
      <c r="J1120" s="69" t="s">
        <v>1834</v>
      </c>
      <c r="K1120" s="34">
        <v>0</v>
      </c>
      <c r="L1120" s="56"/>
      <c r="M1120" s="34">
        <f t="shared" si="25"/>
        <v>0</v>
      </c>
      <c r="N1120" s="34">
        <f t="shared" si="26"/>
        <v>0</v>
      </c>
      <c r="O1120" s="36" t="e">
        <f t="shared" si="22"/>
        <v>#DIV/0!</v>
      </c>
    </row>
    <row r="1121" spans="1:15" x14ac:dyDescent="0.25">
      <c r="A1121" s="39">
        <v>120427</v>
      </c>
      <c r="B1121" s="30" t="s">
        <v>47</v>
      </c>
      <c r="C1121" s="30" t="s">
        <v>1106</v>
      </c>
      <c r="D1121" s="30" t="s">
        <v>1131</v>
      </c>
      <c r="E1121" s="68"/>
      <c r="F1121" s="29">
        <v>0</v>
      </c>
      <c r="G1121" s="29">
        <f t="shared" si="23"/>
        <v>0</v>
      </c>
      <c r="H1121" s="29">
        <v>0</v>
      </c>
      <c r="I1121" s="66">
        <f t="shared" si="24"/>
        <v>0</v>
      </c>
      <c r="J1121" s="69" t="s">
        <v>1834</v>
      </c>
      <c r="K1121" s="34">
        <v>0</v>
      </c>
      <c r="L1121" s="56"/>
      <c r="M1121" s="34">
        <f t="shared" si="25"/>
        <v>0</v>
      </c>
      <c r="N1121" s="34">
        <f t="shared" si="26"/>
        <v>0</v>
      </c>
      <c r="O1121" s="36" t="e">
        <f t="shared" si="22"/>
        <v>#DIV/0!</v>
      </c>
    </row>
    <row r="1122" spans="1:15" x14ac:dyDescent="0.25">
      <c r="A1122" s="39">
        <v>120428</v>
      </c>
      <c r="B1122" s="30" t="s">
        <v>47</v>
      </c>
      <c r="C1122" s="30" t="s">
        <v>1106</v>
      </c>
      <c r="D1122" s="30" t="s">
        <v>1132</v>
      </c>
      <c r="E1122" s="64">
        <v>2145</v>
      </c>
      <c r="F1122" s="65">
        <v>2456</v>
      </c>
      <c r="G1122" s="65">
        <f t="shared" si="23"/>
        <v>311</v>
      </c>
      <c r="H1122" s="65">
        <v>1740</v>
      </c>
      <c r="I1122" s="66">
        <f t="shared" si="24"/>
        <v>716</v>
      </c>
      <c r="J1122" s="67">
        <v>0.29149999999999998</v>
      </c>
      <c r="K1122" s="34">
        <v>2492</v>
      </c>
      <c r="L1122" s="56"/>
      <c r="M1122" s="35">
        <f t="shared" si="25"/>
        <v>1740</v>
      </c>
      <c r="N1122" s="35">
        <f t="shared" si="26"/>
        <v>752</v>
      </c>
      <c r="O1122" s="36">
        <f t="shared" si="22"/>
        <v>0.3017656500802568</v>
      </c>
    </row>
    <row r="1123" spans="1:15" x14ac:dyDescent="0.25">
      <c r="A1123" s="39">
        <v>120429</v>
      </c>
      <c r="B1123" s="30" t="s">
        <v>47</v>
      </c>
      <c r="C1123" s="30" t="s">
        <v>1106</v>
      </c>
      <c r="D1123" s="30" t="s">
        <v>1133</v>
      </c>
      <c r="E1123" s="68"/>
      <c r="F1123" s="29">
        <v>0</v>
      </c>
      <c r="G1123" s="29">
        <f t="shared" si="23"/>
        <v>0</v>
      </c>
      <c r="H1123" s="29">
        <v>0</v>
      </c>
      <c r="I1123" s="66">
        <f t="shared" si="24"/>
        <v>0</v>
      </c>
      <c r="J1123" s="69" t="s">
        <v>1834</v>
      </c>
      <c r="K1123" s="34">
        <v>0</v>
      </c>
      <c r="L1123" s="56"/>
      <c r="M1123" s="34">
        <f t="shared" si="25"/>
        <v>0</v>
      </c>
      <c r="N1123" s="34">
        <f t="shared" si="26"/>
        <v>0</v>
      </c>
      <c r="O1123" s="36" t="e">
        <f t="shared" si="22"/>
        <v>#DIV/0!</v>
      </c>
    </row>
    <row r="1124" spans="1:15" x14ac:dyDescent="0.25">
      <c r="A1124" s="39">
        <v>120430</v>
      </c>
      <c r="B1124" s="30" t="s">
        <v>47</v>
      </c>
      <c r="C1124" s="30" t="s">
        <v>1106</v>
      </c>
      <c r="D1124" s="30" t="s">
        <v>1134</v>
      </c>
      <c r="E1124" s="64">
        <v>3090</v>
      </c>
      <c r="F1124" s="65">
        <v>3321</v>
      </c>
      <c r="G1124" s="65">
        <f t="shared" si="23"/>
        <v>231</v>
      </c>
      <c r="H1124" s="65">
        <v>2819</v>
      </c>
      <c r="I1124" s="66">
        <f t="shared" si="24"/>
        <v>502</v>
      </c>
      <c r="J1124" s="67">
        <v>0.1512</v>
      </c>
      <c r="K1124" s="34">
        <v>3361</v>
      </c>
      <c r="L1124" s="56"/>
      <c r="M1124" s="35">
        <f t="shared" si="25"/>
        <v>2819</v>
      </c>
      <c r="N1124" s="35">
        <f t="shared" si="26"/>
        <v>542</v>
      </c>
      <c r="O1124" s="36">
        <f t="shared" si="22"/>
        <v>0.16126152930675394</v>
      </c>
    </row>
    <row r="1125" spans="1:15" x14ac:dyDescent="0.25">
      <c r="A1125" s="39">
        <v>120431</v>
      </c>
      <c r="B1125" s="30" t="s">
        <v>47</v>
      </c>
      <c r="C1125" s="30" t="s">
        <v>1106</v>
      </c>
      <c r="D1125" s="30" t="s">
        <v>1135</v>
      </c>
      <c r="E1125" s="68"/>
      <c r="F1125" s="29">
        <v>0</v>
      </c>
      <c r="G1125" s="29">
        <f t="shared" si="23"/>
        <v>0</v>
      </c>
      <c r="H1125" s="29">
        <v>0</v>
      </c>
      <c r="I1125" s="66">
        <f t="shared" si="24"/>
        <v>0</v>
      </c>
      <c r="J1125" s="69" t="s">
        <v>1834</v>
      </c>
      <c r="K1125" s="34">
        <v>0</v>
      </c>
      <c r="L1125" s="29">
        <v>0</v>
      </c>
      <c r="M1125" s="34">
        <f t="shared" si="25"/>
        <v>0</v>
      </c>
      <c r="N1125" s="34">
        <f t="shared" si="26"/>
        <v>0</v>
      </c>
      <c r="O1125" s="36" t="e">
        <f t="shared" si="22"/>
        <v>#DIV/0!</v>
      </c>
    </row>
    <row r="1126" spans="1:15" x14ac:dyDescent="0.25">
      <c r="A1126" s="39">
        <v>120432</v>
      </c>
      <c r="B1126" s="30" t="s">
        <v>47</v>
      </c>
      <c r="C1126" s="30" t="s">
        <v>1106</v>
      </c>
      <c r="D1126" s="30" t="s">
        <v>1136</v>
      </c>
      <c r="E1126" s="68"/>
      <c r="F1126" s="29">
        <v>0</v>
      </c>
      <c r="G1126" s="29">
        <f t="shared" si="23"/>
        <v>0</v>
      </c>
      <c r="H1126" s="29">
        <v>0</v>
      </c>
      <c r="I1126" s="66">
        <f t="shared" si="24"/>
        <v>0</v>
      </c>
      <c r="J1126" s="69" t="s">
        <v>1834</v>
      </c>
      <c r="K1126" s="34">
        <v>0</v>
      </c>
      <c r="L1126" s="56"/>
      <c r="M1126" s="34">
        <f t="shared" si="25"/>
        <v>0</v>
      </c>
      <c r="N1126" s="34">
        <f t="shared" si="26"/>
        <v>0</v>
      </c>
      <c r="O1126" s="36" t="e">
        <f t="shared" si="22"/>
        <v>#DIV/0!</v>
      </c>
    </row>
    <row r="1127" spans="1:15" x14ac:dyDescent="0.25">
      <c r="A1127" s="39">
        <v>120433</v>
      </c>
      <c r="B1127" s="30" t="s">
        <v>47</v>
      </c>
      <c r="C1127" s="30" t="s">
        <v>1106</v>
      </c>
      <c r="D1127" s="30" t="s">
        <v>869</v>
      </c>
      <c r="E1127" s="68"/>
      <c r="F1127" s="29">
        <v>0</v>
      </c>
      <c r="G1127" s="29">
        <f t="shared" si="23"/>
        <v>0</v>
      </c>
      <c r="H1127" s="29">
        <v>0</v>
      </c>
      <c r="I1127" s="66">
        <f t="shared" si="24"/>
        <v>0</v>
      </c>
      <c r="J1127" s="69" t="s">
        <v>1834</v>
      </c>
      <c r="K1127" s="34">
        <v>0</v>
      </c>
      <c r="L1127" s="56"/>
      <c r="M1127" s="34">
        <f t="shared" si="25"/>
        <v>0</v>
      </c>
      <c r="N1127" s="34">
        <f t="shared" si="26"/>
        <v>0</v>
      </c>
      <c r="O1127" s="36" t="e">
        <f t="shared" si="22"/>
        <v>#DIV/0!</v>
      </c>
    </row>
    <row r="1128" spans="1:15" x14ac:dyDescent="0.25">
      <c r="A1128" s="39">
        <v>120434</v>
      </c>
      <c r="B1128" s="30" t="s">
        <v>47</v>
      </c>
      <c r="C1128" s="30" t="s">
        <v>1106</v>
      </c>
      <c r="D1128" s="30" t="s">
        <v>1137</v>
      </c>
      <c r="E1128" s="64">
        <v>8472</v>
      </c>
      <c r="F1128" s="65">
        <v>9670</v>
      </c>
      <c r="G1128" s="65">
        <f t="shared" si="23"/>
        <v>1198</v>
      </c>
      <c r="H1128" s="65">
        <v>8264</v>
      </c>
      <c r="I1128" s="66">
        <f t="shared" si="24"/>
        <v>1406</v>
      </c>
      <c r="J1128" s="67">
        <v>0.1454</v>
      </c>
      <c r="K1128" s="34">
        <v>9728</v>
      </c>
      <c r="L1128" s="56"/>
      <c r="M1128" s="35">
        <f t="shared" si="25"/>
        <v>8264</v>
      </c>
      <c r="N1128" s="35">
        <f t="shared" si="26"/>
        <v>1464</v>
      </c>
      <c r="O1128" s="36">
        <f t="shared" si="22"/>
        <v>0.15049342105263158</v>
      </c>
    </row>
    <row r="1129" spans="1:15" x14ac:dyDescent="0.25">
      <c r="A1129" s="39">
        <v>120501</v>
      </c>
      <c r="B1129" s="30" t="s">
        <v>47</v>
      </c>
      <c r="C1129" s="30" t="s">
        <v>47</v>
      </c>
      <c r="D1129" s="30" t="s">
        <v>47</v>
      </c>
      <c r="E1129" s="64">
        <v>9353</v>
      </c>
      <c r="F1129" s="65">
        <v>10203</v>
      </c>
      <c r="G1129" s="65">
        <f t="shared" si="23"/>
        <v>850</v>
      </c>
      <c r="H1129" s="65">
        <v>7700</v>
      </c>
      <c r="I1129" s="66">
        <f t="shared" si="24"/>
        <v>2503</v>
      </c>
      <c r="J1129" s="67">
        <v>0.24529999999999999</v>
      </c>
      <c r="K1129" s="34">
        <v>10203</v>
      </c>
      <c r="L1129" s="29">
        <v>72</v>
      </c>
      <c r="M1129" s="35">
        <f t="shared" si="25"/>
        <v>7772</v>
      </c>
      <c r="N1129" s="35">
        <f t="shared" si="26"/>
        <v>2431</v>
      </c>
      <c r="O1129" s="36">
        <f t="shared" si="22"/>
        <v>0.23826325590512595</v>
      </c>
    </row>
    <row r="1130" spans="1:15" x14ac:dyDescent="0.25">
      <c r="A1130" s="39">
        <v>120502</v>
      </c>
      <c r="B1130" s="30" t="s">
        <v>47</v>
      </c>
      <c r="C1130" s="30" t="s">
        <v>47</v>
      </c>
      <c r="D1130" s="30" t="s">
        <v>1138</v>
      </c>
      <c r="E1130" s="64">
        <v>5584</v>
      </c>
      <c r="F1130" s="65">
        <v>6417</v>
      </c>
      <c r="G1130" s="65">
        <f t="shared" si="23"/>
        <v>833</v>
      </c>
      <c r="H1130" s="65">
        <v>4684</v>
      </c>
      <c r="I1130" s="66">
        <f t="shared" si="24"/>
        <v>1733</v>
      </c>
      <c r="J1130" s="67">
        <v>0.27010000000000001</v>
      </c>
      <c r="K1130" s="35">
        <v>6417</v>
      </c>
      <c r="L1130" s="29">
        <v>1733</v>
      </c>
      <c r="M1130" s="35">
        <f t="shared" si="25"/>
        <v>6417</v>
      </c>
      <c r="N1130" s="35">
        <f t="shared" si="26"/>
        <v>0</v>
      </c>
      <c r="O1130" s="36">
        <f t="shared" si="22"/>
        <v>0</v>
      </c>
    </row>
    <row r="1131" spans="1:15" x14ac:dyDescent="0.25">
      <c r="A1131" s="39">
        <v>120503</v>
      </c>
      <c r="B1131" s="30" t="s">
        <v>47</v>
      </c>
      <c r="C1131" s="30" t="s">
        <v>47</v>
      </c>
      <c r="D1131" s="30" t="s">
        <v>1139</v>
      </c>
      <c r="E1131" s="68"/>
      <c r="F1131" s="29">
        <v>0</v>
      </c>
      <c r="G1131" s="29">
        <f t="shared" si="23"/>
        <v>0</v>
      </c>
      <c r="H1131" s="29">
        <v>0</v>
      </c>
      <c r="I1131" s="66">
        <f t="shared" si="24"/>
        <v>0</v>
      </c>
      <c r="J1131" s="69" t="s">
        <v>1834</v>
      </c>
      <c r="K1131" s="34">
        <v>0</v>
      </c>
      <c r="L1131" s="29">
        <v>0</v>
      </c>
      <c r="M1131" s="34">
        <f t="shared" si="25"/>
        <v>0</v>
      </c>
      <c r="N1131" s="34">
        <f t="shared" si="26"/>
        <v>0</v>
      </c>
      <c r="O1131" s="36" t="e">
        <f t="shared" si="22"/>
        <v>#DIV/0!</v>
      </c>
    </row>
    <row r="1132" spans="1:15" x14ac:dyDescent="0.25">
      <c r="A1132" s="39">
        <v>120504</v>
      </c>
      <c r="B1132" s="30" t="s">
        <v>47</v>
      </c>
      <c r="C1132" s="30" t="s">
        <v>47</v>
      </c>
      <c r="D1132" s="30" t="s">
        <v>1140</v>
      </c>
      <c r="E1132" s="68"/>
      <c r="F1132" s="29">
        <v>0</v>
      </c>
      <c r="G1132" s="29">
        <f t="shared" si="23"/>
        <v>0</v>
      </c>
      <c r="H1132" s="29">
        <v>0</v>
      </c>
      <c r="I1132" s="66">
        <f t="shared" si="24"/>
        <v>0</v>
      </c>
      <c r="J1132" s="69" t="s">
        <v>1834</v>
      </c>
      <c r="K1132" s="34">
        <v>0</v>
      </c>
      <c r="L1132" s="56"/>
      <c r="M1132" s="34">
        <f t="shared" si="25"/>
        <v>0</v>
      </c>
      <c r="N1132" s="34">
        <f t="shared" si="26"/>
        <v>0</v>
      </c>
      <c r="O1132" s="36" t="e">
        <f t="shared" si="22"/>
        <v>#DIV/0!</v>
      </c>
    </row>
    <row r="1133" spans="1:15" x14ac:dyDescent="0.25">
      <c r="A1133" s="39">
        <v>120601</v>
      </c>
      <c r="B1133" s="30" t="s">
        <v>47</v>
      </c>
      <c r="C1133" s="30" t="s">
        <v>1141</v>
      </c>
      <c r="D1133" s="30" t="s">
        <v>1141</v>
      </c>
      <c r="E1133" s="64">
        <v>21649</v>
      </c>
      <c r="F1133" s="65">
        <v>25807</v>
      </c>
      <c r="G1133" s="65">
        <f t="shared" si="23"/>
        <v>4158</v>
      </c>
      <c r="H1133" s="65">
        <v>19463</v>
      </c>
      <c r="I1133" s="66">
        <f t="shared" si="24"/>
        <v>6344</v>
      </c>
      <c r="J1133" s="67">
        <v>0.24579999999999999</v>
      </c>
      <c r="K1133" s="34">
        <v>26101</v>
      </c>
      <c r="L1133" s="56"/>
      <c r="M1133" s="35">
        <f t="shared" si="25"/>
        <v>19463</v>
      </c>
      <c r="N1133" s="35">
        <f t="shared" si="26"/>
        <v>6638</v>
      </c>
      <c r="O1133" s="36">
        <f t="shared" si="22"/>
        <v>0.25431975786368338</v>
      </c>
    </row>
    <row r="1134" spans="1:15" x14ac:dyDescent="0.25">
      <c r="A1134" s="39">
        <v>120602</v>
      </c>
      <c r="B1134" s="30" t="s">
        <v>47</v>
      </c>
      <c r="C1134" s="30" t="s">
        <v>1141</v>
      </c>
      <c r="D1134" s="30" t="s">
        <v>1142</v>
      </c>
      <c r="E1134" s="68"/>
      <c r="F1134" s="29">
        <v>0</v>
      </c>
      <c r="G1134" s="29">
        <f t="shared" si="23"/>
        <v>0</v>
      </c>
      <c r="H1134" s="29">
        <v>0</v>
      </c>
      <c r="I1134" s="66">
        <f t="shared" si="24"/>
        <v>0</v>
      </c>
      <c r="J1134" s="69" t="s">
        <v>1834</v>
      </c>
      <c r="K1134" s="34">
        <v>0</v>
      </c>
      <c r="L1134" s="56"/>
      <c r="M1134" s="34">
        <f t="shared" si="25"/>
        <v>0</v>
      </c>
      <c r="N1134" s="34">
        <f t="shared" si="26"/>
        <v>0</v>
      </c>
      <c r="O1134" s="36" t="e">
        <f t="shared" si="22"/>
        <v>#DIV/0!</v>
      </c>
    </row>
    <row r="1135" spans="1:15" x14ac:dyDescent="0.25">
      <c r="A1135" s="39">
        <v>120603</v>
      </c>
      <c r="B1135" s="30" t="s">
        <v>47</v>
      </c>
      <c r="C1135" s="30" t="s">
        <v>1141</v>
      </c>
      <c r="D1135" s="30" t="s">
        <v>1143</v>
      </c>
      <c r="E1135" s="68"/>
      <c r="F1135" s="29">
        <v>0</v>
      </c>
      <c r="G1135" s="29">
        <f t="shared" si="23"/>
        <v>0</v>
      </c>
      <c r="H1135" s="29">
        <v>0</v>
      </c>
      <c r="I1135" s="66">
        <f t="shared" si="24"/>
        <v>0</v>
      </c>
      <c r="J1135" s="69" t="s">
        <v>1834</v>
      </c>
      <c r="K1135" s="34">
        <v>0</v>
      </c>
      <c r="L1135" s="29">
        <v>0</v>
      </c>
      <c r="M1135" s="34">
        <f t="shared" si="25"/>
        <v>0</v>
      </c>
      <c r="N1135" s="34">
        <f t="shared" si="26"/>
        <v>0</v>
      </c>
      <c r="O1135" s="36" t="e">
        <f t="shared" si="22"/>
        <v>#DIV/0!</v>
      </c>
    </row>
    <row r="1136" spans="1:15" x14ac:dyDescent="0.25">
      <c r="A1136" s="39">
        <v>120604</v>
      </c>
      <c r="B1136" s="30" t="s">
        <v>47</v>
      </c>
      <c r="C1136" s="30" t="s">
        <v>1141</v>
      </c>
      <c r="D1136" s="30" t="s">
        <v>1144</v>
      </c>
      <c r="E1136" s="64">
        <v>13238</v>
      </c>
      <c r="F1136" s="65">
        <v>17713</v>
      </c>
      <c r="G1136" s="65">
        <f t="shared" si="23"/>
        <v>4475</v>
      </c>
      <c r="H1136" s="65">
        <v>11440</v>
      </c>
      <c r="I1136" s="66">
        <f t="shared" si="24"/>
        <v>6273</v>
      </c>
      <c r="J1136" s="67">
        <v>0.35410000000000003</v>
      </c>
      <c r="K1136" s="34">
        <v>18748</v>
      </c>
      <c r="L1136" s="29">
        <v>0</v>
      </c>
      <c r="M1136" s="35">
        <f t="shared" si="25"/>
        <v>11440</v>
      </c>
      <c r="N1136" s="35">
        <f t="shared" si="26"/>
        <v>7308</v>
      </c>
      <c r="O1136" s="36">
        <f t="shared" si="22"/>
        <v>0.38980157883507577</v>
      </c>
    </row>
    <row r="1137" spans="1:15" x14ac:dyDescent="0.25">
      <c r="A1137" s="39">
        <v>120605</v>
      </c>
      <c r="B1137" s="30" t="s">
        <v>47</v>
      </c>
      <c r="C1137" s="30" t="s">
        <v>1141</v>
      </c>
      <c r="D1137" s="30" t="s">
        <v>1145</v>
      </c>
      <c r="E1137" s="68"/>
      <c r="F1137" s="29">
        <v>0</v>
      </c>
      <c r="G1137" s="29">
        <f t="shared" si="23"/>
        <v>0</v>
      </c>
      <c r="H1137" s="29">
        <v>0</v>
      </c>
      <c r="I1137" s="66">
        <f t="shared" si="24"/>
        <v>0</v>
      </c>
      <c r="J1137" s="69" t="s">
        <v>1834</v>
      </c>
      <c r="K1137" s="34">
        <v>0</v>
      </c>
      <c r="L1137" s="29">
        <v>0</v>
      </c>
      <c r="M1137" s="34">
        <f t="shared" si="25"/>
        <v>0</v>
      </c>
      <c r="N1137" s="34">
        <f t="shared" si="26"/>
        <v>0</v>
      </c>
      <c r="O1137" s="36" t="e">
        <f t="shared" si="22"/>
        <v>#DIV/0!</v>
      </c>
    </row>
    <row r="1138" spans="1:15" x14ac:dyDescent="0.25">
      <c r="A1138" s="39">
        <v>120606</v>
      </c>
      <c r="B1138" s="30" t="s">
        <v>47</v>
      </c>
      <c r="C1138" s="30" t="s">
        <v>1141</v>
      </c>
      <c r="D1138" s="30" t="s">
        <v>1146</v>
      </c>
      <c r="E1138" s="64">
        <v>19711</v>
      </c>
      <c r="F1138" s="65">
        <v>24181</v>
      </c>
      <c r="G1138" s="65">
        <f t="shared" si="23"/>
        <v>4470</v>
      </c>
      <c r="H1138" s="65">
        <v>15629</v>
      </c>
      <c r="I1138" s="66">
        <f t="shared" si="24"/>
        <v>8552</v>
      </c>
      <c r="J1138" s="67">
        <v>0.35370000000000001</v>
      </c>
      <c r="K1138" s="34">
        <v>24890</v>
      </c>
      <c r="L1138" s="29">
        <v>0</v>
      </c>
      <c r="M1138" s="35">
        <f t="shared" si="25"/>
        <v>15629</v>
      </c>
      <c r="N1138" s="35">
        <f t="shared" si="26"/>
        <v>9261</v>
      </c>
      <c r="O1138" s="36">
        <f t="shared" si="22"/>
        <v>0.37207713941341902</v>
      </c>
    </row>
    <row r="1139" spans="1:15" x14ac:dyDescent="0.25">
      <c r="A1139" s="39">
        <v>120607</v>
      </c>
      <c r="B1139" s="30" t="s">
        <v>47</v>
      </c>
      <c r="C1139" s="30" t="s">
        <v>1141</v>
      </c>
      <c r="D1139" s="30" t="s">
        <v>1147</v>
      </c>
      <c r="E1139" s="64">
        <v>8427</v>
      </c>
      <c r="F1139" s="65">
        <v>9881</v>
      </c>
      <c r="G1139" s="65">
        <f t="shared" si="23"/>
        <v>1454</v>
      </c>
      <c r="H1139" s="65">
        <v>5454</v>
      </c>
      <c r="I1139" s="66">
        <f t="shared" si="24"/>
        <v>4427</v>
      </c>
      <c r="J1139" s="67">
        <v>0.44800000000000001</v>
      </c>
      <c r="K1139" s="34">
        <v>10765</v>
      </c>
      <c r="L1139" s="29">
        <v>0</v>
      </c>
      <c r="M1139" s="35">
        <f t="shared" si="25"/>
        <v>5454</v>
      </c>
      <c r="N1139" s="35">
        <f t="shared" si="26"/>
        <v>5311</v>
      </c>
      <c r="O1139" s="36">
        <f t="shared" si="22"/>
        <v>0.49335810496980959</v>
      </c>
    </row>
    <row r="1140" spans="1:15" x14ac:dyDescent="0.25">
      <c r="A1140" s="39">
        <v>120608</v>
      </c>
      <c r="B1140" s="30" t="s">
        <v>47</v>
      </c>
      <c r="C1140" s="30" t="s">
        <v>1141</v>
      </c>
      <c r="D1140" s="30" t="s">
        <v>1148</v>
      </c>
      <c r="E1140" s="68"/>
      <c r="F1140" s="29">
        <v>0</v>
      </c>
      <c r="G1140" s="29">
        <f t="shared" si="23"/>
        <v>0</v>
      </c>
      <c r="H1140" s="29">
        <v>0</v>
      </c>
      <c r="I1140" s="66">
        <f t="shared" si="24"/>
        <v>0</v>
      </c>
      <c r="J1140" s="69" t="s">
        <v>1834</v>
      </c>
      <c r="K1140" s="34">
        <v>0</v>
      </c>
      <c r="L1140" s="29">
        <v>0</v>
      </c>
      <c r="M1140" s="34">
        <f t="shared" si="25"/>
        <v>0</v>
      </c>
      <c r="N1140" s="34">
        <f t="shared" si="26"/>
        <v>0</v>
      </c>
      <c r="O1140" s="36" t="e">
        <f t="shared" si="22"/>
        <v>#DIV/0!</v>
      </c>
    </row>
    <row r="1141" spans="1:15" x14ac:dyDescent="0.25">
      <c r="A1141" s="39">
        <v>120609</v>
      </c>
      <c r="B1141" s="30" t="s">
        <v>47</v>
      </c>
      <c r="C1141" s="30" t="s">
        <v>1141</v>
      </c>
      <c r="D1141" s="30" t="s">
        <v>1149</v>
      </c>
      <c r="E1141" s="68"/>
      <c r="F1141" s="29">
        <v>0</v>
      </c>
      <c r="G1141" s="29">
        <f t="shared" si="23"/>
        <v>0</v>
      </c>
      <c r="H1141" s="29">
        <v>0</v>
      </c>
      <c r="I1141" s="66">
        <f t="shared" si="24"/>
        <v>0</v>
      </c>
      <c r="J1141" s="69" t="s">
        <v>1834</v>
      </c>
      <c r="K1141" s="34">
        <v>0</v>
      </c>
      <c r="L1141" s="56"/>
      <c r="M1141" s="34">
        <f t="shared" si="25"/>
        <v>0</v>
      </c>
      <c r="N1141" s="34">
        <f t="shared" si="26"/>
        <v>0</v>
      </c>
      <c r="O1141" s="36" t="e">
        <f t="shared" si="22"/>
        <v>#DIV/0!</v>
      </c>
    </row>
    <row r="1142" spans="1:15" x14ac:dyDescent="0.25">
      <c r="A1142" s="39">
        <v>120701</v>
      </c>
      <c r="B1142" s="30" t="s">
        <v>47</v>
      </c>
      <c r="C1142" s="30" t="s">
        <v>1150</v>
      </c>
      <c r="D1142" s="30" t="s">
        <v>1150</v>
      </c>
      <c r="E1142" s="64">
        <v>38458</v>
      </c>
      <c r="F1142" s="65">
        <v>42283</v>
      </c>
      <c r="G1142" s="65">
        <f t="shared" si="23"/>
        <v>3825</v>
      </c>
      <c r="H1142" s="65">
        <v>37155</v>
      </c>
      <c r="I1142" s="66">
        <f t="shared" si="24"/>
        <v>5128</v>
      </c>
      <c r="J1142" s="67">
        <v>0.12130000000000001</v>
      </c>
      <c r="K1142" s="34">
        <v>42381</v>
      </c>
      <c r="L1142" s="56"/>
      <c r="M1142" s="35">
        <f t="shared" si="25"/>
        <v>37155</v>
      </c>
      <c r="N1142" s="35">
        <f t="shared" si="26"/>
        <v>5226</v>
      </c>
      <c r="O1142" s="36">
        <f t="shared" si="22"/>
        <v>0.12330997380901819</v>
      </c>
    </row>
    <row r="1143" spans="1:15" x14ac:dyDescent="0.25">
      <c r="A1143" s="39">
        <v>120702</v>
      </c>
      <c r="B1143" s="30" t="s">
        <v>47</v>
      </c>
      <c r="C1143" s="30" t="s">
        <v>1150</v>
      </c>
      <c r="D1143" s="30" t="s">
        <v>306</v>
      </c>
      <c r="E1143" s="64">
        <v>2592</v>
      </c>
      <c r="F1143" s="65">
        <v>2595</v>
      </c>
      <c r="G1143" s="65">
        <f t="shared" si="23"/>
        <v>3</v>
      </c>
      <c r="H1143" s="65">
        <v>2552</v>
      </c>
      <c r="I1143" s="66">
        <f t="shared" si="24"/>
        <v>43</v>
      </c>
      <c r="J1143" s="67">
        <v>1.66E-2</v>
      </c>
      <c r="K1143" s="35">
        <v>2595</v>
      </c>
      <c r="L1143" s="29">
        <v>0</v>
      </c>
      <c r="M1143" s="35">
        <f t="shared" si="25"/>
        <v>2552</v>
      </c>
      <c r="N1143" s="35">
        <f t="shared" si="26"/>
        <v>43</v>
      </c>
      <c r="O1143" s="36">
        <f t="shared" si="22"/>
        <v>1.6570327552986513E-2</v>
      </c>
    </row>
    <row r="1144" spans="1:15" x14ac:dyDescent="0.25">
      <c r="A1144" s="39">
        <v>120703</v>
      </c>
      <c r="B1144" s="30" t="s">
        <v>47</v>
      </c>
      <c r="C1144" s="30" t="s">
        <v>1150</v>
      </c>
      <c r="D1144" s="30" t="s">
        <v>1151</v>
      </c>
      <c r="E1144" s="68"/>
      <c r="F1144" s="29">
        <v>0</v>
      </c>
      <c r="G1144" s="29">
        <f t="shared" si="23"/>
        <v>0</v>
      </c>
      <c r="H1144" s="29">
        <v>0</v>
      </c>
      <c r="I1144" s="66">
        <f t="shared" si="24"/>
        <v>0</v>
      </c>
      <c r="J1144" s="69" t="s">
        <v>1834</v>
      </c>
      <c r="K1144" s="34">
        <v>0</v>
      </c>
      <c r="L1144" s="56"/>
      <c r="M1144" s="34">
        <f t="shared" si="25"/>
        <v>0</v>
      </c>
      <c r="N1144" s="34">
        <f t="shared" si="26"/>
        <v>0</v>
      </c>
      <c r="O1144" s="36" t="e">
        <f t="shared" si="22"/>
        <v>#DIV/0!</v>
      </c>
    </row>
    <row r="1145" spans="1:15" x14ac:dyDescent="0.25">
      <c r="A1145" s="39">
        <v>120704</v>
      </c>
      <c r="B1145" s="30" t="s">
        <v>47</v>
      </c>
      <c r="C1145" s="30" t="s">
        <v>1150</v>
      </c>
      <c r="D1145" s="30" t="s">
        <v>1152</v>
      </c>
      <c r="E1145" s="64">
        <v>3584</v>
      </c>
      <c r="F1145" s="65">
        <v>4138</v>
      </c>
      <c r="G1145" s="65">
        <f t="shared" si="23"/>
        <v>554</v>
      </c>
      <c r="H1145" s="65">
        <v>3479</v>
      </c>
      <c r="I1145" s="66">
        <f t="shared" si="24"/>
        <v>659</v>
      </c>
      <c r="J1145" s="67">
        <v>0.1593</v>
      </c>
      <c r="K1145" s="34">
        <v>4081</v>
      </c>
      <c r="L1145" s="56"/>
      <c r="M1145" s="35">
        <f t="shared" si="25"/>
        <v>3479</v>
      </c>
      <c r="N1145" s="35">
        <f t="shared" si="26"/>
        <v>602</v>
      </c>
      <c r="O1145" s="36">
        <f t="shared" si="22"/>
        <v>0.14751286449399656</v>
      </c>
    </row>
    <row r="1146" spans="1:15" x14ac:dyDescent="0.25">
      <c r="A1146" s="39">
        <v>120705</v>
      </c>
      <c r="B1146" s="30" t="s">
        <v>47</v>
      </c>
      <c r="C1146" s="30" t="s">
        <v>1150</v>
      </c>
      <c r="D1146" s="30" t="s">
        <v>503</v>
      </c>
      <c r="E1146" s="68"/>
      <c r="F1146" s="29">
        <v>0</v>
      </c>
      <c r="G1146" s="29">
        <f t="shared" si="23"/>
        <v>0</v>
      </c>
      <c r="H1146" s="29">
        <v>0</v>
      </c>
      <c r="I1146" s="66">
        <f t="shared" si="24"/>
        <v>0</v>
      </c>
      <c r="J1146" s="69" t="s">
        <v>1834</v>
      </c>
      <c r="K1146" s="34">
        <v>0</v>
      </c>
      <c r="L1146" s="29">
        <v>0</v>
      </c>
      <c r="M1146" s="34">
        <f t="shared" si="25"/>
        <v>0</v>
      </c>
      <c r="N1146" s="34">
        <f t="shared" si="26"/>
        <v>0</v>
      </c>
      <c r="O1146" s="36" t="e">
        <f t="shared" si="22"/>
        <v>#DIV/0!</v>
      </c>
    </row>
    <row r="1147" spans="1:15" x14ac:dyDescent="0.25">
      <c r="A1147" s="39">
        <v>120706</v>
      </c>
      <c r="B1147" s="30" t="s">
        <v>47</v>
      </c>
      <c r="C1147" s="30" t="s">
        <v>1150</v>
      </c>
      <c r="D1147" s="30" t="s">
        <v>866</v>
      </c>
      <c r="E1147" s="64">
        <v>2751</v>
      </c>
      <c r="F1147" s="65">
        <v>3146</v>
      </c>
      <c r="G1147" s="65">
        <f t="shared" si="23"/>
        <v>395</v>
      </c>
      <c r="H1147" s="65">
        <v>2449</v>
      </c>
      <c r="I1147" s="66">
        <f t="shared" si="24"/>
        <v>697</v>
      </c>
      <c r="J1147" s="67">
        <v>0.22159999999999999</v>
      </c>
      <c r="K1147" s="34">
        <v>3239</v>
      </c>
      <c r="L1147" s="56"/>
      <c r="M1147" s="35">
        <f t="shared" si="25"/>
        <v>2449</v>
      </c>
      <c r="N1147" s="35">
        <f t="shared" si="26"/>
        <v>790</v>
      </c>
      <c r="O1147" s="36">
        <f t="shared" si="22"/>
        <v>0.24390243902439024</v>
      </c>
    </row>
    <row r="1148" spans="1:15" x14ac:dyDescent="0.25">
      <c r="A1148" s="39">
        <v>120707</v>
      </c>
      <c r="B1148" s="30" t="s">
        <v>47</v>
      </c>
      <c r="C1148" s="30" t="s">
        <v>1150</v>
      </c>
      <c r="D1148" s="30" t="s">
        <v>1153</v>
      </c>
      <c r="E1148" s="68"/>
      <c r="F1148" s="29">
        <v>0</v>
      </c>
      <c r="G1148" s="29">
        <f t="shared" si="23"/>
        <v>0</v>
      </c>
      <c r="H1148" s="29">
        <v>0</v>
      </c>
      <c r="I1148" s="66">
        <f t="shared" si="24"/>
        <v>0</v>
      </c>
      <c r="J1148" s="69" t="s">
        <v>1834</v>
      </c>
      <c r="K1148" s="34">
        <v>0</v>
      </c>
      <c r="L1148" s="56"/>
      <c r="M1148" s="34">
        <f t="shared" si="25"/>
        <v>0</v>
      </c>
      <c r="N1148" s="34">
        <f t="shared" si="26"/>
        <v>0</v>
      </c>
      <c r="O1148" s="36" t="e">
        <f t="shared" si="22"/>
        <v>#DIV/0!</v>
      </c>
    </row>
    <row r="1149" spans="1:15" x14ac:dyDescent="0.25">
      <c r="A1149" s="39">
        <v>120708</v>
      </c>
      <c r="B1149" s="30" t="s">
        <v>47</v>
      </c>
      <c r="C1149" s="30" t="s">
        <v>1150</v>
      </c>
      <c r="D1149" s="30" t="s">
        <v>1154</v>
      </c>
      <c r="E1149" s="64">
        <v>2096</v>
      </c>
      <c r="F1149" s="65">
        <v>2465</v>
      </c>
      <c r="G1149" s="65">
        <f t="shared" si="23"/>
        <v>369</v>
      </c>
      <c r="H1149" s="65">
        <v>1733</v>
      </c>
      <c r="I1149" s="66">
        <f t="shared" si="24"/>
        <v>732</v>
      </c>
      <c r="J1149" s="67">
        <v>0.29699999999999999</v>
      </c>
      <c r="K1149" s="34">
        <v>2419</v>
      </c>
      <c r="L1149" s="56"/>
      <c r="M1149" s="35">
        <f t="shared" si="25"/>
        <v>1733</v>
      </c>
      <c r="N1149" s="35">
        <f t="shared" si="26"/>
        <v>686</v>
      </c>
      <c r="O1149" s="36">
        <f t="shared" si="22"/>
        <v>0.28358825961140965</v>
      </c>
    </row>
    <row r="1150" spans="1:15" x14ac:dyDescent="0.25">
      <c r="A1150" s="39">
        <v>120709</v>
      </c>
      <c r="B1150" s="30" t="s">
        <v>47</v>
      </c>
      <c r="C1150" s="30" t="s">
        <v>1150</v>
      </c>
      <c r="D1150" s="30" t="s">
        <v>1155</v>
      </c>
      <c r="E1150" s="68"/>
      <c r="F1150" s="29">
        <v>0</v>
      </c>
      <c r="G1150" s="29">
        <f t="shared" si="23"/>
        <v>0</v>
      </c>
      <c r="H1150" s="29">
        <v>0</v>
      </c>
      <c r="I1150" s="66">
        <f t="shared" si="24"/>
        <v>0</v>
      </c>
      <c r="J1150" s="69" t="s">
        <v>1834</v>
      </c>
      <c r="K1150" s="34">
        <v>0</v>
      </c>
      <c r="L1150" s="56"/>
      <c r="M1150" s="34">
        <f t="shared" si="25"/>
        <v>0</v>
      </c>
      <c r="N1150" s="34">
        <f t="shared" si="26"/>
        <v>0</v>
      </c>
      <c r="O1150" s="36" t="e">
        <f t="shared" si="22"/>
        <v>#DIV/0!</v>
      </c>
    </row>
    <row r="1151" spans="1:15" x14ac:dyDescent="0.25">
      <c r="A1151" s="39">
        <v>120801</v>
      </c>
      <c r="B1151" s="30" t="s">
        <v>47</v>
      </c>
      <c r="C1151" s="30" t="s">
        <v>869</v>
      </c>
      <c r="D1151" s="30" t="s">
        <v>1156</v>
      </c>
      <c r="E1151" s="64">
        <v>10053</v>
      </c>
      <c r="F1151" s="65">
        <v>11310</v>
      </c>
      <c r="G1151" s="65">
        <f t="shared" si="23"/>
        <v>1257</v>
      </c>
      <c r="H1151" s="65">
        <v>9607</v>
      </c>
      <c r="I1151" s="66">
        <f t="shared" si="24"/>
        <v>1703</v>
      </c>
      <c r="J1151" s="67">
        <v>0.15060000000000001</v>
      </c>
      <c r="K1151" s="34">
        <v>10935</v>
      </c>
      <c r="L1151" s="56"/>
      <c r="M1151" s="35">
        <f t="shared" si="25"/>
        <v>9607</v>
      </c>
      <c r="N1151" s="35">
        <f t="shared" si="26"/>
        <v>1328</v>
      </c>
      <c r="O1151" s="36">
        <f t="shared" si="22"/>
        <v>0.12144490169181527</v>
      </c>
    </row>
    <row r="1152" spans="1:15" x14ac:dyDescent="0.25">
      <c r="A1152" s="39">
        <v>120802</v>
      </c>
      <c r="B1152" s="30" t="s">
        <v>47</v>
      </c>
      <c r="C1152" s="30" t="s">
        <v>869</v>
      </c>
      <c r="D1152" s="30" t="s">
        <v>1157</v>
      </c>
      <c r="E1152" s="68"/>
      <c r="F1152" s="29">
        <v>0</v>
      </c>
      <c r="G1152" s="29">
        <f t="shared" si="23"/>
        <v>0</v>
      </c>
      <c r="H1152" s="29">
        <v>0</v>
      </c>
      <c r="I1152" s="66">
        <f t="shared" si="24"/>
        <v>0</v>
      </c>
      <c r="J1152" s="69" t="s">
        <v>1834</v>
      </c>
      <c r="K1152" s="34">
        <v>0</v>
      </c>
      <c r="L1152" s="56"/>
      <c r="M1152" s="34">
        <f t="shared" si="25"/>
        <v>0</v>
      </c>
      <c r="N1152" s="34">
        <f t="shared" si="26"/>
        <v>0</v>
      </c>
      <c r="O1152" s="36" t="e">
        <f t="shared" si="22"/>
        <v>#DIV/0!</v>
      </c>
    </row>
    <row r="1153" spans="1:15" x14ac:dyDescent="0.25">
      <c r="A1153" s="39">
        <v>120803</v>
      </c>
      <c r="B1153" s="30" t="s">
        <v>47</v>
      </c>
      <c r="C1153" s="30" t="s">
        <v>869</v>
      </c>
      <c r="D1153" s="30" t="s">
        <v>1158</v>
      </c>
      <c r="E1153" s="68"/>
      <c r="F1153" s="29">
        <v>0</v>
      </c>
      <c r="G1153" s="29">
        <f t="shared" si="23"/>
        <v>0</v>
      </c>
      <c r="H1153" s="29">
        <v>0</v>
      </c>
      <c r="I1153" s="66">
        <f t="shared" si="24"/>
        <v>0</v>
      </c>
      <c r="J1153" s="69" t="s">
        <v>1834</v>
      </c>
      <c r="K1153" s="34">
        <v>0</v>
      </c>
      <c r="L1153" s="56"/>
      <c r="M1153" s="34">
        <f t="shared" si="25"/>
        <v>0</v>
      </c>
      <c r="N1153" s="34">
        <f t="shared" si="26"/>
        <v>0</v>
      </c>
      <c r="O1153" s="36" t="e">
        <f t="shared" si="22"/>
        <v>#DIV/0!</v>
      </c>
    </row>
    <row r="1154" spans="1:15" x14ac:dyDescent="0.25">
      <c r="A1154" s="39">
        <v>120804</v>
      </c>
      <c r="B1154" s="30" t="s">
        <v>47</v>
      </c>
      <c r="C1154" s="30" t="s">
        <v>869</v>
      </c>
      <c r="D1154" s="30" t="s">
        <v>1159</v>
      </c>
      <c r="E1154" s="68"/>
      <c r="F1154" s="29">
        <v>0</v>
      </c>
      <c r="G1154" s="29">
        <f t="shared" si="23"/>
        <v>0</v>
      </c>
      <c r="H1154" s="29">
        <v>0</v>
      </c>
      <c r="I1154" s="66">
        <f t="shared" si="24"/>
        <v>0</v>
      </c>
      <c r="J1154" s="69" t="s">
        <v>1834</v>
      </c>
      <c r="K1154" s="34">
        <v>0</v>
      </c>
      <c r="L1154" s="56"/>
      <c r="M1154" s="34">
        <f t="shared" si="25"/>
        <v>0</v>
      </c>
      <c r="N1154" s="34">
        <f t="shared" si="26"/>
        <v>0</v>
      </c>
      <c r="O1154" s="36" t="e">
        <f t="shared" si="22"/>
        <v>#DIV/0!</v>
      </c>
    </row>
    <row r="1155" spans="1:15" x14ac:dyDescent="0.25">
      <c r="A1155" s="39">
        <v>120805</v>
      </c>
      <c r="B1155" s="30" t="s">
        <v>47</v>
      </c>
      <c r="C1155" s="30" t="s">
        <v>869</v>
      </c>
      <c r="D1155" s="30" t="s">
        <v>1160</v>
      </c>
      <c r="E1155" s="64">
        <v>2246</v>
      </c>
      <c r="F1155" s="65">
        <v>3807</v>
      </c>
      <c r="G1155" s="65">
        <f t="shared" si="23"/>
        <v>1561</v>
      </c>
      <c r="H1155" s="65">
        <v>2243</v>
      </c>
      <c r="I1155" s="66">
        <f t="shared" si="24"/>
        <v>1564</v>
      </c>
      <c r="J1155" s="67">
        <v>0.4108</v>
      </c>
      <c r="K1155" s="34">
        <v>3740</v>
      </c>
      <c r="L1155" s="56"/>
      <c r="M1155" s="35">
        <f t="shared" si="25"/>
        <v>2243</v>
      </c>
      <c r="N1155" s="35">
        <f t="shared" si="26"/>
        <v>1497</v>
      </c>
      <c r="O1155" s="36">
        <f t="shared" si="22"/>
        <v>0.40026737967914439</v>
      </c>
    </row>
    <row r="1156" spans="1:15" x14ac:dyDescent="0.25">
      <c r="A1156" s="39">
        <v>120806</v>
      </c>
      <c r="B1156" s="30" t="s">
        <v>47</v>
      </c>
      <c r="C1156" s="30" t="s">
        <v>869</v>
      </c>
      <c r="D1156" s="30" t="s">
        <v>664</v>
      </c>
      <c r="E1156" s="68"/>
      <c r="F1156" s="29">
        <v>0</v>
      </c>
      <c r="G1156" s="29">
        <f t="shared" si="23"/>
        <v>0</v>
      </c>
      <c r="H1156" s="29">
        <v>0</v>
      </c>
      <c r="I1156" s="66">
        <f t="shared" si="24"/>
        <v>0</v>
      </c>
      <c r="J1156" s="69" t="s">
        <v>1834</v>
      </c>
      <c r="K1156" s="34">
        <v>0</v>
      </c>
      <c r="L1156" s="56"/>
      <c r="M1156" s="34">
        <f t="shared" si="25"/>
        <v>0</v>
      </c>
      <c r="N1156" s="34">
        <f t="shared" si="26"/>
        <v>0</v>
      </c>
      <c r="O1156" s="36" t="e">
        <f t="shared" si="22"/>
        <v>#DIV/0!</v>
      </c>
    </row>
    <row r="1157" spans="1:15" x14ac:dyDescent="0.25">
      <c r="A1157" s="39">
        <v>120807</v>
      </c>
      <c r="B1157" s="30" t="s">
        <v>47</v>
      </c>
      <c r="C1157" s="30" t="s">
        <v>869</v>
      </c>
      <c r="D1157" s="30" t="s">
        <v>1161</v>
      </c>
      <c r="E1157" s="68"/>
      <c r="F1157" s="29">
        <v>0</v>
      </c>
      <c r="G1157" s="29">
        <f t="shared" si="23"/>
        <v>0</v>
      </c>
      <c r="H1157" s="29">
        <v>0</v>
      </c>
      <c r="I1157" s="66">
        <f t="shared" si="24"/>
        <v>0</v>
      </c>
      <c r="J1157" s="69" t="s">
        <v>1834</v>
      </c>
      <c r="K1157" s="34">
        <v>0</v>
      </c>
      <c r="L1157" s="56"/>
      <c r="M1157" s="34">
        <f t="shared" si="25"/>
        <v>0</v>
      </c>
      <c r="N1157" s="34">
        <f t="shared" si="26"/>
        <v>0</v>
      </c>
      <c r="O1157" s="36" t="e">
        <f t="shared" si="22"/>
        <v>#DIV/0!</v>
      </c>
    </row>
    <row r="1158" spans="1:15" x14ac:dyDescent="0.25">
      <c r="A1158" s="39">
        <v>120808</v>
      </c>
      <c r="B1158" s="30" t="s">
        <v>47</v>
      </c>
      <c r="C1158" s="30" t="s">
        <v>869</v>
      </c>
      <c r="D1158" s="30" t="s">
        <v>1162</v>
      </c>
      <c r="E1158" s="64">
        <v>7718</v>
      </c>
      <c r="F1158" s="65">
        <v>8803</v>
      </c>
      <c r="G1158" s="65">
        <f t="shared" si="23"/>
        <v>1085</v>
      </c>
      <c r="H1158" s="65">
        <v>7139</v>
      </c>
      <c r="I1158" s="66">
        <f t="shared" si="24"/>
        <v>1664</v>
      </c>
      <c r="J1158" s="67">
        <v>0.189</v>
      </c>
      <c r="K1158" s="34">
        <v>8598</v>
      </c>
      <c r="L1158" s="56"/>
      <c r="M1158" s="35">
        <f t="shared" si="25"/>
        <v>7139</v>
      </c>
      <c r="N1158" s="35">
        <f t="shared" si="26"/>
        <v>1459</v>
      </c>
      <c r="O1158" s="36">
        <f t="shared" si="22"/>
        <v>0.16969062572691324</v>
      </c>
    </row>
    <row r="1159" spans="1:15" x14ac:dyDescent="0.25">
      <c r="A1159" s="39">
        <v>120809</v>
      </c>
      <c r="B1159" s="30" t="s">
        <v>47</v>
      </c>
      <c r="C1159" s="30" t="s">
        <v>869</v>
      </c>
      <c r="D1159" s="30" t="s">
        <v>1163</v>
      </c>
      <c r="E1159" s="68"/>
      <c r="F1159" s="29">
        <v>0</v>
      </c>
      <c r="G1159" s="29">
        <f t="shared" si="23"/>
        <v>0</v>
      </c>
      <c r="H1159" s="29">
        <v>0</v>
      </c>
      <c r="I1159" s="66">
        <f t="shared" si="24"/>
        <v>0</v>
      </c>
      <c r="J1159" s="69" t="s">
        <v>1834</v>
      </c>
      <c r="K1159" s="34">
        <v>0</v>
      </c>
      <c r="L1159" s="56"/>
      <c r="M1159" s="34">
        <f t="shared" si="25"/>
        <v>0</v>
      </c>
      <c r="N1159" s="34">
        <f t="shared" si="26"/>
        <v>0</v>
      </c>
      <c r="O1159" s="36" t="e">
        <f t="shared" si="22"/>
        <v>#DIV/0!</v>
      </c>
    </row>
    <row r="1160" spans="1:15" x14ac:dyDescent="0.25">
      <c r="A1160" s="39">
        <v>120810</v>
      </c>
      <c r="B1160" s="30" t="s">
        <v>47</v>
      </c>
      <c r="C1160" s="30" t="s">
        <v>869</v>
      </c>
      <c r="D1160" s="30" t="s">
        <v>869</v>
      </c>
      <c r="E1160" s="64">
        <v>2198</v>
      </c>
      <c r="F1160" s="65">
        <v>3643</v>
      </c>
      <c r="G1160" s="65">
        <f t="shared" si="23"/>
        <v>1445</v>
      </c>
      <c r="H1160" s="65">
        <v>2143</v>
      </c>
      <c r="I1160" s="66">
        <f t="shared" si="24"/>
        <v>1500</v>
      </c>
      <c r="J1160" s="67">
        <v>0.41170000000000001</v>
      </c>
      <c r="K1160" s="34">
        <v>3685</v>
      </c>
      <c r="L1160" s="56"/>
      <c r="M1160" s="35">
        <f t="shared" si="25"/>
        <v>2143</v>
      </c>
      <c r="N1160" s="35">
        <f t="shared" si="26"/>
        <v>1542</v>
      </c>
      <c r="O1160" s="36">
        <f t="shared" si="22"/>
        <v>0.41845318860244235</v>
      </c>
    </row>
    <row r="1161" spans="1:15" x14ac:dyDescent="0.25">
      <c r="A1161" s="39">
        <v>120901</v>
      </c>
      <c r="B1161" s="30" t="s">
        <v>47</v>
      </c>
      <c r="C1161" s="30" t="s">
        <v>1164</v>
      </c>
      <c r="D1161" s="30" t="s">
        <v>1164</v>
      </c>
      <c r="E1161" s="64">
        <v>13520</v>
      </c>
      <c r="F1161" s="65">
        <v>14692</v>
      </c>
      <c r="G1161" s="65">
        <f t="shared" si="23"/>
        <v>1172</v>
      </c>
      <c r="H1161" s="65">
        <v>11272</v>
      </c>
      <c r="I1161" s="66">
        <f t="shared" si="24"/>
        <v>3420</v>
      </c>
      <c r="J1161" s="67">
        <v>0.23280000000000001</v>
      </c>
      <c r="K1161" s="34">
        <v>14675</v>
      </c>
      <c r="L1161" s="56"/>
      <c r="M1161" s="35">
        <f t="shared" si="25"/>
        <v>11272</v>
      </c>
      <c r="N1161" s="35">
        <f t="shared" si="26"/>
        <v>3403</v>
      </c>
      <c r="O1161" s="36">
        <f t="shared" si="22"/>
        <v>0.23189097103918227</v>
      </c>
    </row>
    <row r="1162" spans="1:15" x14ac:dyDescent="0.25">
      <c r="A1162" s="39">
        <v>120902</v>
      </c>
      <c r="B1162" s="30" t="s">
        <v>47</v>
      </c>
      <c r="C1162" s="30" t="s">
        <v>1164</v>
      </c>
      <c r="D1162" s="30" t="s">
        <v>1165</v>
      </c>
      <c r="E1162" s="64">
        <v>3524</v>
      </c>
      <c r="F1162" s="65">
        <v>3867</v>
      </c>
      <c r="G1162" s="65">
        <f t="shared" si="23"/>
        <v>343</v>
      </c>
      <c r="H1162" s="65">
        <v>3157</v>
      </c>
      <c r="I1162" s="66">
        <f t="shared" si="24"/>
        <v>710</v>
      </c>
      <c r="J1162" s="67">
        <v>0.1837</v>
      </c>
      <c r="K1162" s="34">
        <v>3909</v>
      </c>
      <c r="L1162" s="56"/>
      <c r="M1162" s="35">
        <f t="shared" si="25"/>
        <v>3157</v>
      </c>
      <c r="N1162" s="35">
        <f t="shared" si="26"/>
        <v>752</v>
      </c>
      <c r="O1162" s="36">
        <f t="shared" si="22"/>
        <v>0.19237656689690458</v>
      </c>
    </row>
    <row r="1163" spans="1:15" x14ac:dyDescent="0.25">
      <c r="A1163" s="39">
        <v>120903</v>
      </c>
      <c r="B1163" s="30" t="s">
        <v>47</v>
      </c>
      <c r="C1163" s="30" t="s">
        <v>1164</v>
      </c>
      <c r="D1163" s="30" t="s">
        <v>1166</v>
      </c>
      <c r="E1163" s="64">
        <v>3733</v>
      </c>
      <c r="F1163" s="65">
        <v>4028</v>
      </c>
      <c r="G1163" s="65">
        <f t="shared" si="23"/>
        <v>295</v>
      </c>
      <c r="H1163" s="65">
        <v>2549</v>
      </c>
      <c r="I1163" s="66">
        <f t="shared" si="24"/>
        <v>1479</v>
      </c>
      <c r="J1163" s="67">
        <v>0.36720000000000003</v>
      </c>
      <c r="K1163" s="34">
        <v>4085</v>
      </c>
      <c r="L1163" s="56"/>
      <c r="M1163" s="35">
        <f t="shared" si="25"/>
        <v>2549</v>
      </c>
      <c r="N1163" s="35">
        <f t="shared" si="26"/>
        <v>1536</v>
      </c>
      <c r="O1163" s="36">
        <f t="shared" si="22"/>
        <v>0.37600979192166462</v>
      </c>
    </row>
    <row r="1164" spans="1:15" x14ac:dyDescent="0.25">
      <c r="A1164" s="39">
        <v>120904</v>
      </c>
      <c r="B1164" s="30" t="s">
        <v>47</v>
      </c>
      <c r="C1164" s="30" t="s">
        <v>1164</v>
      </c>
      <c r="D1164" s="30" t="s">
        <v>1167</v>
      </c>
      <c r="E1164" s="68"/>
      <c r="F1164" s="29">
        <v>0</v>
      </c>
      <c r="G1164" s="29">
        <f t="shared" si="23"/>
        <v>0</v>
      </c>
      <c r="H1164" s="29">
        <v>0</v>
      </c>
      <c r="I1164" s="66">
        <f t="shared" si="24"/>
        <v>0</v>
      </c>
      <c r="J1164" s="69" t="s">
        <v>1834</v>
      </c>
      <c r="K1164" s="34">
        <v>0</v>
      </c>
      <c r="L1164" s="29">
        <v>0</v>
      </c>
      <c r="M1164" s="34">
        <f t="shared" si="25"/>
        <v>0</v>
      </c>
      <c r="N1164" s="34">
        <f t="shared" si="26"/>
        <v>0</v>
      </c>
      <c r="O1164" s="36" t="e">
        <f t="shared" si="22"/>
        <v>#DIV/0!</v>
      </c>
    </row>
    <row r="1165" spans="1:15" x14ac:dyDescent="0.25">
      <c r="A1165" s="39">
        <v>120905</v>
      </c>
      <c r="B1165" s="30" t="s">
        <v>47</v>
      </c>
      <c r="C1165" s="30" t="s">
        <v>1164</v>
      </c>
      <c r="D1165" s="30" t="s">
        <v>1168</v>
      </c>
      <c r="E1165" s="64">
        <v>4248</v>
      </c>
      <c r="F1165" s="65">
        <v>6596</v>
      </c>
      <c r="G1165" s="65">
        <f t="shared" si="23"/>
        <v>2348</v>
      </c>
      <c r="H1165" s="65">
        <v>3205</v>
      </c>
      <c r="I1165" s="66">
        <f t="shared" si="24"/>
        <v>3391</v>
      </c>
      <c r="J1165" s="67">
        <v>0.5141</v>
      </c>
      <c r="K1165" s="34">
        <v>6904</v>
      </c>
      <c r="L1165" s="56"/>
      <c r="M1165" s="35">
        <f t="shared" si="25"/>
        <v>3205</v>
      </c>
      <c r="N1165" s="35">
        <f t="shared" si="26"/>
        <v>3699</v>
      </c>
      <c r="O1165" s="36">
        <f t="shared" si="22"/>
        <v>0.53577636152954811</v>
      </c>
    </row>
    <row r="1166" spans="1:15" x14ac:dyDescent="0.25">
      <c r="A1166" s="39">
        <v>120906</v>
      </c>
      <c r="B1166" s="30" t="s">
        <v>47</v>
      </c>
      <c r="C1166" s="30" t="s">
        <v>1164</v>
      </c>
      <c r="D1166" s="30" t="s">
        <v>1169</v>
      </c>
      <c r="E1166" s="68"/>
      <c r="F1166" s="29">
        <v>0</v>
      </c>
      <c r="G1166" s="29">
        <f t="shared" si="23"/>
        <v>0</v>
      </c>
      <c r="H1166" s="29">
        <v>0</v>
      </c>
      <c r="I1166" s="66">
        <f t="shared" si="24"/>
        <v>0</v>
      </c>
      <c r="J1166" s="69" t="s">
        <v>1834</v>
      </c>
      <c r="K1166" s="34">
        <v>0</v>
      </c>
      <c r="L1166" s="56"/>
      <c r="M1166" s="34">
        <f t="shared" si="25"/>
        <v>0</v>
      </c>
      <c r="N1166" s="34">
        <f t="shared" si="26"/>
        <v>0</v>
      </c>
      <c r="O1166" s="36" t="e">
        <f t="shared" si="22"/>
        <v>#DIV/0!</v>
      </c>
    </row>
    <row r="1167" spans="1:15" x14ac:dyDescent="0.25">
      <c r="A1167" s="39">
        <v>120907</v>
      </c>
      <c r="B1167" s="30" t="s">
        <v>47</v>
      </c>
      <c r="C1167" s="30" t="s">
        <v>1164</v>
      </c>
      <c r="D1167" s="30" t="s">
        <v>1170</v>
      </c>
      <c r="E1167" s="68"/>
      <c r="F1167" s="29">
        <v>0</v>
      </c>
      <c r="G1167" s="29">
        <f t="shared" si="23"/>
        <v>0</v>
      </c>
      <c r="H1167" s="29">
        <v>0</v>
      </c>
      <c r="I1167" s="66">
        <f t="shared" si="24"/>
        <v>0</v>
      </c>
      <c r="J1167" s="69" t="s">
        <v>1834</v>
      </c>
      <c r="K1167" s="34">
        <v>0</v>
      </c>
      <c r="L1167" s="56"/>
      <c r="M1167" s="34">
        <f t="shared" si="25"/>
        <v>0</v>
      </c>
      <c r="N1167" s="34">
        <f t="shared" si="26"/>
        <v>0</v>
      </c>
      <c r="O1167" s="36" t="e">
        <f t="shared" si="22"/>
        <v>#DIV/0!</v>
      </c>
    </row>
    <row r="1168" spans="1:15" x14ac:dyDescent="0.25">
      <c r="A1168" s="39">
        <v>120908</v>
      </c>
      <c r="B1168" s="30" t="s">
        <v>47</v>
      </c>
      <c r="C1168" s="30" t="s">
        <v>1164</v>
      </c>
      <c r="D1168" s="30" t="s">
        <v>1171</v>
      </c>
      <c r="E1168" s="64">
        <v>2740</v>
      </c>
      <c r="F1168" s="65">
        <v>3007</v>
      </c>
      <c r="G1168" s="65">
        <f t="shared" si="23"/>
        <v>267</v>
      </c>
      <c r="H1168" s="65">
        <v>1447</v>
      </c>
      <c r="I1168" s="66">
        <f t="shared" si="24"/>
        <v>1560</v>
      </c>
      <c r="J1168" s="67">
        <v>0.51880000000000004</v>
      </c>
      <c r="K1168" s="34">
        <v>3114</v>
      </c>
      <c r="L1168" s="56"/>
      <c r="M1168" s="35">
        <f t="shared" si="25"/>
        <v>1447</v>
      </c>
      <c r="N1168" s="35">
        <f t="shared" si="26"/>
        <v>1667</v>
      </c>
      <c r="O1168" s="36">
        <f t="shared" si="22"/>
        <v>0.53532434168272314</v>
      </c>
    </row>
    <row r="1169" spans="1:15" x14ac:dyDescent="0.25">
      <c r="A1169" s="39">
        <v>120909</v>
      </c>
      <c r="B1169" s="30" t="s">
        <v>47</v>
      </c>
      <c r="C1169" s="30" t="s">
        <v>1164</v>
      </c>
      <c r="D1169" s="30" t="s">
        <v>1172</v>
      </c>
      <c r="E1169" s="68"/>
      <c r="F1169" s="29">
        <v>0</v>
      </c>
      <c r="G1169" s="29">
        <f t="shared" si="23"/>
        <v>0</v>
      </c>
      <c r="H1169" s="29">
        <v>0</v>
      </c>
      <c r="I1169" s="66">
        <f t="shared" si="24"/>
        <v>0</v>
      </c>
      <c r="J1169" s="69" t="s">
        <v>1834</v>
      </c>
      <c r="K1169" s="34">
        <v>0</v>
      </c>
      <c r="L1169" s="56"/>
      <c r="M1169" s="34">
        <f t="shared" si="25"/>
        <v>0</v>
      </c>
      <c r="N1169" s="34">
        <f t="shared" si="26"/>
        <v>0</v>
      </c>
      <c r="O1169" s="36" t="e">
        <f t="shared" si="22"/>
        <v>#DIV/0!</v>
      </c>
    </row>
    <row r="1170" spans="1:15" x14ac:dyDescent="0.25">
      <c r="A1170" s="39">
        <v>130101</v>
      </c>
      <c r="B1170" s="30" t="s">
        <v>48</v>
      </c>
      <c r="C1170" s="30" t="s">
        <v>1173</v>
      </c>
      <c r="D1170" s="30" t="s">
        <v>1173</v>
      </c>
      <c r="E1170" s="64">
        <v>311199</v>
      </c>
      <c r="F1170" s="65">
        <v>340448</v>
      </c>
      <c r="G1170" s="65">
        <f t="shared" si="23"/>
        <v>29249</v>
      </c>
      <c r="H1170" s="65">
        <v>306120</v>
      </c>
      <c r="I1170" s="66">
        <f t="shared" si="24"/>
        <v>34328</v>
      </c>
      <c r="J1170" s="67">
        <v>0.1008</v>
      </c>
      <c r="K1170" s="34">
        <v>344243</v>
      </c>
      <c r="L1170" s="56"/>
      <c r="M1170" s="35">
        <f t="shared" si="25"/>
        <v>306120</v>
      </c>
      <c r="N1170" s="35">
        <f t="shared" si="26"/>
        <v>38123</v>
      </c>
      <c r="O1170" s="36">
        <f t="shared" si="22"/>
        <v>0.11074444505770632</v>
      </c>
    </row>
    <row r="1171" spans="1:15" x14ac:dyDescent="0.25">
      <c r="A1171" s="39">
        <v>130102</v>
      </c>
      <c r="B1171" s="30" t="s">
        <v>48</v>
      </c>
      <c r="C1171" s="30" t="s">
        <v>1173</v>
      </c>
      <c r="D1171" s="30" t="s">
        <v>390</v>
      </c>
      <c r="E1171" s="64">
        <v>194256</v>
      </c>
      <c r="F1171" s="65">
        <v>220624</v>
      </c>
      <c r="G1171" s="65">
        <f t="shared" si="23"/>
        <v>26368</v>
      </c>
      <c r="H1171" s="65">
        <v>160062</v>
      </c>
      <c r="I1171" s="66">
        <f t="shared" si="24"/>
        <v>60562</v>
      </c>
      <c r="J1171" s="67">
        <v>0.27450000000000002</v>
      </c>
      <c r="K1171" s="34">
        <v>229115</v>
      </c>
      <c r="L1171" s="56"/>
      <c r="M1171" s="35">
        <f t="shared" si="25"/>
        <v>160062</v>
      </c>
      <c r="N1171" s="35">
        <f t="shared" si="26"/>
        <v>69053</v>
      </c>
      <c r="O1171" s="36">
        <f t="shared" si="22"/>
        <v>0.30139013159330469</v>
      </c>
    </row>
    <row r="1172" spans="1:15" x14ac:dyDescent="0.25">
      <c r="A1172" s="39">
        <v>130103</v>
      </c>
      <c r="B1172" s="30" t="s">
        <v>48</v>
      </c>
      <c r="C1172" s="30" t="s">
        <v>1173</v>
      </c>
      <c r="D1172" s="30" t="s">
        <v>1174</v>
      </c>
      <c r="E1172" s="64">
        <v>37096</v>
      </c>
      <c r="F1172" s="65">
        <v>38475</v>
      </c>
      <c r="G1172" s="65">
        <f t="shared" si="23"/>
        <v>1379</v>
      </c>
      <c r="H1172" s="65">
        <v>36948</v>
      </c>
      <c r="I1172" s="66">
        <f t="shared" si="24"/>
        <v>1527</v>
      </c>
      <c r="J1172" s="67">
        <v>3.9699999999999999E-2</v>
      </c>
      <c r="K1172" s="34">
        <v>38334</v>
      </c>
      <c r="L1172" s="56"/>
      <c r="M1172" s="35">
        <f t="shared" si="25"/>
        <v>36948</v>
      </c>
      <c r="N1172" s="35">
        <f t="shared" si="26"/>
        <v>1386</v>
      </c>
      <c r="O1172" s="36">
        <f t="shared" si="22"/>
        <v>3.6155892940992328E-2</v>
      </c>
    </row>
    <row r="1173" spans="1:15" x14ac:dyDescent="0.25">
      <c r="A1173" s="39">
        <v>130104</v>
      </c>
      <c r="B1173" s="30" t="s">
        <v>48</v>
      </c>
      <c r="C1173" s="30" t="s">
        <v>1173</v>
      </c>
      <c r="D1173" s="30" t="s">
        <v>1175</v>
      </c>
      <c r="E1173" s="64">
        <v>62136</v>
      </c>
      <c r="F1173" s="65">
        <v>81007</v>
      </c>
      <c r="G1173" s="65">
        <f t="shared" si="23"/>
        <v>18871</v>
      </c>
      <c r="H1173" s="65">
        <v>53391</v>
      </c>
      <c r="I1173" s="66">
        <f t="shared" si="24"/>
        <v>27616</v>
      </c>
      <c r="J1173" s="67">
        <v>0.34089999999999998</v>
      </c>
      <c r="K1173" s="34">
        <v>85385</v>
      </c>
      <c r="L1173" s="56"/>
      <c r="M1173" s="35">
        <f t="shared" si="25"/>
        <v>53391</v>
      </c>
      <c r="N1173" s="35">
        <f t="shared" si="26"/>
        <v>31994</v>
      </c>
      <c r="O1173" s="36">
        <f t="shared" si="22"/>
        <v>0.37470281665397903</v>
      </c>
    </row>
    <row r="1174" spans="1:15" x14ac:dyDescent="0.25">
      <c r="A1174" s="39">
        <v>130105</v>
      </c>
      <c r="B1174" s="30" t="s">
        <v>48</v>
      </c>
      <c r="C1174" s="30" t="s">
        <v>1173</v>
      </c>
      <c r="D1174" s="30" t="s">
        <v>738</v>
      </c>
      <c r="E1174" s="64">
        <v>191120</v>
      </c>
      <c r="F1174" s="65">
        <v>217756</v>
      </c>
      <c r="G1174" s="65">
        <f t="shared" si="23"/>
        <v>26636</v>
      </c>
      <c r="H1174" s="65">
        <v>168235</v>
      </c>
      <c r="I1174" s="66">
        <f t="shared" si="24"/>
        <v>49521</v>
      </c>
      <c r="J1174" s="67">
        <v>0.22739999999999999</v>
      </c>
      <c r="K1174" s="34">
        <v>224427</v>
      </c>
      <c r="L1174" s="29">
        <v>15883</v>
      </c>
      <c r="M1174" s="35">
        <f t="shared" si="25"/>
        <v>184118</v>
      </c>
      <c r="N1174" s="35">
        <f t="shared" si="26"/>
        <v>40309</v>
      </c>
      <c r="O1174" s="36">
        <f t="shared" si="22"/>
        <v>0.17960851412708809</v>
      </c>
    </row>
    <row r="1175" spans="1:15" x14ac:dyDescent="0.25">
      <c r="A1175" s="39">
        <v>130106</v>
      </c>
      <c r="B1175" s="30" t="s">
        <v>48</v>
      </c>
      <c r="C1175" s="30" t="s">
        <v>1173</v>
      </c>
      <c r="D1175" s="30" t="s">
        <v>1176</v>
      </c>
      <c r="E1175" s="64">
        <v>26253</v>
      </c>
      <c r="F1175" s="65">
        <v>29502</v>
      </c>
      <c r="G1175" s="65">
        <f t="shared" si="23"/>
        <v>3249</v>
      </c>
      <c r="H1175" s="65">
        <v>24426</v>
      </c>
      <c r="I1175" s="66">
        <f t="shared" si="24"/>
        <v>5076</v>
      </c>
      <c r="J1175" s="67">
        <v>0.1721</v>
      </c>
      <c r="K1175" s="34">
        <v>30160</v>
      </c>
      <c r="L1175" s="29">
        <v>5076</v>
      </c>
      <c r="M1175" s="35">
        <f t="shared" si="25"/>
        <v>29502</v>
      </c>
      <c r="N1175" s="35">
        <f t="shared" si="26"/>
        <v>658</v>
      </c>
      <c r="O1175" s="36">
        <f t="shared" si="22"/>
        <v>2.1816976127320954E-2</v>
      </c>
    </row>
    <row r="1176" spans="1:15" x14ac:dyDescent="0.25">
      <c r="A1176" s="39">
        <v>130107</v>
      </c>
      <c r="B1176" s="30" t="s">
        <v>48</v>
      </c>
      <c r="C1176" s="30" t="s">
        <v>1173</v>
      </c>
      <c r="D1176" s="30" t="s">
        <v>1177</v>
      </c>
      <c r="E1176" s="64">
        <v>33282</v>
      </c>
      <c r="F1176" s="65">
        <v>36650</v>
      </c>
      <c r="G1176" s="65">
        <f t="shared" si="23"/>
        <v>3368</v>
      </c>
      <c r="H1176" s="65">
        <v>30494</v>
      </c>
      <c r="I1176" s="66">
        <f t="shared" si="24"/>
        <v>6156</v>
      </c>
      <c r="J1176" s="67">
        <v>0.16800000000000001</v>
      </c>
      <c r="K1176" s="34">
        <v>37749</v>
      </c>
      <c r="L1176" s="56"/>
      <c r="M1176" s="35">
        <f t="shared" si="25"/>
        <v>30494</v>
      </c>
      <c r="N1176" s="35">
        <f t="shared" si="26"/>
        <v>7255</v>
      </c>
      <c r="O1176" s="36">
        <f t="shared" si="22"/>
        <v>0.19219052160322128</v>
      </c>
    </row>
    <row r="1177" spans="1:15" x14ac:dyDescent="0.25">
      <c r="A1177" s="39">
        <v>130108</v>
      </c>
      <c r="B1177" s="30" t="s">
        <v>48</v>
      </c>
      <c r="C1177" s="30" t="s">
        <v>1173</v>
      </c>
      <c r="D1177" s="30" t="s">
        <v>1178</v>
      </c>
      <c r="E1177" s="68"/>
      <c r="F1177" s="29">
        <v>0</v>
      </c>
      <c r="G1177" s="29">
        <f t="shared" si="23"/>
        <v>0</v>
      </c>
      <c r="H1177" s="29">
        <v>0</v>
      </c>
      <c r="I1177" s="66">
        <f t="shared" si="24"/>
        <v>0</v>
      </c>
      <c r="J1177" s="69" t="s">
        <v>1834</v>
      </c>
      <c r="K1177" s="34">
        <v>0</v>
      </c>
      <c r="L1177" s="56"/>
      <c r="M1177" s="34">
        <f t="shared" si="25"/>
        <v>0</v>
      </c>
      <c r="N1177" s="34">
        <f t="shared" si="26"/>
        <v>0</v>
      </c>
      <c r="O1177" s="36" t="e">
        <f t="shared" si="22"/>
        <v>#DIV/0!</v>
      </c>
    </row>
    <row r="1178" spans="1:15" x14ac:dyDescent="0.25">
      <c r="A1178" s="39">
        <v>130109</v>
      </c>
      <c r="B1178" s="30" t="s">
        <v>48</v>
      </c>
      <c r="C1178" s="30" t="s">
        <v>1173</v>
      </c>
      <c r="D1178" s="30" t="s">
        <v>1179</v>
      </c>
      <c r="E1178" s="64">
        <v>19111</v>
      </c>
      <c r="F1178" s="65">
        <v>21830</v>
      </c>
      <c r="G1178" s="65">
        <f t="shared" si="23"/>
        <v>2719</v>
      </c>
      <c r="H1178" s="65">
        <v>16279</v>
      </c>
      <c r="I1178" s="66">
        <f t="shared" si="24"/>
        <v>5551</v>
      </c>
      <c r="J1178" s="67">
        <v>0.25430000000000003</v>
      </c>
      <c r="K1178" s="34">
        <v>22683</v>
      </c>
      <c r="L1178" s="56"/>
      <c r="M1178" s="35">
        <f t="shared" si="25"/>
        <v>16279</v>
      </c>
      <c r="N1178" s="35">
        <f t="shared" si="26"/>
        <v>6404</v>
      </c>
      <c r="O1178" s="36">
        <f t="shared" si="22"/>
        <v>0.28232597099149143</v>
      </c>
    </row>
    <row r="1179" spans="1:15" x14ac:dyDescent="0.25">
      <c r="A1179" s="39">
        <v>130110</v>
      </c>
      <c r="B1179" s="30" t="s">
        <v>48</v>
      </c>
      <c r="C1179" s="30" t="s">
        <v>1173</v>
      </c>
      <c r="D1179" s="30" t="s">
        <v>1180</v>
      </c>
      <c r="E1179" s="68"/>
      <c r="F1179" s="29">
        <v>0</v>
      </c>
      <c r="G1179" s="29">
        <f t="shared" si="23"/>
        <v>0</v>
      </c>
      <c r="H1179" s="29">
        <v>0</v>
      </c>
      <c r="I1179" s="66">
        <f t="shared" si="24"/>
        <v>0</v>
      </c>
      <c r="J1179" s="69" t="s">
        <v>1834</v>
      </c>
      <c r="K1179" s="34">
        <v>0</v>
      </c>
      <c r="L1179" s="56"/>
      <c r="M1179" s="34">
        <f t="shared" si="25"/>
        <v>0</v>
      </c>
      <c r="N1179" s="34">
        <f t="shared" si="26"/>
        <v>0</v>
      </c>
      <c r="O1179" s="36" t="e">
        <f t="shared" si="22"/>
        <v>#DIV/0!</v>
      </c>
    </row>
    <row r="1180" spans="1:15" x14ac:dyDescent="0.25">
      <c r="A1180" s="39">
        <v>130111</v>
      </c>
      <c r="B1180" s="30" t="s">
        <v>48</v>
      </c>
      <c r="C1180" s="30" t="s">
        <v>1173</v>
      </c>
      <c r="D1180" s="30" t="s">
        <v>1181</v>
      </c>
      <c r="E1180" s="64">
        <v>69031</v>
      </c>
      <c r="F1180" s="65">
        <v>76283</v>
      </c>
      <c r="G1180" s="65">
        <f t="shared" si="23"/>
        <v>7252</v>
      </c>
      <c r="H1180" s="65">
        <v>66611</v>
      </c>
      <c r="I1180" s="66">
        <f t="shared" si="24"/>
        <v>9672</v>
      </c>
      <c r="J1180" s="67">
        <v>0.1268</v>
      </c>
      <c r="K1180" s="34">
        <v>78304</v>
      </c>
      <c r="L1180" s="56"/>
      <c r="M1180" s="35">
        <f t="shared" si="25"/>
        <v>66611</v>
      </c>
      <c r="N1180" s="35">
        <f t="shared" si="26"/>
        <v>11693</v>
      </c>
      <c r="O1180" s="36">
        <f t="shared" si="22"/>
        <v>0.14932825909276665</v>
      </c>
    </row>
    <row r="1181" spans="1:15" x14ac:dyDescent="0.25">
      <c r="A1181" s="39">
        <v>130201</v>
      </c>
      <c r="B1181" s="30" t="s">
        <v>48</v>
      </c>
      <c r="C1181" s="30" t="s">
        <v>1182</v>
      </c>
      <c r="D1181" s="30" t="s">
        <v>1182</v>
      </c>
      <c r="E1181" s="64">
        <v>5911</v>
      </c>
      <c r="F1181" s="65">
        <v>6464</v>
      </c>
      <c r="G1181" s="65">
        <f t="shared" si="23"/>
        <v>553</v>
      </c>
      <c r="H1181" s="65">
        <v>5500</v>
      </c>
      <c r="I1181" s="66">
        <f t="shared" si="24"/>
        <v>964</v>
      </c>
      <c r="J1181" s="67">
        <v>0.14910000000000001</v>
      </c>
      <c r="K1181" s="34">
        <v>6505</v>
      </c>
      <c r="L1181" s="56"/>
      <c r="M1181" s="35">
        <f t="shared" si="25"/>
        <v>5500</v>
      </c>
      <c r="N1181" s="35">
        <f t="shared" si="26"/>
        <v>1005</v>
      </c>
      <c r="O1181" s="36">
        <f t="shared" si="22"/>
        <v>0.15449654112221367</v>
      </c>
    </row>
    <row r="1182" spans="1:15" x14ac:dyDescent="0.25">
      <c r="A1182" s="39">
        <v>130202</v>
      </c>
      <c r="B1182" s="30" t="s">
        <v>48</v>
      </c>
      <c r="C1182" s="30" t="s">
        <v>1182</v>
      </c>
      <c r="D1182" s="30" t="s">
        <v>1183</v>
      </c>
      <c r="E1182" s="64">
        <v>13773</v>
      </c>
      <c r="F1182" s="65">
        <v>14516</v>
      </c>
      <c r="G1182" s="65">
        <f t="shared" si="23"/>
        <v>743</v>
      </c>
      <c r="H1182" s="65">
        <v>12767</v>
      </c>
      <c r="I1182" s="66">
        <f t="shared" si="24"/>
        <v>1749</v>
      </c>
      <c r="J1182" s="67">
        <v>0.1205</v>
      </c>
      <c r="K1182" s="34">
        <v>14624</v>
      </c>
      <c r="L1182" s="29">
        <v>0</v>
      </c>
      <c r="M1182" s="35">
        <f t="shared" si="25"/>
        <v>12767</v>
      </c>
      <c r="N1182" s="35">
        <f t="shared" si="26"/>
        <v>1857</v>
      </c>
      <c r="O1182" s="36">
        <f t="shared" si="22"/>
        <v>0.12698304157549234</v>
      </c>
    </row>
    <row r="1183" spans="1:15" x14ac:dyDescent="0.25">
      <c r="A1183" s="39">
        <v>130203</v>
      </c>
      <c r="B1183" s="30" t="s">
        <v>48</v>
      </c>
      <c r="C1183" s="30" t="s">
        <v>1182</v>
      </c>
      <c r="D1183" s="30" t="s">
        <v>1184</v>
      </c>
      <c r="E1183" s="64">
        <v>4894</v>
      </c>
      <c r="F1183" s="65">
        <v>5347</v>
      </c>
      <c r="G1183" s="65">
        <f t="shared" si="23"/>
        <v>453</v>
      </c>
      <c r="H1183" s="65">
        <v>4659</v>
      </c>
      <c r="I1183" s="66">
        <f t="shared" si="24"/>
        <v>688</v>
      </c>
      <c r="J1183" s="67">
        <v>0.12870000000000001</v>
      </c>
      <c r="K1183" s="34">
        <v>5391</v>
      </c>
      <c r="L1183" s="29">
        <v>688</v>
      </c>
      <c r="M1183" s="35">
        <f t="shared" si="25"/>
        <v>5347</v>
      </c>
      <c r="N1183" s="35">
        <f t="shared" si="26"/>
        <v>44</v>
      </c>
      <c r="O1183" s="36">
        <f t="shared" si="22"/>
        <v>8.1617510665924695E-3</v>
      </c>
    </row>
    <row r="1184" spans="1:15" x14ac:dyDescent="0.25">
      <c r="A1184" s="39">
        <v>130204</v>
      </c>
      <c r="B1184" s="30" t="s">
        <v>48</v>
      </c>
      <c r="C1184" s="30" t="s">
        <v>1182</v>
      </c>
      <c r="D1184" s="30" t="s">
        <v>1185</v>
      </c>
      <c r="E1184" s="68"/>
      <c r="F1184" s="29">
        <v>0</v>
      </c>
      <c r="G1184" s="29">
        <f t="shared" si="23"/>
        <v>0</v>
      </c>
      <c r="H1184" s="29">
        <v>0</v>
      </c>
      <c r="I1184" s="66">
        <f t="shared" si="24"/>
        <v>0</v>
      </c>
      <c r="J1184" s="69" t="s">
        <v>1834</v>
      </c>
      <c r="K1184" s="34">
        <v>0</v>
      </c>
      <c r="L1184" s="56"/>
      <c r="M1184" s="34">
        <f t="shared" si="25"/>
        <v>0</v>
      </c>
      <c r="N1184" s="34">
        <f t="shared" si="26"/>
        <v>0</v>
      </c>
      <c r="O1184" s="36" t="e">
        <f t="shared" si="22"/>
        <v>#DIV/0!</v>
      </c>
    </row>
    <row r="1185" spans="1:15" x14ac:dyDescent="0.25">
      <c r="A1185" s="39">
        <v>130205</v>
      </c>
      <c r="B1185" s="30" t="s">
        <v>48</v>
      </c>
      <c r="C1185" s="30" t="s">
        <v>1182</v>
      </c>
      <c r="D1185" s="30" t="s">
        <v>1186</v>
      </c>
      <c r="E1185" s="64">
        <v>20882</v>
      </c>
      <c r="F1185" s="65">
        <v>22783</v>
      </c>
      <c r="G1185" s="65">
        <f t="shared" si="23"/>
        <v>1901</v>
      </c>
      <c r="H1185" s="65">
        <v>17162</v>
      </c>
      <c r="I1185" s="66">
        <f t="shared" si="24"/>
        <v>5621</v>
      </c>
      <c r="J1185" s="67">
        <v>0.2467</v>
      </c>
      <c r="K1185" s="34">
        <v>23152</v>
      </c>
      <c r="L1185" s="56"/>
      <c r="M1185" s="35">
        <f t="shared" si="25"/>
        <v>17162</v>
      </c>
      <c r="N1185" s="35">
        <f t="shared" si="26"/>
        <v>5990</v>
      </c>
      <c r="O1185" s="36">
        <f t="shared" si="22"/>
        <v>0.25872494816862474</v>
      </c>
    </row>
    <row r="1186" spans="1:15" x14ac:dyDescent="0.25">
      <c r="A1186" s="39">
        <v>130206</v>
      </c>
      <c r="B1186" s="30" t="s">
        <v>48</v>
      </c>
      <c r="C1186" s="30" t="s">
        <v>1182</v>
      </c>
      <c r="D1186" s="30" t="s">
        <v>1187</v>
      </c>
      <c r="E1186" s="64">
        <v>4755</v>
      </c>
      <c r="F1186" s="65">
        <v>5108</v>
      </c>
      <c r="G1186" s="65">
        <f t="shared" si="23"/>
        <v>353</v>
      </c>
      <c r="H1186" s="65">
        <v>4577</v>
      </c>
      <c r="I1186" s="66">
        <f t="shared" si="24"/>
        <v>531</v>
      </c>
      <c r="J1186" s="67">
        <v>0.104</v>
      </c>
      <c r="K1186" s="34">
        <v>5132</v>
      </c>
      <c r="L1186" s="56"/>
      <c r="M1186" s="35">
        <f t="shared" si="25"/>
        <v>4577</v>
      </c>
      <c r="N1186" s="35">
        <f t="shared" si="26"/>
        <v>555</v>
      </c>
      <c r="O1186" s="36">
        <f t="shared" si="22"/>
        <v>0.10814497272018705</v>
      </c>
    </row>
    <row r="1187" spans="1:15" x14ac:dyDescent="0.25">
      <c r="A1187" s="39">
        <v>130207</v>
      </c>
      <c r="B1187" s="30" t="s">
        <v>48</v>
      </c>
      <c r="C1187" s="30" t="s">
        <v>1182</v>
      </c>
      <c r="D1187" s="30" t="s">
        <v>1188</v>
      </c>
      <c r="E1187" s="64">
        <v>17265</v>
      </c>
      <c r="F1187" s="65">
        <v>18202</v>
      </c>
      <c r="G1187" s="65">
        <f t="shared" si="23"/>
        <v>937</v>
      </c>
      <c r="H1187" s="65">
        <v>16868</v>
      </c>
      <c r="I1187" s="66">
        <f t="shared" si="24"/>
        <v>1334</v>
      </c>
      <c r="J1187" s="67">
        <v>7.3300000000000004E-2</v>
      </c>
      <c r="K1187" s="34">
        <v>18240</v>
      </c>
      <c r="L1187" s="56"/>
      <c r="M1187" s="35">
        <f t="shared" si="25"/>
        <v>16868</v>
      </c>
      <c r="N1187" s="35">
        <f t="shared" si="26"/>
        <v>1372</v>
      </c>
      <c r="O1187" s="36">
        <f t="shared" si="22"/>
        <v>7.5219298245614033E-2</v>
      </c>
    </row>
    <row r="1188" spans="1:15" x14ac:dyDescent="0.25">
      <c r="A1188" s="39">
        <v>130208</v>
      </c>
      <c r="B1188" s="30" t="s">
        <v>48</v>
      </c>
      <c r="C1188" s="30" t="s">
        <v>1182</v>
      </c>
      <c r="D1188" s="30" t="s">
        <v>1189</v>
      </c>
      <c r="E1188" s="64">
        <v>25072</v>
      </c>
      <c r="F1188" s="65">
        <v>26610</v>
      </c>
      <c r="G1188" s="65">
        <f t="shared" si="23"/>
        <v>1538</v>
      </c>
      <c r="H1188" s="65">
        <v>24951</v>
      </c>
      <c r="I1188" s="66">
        <f t="shared" si="24"/>
        <v>1659</v>
      </c>
      <c r="J1188" s="67">
        <v>6.2300000000000001E-2</v>
      </c>
      <c r="K1188" s="34">
        <v>26600</v>
      </c>
      <c r="L1188" s="56"/>
      <c r="M1188" s="35">
        <f t="shared" si="25"/>
        <v>24951</v>
      </c>
      <c r="N1188" s="35">
        <f t="shared" si="26"/>
        <v>1649</v>
      </c>
      <c r="O1188" s="36">
        <f t="shared" si="22"/>
        <v>6.1992481203007516E-2</v>
      </c>
    </row>
    <row r="1189" spans="1:15" x14ac:dyDescent="0.25">
      <c r="A1189" s="39">
        <v>130301</v>
      </c>
      <c r="B1189" s="30" t="s">
        <v>48</v>
      </c>
      <c r="C1189" s="30" t="s">
        <v>720</v>
      </c>
      <c r="D1189" s="30" t="s">
        <v>720</v>
      </c>
      <c r="E1189" s="68"/>
      <c r="F1189" s="29">
        <v>0</v>
      </c>
      <c r="G1189" s="29">
        <f t="shared" si="23"/>
        <v>0</v>
      </c>
      <c r="H1189" s="29">
        <v>0</v>
      </c>
      <c r="I1189" s="66">
        <f t="shared" si="24"/>
        <v>0</v>
      </c>
      <c r="J1189" s="69" t="s">
        <v>1834</v>
      </c>
      <c r="K1189" s="34">
        <v>0</v>
      </c>
      <c r="L1189" s="56"/>
      <c r="M1189" s="34">
        <f t="shared" si="25"/>
        <v>0</v>
      </c>
      <c r="N1189" s="34">
        <f t="shared" si="26"/>
        <v>0</v>
      </c>
      <c r="O1189" s="36" t="e">
        <f t="shared" si="22"/>
        <v>#DIV/0!</v>
      </c>
    </row>
    <row r="1190" spans="1:15" x14ac:dyDescent="0.25">
      <c r="A1190" s="39">
        <v>130302</v>
      </c>
      <c r="B1190" s="30" t="s">
        <v>48</v>
      </c>
      <c r="C1190" s="30" t="s">
        <v>720</v>
      </c>
      <c r="D1190" s="30" t="s">
        <v>693</v>
      </c>
      <c r="E1190" s="68"/>
      <c r="F1190" s="29">
        <v>0</v>
      </c>
      <c r="G1190" s="29">
        <f t="shared" si="23"/>
        <v>0</v>
      </c>
      <c r="H1190" s="29">
        <v>0</v>
      </c>
      <c r="I1190" s="66">
        <f t="shared" si="24"/>
        <v>0</v>
      </c>
      <c r="J1190" s="69" t="s">
        <v>1834</v>
      </c>
      <c r="K1190" s="34">
        <v>0</v>
      </c>
      <c r="L1190" s="56"/>
      <c r="M1190" s="34">
        <f t="shared" si="25"/>
        <v>0</v>
      </c>
      <c r="N1190" s="34">
        <f t="shared" si="26"/>
        <v>0</v>
      </c>
      <c r="O1190" s="36" t="e">
        <f t="shared" si="22"/>
        <v>#DIV/0!</v>
      </c>
    </row>
    <row r="1191" spans="1:15" x14ac:dyDescent="0.25">
      <c r="A1191" s="39">
        <v>130303</v>
      </c>
      <c r="B1191" s="30" t="s">
        <v>48</v>
      </c>
      <c r="C1191" s="30" t="s">
        <v>720</v>
      </c>
      <c r="D1191" s="30" t="s">
        <v>1190</v>
      </c>
      <c r="E1191" s="68"/>
      <c r="F1191" s="29">
        <v>0</v>
      </c>
      <c r="G1191" s="29">
        <f t="shared" si="23"/>
        <v>0</v>
      </c>
      <c r="H1191" s="29">
        <v>0</v>
      </c>
      <c r="I1191" s="66">
        <f t="shared" si="24"/>
        <v>0</v>
      </c>
      <c r="J1191" s="69" t="s">
        <v>1834</v>
      </c>
      <c r="K1191" s="34">
        <v>0</v>
      </c>
      <c r="L1191" s="56"/>
      <c r="M1191" s="34">
        <f t="shared" si="25"/>
        <v>0</v>
      </c>
      <c r="N1191" s="34">
        <f t="shared" si="26"/>
        <v>0</v>
      </c>
      <c r="O1191" s="36" t="e">
        <f t="shared" si="22"/>
        <v>#DIV/0!</v>
      </c>
    </row>
    <row r="1192" spans="1:15" x14ac:dyDescent="0.25">
      <c r="A1192" s="39">
        <v>130304</v>
      </c>
      <c r="B1192" s="30" t="s">
        <v>48</v>
      </c>
      <c r="C1192" s="30" t="s">
        <v>720</v>
      </c>
      <c r="D1192" s="30" t="s">
        <v>1191</v>
      </c>
      <c r="E1192" s="68"/>
      <c r="F1192" s="29">
        <v>0</v>
      </c>
      <c r="G1192" s="29">
        <f t="shared" si="23"/>
        <v>0</v>
      </c>
      <c r="H1192" s="29">
        <v>0</v>
      </c>
      <c r="I1192" s="66">
        <f t="shared" si="24"/>
        <v>0</v>
      </c>
      <c r="J1192" s="69" t="s">
        <v>1834</v>
      </c>
      <c r="K1192" s="34">
        <v>0</v>
      </c>
      <c r="L1192" s="56"/>
      <c r="M1192" s="34">
        <f t="shared" si="25"/>
        <v>0</v>
      </c>
      <c r="N1192" s="34">
        <f t="shared" si="26"/>
        <v>0</v>
      </c>
      <c r="O1192" s="36" t="e">
        <f t="shared" si="22"/>
        <v>#DIV/0!</v>
      </c>
    </row>
    <row r="1193" spans="1:15" x14ac:dyDescent="0.25">
      <c r="A1193" s="39">
        <v>130305</v>
      </c>
      <c r="B1193" s="30" t="s">
        <v>48</v>
      </c>
      <c r="C1193" s="30" t="s">
        <v>720</v>
      </c>
      <c r="D1193" s="30" t="s">
        <v>1192</v>
      </c>
      <c r="E1193" s="68"/>
      <c r="F1193" s="29">
        <v>0</v>
      </c>
      <c r="G1193" s="29">
        <f t="shared" si="23"/>
        <v>0</v>
      </c>
      <c r="H1193" s="29">
        <v>0</v>
      </c>
      <c r="I1193" s="66">
        <f t="shared" si="24"/>
        <v>0</v>
      </c>
      <c r="J1193" s="69" t="s">
        <v>1834</v>
      </c>
      <c r="K1193" s="34">
        <v>0</v>
      </c>
      <c r="L1193" s="56"/>
      <c r="M1193" s="34">
        <f t="shared" si="25"/>
        <v>0</v>
      </c>
      <c r="N1193" s="34">
        <f t="shared" si="26"/>
        <v>0</v>
      </c>
      <c r="O1193" s="36" t="e">
        <f t="shared" si="22"/>
        <v>#DIV/0!</v>
      </c>
    </row>
    <row r="1194" spans="1:15" x14ac:dyDescent="0.25">
      <c r="A1194" s="39">
        <v>130306</v>
      </c>
      <c r="B1194" s="30" t="s">
        <v>48</v>
      </c>
      <c r="C1194" s="30" t="s">
        <v>720</v>
      </c>
      <c r="D1194" s="30" t="s">
        <v>1193</v>
      </c>
      <c r="E1194" s="68"/>
      <c r="F1194" s="29">
        <v>0</v>
      </c>
      <c r="G1194" s="29">
        <f t="shared" si="23"/>
        <v>0</v>
      </c>
      <c r="H1194" s="29">
        <v>0</v>
      </c>
      <c r="I1194" s="66">
        <f t="shared" si="24"/>
        <v>0</v>
      </c>
      <c r="J1194" s="69" t="s">
        <v>1834</v>
      </c>
      <c r="K1194" s="34">
        <v>0</v>
      </c>
      <c r="L1194" s="56"/>
      <c r="M1194" s="34">
        <f t="shared" si="25"/>
        <v>0</v>
      </c>
      <c r="N1194" s="34">
        <f t="shared" si="26"/>
        <v>0</v>
      </c>
      <c r="O1194" s="36" t="e">
        <f t="shared" si="22"/>
        <v>#DIV/0!</v>
      </c>
    </row>
    <row r="1195" spans="1:15" x14ac:dyDescent="0.25">
      <c r="A1195" s="39">
        <v>130401</v>
      </c>
      <c r="B1195" s="30" t="s">
        <v>48</v>
      </c>
      <c r="C1195" s="30" t="s">
        <v>1194</v>
      </c>
      <c r="D1195" s="30" t="s">
        <v>1194</v>
      </c>
      <c r="E1195" s="64">
        <v>36873</v>
      </c>
      <c r="F1195" s="65">
        <v>39848</v>
      </c>
      <c r="G1195" s="65">
        <f t="shared" si="23"/>
        <v>2975</v>
      </c>
      <c r="H1195" s="65">
        <v>33895</v>
      </c>
      <c r="I1195" s="66">
        <f t="shared" si="24"/>
        <v>5953</v>
      </c>
      <c r="J1195" s="67">
        <v>0.14940000000000001</v>
      </c>
      <c r="K1195" s="34">
        <v>40131</v>
      </c>
      <c r="L1195" s="29">
        <v>400</v>
      </c>
      <c r="M1195" s="35">
        <f t="shared" si="25"/>
        <v>34295</v>
      </c>
      <c r="N1195" s="35">
        <f t="shared" si="26"/>
        <v>5836</v>
      </c>
      <c r="O1195" s="36">
        <f t="shared" si="22"/>
        <v>0.14542373726047195</v>
      </c>
    </row>
    <row r="1196" spans="1:15" x14ac:dyDescent="0.25">
      <c r="A1196" s="39">
        <v>130402</v>
      </c>
      <c r="B1196" s="30" t="s">
        <v>48</v>
      </c>
      <c r="C1196" s="30" t="s">
        <v>1194</v>
      </c>
      <c r="D1196" s="30" t="s">
        <v>1195</v>
      </c>
      <c r="E1196" s="64">
        <v>14724</v>
      </c>
      <c r="F1196" s="65">
        <v>17078</v>
      </c>
      <c r="G1196" s="65">
        <f t="shared" si="23"/>
        <v>2354</v>
      </c>
      <c r="H1196" s="65">
        <v>14268</v>
      </c>
      <c r="I1196" s="66">
        <f t="shared" si="24"/>
        <v>2810</v>
      </c>
      <c r="J1196" s="67">
        <v>0.1646</v>
      </c>
      <c r="K1196" s="34">
        <v>17776</v>
      </c>
      <c r="L1196" s="56"/>
      <c r="M1196" s="35">
        <f t="shared" si="25"/>
        <v>14268</v>
      </c>
      <c r="N1196" s="35">
        <f t="shared" si="26"/>
        <v>3508</v>
      </c>
      <c r="O1196" s="36">
        <f t="shared" si="22"/>
        <v>0.19734473447344736</v>
      </c>
    </row>
    <row r="1197" spans="1:15" x14ac:dyDescent="0.25">
      <c r="A1197" s="39">
        <v>130403</v>
      </c>
      <c r="B1197" s="30" t="s">
        <v>48</v>
      </c>
      <c r="C1197" s="30" t="s">
        <v>1194</v>
      </c>
      <c r="D1197" s="30" t="s">
        <v>1034</v>
      </c>
      <c r="E1197" s="64">
        <v>6501</v>
      </c>
      <c r="F1197" s="65">
        <v>7224</v>
      </c>
      <c r="G1197" s="65">
        <f t="shared" si="23"/>
        <v>723</v>
      </c>
      <c r="H1197" s="65">
        <v>6051</v>
      </c>
      <c r="I1197" s="66">
        <f t="shared" si="24"/>
        <v>1173</v>
      </c>
      <c r="J1197" s="67">
        <v>0.16239999999999999</v>
      </c>
      <c r="K1197" s="34">
        <v>7285</v>
      </c>
      <c r="L1197" s="29">
        <v>0</v>
      </c>
      <c r="M1197" s="35">
        <f t="shared" si="25"/>
        <v>6051</v>
      </c>
      <c r="N1197" s="35">
        <f t="shared" si="26"/>
        <v>1234</v>
      </c>
      <c r="O1197" s="36">
        <f t="shared" si="22"/>
        <v>0.16938915579958819</v>
      </c>
    </row>
    <row r="1198" spans="1:15" x14ac:dyDescent="0.25">
      <c r="A1198" s="39">
        <v>130501</v>
      </c>
      <c r="B1198" s="30" t="s">
        <v>48</v>
      </c>
      <c r="C1198" s="30" t="s">
        <v>1117</v>
      </c>
      <c r="D1198" s="30" t="s">
        <v>1117</v>
      </c>
      <c r="E1198" s="64">
        <v>2556</v>
      </c>
      <c r="F1198" s="65">
        <v>2943</v>
      </c>
      <c r="G1198" s="65">
        <f t="shared" si="23"/>
        <v>387</v>
      </c>
      <c r="H1198" s="65">
        <v>2114</v>
      </c>
      <c r="I1198" s="66">
        <f t="shared" si="24"/>
        <v>829</v>
      </c>
      <c r="J1198" s="67">
        <v>0.28170000000000001</v>
      </c>
      <c r="K1198" s="34">
        <v>2972</v>
      </c>
      <c r="L1198" s="56"/>
      <c r="M1198" s="35">
        <f t="shared" si="25"/>
        <v>2114</v>
      </c>
      <c r="N1198" s="35">
        <f t="shared" si="26"/>
        <v>858</v>
      </c>
      <c r="O1198" s="36">
        <f t="shared" si="22"/>
        <v>0.28869448183041724</v>
      </c>
    </row>
    <row r="1199" spans="1:15" x14ac:dyDescent="0.25">
      <c r="A1199" s="39">
        <v>130502</v>
      </c>
      <c r="B1199" s="30" t="s">
        <v>48</v>
      </c>
      <c r="C1199" s="30" t="s">
        <v>1117</v>
      </c>
      <c r="D1199" s="30" t="s">
        <v>1196</v>
      </c>
      <c r="E1199" s="68"/>
      <c r="F1199" s="29">
        <v>0</v>
      </c>
      <c r="G1199" s="29">
        <f t="shared" si="23"/>
        <v>0</v>
      </c>
      <c r="H1199" s="29">
        <v>0</v>
      </c>
      <c r="I1199" s="66">
        <f t="shared" si="24"/>
        <v>0</v>
      </c>
      <c r="J1199" s="69" t="s">
        <v>1834</v>
      </c>
      <c r="K1199" s="34">
        <v>0</v>
      </c>
      <c r="L1199" s="56"/>
      <c r="M1199" s="34">
        <f t="shared" si="25"/>
        <v>0</v>
      </c>
      <c r="N1199" s="34">
        <f t="shared" si="26"/>
        <v>0</v>
      </c>
      <c r="O1199" s="36" t="e">
        <f t="shared" si="22"/>
        <v>#DIV/0!</v>
      </c>
    </row>
    <row r="1200" spans="1:15" x14ac:dyDescent="0.25">
      <c r="A1200" s="39">
        <v>130503</v>
      </c>
      <c r="B1200" s="30" t="s">
        <v>48</v>
      </c>
      <c r="C1200" s="30" t="s">
        <v>1117</v>
      </c>
      <c r="D1200" s="30" t="s">
        <v>1197</v>
      </c>
      <c r="E1200" s="68"/>
      <c r="F1200" s="29">
        <v>0</v>
      </c>
      <c r="G1200" s="29">
        <f t="shared" si="23"/>
        <v>0</v>
      </c>
      <c r="H1200" s="29">
        <v>0</v>
      </c>
      <c r="I1200" s="66">
        <f t="shared" si="24"/>
        <v>0</v>
      </c>
      <c r="J1200" s="69" t="s">
        <v>1834</v>
      </c>
      <c r="K1200" s="34">
        <v>0</v>
      </c>
      <c r="L1200" s="56"/>
      <c r="M1200" s="34">
        <f t="shared" si="25"/>
        <v>0</v>
      </c>
      <c r="N1200" s="34">
        <f t="shared" si="26"/>
        <v>0</v>
      </c>
      <c r="O1200" s="36" t="e">
        <f t="shared" si="22"/>
        <v>#DIV/0!</v>
      </c>
    </row>
    <row r="1201" spans="1:15" x14ac:dyDescent="0.25">
      <c r="A1201" s="39">
        <v>130504</v>
      </c>
      <c r="B1201" s="30" t="s">
        <v>48</v>
      </c>
      <c r="C1201" s="30" t="s">
        <v>1117</v>
      </c>
      <c r="D1201" s="30" t="s">
        <v>1198</v>
      </c>
      <c r="E1201" s="68"/>
      <c r="F1201" s="29">
        <v>0</v>
      </c>
      <c r="G1201" s="29">
        <f t="shared" si="23"/>
        <v>0</v>
      </c>
      <c r="H1201" s="29">
        <v>0</v>
      </c>
      <c r="I1201" s="66">
        <f t="shared" si="24"/>
        <v>0</v>
      </c>
      <c r="J1201" s="69" t="s">
        <v>1834</v>
      </c>
      <c r="K1201" s="34">
        <v>0</v>
      </c>
      <c r="L1201" s="29">
        <v>0</v>
      </c>
      <c r="M1201" s="34">
        <f t="shared" si="25"/>
        <v>0</v>
      </c>
      <c r="N1201" s="34">
        <f t="shared" si="26"/>
        <v>0</v>
      </c>
      <c r="O1201" s="36" t="e">
        <f t="shared" si="22"/>
        <v>#DIV/0!</v>
      </c>
    </row>
    <row r="1202" spans="1:15" x14ac:dyDescent="0.25">
      <c r="A1202" s="39">
        <v>130601</v>
      </c>
      <c r="B1202" s="30" t="s">
        <v>48</v>
      </c>
      <c r="C1202" s="30" t="s">
        <v>1199</v>
      </c>
      <c r="D1202" s="30" t="s">
        <v>1199</v>
      </c>
      <c r="E1202" s="64">
        <v>12249</v>
      </c>
      <c r="F1202" s="65">
        <v>13896</v>
      </c>
      <c r="G1202" s="65">
        <f t="shared" si="23"/>
        <v>1647</v>
      </c>
      <c r="H1202" s="65">
        <v>11402</v>
      </c>
      <c r="I1202" s="66">
        <f t="shared" si="24"/>
        <v>2494</v>
      </c>
      <c r="J1202" s="67">
        <v>0.17949999999999999</v>
      </c>
      <c r="K1202" s="34">
        <v>14124</v>
      </c>
      <c r="L1202" s="56"/>
      <c r="M1202" s="35">
        <f t="shared" si="25"/>
        <v>11402</v>
      </c>
      <c r="N1202" s="35">
        <f t="shared" si="26"/>
        <v>2722</v>
      </c>
      <c r="O1202" s="36">
        <f t="shared" si="22"/>
        <v>0.19272160860945908</v>
      </c>
    </row>
    <row r="1203" spans="1:15" x14ac:dyDescent="0.25">
      <c r="A1203" s="39">
        <v>130602</v>
      </c>
      <c r="B1203" s="30" t="s">
        <v>48</v>
      </c>
      <c r="C1203" s="30" t="s">
        <v>1199</v>
      </c>
      <c r="D1203" s="30" t="s">
        <v>1200</v>
      </c>
      <c r="E1203" s="68"/>
      <c r="F1203" s="29">
        <v>0</v>
      </c>
      <c r="G1203" s="29">
        <f t="shared" si="23"/>
        <v>0</v>
      </c>
      <c r="H1203" s="29">
        <v>0</v>
      </c>
      <c r="I1203" s="66">
        <f t="shared" si="24"/>
        <v>0</v>
      </c>
      <c r="J1203" s="69" t="s">
        <v>1834</v>
      </c>
      <c r="K1203" s="34">
        <v>0</v>
      </c>
      <c r="L1203" s="29">
        <v>0</v>
      </c>
      <c r="M1203" s="34">
        <f t="shared" si="25"/>
        <v>0</v>
      </c>
      <c r="N1203" s="34">
        <f t="shared" si="26"/>
        <v>0</v>
      </c>
      <c r="O1203" s="36" t="e">
        <f t="shared" si="22"/>
        <v>#DIV/0!</v>
      </c>
    </row>
    <row r="1204" spans="1:15" x14ac:dyDescent="0.25">
      <c r="A1204" s="39">
        <v>130604</v>
      </c>
      <c r="B1204" s="30" t="s">
        <v>48</v>
      </c>
      <c r="C1204" s="30" t="s">
        <v>1199</v>
      </c>
      <c r="D1204" s="30" t="s">
        <v>1201</v>
      </c>
      <c r="E1204" s="68"/>
      <c r="F1204" s="29">
        <v>0</v>
      </c>
      <c r="G1204" s="29">
        <f t="shared" si="23"/>
        <v>0</v>
      </c>
      <c r="H1204" s="29">
        <v>0</v>
      </c>
      <c r="I1204" s="66">
        <f t="shared" si="24"/>
        <v>0</v>
      </c>
      <c r="J1204" s="69" t="s">
        <v>1834</v>
      </c>
      <c r="K1204" s="34">
        <v>0</v>
      </c>
      <c r="L1204" s="56"/>
      <c r="M1204" s="34">
        <f t="shared" si="25"/>
        <v>0</v>
      </c>
      <c r="N1204" s="34">
        <f t="shared" si="26"/>
        <v>0</v>
      </c>
      <c r="O1204" s="36" t="e">
        <f t="shared" si="22"/>
        <v>#DIV/0!</v>
      </c>
    </row>
    <row r="1205" spans="1:15" x14ac:dyDescent="0.25">
      <c r="A1205" s="39">
        <v>130605</v>
      </c>
      <c r="B1205" s="30" t="s">
        <v>48</v>
      </c>
      <c r="C1205" s="30" t="s">
        <v>1199</v>
      </c>
      <c r="D1205" s="30" t="s">
        <v>1202</v>
      </c>
      <c r="E1205" s="68"/>
      <c r="F1205" s="29">
        <v>0</v>
      </c>
      <c r="G1205" s="29">
        <f t="shared" si="23"/>
        <v>0</v>
      </c>
      <c r="H1205" s="29">
        <v>0</v>
      </c>
      <c r="I1205" s="66">
        <f t="shared" si="24"/>
        <v>0</v>
      </c>
      <c r="J1205" s="69" t="s">
        <v>1834</v>
      </c>
      <c r="K1205" s="34">
        <v>0</v>
      </c>
      <c r="L1205" s="56"/>
      <c r="M1205" s="34">
        <f t="shared" si="25"/>
        <v>0</v>
      </c>
      <c r="N1205" s="34">
        <f t="shared" si="26"/>
        <v>0</v>
      </c>
      <c r="O1205" s="36" t="e">
        <f t="shared" si="22"/>
        <v>#DIV/0!</v>
      </c>
    </row>
    <row r="1206" spans="1:15" x14ac:dyDescent="0.25">
      <c r="A1206" s="39">
        <v>130606</v>
      </c>
      <c r="B1206" s="30" t="s">
        <v>48</v>
      </c>
      <c r="C1206" s="30" t="s">
        <v>1199</v>
      </c>
      <c r="D1206" s="30" t="s">
        <v>1203</v>
      </c>
      <c r="E1206" s="68"/>
      <c r="F1206" s="29">
        <v>0</v>
      </c>
      <c r="G1206" s="29">
        <f t="shared" si="23"/>
        <v>0</v>
      </c>
      <c r="H1206" s="29">
        <v>0</v>
      </c>
      <c r="I1206" s="66">
        <f t="shared" si="24"/>
        <v>0</v>
      </c>
      <c r="J1206" s="69" t="s">
        <v>1834</v>
      </c>
      <c r="K1206" s="34">
        <v>0</v>
      </c>
      <c r="L1206" s="56"/>
      <c r="M1206" s="34">
        <f t="shared" si="25"/>
        <v>0</v>
      </c>
      <c r="N1206" s="34">
        <f t="shared" si="26"/>
        <v>0</v>
      </c>
      <c r="O1206" s="36" t="e">
        <f t="shared" si="22"/>
        <v>#DIV/0!</v>
      </c>
    </row>
    <row r="1207" spans="1:15" x14ac:dyDescent="0.25">
      <c r="A1207" s="39">
        <v>130608</v>
      </c>
      <c r="B1207" s="30" t="s">
        <v>48</v>
      </c>
      <c r="C1207" s="30" t="s">
        <v>1199</v>
      </c>
      <c r="D1207" s="30" t="s">
        <v>1204</v>
      </c>
      <c r="E1207" s="68"/>
      <c r="F1207" s="29">
        <v>0</v>
      </c>
      <c r="G1207" s="29">
        <f t="shared" si="23"/>
        <v>0</v>
      </c>
      <c r="H1207" s="29">
        <v>0</v>
      </c>
      <c r="I1207" s="66">
        <f t="shared" si="24"/>
        <v>0</v>
      </c>
      <c r="J1207" s="69" t="s">
        <v>1834</v>
      </c>
      <c r="K1207" s="34">
        <v>0</v>
      </c>
      <c r="L1207" s="56"/>
      <c r="M1207" s="34">
        <f t="shared" si="25"/>
        <v>0</v>
      </c>
      <c r="N1207" s="34">
        <f t="shared" si="26"/>
        <v>0</v>
      </c>
      <c r="O1207" s="36" t="e">
        <f t="shared" si="22"/>
        <v>#DIV/0!</v>
      </c>
    </row>
    <row r="1208" spans="1:15" x14ac:dyDescent="0.25">
      <c r="A1208" s="39">
        <v>130610</v>
      </c>
      <c r="B1208" s="30" t="s">
        <v>48</v>
      </c>
      <c r="C1208" s="30" t="s">
        <v>1199</v>
      </c>
      <c r="D1208" s="30" t="s">
        <v>1205</v>
      </c>
      <c r="E1208" s="68"/>
      <c r="F1208" s="29">
        <v>0</v>
      </c>
      <c r="G1208" s="29">
        <f t="shared" si="23"/>
        <v>0</v>
      </c>
      <c r="H1208" s="29">
        <v>0</v>
      </c>
      <c r="I1208" s="66">
        <f t="shared" si="24"/>
        <v>0</v>
      </c>
      <c r="J1208" s="69" t="s">
        <v>1834</v>
      </c>
      <c r="K1208" s="34">
        <v>0</v>
      </c>
      <c r="L1208" s="56"/>
      <c r="M1208" s="34">
        <f t="shared" si="25"/>
        <v>0</v>
      </c>
      <c r="N1208" s="34">
        <f t="shared" si="26"/>
        <v>0</v>
      </c>
      <c r="O1208" s="36" t="e">
        <f t="shared" si="22"/>
        <v>#DIV/0!</v>
      </c>
    </row>
    <row r="1209" spans="1:15" x14ac:dyDescent="0.25">
      <c r="A1209" s="39">
        <v>130611</v>
      </c>
      <c r="B1209" s="30" t="s">
        <v>48</v>
      </c>
      <c r="C1209" s="30" t="s">
        <v>1199</v>
      </c>
      <c r="D1209" s="30" t="s">
        <v>1206</v>
      </c>
      <c r="E1209" s="68"/>
      <c r="F1209" s="29">
        <v>0</v>
      </c>
      <c r="G1209" s="29">
        <f t="shared" si="23"/>
        <v>0</v>
      </c>
      <c r="H1209" s="29">
        <v>0</v>
      </c>
      <c r="I1209" s="66">
        <f t="shared" si="24"/>
        <v>0</v>
      </c>
      <c r="J1209" s="69" t="s">
        <v>1834</v>
      </c>
      <c r="K1209" s="34">
        <v>0</v>
      </c>
      <c r="L1209" s="29">
        <v>0</v>
      </c>
      <c r="M1209" s="34">
        <f t="shared" si="25"/>
        <v>0</v>
      </c>
      <c r="N1209" s="34">
        <f t="shared" si="26"/>
        <v>0</v>
      </c>
      <c r="O1209" s="36" t="e">
        <f t="shared" si="22"/>
        <v>#DIV/0!</v>
      </c>
    </row>
    <row r="1210" spans="1:15" x14ac:dyDescent="0.25">
      <c r="A1210" s="39">
        <v>130613</v>
      </c>
      <c r="B1210" s="30" t="s">
        <v>48</v>
      </c>
      <c r="C1210" s="30" t="s">
        <v>1199</v>
      </c>
      <c r="D1210" s="30" t="s">
        <v>1207</v>
      </c>
      <c r="E1210" s="68"/>
      <c r="F1210" s="29">
        <v>0</v>
      </c>
      <c r="G1210" s="29">
        <f t="shared" si="23"/>
        <v>0</v>
      </c>
      <c r="H1210" s="29">
        <v>0</v>
      </c>
      <c r="I1210" s="66">
        <f t="shared" si="24"/>
        <v>0</v>
      </c>
      <c r="J1210" s="69" t="s">
        <v>1834</v>
      </c>
      <c r="K1210" s="34">
        <v>0</v>
      </c>
      <c r="L1210" s="56"/>
      <c r="M1210" s="34">
        <f t="shared" si="25"/>
        <v>0</v>
      </c>
      <c r="N1210" s="34">
        <f t="shared" si="26"/>
        <v>0</v>
      </c>
      <c r="O1210" s="36" t="e">
        <f t="shared" si="22"/>
        <v>#DIV/0!</v>
      </c>
    </row>
    <row r="1211" spans="1:15" x14ac:dyDescent="0.25">
      <c r="A1211" s="39">
        <v>130614</v>
      </c>
      <c r="B1211" s="30" t="s">
        <v>48</v>
      </c>
      <c r="C1211" s="30" t="s">
        <v>1199</v>
      </c>
      <c r="D1211" s="30" t="s">
        <v>1208</v>
      </c>
      <c r="E1211" s="68"/>
      <c r="F1211" s="29">
        <v>0</v>
      </c>
      <c r="G1211" s="29">
        <f t="shared" si="23"/>
        <v>0</v>
      </c>
      <c r="H1211" s="29">
        <v>0</v>
      </c>
      <c r="I1211" s="66">
        <f t="shared" si="24"/>
        <v>0</v>
      </c>
      <c r="J1211" s="69" t="s">
        <v>1834</v>
      </c>
      <c r="K1211" s="34">
        <v>0</v>
      </c>
      <c r="L1211" s="56"/>
      <c r="M1211" s="34">
        <f t="shared" si="25"/>
        <v>0</v>
      </c>
      <c r="N1211" s="34">
        <f t="shared" si="26"/>
        <v>0</v>
      </c>
      <c r="O1211" s="36" t="e">
        <f t="shared" si="22"/>
        <v>#DIV/0!</v>
      </c>
    </row>
    <row r="1212" spans="1:15" x14ac:dyDescent="0.25">
      <c r="A1212" s="39">
        <v>130701</v>
      </c>
      <c r="B1212" s="30" t="s">
        <v>48</v>
      </c>
      <c r="C1212" s="30" t="s">
        <v>1209</v>
      </c>
      <c r="D1212" s="30" t="s">
        <v>1210</v>
      </c>
      <c r="E1212" s="64">
        <v>13611</v>
      </c>
      <c r="F1212" s="65">
        <v>14764</v>
      </c>
      <c r="G1212" s="65">
        <f t="shared" si="23"/>
        <v>1153</v>
      </c>
      <c r="H1212" s="65">
        <v>12621</v>
      </c>
      <c r="I1212" s="66">
        <f t="shared" si="24"/>
        <v>2143</v>
      </c>
      <c r="J1212" s="67">
        <v>0.1452</v>
      </c>
      <c r="K1212" s="34">
        <v>15017</v>
      </c>
      <c r="L1212" s="56"/>
      <c r="M1212" s="35">
        <f t="shared" si="25"/>
        <v>12621</v>
      </c>
      <c r="N1212" s="35">
        <f t="shared" si="26"/>
        <v>2396</v>
      </c>
      <c r="O1212" s="36">
        <f t="shared" si="22"/>
        <v>0.15955250715855365</v>
      </c>
    </row>
    <row r="1213" spans="1:15" x14ac:dyDescent="0.25">
      <c r="A1213" s="39">
        <v>130702</v>
      </c>
      <c r="B1213" s="30" t="s">
        <v>48</v>
      </c>
      <c r="C1213" s="30" t="s">
        <v>1209</v>
      </c>
      <c r="D1213" s="30" t="s">
        <v>1211</v>
      </c>
      <c r="E1213" s="64">
        <v>34428</v>
      </c>
      <c r="F1213" s="65">
        <v>37284</v>
      </c>
      <c r="G1213" s="65">
        <f t="shared" si="23"/>
        <v>2856</v>
      </c>
      <c r="H1213" s="65">
        <v>26640</v>
      </c>
      <c r="I1213" s="66">
        <f t="shared" si="24"/>
        <v>10644</v>
      </c>
      <c r="J1213" s="67">
        <v>0.28549999999999998</v>
      </c>
      <c r="K1213" s="34">
        <v>37890</v>
      </c>
      <c r="L1213" s="29">
        <v>1289</v>
      </c>
      <c r="M1213" s="35">
        <f t="shared" si="25"/>
        <v>27929</v>
      </c>
      <c r="N1213" s="35">
        <f t="shared" si="26"/>
        <v>9961</v>
      </c>
      <c r="O1213" s="36">
        <f t="shared" si="22"/>
        <v>0.26289258379519664</v>
      </c>
    </row>
    <row r="1214" spans="1:15" x14ac:dyDescent="0.25">
      <c r="A1214" s="39">
        <v>130703</v>
      </c>
      <c r="B1214" s="30" t="s">
        <v>48</v>
      </c>
      <c r="C1214" s="30" t="s">
        <v>1209</v>
      </c>
      <c r="D1214" s="30" t="s">
        <v>1212</v>
      </c>
      <c r="E1214" s="64">
        <v>2326</v>
      </c>
      <c r="F1214" s="65">
        <v>2467</v>
      </c>
      <c r="G1214" s="65">
        <f t="shared" si="23"/>
        <v>141</v>
      </c>
      <c r="H1214" s="65">
        <v>2183</v>
      </c>
      <c r="I1214" s="66">
        <f t="shared" si="24"/>
        <v>284</v>
      </c>
      <c r="J1214" s="67">
        <v>0.11509999999999999</v>
      </c>
      <c r="K1214" s="34">
        <v>2502</v>
      </c>
      <c r="L1214" s="56"/>
      <c r="M1214" s="35">
        <f t="shared" si="25"/>
        <v>2183</v>
      </c>
      <c r="N1214" s="35">
        <f t="shared" si="26"/>
        <v>319</v>
      </c>
      <c r="O1214" s="36">
        <f t="shared" si="22"/>
        <v>0.12749800159872102</v>
      </c>
    </row>
    <row r="1215" spans="1:15" x14ac:dyDescent="0.25">
      <c r="A1215" s="39">
        <v>130704</v>
      </c>
      <c r="B1215" s="30" t="s">
        <v>48</v>
      </c>
      <c r="C1215" s="30" t="s">
        <v>1209</v>
      </c>
      <c r="D1215" s="30" t="s">
        <v>1209</v>
      </c>
      <c r="E1215" s="64">
        <v>28759</v>
      </c>
      <c r="F1215" s="65">
        <v>31583</v>
      </c>
      <c r="G1215" s="65">
        <f t="shared" si="23"/>
        <v>2824</v>
      </c>
      <c r="H1215" s="65">
        <v>26729</v>
      </c>
      <c r="I1215" s="66">
        <f t="shared" si="24"/>
        <v>4854</v>
      </c>
      <c r="J1215" s="67">
        <v>0.1537</v>
      </c>
      <c r="K1215" s="34">
        <v>32123</v>
      </c>
      <c r="L1215" s="56"/>
      <c r="M1215" s="35">
        <f t="shared" si="25"/>
        <v>26729</v>
      </c>
      <c r="N1215" s="35">
        <f t="shared" si="26"/>
        <v>5394</v>
      </c>
      <c r="O1215" s="36">
        <f t="shared" si="22"/>
        <v>0.16791706876692714</v>
      </c>
    </row>
    <row r="1216" spans="1:15" x14ac:dyDescent="0.25">
      <c r="A1216" s="39">
        <v>130705</v>
      </c>
      <c r="B1216" s="30" t="s">
        <v>48</v>
      </c>
      <c r="C1216" s="30" t="s">
        <v>1209</v>
      </c>
      <c r="D1216" s="30" t="s">
        <v>1213</v>
      </c>
      <c r="E1216" s="64">
        <v>8009</v>
      </c>
      <c r="F1216" s="65">
        <v>8480</v>
      </c>
      <c r="G1216" s="65">
        <f t="shared" si="23"/>
        <v>471</v>
      </c>
      <c r="H1216" s="65">
        <v>3682</v>
      </c>
      <c r="I1216" s="66">
        <f t="shared" si="24"/>
        <v>4798</v>
      </c>
      <c r="J1216" s="67">
        <v>0.56579999999999997</v>
      </c>
      <c r="K1216" s="34">
        <v>8591</v>
      </c>
      <c r="L1216" s="56"/>
      <c r="M1216" s="35">
        <f t="shared" si="25"/>
        <v>3682</v>
      </c>
      <c r="N1216" s="35">
        <f t="shared" si="26"/>
        <v>4909</v>
      </c>
      <c r="O1216" s="36">
        <f t="shared" si="22"/>
        <v>0.57141194273076479</v>
      </c>
    </row>
    <row r="1217" spans="1:15" x14ac:dyDescent="0.25">
      <c r="A1217" s="39">
        <v>130801</v>
      </c>
      <c r="B1217" s="30" t="s">
        <v>48</v>
      </c>
      <c r="C1217" s="30" t="s">
        <v>1214</v>
      </c>
      <c r="D1217" s="30" t="s">
        <v>1215</v>
      </c>
      <c r="E1217" s="64">
        <v>3732</v>
      </c>
      <c r="F1217" s="65">
        <v>4384</v>
      </c>
      <c r="G1217" s="65">
        <f t="shared" si="23"/>
        <v>652</v>
      </c>
      <c r="H1217" s="65">
        <v>3500</v>
      </c>
      <c r="I1217" s="66">
        <f t="shared" si="24"/>
        <v>884</v>
      </c>
      <c r="J1217" s="67">
        <v>0.2016</v>
      </c>
      <c r="K1217" s="34">
        <v>4469</v>
      </c>
      <c r="L1217" s="56"/>
      <c r="M1217" s="35">
        <f t="shared" si="25"/>
        <v>3500</v>
      </c>
      <c r="N1217" s="35">
        <f t="shared" si="26"/>
        <v>969</v>
      </c>
      <c r="O1217" s="36">
        <f t="shared" si="22"/>
        <v>0.21682703065562767</v>
      </c>
    </row>
    <row r="1218" spans="1:15" x14ac:dyDescent="0.25">
      <c r="A1218" s="39">
        <v>130802</v>
      </c>
      <c r="B1218" s="30" t="s">
        <v>48</v>
      </c>
      <c r="C1218" s="30" t="s">
        <v>1214</v>
      </c>
      <c r="D1218" s="30" t="s">
        <v>1216</v>
      </c>
      <c r="E1218" s="68"/>
      <c r="F1218" s="29">
        <v>0</v>
      </c>
      <c r="G1218" s="29">
        <f t="shared" si="23"/>
        <v>0</v>
      </c>
      <c r="H1218" s="29">
        <v>0</v>
      </c>
      <c r="I1218" s="66">
        <f t="shared" si="24"/>
        <v>0</v>
      </c>
      <c r="J1218" s="69" t="s">
        <v>1834</v>
      </c>
      <c r="K1218" s="34">
        <v>0</v>
      </c>
      <c r="L1218" s="29">
        <v>0</v>
      </c>
      <c r="M1218" s="34">
        <f t="shared" si="25"/>
        <v>0</v>
      </c>
      <c r="N1218" s="34">
        <f t="shared" si="26"/>
        <v>0</v>
      </c>
      <c r="O1218" s="36" t="e">
        <f t="shared" si="22"/>
        <v>#DIV/0!</v>
      </c>
    </row>
    <row r="1219" spans="1:15" x14ac:dyDescent="0.25">
      <c r="A1219" s="39">
        <v>130803</v>
      </c>
      <c r="B1219" s="30" t="s">
        <v>48</v>
      </c>
      <c r="C1219" s="30" t="s">
        <v>1214</v>
      </c>
      <c r="D1219" s="30" t="s">
        <v>1217</v>
      </c>
      <c r="E1219" s="68"/>
      <c r="F1219" s="29">
        <v>0</v>
      </c>
      <c r="G1219" s="29">
        <f t="shared" si="23"/>
        <v>0</v>
      </c>
      <c r="H1219" s="29">
        <v>0</v>
      </c>
      <c r="I1219" s="66">
        <f t="shared" si="24"/>
        <v>0</v>
      </c>
      <c r="J1219" s="69" t="s">
        <v>1834</v>
      </c>
      <c r="K1219" s="34">
        <v>0</v>
      </c>
      <c r="L1219" s="56"/>
      <c r="M1219" s="34">
        <f t="shared" si="25"/>
        <v>0</v>
      </c>
      <c r="N1219" s="34">
        <f t="shared" si="26"/>
        <v>0</v>
      </c>
      <c r="O1219" s="36" t="e">
        <f t="shared" si="22"/>
        <v>#DIV/0!</v>
      </c>
    </row>
    <row r="1220" spans="1:15" x14ac:dyDescent="0.25">
      <c r="A1220" s="39">
        <v>130804</v>
      </c>
      <c r="B1220" s="30" t="s">
        <v>48</v>
      </c>
      <c r="C1220" s="30" t="s">
        <v>1214</v>
      </c>
      <c r="D1220" s="30" t="s">
        <v>1218</v>
      </c>
      <c r="E1220" s="68"/>
      <c r="F1220" s="29">
        <v>0</v>
      </c>
      <c r="G1220" s="29">
        <f t="shared" si="23"/>
        <v>0</v>
      </c>
      <c r="H1220" s="29">
        <v>0</v>
      </c>
      <c r="I1220" s="66">
        <f t="shared" si="24"/>
        <v>0</v>
      </c>
      <c r="J1220" s="69" t="s">
        <v>1834</v>
      </c>
      <c r="K1220" s="34">
        <v>0</v>
      </c>
      <c r="L1220" s="56"/>
      <c r="M1220" s="34">
        <f t="shared" si="25"/>
        <v>0</v>
      </c>
      <c r="N1220" s="34">
        <f t="shared" si="26"/>
        <v>0</v>
      </c>
      <c r="O1220" s="36" t="e">
        <f t="shared" si="22"/>
        <v>#DIV/0!</v>
      </c>
    </row>
    <row r="1221" spans="1:15" x14ac:dyDescent="0.25">
      <c r="A1221" s="39">
        <v>130805</v>
      </c>
      <c r="B1221" s="30" t="s">
        <v>48</v>
      </c>
      <c r="C1221" s="30" t="s">
        <v>1214</v>
      </c>
      <c r="D1221" s="30" t="s">
        <v>1219</v>
      </c>
      <c r="E1221" s="68"/>
      <c r="F1221" s="29">
        <v>0</v>
      </c>
      <c r="G1221" s="29">
        <f t="shared" si="23"/>
        <v>0</v>
      </c>
      <c r="H1221" s="29">
        <v>0</v>
      </c>
      <c r="I1221" s="66">
        <f t="shared" si="24"/>
        <v>0</v>
      </c>
      <c r="J1221" s="69" t="s">
        <v>1834</v>
      </c>
      <c r="K1221" s="34">
        <v>0</v>
      </c>
      <c r="L1221" s="56"/>
      <c r="M1221" s="34">
        <f t="shared" si="25"/>
        <v>0</v>
      </c>
      <c r="N1221" s="34">
        <f t="shared" si="26"/>
        <v>0</v>
      </c>
      <c r="O1221" s="36" t="e">
        <f t="shared" si="22"/>
        <v>#DIV/0!</v>
      </c>
    </row>
    <row r="1222" spans="1:15" x14ac:dyDescent="0.25">
      <c r="A1222" s="39">
        <v>130806</v>
      </c>
      <c r="B1222" s="30" t="s">
        <v>48</v>
      </c>
      <c r="C1222" s="30" t="s">
        <v>1214</v>
      </c>
      <c r="D1222" s="30" t="s">
        <v>1220</v>
      </c>
      <c r="E1222" s="68"/>
      <c r="F1222" s="29">
        <v>0</v>
      </c>
      <c r="G1222" s="29">
        <f t="shared" si="23"/>
        <v>0</v>
      </c>
      <c r="H1222" s="29">
        <v>0</v>
      </c>
      <c r="I1222" s="66">
        <f t="shared" si="24"/>
        <v>0</v>
      </c>
      <c r="J1222" s="69" t="s">
        <v>1834</v>
      </c>
      <c r="K1222" s="34">
        <v>0</v>
      </c>
      <c r="L1222" s="56"/>
      <c r="M1222" s="34">
        <f t="shared" si="25"/>
        <v>0</v>
      </c>
      <c r="N1222" s="34">
        <f t="shared" si="26"/>
        <v>0</v>
      </c>
      <c r="O1222" s="36" t="e">
        <f t="shared" si="22"/>
        <v>#DIV/0!</v>
      </c>
    </row>
    <row r="1223" spans="1:15" x14ac:dyDescent="0.25">
      <c r="A1223" s="39">
        <v>130807</v>
      </c>
      <c r="B1223" s="30" t="s">
        <v>48</v>
      </c>
      <c r="C1223" s="30" t="s">
        <v>1214</v>
      </c>
      <c r="D1223" s="30" t="s">
        <v>1221</v>
      </c>
      <c r="E1223" s="68"/>
      <c r="F1223" s="29">
        <v>0</v>
      </c>
      <c r="G1223" s="29">
        <f t="shared" si="23"/>
        <v>0</v>
      </c>
      <c r="H1223" s="29">
        <v>0</v>
      </c>
      <c r="I1223" s="66">
        <f t="shared" si="24"/>
        <v>0</v>
      </c>
      <c r="J1223" s="69" t="s">
        <v>1834</v>
      </c>
      <c r="K1223" s="34">
        <v>0</v>
      </c>
      <c r="L1223" s="56"/>
      <c r="M1223" s="34">
        <f t="shared" si="25"/>
        <v>0</v>
      </c>
      <c r="N1223" s="34">
        <f t="shared" si="26"/>
        <v>0</v>
      </c>
      <c r="O1223" s="36" t="e">
        <f t="shared" si="22"/>
        <v>#DIV/0!</v>
      </c>
    </row>
    <row r="1224" spans="1:15" x14ac:dyDescent="0.25">
      <c r="A1224" s="39">
        <v>130808</v>
      </c>
      <c r="B1224" s="30" t="s">
        <v>48</v>
      </c>
      <c r="C1224" s="30" t="s">
        <v>1214</v>
      </c>
      <c r="D1224" s="30" t="s">
        <v>1222</v>
      </c>
      <c r="E1224" s="64">
        <v>3423</v>
      </c>
      <c r="F1224" s="65">
        <v>5324</v>
      </c>
      <c r="G1224" s="65">
        <f t="shared" si="23"/>
        <v>1901</v>
      </c>
      <c r="H1224" s="65">
        <v>3121</v>
      </c>
      <c r="I1224" s="66">
        <f t="shared" si="24"/>
        <v>2203</v>
      </c>
      <c r="J1224" s="67">
        <v>0.4138</v>
      </c>
      <c r="K1224" s="34">
        <v>5544</v>
      </c>
      <c r="L1224" s="29">
        <v>0</v>
      </c>
      <c r="M1224" s="35">
        <f t="shared" si="25"/>
        <v>3121</v>
      </c>
      <c r="N1224" s="35">
        <f t="shared" si="26"/>
        <v>2423</v>
      </c>
      <c r="O1224" s="36">
        <f t="shared" si="22"/>
        <v>0.43704906204906208</v>
      </c>
    </row>
    <row r="1225" spans="1:15" x14ac:dyDescent="0.25">
      <c r="A1225" s="39">
        <v>130809</v>
      </c>
      <c r="B1225" s="30" t="s">
        <v>48</v>
      </c>
      <c r="C1225" s="30" t="s">
        <v>1214</v>
      </c>
      <c r="D1225" s="30" t="s">
        <v>1214</v>
      </c>
      <c r="E1225" s="68"/>
      <c r="F1225" s="29">
        <v>0</v>
      </c>
      <c r="G1225" s="29">
        <f t="shared" si="23"/>
        <v>0</v>
      </c>
      <c r="H1225" s="29">
        <v>0</v>
      </c>
      <c r="I1225" s="66">
        <f t="shared" si="24"/>
        <v>0</v>
      </c>
      <c r="J1225" s="69" t="s">
        <v>1834</v>
      </c>
      <c r="K1225" s="34">
        <v>0</v>
      </c>
      <c r="L1225" s="29">
        <v>0</v>
      </c>
      <c r="M1225" s="34">
        <f t="shared" si="25"/>
        <v>0</v>
      </c>
      <c r="N1225" s="34">
        <f t="shared" si="26"/>
        <v>0</v>
      </c>
      <c r="O1225" s="36" t="e">
        <f t="shared" si="22"/>
        <v>#DIV/0!</v>
      </c>
    </row>
    <row r="1226" spans="1:15" x14ac:dyDescent="0.25">
      <c r="A1226" s="39">
        <v>130810</v>
      </c>
      <c r="B1226" s="30" t="s">
        <v>48</v>
      </c>
      <c r="C1226" s="30" t="s">
        <v>1214</v>
      </c>
      <c r="D1226" s="30" t="s">
        <v>1223</v>
      </c>
      <c r="E1226" s="68"/>
      <c r="F1226" s="29">
        <v>0</v>
      </c>
      <c r="G1226" s="29">
        <f t="shared" si="23"/>
        <v>0</v>
      </c>
      <c r="H1226" s="29">
        <v>0</v>
      </c>
      <c r="I1226" s="66">
        <f t="shared" si="24"/>
        <v>0</v>
      </c>
      <c r="J1226" s="69" t="s">
        <v>1834</v>
      </c>
      <c r="K1226" s="34">
        <v>0</v>
      </c>
      <c r="L1226" s="56"/>
      <c r="M1226" s="34">
        <f t="shared" si="25"/>
        <v>0</v>
      </c>
      <c r="N1226" s="34">
        <f t="shared" si="26"/>
        <v>0</v>
      </c>
      <c r="O1226" s="36" t="e">
        <f t="shared" si="22"/>
        <v>#DIV/0!</v>
      </c>
    </row>
    <row r="1227" spans="1:15" x14ac:dyDescent="0.25">
      <c r="A1227" s="39">
        <v>130811</v>
      </c>
      <c r="B1227" s="30" t="s">
        <v>48</v>
      </c>
      <c r="C1227" s="30" t="s">
        <v>1214</v>
      </c>
      <c r="D1227" s="30" t="s">
        <v>1224</v>
      </c>
      <c r="E1227" s="68"/>
      <c r="F1227" s="29">
        <v>0</v>
      </c>
      <c r="G1227" s="29">
        <f t="shared" si="23"/>
        <v>0</v>
      </c>
      <c r="H1227" s="29">
        <v>0</v>
      </c>
      <c r="I1227" s="66">
        <f t="shared" si="24"/>
        <v>0</v>
      </c>
      <c r="J1227" s="69" t="s">
        <v>1834</v>
      </c>
      <c r="K1227" s="34">
        <v>0</v>
      </c>
      <c r="L1227" s="56"/>
      <c r="M1227" s="34">
        <f t="shared" si="25"/>
        <v>0</v>
      </c>
      <c r="N1227" s="34">
        <f t="shared" si="26"/>
        <v>0</v>
      </c>
      <c r="O1227" s="36" t="e">
        <f t="shared" si="22"/>
        <v>#DIV/0!</v>
      </c>
    </row>
    <row r="1228" spans="1:15" x14ac:dyDescent="0.25">
      <c r="A1228" s="39">
        <v>130812</v>
      </c>
      <c r="B1228" s="30" t="s">
        <v>48</v>
      </c>
      <c r="C1228" s="30" t="s">
        <v>1214</v>
      </c>
      <c r="D1228" s="30" t="s">
        <v>1225</v>
      </c>
      <c r="E1228" s="68"/>
      <c r="F1228" s="29">
        <v>0</v>
      </c>
      <c r="G1228" s="29">
        <f t="shared" si="23"/>
        <v>0</v>
      </c>
      <c r="H1228" s="29">
        <v>0</v>
      </c>
      <c r="I1228" s="66">
        <f t="shared" si="24"/>
        <v>0</v>
      </c>
      <c r="J1228" s="69" t="s">
        <v>1834</v>
      </c>
      <c r="K1228" s="34">
        <v>0</v>
      </c>
      <c r="L1228" s="29">
        <v>0</v>
      </c>
      <c r="M1228" s="34">
        <f t="shared" si="25"/>
        <v>0</v>
      </c>
      <c r="N1228" s="34">
        <f t="shared" si="26"/>
        <v>0</v>
      </c>
      <c r="O1228" s="36" t="e">
        <f t="shared" si="22"/>
        <v>#DIV/0!</v>
      </c>
    </row>
    <row r="1229" spans="1:15" x14ac:dyDescent="0.25">
      <c r="A1229" s="39">
        <v>130813</v>
      </c>
      <c r="B1229" s="30" t="s">
        <v>48</v>
      </c>
      <c r="C1229" s="30" t="s">
        <v>1214</v>
      </c>
      <c r="D1229" s="30" t="s">
        <v>1226</v>
      </c>
      <c r="E1229" s="68"/>
      <c r="F1229" s="29">
        <v>0</v>
      </c>
      <c r="G1229" s="29">
        <f t="shared" si="23"/>
        <v>0</v>
      </c>
      <c r="H1229" s="29">
        <v>0</v>
      </c>
      <c r="I1229" s="66">
        <f t="shared" si="24"/>
        <v>0</v>
      </c>
      <c r="J1229" s="69" t="s">
        <v>1834</v>
      </c>
      <c r="K1229" s="34">
        <v>0</v>
      </c>
      <c r="L1229" s="56"/>
      <c r="M1229" s="34">
        <f t="shared" si="25"/>
        <v>0</v>
      </c>
      <c r="N1229" s="34">
        <f t="shared" si="26"/>
        <v>0</v>
      </c>
      <c r="O1229" s="36" t="e">
        <f t="shared" si="22"/>
        <v>#DIV/0!</v>
      </c>
    </row>
    <row r="1230" spans="1:15" x14ac:dyDescent="0.25">
      <c r="A1230" s="39">
        <v>130901</v>
      </c>
      <c r="B1230" s="30" t="s">
        <v>48</v>
      </c>
      <c r="C1230" s="30" t="s">
        <v>1227</v>
      </c>
      <c r="D1230" s="30" t="s">
        <v>1228</v>
      </c>
      <c r="E1230" s="64">
        <v>44011</v>
      </c>
      <c r="F1230" s="65">
        <v>52006</v>
      </c>
      <c r="G1230" s="65">
        <f t="shared" si="23"/>
        <v>7995</v>
      </c>
      <c r="H1230" s="65">
        <v>37673</v>
      </c>
      <c r="I1230" s="66">
        <f t="shared" si="24"/>
        <v>14333</v>
      </c>
      <c r="J1230" s="67">
        <v>0.27560000000000001</v>
      </c>
      <c r="K1230" s="34">
        <v>54369</v>
      </c>
      <c r="L1230" s="56"/>
      <c r="M1230" s="35">
        <f t="shared" si="25"/>
        <v>37673</v>
      </c>
      <c r="N1230" s="35">
        <f t="shared" si="26"/>
        <v>16696</v>
      </c>
      <c r="O1230" s="36">
        <f t="shared" si="22"/>
        <v>0.30708675899869409</v>
      </c>
    </row>
    <row r="1231" spans="1:15" x14ac:dyDescent="0.25">
      <c r="A1231" s="39">
        <v>130902</v>
      </c>
      <c r="B1231" s="30" t="s">
        <v>48</v>
      </c>
      <c r="C1231" s="30" t="s">
        <v>1227</v>
      </c>
      <c r="D1231" s="30" t="s">
        <v>1229</v>
      </c>
      <c r="E1231" s="68"/>
      <c r="F1231" s="29">
        <v>0</v>
      </c>
      <c r="G1231" s="29">
        <f t="shared" si="23"/>
        <v>0</v>
      </c>
      <c r="H1231" s="29">
        <v>0</v>
      </c>
      <c r="I1231" s="66">
        <f t="shared" si="24"/>
        <v>0</v>
      </c>
      <c r="J1231" s="69" t="s">
        <v>1834</v>
      </c>
      <c r="K1231" s="34">
        <v>0</v>
      </c>
      <c r="L1231" s="29">
        <v>0</v>
      </c>
      <c r="M1231" s="34">
        <f t="shared" si="25"/>
        <v>0</v>
      </c>
      <c r="N1231" s="34">
        <f t="shared" si="26"/>
        <v>0</v>
      </c>
      <c r="O1231" s="36" t="e">
        <f t="shared" si="22"/>
        <v>#DIV/0!</v>
      </c>
    </row>
    <row r="1232" spans="1:15" x14ac:dyDescent="0.25">
      <c r="A1232" s="39">
        <v>130903</v>
      </c>
      <c r="B1232" s="30" t="s">
        <v>48</v>
      </c>
      <c r="C1232" s="30" t="s">
        <v>1227</v>
      </c>
      <c r="D1232" s="30" t="s">
        <v>1230</v>
      </c>
      <c r="E1232" s="68"/>
      <c r="F1232" s="29">
        <v>0</v>
      </c>
      <c r="G1232" s="29">
        <f t="shared" si="23"/>
        <v>0</v>
      </c>
      <c r="H1232" s="29">
        <v>0</v>
      </c>
      <c r="I1232" s="66">
        <f t="shared" si="24"/>
        <v>0</v>
      </c>
      <c r="J1232" s="69" t="s">
        <v>1834</v>
      </c>
      <c r="K1232" s="34">
        <v>0</v>
      </c>
      <c r="L1232" s="56"/>
      <c r="M1232" s="34">
        <f t="shared" si="25"/>
        <v>0</v>
      </c>
      <c r="N1232" s="34">
        <f t="shared" si="26"/>
        <v>0</v>
      </c>
      <c r="O1232" s="36" t="e">
        <f t="shared" si="22"/>
        <v>#DIV/0!</v>
      </c>
    </row>
    <row r="1233" spans="1:15" x14ac:dyDescent="0.25">
      <c r="A1233" s="39">
        <v>130904</v>
      </c>
      <c r="B1233" s="30" t="s">
        <v>48</v>
      </c>
      <c r="C1233" s="30" t="s">
        <v>1227</v>
      </c>
      <c r="D1233" s="30" t="s">
        <v>1231</v>
      </c>
      <c r="E1233" s="68"/>
      <c r="F1233" s="29">
        <v>0</v>
      </c>
      <c r="G1233" s="29">
        <f t="shared" si="23"/>
        <v>0</v>
      </c>
      <c r="H1233" s="29">
        <v>0</v>
      </c>
      <c r="I1233" s="66">
        <f t="shared" si="24"/>
        <v>0</v>
      </c>
      <c r="J1233" s="69" t="s">
        <v>1834</v>
      </c>
      <c r="K1233" s="34">
        <v>0</v>
      </c>
      <c r="L1233" s="56"/>
      <c r="M1233" s="34">
        <f t="shared" si="25"/>
        <v>0</v>
      </c>
      <c r="N1233" s="34">
        <f t="shared" si="26"/>
        <v>0</v>
      </c>
      <c r="O1233" s="36" t="e">
        <f t="shared" si="22"/>
        <v>#DIV/0!</v>
      </c>
    </row>
    <row r="1234" spans="1:15" x14ac:dyDescent="0.25">
      <c r="A1234" s="39">
        <v>130905</v>
      </c>
      <c r="B1234" s="30" t="s">
        <v>48</v>
      </c>
      <c r="C1234" s="30" t="s">
        <v>1227</v>
      </c>
      <c r="D1234" s="30" t="s">
        <v>1232</v>
      </c>
      <c r="E1234" s="68"/>
      <c r="F1234" s="29">
        <v>0</v>
      </c>
      <c r="G1234" s="29">
        <f t="shared" si="23"/>
        <v>0</v>
      </c>
      <c r="H1234" s="29">
        <v>0</v>
      </c>
      <c r="I1234" s="66">
        <f t="shared" si="24"/>
        <v>0</v>
      </c>
      <c r="J1234" s="69" t="s">
        <v>1834</v>
      </c>
      <c r="K1234" s="34">
        <v>0</v>
      </c>
      <c r="L1234" s="56"/>
      <c r="M1234" s="34">
        <f t="shared" si="25"/>
        <v>0</v>
      </c>
      <c r="N1234" s="34">
        <f t="shared" si="26"/>
        <v>0</v>
      </c>
      <c r="O1234" s="36" t="e">
        <f t="shared" si="22"/>
        <v>#DIV/0!</v>
      </c>
    </row>
    <row r="1235" spans="1:15" x14ac:dyDescent="0.25">
      <c r="A1235" s="39">
        <v>130906</v>
      </c>
      <c r="B1235" s="30" t="s">
        <v>48</v>
      </c>
      <c r="C1235" s="30" t="s">
        <v>1227</v>
      </c>
      <c r="D1235" s="30" t="s">
        <v>1233</v>
      </c>
      <c r="E1235" s="68"/>
      <c r="F1235" s="29">
        <v>0</v>
      </c>
      <c r="G1235" s="29">
        <f t="shared" si="23"/>
        <v>0</v>
      </c>
      <c r="H1235" s="29">
        <v>0</v>
      </c>
      <c r="I1235" s="66">
        <f t="shared" si="24"/>
        <v>0</v>
      </c>
      <c r="J1235" s="69" t="s">
        <v>1834</v>
      </c>
      <c r="K1235" s="34">
        <v>0</v>
      </c>
      <c r="L1235" s="56"/>
      <c r="M1235" s="34">
        <f t="shared" si="25"/>
        <v>0</v>
      </c>
      <c r="N1235" s="34">
        <f t="shared" si="26"/>
        <v>0</v>
      </c>
      <c r="O1235" s="36" t="e">
        <f t="shared" si="22"/>
        <v>#DIV/0!</v>
      </c>
    </row>
    <row r="1236" spans="1:15" x14ac:dyDescent="0.25">
      <c r="A1236" s="39">
        <v>130907</v>
      </c>
      <c r="B1236" s="30" t="s">
        <v>48</v>
      </c>
      <c r="C1236" s="30" t="s">
        <v>1227</v>
      </c>
      <c r="D1236" s="30" t="s">
        <v>1234</v>
      </c>
      <c r="E1236" s="68"/>
      <c r="F1236" s="29">
        <v>0</v>
      </c>
      <c r="G1236" s="29">
        <f t="shared" si="23"/>
        <v>0</v>
      </c>
      <c r="H1236" s="29">
        <v>0</v>
      </c>
      <c r="I1236" s="66">
        <f t="shared" si="24"/>
        <v>0</v>
      </c>
      <c r="J1236" s="69" t="s">
        <v>1834</v>
      </c>
      <c r="K1236" s="34">
        <v>0</v>
      </c>
      <c r="L1236" s="29">
        <v>0</v>
      </c>
      <c r="M1236" s="34">
        <f t="shared" si="25"/>
        <v>0</v>
      </c>
      <c r="N1236" s="34">
        <f t="shared" si="26"/>
        <v>0</v>
      </c>
      <c r="O1236" s="36" t="e">
        <f t="shared" si="22"/>
        <v>#DIV/0!</v>
      </c>
    </row>
    <row r="1237" spans="1:15" x14ac:dyDescent="0.25">
      <c r="A1237" s="39">
        <v>130908</v>
      </c>
      <c r="B1237" s="30" t="s">
        <v>48</v>
      </c>
      <c r="C1237" s="30" t="s">
        <v>1227</v>
      </c>
      <c r="D1237" s="30" t="s">
        <v>1235</v>
      </c>
      <c r="E1237" s="68"/>
      <c r="F1237" s="29">
        <v>0</v>
      </c>
      <c r="G1237" s="29">
        <f t="shared" si="23"/>
        <v>0</v>
      </c>
      <c r="H1237" s="29">
        <v>0</v>
      </c>
      <c r="I1237" s="66">
        <f t="shared" si="24"/>
        <v>0</v>
      </c>
      <c r="J1237" s="69" t="s">
        <v>1834</v>
      </c>
      <c r="K1237" s="34">
        <v>0</v>
      </c>
      <c r="L1237" s="29">
        <v>0</v>
      </c>
      <c r="M1237" s="34">
        <f t="shared" si="25"/>
        <v>0</v>
      </c>
      <c r="N1237" s="34">
        <f t="shared" si="26"/>
        <v>0</v>
      </c>
      <c r="O1237" s="36" t="e">
        <f t="shared" si="22"/>
        <v>#DIV/0!</v>
      </c>
    </row>
    <row r="1238" spans="1:15" x14ac:dyDescent="0.25">
      <c r="A1238" s="39">
        <v>131001</v>
      </c>
      <c r="B1238" s="30" t="s">
        <v>48</v>
      </c>
      <c r="C1238" s="30" t="s">
        <v>1236</v>
      </c>
      <c r="D1238" s="30" t="s">
        <v>1236</v>
      </c>
      <c r="E1238" s="64">
        <v>6786</v>
      </c>
      <c r="F1238" s="65">
        <v>7824</v>
      </c>
      <c r="G1238" s="65">
        <f t="shared" si="23"/>
        <v>1038</v>
      </c>
      <c r="H1238" s="65">
        <v>6258</v>
      </c>
      <c r="I1238" s="66">
        <f t="shared" si="24"/>
        <v>1566</v>
      </c>
      <c r="J1238" s="67">
        <v>0.20019999999999999</v>
      </c>
      <c r="K1238" s="34">
        <v>8013</v>
      </c>
      <c r="L1238" s="29">
        <v>0</v>
      </c>
      <c r="M1238" s="35">
        <f t="shared" si="25"/>
        <v>6258</v>
      </c>
      <c r="N1238" s="35">
        <f t="shared" si="26"/>
        <v>1755</v>
      </c>
      <c r="O1238" s="36">
        <f t="shared" si="22"/>
        <v>0.21901909397229502</v>
      </c>
    </row>
    <row r="1239" spans="1:15" x14ac:dyDescent="0.25">
      <c r="A1239" s="39">
        <v>131002</v>
      </c>
      <c r="B1239" s="30" t="s">
        <v>48</v>
      </c>
      <c r="C1239" s="30" t="s">
        <v>1236</v>
      </c>
      <c r="D1239" s="30" t="s">
        <v>1237</v>
      </c>
      <c r="E1239" s="68"/>
      <c r="F1239" s="29">
        <v>0</v>
      </c>
      <c r="G1239" s="29">
        <f t="shared" si="23"/>
        <v>0</v>
      </c>
      <c r="H1239" s="29">
        <v>0</v>
      </c>
      <c r="I1239" s="66">
        <f t="shared" si="24"/>
        <v>0</v>
      </c>
      <c r="J1239" s="69" t="s">
        <v>1834</v>
      </c>
      <c r="K1239" s="34">
        <v>0</v>
      </c>
      <c r="L1239" s="56"/>
      <c r="M1239" s="34">
        <f t="shared" si="25"/>
        <v>0</v>
      </c>
      <c r="N1239" s="34">
        <f t="shared" si="26"/>
        <v>0</v>
      </c>
      <c r="O1239" s="36" t="e">
        <f t="shared" si="22"/>
        <v>#DIV/0!</v>
      </c>
    </row>
    <row r="1240" spans="1:15" x14ac:dyDescent="0.25">
      <c r="A1240" s="39">
        <v>131003</v>
      </c>
      <c r="B1240" s="30" t="s">
        <v>48</v>
      </c>
      <c r="C1240" s="30" t="s">
        <v>1236</v>
      </c>
      <c r="D1240" s="30" t="s">
        <v>1238</v>
      </c>
      <c r="E1240" s="64">
        <v>2250</v>
      </c>
      <c r="F1240" s="65">
        <v>2768</v>
      </c>
      <c r="G1240" s="65">
        <f t="shared" si="23"/>
        <v>518</v>
      </c>
      <c r="H1240" s="65">
        <v>2364</v>
      </c>
      <c r="I1240" s="66">
        <f t="shared" si="24"/>
        <v>404</v>
      </c>
      <c r="J1240" s="67">
        <v>0.1459</v>
      </c>
      <c r="K1240" s="34">
        <v>2816</v>
      </c>
      <c r="L1240" s="29">
        <v>0</v>
      </c>
      <c r="M1240" s="35">
        <f t="shared" si="25"/>
        <v>2364</v>
      </c>
      <c r="N1240" s="35">
        <f t="shared" si="26"/>
        <v>452</v>
      </c>
      <c r="O1240" s="36">
        <f t="shared" si="22"/>
        <v>0.16051136363636365</v>
      </c>
    </row>
    <row r="1241" spans="1:15" x14ac:dyDescent="0.25">
      <c r="A1241" s="39">
        <v>131004</v>
      </c>
      <c r="B1241" s="30" t="s">
        <v>48</v>
      </c>
      <c r="C1241" s="30" t="s">
        <v>1236</v>
      </c>
      <c r="D1241" s="30" t="s">
        <v>1239</v>
      </c>
      <c r="E1241" s="68"/>
      <c r="F1241" s="29">
        <v>0</v>
      </c>
      <c r="G1241" s="29">
        <f t="shared" si="23"/>
        <v>0</v>
      </c>
      <c r="H1241" s="29">
        <v>0</v>
      </c>
      <c r="I1241" s="66">
        <f t="shared" si="24"/>
        <v>0</v>
      </c>
      <c r="J1241" s="69" t="s">
        <v>1834</v>
      </c>
      <c r="K1241" s="34">
        <v>0</v>
      </c>
      <c r="L1241" s="56"/>
      <c r="M1241" s="34">
        <f t="shared" si="25"/>
        <v>0</v>
      </c>
      <c r="N1241" s="34">
        <f t="shared" si="26"/>
        <v>0</v>
      </c>
      <c r="O1241" s="36" t="e">
        <f t="shared" si="22"/>
        <v>#DIV/0!</v>
      </c>
    </row>
    <row r="1242" spans="1:15" x14ac:dyDescent="0.25">
      <c r="A1242" s="39">
        <v>131005</v>
      </c>
      <c r="B1242" s="30" t="s">
        <v>48</v>
      </c>
      <c r="C1242" s="30" t="s">
        <v>1236</v>
      </c>
      <c r="D1242" s="30" t="s">
        <v>768</v>
      </c>
      <c r="E1242" s="68"/>
      <c r="F1242" s="29">
        <v>0</v>
      </c>
      <c r="G1242" s="29">
        <f t="shared" si="23"/>
        <v>0</v>
      </c>
      <c r="H1242" s="29">
        <v>0</v>
      </c>
      <c r="I1242" s="66">
        <f t="shared" si="24"/>
        <v>0</v>
      </c>
      <c r="J1242" s="69" t="s">
        <v>1834</v>
      </c>
      <c r="K1242" s="34">
        <v>0</v>
      </c>
      <c r="L1242" s="29">
        <v>0</v>
      </c>
      <c r="M1242" s="34">
        <f t="shared" si="25"/>
        <v>0</v>
      </c>
      <c r="N1242" s="34">
        <f t="shared" si="26"/>
        <v>0</v>
      </c>
      <c r="O1242" s="36" t="e">
        <f t="shared" si="22"/>
        <v>#DIV/0!</v>
      </c>
    </row>
    <row r="1243" spans="1:15" x14ac:dyDescent="0.25">
      <c r="A1243" s="39">
        <v>131006</v>
      </c>
      <c r="B1243" s="30" t="s">
        <v>48</v>
      </c>
      <c r="C1243" s="30" t="s">
        <v>1236</v>
      </c>
      <c r="D1243" s="30" t="s">
        <v>1240</v>
      </c>
      <c r="E1243" s="64">
        <v>5031</v>
      </c>
      <c r="F1243" s="65">
        <v>6229</v>
      </c>
      <c r="G1243" s="65">
        <f t="shared" si="23"/>
        <v>1198</v>
      </c>
      <c r="H1243" s="65">
        <v>4284</v>
      </c>
      <c r="I1243" s="66">
        <f t="shared" si="24"/>
        <v>1945</v>
      </c>
      <c r="J1243" s="67">
        <v>0.31219999999999998</v>
      </c>
      <c r="K1243" s="34">
        <v>6211</v>
      </c>
      <c r="L1243" s="29">
        <v>133</v>
      </c>
      <c r="M1243" s="35">
        <f t="shared" si="25"/>
        <v>4417</v>
      </c>
      <c r="N1243" s="35">
        <f t="shared" si="26"/>
        <v>1794</v>
      </c>
      <c r="O1243" s="36">
        <f t="shared" si="22"/>
        <v>0.28884237642891641</v>
      </c>
    </row>
    <row r="1244" spans="1:15" x14ac:dyDescent="0.25">
      <c r="A1244" s="39">
        <v>131007</v>
      </c>
      <c r="B1244" s="30" t="s">
        <v>48</v>
      </c>
      <c r="C1244" s="30" t="s">
        <v>1236</v>
      </c>
      <c r="D1244" s="30" t="s">
        <v>1241</v>
      </c>
      <c r="E1244" s="68"/>
      <c r="F1244" s="29">
        <v>0</v>
      </c>
      <c r="G1244" s="29">
        <f t="shared" si="23"/>
        <v>0</v>
      </c>
      <c r="H1244" s="29">
        <v>0</v>
      </c>
      <c r="I1244" s="66">
        <f t="shared" si="24"/>
        <v>0</v>
      </c>
      <c r="J1244" s="69" t="s">
        <v>1834</v>
      </c>
      <c r="K1244" s="34">
        <v>0</v>
      </c>
      <c r="L1244" s="56"/>
      <c r="M1244" s="34">
        <f t="shared" si="25"/>
        <v>0</v>
      </c>
      <c r="N1244" s="34">
        <f t="shared" si="26"/>
        <v>0</v>
      </c>
      <c r="O1244" s="36" t="e">
        <f t="shared" si="22"/>
        <v>#DIV/0!</v>
      </c>
    </row>
    <row r="1245" spans="1:15" x14ac:dyDescent="0.25">
      <c r="A1245" s="39">
        <v>131008</v>
      </c>
      <c r="B1245" s="30" t="s">
        <v>48</v>
      </c>
      <c r="C1245" s="30" t="s">
        <v>1236</v>
      </c>
      <c r="D1245" s="30" t="s">
        <v>1242</v>
      </c>
      <c r="E1245" s="68"/>
      <c r="F1245" s="29">
        <v>0</v>
      </c>
      <c r="G1245" s="29">
        <f t="shared" si="23"/>
        <v>0</v>
      </c>
      <c r="H1245" s="29">
        <v>0</v>
      </c>
      <c r="I1245" s="66">
        <f t="shared" si="24"/>
        <v>0</v>
      </c>
      <c r="J1245" s="69" t="s">
        <v>1834</v>
      </c>
      <c r="K1245" s="34">
        <v>0</v>
      </c>
      <c r="L1245" s="56"/>
      <c r="M1245" s="34">
        <f t="shared" si="25"/>
        <v>0</v>
      </c>
      <c r="N1245" s="34">
        <f t="shared" si="26"/>
        <v>0</v>
      </c>
      <c r="O1245" s="36" t="e">
        <f t="shared" si="22"/>
        <v>#DIV/0!</v>
      </c>
    </row>
    <row r="1246" spans="1:15" x14ac:dyDescent="0.25">
      <c r="A1246" s="39">
        <v>131101</v>
      </c>
      <c r="B1246" s="30" t="s">
        <v>48</v>
      </c>
      <c r="C1246" s="30" t="s">
        <v>1243</v>
      </c>
      <c r="D1246" s="30" t="s">
        <v>1244</v>
      </c>
      <c r="E1246" s="64">
        <v>4614</v>
      </c>
      <c r="F1246" s="65">
        <v>5064</v>
      </c>
      <c r="G1246" s="65">
        <f t="shared" si="23"/>
        <v>450</v>
      </c>
      <c r="H1246" s="65">
        <v>4484</v>
      </c>
      <c r="I1246" s="66">
        <f t="shared" si="24"/>
        <v>580</v>
      </c>
      <c r="J1246" s="67">
        <v>0.1145</v>
      </c>
      <c r="K1246" s="34">
        <v>5111</v>
      </c>
      <c r="L1246" s="29">
        <v>580</v>
      </c>
      <c r="M1246" s="35">
        <f t="shared" si="25"/>
        <v>5064</v>
      </c>
      <c r="N1246" s="35">
        <f t="shared" si="26"/>
        <v>47</v>
      </c>
      <c r="O1246" s="36">
        <f t="shared" si="22"/>
        <v>9.1958520837409508E-3</v>
      </c>
    </row>
    <row r="1247" spans="1:15" x14ac:dyDescent="0.25">
      <c r="A1247" s="39">
        <v>131102</v>
      </c>
      <c r="B1247" s="30" t="s">
        <v>48</v>
      </c>
      <c r="C1247" s="30" t="s">
        <v>1243</v>
      </c>
      <c r="D1247" s="30" t="s">
        <v>262</v>
      </c>
      <c r="E1247" s="68"/>
      <c r="F1247" s="29">
        <v>0</v>
      </c>
      <c r="G1247" s="29">
        <f t="shared" si="23"/>
        <v>0</v>
      </c>
      <c r="H1247" s="29">
        <v>0</v>
      </c>
      <c r="I1247" s="66">
        <f t="shared" si="24"/>
        <v>0</v>
      </c>
      <c r="J1247" s="69" t="s">
        <v>1834</v>
      </c>
      <c r="K1247" s="34">
        <v>0</v>
      </c>
      <c r="L1247" s="56"/>
      <c r="M1247" s="34">
        <f t="shared" si="25"/>
        <v>0</v>
      </c>
      <c r="N1247" s="34">
        <f t="shared" si="26"/>
        <v>0</v>
      </c>
      <c r="O1247" s="36" t="e">
        <f t="shared" si="22"/>
        <v>#DIV/0!</v>
      </c>
    </row>
    <row r="1248" spans="1:15" x14ac:dyDescent="0.25">
      <c r="A1248" s="39">
        <v>131103</v>
      </c>
      <c r="B1248" s="30" t="s">
        <v>48</v>
      </c>
      <c r="C1248" s="30" t="s">
        <v>1243</v>
      </c>
      <c r="D1248" s="30" t="s">
        <v>1245</v>
      </c>
      <c r="E1248" s="68"/>
      <c r="F1248" s="29">
        <v>0</v>
      </c>
      <c r="G1248" s="29">
        <f t="shared" si="23"/>
        <v>0</v>
      </c>
      <c r="H1248" s="29">
        <v>0</v>
      </c>
      <c r="I1248" s="66">
        <f t="shared" si="24"/>
        <v>0</v>
      </c>
      <c r="J1248" s="69" t="s">
        <v>1834</v>
      </c>
      <c r="K1248" s="34">
        <v>0</v>
      </c>
      <c r="L1248" s="56"/>
      <c r="M1248" s="34">
        <f t="shared" si="25"/>
        <v>0</v>
      </c>
      <c r="N1248" s="34">
        <f t="shared" si="26"/>
        <v>0</v>
      </c>
      <c r="O1248" s="36" t="e">
        <f t="shared" si="22"/>
        <v>#DIV/0!</v>
      </c>
    </row>
    <row r="1249" spans="1:15" x14ac:dyDescent="0.25">
      <c r="A1249" s="39">
        <v>131104</v>
      </c>
      <c r="B1249" s="30" t="s">
        <v>48</v>
      </c>
      <c r="C1249" s="30" t="s">
        <v>1243</v>
      </c>
      <c r="D1249" s="30" t="s">
        <v>1246</v>
      </c>
      <c r="E1249" s="68"/>
      <c r="F1249" s="29">
        <v>0</v>
      </c>
      <c r="G1249" s="29">
        <f t="shared" si="23"/>
        <v>0</v>
      </c>
      <c r="H1249" s="29">
        <v>0</v>
      </c>
      <c r="I1249" s="66">
        <f t="shared" si="24"/>
        <v>0</v>
      </c>
      <c r="J1249" s="69" t="s">
        <v>1834</v>
      </c>
      <c r="K1249" s="34">
        <v>0</v>
      </c>
      <c r="L1249" s="56"/>
      <c r="M1249" s="34">
        <f t="shared" si="25"/>
        <v>0</v>
      </c>
      <c r="N1249" s="34">
        <f t="shared" si="26"/>
        <v>0</v>
      </c>
      <c r="O1249" s="36" t="e">
        <f t="shared" si="22"/>
        <v>#DIV/0!</v>
      </c>
    </row>
    <row r="1250" spans="1:15" x14ac:dyDescent="0.25">
      <c r="A1250" s="39">
        <v>131201</v>
      </c>
      <c r="B1250" s="30" t="s">
        <v>48</v>
      </c>
      <c r="C1250" s="30" t="s">
        <v>1247</v>
      </c>
      <c r="D1250" s="30" t="s">
        <v>1247</v>
      </c>
      <c r="E1250" s="64">
        <v>37116</v>
      </c>
      <c r="F1250" s="65">
        <v>40891</v>
      </c>
      <c r="G1250" s="65">
        <f t="shared" si="23"/>
        <v>3775</v>
      </c>
      <c r="H1250" s="65">
        <v>27802</v>
      </c>
      <c r="I1250" s="66">
        <f t="shared" si="24"/>
        <v>13089</v>
      </c>
      <c r="J1250" s="67">
        <v>0.3201</v>
      </c>
      <c r="K1250" s="34">
        <v>41703</v>
      </c>
      <c r="L1250" s="56"/>
      <c r="M1250" s="35">
        <f t="shared" si="25"/>
        <v>27802</v>
      </c>
      <c r="N1250" s="35">
        <f t="shared" si="26"/>
        <v>13901</v>
      </c>
      <c r="O1250" s="36">
        <f t="shared" si="22"/>
        <v>0.33333333333333331</v>
      </c>
    </row>
    <row r="1251" spans="1:15" x14ac:dyDescent="0.25">
      <c r="A1251" s="39">
        <v>131202</v>
      </c>
      <c r="B1251" s="30" t="s">
        <v>48</v>
      </c>
      <c r="C1251" s="30" t="s">
        <v>1247</v>
      </c>
      <c r="D1251" s="30" t="s">
        <v>1248</v>
      </c>
      <c r="E1251" s="64">
        <v>27138</v>
      </c>
      <c r="F1251" s="65">
        <v>30610</v>
      </c>
      <c r="G1251" s="65">
        <f t="shared" si="23"/>
        <v>3472</v>
      </c>
      <c r="H1251" s="65">
        <v>18377</v>
      </c>
      <c r="I1251" s="66">
        <f t="shared" si="24"/>
        <v>12233</v>
      </c>
      <c r="J1251" s="67">
        <v>0.39960000000000001</v>
      </c>
      <c r="K1251" s="34">
        <v>32193</v>
      </c>
      <c r="L1251" s="56"/>
      <c r="M1251" s="35">
        <f t="shared" si="25"/>
        <v>18377</v>
      </c>
      <c r="N1251" s="35">
        <f t="shared" si="26"/>
        <v>13816</v>
      </c>
      <c r="O1251" s="36">
        <f t="shared" si="22"/>
        <v>0.42916161898549376</v>
      </c>
    </row>
    <row r="1252" spans="1:15" x14ac:dyDescent="0.25">
      <c r="A1252" s="39">
        <v>131203</v>
      </c>
      <c r="B1252" s="30" t="s">
        <v>48</v>
      </c>
      <c r="C1252" s="30" t="s">
        <v>1247</v>
      </c>
      <c r="D1252" s="30" t="s">
        <v>1249</v>
      </c>
      <c r="E1252" s="64">
        <v>2470</v>
      </c>
      <c r="F1252" s="65">
        <v>2612</v>
      </c>
      <c r="G1252" s="65">
        <f t="shared" si="23"/>
        <v>142</v>
      </c>
      <c r="H1252" s="65">
        <v>2099</v>
      </c>
      <c r="I1252" s="66">
        <f t="shared" si="24"/>
        <v>513</v>
      </c>
      <c r="J1252" s="67">
        <v>0.19639999999999999</v>
      </c>
      <c r="K1252" s="34">
        <v>2654</v>
      </c>
      <c r="L1252" s="56"/>
      <c r="M1252" s="35">
        <f t="shared" si="25"/>
        <v>2099</v>
      </c>
      <c r="N1252" s="35">
        <f t="shared" si="26"/>
        <v>555</v>
      </c>
      <c r="O1252" s="36">
        <f t="shared" si="22"/>
        <v>0.20911831198191408</v>
      </c>
    </row>
    <row r="1253" spans="1:15" x14ac:dyDescent="0.25">
      <c r="A1253" s="39">
        <v>140101</v>
      </c>
      <c r="B1253" s="30" t="s">
        <v>49</v>
      </c>
      <c r="C1253" s="30" t="s">
        <v>1250</v>
      </c>
      <c r="D1253" s="30" t="s">
        <v>1250</v>
      </c>
      <c r="E1253" s="64">
        <v>264388</v>
      </c>
      <c r="F1253" s="65">
        <v>285568</v>
      </c>
      <c r="G1253" s="65">
        <f t="shared" si="23"/>
        <v>21180</v>
      </c>
      <c r="H1253" s="65">
        <v>248981</v>
      </c>
      <c r="I1253" s="66">
        <f t="shared" si="24"/>
        <v>36587</v>
      </c>
      <c r="J1253" s="67">
        <v>0.12809999999999999</v>
      </c>
      <c r="K1253" s="34">
        <v>288005</v>
      </c>
      <c r="L1253" s="56"/>
      <c r="M1253" s="35">
        <f t="shared" si="25"/>
        <v>248981</v>
      </c>
      <c r="N1253" s="35">
        <f t="shared" si="26"/>
        <v>39024</v>
      </c>
      <c r="O1253" s="36">
        <f t="shared" si="22"/>
        <v>0.13549764761028454</v>
      </c>
    </row>
    <row r="1254" spans="1:15" x14ac:dyDescent="0.25">
      <c r="A1254" s="39">
        <v>140102</v>
      </c>
      <c r="B1254" s="30" t="s">
        <v>49</v>
      </c>
      <c r="C1254" s="30" t="s">
        <v>1250</v>
      </c>
      <c r="D1254" s="30" t="s">
        <v>1251</v>
      </c>
      <c r="E1254" s="64">
        <v>10724</v>
      </c>
      <c r="F1254" s="65">
        <v>11381</v>
      </c>
      <c r="G1254" s="65">
        <f t="shared" si="23"/>
        <v>657</v>
      </c>
      <c r="H1254" s="65">
        <v>9165</v>
      </c>
      <c r="I1254" s="66">
        <f t="shared" si="24"/>
        <v>2216</v>
      </c>
      <c r="J1254" s="67">
        <v>0.19470000000000001</v>
      </c>
      <c r="K1254" s="34">
        <v>11441</v>
      </c>
      <c r="L1254" s="29">
        <v>0</v>
      </c>
      <c r="M1254" s="35">
        <f t="shared" si="25"/>
        <v>9165</v>
      </c>
      <c r="N1254" s="35">
        <f t="shared" si="26"/>
        <v>2276</v>
      </c>
      <c r="O1254" s="36">
        <f t="shared" si="22"/>
        <v>0.1989336596451359</v>
      </c>
    </row>
    <row r="1255" spans="1:15" x14ac:dyDescent="0.25">
      <c r="A1255" s="39">
        <v>140103</v>
      </c>
      <c r="B1255" s="30" t="s">
        <v>49</v>
      </c>
      <c r="C1255" s="30" t="s">
        <v>1250</v>
      </c>
      <c r="D1255" s="30" t="s">
        <v>1252</v>
      </c>
      <c r="E1255" s="64">
        <v>10569</v>
      </c>
      <c r="F1255" s="65">
        <v>11277</v>
      </c>
      <c r="G1255" s="65">
        <f t="shared" si="23"/>
        <v>708</v>
      </c>
      <c r="H1255" s="65">
        <v>9894</v>
      </c>
      <c r="I1255" s="66">
        <f t="shared" si="24"/>
        <v>1383</v>
      </c>
      <c r="J1255" s="67">
        <v>0.1226</v>
      </c>
      <c r="K1255" s="34">
        <v>11447</v>
      </c>
      <c r="L1255" s="56"/>
      <c r="M1255" s="35">
        <f t="shared" si="25"/>
        <v>9894</v>
      </c>
      <c r="N1255" s="35">
        <f t="shared" si="26"/>
        <v>1553</v>
      </c>
      <c r="O1255" s="36">
        <f t="shared" si="22"/>
        <v>0.13566873416615707</v>
      </c>
    </row>
    <row r="1256" spans="1:15" x14ac:dyDescent="0.25">
      <c r="A1256" s="39">
        <v>140104</v>
      </c>
      <c r="B1256" s="30" t="s">
        <v>49</v>
      </c>
      <c r="C1256" s="30" t="s">
        <v>1250</v>
      </c>
      <c r="D1256" s="30" t="s">
        <v>1253</v>
      </c>
      <c r="E1256" s="64">
        <v>2355</v>
      </c>
      <c r="F1256" s="65">
        <v>2422</v>
      </c>
      <c r="G1256" s="65">
        <f t="shared" si="23"/>
        <v>67</v>
      </c>
      <c r="H1256" s="65">
        <v>2328</v>
      </c>
      <c r="I1256" s="66">
        <f t="shared" si="24"/>
        <v>94</v>
      </c>
      <c r="J1256" s="67">
        <v>3.8800000000000001E-2</v>
      </c>
      <c r="K1256" s="34">
        <v>2439</v>
      </c>
      <c r="L1256" s="56"/>
      <c r="M1256" s="35">
        <f t="shared" si="25"/>
        <v>2328</v>
      </c>
      <c r="N1256" s="35">
        <f t="shared" si="26"/>
        <v>111</v>
      </c>
      <c r="O1256" s="36">
        <f t="shared" si="22"/>
        <v>4.5510455104551047E-2</v>
      </c>
    </row>
    <row r="1257" spans="1:15" x14ac:dyDescent="0.25">
      <c r="A1257" s="39">
        <v>140105</v>
      </c>
      <c r="B1257" s="30" t="s">
        <v>49</v>
      </c>
      <c r="C1257" s="30" t="s">
        <v>1250</v>
      </c>
      <c r="D1257" s="30" t="s">
        <v>1254</v>
      </c>
      <c r="E1257" s="64">
        <v>153984</v>
      </c>
      <c r="F1257" s="65">
        <v>164974</v>
      </c>
      <c r="G1257" s="65">
        <f t="shared" si="23"/>
        <v>10990</v>
      </c>
      <c r="H1257" s="65">
        <v>140898</v>
      </c>
      <c r="I1257" s="66">
        <f t="shared" si="24"/>
        <v>24076</v>
      </c>
      <c r="J1257" s="67">
        <v>0.1459</v>
      </c>
      <c r="K1257" s="34">
        <v>165355</v>
      </c>
      <c r="L1257" s="29">
        <v>1410</v>
      </c>
      <c r="M1257" s="35">
        <f t="shared" si="25"/>
        <v>142308</v>
      </c>
      <c r="N1257" s="35">
        <f t="shared" si="26"/>
        <v>23047</v>
      </c>
      <c r="O1257" s="36">
        <f t="shared" si="22"/>
        <v>0.139378912037737</v>
      </c>
    </row>
    <row r="1258" spans="1:15" x14ac:dyDescent="0.25">
      <c r="A1258" s="39">
        <v>140106</v>
      </c>
      <c r="B1258" s="30" t="s">
        <v>49</v>
      </c>
      <c r="C1258" s="30" t="s">
        <v>1250</v>
      </c>
      <c r="D1258" s="30" t="s">
        <v>1255</v>
      </c>
      <c r="E1258" s="64">
        <v>86240</v>
      </c>
      <c r="F1258" s="65">
        <v>91676</v>
      </c>
      <c r="G1258" s="65">
        <f t="shared" si="23"/>
        <v>5436</v>
      </c>
      <c r="H1258" s="65">
        <v>83262</v>
      </c>
      <c r="I1258" s="66">
        <f t="shared" si="24"/>
        <v>8414</v>
      </c>
      <c r="J1258" s="67">
        <v>9.1800000000000007E-2</v>
      </c>
      <c r="K1258" s="34">
        <v>93393</v>
      </c>
      <c r="L1258" s="56"/>
      <c r="M1258" s="35">
        <f t="shared" si="25"/>
        <v>83262</v>
      </c>
      <c r="N1258" s="35">
        <f t="shared" si="26"/>
        <v>10131</v>
      </c>
      <c r="O1258" s="36">
        <f t="shared" si="22"/>
        <v>0.10847708072339468</v>
      </c>
    </row>
    <row r="1259" spans="1:15" x14ac:dyDescent="0.25">
      <c r="A1259" s="39">
        <v>140107</v>
      </c>
      <c r="B1259" s="30" t="s">
        <v>49</v>
      </c>
      <c r="C1259" s="30" t="s">
        <v>1250</v>
      </c>
      <c r="D1259" s="30" t="s">
        <v>1256</v>
      </c>
      <c r="E1259" s="64">
        <v>7210</v>
      </c>
      <c r="F1259" s="65">
        <v>7920</v>
      </c>
      <c r="G1259" s="65">
        <f t="shared" si="23"/>
        <v>710</v>
      </c>
      <c r="H1259" s="65">
        <v>5359</v>
      </c>
      <c r="I1259" s="66">
        <f t="shared" si="24"/>
        <v>2561</v>
      </c>
      <c r="J1259" s="67">
        <v>0.32340000000000002</v>
      </c>
      <c r="K1259" s="34">
        <v>8242</v>
      </c>
      <c r="L1259" s="56"/>
      <c r="M1259" s="35">
        <f t="shared" si="25"/>
        <v>5359</v>
      </c>
      <c r="N1259" s="35">
        <f t="shared" si="26"/>
        <v>2883</v>
      </c>
      <c r="O1259" s="36">
        <f t="shared" si="22"/>
        <v>0.34979373938364472</v>
      </c>
    </row>
    <row r="1260" spans="1:15" x14ac:dyDescent="0.25">
      <c r="A1260" s="39">
        <v>140108</v>
      </c>
      <c r="B1260" s="30" t="s">
        <v>49</v>
      </c>
      <c r="C1260" s="30" t="s">
        <v>1250</v>
      </c>
      <c r="D1260" s="30" t="s">
        <v>1257</v>
      </c>
      <c r="E1260" s="64">
        <v>23988</v>
      </c>
      <c r="F1260" s="65">
        <v>25941</v>
      </c>
      <c r="G1260" s="65">
        <f t="shared" si="23"/>
        <v>1953</v>
      </c>
      <c r="H1260" s="65">
        <v>20906</v>
      </c>
      <c r="I1260" s="66">
        <f t="shared" si="24"/>
        <v>5035</v>
      </c>
      <c r="J1260" s="67">
        <v>0.19409999999999999</v>
      </c>
      <c r="K1260" s="34">
        <v>26310</v>
      </c>
      <c r="L1260" s="56"/>
      <c r="M1260" s="35">
        <f t="shared" si="25"/>
        <v>20906</v>
      </c>
      <c r="N1260" s="35">
        <f t="shared" si="26"/>
        <v>5404</v>
      </c>
      <c r="O1260" s="36">
        <f t="shared" si="22"/>
        <v>0.20539718738122387</v>
      </c>
    </row>
    <row r="1261" spans="1:15" x14ac:dyDescent="0.25">
      <c r="A1261" s="39">
        <v>140109</v>
      </c>
      <c r="B1261" s="30" t="s">
        <v>49</v>
      </c>
      <c r="C1261" s="30" t="s">
        <v>1250</v>
      </c>
      <c r="D1261" s="30" t="s">
        <v>1258</v>
      </c>
      <c r="E1261" s="68"/>
      <c r="F1261" s="29">
        <v>0</v>
      </c>
      <c r="G1261" s="29">
        <f t="shared" si="23"/>
        <v>0</v>
      </c>
      <c r="H1261" s="29">
        <v>0</v>
      </c>
      <c r="I1261" s="66">
        <f t="shared" si="24"/>
        <v>0</v>
      </c>
      <c r="J1261" s="69" t="s">
        <v>1834</v>
      </c>
      <c r="K1261" s="34">
        <v>0</v>
      </c>
      <c r="L1261" s="56"/>
      <c r="M1261" s="34">
        <f t="shared" si="25"/>
        <v>0</v>
      </c>
      <c r="N1261" s="34">
        <f t="shared" si="26"/>
        <v>0</v>
      </c>
      <c r="O1261" s="36" t="e">
        <f t="shared" si="22"/>
        <v>#DIV/0!</v>
      </c>
    </row>
    <row r="1262" spans="1:15" x14ac:dyDescent="0.25">
      <c r="A1262" s="39">
        <v>140110</v>
      </c>
      <c r="B1262" s="30" t="s">
        <v>49</v>
      </c>
      <c r="C1262" s="30" t="s">
        <v>1250</v>
      </c>
      <c r="D1262" s="30" t="s">
        <v>1259</v>
      </c>
      <c r="E1262" s="64">
        <v>5355</v>
      </c>
      <c r="F1262" s="65">
        <v>6101</v>
      </c>
      <c r="G1262" s="65">
        <f t="shared" si="23"/>
        <v>746</v>
      </c>
      <c r="H1262" s="65">
        <v>2522</v>
      </c>
      <c r="I1262" s="66">
        <f t="shared" si="24"/>
        <v>3579</v>
      </c>
      <c r="J1262" s="67">
        <v>0.58660000000000001</v>
      </c>
      <c r="K1262" s="34">
        <v>6181</v>
      </c>
      <c r="L1262" s="56"/>
      <c r="M1262" s="35">
        <f t="shared" si="25"/>
        <v>2522</v>
      </c>
      <c r="N1262" s="35">
        <f t="shared" si="26"/>
        <v>3659</v>
      </c>
      <c r="O1262" s="36">
        <f t="shared" si="22"/>
        <v>0.5919754085099499</v>
      </c>
    </row>
    <row r="1263" spans="1:15" x14ac:dyDescent="0.25">
      <c r="A1263" s="39">
        <v>140111</v>
      </c>
      <c r="B1263" s="30" t="s">
        <v>49</v>
      </c>
      <c r="C1263" s="30" t="s">
        <v>1250</v>
      </c>
      <c r="D1263" s="30" t="s">
        <v>1260</v>
      </c>
      <c r="E1263" s="64">
        <v>5016</v>
      </c>
      <c r="F1263" s="65">
        <v>8374</v>
      </c>
      <c r="G1263" s="65">
        <f t="shared" si="23"/>
        <v>3358</v>
      </c>
      <c r="H1263" s="65">
        <v>4693</v>
      </c>
      <c r="I1263" s="66">
        <f t="shared" si="24"/>
        <v>3681</v>
      </c>
      <c r="J1263" s="67">
        <v>0.43959999999999999</v>
      </c>
      <c r="K1263" s="34">
        <v>8755</v>
      </c>
      <c r="L1263" s="56"/>
      <c r="M1263" s="35">
        <f t="shared" si="25"/>
        <v>4693</v>
      </c>
      <c r="N1263" s="35">
        <f t="shared" si="26"/>
        <v>4062</v>
      </c>
      <c r="O1263" s="36">
        <f t="shared" si="22"/>
        <v>0.46396344945745288</v>
      </c>
    </row>
    <row r="1264" spans="1:15" x14ac:dyDescent="0.25">
      <c r="A1264" s="39">
        <v>140112</v>
      </c>
      <c r="B1264" s="30" t="s">
        <v>49</v>
      </c>
      <c r="C1264" s="30" t="s">
        <v>1250</v>
      </c>
      <c r="D1264" s="30" t="s">
        <v>1261</v>
      </c>
      <c r="E1264" s="64">
        <v>36473</v>
      </c>
      <c r="F1264" s="65">
        <v>41300</v>
      </c>
      <c r="G1264" s="65">
        <f t="shared" si="23"/>
        <v>4827</v>
      </c>
      <c r="H1264" s="65">
        <v>28947</v>
      </c>
      <c r="I1264" s="66">
        <f t="shared" si="24"/>
        <v>12353</v>
      </c>
      <c r="J1264" s="67">
        <v>0.29909999999999998</v>
      </c>
      <c r="K1264" s="34">
        <v>43046</v>
      </c>
      <c r="L1264" s="56"/>
      <c r="M1264" s="35">
        <f t="shared" si="25"/>
        <v>28947</v>
      </c>
      <c r="N1264" s="35">
        <f t="shared" si="26"/>
        <v>14099</v>
      </c>
      <c r="O1264" s="36">
        <f t="shared" si="22"/>
        <v>0.32753333643079496</v>
      </c>
    </row>
    <row r="1265" spans="1:15" x14ac:dyDescent="0.25">
      <c r="A1265" s="39">
        <v>140113</v>
      </c>
      <c r="B1265" s="30" t="s">
        <v>49</v>
      </c>
      <c r="C1265" s="30" t="s">
        <v>1250</v>
      </c>
      <c r="D1265" s="30" t="s">
        <v>1262</v>
      </c>
      <c r="E1265" s="64">
        <v>11179</v>
      </c>
      <c r="F1265" s="65">
        <v>12229</v>
      </c>
      <c r="G1265" s="65">
        <f t="shared" si="23"/>
        <v>1050</v>
      </c>
      <c r="H1265" s="65">
        <v>9508</v>
      </c>
      <c r="I1265" s="66">
        <f t="shared" si="24"/>
        <v>2721</v>
      </c>
      <c r="J1265" s="67">
        <v>0.2225</v>
      </c>
      <c r="K1265" s="34">
        <v>12640</v>
      </c>
      <c r="L1265" s="56"/>
      <c r="M1265" s="35">
        <f t="shared" si="25"/>
        <v>9508</v>
      </c>
      <c r="N1265" s="35">
        <f t="shared" si="26"/>
        <v>3132</v>
      </c>
      <c r="O1265" s="36">
        <f t="shared" si="22"/>
        <v>0.24778481012658227</v>
      </c>
    </row>
    <row r="1266" spans="1:15" x14ac:dyDescent="0.25">
      <c r="A1266" s="39">
        <v>140114</v>
      </c>
      <c r="B1266" s="30" t="s">
        <v>49</v>
      </c>
      <c r="C1266" s="30" t="s">
        <v>1250</v>
      </c>
      <c r="D1266" s="30" t="s">
        <v>150</v>
      </c>
      <c r="E1266" s="64">
        <v>12235</v>
      </c>
      <c r="F1266" s="65">
        <v>13401</v>
      </c>
      <c r="G1266" s="65">
        <f t="shared" si="23"/>
        <v>1166</v>
      </c>
      <c r="H1266" s="65">
        <v>10885</v>
      </c>
      <c r="I1266" s="66">
        <f t="shared" si="24"/>
        <v>2516</v>
      </c>
      <c r="J1266" s="67">
        <v>0.18770000000000001</v>
      </c>
      <c r="K1266" s="34">
        <v>13659</v>
      </c>
      <c r="L1266" s="56"/>
      <c r="M1266" s="35">
        <f t="shared" si="25"/>
        <v>10885</v>
      </c>
      <c r="N1266" s="35">
        <f t="shared" si="26"/>
        <v>2774</v>
      </c>
      <c r="O1266" s="36">
        <f t="shared" si="22"/>
        <v>0.203089538033531</v>
      </c>
    </row>
    <row r="1267" spans="1:15" x14ac:dyDescent="0.25">
      <c r="A1267" s="39">
        <v>140115</v>
      </c>
      <c r="B1267" s="30" t="s">
        <v>49</v>
      </c>
      <c r="C1267" s="30" t="s">
        <v>1250</v>
      </c>
      <c r="D1267" s="30" t="s">
        <v>1263</v>
      </c>
      <c r="E1267" s="64">
        <v>7939</v>
      </c>
      <c r="F1267" s="65">
        <v>8614</v>
      </c>
      <c r="G1267" s="65">
        <f t="shared" si="23"/>
        <v>675</v>
      </c>
      <c r="H1267" s="65">
        <v>6908</v>
      </c>
      <c r="I1267" s="66">
        <f t="shared" si="24"/>
        <v>1706</v>
      </c>
      <c r="J1267" s="67">
        <v>0.19800000000000001</v>
      </c>
      <c r="K1267" s="34">
        <v>8692</v>
      </c>
      <c r="L1267" s="56"/>
      <c r="M1267" s="35">
        <f t="shared" si="25"/>
        <v>6908</v>
      </c>
      <c r="N1267" s="35">
        <f t="shared" si="26"/>
        <v>1784</v>
      </c>
      <c r="O1267" s="36">
        <f t="shared" si="22"/>
        <v>0.20524620340543029</v>
      </c>
    </row>
    <row r="1268" spans="1:15" x14ac:dyDescent="0.25">
      <c r="A1268" s="39">
        <v>140116</v>
      </c>
      <c r="B1268" s="30" t="s">
        <v>49</v>
      </c>
      <c r="C1268" s="30" t="s">
        <v>1250</v>
      </c>
      <c r="D1268" s="30" t="s">
        <v>1264</v>
      </c>
      <c r="E1268" s="64">
        <v>12113</v>
      </c>
      <c r="F1268" s="65">
        <v>12789</v>
      </c>
      <c r="G1268" s="65">
        <f t="shared" si="23"/>
        <v>676</v>
      </c>
      <c r="H1268" s="65">
        <v>11810</v>
      </c>
      <c r="I1268" s="66">
        <f t="shared" si="24"/>
        <v>979</v>
      </c>
      <c r="J1268" s="67">
        <v>7.6600000000000001E-2</v>
      </c>
      <c r="K1268" s="34">
        <v>12724</v>
      </c>
      <c r="L1268" s="56"/>
      <c r="M1268" s="35">
        <f t="shared" si="25"/>
        <v>11810</v>
      </c>
      <c r="N1268" s="35">
        <f t="shared" si="26"/>
        <v>914</v>
      </c>
      <c r="O1268" s="36">
        <f t="shared" si="22"/>
        <v>7.1832756994655772E-2</v>
      </c>
    </row>
    <row r="1269" spans="1:15" x14ac:dyDescent="0.25">
      <c r="A1269" s="39">
        <v>140117</v>
      </c>
      <c r="B1269" s="30" t="s">
        <v>49</v>
      </c>
      <c r="C1269" s="30" t="s">
        <v>1250</v>
      </c>
      <c r="D1269" s="30" t="s">
        <v>1265</v>
      </c>
      <c r="E1269" s="64">
        <v>19554</v>
      </c>
      <c r="F1269" s="65">
        <v>21254</v>
      </c>
      <c r="G1269" s="65">
        <f t="shared" si="23"/>
        <v>1700</v>
      </c>
      <c r="H1269" s="65">
        <v>18082</v>
      </c>
      <c r="I1269" s="66">
        <f t="shared" si="24"/>
        <v>3172</v>
      </c>
      <c r="J1269" s="67">
        <v>0.1492</v>
      </c>
      <c r="K1269" s="34">
        <v>21601</v>
      </c>
      <c r="L1269" s="56"/>
      <c r="M1269" s="35">
        <f t="shared" si="25"/>
        <v>18082</v>
      </c>
      <c r="N1269" s="35">
        <f t="shared" si="26"/>
        <v>3519</v>
      </c>
      <c r="O1269" s="36">
        <f t="shared" si="22"/>
        <v>0.16290912457756584</v>
      </c>
    </row>
    <row r="1270" spans="1:15" x14ac:dyDescent="0.25">
      <c r="A1270" s="39">
        <v>140118</v>
      </c>
      <c r="B1270" s="30" t="s">
        <v>49</v>
      </c>
      <c r="C1270" s="30" t="s">
        <v>1250</v>
      </c>
      <c r="D1270" s="30" t="s">
        <v>1266</v>
      </c>
      <c r="E1270" s="64">
        <v>19906</v>
      </c>
      <c r="F1270" s="65">
        <v>20900</v>
      </c>
      <c r="G1270" s="65">
        <f t="shared" si="23"/>
        <v>994</v>
      </c>
      <c r="H1270" s="65">
        <v>17704</v>
      </c>
      <c r="I1270" s="66">
        <f t="shared" si="24"/>
        <v>3196</v>
      </c>
      <c r="J1270" s="67">
        <v>0.15290000000000001</v>
      </c>
      <c r="K1270" s="34">
        <v>21181</v>
      </c>
      <c r="L1270" s="56"/>
      <c r="M1270" s="35">
        <f t="shared" si="25"/>
        <v>17704</v>
      </c>
      <c r="N1270" s="35">
        <f t="shared" si="26"/>
        <v>3477</v>
      </c>
      <c r="O1270" s="36">
        <f t="shared" si="22"/>
        <v>0.16415655540342761</v>
      </c>
    </row>
    <row r="1271" spans="1:15" x14ac:dyDescent="0.25">
      <c r="A1271" s="39">
        <v>140119</v>
      </c>
      <c r="B1271" s="30" t="s">
        <v>49</v>
      </c>
      <c r="C1271" s="30" t="s">
        <v>1250</v>
      </c>
      <c r="D1271" s="30" t="s">
        <v>1267</v>
      </c>
      <c r="E1271" s="64">
        <v>6463</v>
      </c>
      <c r="F1271" s="65">
        <v>6818</v>
      </c>
      <c r="G1271" s="65">
        <f t="shared" si="23"/>
        <v>355</v>
      </c>
      <c r="H1271" s="65">
        <v>6235</v>
      </c>
      <c r="I1271" s="66">
        <f t="shared" si="24"/>
        <v>583</v>
      </c>
      <c r="J1271" s="67">
        <v>8.5500000000000007E-2</v>
      </c>
      <c r="K1271" s="34">
        <v>6872</v>
      </c>
      <c r="L1271" s="56"/>
      <c r="M1271" s="35">
        <f t="shared" si="25"/>
        <v>6235</v>
      </c>
      <c r="N1271" s="35">
        <f t="shared" si="26"/>
        <v>637</v>
      </c>
      <c r="O1271" s="36">
        <f t="shared" si="22"/>
        <v>9.2694994179278234E-2</v>
      </c>
    </row>
    <row r="1272" spans="1:15" x14ac:dyDescent="0.25">
      <c r="A1272" s="39">
        <v>140120</v>
      </c>
      <c r="B1272" s="30" t="s">
        <v>49</v>
      </c>
      <c r="C1272" s="30" t="s">
        <v>1250</v>
      </c>
      <c r="D1272" s="30" t="s">
        <v>1268</v>
      </c>
      <c r="E1272" s="64">
        <v>23118</v>
      </c>
      <c r="F1272" s="65">
        <v>24987</v>
      </c>
      <c r="G1272" s="65">
        <f t="shared" si="23"/>
        <v>1869</v>
      </c>
      <c r="H1272" s="65">
        <v>23094</v>
      </c>
      <c r="I1272" s="66">
        <f t="shared" si="24"/>
        <v>1893</v>
      </c>
      <c r="J1272" s="67">
        <v>7.5800000000000006E-2</v>
      </c>
      <c r="K1272" s="34">
        <v>25193</v>
      </c>
      <c r="L1272" s="29">
        <v>1893</v>
      </c>
      <c r="M1272" s="35">
        <f t="shared" si="25"/>
        <v>24987</v>
      </c>
      <c r="N1272" s="35">
        <f t="shared" si="26"/>
        <v>206</v>
      </c>
      <c r="O1272" s="36">
        <f t="shared" si="22"/>
        <v>8.1768745286389076E-3</v>
      </c>
    </row>
    <row r="1273" spans="1:15" x14ac:dyDescent="0.25">
      <c r="A1273" s="39">
        <v>140201</v>
      </c>
      <c r="B1273" s="30" t="s">
        <v>49</v>
      </c>
      <c r="C1273" s="30" t="s">
        <v>1269</v>
      </c>
      <c r="D1273" s="30" t="s">
        <v>1269</v>
      </c>
      <c r="E1273" s="64">
        <v>33380</v>
      </c>
      <c r="F1273" s="65">
        <v>36524</v>
      </c>
      <c r="G1273" s="65">
        <f t="shared" si="23"/>
        <v>3144</v>
      </c>
      <c r="H1273" s="65">
        <v>35306</v>
      </c>
      <c r="I1273" s="66">
        <f t="shared" si="24"/>
        <v>1218</v>
      </c>
      <c r="J1273" s="67">
        <v>3.3300000000000003E-2</v>
      </c>
      <c r="K1273" s="34">
        <v>37004</v>
      </c>
      <c r="L1273" s="56"/>
      <c r="M1273" s="35">
        <f t="shared" si="25"/>
        <v>35306</v>
      </c>
      <c r="N1273" s="35">
        <f t="shared" si="26"/>
        <v>1698</v>
      </c>
      <c r="O1273" s="36">
        <f t="shared" si="22"/>
        <v>4.5886931142579183E-2</v>
      </c>
    </row>
    <row r="1274" spans="1:15" x14ac:dyDescent="0.25">
      <c r="A1274" s="39">
        <v>140202</v>
      </c>
      <c r="B1274" s="30" t="s">
        <v>49</v>
      </c>
      <c r="C1274" s="30" t="s">
        <v>1269</v>
      </c>
      <c r="D1274" s="30" t="s">
        <v>1270</v>
      </c>
      <c r="E1274" s="68"/>
      <c r="F1274" s="29">
        <v>0</v>
      </c>
      <c r="G1274" s="29">
        <f t="shared" si="23"/>
        <v>0</v>
      </c>
      <c r="H1274" s="29">
        <v>0</v>
      </c>
      <c r="I1274" s="66">
        <f t="shared" si="24"/>
        <v>0</v>
      </c>
      <c r="J1274" s="69" t="s">
        <v>1834</v>
      </c>
      <c r="K1274" s="34">
        <v>0</v>
      </c>
      <c r="L1274" s="56"/>
      <c r="M1274" s="34">
        <f t="shared" si="25"/>
        <v>0</v>
      </c>
      <c r="N1274" s="34">
        <f t="shared" si="26"/>
        <v>0</v>
      </c>
      <c r="O1274" s="36" t="e">
        <f t="shared" si="22"/>
        <v>#DIV/0!</v>
      </c>
    </row>
    <row r="1275" spans="1:15" x14ac:dyDescent="0.25">
      <c r="A1275" s="39">
        <v>140203</v>
      </c>
      <c r="B1275" s="30" t="s">
        <v>49</v>
      </c>
      <c r="C1275" s="30" t="s">
        <v>1269</v>
      </c>
      <c r="D1275" s="30" t="s">
        <v>1271</v>
      </c>
      <c r="E1275" s="68"/>
      <c r="F1275" s="29">
        <v>0</v>
      </c>
      <c r="G1275" s="29">
        <f t="shared" si="23"/>
        <v>0</v>
      </c>
      <c r="H1275" s="29">
        <v>0</v>
      </c>
      <c r="I1275" s="66">
        <f t="shared" si="24"/>
        <v>0</v>
      </c>
      <c r="J1275" s="69" t="s">
        <v>1834</v>
      </c>
      <c r="K1275" s="34">
        <v>0</v>
      </c>
      <c r="L1275" s="56"/>
      <c r="M1275" s="34">
        <f t="shared" si="25"/>
        <v>0</v>
      </c>
      <c r="N1275" s="34">
        <f t="shared" si="26"/>
        <v>0</v>
      </c>
      <c r="O1275" s="36" t="e">
        <f t="shared" si="22"/>
        <v>#DIV/0!</v>
      </c>
    </row>
    <row r="1276" spans="1:15" x14ac:dyDescent="0.25">
      <c r="A1276" s="39">
        <v>140204</v>
      </c>
      <c r="B1276" s="30" t="s">
        <v>49</v>
      </c>
      <c r="C1276" s="30" t="s">
        <v>1269</v>
      </c>
      <c r="D1276" s="30" t="s">
        <v>1272</v>
      </c>
      <c r="E1276" s="68"/>
      <c r="F1276" s="29">
        <v>0</v>
      </c>
      <c r="G1276" s="29">
        <f t="shared" si="23"/>
        <v>0</v>
      </c>
      <c r="H1276" s="29">
        <v>0</v>
      </c>
      <c r="I1276" s="66">
        <f t="shared" si="24"/>
        <v>0</v>
      </c>
      <c r="J1276" s="69" t="s">
        <v>1834</v>
      </c>
      <c r="K1276" s="34">
        <v>0</v>
      </c>
      <c r="L1276" s="56"/>
      <c r="M1276" s="34">
        <f t="shared" si="25"/>
        <v>0</v>
      </c>
      <c r="N1276" s="34">
        <f t="shared" si="26"/>
        <v>0</v>
      </c>
      <c r="O1276" s="36" t="e">
        <f t="shared" si="22"/>
        <v>#DIV/0!</v>
      </c>
    </row>
    <row r="1277" spans="1:15" x14ac:dyDescent="0.25">
      <c r="A1277" s="39">
        <v>140205</v>
      </c>
      <c r="B1277" s="30" t="s">
        <v>49</v>
      </c>
      <c r="C1277" s="30" t="s">
        <v>1269</v>
      </c>
      <c r="D1277" s="30" t="s">
        <v>1273</v>
      </c>
      <c r="E1277" s="64">
        <v>5258</v>
      </c>
      <c r="F1277" s="65">
        <v>5923</v>
      </c>
      <c r="G1277" s="65">
        <f t="shared" si="23"/>
        <v>665</v>
      </c>
      <c r="H1277" s="65">
        <v>4101</v>
      </c>
      <c r="I1277" s="66">
        <f t="shared" si="24"/>
        <v>1822</v>
      </c>
      <c r="J1277" s="67">
        <v>0.30759999999999998</v>
      </c>
      <c r="K1277" s="34">
        <v>6043</v>
      </c>
      <c r="L1277" s="29">
        <v>0</v>
      </c>
      <c r="M1277" s="35">
        <f t="shared" si="25"/>
        <v>4101</v>
      </c>
      <c r="N1277" s="35">
        <f t="shared" si="26"/>
        <v>1942</v>
      </c>
      <c r="O1277" s="36">
        <f t="shared" si="22"/>
        <v>0.3213635611451266</v>
      </c>
    </row>
    <row r="1278" spans="1:15" x14ac:dyDescent="0.25">
      <c r="A1278" s="39">
        <v>140206</v>
      </c>
      <c r="B1278" s="30" t="s">
        <v>49</v>
      </c>
      <c r="C1278" s="30" t="s">
        <v>1269</v>
      </c>
      <c r="D1278" s="30" t="s">
        <v>1034</v>
      </c>
      <c r="E1278" s="64">
        <v>13898</v>
      </c>
      <c r="F1278" s="65">
        <v>14860</v>
      </c>
      <c r="G1278" s="65">
        <f t="shared" si="23"/>
        <v>962</v>
      </c>
      <c r="H1278" s="65">
        <v>11873</v>
      </c>
      <c r="I1278" s="66">
        <f t="shared" si="24"/>
        <v>2987</v>
      </c>
      <c r="J1278" s="67">
        <v>0.20100000000000001</v>
      </c>
      <c r="K1278" s="34">
        <v>15239</v>
      </c>
      <c r="L1278" s="29">
        <v>830</v>
      </c>
      <c r="M1278" s="35">
        <f t="shared" si="25"/>
        <v>12703</v>
      </c>
      <c r="N1278" s="35">
        <f t="shared" si="26"/>
        <v>2536</v>
      </c>
      <c r="O1278" s="36">
        <f t="shared" si="22"/>
        <v>0.1664151191023033</v>
      </c>
    </row>
    <row r="1279" spans="1:15" x14ac:dyDescent="0.25">
      <c r="A1279" s="39">
        <v>140301</v>
      </c>
      <c r="B1279" s="30" t="s">
        <v>49</v>
      </c>
      <c r="C1279" s="30" t="s">
        <v>49</v>
      </c>
      <c r="D1279" s="30" t="s">
        <v>49</v>
      </c>
      <c r="E1279" s="64">
        <v>58010</v>
      </c>
      <c r="F1279" s="65">
        <v>64402</v>
      </c>
      <c r="G1279" s="65">
        <f t="shared" si="23"/>
        <v>6392</v>
      </c>
      <c r="H1279" s="65">
        <v>50917</v>
      </c>
      <c r="I1279" s="66">
        <f t="shared" si="24"/>
        <v>13485</v>
      </c>
      <c r="J1279" s="67">
        <v>0.2094</v>
      </c>
      <c r="K1279" s="34">
        <v>65995</v>
      </c>
      <c r="L1279" s="56"/>
      <c r="M1279" s="35">
        <f t="shared" si="25"/>
        <v>50917</v>
      </c>
      <c r="N1279" s="35">
        <f t="shared" si="26"/>
        <v>15078</v>
      </c>
      <c r="O1279" s="36">
        <f t="shared" si="22"/>
        <v>0.22847185392832792</v>
      </c>
    </row>
    <row r="1280" spans="1:15" x14ac:dyDescent="0.25">
      <c r="A1280" s="39">
        <v>140302</v>
      </c>
      <c r="B1280" s="30" t="s">
        <v>49</v>
      </c>
      <c r="C1280" s="30" t="s">
        <v>49</v>
      </c>
      <c r="D1280" s="30" t="s">
        <v>1274</v>
      </c>
      <c r="E1280" s="68"/>
      <c r="F1280" s="29">
        <v>0</v>
      </c>
      <c r="G1280" s="29">
        <f t="shared" si="23"/>
        <v>0</v>
      </c>
      <c r="H1280" s="29">
        <v>0</v>
      </c>
      <c r="I1280" s="66">
        <f t="shared" si="24"/>
        <v>0</v>
      </c>
      <c r="J1280" s="69" t="s">
        <v>1834</v>
      </c>
      <c r="K1280" s="34">
        <v>0</v>
      </c>
      <c r="L1280" s="56"/>
      <c r="M1280" s="34">
        <f t="shared" si="25"/>
        <v>0</v>
      </c>
      <c r="N1280" s="34">
        <f t="shared" si="26"/>
        <v>0</v>
      </c>
      <c r="O1280" s="36" t="e">
        <f t="shared" si="22"/>
        <v>#DIV/0!</v>
      </c>
    </row>
    <row r="1281" spans="1:15" x14ac:dyDescent="0.25">
      <c r="A1281" s="39">
        <v>140303</v>
      </c>
      <c r="B1281" s="30" t="s">
        <v>49</v>
      </c>
      <c r="C1281" s="30" t="s">
        <v>49</v>
      </c>
      <c r="D1281" s="30" t="s">
        <v>1275</v>
      </c>
      <c r="E1281" s="64">
        <v>5000</v>
      </c>
      <c r="F1281" s="65">
        <v>5436</v>
      </c>
      <c r="G1281" s="65">
        <f t="shared" si="23"/>
        <v>436</v>
      </c>
      <c r="H1281" s="65">
        <v>4546</v>
      </c>
      <c r="I1281" s="66">
        <f t="shared" si="24"/>
        <v>890</v>
      </c>
      <c r="J1281" s="67">
        <v>0.16370000000000001</v>
      </c>
      <c r="K1281" s="34">
        <v>5507</v>
      </c>
      <c r="L1281" s="56"/>
      <c r="M1281" s="35">
        <f t="shared" si="25"/>
        <v>4546</v>
      </c>
      <c r="N1281" s="35">
        <f t="shared" si="26"/>
        <v>961</v>
      </c>
      <c r="O1281" s="36">
        <f t="shared" si="22"/>
        <v>0.17450517523152351</v>
      </c>
    </row>
    <row r="1282" spans="1:15" x14ac:dyDescent="0.25">
      <c r="A1282" s="39">
        <v>140304</v>
      </c>
      <c r="B1282" s="30" t="s">
        <v>49</v>
      </c>
      <c r="C1282" s="30" t="s">
        <v>49</v>
      </c>
      <c r="D1282" s="30" t="s">
        <v>1276</v>
      </c>
      <c r="E1282" s="64">
        <v>8278</v>
      </c>
      <c r="F1282" s="65">
        <v>9288</v>
      </c>
      <c r="G1282" s="65">
        <f t="shared" si="23"/>
        <v>1010</v>
      </c>
      <c r="H1282" s="65">
        <v>7610</v>
      </c>
      <c r="I1282" s="66">
        <f t="shared" si="24"/>
        <v>1678</v>
      </c>
      <c r="J1282" s="67">
        <v>0.1807</v>
      </c>
      <c r="K1282" s="34">
        <v>9497</v>
      </c>
      <c r="L1282" s="56"/>
      <c r="M1282" s="35">
        <f t="shared" si="25"/>
        <v>7610</v>
      </c>
      <c r="N1282" s="35">
        <f t="shared" si="26"/>
        <v>1887</v>
      </c>
      <c r="O1282" s="36">
        <f t="shared" si="22"/>
        <v>0.19869432452353375</v>
      </c>
    </row>
    <row r="1283" spans="1:15" x14ac:dyDescent="0.25">
      <c r="A1283" s="39">
        <v>140305</v>
      </c>
      <c r="B1283" s="30" t="s">
        <v>49</v>
      </c>
      <c r="C1283" s="30" t="s">
        <v>49</v>
      </c>
      <c r="D1283" s="30" t="s">
        <v>1277</v>
      </c>
      <c r="E1283" s="64">
        <v>7173</v>
      </c>
      <c r="F1283" s="65">
        <v>7646</v>
      </c>
      <c r="G1283" s="65">
        <f t="shared" si="23"/>
        <v>473</v>
      </c>
      <c r="H1283" s="65">
        <v>6390</v>
      </c>
      <c r="I1283" s="66">
        <f t="shared" si="24"/>
        <v>1256</v>
      </c>
      <c r="J1283" s="67">
        <v>0.1643</v>
      </c>
      <c r="K1283" s="34">
        <v>7713</v>
      </c>
      <c r="L1283" s="56"/>
      <c r="M1283" s="35">
        <f t="shared" si="25"/>
        <v>6390</v>
      </c>
      <c r="N1283" s="35">
        <f t="shared" si="26"/>
        <v>1323</v>
      </c>
      <c r="O1283" s="36">
        <f t="shared" si="22"/>
        <v>0.17152858809801633</v>
      </c>
    </row>
    <row r="1284" spans="1:15" x14ac:dyDescent="0.25">
      <c r="A1284" s="39">
        <v>140306</v>
      </c>
      <c r="B1284" s="30" t="s">
        <v>49</v>
      </c>
      <c r="C1284" s="30" t="s">
        <v>49</v>
      </c>
      <c r="D1284" s="30" t="s">
        <v>1278</v>
      </c>
      <c r="E1284" s="64">
        <v>12685</v>
      </c>
      <c r="F1284" s="65">
        <v>14278</v>
      </c>
      <c r="G1284" s="65">
        <f t="shared" si="23"/>
        <v>1593</v>
      </c>
      <c r="H1284" s="65">
        <v>8556</v>
      </c>
      <c r="I1284" s="66">
        <f t="shared" si="24"/>
        <v>5722</v>
      </c>
      <c r="J1284" s="67">
        <v>0.40079999999999999</v>
      </c>
      <c r="K1284" s="34">
        <v>14813</v>
      </c>
      <c r="L1284" s="29">
        <v>0</v>
      </c>
      <c r="M1284" s="35">
        <f t="shared" si="25"/>
        <v>8556</v>
      </c>
      <c r="N1284" s="35">
        <f t="shared" si="26"/>
        <v>6257</v>
      </c>
      <c r="O1284" s="36">
        <f t="shared" si="22"/>
        <v>0.42239924390737865</v>
      </c>
    </row>
    <row r="1285" spans="1:15" x14ac:dyDescent="0.25">
      <c r="A1285" s="39">
        <v>140307</v>
      </c>
      <c r="B1285" s="30" t="s">
        <v>49</v>
      </c>
      <c r="C1285" s="30" t="s">
        <v>49</v>
      </c>
      <c r="D1285" s="30" t="s">
        <v>1279</v>
      </c>
      <c r="E1285" s="64">
        <v>16415</v>
      </c>
      <c r="F1285" s="65">
        <v>17866</v>
      </c>
      <c r="G1285" s="65">
        <f t="shared" si="23"/>
        <v>1451</v>
      </c>
      <c r="H1285" s="65">
        <v>14818</v>
      </c>
      <c r="I1285" s="66">
        <f t="shared" si="24"/>
        <v>3048</v>
      </c>
      <c r="J1285" s="67">
        <v>0.1706</v>
      </c>
      <c r="K1285" s="34">
        <v>18342</v>
      </c>
      <c r="L1285" s="56"/>
      <c r="M1285" s="35">
        <f t="shared" si="25"/>
        <v>14818</v>
      </c>
      <c r="N1285" s="35">
        <f t="shared" si="26"/>
        <v>3524</v>
      </c>
      <c r="O1285" s="36">
        <f t="shared" ref="O1285:O1539" si="27">N1285/K1285</f>
        <v>0.19212735797622943</v>
      </c>
    </row>
    <row r="1286" spans="1:15" x14ac:dyDescent="0.25">
      <c r="A1286" s="39">
        <v>140308</v>
      </c>
      <c r="B1286" s="30" t="s">
        <v>49</v>
      </c>
      <c r="C1286" s="30" t="s">
        <v>49</v>
      </c>
      <c r="D1286" s="30" t="s">
        <v>1280</v>
      </c>
      <c r="E1286" s="64">
        <v>15693</v>
      </c>
      <c r="F1286" s="65">
        <v>18740</v>
      </c>
      <c r="G1286" s="65">
        <f t="shared" ref="G1286:G1540" si="28">F1286-E1286</f>
        <v>3047</v>
      </c>
      <c r="H1286" s="65">
        <v>12662</v>
      </c>
      <c r="I1286" s="66">
        <f t="shared" ref="I1286:I1540" si="29">F1286-H1286</f>
        <v>6078</v>
      </c>
      <c r="J1286" s="67">
        <v>0.32429999999999998</v>
      </c>
      <c r="K1286" s="34">
        <v>19672</v>
      </c>
      <c r="L1286" s="29">
        <v>0</v>
      </c>
      <c r="M1286" s="35">
        <f t="shared" ref="M1286:M1540" si="30">H1286+L1286</f>
        <v>12662</v>
      </c>
      <c r="N1286" s="35">
        <f t="shared" ref="N1286:N1540" si="31">K1286-M1286</f>
        <v>7010</v>
      </c>
      <c r="O1286" s="36">
        <f t="shared" si="27"/>
        <v>0.35634404229361527</v>
      </c>
    </row>
    <row r="1287" spans="1:15" x14ac:dyDescent="0.25">
      <c r="A1287" s="39">
        <v>140309</v>
      </c>
      <c r="B1287" s="30" t="s">
        <v>49</v>
      </c>
      <c r="C1287" s="30" t="s">
        <v>49</v>
      </c>
      <c r="D1287" s="30" t="s">
        <v>1281</v>
      </c>
      <c r="E1287" s="64">
        <v>3978</v>
      </c>
      <c r="F1287" s="65">
        <v>4171</v>
      </c>
      <c r="G1287" s="65">
        <f t="shared" si="28"/>
        <v>193</v>
      </c>
      <c r="H1287" s="65">
        <v>3943</v>
      </c>
      <c r="I1287" s="66">
        <f t="shared" si="29"/>
        <v>228</v>
      </c>
      <c r="J1287" s="67">
        <v>5.4699999999999999E-2</v>
      </c>
      <c r="K1287" s="34">
        <v>4234</v>
      </c>
      <c r="L1287" s="56"/>
      <c r="M1287" s="35">
        <f t="shared" si="30"/>
        <v>3943</v>
      </c>
      <c r="N1287" s="35">
        <f t="shared" si="31"/>
        <v>291</v>
      </c>
      <c r="O1287" s="36">
        <f t="shared" si="27"/>
        <v>6.8729333963155406E-2</v>
      </c>
    </row>
    <row r="1288" spans="1:15" x14ac:dyDescent="0.25">
      <c r="A1288" s="39">
        <v>140310</v>
      </c>
      <c r="B1288" s="30" t="s">
        <v>49</v>
      </c>
      <c r="C1288" s="30" t="s">
        <v>49</v>
      </c>
      <c r="D1288" s="30" t="s">
        <v>1035</v>
      </c>
      <c r="E1288" s="64">
        <v>3075</v>
      </c>
      <c r="F1288" s="65">
        <v>3436</v>
      </c>
      <c r="G1288" s="65">
        <f t="shared" si="28"/>
        <v>361</v>
      </c>
      <c r="H1288" s="65">
        <v>1373</v>
      </c>
      <c r="I1288" s="66">
        <f t="shared" si="29"/>
        <v>2063</v>
      </c>
      <c r="J1288" s="67">
        <v>0.60040000000000004</v>
      </c>
      <c r="K1288" s="34">
        <v>3562</v>
      </c>
      <c r="L1288" s="56"/>
      <c r="M1288" s="35">
        <f t="shared" si="30"/>
        <v>1373</v>
      </c>
      <c r="N1288" s="35">
        <f t="shared" si="31"/>
        <v>2189</v>
      </c>
      <c r="O1288" s="36">
        <f t="shared" si="27"/>
        <v>0.61454239191465465</v>
      </c>
    </row>
    <row r="1289" spans="1:15" x14ac:dyDescent="0.25">
      <c r="A1289" s="39">
        <v>140311</v>
      </c>
      <c r="B1289" s="30" t="s">
        <v>49</v>
      </c>
      <c r="C1289" s="30" t="s">
        <v>49</v>
      </c>
      <c r="D1289" s="30" t="s">
        <v>1213</v>
      </c>
      <c r="E1289" s="64">
        <v>14580</v>
      </c>
      <c r="F1289" s="65">
        <v>15564</v>
      </c>
      <c r="G1289" s="65">
        <f t="shared" si="28"/>
        <v>984</v>
      </c>
      <c r="H1289" s="65">
        <v>11587</v>
      </c>
      <c r="I1289" s="66">
        <f t="shared" si="29"/>
        <v>3977</v>
      </c>
      <c r="J1289" s="67">
        <v>0.2555</v>
      </c>
      <c r="K1289" s="34">
        <v>16071</v>
      </c>
      <c r="L1289" s="56"/>
      <c r="M1289" s="35">
        <f t="shared" si="30"/>
        <v>11587</v>
      </c>
      <c r="N1289" s="35">
        <f t="shared" si="31"/>
        <v>4484</v>
      </c>
      <c r="O1289" s="36">
        <f t="shared" si="27"/>
        <v>0.2790118847613714</v>
      </c>
    </row>
    <row r="1290" spans="1:15" x14ac:dyDescent="0.25">
      <c r="A1290" s="39">
        <v>140312</v>
      </c>
      <c r="B1290" s="30" t="s">
        <v>49</v>
      </c>
      <c r="C1290" s="30" t="s">
        <v>49</v>
      </c>
      <c r="D1290" s="30" t="s">
        <v>1282</v>
      </c>
      <c r="E1290" s="64">
        <v>9307</v>
      </c>
      <c r="F1290" s="65">
        <v>10307</v>
      </c>
      <c r="G1290" s="65">
        <f t="shared" si="28"/>
        <v>1000</v>
      </c>
      <c r="H1290" s="65">
        <v>7948</v>
      </c>
      <c r="I1290" s="66">
        <f t="shared" si="29"/>
        <v>2359</v>
      </c>
      <c r="J1290" s="67">
        <v>0.22889999999999999</v>
      </c>
      <c r="K1290" s="34">
        <v>10535</v>
      </c>
      <c r="L1290" s="56"/>
      <c r="M1290" s="35">
        <f t="shared" si="30"/>
        <v>7948</v>
      </c>
      <c r="N1290" s="35">
        <f t="shared" si="31"/>
        <v>2587</v>
      </c>
      <c r="O1290" s="36">
        <f t="shared" si="27"/>
        <v>0.245562411010916</v>
      </c>
    </row>
    <row r="1291" spans="1:15" x14ac:dyDescent="0.25">
      <c r="A1291" s="39">
        <v>150101</v>
      </c>
      <c r="B1291" s="30" t="s">
        <v>50</v>
      </c>
      <c r="C1291" s="30" t="s">
        <v>50</v>
      </c>
      <c r="D1291" s="30" t="s">
        <v>50</v>
      </c>
      <c r="E1291" s="64">
        <v>261864</v>
      </c>
      <c r="F1291" s="65">
        <v>269769</v>
      </c>
      <c r="G1291" s="65">
        <f t="shared" si="28"/>
        <v>7905</v>
      </c>
      <c r="H1291" s="65">
        <v>261700</v>
      </c>
      <c r="I1291" s="66">
        <f t="shared" si="29"/>
        <v>8069</v>
      </c>
      <c r="J1291" s="67">
        <v>2.9899999999999999E-2</v>
      </c>
      <c r="K1291" s="34">
        <v>267379</v>
      </c>
      <c r="L1291" s="56"/>
      <c r="M1291" s="35">
        <f t="shared" si="30"/>
        <v>261700</v>
      </c>
      <c r="N1291" s="35">
        <f t="shared" si="31"/>
        <v>5679</v>
      </c>
      <c r="O1291" s="36">
        <f t="shared" si="27"/>
        <v>2.1239513948365429E-2</v>
      </c>
    </row>
    <row r="1292" spans="1:15" x14ac:dyDescent="0.25">
      <c r="A1292" s="39">
        <v>150102</v>
      </c>
      <c r="B1292" s="30" t="s">
        <v>50</v>
      </c>
      <c r="C1292" s="30" t="s">
        <v>50</v>
      </c>
      <c r="D1292" s="30" t="s">
        <v>1283</v>
      </c>
      <c r="E1292" s="64">
        <v>59368</v>
      </c>
      <c r="F1292" s="65">
        <v>76357</v>
      </c>
      <c r="G1292" s="65">
        <f t="shared" si="28"/>
        <v>16989</v>
      </c>
      <c r="H1292" s="65">
        <v>35689</v>
      </c>
      <c r="I1292" s="66">
        <f t="shared" si="29"/>
        <v>40668</v>
      </c>
      <c r="J1292" s="67">
        <v>0.53259999999999996</v>
      </c>
      <c r="K1292" s="34">
        <v>82677</v>
      </c>
      <c r="L1292" s="56"/>
      <c r="M1292" s="35">
        <f t="shared" si="30"/>
        <v>35689</v>
      </c>
      <c r="N1292" s="35">
        <f t="shared" si="31"/>
        <v>46988</v>
      </c>
      <c r="O1292" s="36">
        <f t="shared" si="27"/>
        <v>0.56833218428341614</v>
      </c>
    </row>
    <row r="1293" spans="1:15" x14ac:dyDescent="0.25">
      <c r="A1293" s="39">
        <v>150103</v>
      </c>
      <c r="B1293" s="30" t="s">
        <v>50</v>
      </c>
      <c r="C1293" s="30" t="s">
        <v>50</v>
      </c>
      <c r="D1293" s="30" t="s">
        <v>1284</v>
      </c>
      <c r="E1293" s="64">
        <v>604692</v>
      </c>
      <c r="F1293" s="65">
        <v>652900</v>
      </c>
      <c r="G1293" s="65">
        <f t="shared" si="28"/>
        <v>48208</v>
      </c>
      <c r="H1293" s="65">
        <v>545593</v>
      </c>
      <c r="I1293" s="66">
        <f t="shared" si="29"/>
        <v>107307</v>
      </c>
      <c r="J1293" s="67">
        <v>0.16439999999999999</v>
      </c>
      <c r="K1293" s="34">
        <v>670818</v>
      </c>
      <c r="L1293" s="29">
        <v>4196</v>
      </c>
      <c r="M1293" s="35">
        <f t="shared" si="30"/>
        <v>549789</v>
      </c>
      <c r="N1293" s="35">
        <f t="shared" si="31"/>
        <v>121029</v>
      </c>
      <c r="O1293" s="36">
        <f t="shared" si="27"/>
        <v>0.18042002450739247</v>
      </c>
    </row>
    <row r="1294" spans="1:15" x14ac:dyDescent="0.25">
      <c r="A1294" s="39">
        <v>150104</v>
      </c>
      <c r="B1294" s="30" t="s">
        <v>50</v>
      </c>
      <c r="C1294" s="30" t="s">
        <v>50</v>
      </c>
      <c r="D1294" s="30" t="s">
        <v>1285</v>
      </c>
      <c r="E1294" s="64">
        <v>33818</v>
      </c>
      <c r="F1294" s="65">
        <v>35745</v>
      </c>
      <c r="G1294" s="65">
        <f t="shared" si="28"/>
        <v>1927</v>
      </c>
      <c r="H1294" s="65">
        <v>33818</v>
      </c>
      <c r="I1294" s="66">
        <f t="shared" si="29"/>
        <v>1927</v>
      </c>
      <c r="J1294" s="67">
        <v>5.3900000000000003E-2</v>
      </c>
      <c r="K1294" s="34">
        <v>35915</v>
      </c>
      <c r="L1294" s="56"/>
      <c r="M1294" s="35">
        <f t="shared" si="30"/>
        <v>33818</v>
      </c>
      <c r="N1294" s="35">
        <f t="shared" si="31"/>
        <v>2097</v>
      </c>
      <c r="O1294" s="36">
        <f t="shared" si="27"/>
        <v>5.8387860225532509E-2</v>
      </c>
    </row>
    <row r="1295" spans="1:15" x14ac:dyDescent="0.25">
      <c r="A1295" s="39">
        <v>150105</v>
      </c>
      <c r="B1295" s="30" t="s">
        <v>50</v>
      </c>
      <c r="C1295" s="30" t="s">
        <v>50</v>
      </c>
      <c r="D1295" s="30" t="s">
        <v>1286</v>
      </c>
      <c r="E1295" s="64">
        <v>83361</v>
      </c>
      <c r="F1295" s="65">
        <v>92153</v>
      </c>
      <c r="G1295" s="65">
        <f t="shared" si="28"/>
        <v>8792</v>
      </c>
      <c r="H1295" s="65">
        <v>83048</v>
      </c>
      <c r="I1295" s="66">
        <f t="shared" si="29"/>
        <v>9105</v>
      </c>
      <c r="J1295" s="67">
        <v>9.8799999999999999E-2</v>
      </c>
      <c r="K1295" s="34">
        <v>93111</v>
      </c>
      <c r="L1295" s="56"/>
      <c r="M1295" s="35">
        <f t="shared" si="30"/>
        <v>83048</v>
      </c>
      <c r="N1295" s="35">
        <f t="shared" si="31"/>
        <v>10063</v>
      </c>
      <c r="O1295" s="36">
        <f t="shared" si="27"/>
        <v>0.1080753079657613</v>
      </c>
    </row>
    <row r="1296" spans="1:15" x14ac:dyDescent="0.25">
      <c r="A1296" s="39">
        <v>150106</v>
      </c>
      <c r="B1296" s="30" t="s">
        <v>50</v>
      </c>
      <c r="C1296" s="30" t="s">
        <v>50</v>
      </c>
      <c r="D1296" s="30" t="s">
        <v>1287</v>
      </c>
      <c r="E1296" s="64">
        <v>337865</v>
      </c>
      <c r="F1296" s="65">
        <v>376820</v>
      </c>
      <c r="G1296" s="65">
        <f t="shared" si="28"/>
        <v>38955</v>
      </c>
      <c r="H1296" s="65">
        <v>283341</v>
      </c>
      <c r="I1296" s="66">
        <f t="shared" si="29"/>
        <v>93479</v>
      </c>
      <c r="J1296" s="67">
        <v>0.24809999999999999</v>
      </c>
      <c r="K1296" s="34">
        <v>396560</v>
      </c>
      <c r="L1296" s="56"/>
      <c r="M1296" s="35">
        <f t="shared" si="30"/>
        <v>283341</v>
      </c>
      <c r="N1296" s="35">
        <f t="shared" si="31"/>
        <v>113219</v>
      </c>
      <c r="O1296" s="36">
        <f t="shared" si="27"/>
        <v>0.2855028242888844</v>
      </c>
    </row>
    <row r="1297" spans="1:15" x14ac:dyDescent="0.25">
      <c r="A1297" s="39">
        <v>150107</v>
      </c>
      <c r="B1297" s="30" t="s">
        <v>50</v>
      </c>
      <c r="C1297" s="30" t="s">
        <v>50</v>
      </c>
      <c r="D1297" s="30" t="s">
        <v>1288</v>
      </c>
      <c r="E1297" s="64">
        <v>41898</v>
      </c>
      <c r="F1297" s="65">
        <v>43897</v>
      </c>
      <c r="G1297" s="65">
        <f t="shared" si="28"/>
        <v>1999</v>
      </c>
      <c r="H1297" s="65">
        <v>41044</v>
      </c>
      <c r="I1297" s="66">
        <f t="shared" si="29"/>
        <v>2853</v>
      </c>
      <c r="J1297" s="67">
        <v>6.5000000000000002E-2</v>
      </c>
      <c r="K1297" s="34">
        <v>44157</v>
      </c>
      <c r="L1297" s="56"/>
      <c r="M1297" s="35">
        <f t="shared" si="30"/>
        <v>41044</v>
      </c>
      <c r="N1297" s="35">
        <f t="shared" si="31"/>
        <v>3113</v>
      </c>
      <c r="O1297" s="36">
        <f t="shared" si="27"/>
        <v>7.0498448717077694E-2</v>
      </c>
    </row>
    <row r="1298" spans="1:15" x14ac:dyDescent="0.25">
      <c r="A1298" s="39">
        <v>150108</v>
      </c>
      <c r="B1298" s="30" t="s">
        <v>50</v>
      </c>
      <c r="C1298" s="30" t="s">
        <v>50</v>
      </c>
      <c r="D1298" s="30" t="s">
        <v>1289</v>
      </c>
      <c r="E1298" s="64">
        <v>310664</v>
      </c>
      <c r="F1298" s="65">
        <v>349855</v>
      </c>
      <c r="G1298" s="65">
        <f t="shared" si="28"/>
        <v>39191</v>
      </c>
      <c r="H1298" s="65">
        <v>303522</v>
      </c>
      <c r="I1298" s="66">
        <f t="shared" si="29"/>
        <v>46333</v>
      </c>
      <c r="J1298" s="67">
        <v>0.13239999999999999</v>
      </c>
      <c r="K1298" s="34">
        <v>355978</v>
      </c>
      <c r="L1298" s="56"/>
      <c r="M1298" s="35">
        <f t="shared" si="30"/>
        <v>303522</v>
      </c>
      <c r="N1298" s="35">
        <f t="shared" si="31"/>
        <v>52456</v>
      </c>
      <c r="O1298" s="36">
        <f t="shared" si="27"/>
        <v>0.14735742096421689</v>
      </c>
    </row>
    <row r="1299" spans="1:15" x14ac:dyDescent="0.25">
      <c r="A1299" s="39">
        <v>150109</v>
      </c>
      <c r="B1299" s="30" t="s">
        <v>50</v>
      </c>
      <c r="C1299" s="30" t="s">
        <v>50</v>
      </c>
      <c r="D1299" s="30" t="s">
        <v>1290</v>
      </c>
      <c r="E1299" s="64">
        <v>35233</v>
      </c>
      <c r="F1299" s="65">
        <v>37602</v>
      </c>
      <c r="G1299" s="65">
        <f t="shared" si="28"/>
        <v>2369</v>
      </c>
      <c r="H1299" s="65">
        <v>21959</v>
      </c>
      <c r="I1299" s="66">
        <f t="shared" si="29"/>
        <v>15643</v>
      </c>
      <c r="J1299" s="67">
        <v>0.41599999999999998</v>
      </c>
      <c r="K1299" s="34">
        <v>38842</v>
      </c>
      <c r="L1299" s="56"/>
      <c r="M1299" s="35">
        <f t="shared" si="30"/>
        <v>21959</v>
      </c>
      <c r="N1299" s="35">
        <f t="shared" si="31"/>
        <v>16883</v>
      </c>
      <c r="O1299" s="36">
        <f t="shared" si="27"/>
        <v>0.43465835950774934</v>
      </c>
    </row>
    <row r="1300" spans="1:15" x14ac:dyDescent="0.25">
      <c r="A1300" s="39">
        <v>150110</v>
      </c>
      <c r="B1300" s="30" t="s">
        <v>50</v>
      </c>
      <c r="C1300" s="30" t="s">
        <v>50</v>
      </c>
      <c r="D1300" s="30" t="s">
        <v>1091</v>
      </c>
      <c r="E1300" s="64">
        <v>517235</v>
      </c>
      <c r="F1300" s="65">
        <v>566314</v>
      </c>
      <c r="G1300" s="65">
        <f t="shared" si="28"/>
        <v>49079</v>
      </c>
      <c r="H1300" s="65">
        <v>495371</v>
      </c>
      <c r="I1300" s="66">
        <f t="shared" si="29"/>
        <v>70943</v>
      </c>
      <c r="J1300" s="67">
        <v>0.12529999999999999</v>
      </c>
      <c r="K1300" s="34">
        <v>573884</v>
      </c>
      <c r="L1300" s="56"/>
      <c r="M1300" s="35">
        <f t="shared" si="30"/>
        <v>495371</v>
      </c>
      <c r="N1300" s="35">
        <f t="shared" si="31"/>
        <v>78513</v>
      </c>
      <c r="O1300" s="36">
        <f t="shared" si="27"/>
        <v>0.13680987795442981</v>
      </c>
    </row>
    <row r="1301" spans="1:15" x14ac:dyDescent="0.25">
      <c r="A1301" s="39">
        <v>150111</v>
      </c>
      <c r="B1301" s="30" t="s">
        <v>50</v>
      </c>
      <c r="C1301" s="30" t="s">
        <v>50</v>
      </c>
      <c r="D1301" s="30" t="s">
        <v>1291</v>
      </c>
      <c r="E1301" s="64">
        <v>197993</v>
      </c>
      <c r="F1301" s="65">
        <v>218277</v>
      </c>
      <c r="G1301" s="65">
        <f t="shared" si="28"/>
        <v>20284</v>
      </c>
      <c r="H1301" s="65">
        <v>195717</v>
      </c>
      <c r="I1301" s="66">
        <f t="shared" si="29"/>
        <v>22560</v>
      </c>
      <c r="J1301" s="67">
        <v>0.10340000000000001</v>
      </c>
      <c r="K1301" s="34">
        <v>221974</v>
      </c>
      <c r="L1301" s="56"/>
      <c r="M1301" s="35">
        <f t="shared" si="30"/>
        <v>195717</v>
      </c>
      <c r="N1301" s="35">
        <f t="shared" si="31"/>
        <v>26257</v>
      </c>
      <c r="O1301" s="36">
        <f t="shared" si="27"/>
        <v>0.11828862839792048</v>
      </c>
    </row>
    <row r="1302" spans="1:15" x14ac:dyDescent="0.25">
      <c r="A1302" s="39">
        <v>150112</v>
      </c>
      <c r="B1302" s="30" t="s">
        <v>50</v>
      </c>
      <c r="C1302" s="30" t="s">
        <v>50</v>
      </c>
      <c r="D1302" s="30" t="s">
        <v>165</v>
      </c>
      <c r="E1302" s="64">
        <v>209257</v>
      </c>
      <c r="F1302" s="65">
        <v>221551</v>
      </c>
      <c r="G1302" s="65">
        <f t="shared" si="28"/>
        <v>12294</v>
      </c>
      <c r="H1302" s="65">
        <v>202554</v>
      </c>
      <c r="I1302" s="66">
        <f t="shared" si="29"/>
        <v>18997</v>
      </c>
      <c r="J1302" s="67">
        <v>8.5699999999999998E-2</v>
      </c>
      <c r="K1302" s="34">
        <v>222850</v>
      </c>
      <c r="L1302" s="56"/>
      <c r="M1302" s="35">
        <f t="shared" si="30"/>
        <v>202554</v>
      </c>
      <c r="N1302" s="35">
        <f t="shared" si="31"/>
        <v>20296</v>
      </c>
      <c r="O1302" s="36">
        <f t="shared" si="27"/>
        <v>9.1074713933138887E-2</v>
      </c>
    </row>
    <row r="1303" spans="1:15" x14ac:dyDescent="0.25">
      <c r="A1303" s="39">
        <v>150113</v>
      </c>
      <c r="B1303" s="30" t="s">
        <v>50</v>
      </c>
      <c r="C1303" s="30" t="s">
        <v>50</v>
      </c>
      <c r="D1303" s="30" t="s">
        <v>1292</v>
      </c>
      <c r="E1303" s="64">
        <v>72441</v>
      </c>
      <c r="F1303" s="65">
        <v>80377</v>
      </c>
      <c r="G1303" s="65">
        <f t="shared" si="28"/>
        <v>7936</v>
      </c>
      <c r="H1303" s="65">
        <v>71530</v>
      </c>
      <c r="I1303" s="66">
        <f t="shared" si="29"/>
        <v>8847</v>
      </c>
      <c r="J1303" s="67">
        <v>0.1101</v>
      </c>
      <c r="K1303" s="34">
        <v>81743</v>
      </c>
      <c r="L1303" s="56"/>
      <c r="M1303" s="35">
        <f t="shared" si="30"/>
        <v>71530</v>
      </c>
      <c r="N1303" s="35">
        <f t="shared" si="31"/>
        <v>10213</v>
      </c>
      <c r="O1303" s="36">
        <f t="shared" si="27"/>
        <v>0.12494036186584784</v>
      </c>
    </row>
    <row r="1304" spans="1:15" x14ac:dyDescent="0.25">
      <c r="A1304" s="39">
        <v>150114</v>
      </c>
      <c r="B1304" s="30" t="s">
        <v>50</v>
      </c>
      <c r="C1304" s="30" t="s">
        <v>50</v>
      </c>
      <c r="D1304" s="30" t="s">
        <v>1293</v>
      </c>
      <c r="E1304" s="64">
        <v>140434</v>
      </c>
      <c r="F1304" s="65">
        <v>157820</v>
      </c>
      <c r="G1304" s="65">
        <f t="shared" si="28"/>
        <v>17386</v>
      </c>
      <c r="H1304" s="65">
        <v>139458</v>
      </c>
      <c r="I1304" s="66">
        <f t="shared" si="29"/>
        <v>18362</v>
      </c>
      <c r="J1304" s="67">
        <v>0.1163</v>
      </c>
      <c r="K1304" s="34">
        <v>160244</v>
      </c>
      <c r="L1304" s="29">
        <v>2659</v>
      </c>
      <c r="M1304" s="35">
        <f t="shared" si="30"/>
        <v>142117</v>
      </c>
      <c r="N1304" s="35">
        <f t="shared" si="31"/>
        <v>18127</v>
      </c>
      <c r="O1304" s="36">
        <f t="shared" si="27"/>
        <v>0.11312124010883402</v>
      </c>
    </row>
    <row r="1305" spans="1:15" x14ac:dyDescent="0.25">
      <c r="A1305" s="39">
        <v>150115</v>
      </c>
      <c r="B1305" s="30" t="s">
        <v>50</v>
      </c>
      <c r="C1305" s="30" t="s">
        <v>50</v>
      </c>
      <c r="D1305" s="30" t="s">
        <v>1255</v>
      </c>
      <c r="E1305" s="64">
        <v>169717</v>
      </c>
      <c r="F1305" s="65">
        <v>188900</v>
      </c>
      <c r="G1305" s="65">
        <f t="shared" si="28"/>
        <v>19183</v>
      </c>
      <c r="H1305" s="65">
        <v>169683</v>
      </c>
      <c r="I1305" s="66">
        <f t="shared" si="29"/>
        <v>19217</v>
      </c>
      <c r="J1305" s="67">
        <v>0.1017</v>
      </c>
      <c r="K1305" s="34">
        <v>188619</v>
      </c>
      <c r="L1305" s="56"/>
      <c r="M1305" s="35">
        <f t="shared" si="30"/>
        <v>169683</v>
      </c>
      <c r="N1305" s="35">
        <f t="shared" si="31"/>
        <v>18936</v>
      </c>
      <c r="O1305" s="36">
        <f t="shared" si="27"/>
        <v>0.10039285543874159</v>
      </c>
    </row>
    <row r="1306" spans="1:15" x14ac:dyDescent="0.25">
      <c r="A1306" s="39">
        <v>150116</v>
      </c>
      <c r="B1306" s="30" t="s">
        <v>50</v>
      </c>
      <c r="C1306" s="30" t="s">
        <v>50</v>
      </c>
      <c r="D1306" s="30" t="s">
        <v>1294</v>
      </c>
      <c r="E1306" s="64">
        <v>54174</v>
      </c>
      <c r="F1306" s="65">
        <v>59213</v>
      </c>
      <c r="G1306" s="65">
        <f t="shared" si="28"/>
        <v>5039</v>
      </c>
      <c r="H1306" s="65">
        <v>54119</v>
      </c>
      <c r="I1306" s="66">
        <f t="shared" si="29"/>
        <v>5094</v>
      </c>
      <c r="J1306" s="67">
        <v>8.5999999999999993E-2</v>
      </c>
      <c r="K1306" s="34">
        <v>59578</v>
      </c>
      <c r="L1306" s="56"/>
      <c r="M1306" s="35">
        <f t="shared" si="30"/>
        <v>54119</v>
      </c>
      <c r="N1306" s="35">
        <f t="shared" si="31"/>
        <v>5459</v>
      </c>
      <c r="O1306" s="36">
        <f t="shared" si="27"/>
        <v>9.1627782067206009E-2</v>
      </c>
    </row>
    <row r="1307" spans="1:15" x14ac:dyDescent="0.25">
      <c r="A1307" s="39">
        <v>150117</v>
      </c>
      <c r="B1307" s="30" t="s">
        <v>50</v>
      </c>
      <c r="C1307" s="30" t="s">
        <v>50</v>
      </c>
      <c r="D1307" s="30" t="s">
        <v>1295</v>
      </c>
      <c r="E1307" s="64">
        <v>322556</v>
      </c>
      <c r="F1307" s="65">
        <v>349100</v>
      </c>
      <c r="G1307" s="65">
        <f t="shared" si="28"/>
        <v>26544</v>
      </c>
      <c r="H1307" s="65">
        <v>321874</v>
      </c>
      <c r="I1307" s="66">
        <f t="shared" si="29"/>
        <v>27226</v>
      </c>
      <c r="J1307" s="67">
        <v>7.8E-2</v>
      </c>
      <c r="K1307" s="34">
        <v>351983</v>
      </c>
      <c r="L1307" s="56"/>
      <c r="M1307" s="35">
        <f t="shared" si="30"/>
        <v>321874</v>
      </c>
      <c r="N1307" s="35">
        <f t="shared" si="31"/>
        <v>30109</v>
      </c>
      <c r="O1307" s="36">
        <f t="shared" si="27"/>
        <v>8.5541063062704731E-2</v>
      </c>
    </row>
    <row r="1308" spans="1:15" x14ac:dyDescent="0.25">
      <c r="A1308" s="39">
        <v>150118</v>
      </c>
      <c r="B1308" s="30" t="s">
        <v>50</v>
      </c>
      <c r="C1308" s="30" t="s">
        <v>50</v>
      </c>
      <c r="D1308" s="30" t="s">
        <v>1296</v>
      </c>
      <c r="E1308" s="64">
        <v>244024</v>
      </c>
      <c r="F1308" s="65">
        <v>271822</v>
      </c>
      <c r="G1308" s="65">
        <f t="shared" si="28"/>
        <v>27798</v>
      </c>
      <c r="H1308" s="65">
        <v>161138</v>
      </c>
      <c r="I1308" s="66">
        <f t="shared" si="29"/>
        <v>110684</v>
      </c>
      <c r="J1308" s="67">
        <v>0.40720000000000001</v>
      </c>
      <c r="K1308" s="34">
        <v>283231</v>
      </c>
      <c r="L1308" s="29">
        <v>3271</v>
      </c>
      <c r="M1308" s="35">
        <f t="shared" si="30"/>
        <v>164409</v>
      </c>
      <c r="N1308" s="35">
        <f t="shared" si="31"/>
        <v>118822</v>
      </c>
      <c r="O1308" s="36">
        <f t="shared" si="27"/>
        <v>0.41952328664588268</v>
      </c>
    </row>
    <row r="1309" spans="1:15" x14ac:dyDescent="0.25">
      <c r="A1309" s="39">
        <v>150119</v>
      </c>
      <c r="B1309" s="30" t="s">
        <v>50</v>
      </c>
      <c r="C1309" s="30" t="s">
        <v>50</v>
      </c>
      <c r="D1309" s="30" t="s">
        <v>1297</v>
      </c>
      <c r="E1309" s="64">
        <v>89692</v>
      </c>
      <c r="F1309" s="65">
        <v>103387</v>
      </c>
      <c r="G1309" s="65">
        <f t="shared" si="28"/>
        <v>13695</v>
      </c>
      <c r="H1309" s="65">
        <v>67174</v>
      </c>
      <c r="I1309" s="66">
        <f t="shared" si="29"/>
        <v>36213</v>
      </c>
      <c r="J1309" s="67">
        <v>0.3503</v>
      </c>
      <c r="K1309" s="34">
        <v>108140</v>
      </c>
      <c r="L1309" s="56"/>
      <c r="M1309" s="35">
        <f t="shared" si="30"/>
        <v>67174</v>
      </c>
      <c r="N1309" s="35">
        <f t="shared" si="31"/>
        <v>40966</v>
      </c>
      <c r="O1309" s="36">
        <f t="shared" si="27"/>
        <v>0.37882374699463656</v>
      </c>
    </row>
    <row r="1310" spans="1:15" x14ac:dyDescent="0.25">
      <c r="A1310" s="39">
        <v>150120</v>
      </c>
      <c r="B1310" s="30" t="s">
        <v>50</v>
      </c>
      <c r="C1310" s="30" t="s">
        <v>50</v>
      </c>
      <c r="D1310" s="30" t="s">
        <v>1298</v>
      </c>
      <c r="E1310" s="64">
        <v>60034</v>
      </c>
      <c r="F1310" s="65">
        <v>63856</v>
      </c>
      <c r="G1310" s="65">
        <f t="shared" si="28"/>
        <v>3822</v>
      </c>
      <c r="H1310" s="65">
        <v>59059</v>
      </c>
      <c r="I1310" s="66">
        <f t="shared" si="29"/>
        <v>4797</v>
      </c>
      <c r="J1310" s="67">
        <v>7.51E-2</v>
      </c>
      <c r="K1310" s="34">
        <v>65139</v>
      </c>
      <c r="L1310" s="56"/>
      <c r="M1310" s="35">
        <f t="shared" si="30"/>
        <v>59059</v>
      </c>
      <c r="N1310" s="35">
        <f t="shared" si="31"/>
        <v>6080</v>
      </c>
      <c r="O1310" s="36">
        <f t="shared" si="27"/>
        <v>9.3338859976358254E-2</v>
      </c>
    </row>
    <row r="1311" spans="1:15" x14ac:dyDescent="0.25">
      <c r="A1311" s="39">
        <v>150121</v>
      </c>
      <c r="B1311" s="30" t="s">
        <v>50</v>
      </c>
      <c r="C1311" s="30" t="s">
        <v>50</v>
      </c>
      <c r="D1311" s="30" t="s">
        <v>1299</v>
      </c>
      <c r="E1311" s="64">
        <v>83700</v>
      </c>
      <c r="F1311" s="65">
        <v>92250</v>
      </c>
      <c r="G1311" s="65">
        <f t="shared" si="28"/>
        <v>8550</v>
      </c>
      <c r="H1311" s="65">
        <v>82747</v>
      </c>
      <c r="I1311" s="66">
        <f t="shared" si="29"/>
        <v>9503</v>
      </c>
      <c r="J1311" s="67">
        <v>0.10299999999999999</v>
      </c>
      <c r="K1311" s="34">
        <v>94010</v>
      </c>
      <c r="L1311" s="56"/>
      <c r="M1311" s="35">
        <f t="shared" si="30"/>
        <v>82747</v>
      </c>
      <c r="N1311" s="35">
        <f t="shared" si="31"/>
        <v>11263</v>
      </c>
      <c r="O1311" s="36">
        <f t="shared" si="27"/>
        <v>0.11980640357408787</v>
      </c>
    </row>
    <row r="1312" spans="1:15" x14ac:dyDescent="0.25">
      <c r="A1312" s="39">
        <v>150122</v>
      </c>
      <c r="B1312" s="30" t="s">
        <v>50</v>
      </c>
      <c r="C1312" s="30" t="s">
        <v>50</v>
      </c>
      <c r="D1312" s="30" t="s">
        <v>414</v>
      </c>
      <c r="E1312" s="64">
        <v>98906</v>
      </c>
      <c r="F1312" s="65">
        <v>106735</v>
      </c>
      <c r="G1312" s="65">
        <f t="shared" si="28"/>
        <v>7829</v>
      </c>
      <c r="H1312" s="65">
        <v>97322</v>
      </c>
      <c r="I1312" s="66">
        <f t="shared" si="29"/>
        <v>9413</v>
      </c>
      <c r="J1312" s="67">
        <v>8.8200000000000001E-2</v>
      </c>
      <c r="K1312" s="34">
        <v>108855</v>
      </c>
      <c r="L1312" s="56"/>
      <c r="M1312" s="35">
        <f t="shared" si="30"/>
        <v>97322</v>
      </c>
      <c r="N1312" s="35">
        <f t="shared" si="31"/>
        <v>11533</v>
      </c>
      <c r="O1312" s="36">
        <f t="shared" si="27"/>
        <v>0.10594827982178127</v>
      </c>
    </row>
    <row r="1313" spans="1:15" x14ac:dyDescent="0.25">
      <c r="A1313" s="39">
        <v>150123</v>
      </c>
      <c r="B1313" s="30" t="s">
        <v>50</v>
      </c>
      <c r="C1313" s="30" t="s">
        <v>50</v>
      </c>
      <c r="D1313" s="30" t="s">
        <v>1300</v>
      </c>
      <c r="E1313" s="64">
        <v>111875</v>
      </c>
      <c r="F1313" s="65">
        <v>132677</v>
      </c>
      <c r="G1313" s="65">
        <f t="shared" si="28"/>
        <v>20802</v>
      </c>
      <c r="H1313" s="65">
        <v>75992</v>
      </c>
      <c r="I1313" s="66">
        <f t="shared" si="29"/>
        <v>56685</v>
      </c>
      <c r="J1313" s="67">
        <v>0.42720000000000002</v>
      </c>
      <c r="K1313" s="34">
        <v>140636</v>
      </c>
      <c r="L1313" s="56"/>
      <c r="M1313" s="35">
        <f t="shared" si="30"/>
        <v>75992</v>
      </c>
      <c r="N1313" s="35">
        <f t="shared" si="31"/>
        <v>64644</v>
      </c>
      <c r="O1313" s="36">
        <f t="shared" si="27"/>
        <v>0.45965471145368186</v>
      </c>
    </row>
    <row r="1314" spans="1:15" x14ac:dyDescent="0.25">
      <c r="A1314" s="39">
        <v>150124</v>
      </c>
      <c r="B1314" s="30" t="s">
        <v>50</v>
      </c>
      <c r="C1314" s="30" t="s">
        <v>50</v>
      </c>
      <c r="D1314" s="30" t="s">
        <v>1301</v>
      </c>
      <c r="E1314" s="64">
        <v>14889</v>
      </c>
      <c r="F1314" s="65">
        <v>16032</v>
      </c>
      <c r="G1314" s="65">
        <f t="shared" si="28"/>
        <v>1143</v>
      </c>
      <c r="H1314" s="65">
        <v>8276</v>
      </c>
      <c r="I1314" s="66">
        <f t="shared" si="29"/>
        <v>7756</v>
      </c>
      <c r="J1314" s="67">
        <v>0.48380000000000001</v>
      </c>
      <c r="K1314" s="34">
        <v>16615</v>
      </c>
      <c r="L1314" s="56"/>
      <c r="M1314" s="35">
        <f t="shared" si="30"/>
        <v>8276</v>
      </c>
      <c r="N1314" s="35">
        <f t="shared" si="31"/>
        <v>8339</v>
      </c>
      <c r="O1314" s="36">
        <f t="shared" si="27"/>
        <v>0.50189587721938012</v>
      </c>
    </row>
    <row r="1315" spans="1:15" x14ac:dyDescent="0.25">
      <c r="A1315" s="39">
        <v>150125</v>
      </c>
      <c r="B1315" s="30" t="s">
        <v>50</v>
      </c>
      <c r="C1315" s="30" t="s">
        <v>50</v>
      </c>
      <c r="D1315" s="30" t="s">
        <v>1302</v>
      </c>
      <c r="E1315" s="64">
        <v>335176</v>
      </c>
      <c r="F1315" s="65">
        <v>379550</v>
      </c>
      <c r="G1315" s="65">
        <f t="shared" si="28"/>
        <v>44374</v>
      </c>
      <c r="H1315" s="65">
        <v>288435</v>
      </c>
      <c r="I1315" s="66">
        <f t="shared" si="29"/>
        <v>91115</v>
      </c>
      <c r="J1315" s="67">
        <v>0.24010000000000001</v>
      </c>
      <c r="K1315" s="34">
        <v>395819</v>
      </c>
      <c r="L1315" s="56"/>
      <c r="M1315" s="35">
        <f t="shared" si="30"/>
        <v>288435</v>
      </c>
      <c r="N1315" s="35">
        <f t="shared" si="31"/>
        <v>107384</v>
      </c>
      <c r="O1315" s="36">
        <f t="shared" si="27"/>
        <v>0.27129571849759615</v>
      </c>
    </row>
    <row r="1316" spans="1:15" x14ac:dyDescent="0.25">
      <c r="A1316" s="39">
        <v>150126</v>
      </c>
      <c r="B1316" s="30" t="s">
        <v>50</v>
      </c>
      <c r="C1316" s="30" t="s">
        <v>50</v>
      </c>
      <c r="D1316" s="30" t="s">
        <v>1303</v>
      </c>
      <c r="E1316" s="64">
        <v>17299</v>
      </c>
      <c r="F1316" s="65">
        <v>19948</v>
      </c>
      <c r="G1316" s="65">
        <f t="shared" si="28"/>
        <v>2649</v>
      </c>
      <c r="H1316" s="65">
        <v>9103</v>
      </c>
      <c r="I1316" s="66">
        <f t="shared" si="29"/>
        <v>10845</v>
      </c>
      <c r="J1316" s="67">
        <v>0.54369999999999996</v>
      </c>
      <c r="K1316" s="34">
        <v>22215</v>
      </c>
      <c r="L1316" s="56"/>
      <c r="M1316" s="35">
        <f t="shared" si="30"/>
        <v>9103</v>
      </c>
      <c r="N1316" s="35">
        <f t="shared" si="31"/>
        <v>13112</v>
      </c>
      <c r="O1316" s="36">
        <f t="shared" si="27"/>
        <v>0.59023182534323659</v>
      </c>
    </row>
    <row r="1317" spans="1:15" x14ac:dyDescent="0.25">
      <c r="A1317" s="39">
        <v>150127</v>
      </c>
      <c r="B1317" s="30" t="s">
        <v>50</v>
      </c>
      <c r="C1317" s="30" t="s">
        <v>50</v>
      </c>
      <c r="D1317" s="30" t="s">
        <v>1304</v>
      </c>
      <c r="E1317" s="64">
        <v>6944</v>
      </c>
      <c r="F1317" s="65">
        <v>7954</v>
      </c>
      <c r="G1317" s="65">
        <f t="shared" si="28"/>
        <v>1010</v>
      </c>
      <c r="H1317" s="65">
        <v>2034</v>
      </c>
      <c r="I1317" s="66">
        <f t="shared" si="29"/>
        <v>5920</v>
      </c>
      <c r="J1317" s="67">
        <v>0.74429999999999996</v>
      </c>
      <c r="K1317" s="34">
        <v>8242</v>
      </c>
      <c r="L1317" s="56"/>
      <c r="M1317" s="35">
        <f t="shared" si="30"/>
        <v>2034</v>
      </c>
      <c r="N1317" s="35">
        <f t="shared" si="31"/>
        <v>6208</v>
      </c>
      <c r="O1317" s="36">
        <f t="shared" si="27"/>
        <v>0.75321523901965537</v>
      </c>
    </row>
    <row r="1318" spans="1:15" x14ac:dyDescent="0.25">
      <c r="A1318" s="39">
        <v>150128</v>
      </c>
      <c r="B1318" s="30" t="s">
        <v>50</v>
      </c>
      <c r="C1318" s="30" t="s">
        <v>50</v>
      </c>
      <c r="D1318" s="30" t="s">
        <v>1305</v>
      </c>
      <c r="E1318" s="64">
        <v>171772</v>
      </c>
      <c r="F1318" s="65">
        <v>179892</v>
      </c>
      <c r="G1318" s="65">
        <f t="shared" si="28"/>
        <v>8120</v>
      </c>
      <c r="H1318" s="65">
        <v>170389</v>
      </c>
      <c r="I1318" s="66">
        <f t="shared" si="29"/>
        <v>9503</v>
      </c>
      <c r="J1318" s="67">
        <v>5.28E-2</v>
      </c>
      <c r="K1318" s="34">
        <v>180260</v>
      </c>
      <c r="L1318" s="29">
        <v>6766</v>
      </c>
      <c r="M1318" s="35">
        <f t="shared" si="30"/>
        <v>177155</v>
      </c>
      <c r="N1318" s="35">
        <f t="shared" si="31"/>
        <v>3105</v>
      </c>
      <c r="O1318" s="36">
        <f t="shared" si="27"/>
        <v>1.7225119272162432E-2</v>
      </c>
    </row>
    <row r="1319" spans="1:15" x14ac:dyDescent="0.25">
      <c r="A1319" s="39">
        <v>150129</v>
      </c>
      <c r="B1319" s="30" t="s">
        <v>50</v>
      </c>
      <c r="C1319" s="30" t="s">
        <v>50</v>
      </c>
      <c r="D1319" s="30" t="s">
        <v>1306</v>
      </c>
      <c r="E1319" s="64">
        <v>7283</v>
      </c>
      <c r="F1319" s="65">
        <v>8266</v>
      </c>
      <c r="G1319" s="65">
        <f t="shared" si="28"/>
        <v>983</v>
      </c>
      <c r="H1319" s="65">
        <v>6827</v>
      </c>
      <c r="I1319" s="66">
        <f t="shared" si="29"/>
        <v>1439</v>
      </c>
      <c r="J1319" s="67">
        <v>0.1741</v>
      </c>
      <c r="K1319" s="34">
        <v>8539</v>
      </c>
      <c r="L1319" s="56"/>
      <c r="M1319" s="35">
        <f t="shared" si="30"/>
        <v>6827</v>
      </c>
      <c r="N1319" s="35">
        <f t="shared" si="31"/>
        <v>1712</v>
      </c>
      <c r="O1319" s="36">
        <f t="shared" si="27"/>
        <v>0.2004918608736386</v>
      </c>
    </row>
    <row r="1320" spans="1:15" x14ac:dyDescent="0.25">
      <c r="A1320" s="39">
        <v>150130</v>
      </c>
      <c r="B1320" s="30" t="s">
        <v>50</v>
      </c>
      <c r="C1320" s="30" t="s">
        <v>50</v>
      </c>
      <c r="D1320" s="30" t="s">
        <v>1307</v>
      </c>
      <c r="E1320" s="64">
        <v>111710</v>
      </c>
      <c r="F1320" s="65">
        <v>125183</v>
      </c>
      <c r="G1320" s="65">
        <f t="shared" si="28"/>
        <v>13473</v>
      </c>
      <c r="H1320" s="65">
        <v>111002</v>
      </c>
      <c r="I1320" s="66">
        <f t="shared" si="29"/>
        <v>14181</v>
      </c>
      <c r="J1320" s="67">
        <v>0.1133</v>
      </c>
      <c r="K1320" s="34">
        <v>127102</v>
      </c>
      <c r="L1320" s="56"/>
      <c r="M1320" s="35">
        <f t="shared" si="30"/>
        <v>111002</v>
      </c>
      <c r="N1320" s="35">
        <f t="shared" si="31"/>
        <v>16100</v>
      </c>
      <c r="O1320" s="36">
        <f t="shared" si="27"/>
        <v>0.12666991864801497</v>
      </c>
    </row>
    <row r="1321" spans="1:15" x14ac:dyDescent="0.25">
      <c r="A1321" s="39">
        <v>150131</v>
      </c>
      <c r="B1321" s="30" t="s">
        <v>50</v>
      </c>
      <c r="C1321" s="30" t="s">
        <v>50</v>
      </c>
      <c r="D1321" s="30" t="s">
        <v>920</v>
      </c>
      <c r="E1321" s="64">
        <v>60223</v>
      </c>
      <c r="F1321" s="65">
        <v>66878</v>
      </c>
      <c r="G1321" s="65">
        <f t="shared" si="28"/>
        <v>6655</v>
      </c>
      <c r="H1321" s="65">
        <v>59872</v>
      </c>
      <c r="I1321" s="66">
        <f t="shared" si="29"/>
        <v>7006</v>
      </c>
      <c r="J1321" s="67">
        <v>0.1048</v>
      </c>
      <c r="K1321" s="34">
        <v>67703</v>
      </c>
      <c r="L1321" s="56"/>
      <c r="M1321" s="35">
        <f t="shared" si="30"/>
        <v>59872</v>
      </c>
      <c r="N1321" s="35">
        <f t="shared" si="31"/>
        <v>7831</v>
      </c>
      <c r="O1321" s="36">
        <f t="shared" si="27"/>
        <v>0.11566695715108637</v>
      </c>
    </row>
    <row r="1322" spans="1:15" x14ac:dyDescent="0.25">
      <c r="A1322" s="39">
        <v>150132</v>
      </c>
      <c r="B1322" s="30" t="s">
        <v>50</v>
      </c>
      <c r="C1322" s="30" t="s">
        <v>50</v>
      </c>
      <c r="D1322" s="30" t="s">
        <v>1308</v>
      </c>
      <c r="E1322" s="64">
        <v>1024745</v>
      </c>
      <c r="F1322" s="65">
        <v>1152258</v>
      </c>
      <c r="G1322" s="65">
        <f t="shared" si="28"/>
        <v>127513</v>
      </c>
      <c r="H1322" s="65">
        <v>920368</v>
      </c>
      <c r="I1322" s="66">
        <f t="shared" si="29"/>
        <v>231890</v>
      </c>
      <c r="J1322" s="67">
        <v>0.20119999999999999</v>
      </c>
      <c r="K1322" s="34">
        <v>1177629</v>
      </c>
      <c r="L1322" s="29">
        <v>15726</v>
      </c>
      <c r="M1322" s="35">
        <f t="shared" si="30"/>
        <v>936094</v>
      </c>
      <c r="N1322" s="35">
        <f t="shared" si="31"/>
        <v>241535</v>
      </c>
      <c r="O1322" s="36">
        <f t="shared" si="27"/>
        <v>0.20510279553237903</v>
      </c>
    </row>
    <row r="1323" spans="1:15" x14ac:dyDescent="0.25">
      <c r="A1323" s="39">
        <v>150133</v>
      </c>
      <c r="B1323" s="30" t="s">
        <v>50</v>
      </c>
      <c r="C1323" s="30" t="s">
        <v>50</v>
      </c>
      <c r="D1323" s="30" t="s">
        <v>1309</v>
      </c>
      <c r="E1323" s="64">
        <v>349177</v>
      </c>
      <c r="F1323" s="65">
        <v>408538</v>
      </c>
      <c r="G1323" s="65">
        <f t="shared" si="28"/>
        <v>59361</v>
      </c>
      <c r="H1323" s="65">
        <v>334741</v>
      </c>
      <c r="I1323" s="66">
        <f t="shared" si="29"/>
        <v>73797</v>
      </c>
      <c r="J1323" s="67">
        <v>0.18060000000000001</v>
      </c>
      <c r="K1323" s="34">
        <v>412865</v>
      </c>
      <c r="L1323" s="56"/>
      <c r="M1323" s="35">
        <f t="shared" si="30"/>
        <v>334741</v>
      </c>
      <c r="N1323" s="35">
        <f t="shared" si="31"/>
        <v>78124</v>
      </c>
      <c r="O1323" s="36">
        <f t="shared" si="27"/>
        <v>0.18922408051057851</v>
      </c>
    </row>
    <row r="1324" spans="1:15" x14ac:dyDescent="0.25">
      <c r="A1324" s="39">
        <v>150134</v>
      </c>
      <c r="B1324" s="30" t="s">
        <v>50</v>
      </c>
      <c r="C1324" s="30" t="s">
        <v>50</v>
      </c>
      <c r="D1324" s="30" t="s">
        <v>212</v>
      </c>
      <c r="E1324" s="64">
        <v>51017</v>
      </c>
      <c r="F1324" s="65">
        <v>55688</v>
      </c>
      <c r="G1324" s="65">
        <f t="shared" si="28"/>
        <v>4671</v>
      </c>
      <c r="H1324" s="65">
        <v>51007</v>
      </c>
      <c r="I1324" s="66">
        <f t="shared" si="29"/>
        <v>4681</v>
      </c>
      <c r="J1324" s="67">
        <v>8.4099999999999994E-2</v>
      </c>
      <c r="K1324" s="34">
        <v>55793</v>
      </c>
      <c r="L1324" s="56"/>
      <c r="M1324" s="35">
        <f t="shared" si="30"/>
        <v>51007</v>
      </c>
      <c r="N1324" s="35">
        <f t="shared" si="31"/>
        <v>4786</v>
      </c>
      <c r="O1324" s="36">
        <f t="shared" si="27"/>
        <v>8.5781370422812891E-2</v>
      </c>
    </row>
    <row r="1325" spans="1:15" x14ac:dyDescent="0.25">
      <c r="A1325" s="39">
        <v>150135</v>
      </c>
      <c r="B1325" s="30" t="s">
        <v>50</v>
      </c>
      <c r="C1325" s="30" t="s">
        <v>50</v>
      </c>
      <c r="D1325" s="30" t="s">
        <v>1310</v>
      </c>
      <c r="E1325" s="64">
        <v>652103</v>
      </c>
      <c r="F1325" s="65">
        <v>729268</v>
      </c>
      <c r="G1325" s="65">
        <f t="shared" si="28"/>
        <v>77165</v>
      </c>
      <c r="H1325" s="65">
        <v>632690</v>
      </c>
      <c r="I1325" s="66">
        <f t="shared" si="29"/>
        <v>96578</v>
      </c>
      <c r="J1325" s="67">
        <v>0.13239999999999999</v>
      </c>
      <c r="K1325" s="34">
        <v>744050</v>
      </c>
      <c r="L1325" s="56"/>
      <c r="M1325" s="35">
        <f t="shared" si="30"/>
        <v>632690</v>
      </c>
      <c r="N1325" s="35">
        <f t="shared" si="31"/>
        <v>111360</v>
      </c>
      <c r="O1325" s="36">
        <f t="shared" si="27"/>
        <v>0.14966736106444459</v>
      </c>
    </row>
    <row r="1326" spans="1:15" x14ac:dyDescent="0.25">
      <c r="A1326" s="39">
        <v>150136</v>
      </c>
      <c r="B1326" s="30" t="s">
        <v>50</v>
      </c>
      <c r="C1326" s="30" t="s">
        <v>50</v>
      </c>
      <c r="D1326" s="30" t="s">
        <v>553</v>
      </c>
      <c r="E1326" s="64">
        <v>154587</v>
      </c>
      <c r="F1326" s="65">
        <v>169282</v>
      </c>
      <c r="G1326" s="65">
        <f t="shared" si="28"/>
        <v>14695</v>
      </c>
      <c r="H1326" s="65">
        <v>152265</v>
      </c>
      <c r="I1326" s="66">
        <f t="shared" si="29"/>
        <v>17017</v>
      </c>
      <c r="J1326" s="67">
        <v>0.10050000000000001</v>
      </c>
      <c r="K1326" s="34">
        <v>173309</v>
      </c>
      <c r="L1326" s="56"/>
      <c r="M1326" s="35">
        <f t="shared" si="30"/>
        <v>152265</v>
      </c>
      <c r="N1326" s="35">
        <f t="shared" si="31"/>
        <v>21044</v>
      </c>
      <c r="O1326" s="36">
        <f t="shared" si="27"/>
        <v>0.121424738472901</v>
      </c>
    </row>
    <row r="1327" spans="1:15" x14ac:dyDescent="0.25">
      <c r="A1327" s="39">
        <v>150137</v>
      </c>
      <c r="B1327" s="30" t="s">
        <v>50</v>
      </c>
      <c r="C1327" s="30" t="s">
        <v>50</v>
      </c>
      <c r="D1327" s="30" t="s">
        <v>1311</v>
      </c>
      <c r="E1327" s="64">
        <v>195269</v>
      </c>
      <c r="F1327" s="65">
        <v>218514</v>
      </c>
      <c r="G1327" s="65">
        <f t="shared" si="28"/>
        <v>23245</v>
      </c>
      <c r="H1327" s="65">
        <v>193721</v>
      </c>
      <c r="I1327" s="66">
        <f t="shared" si="29"/>
        <v>24793</v>
      </c>
      <c r="J1327" s="67">
        <v>0.1135</v>
      </c>
      <c r="K1327" s="34">
        <v>221776</v>
      </c>
      <c r="L1327" s="56"/>
      <c r="M1327" s="35">
        <f t="shared" si="30"/>
        <v>193721</v>
      </c>
      <c r="N1327" s="35">
        <f t="shared" si="31"/>
        <v>28055</v>
      </c>
      <c r="O1327" s="36">
        <f t="shared" si="27"/>
        <v>0.12650151504220475</v>
      </c>
    </row>
    <row r="1328" spans="1:15" x14ac:dyDescent="0.25">
      <c r="A1328" s="39">
        <v>150138</v>
      </c>
      <c r="B1328" s="30" t="s">
        <v>50</v>
      </c>
      <c r="C1328" s="30" t="s">
        <v>50</v>
      </c>
      <c r="D1328" s="30" t="s">
        <v>1312</v>
      </c>
      <c r="E1328" s="68"/>
      <c r="F1328" s="29">
        <v>0</v>
      </c>
      <c r="G1328" s="29">
        <f t="shared" si="28"/>
        <v>0</v>
      </c>
      <c r="H1328" s="29">
        <v>0</v>
      </c>
      <c r="I1328" s="66">
        <f t="shared" si="29"/>
        <v>0</v>
      </c>
      <c r="J1328" s="69" t="s">
        <v>1834</v>
      </c>
      <c r="K1328" s="34">
        <v>0</v>
      </c>
      <c r="L1328" s="56"/>
      <c r="M1328" s="34">
        <f t="shared" si="30"/>
        <v>0</v>
      </c>
      <c r="N1328" s="34">
        <f t="shared" si="31"/>
        <v>0</v>
      </c>
      <c r="O1328" s="36" t="e">
        <f t="shared" si="27"/>
        <v>#DIV/0!</v>
      </c>
    </row>
    <row r="1329" spans="1:15" x14ac:dyDescent="0.25">
      <c r="A1329" s="39">
        <v>150139</v>
      </c>
      <c r="B1329" s="30" t="s">
        <v>50</v>
      </c>
      <c r="C1329" s="30" t="s">
        <v>50</v>
      </c>
      <c r="D1329" s="30" t="s">
        <v>150</v>
      </c>
      <c r="E1329" s="64">
        <v>29252</v>
      </c>
      <c r="F1329" s="65">
        <v>34361</v>
      </c>
      <c r="G1329" s="65">
        <f t="shared" si="28"/>
        <v>5109</v>
      </c>
      <c r="H1329" s="65">
        <v>15877</v>
      </c>
      <c r="I1329" s="66">
        <f t="shared" si="29"/>
        <v>18484</v>
      </c>
      <c r="J1329" s="67">
        <v>0.53790000000000004</v>
      </c>
      <c r="K1329" s="34">
        <v>37940</v>
      </c>
      <c r="L1329" s="56"/>
      <c r="M1329" s="35">
        <f t="shared" si="30"/>
        <v>15877</v>
      </c>
      <c r="N1329" s="35">
        <f t="shared" si="31"/>
        <v>22063</v>
      </c>
      <c r="O1329" s="36">
        <f t="shared" si="27"/>
        <v>0.58152345809172379</v>
      </c>
    </row>
    <row r="1330" spans="1:15" x14ac:dyDescent="0.25">
      <c r="A1330" s="39">
        <v>150140</v>
      </c>
      <c r="B1330" s="30" t="s">
        <v>50</v>
      </c>
      <c r="C1330" s="30" t="s">
        <v>50</v>
      </c>
      <c r="D1330" s="30" t="s">
        <v>1313</v>
      </c>
      <c r="E1330" s="64">
        <v>328833</v>
      </c>
      <c r="F1330" s="65">
        <v>397082</v>
      </c>
      <c r="G1330" s="65">
        <f t="shared" si="28"/>
        <v>68249</v>
      </c>
      <c r="H1330" s="65">
        <v>324515</v>
      </c>
      <c r="I1330" s="66">
        <f t="shared" si="29"/>
        <v>72567</v>
      </c>
      <c r="J1330" s="67">
        <v>0.18279999999999999</v>
      </c>
      <c r="K1330" s="34">
        <v>408086</v>
      </c>
      <c r="L1330" s="56"/>
      <c r="M1330" s="35">
        <f t="shared" si="30"/>
        <v>324515</v>
      </c>
      <c r="N1330" s="35">
        <f t="shared" si="31"/>
        <v>83571</v>
      </c>
      <c r="O1330" s="36">
        <f t="shared" si="27"/>
        <v>0.20478771631469836</v>
      </c>
    </row>
    <row r="1331" spans="1:15" x14ac:dyDescent="0.25">
      <c r="A1331" s="39">
        <v>150141</v>
      </c>
      <c r="B1331" s="30" t="s">
        <v>50</v>
      </c>
      <c r="C1331" s="30" t="s">
        <v>50</v>
      </c>
      <c r="D1331" s="30" t="s">
        <v>1314</v>
      </c>
      <c r="E1331" s="64">
        <v>88999</v>
      </c>
      <c r="F1331" s="65">
        <v>99397</v>
      </c>
      <c r="G1331" s="65">
        <f t="shared" si="28"/>
        <v>10398</v>
      </c>
      <c r="H1331" s="65">
        <v>88949</v>
      </c>
      <c r="I1331" s="66">
        <f t="shared" si="29"/>
        <v>10448</v>
      </c>
      <c r="J1331" s="67">
        <v>0.1051</v>
      </c>
      <c r="K1331" s="34">
        <v>100339</v>
      </c>
      <c r="L1331" s="56"/>
      <c r="M1331" s="35">
        <f t="shared" si="30"/>
        <v>88949</v>
      </c>
      <c r="N1331" s="35">
        <f t="shared" si="31"/>
        <v>11390</v>
      </c>
      <c r="O1331" s="36">
        <f t="shared" si="27"/>
        <v>0.11351518352784062</v>
      </c>
    </row>
    <row r="1332" spans="1:15" x14ac:dyDescent="0.25">
      <c r="A1332" s="39">
        <v>150142</v>
      </c>
      <c r="B1332" s="30" t="s">
        <v>50</v>
      </c>
      <c r="C1332" s="30" t="s">
        <v>50</v>
      </c>
      <c r="D1332" s="30" t="s">
        <v>1315</v>
      </c>
      <c r="E1332" s="64">
        <v>390509</v>
      </c>
      <c r="F1332" s="65">
        <v>420278</v>
      </c>
      <c r="G1332" s="65">
        <f t="shared" si="28"/>
        <v>29769</v>
      </c>
      <c r="H1332" s="65">
        <v>376392</v>
      </c>
      <c r="I1332" s="66">
        <f t="shared" si="29"/>
        <v>43886</v>
      </c>
      <c r="J1332" s="67">
        <v>0.10440000000000001</v>
      </c>
      <c r="K1332" s="34">
        <v>423887</v>
      </c>
      <c r="L1332" s="56"/>
      <c r="M1332" s="35">
        <f t="shared" si="30"/>
        <v>376392</v>
      </c>
      <c r="N1332" s="35">
        <f t="shared" si="31"/>
        <v>47495</v>
      </c>
      <c r="O1332" s="36">
        <f t="shared" si="27"/>
        <v>0.11204637084883472</v>
      </c>
    </row>
    <row r="1333" spans="1:15" x14ac:dyDescent="0.25">
      <c r="A1333" s="39">
        <v>150143</v>
      </c>
      <c r="B1333" s="30" t="s">
        <v>50</v>
      </c>
      <c r="C1333" s="30" t="s">
        <v>50</v>
      </c>
      <c r="D1333" s="30" t="s">
        <v>1316</v>
      </c>
      <c r="E1333" s="64">
        <v>394904</v>
      </c>
      <c r="F1333" s="65">
        <v>432835</v>
      </c>
      <c r="G1333" s="65">
        <f t="shared" si="28"/>
        <v>37931</v>
      </c>
      <c r="H1333" s="65">
        <v>354576</v>
      </c>
      <c r="I1333" s="66">
        <f t="shared" si="29"/>
        <v>78259</v>
      </c>
      <c r="J1333" s="67">
        <v>0.18079999999999999</v>
      </c>
      <c r="K1333" s="34">
        <v>437992</v>
      </c>
      <c r="L1333" s="56"/>
      <c r="M1333" s="35">
        <f t="shared" si="30"/>
        <v>354576</v>
      </c>
      <c r="N1333" s="35">
        <f t="shared" si="31"/>
        <v>83416</v>
      </c>
      <c r="O1333" s="36">
        <f t="shared" si="27"/>
        <v>0.19045096714095236</v>
      </c>
    </row>
    <row r="1334" spans="1:15" x14ac:dyDescent="0.25">
      <c r="A1334" s="39">
        <v>150201</v>
      </c>
      <c r="B1334" s="30" t="s">
        <v>50</v>
      </c>
      <c r="C1334" s="30" t="s">
        <v>1317</v>
      </c>
      <c r="D1334" s="30" t="s">
        <v>1317</v>
      </c>
      <c r="E1334" s="64">
        <v>58012</v>
      </c>
      <c r="F1334" s="65">
        <v>60557</v>
      </c>
      <c r="G1334" s="65">
        <f t="shared" si="28"/>
        <v>2545</v>
      </c>
      <c r="H1334" s="65">
        <v>57602</v>
      </c>
      <c r="I1334" s="66">
        <f t="shared" si="29"/>
        <v>2955</v>
      </c>
      <c r="J1334" s="67">
        <v>4.8800000000000003E-2</v>
      </c>
      <c r="K1334" s="34">
        <v>61476</v>
      </c>
      <c r="L1334" s="56"/>
      <c r="M1334" s="35">
        <f t="shared" si="30"/>
        <v>57602</v>
      </c>
      <c r="N1334" s="35">
        <f t="shared" si="31"/>
        <v>3874</v>
      </c>
      <c r="O1334" s="36">
        <f t="shared" si="27"/>
        <v>6.3016461708634258E-2</v>
      </c>
    </row>
    <row r="1335" spans="1:15" x14ac:dyDescent="0.25">
      <c r="A1335" s="39">
        <v>150202</v>
      </c>
      <c r="B1335" s="30" t="s">
        <v>50</v>
      </c>
      <c r="C1335" s="30" t="s">
        <v>1317</v>
      </c>
      <c r="D1335" s="30" t="s">
        <v>1318</v>
      </c>
      <c r="E1335" s="64">
        <v>18271</v>
      </c>
      <c r="F1335" s="65">
        <v>19059</v>
      </c>
      <c r="G1335" s="65">
        <f t="shared" si="28"/>
        <v>788</v>
      </c>
      <c r="H1335" s="65">
        <v>18054</v>
      </c>
      <c r="I1335" s="66">
        <f t="shared" si="29"/>
        <v>1005</v>
      </c>
      <c r="J1335" s="67">
        <v>5.2699999999999997E-2</v>
      </c>
      <c r="K1335" s="34">
        <v>18980</v>
      </c>
      <c r="L1335" s="29">
        <v>0</v>
      </c>
      <c r="M1335" s="35">
        <f t="shared" si="30"/>
        <v>18054</v>
      </c>
      <c r="N1335" s="35">
        <f t="shared" si="31"/>
        <v>926</v>
      </c>
      <c r="O1335" s="36">
        <f t="shared" si="27"/>
        <v>4.8788198103266595E-2</v>
      </c>
    </row>
    <row r="1336" spans="1:15" x14ac:dyDescent="0.25">
      <c r="A1336" s="39">
        <v>150203</v>
      </c>
      <c r="B1336" s="30" t="s">
        <v>50</v>
      </c>
      <c r="C1336" s="30" t="s">
        <v>1317</v>
      </c>
      <c r="D1336" s="30" t="s">
        <v>1319</v>
      </c>
      <c r="E1336" s="64">
        <v>11314</v>
      </c>
      <c r="F1336" s="65">
        <v>11688</v>
      </c>
      <c r="G1336" s="65">
        <f t="shared" si="28"/>
        <v>374</v>
      </c>
      <c r="H1336" s="65">
        <v>10533</v>
      </c>
      <c r="I1336" s="66">
        <f t="shared" si="29"/>
        <v>1155</v>
      </c>
      <c r="J1336" s="67">
        <v>9.8799999999999999E-2</v>
      </c>
      <c r="K1336" s="34">
        <v>11768</v>
      </c>
      <c r="L1336" s="56"/>
      <c r="M1336" s="35">
        <f t="shared" si="30"/>
        <v>10533</v>
      </c>
      <c r="N1336" s="35">
        <f t="shared" si="31"/>
        <v>1235</v>
      </c>
      <c r="O1336" s="36">
        <f t="shared" si="27"/>
        <v>0.10494561522773624</v>
      </c>
    </row>
    <row r="1337" spans="1:15" x14ac:dyDescent="0.25">
      <c r="A1337" s="39">
        <v>150204</v>
      </c>
      <c r="B1337" s="30" t="s">
        <v>50</v>
      </c>
      <c r="C1337" s="30" t="s">
        <v>1317</v>
      </c>
      <c r="D1337" s="30" t="s">
        <v>1320</v>
      </c>
      <c r="E1337" s="64">
        <v>12460</v>
      </c>
      <c r="F1337" s="65">
        <v>12815</v>
      </c>
      <c r="G1337" s="65">
        <f t="shared" si="28"/>
        <v>355</v>
      </c>
      <c r="H1337" s="65">
        <v>11711</v>
      </c>
      <c r="I1337" s="66">
        <f t="shared" si="29"/>
        <v>1104</v>
      </c>
      <c r="J1337" s="67">
        <v>8.6099999999999996E-2</v>
      </c>
      <c r="K1337" s="34">
        <v>13063</v>
      </c>
      <c r="L1337" s="29">
        <v>0</v>
      </c>
      <c r="M1337" s="35">
        <f t="shared" si="30"/>
        <v>11711</v>
      </c>
      <c r="N1337" s="35">
        <f t="shared" si="31"/>
        <v>1352</v>
      </c>
      <c r="O1337" s="36">
        <f t="shared" si="27"/>
        <v>0.10349843068207916</v>
      </c>
    </row>
    <row r="1338" spans="1:15" x14ac:dyDescent="0.25">
      <c r="A1338" s="39">
        <v>150205</v>
      </c>
      <c r="B1338" s="30" t="s">
        <v>50</v>
      </c>
      <c r="C1338" s="30" t="s">
        <v>1317</v>
      </c>
      <c r="D1338" s="30" t="s">
        <v>1321</v>
      </c>
      <c r="E1338" s="64">
        <v>12718</v>
      </c>
      <c r="F1338" s="65">
        <v>13178</v>
      </c>
      <c r="G1338" s="65">
        <f t="shared" si="28"/>
        <v>460</v>
      </c>
      <c r="H1338" s="65">
        <v>11363</v>
      </c>
      <c r="I1338" s="66">
        <f t="shared" si="29"/>
        <v>1815</v>
      </c>
      <c r="J1338" s="67">
        <v>0.13769999999999999</v>
      </c>
      <c r="K1338" s="34">
        <v>13443</v>
      </c>
      <c r="L1338" s="56"/>
      <c r="M1338" s="35">
        <f t="shared" si="30"/>
        <v>11363</v>
      </c>
      <c r="N1338" s="35">
        <f t="shared" si="31"/>
        <v>2080</v>
      </c>
      <c r="O1338" s="36">
        <f t="shared" si="27"/>
        <v>0.15472736740310941</v>
      </c>
    </row>
    <row r="1339" spans="1:15" x14ac:dyDescent="0.25">
      <c r="A1339" s="39">
        <v>150301</v>
      </c>
      <c r="B1339" s="30" t="s">
        <v>50</v>
      </c>
      <c r="C1339" s="30" t="s">
        <v>1322</v>
      </c>
      <c r="D1339" s="30" t="s">
        <v>1322</v>
      </c>
      <c r="E1339" s="68"/>
      <c r="F1339" s="29">
        <v>0</v>
      </c>
      <c r="G1339" s="29">
        <f t="shared" si="28"/>
        <v>0</v>
      </c>
      <c r="H1339" s="29">
        <v>0</v>
      </c>
      <c r="I1339" s="66">
        <f t="shared" si="29"/>
        <v>0</v>
      </c>
      <c r="J1339" s="69" t="s">
        <v>1834</v>
      </c>
      <c r="K1339" s="34">
        <v>0</v>
      </c>
      <c r="L1339" s="56"/>
      <c r="M1339" s="34">
        <f t="shared" si="30"/>
        <v>0</v>
      </c>
      <c r="N1339" s="34">
        <f t="shared" si="31"/>
        <v>0</v>
      </c>
      <c r="O1339" s="36" t="e">
        <f t="shared" si="27"/>
        <v>#DIV/0!</v>
      </c>
    </row>
    <row r="1340" spans="1:15" x14ac:dyDescent="0.25">
      <c r="A1340" s="39">
        <v>150302</v>
      </c>
      <c r="B1340" s="30" t="s">
        <v>50</v>
      </c>
      <c r="C1340" s="30" t="s">
        <v>1322</v>
      </c>
      <c r="D1340" s="30" t="s">
        <v>1323</v>
      </c>
      <c r="E1340" s="68"/>
      <c r="F1340" s="29">
        <v>0</v>
      </c>
      <c r="G1340" s="29">
        <f t="shared" si="28"/>
        <v>0</v>
      </c>
      <c r="H1340" s="29">
        <v>0</v>
      </c>
      <c r="I1340" s="66">
        <f t="shared" si="29"/>
        <v>0</v>
      </c>
      <c r="J1340" s="69" t="s">
        <v>1834</v>
      </c>
      <c r="K1340" s="34">
        <v>0</v>
      </c>
      <c r="L1340" s="56"/>
      <c r="M1340" s="34">
        <f t="shared" si="30"/>
        <v>0</v>
      </c>
      <c r="N1340" s="34">
        <f t="shared" si="31"/>
        <v>0</v>
      </c>
      <c r="O1340" s="36" t="e">
        <f t="shared" si="27"/>
        <v>#DIV/0!</v>
      </c>
    </row>
    <row r="1341" spans="1:15" x14ac:dyDescent="0.25">
      <c r="A1341" s="39">
        <v>150303</v>
      </c>
      <c r="B1341" s="30" t="s">
        <v>50</v>
      </c>
      <c r="C1341" s="30" t="s">
        <v>1322</v>
      </c>
      <c r="D1341" s="30" t="s">
        <v>1324</v>
      </c>
      <c r="E1341" s="68"/>
      <c r="F1341" s="29">
        <v>0</v>
      </c>
      <c r="G1341" s="29">
        <f t="shared" si="28"/>
        <v>0</v>
      </c>
      <c r="H1341" s="29">
        <v>0</v>
      </c>
      <c r="I1341" s="66">
        <f t="shared" si="29"/>
        <v>0</v>
      </c>
      <c r="J1341" s="69" t="s">
        <v>1834</v>
      </c>
      <c r="K1341" s="34">
        <v>0</v>
      </c>
      <c r="L1341" s="56"/>
      <c r="M1341" s="34">
        <f t="shared" si="30"/>
        <v>0</v>
      </c>
      <c r="N1341" s="34">
        <f t="shared" si="31"/>
        <v>0</v>
      </c>
      <c r="O1341" s="36" t="e">
        <f t="shared" si="27"/>
        <v>#DIV/0!</v>
      </c>
    </row>
    <row r="1342" spans="1:15" x14ac:dyDescent="0.25">
      <c r="A1342" s="39">
        <v>150304</v>
      </c>
      <c r="B1342" s="30" t="s">
        <v>50</v>
      </c>
      <c r="C1342" s="30" t="s">
        <v>1322</v>
      </c>
      <c r="D1342" s="30" t="s">
        <v>1325</v>
      </c>
      <c r="E1342" s="68"/>
      <c r="F1342" s="29">
        <v>0</v>
      </c>
      <c r="G1342" s="29">
        <f t="shared" si="28"/>
        <v>0</v>
      </c>
      <c r="H1342" s="29">
        <v>0</v>
      </c>
      <c r="I1342" s="66">
        <f t="shared" si="29"/>
        <v>0</v>
      </c>
      <c r="J1342" s="69" t="s">
        <v>1834</v>
      </c>
      <c r="K1342" s="34">
        <v>0</v>
      </c>
      <c r="L1342" s="56"/>
      <c r="M1342" s="34">
        <f t="shared" si="30"/>
        <v>0</v>
      </c>
      <c r="N1342" s="34">
        <f t="shared" si="31"/>
        <v>0</v>
      </c>
      <c r="O1342" s="36" t="e">
        <f t="shared" si="27"/>
        <v>#DIV/0!</v>
      </c>
    </row>
    <row r="1343" spans="1:15" x14ac:dyDescent="0.25">
      <c r="A1343" s="39">
        <v>150305</v>
      </c>
      <c r="B1343" s="30" t="s">
        <v>50</v>
      </c>
      <c r="C1343" s="30" t="s">
        <v>1322</v>
      </c>
      <c r="D1343" s="30" t="s">
        <v>1326</v>
      </c>
      <c r="E1343" s="68"/>
      <c r="F1343" s="29">
        <v>0</v>
      </c>
      <c r="G1343" s="29">
        <f t="shared" si="28"/>
        <v>0</v>
      </c>
      <c r="H1343" s="29">
        <v>0</v>
      </c>
      <c r="I1343" s="66">
        <f t="shared" si="29"/>
        <v>0</v>
      </c>
      <c r="J1343" s="69" t="s">
        <v>1834</v>
      </c>
      <c r="K1343" s="34">
        <v>0</v>
      </c>
      <c r="L1343" s="56"/>
      <c r="M1343" s="34">
        <f t="shared" si="30"/>
        <v>0</v>
      </c>
      <c r="N1343" s="34">
        <f t="shared" si="31"/>
        <v>0</v>
      </c>
      <c r="O1343" s="36" t="e">
        <f t="shared" si="27"/>
        <v>#DIV/0!</v>
      </c>
    </row>
    <row r="1344" spans="1:15" x14ac:dyDescent="0.25">
      <c r="A1344" s="39">
        <v>150401</v>
      </c>
      <c r="B1344" s="30" t="s">
        <v>50</v>
      </c>
      <c r="C1344" s="30" t="s">
        <v>1327</v>
      </c>
      <c r="D1344" s="30" t="s">
        <v>1327</v>
      </c>
      <c r="E1344" s="68"/>
      <c r="F1344" s="29">
        <v>0</v>
      </c>
      <c r="G1344" s="29">
        <f t="shared" si="28"/>
        <v>0</v>
      </c>
      <c r="H1344" s="29">
        <v>0</v>
      </c>
      <c r="I1344" s="66">
        <f t="shared" si="29"/>
        <v>0</v>
      </c>
      <c r="J1344" s="69" t="s">
        <v>1834</v>
      </c>
      <c r="K1344" s="34">
        <v>0</v>
      </c>
      <c r="L1344" s="56"/>
      <c r="M1344" s="34">
        <f t="shared" si="30"/>
        <v>0</v>
      </c>
      <c r="N1344" s="34">
        <f t="shared" si="31"/>
        <v>0</v>
      </c>
      <c r="O1344" s="36" t="e">
        <f t="shared" si="27"/>
        <v>#DIV/0!</v>
      </c>
    </row>
    <row r="1345" spans="1:15" x14ac:dyDescent="0.25">
      <c r="A1345" s="39">
        <v>150402</v>
      </c>
      <c r="B1345" s="30" t="s">
        <v>50</v>
      </c>
      <c r="C1345" s="30" t="s">
        <v>1327</v>
      </c>
      <c r="D1345" s="30" t="s">
        <v>1328</v>
      </c>
      <c r="E1345" s="68"/>
      <c r="F1345" s="29">
        <v>0</v>
      </c>
      <c r="G1345" s="29">
        <f t="shared" si="28"/>
        <v>0</v>
      </c>
      <c r="H1345" s="29">
        <v>0</v>
      </c>
      <c r="I1345" s="66">
        <f t="shared" si="29"/>
        <v>0</v>
      </c>
      <c r="J1345" s="69" t="s">
        <v>1834</v>
      </c>
      <c r="K1345" s="34">
        <v>0</v>
      </c>
      <c r="L1345" s="56"/>
      <c r="M1345" s="34">
        <f t="shared" si="30"/>
        <v>0</v>
      </c>
      <c r="N1345" s="34">
        <f t="shared" si="31"/>
        <v>0</v>
      </c>
      <c r="O1345" s="36" t="e">
        <f t="shared" si="27"/>
        <v>#DIV/0!</v>
      </c>
    </row>
    <row r="1346" spans="1:15" x14ac:dyDescent="0.25">
      <c r="A1346" s="39">
        <v>150403</v>
      </c>
      <c r="B1346" s="30" t="s">
        <v>50</v>
      </c>
      <c r="C1346" s="30" t="s">
        <v>1327</v>
      </c>
      <c r="D1346" s="30" t="s">
        <v>1329</v>
      </c>
      <c r="E1346" s="68"/>
      <c r="F1346" s="29">
        <v>0</v>
      </c>
      <c r="G1346" s="29">
        <f t="shared" si="28"/>
        <v>0</v>
      </c>
      <c r="H1346" s="29">
        <v>0</v>
      </c>
      <c r="I1346" s="66">
        <f t="shared" si="29"/>
        <v>0</v>
      </c>
      <c r="J1346" s="69" t="s">
        <v>1834</v>
      </c>
      <c r="K1346" s="34">
        <v>0</v>
      </c>
      <c r="L1346" s="56"/>
      <c r="M1346" s="34">
        <f t="shared" si="30"/>
        <v>0</v>
      </c>
      <c r="N1346" s="34">
        <f t="shared" si="31"/>
        <v>0</v>
      </c>
      <c r="O1346" s="36" t="e">
        <f t="shared" si="27"/>
        <v>#DIV/0!</v>
      </c>
    </row>
    <row r="1347" spans="1:15" x14ac:dyDescent="0.25">
      <c r="A1347" s="39">
        <v>150404</v>
      </c>
      <c r="B1347" s="30" t="s">
        <v>50</v>
      </c>
      <c r="C1347" s="30" t="s">
        <v>1327</v>
      </c>
      <c r="D1347" s="30" t="s">
        <v>1330</v>
      </c>
      <c r="E1347" s="68"/>
      <c r="F1347" s="29">
        <v>0</v>
      </c>
      <c r="G1347" s="29">
        <f t="shared" si="28"/>
        <v>0</v>
      </c>
      <c r="H1347" s="29">
        <v>0</v>
      </c>
      <c r="I1347" s="66">
        <f t="shared" si="29"/>
        <v>0</v>
      </c>
      <c r="J1347" s="69" t="s">
        <v>1834</v>
      </c>
      <c r="K1347" s="34">
        <v>0</v>
      </c>
      <c r="L1347" s="56"/>
      <c r="M1347" s="34">
        <f t="shared" si="30"/>
        <v>0</v>
      </c>
      <c r="N1347" s="34">
        <f t="shared" si="31"/>
        <v>0</v>
      </c>
      <c r="O1347" s="36" t="e">
        <f t="shared" si="27"/>
        <v>#DIV/0!</v>
      </c>
    </row>
    <row r="1348" spans="1:15" x14ac:dyDescent="0.25">
      <c r="A1348" s="39">
        <v>150405</v>
      </c>
      <c r="B1348" s="30" t="s">
        <v>50</v>
      </c>
      <c r="C1348" s="30" t="s">
        <v>1327</v>
      </c>
      <c r="D1348" s="30" t="s">
        <v>1331</v>
      </c>
      <c r="E1348" s="68"/>
      <c r="F1348" s="29">
        <v>0</v>
      </c>
      <c r="G1348" s="29">
        <f t="shared" si="28"/>
        <v>0</v>
      </c>
      <c r="H1348" s="29">
        <v>0</v>
      </c>
      <c r="I1348" s="66">
        <f t="shared" si="29"/>
        <v>0</v>
      </c>
      <c r="J1348" s="69" t="s">
        <v>1834</v>
      </c>
      <c r="K1348" s="34">
        <v>0</v>
      </c>
      <c r="L1348" s="56"/>
      <c r="M1348" s="34">
        <f t="shared" si="30"/>
        <v>0</v>
      </c>
      <c r="N1348" s="34">
        <f t="shared" si="31"/>
        <v>0</v>
      </c>
      <c r="O1348" s="36" t="e">
        <f t="shared" si="27"/>
        <v>#DIV/0!</v>
      </c>
    </row>
    <row r="1349" spans="1:15" x14ac:dyDescent="0.25">
      <c r="A1349" s="39">
        <v>150406</v>
      </c>
      <c r="B1349" s="30" t="s">
        <v>50</v>
      </c>
      <c r="C1349" s="30" t="s">
        <v>1327</v>
      </c>
      <c r="D1349" s="30" t="s">
        <v>1001</v>
      </c>
      <c r="E1349" s="68"/>
      <c r="F1349" s="29">
        <v>0</v>
      </c>
      <c r="G1349" s="29">
        <f t="shared" si="28"/>
        <v>0</v>
      </c>
      <c r="H1349" s="29">
        <v>0</v>
      </c>
      <c r="I1349" s="66">
        <f t="shared" si="29"/>
        <v>0</v>
      </c>
      <c r="J1349" s="69" t="s">
        <v>1834</v>
      </c>
      <c r="K1349" s="34">
        <v>0</v>
      </c>
      <c r="L1349" s="56"/>
      <c r="M1349" s="34">
        <f t="shared" si="30"/>
        <v>0</v>
      </c>
      <c r="N1349" s="34">
        <f t="shared" si="31"/>
        <v>0</v>
      </c>
      <c r="O1349" s="36" t="e">
        <f t="shared" si="27"/>
        <v>#DIV/0!</v>
      </c>
    </row>
    <row r="1350" spans="1:15" x14ac:dyDescent="0.25">
      <c r="A1350" s="39">
        <v>150407</v>
      </c>
      <c r="B1350" s="30" t="s">
        <v>50</v>
      </c>
      <c r="C1350" s="30" t="s">
        <v>1327</v>
      </c>
      <c r="D1350" s="30" t="s">
        <v>1332</v>
      </c>
      <c r="E1350" s="68"/>
      <c r="F1350" s="29">
        <v>0</v>
      </c>
      <c r="G1350" s="29">
        <f t="shared" si="28"/>
        <v>0</v>
      </c>
      <c r="H1350" s="29">
        <v>0</v>
      </c>
      <c r="I1350" s="66">
        <f t="shared" si="29"/>
        <v>0</v>
      </c>
      <c r="J1350" s="69" t="s">
        <v>1834</v>
      </c>
      <c r="K1350" s="34">
        <v>0</v>
      </c>
      <c r="L1350" s="56"/>
      <c r="M1350" s="34">
        <f t="shared" si="30"/>
        <v>0</v>
      </c>
      <c r="N1350" s="34">
        <f t="shared" si="31"/>
        <v>0</v>
      </c>
      <c r="O1350" s="36" t="e">
        <f t="shared" si="27"/>
        <v>#DIV/0!</v>
      </c>
    </row>
    <row r="1351" spans="1:15" x14ac:dyDescent="0.25">
      <c r="A1351" s="39">
        <v>150501</v>
      </c>
      <c r="B1351" s="45" t="s">
        <v>50</v>
      </c>
      <c r="C1351" s="44" t="s">
        <v>1333</v>
      </c>
      <c r="D1351" s="30" t="s">
        <v>1334</v>
      </c>
      <c r="E1351" s="64">
        <v>38648</v>
      </c>
      <c r="F1351" s="65">
        <v>41250</v>
      </c>
      <c r="G1351" s="65">
        <f t="shared" si="28"/>
        <v>2602</v>
      </c>
      <c r="H1351" s="65">
        <v>32658</v>
      </c>
      <c r="I1351" s="66">
        <f t="shared" si="29"/>
        <v>8592</v>
      </c>
      <c r="J1351" s="67">
        <v>0.20830000000000001</v>
      </c>
      <c r="K1351" s="34">
        <v>42150</v>
      </c>
      <c r="L1351" s="29">
        <v>450</v>
      </c>
      <c r="M1351" s="35">
        <f t="shared" si="30"/>
        <v>33108</v>
      </c>
      <c r="N1351" s="35">
        <f t="shared" si="31"/>
        <v>9042</v>
      </c>
      <c r="O1351" s="36">
        <f t="shared" si="27"/>
        <v>0.21451957295373666</v>
      </c>
    </row>
    <row r="1352" spans="1:15" x14ac:dyDescent="0.25">
      <c r="A1352" s="39">
        <v>150502</v>
      </c>
      <c r="B1352" s="45" t="s">
        <v>50</v>
      </c>
      <c r="C1352" s="44" t="s">
        <v>1333</v>
      </c>
      <c r="D1352" s="30" t="s">
        <v>1335</v>
      </c>
      <c r="E1352" s="64">
        <v>2971</v>
      </c>
      <c r="F1352" s="65">
        <v>3274</v>
      </c>
      <c r="G1352" s="65">
        <f t="shared" si="28"/>
        <v>303</v>
      </c>
      <c r="H1352" s="65">
        <v>2441</v>
      </c>
      <c r="I1352" s="66">
        <f t="shared" si="29"/>
        <v>833</v>
      </c>
      <c r="J1352" s="67">
        <v>0.25440000000000002</v>
      </c>
      <c r="K1352" s="34">
        <v>3594</v>
      </c>
      <c r="L1352" s="29">
        <v>428</v>
      </c>
      <c r="M1352" s="35">
        <f t="shared" si="30"/>
        <v>2869</v>
      </c>
      <c r="N1352" s="35">
        <f t="shared" si="31"/>
        <v>725</v>
      </c>
      <c r="O1352" s="36">
        <f t="shared" si="27"/>
        <v>0.20172509738452976</v>
      </c>
    </row>
    <row r="1353" spans="1:15" x14ac:dyDescent="0.25">
      <c r="A1353" s="39">
        <v>150503</v>
      </c>
      <c r="B1353" s="45" t="s">
        <v>50</v>
      </c>
      <c r="C1353" s="44" t="s">
        <v>1333</v>
      </c>
      <c r="D1353" s="30" t="s">
        <v>1336</v>
      </c>
      <c r="E1353" s="68"/>
      <c r="F1353" s="29">
        <v>0</v>
      </c>
      <c r="G1353" s="29">
        <f t="shared" si="28"/>
        <v>0</v>
      </c>
      <c r="H1353" s="29">
        <v>0</v>
      </c>
      <c r="I1353" s="66">
        <f t="shared" si="29"/>
        <v>0</v>
      </c>
      <c r="J1353" s="69" t="s">
        <v>1834</v>
      </c>
      <c r="K1353" s="34">
        <v>0</v>
      </c>
      <c r="L1353" s="56"/>
      <c r="M1353" s="34">
        <f t="shared" si="30"/>
        <v>0</v>
      </c>
      <c r="N1353" s="34">
        <f t="shared" si="31"/>
        <v>0</v>
      </c>
      <c r="O1353" s="36" t="e">
        <f t="shared" si="27"/>
        <v>#DIV/0!</v>
      </c>
    </row>
    <row r="1354" spans="1:15" x14ac:dyDescent="0.25">
      <c r="A1354" s="39">
        <v>150504</v>
      </c>
      <c r="B1354" s="45" t="s">
        <v>50</v>
      </c>
      <c r="C1354" s="44" t="s">
        <v>1333</v>
      </c>
      <c r="D1354" s="30" t="s">
        <v>1337</v>
      </c>
      <c r="E1354" s="64">
        <v>4389</v>
      </c>
      <c r="F1354" s="65">
        <v>4485</v>
      </c>
      <c r="G1354" s="65">
        <f t="shared" si="28"/>
        <v>96</v>
      </c>
      <c r="H1354" s="65">
        <v>4285</v>
      </c>
      <c r="I1354" s="66">
        <f t="shared" si="29"/>
        <v>200</v>
      </c>
      <c r="J1354" s="67">
        <v>4.4600000000000001E-2</v>
      </c>
      <c r="K1354" s="34">
        <v>4533</v>
      </c>
      <c r="L1354" s="56"/>
      <c r="M1354" s="35">
        <f t="shared" si="30"/>
        <v>4285</v>
      </c>
      <c r="N1354" s="35">
        <f t="shared" si="31"/>
        <v>248</v>
      </c>
      <c r="O1354" s="36">
        <f t="shared" si="27"/>
        <v>5.470990514008383E-2</v>
      </c>
    </row>
    <row r="1355" spans="1:15" x14ac:dyDescent="0.25">
      <c r="A1355" s="39">
        <v>150505</v>
      </c>
      <c r="B1355" s="45" t="s">
        <v>50</v>
      </c>
      <c r="C1355" s="44" t="s">
        <v>1333</v>
      </c>
      <c r="D1355" s="30" t="s">
        <v>1068</v>
      </c>
      <c r="E1355" s="64">
        <v>16688</v>
      </c>
      <c r="F1355" s="65">
        <v>17977</v>
      </c>
      <c r="G1355" s="65">
        <f t="shared" si="28"/>
        <v>1289</v>
      </c>
      <c r="H1355" s="65">
        <v>12850</v>
      </c>
      <c r="I1355" s="66">
        <f t="shared" si="29"/>
        <v>5127</v>
      </c>
      <c r="J1355" s="67">
        <v>0.28520000000000001</v>
      </c>
      <c r="K1355" s="34">
        <v>18867</v>
      </c>
      <c r="L1355" s="56"/>
      <c r="M1355" s="35">
        <f t="shared" si="30"/>
        <v>12850</v>
      </c>
      <c r="N1355" s="35">
        <f t="shared" si="31"/>
        <v>6017</v>
      </c>
      <c r="O1355" s="36">
        <f t="shared" si="27"/>
        <v>0.31891662691471884</v>
      </c>
    </row>
    <row r="1356" spans="1:15" x14ac:dyDescent="0.25">
      <c r="A1356" s="39">
        <v>150506</v>
      </c>
      <c r="B1356" s="45" t="s">
        <v>50</v>
      </c>
      <c r="C1356" s="44" t="s">
        <v>1333</v>
      </c>
      <c r="D1356" s="30" t="s">
        <v>1338</v>
      </c>
      <c r="E1356" s="68"/>
      <c r="F1356" s="29">
        <v>0</v>
      </c>
      <c r="G1356" s="29">
        <f t="shared" si="28"/>
        <v>0</v>
      </c>
      <c r="H1356" s="29">
        <v>0</v>
      </c>
      <c r="I1356" s="66">
        <f t="shared" si="29"/>
        <v>0</v>
      </c>
      <c r="J1356" s="69" t="s">
        <v>1834</v>
      </c>
      <c r="K1356" s="34">
        <v>0</v>
      </c>
      <c r="L1356" s="56"/>
      <c r="M1356" s="34">
        <f t="shared" si="30"/>
        <v>0</v>
      </c>
      <c r="N1356" s="34">
        <f t="shared" si="31"/>
        <v>0</v>
      </c>
      <c r="O1356" s="36" t="e">
        <f t="shared" si="27"/>
        <v>#DIV/0!</v>
      </c>
    </row>
    <row r="1357" spans="1:15" x14ac:dyDescent="0.25">
      <c r="A1357" s="39">
        <v>150507</v>
      </c>
      <c r="B1357" s="45" t="s">
        <v>50</v>
      </c>
      <c r="C1357" s="44" t="s">
        <v>1333</v>
      </c>
      <c r="D1357" s="30" t="s">
        <v>1339</v>
      </c>
      <c r="E1357" s="64">
        <v>33289</v>
      </c>
      <c r="F1357" s="65">
        <v>33027</v>
      </c>
      <c r="G1357" s="65">
        <f t="shared" si="28"/>
        <v>-262</v>
      </c>
      <c r="H1357" s="65">
        <v>29358</v>
      </c>
      <c r="I1357" s="66">
        <f t="shared" si="29"/>
        <v>3669</v>
      </c>
      <c r="J1357" s="67">
        <v>0.1111</v>
      </c>
      <c r="K1357" s="34">
        <v>33507</v>
      </c>
      <c r="L1357" s="29">
        <v>0</v>
      </c>
      <c r="M1357" s="35">
        <f t="shared" si="30"/>
        <v>29358</v>
      </c>
      <c r="N1357" s="35">
        <f t="shared" si="31"/>
        <v>4149</v>
      </c>
      <c r="O1357" s="36">
        <f t="shared" si="27"/>
        <v>0.12382487241471932</v>
      </c>
    </row>
    <row r="1358" spans="1:15" x14ac:dyDescent="0.25">
      <c r="A1358" s="39">
        <v>150508</v>
      </c>
      <c r="B1358" s="45" t="s">
        <v>50</v>
      </c>
      <c r="C1358" s="44" t="s">
        <v>1333</v>
      </c>
      <c r="D1358" s="30" t="s">
        <v>1340</v>
      </c>
      <c r="E1358" s="64">
        <v>2557</v>
      </c>
      <c r="F1358" s="65">
        <v>2500</v>
      </c>
      <c r="G1358" s="65">
        <f t="shared" si="28"/>
        <v>-57</v>
      </c>
      <c r="H1358" s="65">
        <v>1983</v>
      </c>
      <c r="I1358" s="66">
        <f t="shared" si="29"/>
        <v>517</v>
      </c>
      <c r="J1358" s="67">
        <v>0.20680000000000001</v>
      </c>
      <c r="K1358" s="34">
        <v>2512</v>
      </c>
      <c r="L1358" s="56"/>
      <c r="M1358" s="35">
        <f t="shared" si="30"/>
        <v>1983</v>
      </c>
      <c r="N1358" s="35">
        <f t="shared" si="31"/>
        <v>529</v>
      </c>
      <c r="O1358" s="36">
        <f t="shared" si="27"/>
        <v>0.21058917197452229</v>
      </c>
    </row>
    <row r="1359" spans="1:15" x14ac:dyDescent="0.25">
      <c r="A1359" s="39">
        <v>150509</v>
      </c>
      <c r="B1359" s="45" t="s">
        <v>50</v>
      </c>
      <c r="C1359" s="44" t="s">
        <v>1333</v>
      </c>
      <c r="D1359" s="30" t="s">
        <v>1341</v>
      </c>
      <c r="E1359" s="64">
        <v>27489</v>
      </c>
      <c r="F1359" s="65">
        <v>28141</v>
      </c>
      <c r="G1359" s="65">
        <f t="shared" si="28"/>
        <v>652</v>
      </c>
      <c r="H1359" s="65">
        <v>25520</v>
      </c>
      <c r="I1359" s="66">
        <f t="shared" si="29"/>
        <v>2621</v>
      </c>
      <c r="J1359" s="67">
        <v>9.3100000000000002E-2</v>
      </c>
      <c r="K1359" s="34">
        <v>28744</v>
      </c>
      <c r="L1359" s="56"/>
      <c r="M1359" s="35">
        <f t="shared" si="30"/>
        <v>25520</v>
      </c>
      <c r="N1359" s="35">
        <f t="shared" si="31"/>
        <v>3224</v>
      </c>
      <c r="O1359" s="36">
        <f t="shared" si="27"/>
        <v>0.11216253826885611</v>
      </c>
    </row>
    <row r="1360" spans="1:15" x14ac:dyDescent="0.25">
      <c r="A1360" s="39">
        <v>150510</v>
      </c>
      <c r="B1360" s="45" t="s">
        <v>50</v>
      </c>
      <c r="C1360" s="44" t="s">
        <v>1333</v>
      </c>
      <c r="D1360" s="30" t="s">
        <v>1342</v>
      </c>
      <c r="E1360" s="64">
        <v>19750</v>
      </c>
      <c r="F1360" s="65">
        <v>22654</v>
      </c>
      <c r="G1360" s="65">
        <f t="shared" si="28"/>
        <v>2904</v>
      </c>
      <c r="H1360" s="65">
        <v>13994</v>
      </c>
      <c r="I1360" s="66">
        <f t="shared" si="29"/>
        <v>8660</v>
      </c>
      <c r="J1360" s="67">
        <v>0.38229999999999997</v>
      </c>
      <c r="K1360" s="34">
        <v>23952</v>
      </c>
      <c r="L1360" s="56"/>
      <c r="M1360" s="35">
        <f t="shared" si="30"/>
        <v>13994</v>
      </c>
      <c r="N1360" s="35">
        <f t="shared" si="31"/>
        <v>9958</v>
      </c>
      <c r="O1360" s="36">
        <f t="shared" si="27"/>
        <v>0.41574816299265199</v>
      </c>
    </row>
    <row r="1361" spans="1:15" x14ac:dyDescent="0.25">
      <c r="A1361" s="39">
        <v>150511</v>
      </c>
      <c r="B1361" s="45" t="s">
        <v>50</v>
      </c>
      <c r="C1361" s="44" t="s">
        <v>1333</v>
      </c>
      <c r="D1361" s="30" t="s">
        <v>1343</v>
      </c>
      <c r="E1361" s="68"/>
      <c r="F1361" s="29">
        <v>0</v>
      </c>
      <c r="G1361" s="29">
        <f t="shared" si="28"/>
        <v>0</v>
      </c>
      <c r="H1361" s="29">
        <v>0</v>
      </c>
      <c r="I1361" s="66">
        <f t="shared" si="29"/>
        <v>0</v>
      </c>
      <c r="J1361" s="69" t="s">
        <v>1834</v>
      </c>
      <c r="K1361" s="34">
        <v>0</v>
      </c>
      <c r="L1361" s="56"/>
      <c r="M1361" s="34">
        <f t="shared" si="30"/>
        <v>0</v>
      </c>
      <c r="N1361" s="34">
        <f t="shared" si="31"/>
        <v>0</v>
      </c>
      <c r="O1361" s="36" t="e">
        <f t="shared" si="27"/>
        <v>#DIV/0!</v>
      </c>
    </row>
    <row r="1362" spans="1:15" x14ac:dyDescent="0.25">
      <c r="A1362" s="39">
        <v>150512</v>
      </c>
      <c r="B1362" s="45" t="s">
        <v>50</v>
      </c>
      <c r="C1362" s="44" t="s">
        <v>1333</v>
      </c>
      <c r="D1362" s="30" t="s">
        <v>1344</v>
      </c>
      <c r="E1362" s="64">
        <v>10617</v>
      </c>
      <c r="F1362" s="65">
        <v>10541</v>
      </c>
      <c r="G1362" s="65">
        <f t="shared" si="28"/>
        <v>-76</v>
      </c>
      <c r="H1362" s="65">
        <v>9022</v>
      </c>
      <c r="I1362" s="66">
        <f t="shared" si="29"/>
        <v>1519</v>
      </c>
      <c r="J1362" s="67">
        <v>0.14410000000000001</v>
      </c>
      <c r="K1362" s="34">
        <v>10815</v>
      </c>
      <c r="L1362" s="29">
        <v>1519</v>
      </c>
      <c r="M1362" s="35">
        <f t="shared" si="30"/>
        <v>10541</v>
      </c>
      <c r="N1362" s="35">
        <f t="shared" si="31"/>
        <v>274</v>
      </c>
      <c r="O1362" s="36">
        <f t="shared" si="27"/>
        <v>2.5335182616736014E-2</v>
      </c>
    </row>
    <row r="1363" spans="1:15" x14ac:dyDescent="0.25">
      <c r="A1363" s="39">
        <v>150513</v>
      </c>
      <c r="B1363" s="45" t="s">
        <v>50</v>
      </c>
      <c r="C1363" s="44" t="s">
        <v>1333</v>
      </c>
      <c r="D1363" s="30" t="s">
        <v>401</v>
      </c>
      <c r="E1363" s="64">
        <v>3742</v>
      </c>
      <c r="F1363" s="65">
        <v>3854</v>
      </c>
      <c r="G1363" s="65">
        <f t="shared" si="28"/>
        <v>112</v>
      </c>
      <c r="H1363" s="65">
        <v>3420</v>
      </c>
      <c r="I1363" s="66">
        <f t="shared" si="29"/>
        <v>434</v>
      </c>
      <c r="J1363" s="67">
        <v>0.11260000000000001</v>
      </c>
      <c r="K1363" s="34">
        <v>3942</v>
      </c>
      <c r="L1363" s="56"/>
      <c r="M1363" s="35">
        <f t="shared" si="30"/>
        <v>3420</v>
      </c>
      <c r="N1363" s="35">
        <f t="shared" si="31"/>
        <v>522</v>
      </c>
      <c r="O1363" s="36">
        <f t="shared" si="27"/>
        <v>0.13242009132420091</v>
      </c>
    </row>
    <row r="1364" spans="1:15" x14ac:dyDescent="0.25">
      <c r="A1364" s="39">
        <v>150514</v>
      </c>
      <c r="B1364" s="45" t="s">
        <v>50</v>
      </c>
      <c r="C1364" s="44" t="s">
        <v>1333</v>
      </c>
      <c r="D1364" s="30" t="s">
        <v>212</v>
      </c>
      <c r="E1364" s="64">
        <v>9348</v>
      </c>
      <c r="F1364" s="65">
        <v>8984</v>
      </c>
      <c r="G1364" s="65">
        <f t="shared" si="28"/>
        <v>-364</v>
      </c>
      <c r="H1364" s="65">
        <v>8595</v>
      </c>
      <c r="I1364" s="66">
        <f t="shared" si="29"/>
        <v>389</v>
      </c>
      <c r="J1364" s="67">
        <v>4.3299999999999998E-2</v>
      </c>
      <c r="K1364" s="34">
        <v>9119</v>
      </c>
      <c r="L1364" s="29">
        <v>0</v>
      </c>
      <c r="M1364" s="35">
        <f t="shared" si="30"/>
        <v>8595</v>
      </c>
      <c r="N1364" s="35">
        <f t="shared" si="31"/>
        <v>524</v>
      </c>
      <c r="O1364" s="36">
        <f t="shared" si="27"/>
        <v>5.7462441057133461E-2</v>
      </c>
    </row>
    <row r="1365" spans="1:15" x14ac:dyDescent="0.25">
      <c r="A1365" s="39">
        <v>150515</v>
      </c>
      <c r="B1365" s="45" t="s">
        <v>50</v>
      </c>
      <c r="C1365" s="44" t="s">
        <v>1333</v>
      </c>
      <c r="D1365" s="30" t="s">
        <v>1345</v>
      </c>
      <c r="E1365" s="68"/>
      <c r="F1365" s="29">
        <v>0</v>
      </c>
      <c r="G1365" s="29">
        <f t="shared" si="28"/>
        <v>0</v>
      </c>
      <c r="H1365" s="29">
        <v>0</v>
      </c>
      <c r="I1365" s="66">
        <f t="shared" si="29"/>
        <v>0</v>
      </c>
      <c r="J1365" s="69" t="s">
        <v>1834</v>
      </c>
      <c r="K1365" s="34">
        <v>0</v>
      </c>
      <c r="L1365" s="56"/>
      <c r="M1365" s="34">
        <f t="shared" si="30"/>
        <v>0</v>
      </c>
      <c r="N1365" s="34">
        <f t="shared" si="31"/>
        <v>0</v>
      </c>
      <c r="O1365" s="36" t="e">
        <f t="shared" si="27"/>
        <v>#DIV/0!</v>
      </c>
    </row>
    <row r="1366" spans="1:15" x14ac:dyDescent="0.25">
      <c r="A1366" s="39">
        <v>150516</v>
      </c>
      <c r="B1366" s="45" t="s">
        <v>50</v>
      </c>
      <c r="C1366" s="44" t="s">
        <v>1333</v>
      </c>
      <c r="D1366" s="30" t="s">
        <v>1346</v>
      </c>
      <c r="E1366" s="68"/>
      <c r="F1366" s="29">
        <v>0</v>
      </c>
      <c r="G1366" s="29">
        <f t="shared" si="28"/>
        <v>0</v>
      </c>
      <c r="H1366" s="29">
        <v>0</v>
      </c>
      <c r="I1366" s="66">
        <f t="shared" si="29"/>
        <v>0</v>
      </c>
      <c r="J1366" s="69" t="s">
        <v>1834</v>
      </c>
      <c r="K1366" s="34">
        <v>0</v>
      </c>
      <c r="L1366" s="56"/>
      <c r="M1366" s="34">
        <f t="shared" si="30"/>
        <v>0</v>
      </c>
      <c r="N1366" s="34">
        <f t="shared" si="31"/>
        <v>0</v>
      </c>
      <c r="O1366" s="36" t="e">
        <f t="shared" si="27"/>
        <v>#DIV/0!</v>
      </c>
    </row>
    <row r="1367" spans="1:15" x14ac:dyDescent="0.25">
      <c r="A1367" s="39">
        <v>150601</v>
      </c>
      <c r="B1367" s="47" t="s">
        <v>50</v>
      </c>
      <c r="C1367" s="30" t="s">
        <v>1347</v>
      </c>
      <c r="D1367" s="30" t="s">
        <v>1347</v>
      </c>
      <c r="E1367" s="64">
        <v>81605</v>
      </c>
      <c r="F1367" s="65">
        <v>84510</v>
      </c>
      <c r="G1367" s="65">
        <f t="shared" si="28"/>
        <v>2905</v>
      </c>
      <c r="H1367" s="65">
        <v>77039</v>
      </c>
      <c r="I1367" s="66">
        <f t="shared" si="29"/>
        <v>7471</v>
      </c>
      <c r="J1367" s="67">
        <v>8.8400000000000006E-2</v>
      </c>
      <c r="K1367" s="34">
        <v>86151</v>
      </c>
      <c r="L1367" s="56"/>
      <c r="M1367" s="35">
        <f t="shared" si="30"/>
        <v>77039</v>
      </c>
      <c r="N1367" s="35">
        <f t="shared" si="31"/>
        <v>9112</v>
      </c>
      <c r="O1367" s="36">
        <f t="shared" si="27"/>
        <v>0.10576777982844077</v>
      </c>
    </row>
    <row r="1368" spans="1:15" x14ac:dyDescent="0.25">
      <c r="A1368" s="39">
        <v>150602</v>
      </c>
      <c r="B1368" s="30" t="s">
        <v>50</v>
      </c>
      <c r="C1368" s="30" t="s">
        <v>1347</v>
      </c>
      <c r="D1368" s="30" t="s">
        <v>1348</v>
      </c>
      <c r="E1368" s="68"/>
      <c r="F1368" s="29">
        <v>0</v>
      </c>
      <c r="G1368" s="29">
        <f t="shared" si="28"/>
        <v>0</v>
      </c>
      <c r="H1368" s="29">
        <v>0</v>
      </c>
      <c r="I1368" s="66">
        <f t="shared" si="29"/>
        <v>0</v>
      </c>
      <c r="J1368" s="69" t="s">
        <v>1834</v>
      </c>
      <c r="K1368" s="34">
        <v>0</v>
      </c>
      <c r="L1368" s="56"/>
      <c r="M1368" s="34">
        <f t="shared" si="30"/>
        <v>0</v>
      </c>
      <c r="N1368" s="34">
        <f t="shared" si="31"/>
        <v>0</v>
      </c>
      <c r="O1368" s="36" t="e">
        <f t="shared" si="27"/>
        <v>#DIV/0!</v>
      </c>
    </row>
    <row r="1369" spans="1:15" x14ac:dyDescent="0.25">
      <c r="A1369" s="39">
        <v>150603</v>
      </c>
      <c r="B1369" s="30" t="s">
        <v>50</v>
      </c>
      <c r="C1369" s="30" t="s">
        <v>1347</v>
      </c>
      <c r="D1369" s="30" t="s">
        <v>1349</v>
      </c>
      <c r="E1369" s="68"/>
      <c r="F1369" s="29">
        <v>0</v>
      </c>
      <c r="G1369" s="29">
        <f t="shared" si="28"/>
        <v>0</v>
      </c>
      <c r="H1369" s="29">
        <v>0</v>
      </c>
      <c r="I1369" s="66">
        <f t="shared" si="29"/>
        <v>0</v>
      </c>
      <c r="J1369" s="69" t="s">
        <v>1834</v>
      </c>
      <c r="K1369" s="34">
        <v>0</v>
      </c>
      <c r="L1369" s="56"/>
      <c r="M1369" s="34">
        <f t="shared" si="30"/>
        <v>0</v>
      </c>
      <c r="N1369" s="34">
        <f t="shared" si="31"/>
        <v>0</v>
      </c>
      <c r="O1369" s="36" t="e">
        <f t="shared" si="27"/>
        <v>#DIV/0!</v>
      </c>
    </row>
    <row r="1370" spans="1:15" x14ac:dyDescent="0.25">
      <c r="A1370" s="39">
        <v>150604</v>
      </c>
      <c r="B1370" s="30" t="s">
        <v>50</v>
      </c>
      <c r="C1370" s="30" t="s">
        <v>1347</v>
      </c>
      <c r="D1370" s="30" t="s">
        <v>1350</v>
      </c>
      <c r="E1370" s="64">
        <v>6181</v>
      </c>
      <c r="F1370" s="65">
        <v>7724</v>
      </c>
      <c r="G1370" s="65">
        <f t="shared" si="28"/>
        <v>1543</v>
      </c>
      <c r="H1370" s="65">
        <v>3311</v>
      </c>
      <c r="I1370" s="66">
        <f t="shared" si="29"/>
        <v>4413</v>
      </c>
      <c r="J1370" s="67">
        <v>0.57130000000000003</v>
      </c>
      <c r="K1370" s="34">
        <v>7954</v>
      </c>
      <c r="L1370" s="56"/>
      <c r="M1370" s="35">
        <f t="shared" si="30"/>
        <v>3311</v>
      </c>
      <c r="N1370" s="35">
        <f t="shared" si="31"/>
        <v>4643</v>
      </c>
      <c r="O1370" s="36">
        <f t="shared" si="27"/>
        <v>0.58373145587125974</v>
      </c>
    </row>
    <row r="1371" spans="1:15" x14ac:dyDescent="0.25">
      <c r="A1371" s="39">
        <v>150605</v>
      </c>
      <c r="B1371" s="30" t="s">
        <v>50</v>
      </c>
      <c r="C1371" s="30" t="s">
        <v>1347</v>
      </c>
      <c r="D1371" s="30" t="s">
        <v>714</v>
      </c>
      <c r="E1371" s="64">
        <v>47358</v>
      </c>
      <c r="F1371" s="65">
        <v>49665</v>
      </c>
      <c r="G1371" s="65">
        <f t="shared" si="28"/>
        <v>2307</v>
      </c>
      <c r="H1371" s="65">
        <v>39944</v>
      </c>
      <c r="I1371" s="66">
        <f t="shared" si="29"/>
        <v>9721</v>
      </c>
      <c r="J1371" s="67">
        <v>0.19570000000000001</v>
      </c>
      <c r="K1371" s="34">
        <v>50768</v>
      </c>
      <c r="L1371" s="56"/>
      <c r="M1371" s="35">
        <f t="shared" si="30"/>
        <v>39944</v>
      </c>
      <c r="N1371" s="35">
        <f t="shared" si="31"/>
        <v>10824</v>
      </c>
      <c r="O1371" s="36">
        <f t="shared" si="27"/>
        <v>0.21320516861014813</v>
      </c>
    </row>
    <row r="1372" spans="1:15" x14ac:dyDescent="0.25">
      <c r="A1372" s="39">
        <v>150606</v>
      </c>
      <c r="B1372" s="30" t="s">
        <v>50</v>
      </c>
      <c r="C1372" s="30" t="s">
        <v>1347</v>
      </c>
      <c r="D1372" s="30" t="s">
        <v>1351</v>
      </c>
      <c r="E1372" s="68"/>
      <c r="F1372" s="29">
        <v>0</v>
      </c>
      <c r="G1372" s="29">
        <f t="shared" si="28"/>
        <v>0</v>
      </c>
      <c r="H1372" s="29">
        <v>0</v>
      </c>
      <c r="I1372" s="66">
        <f t="shared" si="29"/>
        <v>0</v>
      </c>
      <c r="J1372" s="69" t="s">
        <v>1834</v>
      </c>
      <c r="K1372" s="34">
        <v>0</v>
      </c>
      <c r="L1372" s="56"/>
      <c r="M1372" s="34">
        <f t="shared" si="30"/>
        <v>0</v>
      </c>
      <c r="N1372" s="34">
        <f t="shared" si="31"/>
        <v>0</v>
      </c>
      <c r="O1372" s="36" t="e">
        <f t="shared" si="27"/>
        <v>#DIV/0!</v>
      </c>
    </row>
    <row r="1373" spans="1:15" x14ac:dyDescent="0.25">
      <c r="A1373" s="39">
        <v>150607</v>
      </c>
      <c r="B1373" s="30" t="s">
        <v>50</v>
      </c>
      <c r="C1373" s="30" t="s">
        <v>1347</v>
      </c>
      <c r="D1373" s="30" t="s">
        <v>1352</v>
      </c>
      <c r="E1373" s="68"/>
      <c r="F1373" s="29">
        <v>0</v>
      </c>
      <c r="G1373" s="29">
        <f t="shared" si="28"/>
        <v>0</v>
      </c>
      <c r="H1373" s="29">
        <v>0</v>
      </c>
      <c r="I1373" s="66">
        <f t="shared" si="29"/>
        <v>0</v>
      </c>
      <c r="J1373" s="69" t="s">
        <v>1834</v>
      </c>
      <c r="K1373" s="34">
        <v>0</v>
      </c>
      <c r="L1373" s="56"/>
      <c r="M1373" s="34">
        <f t="shared" si="30"/>
        <v>0</v>
      </c>
      <c r="N1373" s="34">
        <f t="shared" si="31"/>
        <v>0</v>
      </c>
      <c r="O1373" s="36" t="e">
        <f t="shared" si="27"/>
        <v>#DIV/0!</v>
      </c>
    </row>
    <row r="1374" spans="1:15" x14ac:dyDescent="0.25">
      <c r="A1374" s="39">
        <v>150608</v>
      </c>
      <c r="B1374" s="30" t="s">
        <v>50</v>
      </c>
      <c r="C1374" s="30" t="s">
        <v>1347</v>
      </c>
      <c r="D1374" s="30" t="s">
        <v>1353</v>
      </c>
      <c r="E1374" s="68"/>
      <c r="F1374" s="29">
        <v>0</v>
      </c>
      <c r="G1374" s="29">
        <f t="shared" si="28"/>
        <v>0</v>
      </c>
      <c r="H1374" s="29">
        <v>0</v>
      </c>
      <c r="I1374" s="66">
        <f t="shared" si="29"/>
        <v>0</v>
      </c>
      <c r="J1374" s="69" t="s">
        <v>1834</v>
      </c>
      <c r="K1374" s="34">
        <v>0</v>
      </c>
      <c r="L1374" s="56"/>
      <c r="M1374" s="34">
        <f t="shared" si="30"/>
        <v>0</v>
      </c>
      <c r="N1374" s="34">
        <f t="shared" si="31"/>
        <v>0</v>
      </c>
      <c r="O1374" s="36" t="e">
        <f t="shared" si="27"/>
        <v>#DIV/0!</v>
      </c>
    </row>
    <row r="1375" spans="1:15" x14ac:dyDescent="0.25">
      <c r="A1375" s="39">
        <v>150609</v>
      </c>
      <c r="B1375" s="30" t="s">
        <v>50</v>
      </c>
      <c r="C1375" s="30" t="s">
        <v>1347</v>
      </c>
      <c r="D1375" s="30" t="s">
        <v>1354</v>
      </c>
      <c r="E1375" s="68"/>
      <c r="F1375" s="29">
        <v>0</v>
      </c>
      <c r="G1375" s="29">
        <f t="shared" si="28"/>
        <v>0</v>
      </c>
      <c r="H1375" s="29">
        <v>0</v>
      </c>
      <c r="I1375" s="66">
        <f t="shared" si="29"/>
        <v>0</v>
      </c>
      <c r="J1375" s="69" t="s">
        <v>1834</v>
      </c>
      <c r="K1375" s="34">
        <v>0</v>
      </c>
      <c r="L1375" s="56"/>
      <c r="M1375" s="34">
        <f t="shared" si="30"/>
        <v>0</v>
      </c>
      <c r="N1375" s="34">
        <f t="shared" si="31"/>
        <v>0</v>
      </c>
      <c r="O1375" s="36" t="e">
        <f t="shared" si="27"/>
        <v>#DIV/0!</v>
      </c>
    </row>
    <row r="1376" spans="1:15" x14ac:dyDescent="0.25">
      <c r="A1376" s="39">
        <v>150610</v>
      </c>
      <c r="B1376" s="30" t="s">
        <v>50</v>
      </c>
      <c r="C1376" s="30" t="s">
        <v>1347</v>
      </c>
      <c r="D1376" s="30" t="s">
        <v>1355</v>
      </c>
      <c r="E1376" s="68"/>
      <c r="F1376" s="29">
        <v>0</v>
      </c>
      <c r="G1376" s="29">
        <f t="shared" si="28"/>
        <v>0</v>
      </c>
      <c r="H1376" s="29">
        <v>0</v>
      </c>
      <c r="I1376" s="66">
        <f t="shared" si="29"/>
        <v>0</v>
      </c>
      <c r="J1376" s="69" t="s">
        <v>1834</v>
      </c>
      <c r="K1376" s="34">
        <v>0</v>
      </c>
      <c r="L1376" s="56"/>
      <c r="M1376" s="34">
        <f t="shared" si="30"/>
        <v>0</v>
      </c>
      <c r="N1376" s="34">
        <f t="shared" si="31"/>
        <v>0</v>
      </c>
      <c r="O1376" s="36" t="e">
        <f t="shared" si="27"/>
        <v>#DIV/0!</v>
      </c>
    </row>
    <row r="1377" spans="1:15" x14ac:dyDescent="0.25">
      <c r="A1377" s="39">
        <v>150611</v>
      </c>
      <c r="B1377" s="30" t="s">
        <v>50</v>
      </c>
      <c r="C1377" s="30" t="s">
        <v>1347</v>
      </c>
      <c r="D1377" s="30" t="s">
        <v>1356</v>
      </c>
      <c r="E1377" s="68"/>
      <c r="F1377" s="29">
        <v>0</v>
      </c>
      <c r="G1377" s="29">
        <f t="shared" si="28"/>
        <v>0</v>
      </c>
      <c r="H1377" s="29">
        <v>0</v>
      </c>
      <c r="I1377" s="66">
        <f t="shared" si="29"/>
        <v>0</v>
      </c>
      <c r="J1377" s="69" t="s">
        <v>1834</v>
      </c>
      <c r="K1377" s="34">
        <v>0</v>
      </c>
      <c r="L1377" s="56"/>
      <c r="M1377" s="34">
        <f t="shared" si="30"/>
        <v>0</v>
      </c>
      <c r="N1377" s="34">
        <f t="shared" si="31"/>
        <v>0</v>
      </c>
      <c r="O1377" s="36" t="e">
        <f t="shared" si="27"/>
        <v>#DIV/0!</v>
      </c>
    </row>
    <row r="1378" spans="1:15" x14ac:dyDescent="0.25">
      <c r="A1378" s="39">
        <v>150612</v>
      </c>
      <c r="B1378" s="30" t="s">
        <v>50</v>
      </c>
      <c r="C1378" s="30" t="s">
        <v>1347</v>
      </c>
      <c r="D1378" s="30" t="s">
        <v>1357</v>
      </c>
      <c r="E1378" s="68"/>
      <c r="F1378" s="29">
        <v>0</v>
      </c>
      <c r="G1378" s="29">
        <f t="shared" si="28"/>
        <v>0</v>
      </c>
      <c r="H1378" s="29">
        <v>0</v>
      </c>
      <c r="I1378" s="66">
        <f t="shared" si="29"/>
        <v>0</v>
      </c>
      <c r="J1378" s="69" t="s">
        <v>1834</v>
      </c>
      <c r="K1378" s="34">
        <v>0</v>
      </c>
      <c r="L1378" s="56"/>
      <c r="M1378" s="34">
        <f t="shared" si="30"/>
        <v>0</v>
      </c>
      <c r="N1378" s="34">
        <f t="shared" si="31"/>
        <v>0</v>
      </c>
      <c r="O1378" s="36" t="e">
        <f t="shared" si="27"/>
        <v>#DIV/0!</v>
      </c>
    </row>
    <row r="1379" spans="1:15" x14ac:dyDescent="0.25">
      <c r="A1379" s="39">
        <v>150701</v>
      </c>
      <c r="B1379" s="30" t="s">
        <v>50</v>
      </c>
      <c r="C1379" s="30" t="s">
        <v>1358</v>
      </c>
      <c r="D1379" s="30" t="s">
        <v>1359</v>
      </c>
      <c r="E1379" s="64">
        <v>2343</v>
      </c>
      <c r="F1379" s="65">
        <v>2506</v>
      </c>
      <c r="G1379" s="65">
        <f t="shared" si="28"/>
        <v>163</v>
      </c>
      <c r="H1379" s="65">
        <v>2244</v>
      </c>
      <c r="I1379" s="66">
        <f t="shared" si="29"/>
        <v>262</v>
      </c>
      <c r="J1379" s="67">
        <v>0.1045</v>
      </c>
      <c r="K1379" s="34">
        <v>2491</v>
      </c>
      <c r="L1379" s="56"/>
      <c r="M1379" s="35">
        <f t="shared" si="30"/>
        <v>2244</v>
      </c>
      <c r="N1379" s="35">
        <f t="shared" si="31"/>
        <v>247</v>
      </c>
      <c r="O1379" s="36">
        <f t="shared" si="27"/>
        <v>9.9156965074267356E-2</v>
      </c>
    </row>
    <row r="1380" spans="1:15" x14ac:dyDescent="0.25">
      <c r="A1380" s="39">
        <v>150702</v>
      </c>
      <c r="B1380" s="30" t="s">
        <v>50</v>
      </c>
      <c r="C1380" s="30" t="s">
        <v>1358</v>
      </c>
      <c r="D1380" s="30" t="s">
        <v>1360</v>
      </c>
      <c r="E1380" s="68"/>
      <c r="F1380" s="29">
        <v>0</v>
      </c>
      <c r="G1380" s="29">
        <f t="shared" si="28"/>
        <v>0</v>
      </c>
      <c r="H1380" s="29">
        <v>0</v>
      </c>
      <c r="I1380" s="66">
        <f t="shared" si="29"/>
        <v>0</v>
      </c>
      <c r="J1380" s="69" t="s">
        <v>1834</v>
      </c>
      <c r="K1380" s="34">
        <v>0</v>
      </c>
      <c r="L1380" s="56"/>
      <c r="M1380" s="34">
        <f t="shared" si="30"/>
        <v>0</v>
      </c>
      <c r="N1380" s="34">
        <f t="shared" si="31"/>
        <v>0</v>
      </c>
      <c r="O1380" s="36" t="e">
        <f t="shared" si="27"/>
        <v>#DIV/0!</v>
      </c>
    </row>
    <row r="1381" spans="1:15" x14ac:dyDescent="0.25">
      <c r="A1381" s="39">
        <v>150703</v>
      </c>
      <c r="B1381" s="30" t="s">
        <v>50</v>
      </c>
      <c r="C1381" s="30" t="s">
        <v>1358</v>
      </c>
      <c r="D1381" s="30" t="s">
        <v>1361</v>
      </c>
      <c r="E1381" s="68"/>
      <c r="F1381" s="29">
        <v>0</v>
      </c>
      <c r="G1381" s="29">
        <f t="shared" si="28"/>
        <v>0</v>
      </c>
      <c r="H1381" s="29">
        <v>0</v>
      </c>
      <c r="I1381" s="66">
        <f t="shared" si="29"/>
        <v>0</v>
      </c>
      <c r="J1381" s="69" t="s">
        <v>1834</v>
      </c>
      <c r="K1381" s="34">
        <v>0</v>
      </c>
      <c r="L1381" s="56"/>
      <c r="M1381" s="34">
        <f t="shared" si="30"/>
        <v>0</v>
      </c>
      <c r="N1381" s="34">
        <f t="shared" si="31"/>
        <v>0</v>
      </c>
      <c r="O1381" s="36" t="e">
        <f t="shared" si="27"/>
        <v>#DIV/0!</v>
      </c>
    </row>
    <row r="1382" spans="1:15" x14ac:dyDescent="0.25">
      <c r="A1382" s="39">
        <v>150704</v>
      </c>
      <c r="B1382" s="30" t="s">
        <v>50</v>
      </c>
      <c r="C1382" s="30" t="s">
        <v>1358</v>
      </c>
      <c r="D1382" s="30" t="s">
        <v>1362</v>
      </c>
      <c r="E1382" s="68"/>
      <c r="F1382" s="29">
        <v>0</v>
      </c>
      <c r="G1382" s="29">
        <f t="shared" si="28"/>
        <v>0</v>
      </c>
      <c r="H1382" s="29">
        <v>0</v>
      </c>
      <c r="I1382" s="66">
        <f t="shared" si="29"/>
        <v>0</v>
      </c>
      <c r="J1382" s="69" t="s">
        <v>1834</v>
      </c>
      <c r="K1382" s="34">
        <v>0</v>
      </c>
      <c r="L1382" s="56"/>
      <c r="M1382" s="34">
        <f t="shared" si="30"/>
        <v>0</v>
      </c>
      <c r="N1382" s="34">
        <f t="shared" si="31"/>
        <v>0</v>
      </c>
      <c r="O1382" s="36" t="e">
        <f t="shared" si="27"/>
        <v>#DIV/0!</v>
      </c>
    </row>
    <row r="1383" spans="1:15" x14ac:dyDescent="0.25">
      <c r="A1383" s="39">
        <v>150705</v>
      </c>
      <c r="B1383" s="30" t="s">
        <v>50</v>
      </c>
      <c r="C1383" s="30" t="s">
        <v>1358</v>
      </c>
      <c r="D1383" s="30" t="s">
        <v>1363</v>
      </c>
      <c r="E1383" s="68"/>
      <c r="F1383" s="29">
        <v>0</v>
      </c>
      <c r="G1383" s="29">
        <f t="shared" si="28"/>
        <v>0</v>
      </c>
      <c r="H1383" s="29">
        <v>0</v>
      </c>
      <c r="I1383" s="66">
        <f t="shared" si="29"/>
        <v>0</v>
      </c>
      <c r="J1383" s="69" t="s">
        <v>1834</v>
      </c>
      <c r="K1383" s="34">
        <v>0</v>
      </c>
      <c r="L1383" s="56"/>
      <c r="M1383" s="34">
        <f t="shared" si="30"/>
        <v>0</v>
      </c>
      <c r="N1383" s="34">
        <f t="shared" si="31"/>
        <v>0</v>
      </c>
      <c r="O1383" s="36" t="e">
        <f t="shared" si="27"/>
        <v>#DIV/0!</v>
      </c>
    </row>
    <row r="1384" spans="1:15" x14ac:dyDescent="0.25">
      <c r="A1384" s="39">
        <v>150706</v>
      </c>
      <c r="B1384" s="30" t="s">
        <v>50</v>
      </c>
      <c r="C1384" s="30" t="s">
        <v>1358</v>
      </c>
      <c r="D1384" s="30" t="s">
        <v>858</v>
      </c>
      <c r="E1384" s="68"/>
      <c r="F1384" s="29">
        <v>0</v>
      </c>
      <c r="G1384" s="29">
        <f t="shared" si="28"/>
        <v>0</v>
      </c>
      <c r="H1384" s="29">
        <v>0</v>
      </c>
      <c r="I1384" s="66">
        <f t="shared" si="29"/>
        <v>0</v>
      </c>
      <c r="J1384" s="69" t="s">
        <v>1834</v>
      </c>
      <c r="K1384" s="34">
        <v>0</v>
      </c>
      <c r="L1384" s="56"/>
      <c r="M1384" s="34">
        <f t="shared" si="30"/>
        <v>0</v>
      </c>
      <c r="N1384" s="34">
        <f t="shared" si="31"/>
        <v>0</v>
      </c>
      <c r="O1384" s="36" t="e">
        <f t="shared" si="27"/>
        <v>#DIV/0!</v>
      </c>
    </row>
    <row r="1385" spans="1:15" x14ac:dyDescent="0.25">
      <c r="A1385" s="39">
        <v>150707</v>
      </c>
      <c r="B1385" s="30" t="s">
        <v>50</v>
      </c>
      <c r="C1385" s="30" t="s">
        <v>1358</v>
      </c>
      <c r="D1385" s="30" t="s">
        <v>1364</v>
      </c>
      <c r="E1385" s="68"/>
      <c r="F1385" s="29">
        <v>0</v>
      </c>
      <c r="G1385" s="29">
        <f t="shared" si="28"/>
        <v>0</v>
      </c>
      <c r="H1385" s="29">
        <v>0</v>
      </c>
      <c r="I1385" s="66">
        <f t="shared" si="29"/>
        <v>0</v>
      </c>
      <c r="J1385" s="69" t="s">
        <v>1834</v>
      </c>
      <c r="K1385" s="34">
        <v>0</v>
      </c>
      <c r="L1385" s="56"/>
      <c r="M1385" s="34">
        <f t="shared" si="30"/>
        <v>0</v>
      </c>
      <c r="N1385" s="34">
        <f t="shared" si="31"/>
        <v>0</v>
      </c>
      <c r="O1385" s="36" t="e">
        <f t="shared" si="27"/>
        <v>#DIV/0!</v>
      </c>
    </row>
    <row r="1386" spans="1:15" x14ac:dyDescent="0.25">
      <c r="A1386" s="39">
        <v>150708</v>
      </c>
      <c r="B1386" s="30" t="s">
        <v>50</v>
      </c>
      <c r="C1386" s="30" t="s">
        <v>1358</v>
      </c>
      <c r="D1386" s="30" t="s">
        <v>1365</v>
      </c>
      <c r="E1386" s="68"/>
      <c r="F1386" s="29">
        <v>0</v>
      </c>
      <c r="G1386" s="29">
        <f t="shared" si="28"/>
        <v>0</v>
      </c>
      <c r="H1386" s="29">
        <v>0</v>
      </c>
      <c r="I1386" s="66">
        <f t="shared" si="29"/>
        <v>0</v>
      </c>
      <c r="J1386" s="69" t="s">
        <v>1834</v>
      </c>
      <c r="K1386" s="34">
        <v>0</v>
      </c>
      <c r="L1386" s="56"/>
      <c r="M1386" s="34">
        <f t="shared" si="30"/>
        <v>0</v>
      </c>
      <c r="N1386" s="34">
        <f t="shared" si="31"/>
        <v>0</v>
      </c>
      <c r="O1386" s="36" t="e">
        <f t="shared" si="27"/>
        <v>#DIV/0!</v>
      </c>
    </row>
    <row r="1387" spans="1:15" x14ac:dyDescent="0.25">
      <c r="A1387" s="39">
        <v>150709</v>
      </c>
      <c r="B1387" s="30" t="s">
        <v>50</v>
      </c>
      <c r="C1387" s="30" t="s">
        <v>1358</v>
      </c>
      <c r="D1387" s="30" t="s">
        <v>1358</v>
      </c>
      <c r="E1387" s="68"/>
      <c r="F1387" s="29">
        <v>0</v>
      </c>
      <c r="G1387" s="29">
        <f t="shared" si="28"/>
        <v>0</v>
      </c>
      <c r="H1387" s="29">
        <v>0</v>
      </c>
      <c r="I1387" s="66">
        <f t="shared" si="29"/>
        <v>0</v>
      </c>
      <c r="J1387" s="69" t="s">
        <v>1834</v>
      </c>
      <c r="K1387" s="34">
        <v>0</v>
      </c>
      <c r="L1387" s="56"/>
      <c r="M1387" s="34">
        <f t="shared" si="30"/>
        <v>0</v>
      </c>
      <c r="N1387" s="34">
        <f t="shared" si="31"/>
        <v>0</v>
      </c>
      <c r="O1387" s="36" t="e">
        <f t="shared" si="27"/>
        <v>#DIV/0!</v>
      </c>
    </row>
    <row r="1388" spans="1:15" x14ac:dyDescent="0.25">
      <c r="A1388" s="39">
        <v>150710</v>
      </c>
      <c r="B1388" s="30" t="s">
        <v>50</v>
      </c>
      <c r="C1388" s="30" t="s">
        <v>1358</v>
      </c>
      <c r="D1388" s="30" t="s">
        <v>1366</v>
      </c>
      <c r="E1388" s="68"/>
      <c r="F1388" s="29">
        <v>0</v>
      </c>
      <c r="G1388" s="29">
        <f t="shared" si="28"/>
        <v>0</v>
      </c>
      <c r="H1388" s="29">
        <v>0</v>
      </c>
      <c r="I1388" s="66">
        <f t="shared" si="29"/>
        <v>0</v>
      </c>
      <c r="J1388" s="69" t="s">
        <v>1834</v>
      </c>
      <c r="K1388" s="34">
        <v>0</v>
      </c>
      <c r="L1388" s="56"/>
      <c r="M1388" s="34">
        <f t="shared" si="30"/>
        <v>0</v>
      </c>
      <c r="N1388" s="34">
        <f t="shared" si="31"/>
        <v>0</v>
      </c>
      <c r="O1388" s="36" t="e">
        <f t="shared" si="27"/>
        <v>#DIV/0!</v>
      </c>
    </row>
    <row r="1389" spans="1:15" x14ac:dyDescent="0.25">
      <c r="A1389" s="39">
        <v>150711</v>
      </c>
      <c r="B1389" s="30" t="s">
        <v>50</v>
      </c>
      <c r="C1389" s="30" t="s">
        <v>1358</v>
      </c>
      <c r="D1389" s="30" t="s">
        <v>1367</v>
      </c>
      <c r="E1389" s="68"/>
      <c r="F1389" s="29">
        <v>0</v>
      </c>
      <c r="G1389" s="29">
        <f t="shared" si="28"/>
        <v>0</v>
      </c>
      <c r="H1389" s="29">
        <v>0</v>
      </c>
      <c r="I1389" s="66">
        <f t="shared" si="29"/>
        <v>0</v>
      </c>
      <c r="J1389" s="69" t="s">
        <v>1834</v>
      </c>
      <c r="K1389" s="34">
        <v>0</v>
      </c>
      <c r="L1389" s="56"/>
      <c r="M1389" s="34">
        <f t="shared" si="30"/>
        <v>0</v>
      </c>
      <c r="N1389" s="34">
        <f t="shared" si="31"/>
        <v>0</v>
      </c>
      <c r="O1389" s="36" t="e">
        <f t="shared" si="27"/>
        <v>#DIV/0!</v>
      </c>
    </row>
    <row r="1390" spans="1:15" x14ac:dyDescent="0.25">
      <c r="A1390" s="39">
        <v>150712</v>
      </c>
      <c r="B1390" s="30" t="s">
        <v>50</v>
      </c>
      <c r="C1390" s="30" t="s">
        <v>1358</v>
      </c>
      <c r="D1390" s="30" t="s">
        <v>1368</v>
      </c>
      <c r="E1390" s="68"/>
      <c r="F1390" s="29">
        <v>0</v>
      </c>
      <c r="G1390" s="29">
        <f t="shared" si="28"/>
        <v>0</v>
      </c>
      <c r="H1390" s="29">
        <v>0</v>
      </c>
      <c r="I1390" s="66">
        <f t="shared" si="29"/>
        <v>0</v>
      </c>
      <c r="J1390" s="69" t="s">
        <v>1834</v>
      </c>
      <c r="K1390" s="34">
        <v>0</v>
      </c>
      <c r="L1390" s="56"/>
      <c r="M1390" s="34">
        <f t="shared" si="30"/>
        <v>0</v>
      </c>
      <c r="N1390" s="34">
        <f t="shared" si="31"/>
        <v>0</v>
      </c>
      <c r="O1390" s="36" t="e">
        <f t="shared" si="27"/>
        <v>#DIV/0!</v>
      </c>
    </row>
    <row r="1391" spans="1:15" x14ac:dyDescent="0.25">
      <c r="A1391" s="39">
        <v>150713</v>
      </c>
      <c r="B1391" s="30" t="s">
        <v>50</v>
      </c>
      <c r="C1391" s="30" t="s">
        <v>1358</v>
      </c>
      <c r="D1391" s="30" t="s">
        <v>1369</v>
      </c>
      <c r="E1391" s="68"/>
      <c r="F1391" s="29">
        <v>0</v>
      </c>
      <c r="G1391" s="29">
        <f t="shared" si="28"/>
        <v>0</v>
      </c>
      <c r="H1391" s="29">
        <v>0</v>
      </c>
      <c r="I1391" s="66">
        <f t="shared" si="29"/>
        <v>0</v>
      </c>
      <c r="J1391" s="69" t="s">
        <v>1834</v>
      </c>
      <c r="K1391" s="34">
        <v>0</v>
      </c>
      <c r="L1391" s="56"/>
      <c r="M1391" s="34">
        <f t="shared" si="30"/>
        <v>0</v>
      </c>
      <c r="N1391" s="34">
        <f t="shared" si="31"/>
        <v>0</v>
      </c>
      <c r="O1391" s="36" t="e">
        <f t="shared" si="27"/>
        <v>#DIV/0!</v>
      </c>
    </row>
    <row r="1392" spans="1:15" x14ac:dyDescent="0.25">
      <c r="A1392" s="39">
        <v>150714</v>
      </c>
      <c r="B1392" s="30" t="s">
        <v>50</v>
      </c>
      <c r="C1392" s="30" t="s">
        <v>1358</v>
      </c>
      <c r="D1392" s="30" t="s">
        <v>1370</v>
      </c>
      <c r="E1392" s="64">
        <v>4562</v>
      </c>
      <c r="F1392" s="65">
        <v>5158</v>
      </c>
      <c r="G1392" s="65">
        <f t="shared" si="28"/>
        <v>596</v>
      </c>
      <c r="H1392" s="65">
        <v>4370</v>
      </c>
      <c r="I1392" s="66">
        <f t="shared" si="29"/>
        <v>788</v>
      </c>
      <c r="J1392" s="67">
        <v>0.15279999999999999</v>
      </c>
      <c r="K1392" s="34">
        <v>5173</v>
      </c>
      <c r="L1392" s="56"/>
      <c r="M1392" s="35">
        <f t="shared" si="30"/>
        <v>4370</v>
      </c>
      <c r="N1392" s="35">
        <f t="shared" si="31"/>
        <v>803</v>
      </c>
      <c r="O1392" s="36">
        <f t="shared" si="27"/>
        <v>0.15522907403827566</v>
      </c>
    </row>
    <row r="1393" spans="1:15" x14ac:dyDescent="0.25">
      <c r="A1393" s="39">
        <v>150715</v>
      </c>
      <c r="B1393" s="30" t="s">
        <v>50</v>
      </c>
      <c r="C1393" s="30" t="s">
        <v>1358</v>
      </c>
      <c r="D1393" s="30" t="s">
        <v>1371</v>
      </c>
      <c r="E1393" s="68"/>
      <c r="F1393" s="29">
        <v>0</v>
      </c>
      <c r="G1393" s="29">
        <f t="shared" si="28"/>
        <v>0</v>
      </c>
      <c r="H1393" s="29">
        <v>0</v>
      </c>
      <c r="I1393" s="66">
        <f t="shared" si="29"/>
        <v>0</v>
      </c>
      <c r="J1393" s="69" t="s">
        <v>1834</v>
      </c>
      <c r="K1393" s="34">
        <v>0</v>
      </c>
      <c r="L1393" s="29">
        <v>0</v>
      </c>
      <c r="M1393" s="34">
        <f t="shared" si="30"/>
        <v>0</v>
      </c>
      <c r="N1393" s="34">
        <f t="shared" si="31"/>
        <v>0</v>
      </c>
      <c r="O1393" s="36" t="e">
        <f t="shared" si="27"/>
        <v>#DIV/0!</v>
      </c>
    </row>
    <row r="1394" spans="1:15" x14ac:dyDescent="0.25">
      <c r="A1394" s="39">
        <v>150716</v>
      </c>
      <c r="B1394" s="30" t="s">
        <v>50</v>
      </c>
      <c r="C1394" s="30" t="s">
        <v>1358</v>
      </c>
      <c r="D1394" s="30" t="s">
        <v>401</v>
      </c>
      <c r="E1394" s="68"/>
      <c r="F1394" s="29">
        <v>0</v>
      </c>
      <c r="G1394" s="29">
        <f t="shared" si="28"/>
        <v>0</v>
      </c>
      <c r="H1394" s="29">
        <v>0</v>
      </c>
      <c r="I1394" s="66">
        <f t="shared" si="29"/>
        <v>0</v>
      </c>
      <c r="J1394" s="69" t="s">
        <v>1834</v>
      </c>
      <c r="K1394" s="34">
        <v>0</v>
      </c>
      <c r="L1394" s="56"/>
      <c r="M1394" s="34">
        <f t="shared" si="30"/>
        <v>0</v>
      </c>
      <c r="N1394" s="34">
        <f t="shared" si="31"/>
        <v>0</v>
      </c>
      <c r="O1394" s="36" t="e">
        <f t="shared" si="27"/>
        <v>#DIV/0!</v>
      </c>
    </row>
    <row r="1395" spans="1:15" x14ac:dyDescent="0.25">
      <c r="A1395" s="39">
        <v>150717</v>
      </c>
      <c r="B1395" s="30" t="s">
        <v>50</v>
      </c>
      <c r="C1395" s="30" t="s">
        <v>1358</v>
      </c>
      <c r="D1395" s="30" t="s">
        <v>1372</v>
      </c>
      <c r="E1395" s="68"/>
      <c r="F1395" s="29">
        <v>0</v>
      </c>
      <c r="G1395" s="29">
        <f t="shared" si="28"/>
        <v>0</v>
      </c>
      <c r="H1395" s="29">
        <v>0</v>
      </c>
      <c r="I1395" s="66">
        <f t="shared" si="29"/>
        <v>0</v>
      </c>
      <c r="J1395" s="69" t="s">
        <v>1834</v>
      </c>
      <c r="K1395" s="34">
        <v>0</v>
      </c>
      <c r="L1395" s="56"/>
      <c r="M1395" s="34">
        <f t="shared" si="30"/>
        <v>0</v>
      </c>
      <c r="N1395" s="34">
        <f t="shared" si="31"/>
        <v>0</v>
      </c>
      <c r="O1395" s="36" t="e">
        <f t="shared" si="27"/>
        <v>#DIV/0!</v>
      </c>
    </row>
    <row r="1396" spans="1:15" x14ac:dyDescent="0.25">
      <c r="A1396" s="39">
        <v>150718</v>
      </c>
      <c r="B1396" s="30" t="s">
        <v>50</v>
      </c>
      <c r="C1396" s="30" t="s">
        <v>1358</v>
      </c>
      <c r="D1396" s="30" t="s">
        <v>1373</v>
      </c>
      <c r="E1396" s="68"/>
      <c r="F1396" s="29">
        <v>0</v>
      </c>
      <c r="G1396" s="29">
        <f t="shared" si="28"/>
        <v>0</v>
      </c>
      <c r="H1396" s="29">
        <v>0</v>
      </c>
      <c r="I1396" s="66">
        <f t="shared" si="29"/>
        <v>0</v>
      </c>
      <c r="J1396" s="69" t="s">
        <v>1834</v>
      </c>
      <c r="K1396" s="34">
        <v>0</v>
      </c>
      <c r="L1396" s="56"/>
      <c r="M1396" s="34">
        <f t="shared" si="30"/>
        <v>0</v>
      </c>
      <c r="N1396" s="34">
        <f t="shared" si="31"/>
        <v>0</v>
      </c>
      <c r="O1396" s="36" t="e">
        <f t="shared" si="27"/>
        <v>#DIV/0!</v>
      </c>
    </row>
    <row r="1397" spans="1:15" x14ac:dyDescent="0.25">
      <c r="A1397" s="39">
        <v>150719</v>
      </c>
      <c r="B1397" s="30" t="s">
        <v>50</v>
      </c>
      <c r="C1397" s="30" t="s">
        <v>1358</v>
      </c>
      <c r="D1397" s="30" t="s">
        <v>1374</v>
      </c>
      <c r="E1397" s="68"/>
      <c r="F1397" s="29">
        <v>0</v>
      </c>
      <c r="G1397" s="29">
        <f t="shared" si="28"/>
        <v>0</v>
      </c>
      <c r="H1397" s="29">
        <v>0</v>
      </c>
      <c r="I1397" s="66">
        <f t="shared" si="29"/>
        <v>0</v>
      </c>
      <c r="J1397" s="69" t="s">
        <v>1834</v>
      </c>
      <c r="K1397" s="34">
        <v>0</v>
      </c>
      <c r="L1397" s="56"/>
      <c r="M1397" s="34">
        <f t="shared" si="30"/>
        <v>0</v>
      </c>
      <c r="N1397" s="34">
        <f t="shared" si="31"/>
        <v>0</v>
      </c>
      <c r="O1397" s="36" t="e">
        <f t="shared" si="27"/>
        <v>#DIV/0!</v>
      </c>
    </row>
    <row r="1398" spans="1:15" x14ac:dyDescent="0.25">
      <c r="A1398" s="39">
        <v>150720</v>
      </c>
      <c r="B1398" s="30" t="s">
        <v>50</v>
      </c>
      <c r="C1398" s="30" t="s">
        <v>1358</v>
      </c>
      <c r="D1398" s="30" t="s">
        <v>1375</v>
      </c>
      <c r="E1398" s="68"/>
      <c r="F1398" s="29">
        <v>0</v>
      </c>
      <c r="G1398" s="29">
        <f t="shared" si="28"/>
        <v>0</v>
      </c>
      <c r="H1398" s="29">
        <v>0</v>
      </c>
      <c r="I1398" s="66">
        <f t="shared" si="29"/>
        <v>0</v>
      </c>
      <c r="J1398" s="69" t="s">
        <v>1834</v>
      </c>
      <c r="K1398" s="34">
        <v>0</v>
      </c>
      <c r="L1398" s="56"/>
      <c r="M1398" s="34">
        <f t="shared" si="30"/>
        <v>0</v>
      </c>
      <c r="N1398" s="34">
        <f t="shared" si="31"/>
        <v>0</v>
      </c>
      <c r="O1398" s="36" t="e">
        <f t="shared" si="27"/>
        <v>#DIV/0!</v>
      </c>
    </row>
    <row r="1399" spans="1:15" x14ac:dyDescent="0.25">
      <c r="A1399" s="39">
        <v>150721</v>
      </c>
      <c r="B1399" s="30" t="s">
        <v>50</v>
      </c>
      <c r="C1399" s="30" t="s">
        <v>1358</v>
      </c>
      <c r="D1399" s="30" t="s">
        <v>1376</v>
      </c>
      <c r="E1399" s="68"/>
      <c r="F1399" s="29">
        <v>0</v>
      </c>
      <c r="G1399" s="29">
        <f t="shared" si="28"/>
        <v>0</v>
      </c>
      <c r="H1399" s="29">
        <v>0</v>
      </c>
      <c r="I1399" s="66">
        <f t="shared" si="29"/>
        <v>0</v>
      </c>
      <c r="J1399" s="69" t="s">
        <v>1834</v>
      </c>
      <c r="K1399" s="34">
        <v>0</v>
      </c>
      <c r="L1399" s="56"/>
      <c r="M1399" s="34">
        <f t="shared" si="30"/>
        <v>0</v>
      </c>
      <c r="N1399" s="34">
        <f t="shared" si="31"/>
        <v>0</v>
      </c>
      <c r="O1399" s="36" t="e">
        <f t="shared" si="27"/>
        <v>#DIV/0!</v>
      </c>
    </row>
    <row r="1400" spans="1:15" x14ac:dyDescent="0.25">
      <c r="A1400" s="39">
        <v>150722</v>
      </c>
      <c r="B1400" s="30" t="s">
        <v>50</v>
      </c>
      <c r="C1400" s="30" t="s">
        <v>1358</v>
      </c>
      <c r="D1400" s="30" t="s">
        <v>1377</v>
      </c>
      <c r="E1400" s="64">
        <v>3153</v>
      </c>
      <c r="F1400" s="65">
        <v>3469</v>
      </c>
      <c r="G1400" s="65">
        <f t="shared" si="28"/>
        <v>316</v>
      </c>
      <c r="H1400" s="65">
        <v>3003</v>
      </c>
      <c r="I1400" s="66">
        <f t="shared" si="29"/>
        <v>466</v>
      </c>
      <c r="J1400" s="67">
        <v>0.1343</v>
      </c>
      <c r="K1400" s="34">
        <v>3402</v>
      </c>
      <c r="L1400" s="56"/>
      <c r="M1400" s="35">
        <f t="shared" si="30"/>
        <v>3003</v>
      </c>
      <c r="N1400" s="35">
        <f t="shared" si="31"/>
        <v>399</v>
      </c>
      <c r="O1400" s="36">
        <f t="shared" si="27"/>
        <v>0.11728395061728394</v>
      </c>
    </row>
    <row r="1401" spans="1:15" x14ac:dyDescent="0.25">
      <c r="A1401" s="39">
        <v>150723</v>
      </c>
      <c r="B1401" s="30" t="s">
        <v>50</v>
      </c>
      <c r="C1401" s="30" t="s">
        <v>1358</v>
      </c>
      <c r="D1401" s="30" t="s">
        <v>1378</v>
      </c>
      <c r="E1401" s="68"/>
      <c r="F1401" s="29">
        <v>0</v>
      </c>
      <c r="G1401" s="29">
        <f t="shared" si="28"/>
        <v>0</v>
      </c>
      <c r="H1401" s="29">
        <v>0</v>
      </c>
      <c r="I1401" s="66">
        <f t="shared" si="29"/>
        <v>0</v>
      </c>
      <c r="J1401" s="69" t="s">
        <v>1834</v>
      </c>
      <c r="K1401" s="34">
        <v>0</v>
      </c>
      <c r="L1401" s="56"/>
      <c r="M1401" s="34">
        <f t="shared" si="30"/>
        <v>0</v>
      </c>
      <c r="N1401" s="34">
        <f t="shared" si="31"/>
        <v>0</v>
      </c>
      <c r="O1401" s="36" t="e">
        <f t="shared" si="27"/>
        <v>#DIV/0!</v>
      </c>
    </row>
    <row r="1402" spans="1:15" x14ac:dyDescent="0.25">
      <c r="A1402" s="39">
        <v>150724</v>
      </c>
      <c r="B1402" s="30" t="s">
        <v>50</v>
      </c>
      <c r="C1402" s="30" t="s">
        <v>1358</v>
      </c>
      <c r="D1402" s="30" t="s">
        <v>1379</v>
      </c>
      <c r="E1402" s="68"/>
      <c r="F1402" s="29">
        <v>0</v>
      </c>
      <c r="G1402" s="29">
        <f t="shared" si="28"/>
        <v>0</v>
      </c>
      <c r="H1402" s="29">
        <v>0</v>
      </c>
      <c r="I1402" s="66">
        <f t="shared" si="29"/>
        <v>0</v>
      </c>
      <c r="J1402" s="69" t="s">
        <v>1834</v>
      </c>
      <c r="K1402" s="34">
        <v>0</v>
      </c>
      <c r="L1402" s="56"/>
      <c r="M1402" s="34">
        <f t="shared" si="30"/>
        <v>0</v>
      </c>
      <c r="N1402" s="34">
        <f t="shared" si="31"/>
        <v>0</v>
      </c>
      <c r="O1402" s="36" t="e">
        <f t="shared" si="27"/>
        <v>#DIV/0!</v>
      </c>
    </row>
    <row r="1403" spans="1:15" x14ac:dyDescent="0.25">
      <c r="A1403" s="39">
        <v>150725</v>
      </c>
      <c r="B1403" s="30" t="s">
        <v>50</v>
      </c>
      <c r="C1403" s="30" t="s">
        <v>1358</v>
      </c>
      <c r="D1403" s="30" t="s">
        <v>1380</v>
      </c>
      <c r="E1403" s="68"/>
      <c r="F1403" s="29">
        <v>0</v>
      </c>
      <c r="G1403" s="29">
        <f t="shared" si="28"/>
        <v>0</v>
      </c>
      <c r="H1403" s="29">
        <v>0</v>
      </c>
      <c r="I1403" s="66">
        <f t="shared" si="29"/>
        <v>0</v>
      </c>
      <c r="J1403" s="69" t="s">
        <v>1834</v>
      </c>
      <c r="K1403" s="34">
        <v>0</v>
      </c>
      <c r="L1403" s="29">
        <v>0</v>
      </c>
      <c r="M1403" s="34">
        <f t="shared" si="30"/>
        <v>0</v>
      </c>
      <c r="N1403" s="34">
        <f t="shared" si="31"/>
        <v>0</v>
      </c>
      <c r="O1403" s="36" t="e">
        <f t="shared" si="27"/>
        <v>#DIV/0!</v>
      </c>
    </row>
    <row r="1404" spans="1:15" x14ac:dyDescent="0.25">
      <c r="A1404" s="39">
        <v>150726</v>
      </c>
      <c r="B1404" s="30" t="s">
        <v>50</v>
      </c>
      <c r="C1404" s="30" t="s">
        <v>1358</v>
      </c>
      <c r="D1404" s="30" t="s">
        <v>1381</v>
      </c>
      <c r="E1404" s="68"/>
      <c r="F1404" s="29">
        <v>0</v>
      </c>
      <c r="G1404" s="29">
        <f t="shared" si="28"/>
        <v>0</v>
      </c>
      <c r="H1404" s="29">
        <v>0</v>
      </c>
      <c r="I1404" s="66">
        <f t="shared" si="29"/>
        <v>0</v>
      </c>
      <c r="J1404" s="69" t="s">
        <v>1834</v>
      </c>
      <c r="K1404" s="34">
        <v>0</v>
      </c>
      <c r="L1404" s="56"/>
      <c r="M1404" s="34">
        <f t="shared" si="30"/>
        <v>0</v>
      </c>
      <c r="N1404" s="34">
        <f t="shared" si="31"/>
        <v>0</v>
      </c>
      <c r="O1404" s="36" t="e">
        <f t="shared" si="27"/>
        <v>#DIV/0!</v>
      </c>
    </row>
    <row r="1405" spans="1:15" x14ac:dyDescent="0.25">
      <c r="A1405" s="39">
        <v>150727</v>
      </c>
      <c r="B1405" s="30" t="s">
        <v>50</v>
      </c>
      <c r="C1405" s="30" t="s">
        <v>1358</v>
      </c>
      <c r="D1405" s="30" t="s">
        <v>1382</v>
      </c>
      <c r="E1405" s="68"/>
      <c r="F1405" s="29">
        <v>0</v>
      </c>
      <c r="G1405" s="29">
        <f t="shared" si="28"/>
        <v>0</v>
      </c>
      <c r="H1405" s="29">
        <v>0</v>
      </c>
      <c r="I1405" s="66">
        <f t="shared" si="29"/>
        <v>0</v>
      </c>
      <c r="J1405" s="69" t="s">
        <v>1834</v>
      </c>
      <c r="K1405" s="34">
        <v>0</v>
      </c>
      <c r="L1405" s="56"/>
      <c r="M1405" s="34">
        <f t="shared" si="30"/>
        <v>0</v>
      </c>
      <c r="N1405" s="34">
        <f t="shared" si="31"/>
        <v>0</v>
      </c>
      <c r="O1405" s="36" t="e">
        <f t="shared" si="27"/>
        <v>#DIV/0!</v>
      </c>
    </row>
    <row r="1406" spans="1:15" x14ac:dyDescent="0.25">
      <c r="A1406" s="39">
        <v>150728</v>
      </c>
      <c r="B1406" s="30" t="s">
        <v>50</v>
      </c>
      <c r="C1406" s="30" t="s">
        <v>1358</v>
      </c>
      <c r="D1406" s="30" t="s">
        <v>1383</v>
      </c>
      <c r="E1406" s="64">
        <v>11974</v>
      </c>
      <c r="F1406" s="65">
        <v>12599</v>
      </c>
      <c r="G1406" s="65">
        <f t="shared" si="28"/>
        <v>625</v>
      </c>
      <c r="H1406" s="65">
        <v>10170</v>
      </c>
      <c r="I1406" s="66">
        <f t="shared" si="29"/>
        <v>2429</v>
      </c>
      <c r="J1406" s="67">
        <v>0.1928</v>
      </c>
      <c r="K1406" s="34">
        <v>12856</v>
      </c>
      <c r="L1406" s="29">
        <v>0</v>
      </c>
      <c r="M1406" s="35">
        <f t="shared" si="30"/>
        <v>10170</v>
      </c>
      <c r="N1406" s="35">
        <f t="shared" si="31"/>
        <v>2686</v>
      </c>
      <c r="O1406" s="36">
        <f t="shared" si="27"/>
        <v>0.20892968263845677</v>
      </c>
    </row>
    <row r="1407" spans="1:15" x14ac:dyDescent="0.25">
      <c r="A1407" s="39">
        <v>150729</v>
      </c>
      <c r="B1407" s="30" t="s">
        <v>50</v>
      </c>
      <c r="C1407" s="30" t="s">
        <v>1358</v>
      </c>
      <c r="D1407" s="30" t="s">
        <v>1384</v>
      </c>
      <c r="E1407" s="68"/>
      <c r="F1407" s="29">
        <v>0</v>
      </c>
      <c r="G1407" s="29">
        <f t="shared" si="28"/>
        <v>0</v>
      </c>
      <c r="H1407" s="29">
        <v>0</v>
      </c>
      <c r="I1407" s="66">
        <f t="shared" si="29"/>
        <v>0</v>
      </c>
      <c r="J1407" s="69" t="s">
        <v>1834</v>
      </c>
      <c r="K1407" s="34">
        <v>0</v>
      </c>
      <c r="L1407" s="56"/>
      <c r="M1407" s="34">
        <f t="shared" si="30"/>
        <v>0</v>
      </c>
      <c r="N1407" s="34">
        <f t="shared" si="31"/>
        <v>0</v>
      </c>
      <c r="O1407" s="36" t="e">
        <f t="shared" si="27"/>
        <v>#DIV/0!</v>
      </c>
    </row>
    <row r="1408" spans="1:15" x14ac:dyDescent="0.25">
      <c r="A1408" s="39">
        <v>150730</v>
      </c>
      <c r="B1408" s="30" t="s">
        <v>50</v>
      </c>
      <c r="C1408" s="30" t="s">
        <v>1358</v>
      </c>
      <c r="D1408" s="30" t="s">
        <v>1385</v>
      </c>
      <c r="E1408" s="68"/>
      <c r="F1408" s="29">
        <v>0</v>
      </c>
      <c r="G1408" s="29">
        <f t="shared" si="28"/>
        <v>0</v>
      </c>
      <c r="H1408" s="29">
        <v>0</v>
      </c>
      <c r="I1408" s="66">
        <f t="shared" si="29"/>
        <v>0</v>
      </c>
      <c r="J1408" s="69" t="s">
        <v>1834</v>
      </c>
      <c r="K1408" s="34">
        <v>0</v>
      </c>
      <c r="L1408" s="56"/>
      <c r="M1408" s="34">
        <f t="shared" si="30"/>
        <v>0</v>
      </c>
      <c r="N1408" s="34">
        <f t="shared" si="31"/>
        <v>0</v>
      </c>
      <c r="O1408" s="36" t="e">
        <f t="shared" si="27"/>
        <v>#DIV/0!</v>
      </c>
    </row>
    <row r="1409" spans="1:15" x14ac:dyDescent="0.25">
      <c r="A1409" s="39">
        <v>150731</v>
      </c>
      <c r="B1409" s="30" t="s">
        <v>50</v>
      </c>
      <c r="C1409" s="30" t="s">
        <v>1358</v>
      </c>
      <c r="D1409" s="30" t="s">
        <v>1386</v>
      </c>
      <c r="E1409" s="68"/>
      <c r="F1409" s="29">
        <v>0</v>
      </c>
      <c r="G1409" s="29">
        <f t="shared" si="28"/>
        <v>0</v>
      </c>
      <c r="H1409" s="29">
        <v>0</v>
      </c>
      <c r="I1409" s="66">
        <f t="shared" si="29"/>
        <v>0</v>
      </c>
      <c r="J1409" s="69" t="s">
        <v>1834</v>
      </c>
      <c r="K1409" s="34">
        <v>0</v>
      </c>
      <c r="L1409" s="56"/>
      <c r="M1409" s="34">
        <f t="shared" si="30"/>
        <v>0</v>
      </c>
      <c r="N1409" s="34">
        <f t="shared" si="31"/>
        <v>0</v>
      </c>
      <c r="O1409" s="36" t="e">
        <f t="shared" si="27"/>
        <v>#DIV/0!</v>
      </c>
    </row>
    <row r="1410" spans="1:15" x14ac:dyDescent="0.25">
      <c r="A1410" s="39">
        <v>150732</v>
      </c>
      <c r="B1410" s="30" t="s">
        <v>50</v>
      </c>
      <c r="C1410" s="30" t="s">
        <v>1358</v>
      </c>
      <c r="D1410" s="30" t="s">
        <v>1387</v>
      </c>
      <c r="E1410" s="68"/>
      <c r="F1410" s="29">
        <v>0</v>
      </c>
      <c r="G1410" s="29">
        <f t="shared" si="28"/>
        <v>0</v>
      </c>
      <c r="H1410" s="29">
        <v>0</v>
      </c>
      <c r="I1410" s="66">
        <f t="shared" si="29"/>
        <v>0</v>
      </c>
      <c r="J1410" s="69" t="s">
        <v>1834</v>
      </c>
      <c r="K1410" s="34">
        <v>0</v>
      </c>
      <c r="L1410" s="56"/>
      <c r="M1410" s="34">
        <f t="shared" si="30"/>
        <v>0</v>
      </c>
      <c r="N1410" s="34">
        <f t="shared" si="31"/>
        <v>0</v>
      </c>
      <c r="O1410" s="36" t="e">
        <f t="shared" si="27"/>
        <v>#DIV/0!</v>
      </c>
    </row>
    <row r="1411" spans="1:15" x14ac:dyDescent="0.25">
      <c r="A1411" s="39">
        <v>150801</v>
      </c>
      <c r="B1411" s="30" t="s">
        <v>50</v>
      </c>
      <c r="C1411" s="30" t="s">
        <v>1388</v>
      </c>
      <c r="D1411" s="30" t="s">
        <v>1389</v>
      </c>
      <c r="E1411" s="64">
        <v>60384</v>
      </c>
      <c r="F1411" s="65">
        <v>64907</v>
      </c>
      <c r="G1411" s="65">
        <f t="shared" si="28"/>
        <v>4523</v>
      </c>
      <c r="H1411" s="65">
        <v>54573</v>
      </c>
      <c r="I1411" s="66">
        <f t="shared" si="29"/>
        <v>10334</v>
      </c>
      <c r="J1411" s="67">
        <v>0.15920000000000001</v>
      </c>
      <c r="K1411" s="34">
        <v>66201</v>
      </c>
      <c r="L1411" s="56"/>
      <c r="M1411" s="35">
        <f t="shared" si="30"/>
        <v>54573</v>
      </c>
      <c r="N1411" s="35">
        <f t="shared" si="31"/>
        <v>11628</v>
      </c>
      <c r="O1411" s="36">
        <f t="shared" si="27"/>
        <v>0.17564689355145693</v>
      </c>
    </row>
    <row r="1412" spans="1:15" x14ac:dyDescent="0.25">
      <c r="A1412" s="39">
        <v>150802</v>
      </c>
      <c r="B1412" s="30" t="s">
        <v>50</v>
      </c>
      <c r="C1412" s="30" t="s">
        <v>1388</v>
      </c>
      <c r="D1412" s="30" t="s">
        <v>1390</v>
      </c>
      <c r="E1412" s="68"/>
      <c r="F1412" s="29">
        <v>0</v>
      </c>
      <c r="G1412" s="29">
        <f t="shared" si="28"/>
        <v>0</v>
      </c>
      <c r="H1412" s="29">
        <v>0</v>
      </c>
      <c r="I1412" s="66">
        <f t="shared" si="29"/>
        <v>0</v>
      </c>
      <c r="J1412" s="69" t="s">
        <v>1834</v>
      </c>
      <c r="K1412" s="34">
        <v>0</v>
      </c>
      <c r="L1412" s="29">
        <v>0</v>
      </c>
      <c r="M1412" s="34">
        <f t="shared" si="30"/>
        <v>0</v>
      </c>
      <c r="N1412" s="34">
        <f t="shared" si="31"/>
        <v>0</v>
      </c>
      <c r="O1412" s="36" t="e">
        <f t="shared" si="27"/>
        <v>#DIV/0!</v>
      </c>
    </row>
    <row r="1413" spans="1:15" x14ac:dyDescent="0.25">
      <c r="A1413" s="39">
        <v>150803</v>
      </c>
      <c r="B1413" s="30" t="s">
        <v>50</v>
      </c>
      <c r="C1413" s="30" t="s">
        <v>1388</v>
      </c>
      <c r="D1413" s="30" t="s">
        <v>1391</v>
      </c>
      <c r="E1413" s="64">
        <v>5777</v>
      </c>
      <c r="F1413" s="65">
        <v>8124</v>
      </c>
      <c r="G1413" s="65">
        <f t="shared" si="28"/>
        <v>2347</v>
      </c>
      <c r="H1413" s="65">
        <v>5616</v>
      </c>
      <c r="I1413" s="66">
        <f t="shared" si="29"/>
        <v>2508</v>
      </c>
      <c r="J1413" s="67">
        <v>0.30869999999999997</v>
      </c>
      <c r="K1413" s="34">
        <v>8383</v>
      </c>
      <c r="L1413" s="56"/>
      <c r="M1413" s="35">
        <f t="shared" si="30"/>
        <v>5616</v>
      </c>
      <c r="N1413" s="35">
        <f t="shared" si="31"/>
        <v>2767</v>
      </c>
      <c r="O1413" s="36">
        <f t="shared" si="27"/>
        <v>0.33007276631277588</v>
      </c>
    </row>
    <row r="1414" spans="1:15" x14ac:dyDescent="0.25">
      <c r="A1414" s="39">
        <v>150804</v>
      </c>
      <c r="B1414" s="30" t="s">
        <v>50</v>
      </c>
      <c r="C1414" s="30" t="s">
        <v>1388</v>
      </c>
      <c r="D1414" s="30" t="s">
        <v>1392</v>
      </c>
      <c r="E1414" s="68"/>
      <c r="F1414" s="29">
        <v>0</v>
      </c>
      <c r="G1414" s="29">
        <f t="shared" si="28"/>
        <v>0</v>
      </c>
      <c r="H1414" s="29">
        <v>0</v>
      </c>
      <c r="I1414" s="66">
        <f t="shared" si="29"/>
        <v>0</v>
      </c>
      <c r="J1414" s="69" t="s">
        <v>1834</v>
      </c>
      <c r="K1414" s="34">
        <v>0</v>
      </c>
      <c r="L1414" s="56"/>
      <c r="M1414" s="34">
        <f t="shared" si="30"/>
        <v>0</v>
      </c>
      <c r="N1414" s="34">
        <f t="shared" si="31"/>
        <v>0</v>
      </c>
      <c r="O1414" s="36" t="e">
        <f t="shared" si="27"/>
        <v>#DIV/0!</v>
      </c>
    </row>
    <row r="1415" spans="1:15" x14ac:dyDescent="0.25">
      <c r="A1415" s="39">
        <v>150805</v>
      </c>
      <c r="B1415" s="30" t="s">
        <v>50</v>
      </c>
      <c r="C1415" s="30" t="s">
        <v>1388</v>
      </c>
      <c r="D1415" s="30" t="s">
        <v>1393</v>
      </c>
      <c r="E1415" s="64">
        <v>28601</v>
      </c>
      <c r="F1415" s="65">
        <v>28088</v>
      </c>
      <c r="G1415" s="65">
        <f t="shared" si="28"/>
        <v>-513</v>
      </c>
      <c r="H1415" s="65">
        <v>27377</v>
      </c>
      <c r="I1415" s="66">
        <f t="shared" si="29"/>
        <v>711</v>
      </c>
      <c r="J1415" s="67">
        <v>2.53E-2</v>
      </c>
      <c r="K1415" s="34">
        <v>28309</v>
      </c>
      <c r="L1415" s="56"/>
      <c r="M1415" s="35">
        <f t="shared" si="30"/>
        <v>27377</v>
      </c>
      <c r="N1415" s="35">
        <f t="shared" si="31"/>
        <v>932</v>
      </c>
      <c r="O1415" s="36">
        <f t="shared" si="27"/>
        <v>3.2922392172100745E-2</v>
      </c>
    </row>
    <row r="1416" spans="1:15" x14ac:dyDescent="0.25">
      <c r="A1416" s="39">
        <v>150806</v>
      </c>
      <c r="B1416" s="30" t="s">
        <v>50</v>
      </c>
      <c r="C1416" s="30" t="s">
        <v>1388</v>
      </c>
      <c r="D1416" s="30" t="s">
        <v>1388</v>
      </c>
      <c r="E1416" s="64">
        <v>27744</v>
      </c>
      <c r="F1416" s="65">
        <v>28490</v>
      </c>
      <c r="G1416" s="65">
        <f t="shared" si="28"/>
        <v>746</v>
      </c>
      <c r="H1416" s="65">
        <v>26139</v>
      </c>
      <c r="I1416" s="66">
        <f t="shared" si="29"/>
        <v>2351</v>
      </c>
      <c r="J1416" s="67">
        <v>8.2500000000000004E-2</v>
      </c>
      <c r="K1416" s="34">
        <v>28939</v>
      </c>
      <c r="L1416" s="29">
        <v>86</v>
      </c>
      <c r="M1416" s="35">
        <f t="shared" si="30"/>
        <v>26225</v>
      </c>
      <c r="N1416" s="35">
        <f t="shared" si="31"/>
        <v>2714</v>
      </c>
      <c r="O1416" s="36">
        <f t="shared" si="27"/>
        <v>9.3783475586578666E-2</v>
      </c>
    </row>
    <row r="1417" spans="1:15" x14ac:dyDescent="0.25">
      <c r="A1417" s="39">
        <v>150807</v>
      </c>
      <c r="B1417" s="30" t="s">
        <v>50</v>
      </c>
      <c r="C1417" s="30" t="s">
        <v>1388</v>
      </c>
      <c r="D1417" s="30" t="s">
        <v>571</v>
      </c>
      <c r="E1417" s="68"/>
      <c r="F1417" s="29">
        <v>0</v>
      </c>
      <c r="G1417" s="29">
        <f t="shared" si="28"/>
        <v>0</v>
      </c>
      <c r="H1417" s="29">
        <v>0</v>
      </c>
      <c r="I1417" s="66">
        <f t="shared" si="29"/>
        <v>0</v>
      </c>
      <c r="J1417" s="69" t="s">
        <v>1834</v>
      </c>
      <c r="K1417" s="34">
        <v>0</v>
      </c>
      <c r="L1417" s="56"/>
      <c r="M1417" s="34">
        <f t="shared" si="30"/>
        <v>0</v>
      </c>
      <c r="N1417" s="34">
        <f t="shared" si="31"/>
        <v>0</v>
      </c>
      <c r="O1417" s="36" t="e">
        <f t="shared" si="27"/>
        <v>#DIV/0!</v>
      </c>
    </row>
    <row r="1418" spans="1:15" x14ac:dyDescent="0.25">
      <c r="A1418" s="39">
        <v>150808</v>
      </c>
      <c r="B1418" s="30" t="s">
        <v>50</v>
      </c>
      <c r="C1418" s="30" t="s">
        <v>1388</v>
      </c>
      <c r="D1418" s="30" t="s">
        <v>1394</v>
      </c>
      <c r="E1418" s="68"/>
      <c r="F1418" s="29">
        <v>0</v>
      </c>
      <c r="G1418" s="29">
        <f t="shared" si="28"/>
        <v>0</v>
      </c>
      <c r="H1418" s="29">
        <v>0</v>
      </c>
      <c r="I1418" s="66">
        <f t="shared" si="29"/>
        <v>0</v>
      </c>
      <c r="J1418" s="69" t="s">
        <v>1834</v>
      </c>
      <c r="K1418" s="34">
        <v>0</v>
      </c>
      <c r="L1418" s="56"/>
      <c r="M1418" s="34">
        <f t="shared" si="30"/>
        <v>0</v>
      </c>
      <c r="N1418" s="34">
        <f t="shared" si="31"/>
        <v>0</v>
      </c>
      <c r="O1418" s="36" t="e">
        <f t="shared" si="27"/>
        <v>#DIV/0!</v>
      </c>
    </row>
    <row r="1419" spans="1:15" x14ac:dyDescent="0.25">
      <c r="A1419" s="39">
        <v>150809</v>
      </c>
      <c r="B1419" s="30" t="s">
        <v>50</v>
      </c>
      <c r="C1419" s="30" t="s">
        <v>1388</v>
      </c>
      <c r="D1419" s="30" t="s">
        <v>1395</v>
      </c>
      <c r="E1419" s="68"/>
      <c r="F1419" s="29">
        <v>0</v>
      </c>
      <c r="G1419" s="29">
        <f t="shared" si="28"/>
        <v>0</v>
      </c>
      <c r="H1419" s="29">
        <v>0</v>
      </c>
      <c r="I1419" s="66">
        <f t="shared" si="29"/>
        <v>0</v>
      </c>
      <c r="J1419" s="69" t="s">
        <v>1834</v>
      </c>
      <c r="K1419" s="34">
        <v>0</v>
      </c>
      <c r="L1419" s="56"/>
      <c r="M1419" s="34">
        <f t="shared" si="30"/>
        <v>0</v>
      </c>
      <c r="N1419" s="34">
        <f t="shared" si="31"/>
        <v>0</v>
      </c>
      <c r="O1419" s="36" t="e">
        <f t="shared" si="27"/>
        <v>#DIV/0!</v>
      </c>
    </row>
    <row r="1420" spans="1:15" x14ac:dyDescent="0.25">
      <c r="A1420" s="39">
        <v>150810</v>
      </c>
      <c r="B1420" s="30" t="s">
        <v>50</v>
      </c>
      <c r="C1420" s="30" t="s">
        <v>1388</v>
      </c>
      <c r="D1420" s="30" t="s">
        <v>1396</v>
      </c>
      <c r="E1420" s="64">
        <v>34305</v>
      </c>
      <c r="F1420" s="65">
        <v>36308</v>
      </c>
      <c r="G1420" s="65">
        <f t="shared" si="28"/>
        <v>2003</v>
      </c>
      <c r="H1420" s="65">
        <v>26740</v>
      </c>
      <c r="I1420" s="66">
        <f t="shared" si="29"/>
        <v>9568</v>
      </c>
      <c r="J1420" s="67">
        <v>0.26350000000000001</v>
      </c>
      <c r="K1420" s="34">
        <v>37557</v>
      </c>
      <c r="L1420" s="29">
        <v>289</v>
      </c>
      <c r="M1420" s="35">
        <f t="shared" si="30"/>
        <v>27029</v>
      </c>
      <c r="N1420" s="35">
        <f t="shared" si="31"/>
        <v>10528</v>
      </c>
      <c r="O1420" s="36">
        <f t="shared" si="27"/>
        <v>0.28032057938599997</v>
      </c>
    </row>
    <row r="1421" spans="1:15" x14ac:dyDescent="0.25">
      <c r="A1421" s="39">
        <v>150811</v>
      </c>
      <c r="B1421" s="30" t="s">
        <v>50</v>
      </c>
      <c r="C1421" s="30" t="s">
        <v>1388</v>
      </c>
      <c r="D1421" s="30" t="s">
        <v>1397</v>
      </c>
      <c r="E1421" s="64">
        <v>14087</v>
      </c>
      <c r="F1421" s="65">
        <v>15198</v>
      </c>
      <c r="G1421" s="65">
        <f t="shared" si="28"/>
        <v>1111</v>
      </c>
      <c r="H1421" s="65">
        <v>10151</v>
      </c>
      <c r="I1421" s="66">
        <f t="shared" si="29"/>
        <v>5047</v>
      </c>
      <c r="J1421" s="67">
        <v>0.33210000000000001</v>
      </c>
      <c r="K1421" s="34">
        <v>15748</v>
      </c>
      <c r="L1421" s="29">
        <v>0</v>
      </c>
      <c r="M1421" s="35">
        <f t="shared" si="30"/>
        <v>10151</v>
      </c>
      <c r="N1421" s="35">
        <f t="shared" si="31"/>
        <v>5597</v>
      </c>
      <c r="O1421" s="36">
        <f t="shared" si="27"/>
        <v>0.35541021082042162</v>
      </c>
    </row>
    <row r="1422" spans="1:15" x14ac:dyDescent="0.25">
      <c r="A1422" s="39">
        <v>150812</v>
      </c>
      <c r="B1422" s="30" t="s">
        <v>50</v>
      </c>
      <c r="C1422" s="30" t="s">
        <v>1388</v>
      </c>
      <c r="D1422" s="30" t="s">
        <v>1398</v>
      </c>
      <c r="E1422" s="64">
        <v>22407</v>
      </c>
      <c r="F1422" s="65">
        <v>23788</v>
      </c>
      <c r="G1422" s="65">
        <f t="shared" si="28"/>
        <v>1381</v>
      </c>
      <c r="H1422" s="65">
        <v>12112</v>
      </c>
      <c r="I1422" s="66">
        <f t="shared" si="29"/>
        <v>11676</v>
      </c>
      <c r="J1422" s="67">
        <v>0.49080000000000001</v>
      </c>
      <c r="K1422" s="34">
        <v>25216</v>
      </c>
      <c r="L1422" s="56"/>
      <c r="M1422" s="35">
        <f t="shared" si="30"/>
        <v>12112</v>
      </c>
      <c r="N1422" s="35">
        <f t="shared" si="31"/>
        <v>13104</v>
      </c>
      <c r="O1422" s="36">
        <f t="shared" si="27"/>
        <v>0.51967005076142136</v>
      </c>
    </row>
    <row r="1423" spans="1:15" x14ac:dyDescent="0.25">
      <c r="A1423" s="39">
        <v>150901</v>
      </c>
      <c r="B1423" s="30" t="s">
        <v>50</v>
      </c>
      <c r="C1423" s="30" t="s">
        <v>1399</v>
      </c>
      <c r="D1423" s="30" t="s">
        <v>1399</v>
      </c>
      <c r="E1423" s="64">
        <v>7251</v>
      </c>
      <c r="F1423" s="65">
        <v>9173</v>
      </c>
      <c r="G1423" s="65">
        <f t="shared" si="28"/>
        <v>1922</v>
      </c>
      <c r="H1423" s="65">
        <v>7165</v>
      </c>
      <c r="I1423" s="66">
        <f t="shared" si="29"/>
        <v>2008</v>
      </c>
      <c r="J1423" s="67">
        <v>0.21890000000000001</v>
      </c>
      <c r="K1423" s="34">
        <v>9263</v>
      </c>
      <c r="L1423" s="56"/>
      <c r="M1423" s="35">
        <f t="shared" si="30"/>
        <v>7165</v>
      </c>
      <c r="N1423" s="35">
        <f t="shared" si="31"/>
        <v>2098</v>
      </c>
      <c r="O1423" s="36">
        <f t="shared" si="27"/>
        <v>0.22649249703119939</v>
      </c>
    </row>
    <row r="1424" spans="1:15" x14ac:dyDescent="0.25">
      <c r="A1424" s="39">
        <v>150902</v>
      </c>
      <c r="B1424" s="30" t="s">
        <v>50</v>
      </c>
      <c r="C1424" s="30" t="s">
        <v>1399</v>
      </c>
      <c r="D1424" s="30" t="s">
        <v>1400</v>
      </c>
      <c r="E1424" s="68"/>
      <c r="F1424" s="29">
        <v>0</v>
      </c>
      <c r="G1424" s="29">
        <f t="shared" si="28"/>
        <v>0</v>
      </c>
      <c r="H1424" s="29">
        <v>0</v>
      </c>
      <c r="I1424" s="66">
        <f t="shared" si="29"/>
        <v>0</v>
      </c>
      <c r="J1424" s="69" t="s">
        <v>1834</v>
      </c>
      <c r="K1424" s="34">
        <v>0</v>
      </c>
      <c r="L1424" s="56"/>
      <c r="M1424" s="34">
        <f t="shared" si="30"/>
        <v>0</v>
      </c>
      <c r="N1424" s="34">
        <f t="shared" si="31"/>
        <v>0</v>
      </c>
      <c r="O1424" s="36" t="e">
        <f t="shared" si="27"/>
        <v>#DIV/0!</v>
      </c>
    </row>
    <row r="1425" spans="1:15" x14ac:dyDescent="0.25">
      <c r="A1425" s="39">
        <v>150903</v>
      </c>
      <c r="B1425" s="30" t="s">
        <v>50</v>
      </c>
      <c r="C1425" s="30" t="s">
        <v>1399</v>
      </c>
      <c r="D1425" s="30" t="s">
        <v>1401</v>
      </c>
      <c r="E1425" s="68"/>
      <c r="F1425" s="29">
        <v>0</v>
      </c>
      <c r="G1425" s="29">
        <f t="shared" si="28"/>
        <v>0</v>
      </c>
      <c r="H1425" s="29">
        <v>0</v>
      </c>
      <c r="I1425" s="66">
        <f t="shared" si="29"/>
        <v>0</v>
      </c>
      <c r="J1425" s="69" t="s">
        <v>1834</v>
      </c>
      <c r="K1425" s="34">
        <v>0</v>
      </c>
      <c r="L1425" s="56"/>
      <c r="M1425" s="34">
        <f t="shared" si="30"/>
        <v>0</v>
      </c>
      <c r="N1425" s="34">
        <f t="shared" si="31"/>
        <v>0</v>
      </c>
      <c r="O1425" s="36" t="e">
        <f t="shared" si="27"/>
        <v>#DIV/0!</v>
      </c>
    </row>
    <row r="1426" spans="1:15" x14ac:dyDescent="0.25">
      <c r="A1426" s="39">
        <v>150904</v>
      </c>
      <c r="B1426" s="30" t="s">
        <v>50</v>
      </c>
      <c r="C1426" s="30" t="s">
        <v>1399</v>
      </c>
      <c r="D1426" s="30" t="s">
        <v>1402</v>
      </c>
      <c r="E1426" s="68"/>
      <c r="F1426" s="29">
        <v>0</v>
      </c>
      <c r="G1426" s="29">
        <f t="shared" si="28"/>
        <v>0</v>
      </c>
      <c r="H1426" s="29">
        <v>0</v>
      </c>
      <c r="I1426" s="66">
        <f t="shared" si="29"/>
        <v>0</v>
      </c>
      <c r="J1426" s="69" t="s">
        <v>1834</v>
      </c>
      <c r="K1426" s="34">
        <v>0</v>
      </c>
      <c r="L1426" s="56"/>
      <c r="M1426" s="34">
        <f t="shared" si="30"/>
        <v>0</v>
      </c>
      <c r="N1426" s="34">
        <f t="shared" si="31"/>
        <v>0</v>
      </c>
      <c r="O1426" s="36" t="e">
        <f t="shared" si="27"/>
        <v>#DIV/0!</v>
      </c>
    </row>
    <row r="1427" spans="1:15" x14ac:dyDescent="0.25">
      <c r="A1427" s="39">
        <v>150905</v>
      </c>
      <c r="B1427" s="30" t="s">
        <v>50</v>
      </c>
      <c r="C1427" s="30" t="s">
        <v>1399</v>
      </c>
      <c r="D1427" s="30" t="s">
        <v>1403</v>
      </c>
      <c r="E1427" s="68"/>
      <c r="F1427" s="29">
        <v>0</v>
      </c>
      <c r="G1427" s="29">
        <f t="shared" si="28"/>
        <v>0</v>
      </c>
      <c r="H1427" s="29">
        <v>0</v>
      </c>
      <c r="I1427" s="66">
        <f t="shared" si="29"/>
        <v>0</v>
      </c>
      <c r="J1427" s="69" t="s">
        <v>1834</v>
      </c>
      <c r="K1427" s="34">
        <v>0</v>
      </c>
      <c r="L1427" s="56"/>
      <c r="M1427" s="34">
        <f t="shared" si="30"/>
        <v>0</v>
      </c>
      <c r="N1427" s="34">
        <f t="shared" si="31"/>
        <v>0</v>
      </c>
      <c r="O1427" s="36" t="e">
        <f t="shared" si="27"/>
        <v>#DIV/0!</v>
      </c>
    </row>
    <row r="1428" spans="1:15" x14ac:dyDescent="0.25">
      <c r="A1428" s="39">
        <v>150906</v>
      </c>
      <c r="B1428" s="30" t="s">
        <v>50</v>
      </c>
      <c r="C1428" s="30" t="s">
        <v>1399</v>
      </c>
      <c r="D1428" s="30" t="s">
        <v>1404</v>
      </c>
      <c r="E1428" s="68"/>
      <c r="F1428" s="29">
        <v>0</v>
      </c>
      <c r="G1428" s="29">
        <f t="shared" si="28"/>
        <v>0</v>
      </c>
      <c r="H1428" s="29">
        <v>0</v>
      </c>
      <c r="I1428" s="66">
        <f t="shared" si="29"/>
        <v>0</v>
      </c>
      <c r="J1428" s="69" t="s">
        <v>1834</v>
      </c>
      <c r="K1428" s="34">
        <v>0</v>
      </c>
      <c r="L1428" s="56"/>
      <c r="M1428" s="34">
        <f t="shared" si="30"/>
        <v>0</v>
      </c>
      <c r="N1428" s="34">
        <f t="shared" si="31"/>
        <v>0</v>
      </c>
      <c r="O1428" s="36" t="e">
        <f t="shared" si="27"/>
        <v>#DIV/0!</v>
      </c>
    </row>
    <row r="1429" spans="1:15" x14ac:dyDescent="0.25">
      <c r="A1429" s="39">
        <v>151001</v>
      </c>
      <c r="B1429" s="30" t="s">
        <v>50</v>
      </c>
      <c r="C1429" s="30" t="s">
        <v>1137</v>
      </c>
      <c r="D1429" s="30" t="s">
        <v>1137</v>
      </c>
      <c r="E1429" s="68"/>
      <c r="F1429" s="29">
        <v>0</v>
      </c>
      <c r="G1429" s="29">
        <f t="shared" si="28"/>
        <v>0</v>
      </c>
      <c r="H1429" s="29">
        <v>0</v>
      </c>
      <c r="I1429" s="66">
        <f t="shared" si="29"/>
        <v>0</v>
      </c>
      <c r="J1429" s="69" t="s">
        <v>1834</v>
      </c>
      <c r="K1429" s="34">
        <v>0</v>
      </c>
      <c r="L1429" s="29">
        <v>0</v>
      </c>
      <c r="M1429" s="34">
        <f t="shared" si="30"/>
        <v>0</v>
      </c>
      <c r="N1429" s="34">
        <f t="shared" si="31"/>
        <v>0</v>
      </c>
      <c r="O1429" s="36" t="e">
        <f t="shared" si="27"/>
        <v>#DIV/0!</v>
      </c>
    </row>
    <row r="1430" spans="1:15" x14ac:dyDescent="0.25">
      <c r="A1430" s="39">
        <v>151002</v>
      </c>
      <c r="B1430" s="30" t="s">
        <v>50</v>
      </c>
      <c r="C1430" s="30" t="s">
        <v>1137</v>
      </c>
      <c r="D1430" s="30" t="s">
        <v>1405</v>
      </c>
      <c r="E1430" s="68"/>
      <c r="F1430" s="29">
        <v>0</v>
      </c>
      <c r="G1430" s="29">
        <f t="shared" si="28"/>
        <v>0</v>
      </c>
      <c r="H1430" s="29">
        <v>0</v>
      </c>
      <c r="I1430" s="66">
        <f t="shared" si="29"/>
        <v>0</v>
      </c>
      <c r="J1430" s="69" t="s">
        <v>1834</v>
      </c>
      <c r="K1430" s="34">
        <v>0</v>
      </c>
      <c r="L1430" s="56"/>
      <c r="M1430" s="34">
        <f t="shared" si="30"/>
        <v>0</v>
      </c>
      <c r="N1430" s="34">
        <f t="shared" si="31"/>
        <v>0</v>
      </c>
      <c r="O1430" s="36" t="e">
        <f t="shared" si="27"/>
        <v>#DIV/0!</v>
      </c>
    </row>
    <row r="1431" spans="1:15" x14ac:dyDescent="0.25">
      <c r="A1431" s="39">
        <v>151003</v>
      </c>
      <c r="B1431" s="30" t="s">
        <v>50</v>
      </c>
      <c r="C1431" s="30" t="s">
        <v>1137</v>
      </c>
      <c r="D1431" s="30" t="s">
        <v>1406</v>
      </c>
      <c r="E1431" s="68"/>
      <c r="F1431" s="29">
        <v>0</v>
      </c>
      <c r="G1431" s="29">
        <f t="shared" si="28"/>
        <v>0</v>
      </c>
      <c r="H1431" s="29">
        <v>0</v>
      </c>
      <c r="I1431" s="66">
        <f t="shared" si="29"/>
        <v>0</v>
      </c>
      <c r="J1431" s="69" t="s">
        <v>1834</v>
      </c>
      <c r="K1431" s="34">
        <v>0</v>
      </c>
      <c r="L1431" s="56"/>
      <c r="M1431" s="34">
        <f t="shared" si="30"/>
        <v>0</v>
      </c>
      <c r="N1431" s="34">
        <f t="shared" si="31"/>
        <v>0</v>
      </c>
      <c r="O1431" s="36" t="e">
        <f t="shared" si="27"/>
        <v>#DIV/0!</v>
      </c>
    </row>
    <row r="1432" spans="1:15" x14ac:dyDescent="0.25">
      <c r="A1432" s="39">
        <v>151004</v>
      </c>
      <c r="B1432" s="30" t="s">
        <v>50</v>
      </c>
      <c r="C1432" s="30" t="s">
        <v>1137</v>
      </c>
      <c r="D1432" s="30" t="s">
        <v>1407</v>
      </c>
      <c r="E1432" s="68"/>
      <c r="F1432" s="29">
        <v>0</v>
      </c>
      <c r="G1432" s="29">
        <f t="shared" si="28"/>
        <v>0</v>
      </c>
      <c r="H1432" s="29">
        <v>0</v>
      </c>
      <c r="I1432" s="66">
        <f t="shared" si="29"/>
        <v>0</v>
      </c>
      <c r="J1432" s="69" t="s">
        <v>1834</v>
      </c>
      <c r="K1432" s="34">
        <v>0</v>
      </c>
      <c r="L1432" s="56"/>
      <c r="M1432" s="34">
        <f t="shared" si="30"/>
        <v>0</v>
      </c>
      <c r="N1432" s="34">
        <f t="shared" si="31"/>
        <v>0</v>
      </c>
      <c r="O1432" s="36" t="e">
        <f t="shared" si="27"/>
        <v>#DIV/0!</v>
      </c>
    </row>
    <row r="1433" spans="1:15" x14ac:dyDescent="0.25">
      <c r="A1433" s="39">
        <v>151005</v>
      </c>
      <c r="B1433" s="30" t="s">
        <v>50</v>
      </c>
      <c r="C1433" s="30" t="s">
        <v>1137</v>
      </c>
      <c r="D1433" s="30" t="s">
        <v>1408</v>
      </c>
      <c r="E1433" s="68"/>
      <c r="F1433" s="29">
        <v>0</v>
      </c>
      <c r="G1433" s="29">
        <f t="shared" si="28"/>
        <v>0</v>
      </c>
      <c r="H1433" s="29">
        <v>0</v>
      </c>
      <c r="I1433" s="66">
        <f t="shared" si="29"/>
        <v>0</v>
      </c>
      <c r="J1433" s="69" t="s">
        <v>1834</v>
      </c>
      <c r="K1433" s="34">
        <v>0</v>
      </c>
      <c r="L1433" s="56"/>
      <c r="M1433" s="34">
        <f t="shared" si="30"/>
        <v>0</v>
      </c>
      <c r="N1433" s="34">
        <f t="shared" si="31"/>
        <v>0</v>
      </c>
      <c r="O1433" s="36" t="e">
        <f t="shared" si="27"/>
        <v>#DIV/0!</v>
      </c>
    </row>
    <row r="1434" spans="1:15" x14ac:dyDescent="0.25">
      <c r="A1434" s="39">
        <v>151006</v>
      </c>
      <c r="B1434" s="30" t="s">
        <v>50</v>
      </c>
      <c r="C1434" s="30" t="s">
        <v>1137</v>
      </c>
      <c r="D1434" s="30" t="s">
        <v>1409</v>
      </c>
      <c r="E1434" s="68"/>
      <c r="F1434" s="29">
        <v>0</v>
      </c>
      <c r="G1434" s="29">
        <f t="shared" si="28"/>
        <v>0</v>
      </c>
      <c r="H1434" s="29">
        <v>0</v>
      </c>
      <c r="I1434" s="66">
        <f t="shared" si="29"/>
        <v>0</v>
      </c>
      <c r="J1434" s="69" t="s">
        <v>1834</v>
      </c>
      <c r="K1434" s="34">
        <v>0</v>
      </c>
      <c r="L1434" s="56"/>
      <c r="M1434" s="34">
        <f t="shared" si="30"/>
        <v>0</v>
      </c>
      <c r="N1434" s="34">
        <f t="shared" si="31"/>
        <v>0</v>
      </c>
      <c r="O1434" s="36" t="e">
        <f t="shared" si="27"/>
        <v>#DIV/0!</v>
      </c>
    </row>
    <row r="1435" spans="1:15" x14ac:dyDescent="0.25">
      <c r="A1435" s="39">
        <v>151007</v>
      </c>
      <c r="B1435" s="30" t="s">
        <v>50</v>
      </c>
      <c r="C1435" s="30" t="s">
        <v>1137</v>
      </c>
      <c r="D1435" s="30" t="s">
        <v>1410</v>
      </c>
      <c r="E1435" s="68"/>
      <c r="F1435" s="29">
        <v>0</v>
      </c>
      <c r="G1435" s="29">
        <f t="shared" si="28"/>
        <v>0</v>
      </c>
      <c r="H1435" s="29">
        <v>0</v>
      </c>
      <c r="I1435" s="66">
        <f t="shared" si="29"/>
        <v>0</v>
      </c>
      <c r="J1435" s="69" t="s">
        <v>1834</v>
      </c>
      <c r="K1435" s="34">
        <v>0</v>
      </c>
      <c r="L1435" s="56"/>
      <c r="M1435" s="34">
        <f t="shared" si="30"/>
        <v>0</v>
      </c>
      <c r="N1435" s="34">
        <f t="shared" si="31"/>
        <v>0</v>
      </c>
      <c r="O1435" s="36" t="e">
        <f t="shared" si="27"/>
        <v>#DIV/0!</v>
      </c>
    </row>
    <row r="1436" spans="1:15" x14ac:dyDescent="0.25">
      <c r="A1436" s="39">
        <v>151008</v>
      </c>
      <c r="B1436" s="30" t="s">
        <v>50</v>
      </c>
      <c r="C1436" s="30" t="s">
        <v>1137</v>
      </c>
      <c r="D1436" s="30" t="s">
        <v>1411</v>
      </c>
      <c r="E1436" s="68"/>
      <c r="F1436" s="29">
        <v>0</v>
      </c>
      <c r="G1436" s="29">
        <f t="shared" si="28"/>
        <v>0</v>
      </c>
      <c r="H1436" s="29">
        <v>0</v>
      </c>
      <c r="I1436" s="66">
        <f t="shared" si="29"/>
        <v>0</v>
      </c>
      <c r="J1436" s="69" t="s">
        <v>1834</v>
      </c>
      <c r="K1436" s="34">
        <v>0</v>
      </c>
      <c r="L1436" s="56"/>
      <c r="M1436" s="34">
        <f t="shared" si="30"/>
        <v>0</v>
      </c>
      <c r="N1436" s="34">
        <f t="shared" si="31"/>
        <v>0</v>
      </c>
      <c r="O1436" s="36" t="e">
        <f t="shared" si="27"/>
        <v>#DIV/0!</v>
      </c>
    </row>
    <row r="1437" spans="1:15" x14ac:dyDescent="0.25">
      <c r="A1437" s="39">
        <v>151009</v>
      </c>
      <c r="B1437" s="30" t="s">
        <v>50</v>
      </c>
      <c r="C1437" s="30" t="s">
        <v>1137</v>
      </c>
      <c r="D1437" s="30" t="s">
        <v>1412</v>
      </c>
      <c r="E1437" s="68"/>
      <c r="F1437" s="29">
        <v>0</v>
      </c>
      <c r="G1437" s="29">
        <f t="shared" si="28"/>
        <v>0</v>
      </c>
      <c r="H1437" s="29">
        <v>0</v>
      </c>
      <c r="I1437" s="66">
        <f t="shared" si="29"/>
        <v>0</v>
      </c>
      <c r="J1437" s="69" t="s">
        <v>1834</v>
      </c>
      <c r="K1437" s="34">
        <v>0</v>
      </c>
      <c r="L1437" s="56"/>
      <c r="M1437" s="34">
        <f t="shared" si="30"/>
        <v>0</v>
      </c>
      <c r="N1437" s="34">
        <f t="shared" si="31"/>
        <v>0</v>
      </c>
      <c r="O1437" s="36" t="e">
        <f t="shared" si="27"/>
        <v>#DIV/0!</v>
      </c>
    </row>
    <row r="1438" spans="1:15" x14ac:dyDescent="0.25">
      <c r="A1438" s="39">
        <v>151010</v>
      </c>
      <c r="B1438" s="30" t="s">
        <v>50</v>
      </c>
      <c r="C1438" s="30" t="s">
        <v>1137</v>
      </c>
      <c r="D1438" s="30" t="s">
        <v>268</v>
      </c>
      <c r="E1438" s="68"/>
      <c r="F1438" s="29">
        <v>0</v>
      </c>
      <c r="G1438" s="29">
        <f t="shared" si="28"/>
        <v>0</v>
      </c>
      <c r="H1438" s="29">
        <v>0</v>
      </c>
      <c r="I1438" s="66">
        <f t="shared" si="29"/>
        <v>0</v>
      </c>
      <c r="J1438" s="69" t="s">
        <v>1834</v>
      </c>
      <c r="K1438" s="34">
        <v>0</v>
      </c>
      <c r="L1438" s="56"/>
      <c r="M1438" s="34">
        <f t="shared" si="30"/>
        <v>0</v>
      </c>
      <c r="N1438" s="34">
        <f t="shared" si="31"/>
        <v>0</v>
      </c>
      <c r="O1438" s="36" t="e">
        <f t="shared" si="27"/>
        <v>#DIV/0!</v>
      </c>
    </row>
    <row r="1439" spans="1:15" x14ac:dyDescent="0.25">
      <c r="A1439" s="39">
        <v>151011</v>
      </c>
      <c r="B1439" s="30" t="s">
        <v>50</v>
      </c>
      <c r="C1439" s="30" t="s">
        <v>1137</v>
      </c>
      <c r="D1439" s="30" t="s">
        <v>1413</v>
      </c>
      <c r="E1439" s="68"/>
      <c r="F1439" s="29">
        <v>0</v>
      </c>
      <c r="G1439" s="29">
        <f t="shared" si="28"/>
        <v>0</v>
      </c>
      <c r="H1439" s="29">
        <v>0</v>
      </c>
      <c r="I1439" s="66">
        <f t="shared" si="29"/>
        <v>0</v>
      </c>
      <c r="J1439" s="69" t="s">
        <v>1834</v>
      </c>
      <c r="K1439" s="34">
        <v>0</v>
      </c>
      <c r="L1439" s="56"/>
      <c r="M1439" s="34">
        <f t="shared" si="30"/>
        <v>0</v>
      </c>
      <c r="N1439" s="34">
        <f t="shared" si="31"/>
        <v>0</v>
      </c>
      <c r="O1439" s="36" t="e">
        <f t="shared" si="27"/>
        <v>#DIV/0!</v>
      </c>
    </row>
    <row r="1440" spans="1:15" x14ac:dyDescent="0.25">
      <c r="A1440" s="39">
        <v>151012</v>
      </c>
      <c r="B1440" s="30" t="s">
        <v>50</v>
      </c>
      <c r="C1440" s="30" t="s">
        <v>1137</v>
      </c>
      <c r="D1440" s="30" t="s">
        <v>1414</v>
      </c>
      <c r="E1440" s="68"/>
      <c r="F1440" s="29">
        <v>0</v>
      </c>
      <c r="G1440" s="29">
        <f t="shared" si="28"/>
        <v>0</v>
      </c>
      <c r="H1440" s="29">
        <v>0</v>
      </c>
      <c r="I1440" s="66">
        <f t="shared" si="29"/>
        <v>0</v>
      </c>
      <c r="J1440" s="69" t="s">
        <v>1834</v>
      </c>
      <c r="K1440" s="34">
        <v>0</v>
      </c>
      <c r="L1440" s="56"/>
      <c r="M1440" s="34">
        <f t="shared" si="30"/>
        <v>0</v>
      </c>
      <c r="N1440" s="34">
        <f t="shared" si="31"/>
        <v>0</v>
      </c>
      <c r="O1440" s="36" t="e">
        <f t="shared" si="27"/>
        <v>#DIV/0!</v>
      </c>
    </row>
    <row r="1441" spans="1:15" x14ac:dyDescent="0.25">
      <c r="A1441" s="39">
        <v>151013</v>
      </c>
      <c r="B1441" s="30" t="s">
        <v>50</v>
      </c>
      <c r="C1441" s="30" t="s">
        <v>1137</v>
      </c>
      <c r="D1441" s="30" t="s">
        <v>1415</v>
      </c>
      <c r="E1441" s="68"/>
      <c r="F1441" s="29">
        <v>0</v>
      </c>
      <c r="G1441" s="29">
        <f t="shared" si="28"/>
        <v>0</v>
      </c>
      <c r="H1441" s="29">
        <v>0</v>
      </c>
      <c r="I1441" s="66">
        <f t="shared" si="29"/>
        <v>0</v>
      </c>
      <c r="J1441" s="69" t="s">
        <v>1834</v>
      </c>
      <c r="K1441" s="34">
        <v>0</v>
      </c>
      <c r="L1441" s="56"/>
      <c r="M1441" s="34">
        <f t="shared" si="30"/>
        <v>0</v>
      </c>
      <c r="N1441" s="34">
        <f t="shared" si="31"/>
        <v>0</v>
      </c>
      <c r="O1441" s="36" t="e">
        <f t="shared" si="27"/>
        <v>#DIV/0!</v>
      </c>
    </row>
    <row r="1442" spans="1:15" x14ac:dyDescent="0.25">
      <c r="A1442" s="39">
        <v>151014</v>
      </c>
      <c r="B1442" s="30" t="s">
        <v>50</v>
      </c>
      <c r="C1442" s="30" t="s">
        <v>1137</v>
      </c>
      <c r="D1442" s="30" t="s">
        <v>1416</v>
      </c>
      <c r="E1442" s="68"/>
      <c r="F1442" s="29">
        <v>0</v>
      </c>
      <c r="G1442" s="29">
        <f t="shared" si="28"/>
        <v>0</v>
      </c>
      <c r="H1442" s="29">
        <v>0</v>
      </c>
      <c r="I1442" s="66">
        <f t="shared" si="29"/>
        <v>0</v>
      </c>
      <c r="J1442" s="69" t="s">
        <v>1834</v>
      </c>
      <c r="K1442" s="34">
        <v>0</v>
      </c>
      <c r="L1442" s="56"/>
      <c r="M1442" s="34">
        <f t="shared" si="30"/>
        <v>0</v>
      </c>
      <c r="N1442" s="34">
        <f t="shared" si="31"/>
        <v>0</v>
      </c>
      <c r="O1442" s="36" t="e">
        <f t="shared" si="27"/>
        <v>#DIV/0!</v>
      </c>
    </row>
    <row r="1443" spans="1:15" x14ac:dyDescent="0.25">
      <c r="A1443" s="39">
        <v>151015</v>
      </c>
      <c r="B1443" s="30" t="s">
        <v>50</v>
      </c>
      <c r="C1443" s="30" t="s">
        <v>1137</v>
      </c>
      <c r="D1443" s="30" t="s">
        <v>1417</v>
      </c>
      <c r="E1443" s="68"/>
      <c r="F1443" s="29">
        <v>0</v>
      </c>
      <c r="G1443" s="29">
        <f t="shared" si="28"/>
        <v>0</v>
      </c>
      <c r="H1443" s="29">
        <v>0</v>
      </c>
      <c r="I1443" s="66">
        <f t="shared" si="29"/>
        <v>0</v>
      </c>
      <c r="J1443" s="69" t="s">
        <v>1834</v>
      </c>
      <c r="K1443" s="34">
        <v>0</v>
      </c>
      <c r="L1443" s="56"/>
      <c r="M1443" s="34">
        <f t="shared" si="30"/>
        <v>0</v>
      </c>
      <c r="N1443" s="34">
        <f t="shared" si="31"/>
        <v>0</v>
      </c>
      <c r="O1443" s="36" t="e">
        <f t="shared" si="27"/>
        <v>#DIV/0!</v>
      </c>
    </row>
    <row r="1444" spans="1:15" x14ac:dyDescent="0.25">
      <c r="A1444" s="39">
        <v>151016</v>
      </c>
      <c r="B1444" s="30" t="s">
        <v>50</v>
      </c>
      <c r="C1444" s="30" t="s">
        <v>1137</v>
      </c>
      <c r="D1444" s="30" t="s">
        <v>1418</v>
      </c>
      <c r="E1444" s="68"/>
      <c r="F1444" s="29">
        <v>0</v>
      </c>
      <c r="G1444" s="29">
        <f t="shared" si="28"/>
        <v>0</v>
      </c>
      <c r="H1444" s="29">
        <v>0</v>
      </c>
      <c r="I1444" s="66">
        <f t="shared" si="29"/>
        <v>0</v>
      </c>
      <c r="J1444" s="69" t="s">
        <v>1834</v>
      </c>
      <c r="K1444" s="34">
        <v>0</v>
      </c>
      <c r="L1444" s="56"/>
      <c r="M1444" s="34">
        <f t="shared" si="30"/>
        <v>0</v>
      </c>
      <c r="N1444" s="34">
        <f t="shared" si="31"/>
        <v>0</v>
      </c>
      <c r="O1444" s="36" t="e">
        <f t="shared" si="27"/>
        <v>#DIV/0!</v>
      </c>
    </row>
    <row r="1445" spans="1:15" x14ac:dyDescent="0.25">
      <c r="A1445" s="39">
        <v>151017</v>
      </c>
      <c r="B1445" s="30" t="s">
        <v>50</v>
      </c>
      <c r="C1445" s="30" t="s">
        <v>1137</v>
      </c>
      <c r="D1445" s="30" t="s">
        <v>1419</v>
      </c>
      <c r="E1445" s="68"/>
      <c r="F1445" s="29">
        <v>0</v>
      </c>
      <c r="G1445" s="29">
        <f t="shared" si="28"/>
        <v>0</v>
      </c>
      <c r="H1445" s="29">
        <v>0</v>
      </c>
      <c r="I1445" s="66">
        <f t="shared" si="29"/>
        <v>0</v>
      </c>
      <c r="J1445" s="69" t="s">
        <v>1834</v>
      </c>
      <c r="K1445" s="34">
        <v>0</v>
      </c>
      <c r="L1445" s="56"/>
      <c r="M1445" s="34">
        <f t="shared" si="30"/>
        <v>0</v>
      </c>
      <c r="N1445" s="34">
        <f t="shared" si="31"/>
        <v>0</v>
      </c>
      <c r="O1445" s="36" t="e">
        <f t="shared" si="27"/>
        <v>#DIV/0!</v>
      </c>
    </row>
    <row r="1446" spans="1:15" x14ac:dyDescent="0.25">
      <c r="A1446" s="39">
        <v>151018</v>
      </c>
      <c r="B1446" s="30" t="s">
        <v>50</v>
      </c>
      <c r="C1446" s="30" t="s">
        <v>1137</v>
      </c>
      <c r="D1446" s="30" t="s">
        <v>1368</v>
      </c>
      <c r="E1446" s="68"/>
      <c r="F1446" s="29">
        <v>0</v>
      </c>
      <c r="G1446" s="29">
        <f t="shared" si="28"/>
        <v>0</v>
      </c>
      <c r="H1446" s="29">
        <v>0</v>
      </c>
      <c r="I1446" s="66">
        <f t="shared" si="29"/>
        <v>0</v>
      </c>
      <c r="J1446" s="69" t="s">
        <v>1834</v>
      </c>
      <c r="K1446" s="34">
        <v>0</v>
      </c>
      <c r="L1446" s="56"/>
      <c r="M1446" s="34">
        <f t="shared" si="30"/>
        <v>0</v>
      </c>
      <c r="N1446" s="34">
        <f t="shared" si="31"/>
        <v>0</v>
      </c>
      <c r="O1446" s="36" t="e">
        <f t="shared" si="27"/>
        <v>#DIV/0!</v>
      </c>
    </row>
    <row r="1447" spans="1:15" x14ac:dyDescent="0.25">
      <c r="A1447" s="39">
        <v>151019</v>
      </c>
      <c r="B1447" s="30" t="s">
        <v>50</v>
      </c>
      <c r="C1447" s="30" t="s">
        <v>1137</v>
      </c>
      <c r="D1447" s="30" t="s">
        <v>1420</v>
      </c>
      <c r="E1447" s="68"/>
      <c r="F1447" s="29">
        <v>0</v>
      </c>
      <c r="G1447" s="29">
        <f t="shared" si="28"/>
        <v>0</v>
      </c>
      <c r="H1447" s="29">
        <v>0</v>
      </c>
      <c r="I1447" s="66">
        <f t="shared" si="29"/>
        <v>0</v>
      </c>
      <c r="J1447" s="69" t="s">
        <v>1834</v>
      </c>
      <c r="K1447" s="34">
        <v>0</v>
      </c>
      <c r="L1447" s="56"/>
      <c r="M1447" s="34">
        <f t="shared" si="30"/>
        <v>0</v>
      </c>
      <c r="N1447" s="34">
        <f t="shared" si="31"/>
        <v>0</v>
      </c>
      <c r="O1447" s="36" t="e">
        <f t="shared" si="27"/>
        <v>#DIV/0!</v>
      </c>
    </row>
    <row r="1448" spans="1:15" x14ac:dyDescent="0.25">
      <c r="A1448" s="39">
        <v>151020</v>
      </c>
      <c r="B1448" s="30" t="s">
        <v>50</v>
      </c>
      <c r="C1448" s="30" t="s">
        <v>1137</v>
      </c>
      <c r="D1448" s="30" t="s">
        <v>1421</v>
      </c>
      <c r="E1448" s="68"/>
      <c r="F1448" s="29">
        <v>0</v>
      </c>
      <c r="G1448" s="29">
        <f t="shared" si="28"/>
        <v>0</v>
      </c>
      <c r="H1448" s="29">
        <v>0</v>
      </c>
      <c r="I1448" s="66">
        <f t="shared" si="29"/>
        <v>0</v>
      </c>
      <c r="J1448" s="69" t="s">
        <v>1834</v>
      </c>
      <c r="K1448" s="34">
        <v>0</v>
      </c>
      <c r="L1448" s="56"/>
      <c r="M1448" s="34">
        <f t="shared" si="30"/>
        <v>0</v>
      </c>
      <c r="N1448" s="34">
        <f t="shared" si="31"/>
        <v>0</v>
      </c>
      <c r="O1448" s="36" t="e">
        <f t="shared" si="27"/>
        <v>#DIV/0!</v>
      </c>
    </row>
    <row r="1449" spans="1:15" x14ac:dyDescent="0.25">
      <c r="A1449" s="39">
        <v>151021</v>
      </c>
      <c r="B1449" s="30" t="s">
        <v>50</v>
      </c>
      <c r="C1449" s="30" t="s">
        <v>1137</v>
      </c>
      <c r="D1449" s="30" t="s">
        <v>414</v>
      </c>
      <c r="E1449" s="68"/>
      <c r="F1449" s="29">
        <v>0</v>
      </c>
      <c r="G1449" s="29">
        <f t="shared" si="28"/>
        <v>0</v>
      </c>
      <c r="H1449" s="29">
        <v>0</v>
      </c>
      <c r="I1449" s="66">
        <f t="shared" si="29"/>
        <v>0</v>
      </c>
      <c r="J1449" s="69" t="s">
        <v>1834</v>
      </c>
      <c r="K1449" s="34">
        <v>0</v>
      </c>
      <c r="L1449" s="56"/>
      <c r="M1449" s="34">
        <f t="shared" si="30"/>
        <v>0</v>
      </c>
      <c r="N1449" s="34">
        <f t="shared" si="31"/>
        <v>0</v>
      </c>
      <c r="O1449" s="36" t="e">
        <f t="shared" si="27"/>
        <v>#DIV/0!</v>
      </c>
    </row>
    <row r="1450" spans="1:15" x14ac:dyDescent="0.25">
      <c r="A1450" s="39">
        <v>151022</v>
      </c>
      <c r="B1450" s="30" t="s">
        <v>50</v>
      </c>
      <c r="C1450" s="30" t="s">
        <v>1137</v>
      </c>
      <c r="D1450" s="30" t="s">
        <v>1422</v>
      </c>
      <c r="E1450" s="68"/>
      <c r="F1450" s="29">
        <v>0</v>
      </c>
      <c r="G1450" s="29">
        <f t="shared" si="28"/>
        <v>0</v>
      </c>
      <c r="H1450" s="29">
        <v>0</v>
      </c>
      <c r="I1450" s="66">
        <f t="shared" si="29"/>
        <v>0</v>
      </c>
      <c r="J1450" s="69" t="s">
        <v>1834</v>
      </c>
      <c r="K1450" s="34">
        <v>0</v>
      </c>
      <c r="L1450" s="56"/>
      <c r="M1450" s="34">
        <f t="shared" si="30"/>
        <v>0</v>
      </c>
      <c r="N1450" s="34">
        <f t="shared" si="31"/>
        <v>0</v>
      </c>
      <c r="O1450" s="36" t="e">
        <f t="shared" si="27"/>
        <v>#DIV/0!</v>
      </c>
    </row>
    <row r="1451" spans="1:15" x14ac:dyDescent="0.25">
      <c r="A1451" s="39">
        <v>151023</v>
      </c>
      <c r="B1451" s="30" t="s">
        <v>50</v>
      </c>
      <c r="C1451" s="30" t="s">
        <v>1137</v>
      </c>
      <c r="D1451" s="30" t="s">
        <v>1423</v>
      </c>
      <c r="E1451" s="68"/>
      <c r="F1451" s="29">
        <v>0</v>
      </c>
      <c r="G1451" s="29">
        <f t="shared" si="28"/>
        <v>0</v>
      </c>
      <c r="H1451" s="29">
        <v>0</v>
      </c>
      <c r="I1451" s="66">
        <f t="shared" si="29"/>
        <v>0</v>
      </c>
      <c r="J1451" s="69" t="s">
        <v>1834</v>
      </c>
      <c r="K1451" s="34">
        <v>0</v>
      </c>
      <c r="L1451" s="56"/>
      <c r="M1451" s="34">
        <f t="shared" si="30"/>
        <v>0</v>
      </c>
      <c r="N1451" s="34">
        <f t="shared" si="31"/>
        <v>0</v>
      </c>
      <c r="O1451" s="36" t="e">
        <f t="shared" si="27"/>
        <v>#DIV/0!</v>
      </c>
    </row>
    <row r="1452" spans="1:15" x14ac:dyDescent="0.25">
      <c r="A1452" s="39">
        <v>151024</v>
      </c>
      <c r="B1452" s="30" t="s">
        <v>50</v>
      </c>
      <c r="C1452" s="30" t="s">
        <v>1137</v>
      </c>
      <c r="D1452" s="30" t="s">
        <v>1424</v>
      </c>
      <c r="E1452" s="68"/>
      <c r="F1452" s="29">
        <v>0</v>
      </c>
      <c r="G1452" s="29">
        <f t="shared" si="28"/>
        <v>0</v>
      </c>
      <c r="H1452" s="29">
        <v>0</v>
      </c>
      <c r="I1452" s="66">
        <f t="shared" si="29"/>
        <v>0</v>
      </c>
      <c r="J1452" s="69" t="s">
        <v>1834</v>
      </c>
      <c r="K1452" s="34">
        <v>0</v>
      </c>
      <c r="L1452" s="56"/>
      <c r="M1452" s="34">
        <f t="shared" si="30"/>
        <v>0</v>
      </c>
      <c r="N1452" s="34">
        <f t="shared" si="31"/>
        <v>0</v>
      </c>
      <c r="O1452" s="36" t="e">
        <f t="shared" si="27"/>
        <v>#DIV/0!</v>
      </c>
    </row>
    <row r="1453" spans="1:15" x14ac:dyDescent="0.25">
      <c r="A1453" s="39">
        <v>151025</v>
      </c>
      <c r="B1453" s="30" t="s">
        <v>50</v>
      </c>
      <c r="C1453" s="30" t="s">
        <v>1137</v>
      </c>
      <c r="D1453" s="30" t="s">
        <v>1425</v>
      </c>
      <c r="E1453" s="68"/>
      <c r="F1453" s="29">
        <v>0</v>
      </c>
      <c r="G1453" s="29">
        <f t="shared" si="28"/>
        <v>0</v>
      </c>
      <c r="H1453" s="29">
        <v>0</v>
      </c>
      <c r="I1453" s="66">
        <f t="shared" si="29"/>
        <v>0</v>
      </c>
      <c r="J1453" s="69" t="s">
        <v>1834</v>
      </c>
      <c r="K1453" s="34">
        <v>0</v>
      </c>
      <c r="L1453" s="56"/>
      <c r="M1453" s="34">
        <f t="shared" si="30"/>
        <v>0</v>
      </c>
      <c r="N1453" s="34">
        <f t="shared" si="31"/>
        <v>0</v>
      </c>
      <c r="O1453" s="36" t="e">
        <f t="shared" si="27"/>
        <v>#DIV/0!</v>
      </c>
    </row>
    <row r="1454" spans="1:15" x14ac:dyDescent="0.25">
      <c r="A1454" s="39">
        <v>151026</v>
      </c>
      <c r="B1454" s="30" t="s">
        <v>50</v>
      </c>
      <c r="C1454" s="30" t="s">
        <v>1137</v>
      </c>
      <c r="D1454" s="30" t="s">
        <v>1426</v>
      </c>
      <c r="E1454" s="68"/>
      <c r="F1454" s="29">
        <v>0</v>
      </c>
      <c r="G1454" s="29">
        <f t="shared" si="28"/>
        <v>0</v>
      </c>
      <c r="H1454" s="29">
        <v>0</v>
      </c>
      <c r="I1454" s="66">
        <f t="shared" si="29"/>
        <v>0</v>
      </c>
      <c r="J1454" s="69" t="s">
        <v>1834</v>
      </c>
      <c r="K1454" s="34">
        <v>0</v>
      </c>
      <c r="L1454" s="56"/>
      <c r="M1454" s="34">
        <f t="shared" si="30"/>
        <v>0</v>
      </c>
      <c r="N1454" s="34">
        <f t="shared" si="31"/>
        <v>0</v>
      </c>
      <c r="O1454" s="36" t="e">
        <f t="shared" si="27"/>
        <v>#DIV/0!</v>
      </c>
    </row>
    <row r="1455" spans="1:15" x14ac:dyDescent="0.25">
      <c r="A1455" s="39">
        <v>151027</v>
      </c>
      <c r="B1455" s="30" t="s">
        <v>50</v>
      </c>
      <c r="C1455" s="30" t="s">
        <v>1137</v>
      </c>
      <c r="D1455" s="30" t="s">
        <v>1427</v>
      </c>
      <c r="E1455" s="68"/>
      <c r="F1455" s="29">
        <v>0</v>
      </c>
      <c r="G1455" s="29">
        <f t="shared" si="28"/>
        <v>0</v>
      </c>
      <c r="H1455" s="29">
        <v>0</v>
      </c>
      <c r="I1455" s="66">
        <f t="shared" si="29"/>
        <v>0</v>
      </c>
      <c r="J1455" s="69" t="s">
        <v>1834</v>
      </c>
      <c r="K1455" s="34">
        <v>0</v>
      </c>
      <c r="L1455" s="56"/>
      <c r="M1455" s="34">
        <f t="shared" si="30"/>
        <v>0</v>
      </c>
      <c r="N1455" s="34">
        <f t="shared" si="31"/>
        <v>0</v>
      </c>
      <c r="O1455" s="36" t="e">
        <f t="shared" si="27"/>
        <v>#DIV/0!</v>
      </c>
    </row>
    <row r="1456" spans="1:15" x14ac:dyDescent="0.25">
      <c r="A1456" s="39">
        <v>151028</v>
      </c>
      <c r="B1456" s="30" t="s">
        <v>50</v>
      </c>
      <c r="C1456" s="30" t="s">
        <v>1137</v>
      </c>
      <c r="D1456" s="30" t="s">
        <v>1428</v>
      </c>
      <c r="E1456" s="68"/>
      <c r="F1456" s="29">
        <v>0</v>
      </c>
      <c r="G1456" s="29">
        <f t="shared" si="28"/>
        <v>0</v>
      </c>
      <c r="H1456" s="29">
        <v>0</v>
      </c>
      <c r="I1456" s="66">
        <f t="shared" si="29"/>
        <v>0</v>
      </c>
      <c r="J1456" s="69" t="s">
        <v>1834</v>
      </c>
      <c r="K1456" s="34">
        <v>0</v>
      </c>
      <c r="L1456" s="56"/>
      <c r="M1456" s="34">
        <f t="shared" si="30"/>
        <v>0</v>
      </c>
      <c r="N1456" s="34">
        <f t="shared" si="31"/>
        <v>0</v>
      </c>
      <c r="O1456" s="36" t="e">
        <f t="shared" si="27"/>
        <v>#DIV/0!</v>
      </c>
    </row>
    <row r="1457" spans="1:15" x14ac:dyDescent="0.25">
      <c r="A1457" s="39">
        <v>151029</v>
      </c>
      <c r="B1457" s="30" t="s">
        <v>50</v>
      </c>
      <c r="C1457" s="30" t="s">
        <v>1137</v>
      </c>
      <c r="D1457" s="30" t="s">
        <v>1429</v>
      </c>
      <c r="E1457" s="68"/>
      <c r="F1457" s="29">
        <v>0</v>
      </c>
      <c r="G1457" s="29">
        <f t="shared" si="28"/>
        <v>0</v>
      </c>
      <c r="H1457" s="29">
        <v>0</v>
      </c>
      <c r="I1457" s="66">
        <f t="shared" si="29"/>
        <v>0</v>
      </c>
      <c r="J1457" s="69" t="s">
        <v>1834</v>
      </c>
      <c r="K1457" s="34">
        <v>0</v>
      </c>
      <c r="L1457" s="56"/>
      <c r="M1457" s="34">
        <f t="shared" si="30"/>
        <v>0</v>
      </c>
      <c r="N1457" s="34">
        <f t="shared" si="31"/>
        <v>0</v>
      </c>
      <c r="O1457" s="36" t="e">
        <f t="shared" si="27"/>
        <v>#DIV/0!</v>
      </c>
    </row>
    <row r="1458" spans="1:15" x14ac:dyDescent="0.25">
      <c r="A1458" s="39">
        <v>151030</v>
      </c>
      <c r="B1458" s="30" t="s">
        <v>50</v>
      </c>
      <c r="C1458" s="30" t="s">
        <v>1137</v>
      </c>
      <c r="D1458" s="30" t="s">
        <v>1430</v>
      </c>
      <c r="E1458" s="68"/>
      <c r="F1458" s="29">
        <v>0</v>
      </c>
      <c r="G1458" s="29">
        <f t="shared" si="28"/>
        <v>0</v>
      </c>
      <c r="H1458" s="29">
        <v>0</v>
      </c>
      <c r="I1458" s="66">
        <f t="shared" si="29"/>
        <v>0</v>
      </c>
      <c r="J1458" s="69" t="s">
        <v>1834</v>
      </c>
      <c r="K1458" s="34">
        <v>0</v>
      </c>
      <c r="L1458" s="56"/>
      <c r="M1458" s="34">
        <f t="shared" si="30"/>
        <v>0</v>
      </c>
      <c r="N1458" s="34">
        <f t="shared" si="31"/>
        <v>0</v>
      </c>
      <c r="O1458" s="36" t="e">
        <f t="shared" si="27"/>
        <v>#DIV/0!</v>
      </c>
    </row>
    <row r="1459" spans="1:15" x14ac:dyDescent="0.25">
      <c r="A1459" s="39">
        <v>151031</v>
      </c>
      <c r="B1459" s="30" t="s">
        <v>50</v>
      </c>
      <c r="C1459" s="30" t="s">
        <v>1137</v>
      </c>
      <c r="D1459" s="30" t="s">
        <v>1431</v>
      </c>
      <c r="E1459" s="68"/>
      <c r="F1459" s="29">
        <v>0</v>
      </c>
      <c r="G1459" s="29">
        <f t="shared" si="28"/>
        <v>0</v>
      </c>
      <c r="H1459" s="29">
        <v>0</v>
      </c>
      <c r="I1459" s="66">
        <f t="shared" si="29"/>
        <v>0</v>
      </c>
      <c r="J1459" s="69" t="s">
        <v>1834</v>
      </c>
      <c r="K1459" s="34">
        <v>0</v>
      </c>
      <c r="L1459" s="56"/>
      <c r="M1459" s="34">
        <f t="shared" si="30"/>
        <v>0</v>
      </c>
      <c r="N1459" s="34">
        <f t="shared" si="31"/>
        <v>0</v>
      </c>
      <c r="O1459" s="36" t="e">
        <f t="shared" si="27"/>
        <v>#DIV/0!</v>
      </c>
    </row>
    <row r="1460" spans="1:15" x14ac:dyDescent="0.25">
      <c r="A1460" s="39">
        <v>151032</v>
      </c>
      <c r="B1460" s="30" t="s">
        <v>50</v>
      </c>
      <c r="C1460" s="30" t="s">
        <v>1137</v>
      </c>
      <c r="D1460" s="30" t="s">
        <v>1432</v>
      </c>
      <c r="E1460" s="68"/>
      <c r="F1460" s="29">
        <v>0</v>
      </c>
      <c r="G1460" s="29">
        <f t="shared" si="28"/>
        <v>0</v>
      </c>
      <c r="H1460" s="29">
        <v>0</v>
      </c>
      <c r="I1460" s="66">
        <f t="shared" si="29"/>
        <v>0</v>
      </c>
      <c r="J1460" s="69" t="s">
        <v>1834</v>
      </c>
      <c r="K1460" s="34">
        <v>0</v>
      </c>
      <c r="L1460" s="29">
        <v>0</v>
      </c>
      <c r="M1460" s="34">
        <f t="shared" si="30"/>
        <v>0</v>
      </c>
      <c r="N1460" s="34">
        <f t="shared" si="31"/>
        <v>0</v>
      </c>
      <c r="O1460" s="36" t="e">
        <f t="shared" si="27"/>
        <v>#DIV/0!</v>
      </c>
    </row>
    <row r="1461" spans="1:15" x14ac:dyDescent="0.25">
      <c r="A1461" s="39">
        <v>151033</v>
      </c>
      <c r="B1461" s="30" t="s">
        <v>50</v>
      </c>
      <c r="C1461" s="30" t="s">
        <v>1137</v>
      </c>
      <c r="D1461" s="30" t="s">
        <v>1433</v>
      </c>
      <c r="E1461" s="68"/>
      <c r="F1461" s="29">
        <v>0</v>
      </c>
      <c r="G1461" s="29">
        <f t="shared" si="28"/>
        <v>0</v>
      </c>
      <c r="H1461" s="29">
        <v>0</v>
      </c>
      <c r="I1461" s="66">
        <f t="shared" si="29"/>
        <v>0</v>
      </c>
      <c r="J1461" s="69" t="s">
        <v>1834</v>
      </c>
      <c r="K1461" s="34">
        <v>0</v>
      </c>
      <c r="L1461" s="56"/>
      <c r="M1461" s="34">
        <f t="shared" si="30"/>
        <v>0</v>
      </c>
      <c r="N1461" s="34">
        <f t="shared" si="31"/>
        <v>0</v>
      </c>
      <c r="O1461" s="36" t="e">
        <f t="shared" si="27"/>
        <v>#DIV/0!</v>
      </c>
    </row>
    <row r="1462" spans="1:15" x14ac:dyDescent="0.25">
      <c r="A1462" s="39">
        <v>160101</v>
      </c>
      <c r="B1462" s="30" t="s">
        <v>51</v>
      </c>
      <c r="C1462" s="30" t="s">
        <v>1434</v>
      </c>
      <c r="D1462" s="30" t="s">
        <v>1435</v>
      </c>
      <c r="E1462" s="64">
        <v>118907</v>
      </c>
      <c r="F1462" s="65">
        <v>160183</v>
      </c>
      <c r="G1462" s="65">
        <f t="shared" si="28"/>
        <v>41276</v>
      </c>
      <c r="H1462" s="65">
        <v>116455</v>
      </c>
      <c r="I1462" s="66">
        <f t="shared" si="29"/>
        <v>43728</v>
      </c>
      <c r="J1462" s="67">
        <v>0.27300000000000002</v>
      </c>
      <c r="K1462" s="34">
        <v>160529</v>
      </c>
      <c r="L1462" s="56"/>
      <c r="M1462" s="35">
        <f t="shared" si="30"/>
        <v>116455</v>
      </c>
      <c r="N1462" s="35">
        <f t="shared" si="31"/>
        <v>44074</v>
      </c>
      <c r="O1462" s="36">
        <f t="shared" si="27"/>
        <v>0.27455475334674734</v>
      </c>
    </row>
    <row r="1463" spans="1:15" x14ac:dyDescent="0.25">
      <c r="A1463" s="39">
        <v>160102</v>
      </c>
      <c r="B1463" s="30" t="s">
        <v>51</v>
      </c>
      <c r="C1463" s="30" t="s">
        <v>1434</v>
      </c>
      <c r="D1463" s="30" t="s">
        <v>1436</v>
      </c>
      <c r="E1463" s="68"/>
      <c r="F1463" s="29">
        <v>0</v>
      </c>
      <c r="G1463" s="29">
        <f t="shared" si="28"/>
        <v>0</v>
      </c>
      <c r="H1463" s="29">
        <v>0</v>
      </c>
      <c r="I1463" s="66">
        <f t="shared" si="29"/>
        <v>0</v>
      </c>
      <c r="J1463" s="69" t="s">
        <v>1834</v>
      </c>
      <c r="K1463" s="34">
        <v>0</v>
      </c>
      <c r="L1463" s="56"/>
      <c r="M1463" s="34">
        <f t="shared" si="30"/>
        <v>0</v>
      </c>
      <c r="N1463" s="34">
        <f t="shared" si="31"/>
        <v>0</v>
      </c>
      <c r="O1463" s="36" t="e">
        <f t="shared" si="27"/>
        <v>#DIV/0!</v>
      </c>
    </row>
    <row r="1464" spans="1:15" x14ac:dyDescent="0.25">
      <c r="A1464" s="39">
        <v>160103</v>
      </c>
      <c r="B1464" s="30" t="s">
        <v>51</v>
      </c>
      <c r="C1464" s="30" t="s">
        <v>1434</v>
      </c>
      <c r="D1464" s="30" t="s">
        <v>1437</v>
      </c>
      <c r="E1464" s="64">
        <v>5487</v>
      </c>
      <c r="F1464" s="65">
        <v>6847</v>
      </c>
      <c r="G1464" s="65">
        <f t="shared" si="28"/>
        <v>1360</v>
      </c>
      <c r="H1464" s="65">
        <v>3088</v>
      </c>
      <c r="I1464" s="66">
        <f t="shared" si="29"/>
        <v>3759</v>
      </c>
      <c r="J1464" s="67">
        <v>0.54900000000000004</v>
      </c>
      <c r="K1464" s="34">
        <v>7147</v>
      </c>
      <c r="L1464" s="56"/>
      <c r="M1464" s="35">
        <f t="shared" si="30"/>
        <v>3088</v>
      </c>
      <c r="N1464" s="35">
        <f t="shared" si="31"/>
        <v>4059</v>
      </c>
      <c r="O1464" s="36">
        <f t="shared" si="27"/>
        <v>0.56793060025185393</v>
      </c>
    </row>
    <row r="1465" spans="1:15" x14ac:dyDescent="0.25">
      <c r="A1465" s="39">
        <v>160104</v>
      </c>
      <c r="B1465" s="30" t="s">
        <v>51</v>
      </c>
      <c r="C1465" s="30" t="s">
        <v>1434</v>
      </c>
      <c r="D1465" s="30" t="s">
        <v>1438</v>
      </c>
      <c r="E1465" s="64">
        <v>3510</v>
      </c>
      <c r="F1465" s="65">
        <v>4456</v>
      </c>
      <c r="G1465" s="65">
        <f t="shared" si="28"/>
        <v>946</v>
      </c>
      <c r="H1465" s="65">
        <v>2587</v>
      </c>
      <c r="I1465" s="66">
        <f t="shared" si="29"/>
        <v>1869</v>
      </c>
      <c r="J1465" s="67">
        <v>0.4194</v>
      </c>
      <c r="K1465" s="34">
        <v>4578</v>
      </c>
      <c r="L1465" s="56"/>
      <c r="M1465" s="35">
        <f t="shared" si="30"/>
        <v>2587</v>
      </c>
      <c r="N1465" s="35">
        <f t="shared" si="31"/>
        <v>1991</v>
      </c>
      <c r="O1465" s="36">
        <f t="shared" si="27"/>
        <v>0.43490607252075142</v>
      </c>
    </row>
    <row r="1466" spans="1:15" x14ac:dyDescent="0.25">
      <c r="A1466" s="39">
        <v>160105</v>
      </c>
      <c r="B1466" s="30" t="s">
        <v>51</v>
      </c>
      <c r="C1466" s="30" t="s">
        <v>1434</v>
      </c>
      <c r="D1466" s="30" t="s">
        <v>1439</v>
      </c>
      <c r="E1466" s="68"/>
      <c r="F1466" s="29">
        <v>0</v>
      </c>
      <c r="G1466" s="29">
        <f t="shared" si="28"/>
        <v>0</v>
      </c>
      <c r="H1466" s="29">
        <v>0</v>
      </c>
      <c r="I1466" s="66">
        <f t="shared" si="29"/>
        <v>0</v>
      </c>
      <c r="J1466" s="69" t="s">
        <v>1834</v>
      </c>
      <c r="K1466" s="34">
        <v>0</v>
      </c>
      <c r="L1466" s="56"/>
      <c r="M1466" s="34">
        <f t="shared" si="30"/>
        <v>0</v>
      </c>
      <c r="N1466" s="34">
        <f t="shared" si="31"/>
        <v>0</v>
      </c>
      <c r="O1466" s="36" t="e">
        <f t="shared" si="27"/>
        <v>#DIV/0!</v>
      </c>
    </row>
    <row r="1467" spans="1:15" x14ac:dyDescent="0.25">
      <c r="A1467" s="39">
        <v>160106</v>
      </c>
      <c r="B1467" s="30" t="s">
        <v>51</v>
      </c>
      <c r="C1467" s="30" t="s">
        <v>1434</v>
      </c>
      <c r="D1467" s="30" t="s">
        <v>1440</v>
      </c>
      <c r="E1467" s="64">
        <v>4593</v>
      </c>
      <c r="F1467" s="65">
        <v>5515</v>
      </c>
      <c r="G1467" s="65">
        <f t="shared" si="28"/>
        <v>922</v>
      </c>
      <c r="H1467" s="65">
        <v>2755</v>
      </c>
      <c r="I1467" s="66">
        <f t="shared" si="29"/>
        <v>2760</v>
      </c>
      <c r="J1467" s="67">
        <v>0.50049999999999994</v>
      </c>
      <c r="K1467" s="34">
        <v>5699</v>
      </c>
      <c r="L1467" s="56"/>
      <c r="M1467" s="35">
        <f t="shared" si="30"/>
        <v>2755</v>
      </c>
      <c r="N1467" s="35">
        <f t="shared" si="31"/>
        <v>2944</v>
      </c>
      <c r="O1467" s="36">
        <f t="shared" si="27"/>
        <v>0.51658185646604671</v>
      </c>
    </row>
    <row r="1468" spans="1:15" x14ac:dyDescent="0.25">
      <c r="A1468" s="39">
        <v>160107</v>
      </c>
      <c r="B1468" s="30" t="s">
        <v>51</v>
      </c>
      <c r="C1468" s="30" t="s">
        <v>1434</v>
      </c>
      <c r="D1468" s="30" t="s">
        <v>1441</v>
      </c>
      <c r="E1468" s="64">
        <v>2455</v>
      </c>
      <c r="F1468" s="65">
        <v>3175</v>
      </c>
      <c r="G1468" s="65">
        <f t="shared" si="28"/>
        <v>720</v>
      </c>
      <c r="H1468" s="65">
        <v>1415</v>
      </c>
      <c r="I1468" s="66">
        <f t="shared" si="29"/>
        <v>1760</v>
      </c>
      <c r="J1468" s="67">
        <v>0.55430000000000001</v>
      </c>
      <c r="K1468" s="34">
        <v>3235</v>
      </c>
      <c r="L1468" s="56"/>
      <c r="M1468" s="35">
        <f t="shared" si="30"/>
        <v>1415</v>
      </c>
      <c r="N1468" s="35">
        <f t="shared" si="31"/>
        <v>1820</v>
      </c>
      <c r="O1468" s="36">
        <f t="shared" si="27"/>
        <v>0.56259659969088094</v>
      </c>
    </row>
    <row r="1469" spans="1:15" x14ac:dyDescent="0.25">
      <c r="A1469" s="39">
        <v>160108</v>
      </c>
      <c r="B1469" s="30" t="s">
        <v>51</v>
      </c>
      <c r="C1469" s="30" t="s">
        <v>1434</v>
      </c>
      <c r="D1469" s="30" t="s">
        <v>1442</v>
      </c>
      <c r="E1469" s="64">
        <v>66022</v>
      </c>
      <c r="F1469" s="65">
        <v>81064</v>
      </c>
      <c r="G1469" s="65">
        <f t="shared" si="28"/>
        <v>15042</v>
      </c>
      <c r="H1469" s="65">
        <v>54994</v>
      </c>
      <c r="I1469" s="66">
        <f t="shared" si="29"/>
        <v>26070</v>
      </c>
      <c r="J1469" s="67">
        <v>0.3216</v>
      </c>
      <c r="K1469" s="34">
        <v>82148</v>
      </c>
      <c r="L1469" s="56"/>
      <c r="M1469" s="35">
        <f t="shared" si="30"/>
        <v>54994</v>
      </c>
      <c r="N1469" s="35">
        <f t="shared" si="31"/>
        <v>27154</v>
      </c>
      <c r="O1469" s="36">
        <f t="shared" si="27"/>
        <v>0.33054973949457078</v>
      </c>
    </row>
    <row r="1470" spans="1:15" x14ac:dyDescent="0.25">
      <c r="A1470" s="39">
        <v>160110</v>
      </c>
      <c r="B1470" s="30" t="s">
        <v>51</v>
      </c>
      <c r="C1470" s="30" t="s">
        <v>1434</v>
      </c>
      <c r="D1470" s="30" t="s">
        <v>1443</v>
      </c>
      <c r="E1470" s="68"/>
      <c r="F1470" s="29">
        <v>0</v>
      </c>
      <c r="G1470" s="29">
        <f t="shared" si="28"/>
        <v>0</v>
      </c>
      <c r="H1470" s="29">
        <v>0</v>
      </c>
      <c r="I1470" s="66">
        <f t="shared" si="29"/>
        <v>0</v>
      </c>
      <c r="J1470" s="69" t="s">
        <v>1834</v>
      </c>
      <c r="K1470" s="34">
        <v>0</v>
      </c>
      <c r="L1470" s="56"/>
      <c r="M1470" s="34">
        <f t="shared" si="30"/>
        <v>0</v>
      </c>
      <c r="N1470" s="34">
        <f t="shared" si="31"/>
        <v>0</v>
      </c>
      <c r="O1470" s="36" t="e">
        <f t="shared" si="27"/>
        <v>#DIV/0!</v>
      </c>
    </row>
    <row r="1471" spans="1:15" x14ac:dyDescent="0.25">
      <c r="A1471" s="39">
        <v>160112</v>
      </c>
      <c r="B1471" s="30" t="s">
        <v>51</v>
      </c>
      <c r="C1471" s="30" t="s">
        <v>1434</v>
      </c>
      <c r="D1471" s="30" t="s">
        <v>601</v>
      </c>
      <c r="E1471" s="64">
        <v>54548</v>
      </c>
      <c r="F1471" s="65">
        <v>62389</v>
      </c>
      <c r="G1471" s="65">
        <f t="shared" si="28"/>
        <v>7841</v>
      </c>
      <c r="H1471" s="65">
        <v>46991</v>
      </c>
      <c r="I1471" s="66">
        <f t="shared" si="29"/>
        <v>15398</v>
      </c>
      <c r="J1471" s="67">
        <v>0.24679999999999999</v>
      </c>
      <c r="K1471" s="34">
        <v>62800</v>
      </c>
      <c r="L1471" s="56"/>
      <c r="M1471" s="35">
        <f t="shared" si="30"/>
        <v>46991</v>
      </c>
      <c r="N1471" s="35">
        <f t="shared" si="31"/>
        <v>15809</v>
      </c>
      <c r="O1471" s="36">
        <f t="shared" si="27"/>
        <v>0.25173566878980891</v>
      </c>
    </row>
    <row r="1472" spans="1:15" x14ac:dyDescent="0.25">
      <c r="A1472" s="39">
        <v>160113</v>
      </c>
      <c r="B1472" s="30" t="s">
        <v>51</v>
      </c>
      <c r="C1472" s="30" t="s">
        <v>1434</v>
      </c>
      <c r="D1472" s="30" t="s">
        <v>522</v>
      </c>
      <c r="E1472" s="64">
        <v>113746</v>
      </c>
      <c r="F1472" s="65">
        <v>132184</v>
      </c>
      <c r="G1472" s="65">
        <f t="shared" si="28"/>
        <v>18438</v>
      </c>
      <c r="H1472" s="65">
        <v>90085</v>
      </c>
      <c r="I1472" s="66">
        <f t="shared" si="29"/>
        <v>42099</v>
      </c>
      <c r="J1472" s="67">
        <v>0.31850000000000001</v>
      </c>
      <c r="K1472" s="34">
        <v>136735</v>
      </c>
      <c r="L1472" s="56"/>
      <c r="M1472" s="35">
        <f t="shared" si="30"/>
        <v>90085</v>
      </c>
      <c r="N1472" s="35">
        <f t="shared" si="31"/>
        <v>46650</v>
      </c>
      <c r="O1472" s="36">
        <f t="shared" si="27"/>
        <v>0.34117087797564633</v>
      </c>
    </row>
    <row r="1473" spans="1:15" x14ac:dyDescent="0.25">
      <c r="A1473" s="39">
        <v>160201</v>
      </c>
      <c r="B1473" s="30" t="s">
        <v>51</v>
      </c>
      <c r="C1473" s="30" t="s">
        <v>1444</v>
      </c>
      <c r="D1473" s="30" t="s">
        <v>1445</v>
      </c>
      <c r="E1473" s="64">
        <v>67272</v>
      </c>
      <c r="F1473" s="65">
        <v>81505</v>
      </c>
      <c r="G1473" s="65">
        <f t="shared" si="28"/>
        <v>14233</v>
      </c>
      <c r="H1473" s="65">
        <v>50000</v>
      </c>
      <c r="I1473" s="66">
        <f t="shared" si="29"/>
        <v>31505</v>
      </c>
      <c r="J1473" s="67">
        <v>0.38650000000000001</v>
      </c>
      <c r="K1473" s="34">
        <v>85257</v>
      </c>
      <c r="L1473" s="29">
        <v>0</v>
      </c>
      <c r="M1473" s="35">
        <f t="shared" si="30"/>
        <v>50000</v>
      </c>
      <c r="N1473" s="35">
        <f t="shared" si="31"/>
        <v>35257</v>
      </c>
      <c r="O1473" s="36">
        <f t="shared" si="27"/>
        <v>0.41353789131684204</v>
      </c>
    </row>
    <row r="1474" spans="1:15" x14ac:dyDescent="0.25">
      <c r="A1474" s="39">
        <v>160202</v>
      </c>
      <c r="B1474" s="30" t="s">
        <v>51</v>
      </c>
      <c r="C1474" s="30" t="s">
        <v>1444</v>
      </c>
      <c r="D1474" s="30" t="s">
        <v>1446</v>
      </c>
      <c r="E1474" s="68"/>
      <c r="F1474" s="29">
        <v>0</v>
      </c>
      <c r="G1474" s="29">
        <f t="shared" si="28"/>
        <v>0</v>
      </c>
      <c r="H1474" s="29">
        <v>0</v>
      </c>
      <c r="I1474" s="66">
        <f t="shared" si="29"/>
        <v>0</v>
      </c>
      <c r="J1474" s="69" t="s">
        <v>1834</v>
      </c>
      <c r="K1474" s="34">
        <v>0</v>
      </c>
      <c r="L1474" s="29">
        <v>0</v>
      </c>
      <c r="M1474" s="34">
        <f t="shared" si="30"/>
        <v>0</v>
      </c>
      <c r="N1474" s="34">
        <f t="shared" si="31"/>
        <v>0</v>
      </c>
      <c r="O1474" s="36" t="e">
        <f t="shared" si="27"/>
        <v>#DIV/0!</v>
      </c>
    </row>
    <row r="1475" spans="1:15" x14ac:dyDescent="0.25">
      <c r="A1475" s="39">
        <v>160205</v>
      </c>
      <c r="B1475" s="30" t="s">
        <v>51</v>
      </c>
      <c r="C1475" s="30" t="s">
        <v>1444</v>
      </c>
      <c r="D1475" s="30" t="s">
        <v>1447</v>
      </c>
      <c r="E1475" s="64">
        <v>2515</v>
      </c>
      <c r="F1475" s="65">
        <v>3333</v>
      </c>
      <c r="G1475" s="65">
        <f t="shared" si="28"/>
        <v>818</v>
      </c>
      <c r="H1475" s="29">
        <v>395</v>
      </c>
      <c r="I1475" s="66">
        <f t="shared" si="29"/>
        <v>2938</v>
      </c>
      <c r="J1475" s="67">
        <v>0.88149999999999995</v>
      </c>
      <c r="K1475" s="34">
        <v>3671</v>
      </c>
      <c r="L1475" s="56"/>
      <c r="M1475" s="34">
        <f t="shared" si="30"/>
        <v>395</v>
      </c>
      <c r="N1475" s="34">
        <f t="shared" si="31"/>
        <v>3276</v>
      </c>
      <c r="O1475" s="36">
        <f t="shared" si="27"/>
        <v>0.89239989103786432</v>
      </c>
    </row>
    <row r="1476" spans="1:15" x14ac:dyDescent="0.25">
      <c r="A1476" s="39">
        <v>160206</v>
      </c>
      <c r="B1476" s="30" t="s">
        <v>51</v>
      </c>
      <c r="C1476" s="30" t="s">
        <v>1444</v>
      </c>
      <c r="D1476" s="30" t="s">
        <v>1256</v>
      </c>
      <c r="E1476" s="64">
        <v>6902</v>
      </c>
      <c r="F1476" s="65">
        <v>8183</v>
      </c>
      <c r="G1476" s="65">
        <f t="shared" si="28"/>
        <v>1281</v>
      </c>
      <c r="H1476" s="65">
        <v>2605</v>
      </c>
      <c r="I1476" s="66">
        <f t="shared" si="29"/>
        <v>5578</v>
      </c>
      <c r="J1476" s="67">
        <v>0.68169999999999997</v>
      </c>
      <c r="K1476" s="34">
        <v>8257</v>
      </c>
      <c r="L1476" s="56"/>
      <c r="M1476" s="35">
        <f t="shared" si="30"/>
        <v>2605</v>
      </c>
      <c r="N1476" s="35">
        <f t="shared" si="31"/>
        <v>5652</v>
      </c>
      <c r="O1476" s="36">
        <f t="shared" si="27"/>
        <v>0.68451011263170647</v>
      </c>
    </row>
    <row r="1477" spans="1:15" x14ac:dyDescent="0.25">
      <c r="A1477" s="39">
        <v>160210</v>
      </c>
      <c r="B1477" s="30" t="s">
        <v>51</v>
      </c>
      <c r="C1477" s="30" t="s">
        <v>1444</v>
      </c>
      <c r="D1477" s="30" t="s">
        <v>252</v>
      </c>
      <c r="E1477" s="68"/>
      <c r="F1477" s="29">
        <v>0</v>
      </c>
      <c r="G1477" s="29">
        <f t="shared" si="28"/>
        <v>0</v>
      </c>
      <c r="H1477" s="29">
        <v>0</v>
      </c>
      <c r="I1477" s="66">
        <f t="shared" si="29"/>
        <v>0</v>
      </c>
      <c r="J1477" s="69" t="s">
        <v>1834</v>
      </c>
      <c r="K1477" s="34">
        <v>0</v>
      </c>
      <c r="L1477" s="56"/>
      <c r="M1477" s="34">
        <f t="shared" si="30"/>
        <v>0</v>
      </c>
      <c r="N1477" s="34">
        <f t="shared" si="31"/>
        <v>0</v>
      </c>
      <c r="O1477" s="36" t="e">
        <f t="shared" si="27"/>
        <v>#DIV/0!</v>
      </c>
    </row>
    <row r="1478" spans="1:15" x14ac:dyDescent="0.25">
      <c r="A1478" s="39">
        <v>160211</v>
      </c>
      <c r="B1478" s="30" t="s">
        <v>51</v>
      </c>
      <c r="C1478" s="30" t="s">
        <v>1444</v>
      </c>
      <c r="D1478" s="30" t="s">
        <v>1448</v>
      </c>
      <c r="E1478" s="68"/>
      <c r="F1478" s="29">
        <v>0</v>
      </c>
      <c r="G1478" s="29">
        <f t="shared" si="28"/>
        <v>0</v>
      </c>
      <c r="H1478" s="29">
        <v>0</v>
      </c>
      <c r="I1478" s="66">
        <f t="shared" si="29"/>
        <v>0</v>
      </c>
      <c r="J1478" s="69" t="s">
        <v>1834</v>
      </c>
      <c r="K1478" s="34">
        <v>0</v>
      </c>
      <c r="L1478" s="56"/>
      <c r="M1478" s="34">
        <f t="shared" si="30"/>
        <v>0</v>
      </c>
      <c r="N1478" s="34">
        <f t="shared" si="31"/>
        <v>0</v>
      </c>
      <c r="O1478" s="36" t="e">
        <f t="shared" si="27"/>
        <v>#DIV/0!</v>
      </c>
    </row>
    <row r="1479" spans="1:15" x14ac:dyDescent="0.25">
      <c r="A1479" s="39">
        <v>160301</v>
      </c>
      <c r="B1479" s="30" t="s">
        <v>51</v>
      </c>
      <c r="C1479" s="30" t="s">
        <v>51</v>
      </c>
      <c r="D1479" s="30" t="s">
        <v>1449</v>
      </c>
      <c r="E1479" s="64">
        <v>19562</v>
      </c>
      <c r="F1479" s="65">
        <v>22335</v>
      </c>
      <c r="G1479" s="65">
        <f t="shared" si="28"/>
        <v>2773</v>
      </c>
      <c r="H1479" s="65">
        <v>11751</v>
      </c>
      <c r="I1479" s="66">
        <f t="shared" si="29"/>
        <v>10584</v>
      </c>
      <c r="J1479" s="67">
        <v>0.47389999999999999</v>
      </c>
      <c r="K1479" s="34">
        <v>23053</v>
      </c>
      <c r="L1479" s="56"/>
      <c r="M1479" s="35">
        <f t="shared" si="30"/>
        <v>11751</v>
      </c>
      <c r="N1479" s="35">
        <f t="shared" si="31"/>
        <v>11302</v>
      </c>
      <c r="O1479" s="36">
        <f t="shared" si="27"/>
        <v>0.49026157116210473</v>
      </c>
    </row>
    <row r="1480" spans="1:15" x14ac:dyDescent="0.25">
      <c r="A1480" s="39">
        <v>160302</v>
      </c>
      <c r="B1480" s="30" t="s">
        <v>51</v>
      </c>
      <c r="C1480" s="30" t="s">
        <v>51</v>
      </c>
      <c r="D1480" s="30" t="s">
        <v>1450</v>
      </c>
      <c r="E1480" s="68"/>
      <c r="F1480" s="29">
        <v>0</v>
      </c>
      <c r="G1480" s="29">
        <f t="shared" si="28"/>
        <v>0</v>
      </c>
      <c r="H1480" s="29">
        <v>0</v>
      </c>
      <c r="I1480" s="66">
        <f t="shared" si="29"/>
        <v>0</v>
      </c>
      <c r="J1480" s="69" t="s">
        <v>1834</v>
      </c>
      <c r="K1480" s="34">
        <v>0</v>
      </c>
      <c r="L1480" s="29">
        <v>0</v>
      </c>
      <c r="M1480" s="34">
        <f t="shared" si="30"/>
        <v>0</v>
      </c>
      <c r="N1480" s="34">
        <f t="shared" si="31"/>
        <v>0</v>
      </c>
      <c r="O1480" s="36" t="e">
        <f t="shared" si="27"/>
        <v>#DIV/0!</v>
      </c>
    </row>
    <row r="1481" spans="1:15" x14ac:dyDescent="0.25">
      <c r="A1481" s="39">
        <v>160303</v>
      </c>
      <c r="B1481" s="30" t="s">
        <v>51</v>
      </c>
      <c r="C1481" s="30" t="s">
        <v>51</v>
      </c>
      <c r="D1481" s="30" t="s">
        <v>1451</v>
      </c>
      <c r="E1481" s="68"/>
      <c r="F1481" s="29">
        <v>0</v>
      </c>
      <c r="G1481" s="29">
        <f t="shared" si="28"/>
        <v>0</v>
      </c>
      <c r="H1481" s="29">
        <v>0</v>
      </c>
      <c r="I1481" s="66">
        <f t="shared" si="29"/>
        <v>0</v>
      </c>
      <c r="J1481" s="69" t="s">
        <v>1834</v>
      </c>
      <c r="K1481" s="34">
        <v>0</v>
      </c>
      <c r="L1481" s="56"/>
      <c r="M1481" s="34">
        <f t="shared" si="30"/>
        <v>0</v>
      </c>
      <c r="N1481" s="34">
        <f t="shared" si="31"/>
        <v>0</v>
      </c>
      <c r="O1481" s="36" t="e">
        <f t="shared" si="27"/>
        <v>#DIV/0!</v>
      </c>
    </row>
    <row r="1482" spans="1:15" x14ac:dyDescent="0.25">
      <c r="A1482" s="39">
        <v>160304</v>
      </c>
      <c r="B1482" s="30" t="s">
        <v>51</v>
      </c>
      <c r="C1482" s="30" t="s">
        <v>51</v>
      </c>
      <c r="D1482" s="30" t="s">
        <v>1452</v>
      </c>
      <c r="E1482" s="68"/>
      <c r="F1482" s="29">
        <v>0</v>
      </c>
      <c r="G1482" s="29">
        <f t="shared" si="28"/>
        <v>0</v>
      </c>
      <c r="H1482" s="29">
        <v>0</v>
      </c>
      <c r="I1482" s="66">
        <f t="shared" si="29"/>
        <v>0</v>
      </c>
      <c r="J1482" s="69" t="s">
        <v>1834</v>
      </c>
      <c r="K1482" s="34">
        <v>0</v>
      </c>
      <c r="L1482" s="29">
        <v>0</v>
      </c>
      <c r="M1482" s="34">
        <f t="shared" si="30"/>
        <v>0</v>
      </c>
      <c r="N1482" s="34">
        <f t="shared" si="31"/>
        <v>0</v>
      </c>
      <c r="O1482" s="36" t="e">
        <f t="shared" si="27"/>
        <v>#DIV/0!</v>
      </c>
    </row>
    <row r="1483" spans="1:15" x14ac:dyDescent="0.25">
      <c r="A1483" s="39">
        <v>160305</v>
      </c>
      <c r="B1483" s="30" t="s">
        <v>51</v>
      </c>
      <c r="C1483" s="30" t="s">
        <v>51</v>
      </c>
      <c r="D1483" s="30" t="s">
        <v>1453</v>
      </c>
      <c r="E1483" s="68"/>
      <c r="F1483" s="29">
        <v>0</v>
      </c>
      <c r="G1483" s="29">
        <f t="shared" si="28"/>
        <v>0</v>
      </c>
      <c r="H1483" s="29">
        <v>0</v>
      </c>
      <c r="I1483" s="66">
        <f t="shared" si="29"/>
        <v>0</v>
      </c>
      <c r="J1483" s="69" t="s">
        <v>1834</v>
      </c>
      <c r="K1483" s="34">
        <v>0</v>
      </c>
      <c r="L1483" s="29">
        <v>0</v>
      </c>
      <c r="M1483" s="34">
        <f t="shared" si="30"/>
        <v>0</v>
      </c>
      <c r="N1483" s="34">
        <f t="shared" si="31"/>
        <v>0</v>
      </c>
      <c r="O1483" s="36" t="e">
        <f t="shared" si="27"/>
        <v>#DIV/0!</v>
      </c>
    </row>
    <row r="1484" spans="1:15" x14ac:dyDescent="0.25">
      <c r="A1484" s="39">
        <v>160401</v>
      </c>
      <c r="B1484" s="30" t="s">
        <v>51</v>
      </c>
      <c r="C1484" s="30" t="s">
        <v>1454</v>
      </c>
      <c r="D1484" s="30" t="s">
        <v>1455</v>
      </c>
      <c r="E1484" s="64">
        <v>8110</v>
      </c>
      <c r="F1484" s="65">
        <v>10523</v>
      </c>
      <c r="G1484" s="65">
        <f t="shared" si="28"/>
        <v>2413</v>
      </c>
      <c r="H1484" s="65">
        <v>5079</v>
      </c>
      <c r="I1484" s="66">
        <f t="shared" si="29"/>
        <v>5444</v>
      </c>
      <c r="J1484" s="67">
        <v>0.51729999999999998</v>
      </c>
      <c r="K1484" s="34">
        <v>10806</v>
      </c>
      <c r="L1484" s="56"/>
      <c r="M1484" s="35">
        <f t="shared" si="30"/>
        <v>5079</v>
      </c>
      <c r="N1484" s="35">
        <f t="shared" si="31"/>
        <v>5727</v>
      </c>
      <c r="O1484" s="36">
        <f t="shared" si="27"/>
        <v>0.52998334258745139</v>
      </c>
    </row>
    <row r="1485" spans="1:15" x14ac:dyDescent="0.25">
      <c r="A1485" s="39">
        <v>160402</v>
      </c>
      <c r="B1485" s="30" t="s">
        <v>51</v>
      </c>
      <c r="C1485" s="30" t="s">
        <v>1454</v>
      </c>
      <c r="D1485" s="30" t="s">
        <v>1456</v>
      </c>
      <c r="E1485" s="64">
        <v>3217</v>
      </c>
      <c r="F1485" s="65">
        <v>4088</v>
      </c>
      <c r="G1485" s="65">
        <f t="shared" si="28"/>
        <v>871</v>
      </c>
      <c r="H1485" s="65">
        <v>1864</v>
      </c>
      <c r="I1485" s="66">
        <f t="shared" si="29"/>
        <v>2224</v>
      </c>
      <c r="J1485" s="67">
        <v>0.54400000000000004</v>
      </c>
      <c r="K1485" s="34">
        <v>4138</v>
      </c>
      <c r="L1485" s="56"/>
      <c r="M1485" s="35">
        <f t="shared" si="30"/>
        <v>1864</v>
      </c>
      <c r="N1485" s="35">
        <f t="shared" si="31"/>
        <v>2274</v>
      </c>
      <c r="O1485" s="36">
        <f t="shared" si="27"/>
        <v>0.54954084098598355</v>
      </c>
    </row>
    <row r="1486" spans="1:15" x14ac:dyDescent="0.25">
      <c r="A1486" s="39">
        <v>160403</v>
      </c>
      <c r="B1486" s="30" t="s">
        <v>51</v>
      </c>
      <c r="C1486" s="30" t="s">
        <v>1454</v>
      </c>
      <c r="D1486" s="30" t="s">
        <v>1457</v>
      </c>
      <c r="E1486" s="68"/>
      <c r="F1486" s="29">
        <v>0</v>
      </c>
      <c r="G1486" s="29">
        <f t="shared" si="28"/>
        <v>0</v>
      </c>
      <c r="H1486" s="29">
        <v>0</v>
      </c>
      <c r="I1486" s="66">
        <f t="shared" si="29"/>
        <v>0</v>
      </c>
      <c r="J1486" s="69" t="s">
        <v>1834</v>
      </c>
      <c r="K1486" s="34">
        <v>0</v>
      </c>
      <c r="L1486" s="56"/>
      <c r="M1486" s="34">
        <f t="shared" si="30"/>
        <v>0</v>
      </c>
      <c r="N1486" s="34">
        <f t="shared" si="31"/>
        <v>0</v>
      </c>
      <c r="O1486" s="36" t="e">
        <f t="shared" si="27"/>
        <v>#DIV/0!</v>
      </c>
    </row>
    <row r="1487" spans="1:15" x14ac:dyDescent="0.25">
      <c r="A1487" s="39">
        <v>160404</v>
      </c>
      <c r="B1487" s="30" t="s">
        <v>51</v>
      </c>
      <c r="C1487" s="30" t="s">
        <v>1454</v>
      </c>
      <c r="D1487" s="30" t="s">
        <v>732</v>
      </c>
      <c r="E1487" s="64">
        <v>2568</v>
      </c>
      <c r="F1487" s="65">
        <v>3119</v>
      </c>
      <c r="G1487" s="65">
        <f t="shared" si="28"/>
        <v>551</v>
      </c>
      <c r="H1487" s="65">
        <v>1734</v>
      </c>
      <c r="I1487" s="66">
        <f t="shared" si="29"/>
        <v>1385</v>
      </c>
      <c r="J1487" s="67">
        <v>0.44409999999999999</v>
      </c>
      <c r="K1487" s="34">
        <v>2946</v>
      </c>
      <c r="L1487" s="56"/>
      <c r="M1487" s="35">
        <f t="shared" si="30"/>
        <v>1734</v>
      </c>
      <c r="N1487" s="35">
        <f t="shared" si="31"/>
        <v>1212</v>
      </c>
      <c r="O1487" s="36">
        <f t="shared" si="27"/>
        <v>0.41140529531568226</v>
      </c>
    </row>
    <row r="1488" spans="1:15" x14ac:dyDescent="0.25">
      <c r="A1488" s="39">
        <v>160501</v>
      </c>
      <c r="B1488" s="30" t="s">
        <v>51</v>
      </c>
      <c r="C1488" s="30" t="s">
        <v>1458</v>
      </c>
      <c r="D1488" s="30" t="s">
        <v>1458</v>
      </c>
      <c r="E1488" s="64">
        <v>22606</v>
      </c>
      <c r="F1488" s="65">
        <v>25449</v>
      </c>
      <c r="G1488" s="65">
        <f t="shared" si="28"/>
        <v>2843</v>
      </c>
      <c r="H1488" s="65">
        <v>13762</v>
      </c>
      <c r="I1488" s="66">
        <f t="shared" si="29"/>
        <v>11687</v>
      </c>
      <c r="J1488" s="67">
        <v>0.4592</v>
      </c>
      <c r="K1488" s="34">
        <v>25748</v>
      </c>
      <c r="L1488" s="56"/>
      <c r="M1488" s="35">
        <f t="shared" si="30"/>
        <v>13762</v>
      </c>
      <c r="N1488" s="35">
        <f t="shared" si="31"/>
        <v>11986</v>
      </c>
      <c r="O1488" s="36">
        <f t="shared" si="27"/>
        <v>0.46551188441820723</v>
      </c>
    </row>
    <row r="1489" spans="1:15" x14ac:dyDescent="0.25">
      <c r="A1489" s="39">
        <v>160502</v>
      </c>
      <c r="B1489" s="30" t="s">
        <v>51</v>
      </c>
      <c r="C1489" s="30" t="s">
        <v>1458</v>
      </c>
      <c r="D1489" s="30" t="s">
        <v>1459</v>
      </c>
      <c r="E1489" s="68"/>
      <c r="F1489" s="29">
        <v>0</v>
      </c>
      <c r="G1489" s="29">
        <f t="shared" si="28"/>
        <v>0</v>
      </c>
      <c r="H1489" s="29">
        <v>0</v>
      </c>
      <c r="I1489" s="66">
        <f t="shared" si="29"/>
        <v>0</v>
      </c>
      <c r="J1489" s="69" t="s">
        <v>1834</v>
      </c>
      <c r="K1489" s="34">
        <v>0</v>
      </c>
      <c r="L1489" s="56"/>
      <c r="M1489" s="34">
        <f t="shared" si="30"/>
        <v>0</v>
      </c>
      <c r="N1489" s="34">
        <f t="shared" si="31"/>
        <v>0</v>
      </c>
      <c r="O1489" s="36" t="e">
        <f t="shared" si="27"/>
        <v>#DIV/0!</v>
      </c>
    </row>
    <row r="1490" spans="1:15" x14ac:dyDescent="0.25">
      <c r="A1490" s="39">
        <v>160503</v>
      </c>
      <c r="B1490" s="30" t="s">
        <v>51</v>
      </c>
      <c r="C1490" s="30" t="s">
        <v>1458</v>
      </c>
      <c r="D1490" s="30" t="s">
        <v>1460</v>
      </c>
      <c r="E1490" s="68"/>
      <c r="F1490" s="29">
        <v>0</v>
      </c>
      <c r="G1490" s="29">
        <f t="shared" si="28"/>
        <v>0</v>
      </c>
      <c r="H1490" s="29">
        <v>0</v>
      </c>
      <c r="I1490" s="66">
        <f t="shared" si="29"/>
        <v>0</v>
      </c>
      <c r="J1490" s="69" t="s">
        <v>1834</v>
      </c>
      <c r="K1490" s="34">
        <v>0</v>
      </c>
      <c r="L1490" s="56"/>
      <c r="M1490" s="34">
        <f t="shared" si="30"/>
        <v>0</v>
      </c>
      <c r="N1490" s="34">
        <f t="shared" si="31"/>
        <v>0</v>
      </c>
      <c r="O1490" s="36" t="e">
        <f t="shared" si="27"/>
        <v>#DIV/0!</v>
      </c>
    </row>
    <row r="1491" spans="1:15" x14ac:dyDescent="0.25">
      <c r="A1491" s="39">
        <v>160504</v>
      </c>
      <c r="B1491" s="30" t="s">
        <v>51</v>
      </c>
      <c r="C1491" s="30" t="s">
        <v>1458</v>
      </c>
      <c r="D1491" s="30" t="s">
        <v>1461</v>
      </c>
      <c r="E1491" s="68"/>
      <c r="F1491" s="29">
        <v>0</v>
      </c>
      <c r="G1491" s="29">
        <f t="shared" si="28"/>
        <v>0</v>
      </c>
      <c r="H1491" s="29">
        <v>0</v>
      </c>
      <c r="I1491" s="66">
        <f t="shared" si="29"/>
        <v>0</v>
      </c>
      <c r="J1491" s="69" t="s">
        <v>1834</v>
      </c>
      <c r="K1491" s="34">
        <v>0</v>
      </c>
      <c r="L1491" s="56"/>
      <c r="M1491" s="34">
        <f t="shared" si="30"/>
        <v>0</v>
      </c>
      <c r="N1491" s="34">
        <f t="shared" si="31"/>
        <v>0</v>
      </c>
      <c r="O1491" s="36" t="e">
        <f t="shared" si="27"/>
        <v>#DIV/0!</v>
      </c>
    </row>
    <row r="1492" spans="1:15" x14ac:dyDescent="0.25">
      <c r="A1492" s="39">
        <v>160505</v>
      </c>
      <c r="B1492" s="30" t="s">
        <v>51</v>
      </c>
      <c r="C1492" s="30" t="s">
        <v>1458</v>
      </c>
      <c r="D1492" s="30" t="s">
        <v>1462</v>
      </c>
      <c r="E1492" s="68"/>
      <c r="F1492" s="29">
        <v>0</v>
      </c>
      <c r="G1492" s="29">
        <f t="shared" si="28"/>
        <v>0</v>
      </c>
      <c r="H1492" s="29">
        <v>0</v>
      </c>
      <c r="I1492" s="66">
        <f t="shared" si="29"/>
        <v>0</v>
      </c>
      <c r="J1492" s="69" t="s">
        <v>1834</v>
      </c>
      <c r="K1492" s="34">
        <v>0</v>
      </c>
      <c r="L1492" s="56"/>
      <c r="M1492" s="34">
        <f t="shared" si="30"/>
        <v>0</v>
      </c>
      <c r="N1492" s="34">
        <f t="shared" si="31"/>
        <v>0</v>
      </c>
      <c r="O1492" s="36" t="e">
        <f t="shared" si="27"/>
        <v>#DIV/0!</v>
      </c>
    </row>
    <row r="1493" spans="1:15" x14ac:dyDescent="0.25">
      <c r="A1493" s="39">
        <v>160506</v>
      </c>
      <c r="B1493" s="30" t="s">
        <v>51</v>
      </c>
      <c r="C1493" s="30" t="s">
        <v>1458</v>
      </c>
      <c r="D1493" s="30" t="s">
        <v>1463</v>
      </c>
      <c r="E1493" s="68"/>
      <c r="F1493" s="29">
        <v>0</v>
      </c>
      <c r="G1493" s="29">
        <f t="shared" si="28"/>
        <v>0</v>
      </c>
      <c r="H1493" s="29">
        <v>0</v>
      </c>
      <c r="I1493" s="66">
        <f t="shared" si="29"/>
        <v>0</v>
      </c>
      <c r="J1493" s="69" t="s">
        <v>1834</v>
      </c>
      <c r="K1493" s="34">
        <v>0</v>
      </c>
      <c r="L1493" s="56"/>
      <c r="M1493" s="34">
        <f t="shared" si="30"/>
        <v>0</v>
      </c>
      <c r="N1493" s="34">
        <f t="shared" si="31"/>
        <v>0</v>
      </c>
      <c r="O1493" s="36" t="e">
        <f t="shared" si="27"/>
        <v>#DIV/0!</v>
      </c>
    </row>
    <row r="1494" spans="1:15" x14ac:dyDescent="0.25">
      <c r="A1494" s="39">
        <v>160507</v>
      </c>
      <c r="B1494" s="30" t="s">
        <v>51</v>
      </c>
      <c r="C1494" s="30" t="s">
        <v>1458</v>
      </c>
      <c r="D1494" s="30" t="s">
        <v>1464</v>
      </c>
      <c r="E1494" s="68"/>
      <c r="F1494" s="29">
        <v>0</v>
      </c>
      <c r="G1494" s="29">
        <f t="shared" si="28"/>
        <v>0</v>
      </c>
      <c r="H1494" s="29">
        <v>0</v>
      </c>
      <c r="I1494" s="66">
        <f t="shared" si="29"/>
        <v>0</v>
      </c>
      <c r="J1494" s="69" t="s">
        <v>1834</v>
      </c>
      <c r="K1494" s="34">
        <v>0</v>
      </c>
      <c r="L1494" s="56"/>
      <c r="M1494" s="34">
        <f t="shared" si="30"/>
        <v>0</v>
      </c>
      <c r="N1494" s="34">
        <f t="shared" si="31"/>
        <v>0</v>
      </c>
      <c r="O1494" s="36" t="e">
        <f t="shared" si="27"/>
        <v>#DIV/0!</v>
      </c>
    </row>
    <row r="1495" spans="1:15" x14ac:dyDescent="0.25">
      <c r="A1495" s="39">
        <v>160508</v>
      </c>
      <c r="B1495" s="30" t="s">
        <v>51</v>
      </c>
      <c r="C1495" s="30" t="s">
        <v>1458</v>
      </c>
      <c r="D1495" s="30" t="s">
        <v>1465</v>
      </c>
      <c r="E1495" s="68"/>
      <c r="F1495" s="29">
        <v>0</v>
      </c>
      <c r="G1495" s="29">
        <f t="shared" si="28"/>
        <v>0</v>
      </c>
      <c r="H1495" s="29">
        <v>0</v>
      </c>
      <c r="I1495" s="66">
        <f t="shared" si="29"/>
        <v>0</v>
      </c>
      <c r="J1495" s="69" t="s">
        <v>1834</v>
      </c>
      <c r="K1495" s="34">
        <v>0</v>
      </c>
      <c r="L1495" s="56"/>
      <c r="M1495" s="34">
        <f t="shared" si="30"/>
        <v>0</v>
      </c>
      <c r="N1495" s="34">
        <f t="shared" si="31"/>
        <v>0</v>
      </c>
      <c r="O1495" s="36" t="e">
        <f t="shared" si="27"/>
        <v>#DIV/0!</v>
      </c>
    </row>
    <row r="1496" spans="1:15" x14ac:dyDescent="0.25">
      <c r="A1496" s="39">
        <v>160509</v>
      </c>
      <c r="B1496" s="30" t="s">
        <v>51</v>
      </c>
      <c r="C1496" s="30" t="s">
        <v>1458</v>
      </c>
      <c r="D1496" s="30" t="s">
        <v>1466</v>
      </c>
      <c r="E1496" s="68"/>
      <c r="F1496" s="29">
        <v>0</v>
      </c>
      <c r="G1496" s="29">
        <f t="shared" si="28"/>
        <v>0</v>
      </c>
      <c r="H1496" s="29">
        <v>0</v>
      </c>
      <c r="I1496" s="66">
        <f t="shared" si="29"/>
        <v>0</v>
      </c>
      <c r="J1496" s="69" t="s">
        <v>1834</v>
      </c>
      <c r="K1496" s="34">
        <v>0</v>
      </c>
      <c r="L1496" s="56"/>
      <c r="M1496" s="34">
        <f t="shared" si="30"/>
        <v>0</v>
      </c>
      <c r="N1496" s="34">
        <f t="shared" si="31"/>
        <v>0</v>
      </c>
      <c r="O1496" s="36" t="e">
        <f t="shared" si="27"/>
        <v>#DIV/0!</v>
      </c>
    </row>
    <row r="1497" spans="1:15" x14ac:dyDescent="0.25">
      <c r="A1497" s="39">
        <v>160510</v>
      </c>
      <c r="B1497" s="30" t="s">
        <v>51</v>
      </c>
      <c r="C1497" s="30" t="s">
        <v>1458</v>
      </c>
      <c r="D1497" s="30" t="s">
        <v>1467</v>
      </c>
      <c r="E1497" s="64">
        <v>2992</v>
      </c>
      <c r="F1497" s="65">
        <v>3925</v>
      </c>
      <c r="G1497" s="65">
        <f t="shared" si="28"/>
        <v>933</v>
      </c>
      <c r="H1497" s="65">
        <v>1524</v>
      </c>
      <c r="I1497" s="66">
        <f t="shared" si="29"/>
        <v>2401</v>
      </c>
      <c r="J1497" s="67">
        <v>0.61170000000000002</v>
      </c>
      <c r="K1497" s="34">
        <v>3979</v>
      </c>
      <c r="L1497" s="56"/>
      <c r="M1497" s="35">
        <f t="shared" si="30"/>
        <v>1524</v>
      </c>
      <c r="N1497" s="35">
        <f t="shared" si="31"/>
        <v>2455</v>
      </c>
      <c r="O1497" s="36">
        <f t="shared" si="27"/>
        <v>0.6169891932646393</v>
      </c>
    </row>
    <row r="1498" spans="1:15" x14ac:dyDescent="0.25">
      <c r="A1498" s="39">
        <v>160511</v>
      </c>
      <c r="B1498" s="30" t="s">
        <v>51</v>
      </c>
      <c r="C1498" s="30" t="s">
        <v>1458</v>
      </c>
      <c r="D1498" s="30" t="s">
        <v>1468</v>
      </c>
      <c r="E1498" s="68"/>
      <c r="F1498" s="29">
        <v>0</v>
      </c>
      <c r="G1498" s="29">
        <f t="shared" si="28"/>
        <v>0</v>
      </c>
      <c r="H1498" s="29">
        <v>0</v>
      </c>
      <c r="I1498" s="66">
        <f t="shared" si="29"/>
        <v>0</v>
      </c>
      <c r="J1498" s="69" t="s">
        <v>1834</v>
      </c>
      <c r="K1498" s="34">
        <v>0</v>
      </c>
      <c r="L1498" s="56"/>
      <c r="M1498" s="34">
        <f t="shared" si="30"/>
        <v>0</v>
      </c>
      <c r="N1498" s="34">
        <f t="shared" si="31"/>
        <v>0</v>
      </c>
      <c r="O1498" s="36" t="e">
        <f t="shared" si="27"/>
        <v>#DIV/0!</v>
      </c>
    </row>
    <row r="1499" spans="1:15" x14ac:dyDescent="0.25">
      <c r="A1499" s="39">
        <v>160601</v>
      </c>
      <c r="B1499" s="30" t="s">
        <v>51</v>
      </c>
      <c r="C1499" s="30" t="s">
        <v>60</v>
      </c>
      <c r="D1499" s="30" t="s">
        <v>1469</v>
      </c>
      <c r="E1499" s="64">
        <v>17135</v>
      </c>
      <c r="F1499" s="65">
        <v>20640</v>
      </c>
      <c r="G1499" s="65">
        <f t="shared" si="28"/>
        <v>3505</v>
      </c>
      <c r="H1499" s="65">
        <v>10777</v>
      </c>
      <c r="I1499" s="66">
        <f t="shared" si="29"/>
        <v>9863</v>
      </c>
      <c r="J1499" s="67">
        <v>0.47789999999999999</v>
      </c>
      <c r="K1499" s="34">
        <v>21165</v>
      </c>
      <c r="L1499" s="29">
        <v>0</v>
      </c>
      <c r="M1499" s="35">
        <f t="shared" si="30"/>
        <v>10777</v>
      </c>
      <c r="N1499" s="35">
        <f t="shared" si="31"/>
        <v>10388</v>
      </c>
      <c r="O1499" s="36">
        <f t="shared" si="27"/>
        <v>0.49081030002362391</v>
      </c>
    </row>
    <row r="1500" spans="1:15" x14ac:dyDescent="0.25">
      <c r="A1500" s="39">
        <v>160602</v>
      </c>
      <c r="B1500" s="30" t="s">
        <v>51</v>
      </c>
      <c r="C1500" s="30" t="s">
        <v>60</v>
      </c>
      <c r="D1500" s="30" t="s">
        <v>1470</v>
      </c>
      <c r="E1500" s="68"/>
      <c r="F1500" s="29">
        <v>0</v>
      </c>
      <c r="G1500" s="29">
        <f t="shared" si="28"/>
        <v>0</v>
      </c>
      <c r="H1500" s="29">
        <v>0</v>
      </c>
      <c r="I1500" s="66">
        <f t="shared" si="29"/>
        <v>0</v>
      </c>
      <c r="J1500" s="69" t="s">
        <v>1834</v>
      </c>
      <c r="K1500" s="34">
        <v>0</v>
      </c>
      <c r="L1500" s="56"/>
      <c r="M1500" s="34">
        <f t="shared" si="30"/>
        <v>0</v>
      </c>
      <c r="N1500" s="34">
        <f t="shared" si="31"/>
        <v>0</v>
      </c>
      <c r="O1500" s="36" t="e">
        <f t="shared" si="27"/>
        <v>#DIV/0!</v>
      </c>
    </row>
    <row r="1501" spans="1:15" x14ac:dyDescent="0.25">
      <c r="A1501" s="39">
        <v>160603</v>
      </c>
      <c r="B1501" s="30" t="s">
        <v>51</v>
      </c>
      <c r="C1501" s="30" t="s">
        <v>60</v>
      </c>
      <c r="D1501" s="30" t="s">
        <v>1471</v>
      </c>
      <c r="E1501" s="68"/>
      <c r="F1501" s="29">
        <v>0</v>
      </c>
      <c r="G1501" s="29">
        <f t="shared" si="28"/>
        <v>0</v>
      </c>
      <c r="H1501" s="29">
        <v>0</v>
      </c>
      <c r="I1501" s="66">
        <f t="shared" si="29"/>
        <v>0</v>
      </c>
      <c r="J1501" s="69" t="s">
        <v>1834</v>
      </c>
      <c r="K1501" s="34">
        <v>0</v>
      </c>
      <c r="L1501" s="56"/>
      <c r="M1501" s="34">
        <f t="shared" si="30"/>
        <v>0</v>
      </c>
      <c r="N1501" s="34">
        <f t="shared" si="31"/>
        <v>0</v>
      </c>
      <c r="O1501" s="36" t="e">
        <f t="shared" si="27"/>
        <v>#DIV/0!</v>
      </c>
    </row>
    <row r="1502" spans="1:15" x14ac:dyDescent="0.25">
      <c r="A1502" s="39">
        <v>160604</v>
      </c>
      <c r="B1502" s="30" t="s">
        <v>51</v>
      </c>
      <c r="C1502" s="30" t="s">
        <v>60</v>
      </c>
      <c r="D1502" s="30" t="s">
        <v>1145</v>
      </c>
      <c r="E1502" s="68"/>
      <c r="F1502" s="29">
        <v>0</v>
      </c>
      <c r="G1502" s="29">
        <f t="shared" si="28"/>
        <v>0</v>
      </c>
      <c r="H1502" s="29">
        <v>0</v>
      </c>
      <c r="I1502" s="66">
        <f t="shared" si="29"/>
        <v>0</v>
      </c>
      <c r="J1502" s="69" t="s">
        <v>1834</v>
      </c>
      <c r="K1502" s="34">
        <v>0</v>
      </c>
      <c r="L1502" s="56"/>
      <c r="M1502" s="34">
        <f t="shared" si="30"/>
        <v>0</v>
      </c>
      <c r="N1502" s="34">
        <f t="shared" si="31"/>
        <v>0</v>
      </c>
      <c r="O1502" s="36" t="e">
        <f t="shared" si="27"/>
        <v>#DIV/0!</v>
      </c>
    </row>
    <row r="1503" spans="1:15" x14ac:dyDescent="0.25">
      <c r="A1503" s="39">
        <v>160605</v>
      </c>
      <c r="B1503" s="30" t="s">
        <v>51</v>
      </c>
      <c r="C1503" s="30" t="s">
        <v>60</v>
      </c>
      <c r="D1503" s="30" t="s">
        <v>1472</v>
      </c>
      <c r="E1503" s="64">
        <v>2107</v>
      </c>
      <c r="F1503" s="65">
        <v>2475</v>
      </c>
      <c r="G1503" s="65">
        <f t="shared" si="28"/>
        <v>368</v>
      </c>
      <c r="H1503" s="29">
        <v>289</v>
      </c>
      <c r="I1503" s="66">
        <f t="shared" si="29"/>
        <v>2186</v>
      </c>
      <c r="J1503" s="67">
        <v>0.88319999999999999</v>
      </c>
      <c r="K1503" s="34">
        <v>2506</v>
      </c>
      <c r="L1503" s="56"/>
      <c r="M1503" s="34">
        <f t="shared" si="30"/>
        <v>289</v>
      </c>
      <c r="N1503" s="34">
        <f t="shared" si="31"/>
        <v>2217</v>
      </c>
      <c r="O1503" s="36">
        <f t="shared" si="27"/>
        <v>0.88467677573822823</v>
      </c>
    </row>
    <row r="1504" spans="1:15" x14ac:dyDescent="0.25">
      <c r="A1504" s="39">
        <v>160606</v>
      </c>
      <c r="B1504" s="30" t="s">
        <v>51</v>
      </c>
      <c r="C1504" s="30" t="s">
        <v>60</v>
      </c>
      <c r="D1504" s="30" t="s">
        <v>1473</v>
      </c>
      <c r="E1504" s="64">
        <v>5010</v>
      </c>
      <c r="F1504" s="65">
        <v>6492</v>
      </c>
      <c r="G1504" s="65">
        <f t="shared" si="28"/>
        <v>1482</v>
      </c>
      <c r="H1504" s="65">
        <v>3726</v>
      </c>
      <c r="I1504" s="66">
        <f t="shared" si="29"/>
        <v>2766</v>
      </c>
      <c r="J1504" s="67">
        <v>0.42609999999999998</v>
      </c>
      <c r="K1504" s="34">
        <v>6543</v>
      </c>
      <c r="L1504" s="56"/>
      <c r="M1504" s="35">
        <f t="shared" si="30"/>
        <v>3726</v>
      </c>
      <c r="N1504" s="35">
        <f t="shared" si="31"/>
        <v>2817</v>
      </c>
      <c r="O1504" s="36">
        <f t="shared" si="27"/>
        <v>0.43053645116918843</v>
      </c>
    </row>
    <row r="1505" spans="1:15" x14ac:dyDescent="0.25">
      <c r="A1505" s="39">
        <v>160701</v>
      </c>
      <c r="B1505" s="30" t="s">
        <v>51</v>
      </c>
      <c r="C1505" s="30" t="s">
        <v>1474</v>
      </c>
      <c r="D1505" s="30" t="s">
        <v>1317</v>
      </c>
      <c r="E1505" s="64">
        <v>7645</v>
      </c>
      <c r="F1505" s="65">
        <v>9987</v>
      </c>
      <c r="G1505" s="65">
        <f t="shared" si="28"/>
        <v>2342</v>
      </c>
      <c r="H1505" s="65">
        <v>4776</v>
      </c>
      <c r="I1505" s="66">
        <f t="shared" si="29"/>
        <v>5211</v>
      </c>
      <c r="J1505" s="67">
        <v>0.52180000000000004</v>
      </c>
      <c r="K1505" s="34">
        <v>10336</v>
      </c>
      <c r="L1505" s="56"/>
      <c r="M1505" s="35">
        <f t="shared" si="30"/>
        <v>4776</v>
      </c>
      <c r="N1505" s="35">
        <f t="shared" si="31"/>
        <v>5560</v>
      </c>
      <c r="O1505" s="36">
        <f t="shared" si="27"/>
        <v>0.53792569659442724</v>
      </c>
    </row>
    <row r="1506" spans="1:15" x14ac:dyDescent="0.25">
      <c r="A1506" s="39">
        <v>160702</v>
      </c>
      <c r="B1506" s="30" t="s">
        <v>51</v>
      </c>
      <c r="C1506" s="30" t="s">
        <v>1474</v>
      </c>
      <c r="D1506" s="30" t="s">
        <v>1475</v>
      </c>
      <c r="E1506" s="68"/>
      <c r="F1506" s="29">
        <v>0</v>
      </c>
      <c r="G1506" s="29">
        <f t="shared" si="28"/>
        <v>0</v>
      </c>
      <c r="H1506" s="29">
        <v>0</v>
      </c>
      <c r="I1506" s="66">
        <f t="shared" si="29"/>
        <v>0</v>
      </c>
      <c r="J1506" s="69" t="s">
        <v>1834</v>
      </c>
      <c r="K1506" s="34">
        <v>0</v>
      </c>
      <c r="L1506" s="56"/>
      <c r="M1506" s="34">
        <f t="shared" si="30"/>
        <v>0</v>
      </c>
      <c r="N1506" s="34">
        <f t="shared" si="31"/>
        <v>0</v>
      </c>
      <c r="O1506" s="36" t="e">
        <f t="shared" si="27"/>
        <v>#DIV/0!</v>
      </c>
    </row>
    <row r="1507" spans="1:15" x14ac:dyDescent="0.25">
      <c r="A1507" s="39">
        <v>160703</v>
      </c>
      <c r="B1507" s="30" t="s">
        <v>51</v>
      </c>
      <c r="C1507" s="30" t="s">
        <v>1474</v>
      </c>
      <c r="D1507" s="30" t="s">
        <v>1476</v>
      </c>
      <c r="E1507" s="64">
        <v>2578</v>
      </c>
      <c r="F1507" s="65">
        <v>3295</v>
      </c>
      <c r="G1507" s="65">
        <f t="shared" si="28"/>
        <v>717</v>
      </c>
      <c r="H1507" s="29">
        <v>803</v>
      </c>
      <c r="I1507" s="66">
        <f t="shared" si="29"/>
        <v>2492</v>
      </c>
      <c r="J1507" s="67">
        <v>0.75629999999999997</v>
      </c>
      <c r="K1507" s="34">
        <v>3611</v>
      </c>
      <c r="L1507" s="29">
        <v>0</v>
      </c>
      <c r="M1507" s="34">
        <f t="shared" si="30"/>
        <v>803</v>
      </c>
      <c r="N1507" s="34">
        <f t="shared" si="31"/>
        <v>2808</v>
      </c>
      <c r="O1507" s="36">
        <f t="shared" si="27"/>
        <v>0.7776239268900581</v>
      </c>
    </row>
    <row r="1508" spans="1:15" x14ac:dyDescent="0.25">
      <c r="A1508" s="39">
        <v>160704</v>
      </c>
      <c r="B1508" s="30" t="s">
        <v>51</v>
      </c>
      <c r="C1508" s="30" t="s">
        <v>1474</v>
      </c>
      <c r="D1508" s="30" t="s">
        <v>1477</v>
      </c>
      <c r="E1508" s="68"/>
      <c r="F1508" s="29">
        <v>0</v>
      </c>
      <c r="G1508" s="29">
        <f t="shared" si="28"/>
        <v>0</v>
      </c>
      <c r="H1508" s="29">
        <v>0</v>
      </c>
      <c r="I1508" s="66">
        <f t="shared" si="29"/>
        <v>0</v>
      </c>
      <c r="J1508" s="69" t="s">
        <v>1834</v>
      </c>
      <c r="K1508" s="34">
        <v>0</v>
      </c>
      <c r="L1508" s="56"/>
      <c r="M1508" s="34">
        <f t="shared" si="30"/>
        <v>0</v>
      </c>
      <c r="N1508" s="34">
        <f t="shared" si="31"/>
        <v>0</v>
      </c>
      <c r="O1508" s="36" t="e">
        <f t="shared" si="27"/>
        <v>#DIV/0!</v>
      </c>
    </row>
    <row r="1509" spans="1:15" x14ac:dyDescent="0.25">
      <c r="A1509" s="39">
        <v>160705</v>
      </c>
      <c r="B1509" s="30" t="s">
        <v>51</v>
      </c>
      <c r="C1509" s="30" t="s">
        <v>1474</v>
      </c>
      <c r="D1509" s="30" t="s">
        <v>1478</v>
      </c>
      <c r="E1509" s="68"/>
      <c r="F1509" s="29">
        <v>0</v>
      </c>
      <c r="G1509" s="29">
        <f t="shared" si="28"/>
        <v>0</v>
      </c>
      <c r="H1509" s="29">
        <v>0</v>
      </c>
      <c r="I1509" s="66">
        <f t="shared" si="29"/>
        <v>0</v>
      </c>
      <c r="J1509" s="69" t="s">
        <v>1834</v>
      </c>
      <c r="K1509" s="34">
        <v>0</v>
      </c>
      <c r="L1509" s="56"/>
      <c r="M1509" s="34">
        <f t="shared" si="30"/>
        <v>0</v>
      </c>
      <c r="N1509" s="34">
        <f t="shared" si="31"/>
        <v>0</v>
      </c>
      <c r="O1509" s="36" t="e">
        <f t="shared" si="27"/>
        <v>#DIV/0!</v>
      </c>
    </row>
    <row r="1510" spans="1:15" x14ac:dyDescent="0.25">
      <c r="A1510" s="39">
        <v>160706</v>
      </c>
      <c r="B1510" s="30" t="s">
        <v>51</v>
      </c>
      <c r="C1510" s="30" t="s">
        <v>1474</v>
      </c>
      <c r="D1510" s="30" t="s">
        <v>1479</v>
      </c>
      <c r="E1510" s="68"/>
      <c r="F1510" s="29">
        <v>0</v>
      </c>
      <c r="G1510" s="29">
        <f t="shared" si="28"/>
        <v>0</v>
      </c>
      <c r="H1510" s="29">
        <v>0</v>
      </c>
      <c r="I1510" s="66">
        <f t="shared" si="29"/>
        <v>0</v>
      </c>
      <c r="J1510" s="69" t="s">
        <v>1834</v>
      </c>
      <c r="K1510" s="34">
        <v>0</v>
      </c>
      <c r="L1510" s="29">
        <v>0</v>
      </c>
      <c r="M1510" s="34">
        <f t="shared" si="30"/>
        <v>0</v>
      </c>
      <c r="N1510" s="34">
        <f t="shared" si="31"/>
        <v>0</v>
      </c>
      <c r="O1510" s="36" t="e">
        <f t="shared" si="27"/>
        <v>#DIV/0!</v>
      </c>
    </row>
    <row r="1511" spans="1:15" x14ac:dyDescent="0.25">
      <c r="A1511" s="39">
        <v>160801</v>
      </c>
      <c r="B1511" s="30" t="s">
        <v>51</v>
      </c>
      <c r="C1511" s="30" t="s">
        <v>1838</v>
      </c>
      <c r="D1511" s="30" t="s">
        <v>1480</v>
      </c>
      <c r="E1511" s="64">
        <v>2679</v>
      </c>
      <c r="F1511" s="65">
        <v>3613</v>
      </c>
      <c r="G1511" s="65">
        <f t="shared" si="28"/>
        <v>934</v>
      </c>
      <c r="H1511" s="65">
        <v>1711</v>
      </c>
      <c r="I1511" s="66">
        <f t="shared" si="29"/>
        <v>1902</v>
      </c>
      <c r="J1511" s="67">
        <v>0.52639999999999998</v>
      </c>
      <c r="K1511" s="34">
        <v>3676</v>
      </c>
      <c r="L1511" s="56"/>
      <c r="M1511" s="35">
        <f t="shared" si="30"/>
        <v>1711</v>
      </c>
      <c r="N1511" s="35">
        <f t="shared" si="31"/>
        <v>1965</v>
      </c>
      <c r="O1511" s="36">
        <f t="shared" si="27"/>
        <v>0.53454842219804133</v>
      </c>
    </row>
    <row r="1512" spans="1:15" x14ac:dyDescent="0.25">
      <c r="A1512" s="39">
        <v>160802</v>
      </c>
      <c r="B1512" s="30" t="s">
        <v>51</v>
      </c>
      <c r="C1512" s="30" t="s">
        <v>1838</v>
      </c>
      <c r="D1512" s="30" t="s">
        <v>1481</v>
      </c>
      <c r="E1512" s="68"/>
      <c r="F1512" s="29">
        <v>0</v>
      </c>
      <c r="G1512" s="29">
        <f t="shared" si="28"/>
        <v>0</v>
      </c>
      <c r="H1512" s="29">
        <v>0</v>
      </c>
      <c r="I1512" s="66">
        <f t="shared" si="29"/>
        <v>0</v>
      </c>
      <c r="J1512" s="69" t="s">
        <v>1834</v>
      </c>
      <c r="K1512" s="34">
        <v>0</v>
      </c>
      <c r="L1512" s="56"/>
      <c r="M1512" s="34">
        <f t="shared" si="30"/>
        <v>0</v>
      </c>
      <c r="N1512" s="34">
        <f t="shared" si="31"/>
        <v>0</v>
      </c>
      <c r="O1512" s="36" t="e">
        <f t="shared" si="27"/>
        <v>#DIV/0!</v>
      </c>
    </row>
    <row r="1513" spans="1:15" x14ac:dyDescent="0.25">
      <c r="A1513" s="39">
        <v>160803</v>
      </c>
      <c r="B1513" s="30" t="s">
        <v>51</v>
      </c>
      <c r="C1513" s="30" t="s">
        <v>1838</v>
      </c>
      <c r="D1513" s="30" t="s">
        <v>1482</v>
      </c>
      <c r="E1513" s="68"/>
      <c r="F1513" s="29">
        <v>0</v>
      </c>
      <c r="G1513" s="29">
        <f t="shared" si="28"/>
        <v>0</v>
      </c>
      <c r="H1513" s="29">
        <v>0</v>
      </c>
      <c r="I1513" s="66">
        <f t="shared" si="29"/>
        <v>0</v>
      </c>
      <c r="J1513" s="69" t="s">
        <v>1834</v>
      </c>
      <c r="K1513" s="34">
        <v>0</v>
      </c>
      <c r="L1513" s="56"/>
      <c r="M1513" s="34">
        <f t="shared" si="30"/>
        <v>0</v>
      </c>
      <c r="N1513" s="34">
        <f t="shared" si="31"/>
        <v>0</v>
      </c>
      <c r="O1513" s="36" t="e">
        <f t="shared" si="27"/>
        <v>#DIV/0!</v>
      </c>
    </row>
    <row r="1514" spans="1:15" x14ac:dyDescent="0.25">
      <c r="A1514" s="39">
        <v>160804</v>
      </c>
      <c r="B1514" s="30" t="s">
        <v>51</v>
      </c>
      <c r="C1514" s="30" t="s">
        <v>1838</v>
      </c>
      <c r="D1514" s="30" t="s">
        <v>1483</v>
      </c>
      <c r="E1514" s="68"/>
      <c r="F1514" s="29">
        <v>0</v>
      </c>
      <c r="G1514" s="29">
        <f t="shared" si="28"/>
        <v>0</v>
      </c>
      <c r="H1514" s="29">
        <v>0</v>
      </c>
      <c r="I1514" s="66">
        <f t="shared" si="29"/>
        <v>0</v>
      </c>
      <c r="J1514" s="69" t="s">
        <v>1834</v>
      </c>
      <c r="K1514" s="34">
        <v>0</v>
      </c>
      <c r="L1514" s="56"/>
      <c r="M1514" s="34">
        <f t="shared" si="30"/>
        <v>0</v>
      </c>
      <c r="N1514" s="34">
        <f t="shared" si="31"/>
        <v>0</v>
      </c>
      <c r="O1514" s="36" t="e">
        <f t="shared" si="27"/>
        <v>#DIV/0!</v>
      </c>
    </row>
    <row r="1515" spans="1:15" x14ac:dyDescent="0.25">
      <c r="A1515" s="39">
        <v>170101</v>
      </c>
      <c r="B1515" s="30" t="s">
        <v>52</v>
      </c>
      <c r="C1515" s="30" t="s">
        <v>1484</v>
      </c>
      <c r="D1515" s="30" t="s">
        <v>1484</v>
      </c>
      <c r="E1515" s="64">
        <v>74972</v>
      </c>
      <c r="F1515" s="65">
        <v>90936</v>
      </c>
      <c r="G1515" s="65">
        <f t="shared" si="28"/>
        <v>15964</v>
      </c>
      <c r="H1515" s="65">
        <v>54908</v>
      </c>
      <c r="I1515" s="66">
        <f t="shared" si="29"/>
        <v>36028</v>
      </c>
      <c r="J1515" s="67">
        <v>0.3962</v>
      </c>
      <c r="K1515" s="34">
        <v>94312</v>
      </c>
      <c r="L1515" s="56"/>
      <c r="M1515" s="35">
        <f t="shared" si="30"/>
        <v>54908</v>
      </c>
      <c r="N1515" s="35">
        <f t="shared" si="31"/>
        <v>39404</v>
      </c>
      <c r="O1515" s="36">
        <f t="shared" si="27"/>
        <v>0.41780473322588851</v>
      </c>
    </row>
    <row r="1516" spans="1:15" x14ac:dyDescent="0.25">
      <c r="A1516" s="39">
        <v>170102</v>
      </c>
      <c r="B1516" s="30" t="s">
        <v>52</v>
      </c>
      <c r="C1516" s="30" t="s">
        <v>1484</v>
      </c>
      <c r="D1516" s="30" t="s">
        <v>1485</v>
      </c>
      <c r="E1516" s="64">
        <v>6253</v>
      </c>
      <c r="F1516" s="65">
        <v>8020</v>
      </c>
      <c r="G1516" s="65">
        <f t="shared" si="28"/>
        <v>1767</v>
      </c>
      <c r="H1516" s="65">
        <v>4614</v>
      </c>
      <c r="I1516" s="66">
        <f t="shared" si="29"/>
        <v>3406</v>
      </c>
      <c r="J1516" s="67">
        <v>0.42470000000000002</v>
      </c>
      <c r="K1516" s="34">
        <v>8489</v>
      </c>
      <c r="L1516" s="29">
        <v>0</v>
      </c>
      <c r="M1516" s="35">
        <f t="shared" si="30"/>
        <v>4614</v>
      </c>
      <c r="N1516" s="35">
        <f t="shared" si="31"/>
        <v>3875</v>
      </c>
      <c r="O1516" s="36">
        <f t="shared" si="27"/>
        <v>0.45647308281305221</v>
      </c>
    </row>
    <row r="1517" spans="1:15" x14ac:dyDescent="0.25">
      <c r="A1517" s="39">
        <v>170103</v>
      </c>
      <c r="B1517" s="30" t="s">
        <v>52</v>
      </c>
      <c r="C1517" s="30" t="s">
        <v>1484</v>
      </c>
      <c r="D1517" s="30" t="s">
        <v>1486</v>
      </c>
      <c r="E1517" s="64">
        <v>6984</v>
      </c>
      <c r="F1517" s="65">
        <v>9336</v>
      </c>
      <c r="G1517" s="65">
        <f t="shared" si="28"/>
        <v>2352</v>
      </c>
      <c r="H1517" s="65">
        <v>2762</v>
      </c>
      <c r="I1517" s="66">
        <f t="shared" si="29"/>
        <v>6574</v>
      </c>
      <c r="J1517" s="67">
        <v>0.70420000000000005</v>
      </c>
      <c r="K1517" s="34">
        <v>10541</v>
      </c>
      <c r="L1517" s="56"/>
      <c r="M1517" s="35">
        <f t="shared" si="30"/>
        <v>2762</v>
      </c>
      <c r="N1517" s="35">
        <f t="shared" si="31"/>
        <v>7779</v>
      </c>
      <c r="O1517" s="36">
        <f t="shared" si="27"/>
        <v>0.73797552414381939</v>
      </c>
    </row>
    <row r="1518" spans="1:15" x14ac:dyDescent="0.25">
      <c r="A1518" s="39">
        <v>170104</v>
      </c>
      <c r="B1518" s="30" t="s">
        <v>52</v>
      </c>
      <c r="C1518" s="30" t="s">
        <v>1484</v>
      </c>
      <c r="D1518" s="30" t="s">
        <v>1487</v>
      </c>
      <c r="E1518" s="64">
        <v>3567</v>
      </c>
      <c r="F1518" s="65">
        <v>4413</v>
      </c>
      <c r="G1518" s="65">
        <f t="shared" si="28"/>
        <v>846</v>
      </c>
      <c r="H1518" s="65">
        <v>2414</v>
      </c>
      <c r="I1518" s="66">
        <f t="shared" si="29"/>
        <v>1999</v>
      </c>
      <c r="J1518" s="67">
        <v>0.45300000000000001</v>
      </c>
      <c r="K1518" s="34">
        <v>4546</v>
      </c>
      <c r="L1518" s="29">
        <v>0</v>
      </c>
      <c r="M1518" s="35">
        <f t="shared" si="30"/>
        <v>2414</v>
      </c>
      <c r="N1518" s="35">
        <f t="shared" si="31"/>
        <v>2132</v>
      </c>
      <c r="O1518" s="36">
        <f t="shared" si="27"/>
        <v>0.46898372195336557</v>
      </c>
    </row>
    <row r="1519" spans="1:15" x14ac:dyDescent="0.25">
      <c r="A1519" s="39">
        <v>170201</v>
      </c>
      <c r="B1519" s="30" t="s">
        <v>52</v>
      </c>
      <c r="C1519" s="30" t="s">
        <v>1488</v>
      </c>
      <c r="D1519" s="30" t="s">
        <v>1488</v>
      </c>
      <c r="E1519" s="68"/>
      <c r="F1519" s="29">
        <v>0</v>
      </c>
      <c r="G1519" s="29">
        <f t="shared" si="28"/>
        <v>0</v>
      </c>
      <c r="H1519" s="29">
        <v>0</v>
      </c>
      <c r="I1519" s="66">
        <f t="shared" si="29"/>
        <v>0</v>
      </c>
      <c r="J1519" s="69" t="s">
        <v>1834</v>
      </c>
      <c r="K1519" s="34">
        <v>0</v>
      </c>
      <c r="L1519" s="29">
        <v>0</v>
      </c>
      <c r="M1519" s="34">
        <f t="shared" si="30"/>
        <v>0</v>
      </c>
      <c r="N1519" s="34">
        <f t="shared" si="31"/>
        <v>0</v>
      </c>
      <c r="O1519" s="36" t="e">
        <f t="shared" si="27"/>
        <v>#DIV/0!</v>
      </c>
    </row>
    <row r="1520" spans="1:15" x14ac:dyDescent="0.25">
      <c r="A1520" s="39">
        <v>170202</v>
      </c>
      <c r="B1520" s="30" t="s">
        <v>52</v>
      </c>
      <c r="C1520" s="30" t="s">
        <v>1488</v>
      </c>
      <c r="D1520" s="30" t="s">
        <v>1489</v>
      </c>
      <c r="E1520" s="68"/>
      <c r="F1520" s="29">
        <v>0</v>
      </c>
      <c r="G1520" s="29">
        <f t="shared" si="28"/>
        <v>0</v>
      </c>
      <c r="H1520" s="29">
        <v>0</v>
      </c>
      <c r="I1520" s="66">
        <f t="shared" si="29"/>
        <v>0</v>
      </c>
      <c r="J1520" s="69" t="s">
        <v>1834</v>
      </c>
      <c r="K1520" s="34">
        <v>0</v>
      </c>
      <c r="L1520" s="56"/>
      <c r="M1520" s="34">
        <f t="shared" si="30"/>
        <v>0</v>
      </c>
      <c r="N1520" s="34">
        <f t="shared" si="31"/>
        <v>0</v>
      </c>
      <c r="O1520" s="36" t="e">
        <f t="shared" si="27"/>
        <v>#DIV/0!</v>
      </c>
    </row>
    <row r="1521" spans="1:15" x14ac:dyDescent="0.25">
      <c r="A1521" s="39">
        <v>170203</v>
      </c>
      <c r="B1521" s="30" t="s">
        <v>52</v>
      </c>
      <c r="C1521" s="30" t="s">
        <v>1488</v>
      </c>
      <c r="D1521" s="30" t="s">
        <v>52</v>
      </c>
      <c r="E1521" s="68"/>
      <c r="F1521" s="29">
        <v>0</v>
      </c>
      <c r="G1521" s="29">
        <f t="shared" si="28"/>
        <v>0</v>
      </c>
      <c r="H1521" s="29">
        <v>0</v>
      </c>
      <c r="I1521" s="66">
        <f t="shared" si="29"/>
        <v>0</v>
      </c>
      <c r="J1521" s="69" t="s">
        <v>1834</v>
      </c>
      <c r="K1521" s="34">
        <v>0</v>
      </c>
      <c r="L1521" s="56"/>
      <c r="M1521" s="34">
        <f t="shared" si="30"/>
        <v>0</v>
      </c>
      <c r="N1521" s="34">
        <f t="shared" si="31"/>
        <v>0</v>
      </c>
      <c r="O1521" s="36" t="e">
        <f t="shared" si="27"/>
        <v>#DIV/0!</v>
      </c>
    </row>
    <row r="1522" spans="1:15" x14ac:dyDescent="0.25">
      <c r="A1522" s="39">
        <v>170204</v>
      </c>
      <c r="B1522" s="30" t="s">
        <v>52</v>
      </c>
      <c r="C1522" s="30" t="s">
        <v>1488</v>
      </c>
      <c r="D1522" s="30" t="s">
        <v>1490</v>
      </c>
      <c r="E1522" s="64">
        <v>5217</v>
      </c>
      <c r="F1522" s="65">
        <v>6629</v>
      </c>
      <c r="G1522" s="65">
        <f t="shared" si="28"/>
        <v>1412</v>
      </c>
      <c r="H1522" s="65">
        <v>3639</v>
      </c>
      <c r="I1522" s="66">
        <f t="shared" si="29"/>
        <v>2990</v>
      </c>
      <c r="J1522" s="67">
        <v>0.45100000000000001</v>
      </c>
      <c r="K1522" s="34">
        <v>6824</v>
      </c>
      <c r="L1522" s="29">
        <v>0</v>
      </c>
      <c r="M1522" s="35">
        <f t="shared" si="30"/>
        <v>3639</v>
      </c>
      <c r="N1522" s="35">
        <f t="shared" si="31"/>
        <v>3185</v>
      </c>
      <c r="O1522" s="36">
        <f t="shared" si="27"/>
        <v>0.46673505275498239</v>
      </c>
    </row>
    <row r="1523" spans="1:15" x14ac:dyDescent="0.25">
      <c r="A1523" s="39">
        <v>170301</v>
      </c>
      <c r="B1523" s="30" t="s">
        <v>52</v>
      </c>
      <c r="C1523" s="30" t="s">
        <v>1491</v>
      </c>
      <c r="D1523" s="30" t="s">
        <v>1492</v>
      </c>
      <c r="E1523" s="68"/>
      <c r="F1523" s="29">
        <v>0</v>
      </c>
      <c r="G1523" s="29">
        <f t="shared" si="28"/>
        <v>0</v>
      </c>
      <c r="H1523" s="29">
        <v>0</v>
      </c>
      <c r="I1523" s="66">
        <f t="shared" si="29"/>
        <v>0</v>
      </c>
      <c r="J1523" s="69" t="s">
        <v>1834</v>
      </c>
      <c r="K1523" s="34">
        <v>0</v>
      </c>
      <c r="L1523" s="56"/>
      <c r="M1523" s="34">
        <f t="shared" si="30"/>
        <v>0</v>
      </c>
      <c r="N1523" s="34">
        <f t="shared" si="31"/>
        <v>0</v>
      </c>
      <c r="O1523" s="36" t="e">
        <f t="shared" si="27"/>
        <v>#DIV/0!</v>
      </c>
    </row>
    <row r="1524" spans="1:15" x14ac:dyDescent="0.25">
      <c r="A1524" s="39">
        <v>170302</v>
      </c>
      <c r="B1524" s="30" t="s">
        <v>52</v>
      </c>
      <c r="C1524" s="30" t="s">
        <v>1491</v>
      </c>
      <c r="D1524" s="30" t="s">
        <v>1493</v>
      </c>
      <c r="E1524" s="64">
        <v>4072</v>
      </c>
      <c r="F1524" s="65">
        <v>4826</v>
      </c>
      <c r="G1524" s="65">
        <f t="shared" si="28"/>
        <v>754</v>
      </c>
      <c r="H1524" s="65">
        <v>2819</v>
      </c>
      <c r="I1524" s="66">
        <f t="shared" si="29"/>
        <v>2007</v>
      </c>
      <c r="J1524" s="67">
        <v>0.41589999999999999</v>
      </c>
      <c r="K1524" s="34">
        <v>4756</v>
      </c>
      <c r="L1524" s="56"/>
      <c r="M1524" s="35">
        <f t="shared" si="30"/>
        <v>2819</v>
      </c>
      <c r="N1524" s="35">
        <f t="shared" si="31"/>
        <v>1937</v>
      </c>
      <c r="O1524" s="36">
        <f t="shared" si="27"/>
        <v>0.40727502102607233</v>
      </c>
    </row>
    <row r="1525" spans="1:15" x14ac:dyDescent="0.25">
      <c r="A1525" s="39">
        <v>170303</v>
      </c>
      <c r="B1525" s="30" t="s">
        <v>52</v>
      </c>
      <c r="C1525" s="30" t="s">
        <v>1491</v>
      </c>
      <c r="D1525" s="30" t="s">
        <v>1491</v>
      </c>
      <c r="E1525" s="68"/>
      <c r="F1525" s="29">
        <v>0</v>
      </c>
      <c r="G1525" s="29">
        <f t="shared" si="28"/>
        <v>0</v>
      </c>
      <c r="H1525" s="29">
        <v>0</v>
      </c>
      <c r="I1525" s="66">
        <f t="shared" si="29"/>
        <v>0</v>
      </c>
      <c r="J1525" s="69" t="s">
        <v>1834</v>
      </c>
      <c r="K1525" s="34">
        <v>0</v>
      </c>
      <c r="L1525" s="56"/>
      <c r="M1525" s="34">
        <f t="shared" si="30"/>
        <v>0</v>
      </c>
      <c r="N1525" s="34">
        <f t="shared" si="31"/>
        <v>0</v>
      </c>
      <c r="O1525" s="36" t="e">
        <f t="shared" si="27"/>
        <v>#DIV/0!</v>
      </c>
    </row>
    <row r="1526" spans="1:15" x14ac:dyDescent="0.25">
      <c r="A1526" s="39">
        <v>180101</v>
      </c>
      <c r="B1526" s="30" t="s">
        <v>53</v>
      </c>
      <c r="C1526" s="30" t="s">
        <v>1494</v>
      </c>
      <c r="D1526" s="30" t="s">
        <v>53</v>
      </c>
      <c r="E1526" s="64">
        <v>61250</v>
      </c>
      <c r="F1526" s="65">
        <v>68497</v>
      </c>
      <c r="G1526" s="65">
        <f t="shared" si="28"/>
        <v>7247</v>
      </c>
      <c r="H1526" s="65">
        <v>57903</v>
      </c>
      <c r="I1526" s="66">
        <f t="shared" si="29"/>
        <v>10594</v>
      </c>
      <c r="J1526" s="67">
        <v>0.1547</v>
      </c>
      <c r="K1526" s="34">
        <v>70492</v>
      </c>
      <c r="L1526" s="29">
        <v>0</v>
      </c>
      <c r="M1526" s="35">
        <f t="shared" si="30"/>
        <v>57903</v>
      </c>
      <c r="N1526" s="35">
        <f t="shared" si="31"/>
        <v>12589</v>
      </c>
      <c r="O1526" s="36">
        <f t="shared" si="27"/>
        <v>0.17858764115076889</v>
      </c>
    </row>
    <row r="1527" spans="1:15" x14ac:dyDescent="0.25">
      <c r="A1527" s="39">
        <v>180102</v>
      </c>
      <c r="B1527" s="30" t="s">
        <v>53</v>
      </c>
      <c r="C1527" s="30" t="s">
        <v>1494</v>
      </c>
      <c r="D1527" s="30" t="s">
        <v>1495</v>
      </c>
      <c r="E1527" s="68"/>
      <c r="F1527" s="29">
        <v>0</v>
      </c>
      <c r="G1527" s="29">
        <f t="shared" si="28"/>
        <v>0</v>
      </c>
      <c r="H1527" s="29">
        <v>0</v>
      </c>
      <c r="I1527" s="66">
        <f t="shared" si="29"/>
        <v>0</v>
      </c>
      <c r="J1527" s="69" t="s">
        <v>1834</v>
      </c>
      <c r="K1527" s="34">
        <v>0</v>
      </c>
      <c r="L1527" s="56"/>
      <c r="M1527" s="34">
        <f t="shared" si="30"/>
        <v>0</v>
      </c>
      <c r="N1527" s="34">
        <f t="shared" si="31"/>
        <v>0</v>
      </c>
      <c r="O1527" s="36" t="e">
        <f t="shared" si="27"/>
        <v>#DIV/0!</v>
      </c>
    </row>
    <row r="1528" spans="1:15" x14ac:dyDescent="0.25">
      <c r="A1528" s="39">
        <v>180103</v>
      </c>
      <c r="B1528" s="30" t="s">
        <v>53</v>
      </c>
      <c r="C1528" s="30" t="s">
        <v>1494</v>
      </c>
      <c r="D1528" s="30" t="s">
        <v>1496</v>
      </c>
      <c r="E1528" s="68"/>
      <c r="F1528" s="29">
        <v>0</v>
      </c>
      <c r="G1528" s="29">
        <f t="shared" si="28"/>
        <v>0</v>
      </c>
      <c r="H1528" s="29">
        <v>0</v>
      </c>
      <c r="I1528" s="66">
        <f t="shared" si="29"/>
        <v>0</v>
      </c>
      <c r="J1528" s="69" t="s">
        <v>1834</v>
      </c>
      <c r="K1528" s="34">
        <v>0</v>
      </c>
      <c r="L1528" s="56"/>
      <c r="M1528" s="34">
        <f t="shared" si="30"/>
        <v>0</v>
      </c>
      <c r="N1528" s="34">
        <f t="shared" si="31"/>
        <v>0</v>
      </c>
      <c r="O1528" s="36" t="e">
        <f t="shared" si="27"/>
        <v>#DIV/0!</v>
      </c>
    </row>
    <row r="1529" spans="1:15" x14ac:dyDescent="0.25">
      <c r="A1529" s="39">
        <v>180104</v>
      </c>
      <c r="B1529" s="30" t="s">
        <v>53</v>
      </c>
      <c r="C1529" s="30" t="s">
        <v>1494</v>
      </c>
      <c r="D1529" s="30" t="s">
        <v>1497</v>
      </c>
      <c r="E1529" s="64">
        <v>7387</v>
      </c>
      <c r="F1529" s="65">
        <v>8932</v>
      </c>
      <c r="G1529" s="65">
        <f t="shared" si="28"/>
        <v>1545</v>
      </c>
      <c r="H1529" s="65">
        <v>7301</v>
      </c>
      <c r="I1529" s="66">
        <f t="shared" si="29"/>
        <v>1631</v>
      </c>
      <c r="J1529" s="67">
        <v>0.18260000000000001</v>
      </c>
      <c r="K1529" s="34">
        <v>9218</v>
      </c>
      <c r="L1529" s="56"/>
      <c r="M1529" s="35">
        <f t="shared" si="30"/>
        <v>7301</v>
      </c>
      <c r="N1529" s="35">
        <f t="shared" si="31"/>
        <v>1917</v>
      </c>
      <c r="O1529" s="36">
        <f t="shared" si="27"/>
        <v>0.20796268170969842</v>
      </c>
    </row>
    <row r="1530" spans="1:15" x14ac:dyDescent="0.25">
      <c r="A1530" s="39">
        <v>180105</v>
      </c>
      <c r="B1530" s="30" t="s">
        <v>53</v>
      </c>
      <c r="C1530" s="30" t="s">
        <v>1494</v>
      </c>
      <c r="D1530" s="30" t="s">
        <v>132</v>
      </c>
      <c r="E1530" s="68"/>
      <c r="F1530" s="29">
        <v>0</v>
      </c>
      <c r="G1530" s="29">
        <f t="shared" si="28"/>
        <v>0</v>
      </c>
      <c r="H1530" s="29">
        <v>0</v>
      </c>
      <c r="I1530" s="66">
        <f t="shared" si="29"/>
        <v>0</v>
      </c>
      <c r="J1530" s="69" t="s">
        <v>1834</v>
      </c>
      <c r="K1530" s="34">
        <v>0</v>
      </c>
      <c r="L1530" s="56"/>
      <c r="M1530" s="34">
        <f t="shared" si="30"/>
        <v>0</v>
      </c>
      <c r="N1530" s="34">
        <f t="shared" si="31"/>
        <v>0</v>
      </c>
      <c r="O1530" s="36" t="e">
        <f t="shared" si="27"/>
        <v>#DIV/0!</v>
      </c>
    </row>
    <row r="1531" spans="1:15" x14ac:dyDescent="0.25">
      <c r="A1531" s="39">
        <v>180106</v>
      </c>
      <c r="B1531" s="30" t="s">
        <v>53</v>
      </c>
      <c r="C1531" s="30" t="s">
        <v>1494</v>
      </c>
      <c r="D1531" s="30" t="s">
        <v>1498</v>
      </c>
      <c r="E1531" s="68"/>
      <c r="F1531" s="29">
        <v>0</v>
      </c>
      <c r="G1531" s="29">
        <f t="shared" si="28"/>
        <v>0</v>
      </c>
      <c r="H1531" s="29">
        <v>0</v>
      </c>
      <c r="I1531" s="66">
        <f t="shared" si="29"/>
        <v>0</v>
      </c>
      <c r="J1531" s="69" t="s">
        <v>1834</v>
      </c>
      <c r="K1531" s="34">
        <v>0</v>
      </c>
      <c r="L1531" s="56"/>
      <c r="M1531" s="34">
        <f t="shared" si="30"/>
        <v>0</v>
      </c>
      <c r="N1531" s="34">
        <f t="shared" si="31"/>
        <v>0</v>
      </c>
      <c r="O1531" s="36" t="e">
        <f t="shared" si="27"/>
        <v>#DIV/0!</v>
      </c>
    </row>
    <row r="1532" spans="1:15" x14ac:dyDescent="0.25">
      <c r="A1532" s="39">
        <v>180201</v>
      </c>
      <c r="B1532" s="30" t="s">
        <v>53</v>
      </c>
      <c r="C1532" s="30" t="s">
        <v>1499</v>
      </c>
      <c r="D1532" s="30" t="s">
        <v>1500</v>
      </c>
      <c r="E1532" s="68"/>
      <c r="F1532" s="29">
        <v>0</v>
      </c>
      <c r="G1532" s="29">
        <f t="shared" si="28"/>
        <v>0</v>
      </c>
      <c r="H1532" s="29">
        <v>0</v>
      </c>
      <c r="I1532" s="66">
        <f t="shared" si="29"/>
        <v>0</v>
      </c>
      <c r="J1532" s="69" t="s">
        <v>1834</v>
      </c>
      <c r="K1532" s="34">
        <v>0</v>
      </c>
      <c r="L1532" s="56"/>
      <c r="M1532" s="34">
        <f t="shared" si="30"/>
        <v>0</v>
      </c>
      <c r="N1532" s="34">
        <f t="shared" si="31"/>
        <v>0</v>
      </c>
      <c r="O1532" s="36" t="e">
        <f t="shared" si="27"/>
        <v>#DIV/0!</v>
      </c>
    </row>
    <row r="1533" spans="1:15" x14ac:dyDescent="0.25">
      <c r="A1533" s="39">
        <v>180202</v>
      </c>
      <c r="B1533" s="30" t="s">
        <v>53</v>
      </c>
      <c r="C1533" s="30" t="s">
        <v>1499</v>
      </c>
      <c r="D1533" s="30" t="s">
        <v>1501</v>
      </c>
      <c r="E1533" s="68"/>
      <c r="F1533" s="29">
        <v>0</v>
      </c>
      <c r="G1533" s="29">
        <f t="shared" si="28"/>
        <v>0</v>
      </c>
      <c r="H1533" s="29">
        <v>0</v>
      </c>
      <c r="I1533" s="66">
        <f t="shared" si="29"/>
        <v>0</v>
      </c>
      <c r="J1533" s="69" t="s">
        <v>1834</v>
      </c>
      <c r="K1533" s="34">
        <v>0</v>
      </c>
      <c r="L1533" s="29">
        <v>0</v>
      </c>
      <c r="M1533" s="34">
        <f t="shared" si="30"/>
        <v>0</v>
      </c>
      <c r="N1533" s="34">
        <f t="shared" si="31"/>
        <v>0</v>
      </c>
      <c r="O1533" s="36" t="e">
        <f t="shared" si="27"/>
        <v>#DIV/0!</v>
      </c>
    </row>
    <row r="1534" spans="1:15" x14ac:dyDescent="0.25">
      <c r="A1534" s="39">
        <v>180203</v>
      </c>
      <c r="B1534" s="30" t="s">
        <v>53</v>
      </c>
      <c r="C1534" s="30" t="s">
        <v>1499</v>
      </c>
      <c r="D1534" s="30" t="s">
        <v>1502</v>
      </c>
      <c r="E1534" s="68"/>
      <c r="F1534" s="29">
        <v>0</v>
      </c>
      <c r="G1534" s="29">
        <f t="shared" si="28"/>
        <v>0</v>
      </c>
      <c r="H1534" s="29">
        <v>0</v>
      </c>
      <c r="I1534" s="66">
        <f t="shared" si="29"/>
        <v>0</v>
      </c>
      <c r="J1534" s="69" t="s">
        <v>1834</v>
      </c>
      <c r="K1534" s="34">
        <v>0</v>
      </c>
      <c r="L1534" s="56"/>
      <c r="M1534" s="34">
        <f t="shared" si="30"/>
        <v>0</v>
      </c>
      <c r="N1534" s="34">
        <f t="shared" si="31"/>
        <v>0</v>
      </c>
      <c r="O1534" s="36" t="e">
        <f t="shared" si="27"/>
        <v>#DIV/0!</v>
      </c>
    </row>
    <row r="1535" spans="1:15" x14ac:dyDescent="0.25">
      <c r="A1535" s="39">
        <v>180204</v>
      </c>
      <c r="B1535" s="30" t="s">
        <v>53</v>
      </c>
      <c r="C1535" s="30" t="s">
        <v>1499</v>
      </c>
      <c r="D1535" s="30" t="s">
        <v>1503</v>
      </c>
      <c r="E1535" s="68"/>
      <c r="F1535" s="29">
        <v>0</v>
      </c>
      <c r="G1535" s="29">
        <f t="shared" si="28"/>
        <v>0</v>
      </c>
      <c r="H1535" s="29">
        <v>0</v>
      </c>
      <c r="I1535" s="66">
        <f t="shared" si="29"/>
        <v>0</v>
      </c>
      <c r="J1535" s="69" t="s">
        <v>1834</v>
      </c>
      <c r="K1535" s="34">
        <v>0</v>
      </c>
      <c r="L1535" s="56"/>
      <c r="M1535" s="34">
        <f t="shared" si="30"/>
        <v>0</v>
      </c>
      <c r="N1535" s="34">
        <f t="shared" si="31"/>
        <v>0</v>
      </c>
      <c r="O1535" s="36" t="e">
        <f t="shared" si="27"/>
        <v>#DIV/0!</v>
      </c>
    </row>
    <row r="1536" spans="1:15" x14ac:dyDescent="0.25">
      <c r="A1536" s="39">
        <v>180205</v>
      </c>
      <c r="B1536" s="30" t="s">
        <v>53</v>
      </c>
      <c r="C1536" s="30" t="s">
        <v>1499</v>
      </c>
      <c r="D1536" s="30" t="s">
        <v>1504</v>
      </c>
      <c r="E1536" s="68"/>
      <c r="F1536" s="29">
        <v>0</v>
      </c>
      <c r="G1536" s="29">
        <f t="shared" si="28"/>
        <v>0</v>
      </c>
      <c r="H1536" s="29">
        <v>0</v>
      </c>
      <c r="I1536" s="66">
        <f t="shared" si="29"/>
        <v>0</v>
      </c>
      <c r="J1536" s="69" t="s">
        <v>1834</v>
      </c>
      <c r="K1536" s="34">
        <v>0</v>
      </c>
      <c r="L1536" s="56"/>
      <c r="M1536" s="34">
        <f t="shared" si="30"/>
        <v>0</v>
      </c>
      <c r="N1536" s="34">
        <f t="shared" si="31"/>
        <v>0</v>
      </c>
      <c r="O1536" s="36" t="e">
        <f t="shared" si="27"/>
        <v>#DIV/0!</v>
      </c>
    </row>
    <row r="1537" spans="1:15" x14ac:dyDescent="0.25">
      <c r="A1537" s="39">
        <v>180206</v>
      </c>
      <c r="B1537" s="30" t="s">
        <v>53</v>
      </c>
      <c r="C1537" s="30" t="s">
        <v>1499</v>
      </c>
      <c r="D1537" s="30" t="s">
        <v>1505</v>
      </c>
      <c r="E1537" s="68"/>
      <c r="F1537" s="29">
        <v>0</v>
      </c>
      <c r="G1537" s="29">
        <f t="shared" si="28"/>
        <v>0</v>
      </c>
      <c r="H1537" s="29">
        <v>0</v>
      </c>
      <c r="I1537" s="66">
        <f t="shared" si="29"/>
        <v>0</v>
      </c>
      <c r="J1537" s="69" t="s">
        <v>1834</v>
      </c>
      <c r="K1537" s="34">
        <v>0</v>
      </c>
      <c r="L1537" s="56"/>
      <c r="M1537" s="34">
        <f t="shared" si="30"/>
        <v>0</v>
      </c>
      <c r="N1537" s="34">
        <f t="shared" si="31"/>
        <v>0</v>
      </c>
      <c r="O1537" s="36" t="e">
        <f t="shared" si="27"/>
        <v>#DIV/0!</v>
      </c>
    </row>
    <row r="1538" spans="1:15" x14ac:dyDescent="0.25">
      <c r="A1538" s="39">
        <v>180207</v>
      </c>
      <c r="B1538" s="30" t="s">
        <v>53</v>
      </c>
      <c r="C1538" s="30" t="s">
        <v>1499</v>
      </c>
      <c r="D1538" s="30" t="s">
        <v>1506</v>
      </c>
      <c r="E1538" s="68"/>
      <c r="F1538" s="29">
        <v>0</v>
      </c>
      <c r="G1538" s="29">
        <f t="shared" si="28"/>
        <v>0</v>
      </c>
      <c r="H1538" s="29">
        <v>0</v>
      </c>
      <c r="I1538" s="66">
        <f t="shared" si="29"/>
        <v>0</v>
      </c>
      <c r="J1538" s="69" t="s">
        <v>1834</v>
      </c>
      <c r="K1538" s="34">
        <v>0</v>
      </c>
      <c r="L1538" s="56"/>
      <c r="M1538" s="34">
        <f t="shared" si="30"/>
        <v>0</v>
      </c>
      <c r="N1538" s="34">
        <f t="shared" si="31"/>
        <v>0</v>
      </c>
      <c r="O1538" s="36" t="e">
        <f t="shared" si="27"/>
        <v>#DIV/0!</v>
      </c>
    </row>
    <row r="1539" spans="1:15" x14ac:dyDescent="0.25">
      <c r="A1539" s="39">
        <v>180208</v>
      </c>
      <c r="B1539" s="30" t="s">
        <v>53</v>
      </c>
      <c r="C1539" s="30" t="s">
        <v>1499</v>
      </c>
      <c r="D1539" s="30" t="s">
        <v>1507</v>
      </c>
      <c r="E1539" s="68"/>
      <c r="F1539" s="29">
        <v>0</v>
      </c>
      <c r="G1539" s="29">
        <f t="shared" si="28"/>
        <v>0</v>
      </c>
      <c r="H1539" s="29">
        <v>0</v>
      </c>
      <c r="I1539" s="66">
        <f t="shared" si="29"/>
        <v>0</v>
      </c>
      <c r="J1539" s="69" t="s">
        <v>1834</v>
      </c>
      <c r="K1539" s="34">
        <v>0</v>
      </c>
      <c r="L1539" s="29">
        <v>0</v>
      </c>
      <c r="M1539" s="34">
        <f t="shared" si="30"/>
        <v>0</v>
      </c>
      <c r="N1539" s="34">
        <f t="shared" si="31"/>
        <v>0</v>
      </c>
      <c r="O1539" s="36" t="e">
        <f t="shared" si="27"/>
        <v>#DIV/0!</v>
      </c>
    </row>
    <row r="1540" spans="1:15" x14ac:dyDescent="0.25">
      <c r="A1540" s="39">
        <v>180209</v>
      </c>
      <c r="B1540" s="30" t="s">
        <v>53</v>
      </c>
      <c r="C1540" s="30" t="s">
        <v>1499</v>
      </c>
      <c r="D1540" s="30" t="s">
        <v>1508</v>
      </c>
      <c r="E1540" s="68"/>
      <c r="F1540" s="29">
        <v>0</v>
      </c>
      <c r="G1540" s="29">
        <f t="shared" si="28"/>
        <v>0</v>
      </c>
      <c r="H1540" s="29">
        <v>0</v>
      </c>
      <c r="I1540" s="66">
        <f t="shared" si="29"/>
        <v>0</v>
      </c>
      <c r="J1540" s="69" t="s">
        <v>1834</v>
      </c>
      <c r="K1540" s="34">
        <v>0</v>
      </c>
      <c r="L1540" s="56"/>
      <c r="M1540" s="34">
        <f t="shared" si="30"/>
        <v>0</v>
      </c>
      <c r="N1540" s="34">
        <f t="shared" si="31"/>
        <v>0</v>
      </c>
      <c r="O1540" s="36" t="e">
        <f t="shared" ref="O1540:O1794" si="32">N1540/K1540</f>
        <v>#DIV/0!</v>
      </c>
    </row>
    <row r="1541" spans="1:15" x14ac:dyDescent="0.25">
      <c r="A1541" s="39">
        <v>180210</v>
      </c>
      <c r="B1541" s="30" t="s">
        <v>53</v>
      </c>
      <c r="C1541" s="30" t="s">
        <v>1499</v>
      </c>
      <c r="D1541" s="30" t="s">
        <v>1509</v>
      </c>
      <c r="E1541" s="68"/>
      <c r="F1541" s="29">
        <v>0</v>
      </c>
      <c r="G1541" s="29">
        <f t="shared" ref="G1541:G1795" si="33">F1541-E1541</f>
        <v>0</v>
      </c>
      <c r="H1541" s="29">
        <v>0</v>
      </c>
      <c r="I1541" s="66">
        <f t="shared" ref="I1541:I1795" si="34">F1541-H1541</f>
        <v>0</v>
      </c>
      <c r="J1541" s="69" t="s">
        <v>1834</v>
      </c>
      <c r="K1541" s="34">
        <v>0</v>
      </c>
      <c r="L1541" s="56"/>
      <c r="M1541" s="34">
        <f t="shared" ref="M1541:M1795" si="35">H1541+L1541</f>
        <v>0</v>
      </c>
      <c r="N1541" s="34">
        <f t="shared" ref="N1541:N1795" si="36">K1541-M1541</f>
        <v>0</v>
      </c>
      <c r="O1541" s="36" t="e">
        <f t="shared" si="32"/>
        <v>#DIV/0!</v>
      </c>
    </row>
    <row r="1542" spans="1:15" x14ac:dyDescent="0.25">
      <c r="A1542" s="39">
        <v>180211</v>
      </c>
      <c r="B1542" s="30" t="s">
        <v>53</v>
      </c>
      <c r="C1542" s="30" t="s">
        <v>1499</v>
      </c>
      <c r="D1542" s="30" t="s">
        <v>1510</v>
      </c>
      <c r="E1542" s="68"/>
      <c r="F1542" s="29">
        <v>0</v>
      </c>
      <c r="G1542" s="29">
        <f t="shared" si="33"/>
        <v>0</v>
      </c>
      <c r="H1542" s="29">
        <v>0</v>
      </c>
      <c r="I1542" s="66">
        <f t="shared" si="34"/>
        <v>0</v>
      </c>
      <c r="J1542" s="69" t="s">
        <v>1834</v>
      </c>
      <c r="K1542" s="34">
        <v>0</v>
      </c>
      <c r="L1542" s="56"/>
      <c r="M1542" s="34">
        <f t="shared" si="35"/>
        <v>0</v>
      </c>
      <c r="N1542" s="34">
        <f t="shared" si="36"/>
        <v>0</v>
      </c>
      <c r="O1542" s="36" t="e">
        <f t="shared" si="32"/>
        <v>#DIV/0!</v>
      </c>
    </row>
    <row r="1543" spans="1:15" x14ac:dyDescent="0.25">
      <c r="A1543" s="39">
        <v>180301</v>
      </c>
      <c r="B1543" s="30" t="s">
        <v>53</v>
      </c>
      <c r="C1543" s="30" t="s">
        <v>1511</v>
      </c>
      <c r="D1543" s="30" t="s">
        <v>1511</v>
      </c>
      <c r="E1543" s="64">
        <v>64910</v>
      </c>
      <c r="F1543" s="65">
        <v>70512</v>
      </c>
      <c r="G1543" s="65">
        <f t="shared" si="33"/>
        <v>5602</v>
      </c>
      <c r="H1543" s="65">
        <v>63905</v>
      </c>
      <c r="I1543" s="66">
        <f t="shared" si="34"/>
        <v>6607</v>
      </c>
      <c r="J1543" s="67">
        <v>9.3700000000000006E-2</v>
      </c>
      <c r="K1543" s="34">
        <v>70616</v>
      </c>
      <c r="L1543" s="56"/>
      <c r="M1543" s="35">
        <f t="shared" si="35"/>
        <v>63905</v>
      </c>
      <c r="N1543" s="35">
        <f t="shared" si="36"/>
        <v>6711</v>
      </c>
      <c r="O1543" s="36">
        <f t="shared" si="32"/>
        <v>9.5035119519655598E-2</v>
      </c>
    </row>
    <row r="1544" spans="1:15" x14ac:dyDescent="0.25">
      <c r="A1544" s="39">
        <v>180302</v>
      </c>
      <c r="B1544" s="30" t="s">
        <v>53</v>
      </c>
      <c r="C1544" s="30" t="s">
        <v>1511</v>
      </c>
      <c r="D1544" s="30" t="s">
        <v>1512</v>
      </c>
      <c r="E1544" s="64">
        <v>4039</v>
      </c>
      <c r="F1544" s="65">
        <v>5050</v>
      </c>
      <c r="G1544" s="65">
        <f t="shared" si="33"/>
        <v>1011</v>
      </c>
      <c r="H1544" s="65">
        <v>2632</v>
      </c>
      <c r="I1544" s="66">
        <f t="shared" si="34"/>
        <v>2418</v>
      </c>
      <c r="J1544" s="67">
        <v>0.4788</v>
      </c>
      <c r="K1544" s="34">
        <v>6440</v>
      </c>
      <c r="L1544" s="56"/>
      <c r="M1544" s="35">
        <f t="shared" si="35"/>
        <v>2632</v>
      </c>
      <c r="N1544" s="35">
        <f t="shared" si="36"/>
        <v>3808</v>
      </c>
      <c r="O1544" s="36">
        <f t="shared" si="32"/>
        <v>0.59130434782608698</v>
      </c>
    </row>
    <row r="1545" spans="1:15" x14ac:dyDescent="0.25">
      <c r="A1545" s="39">
        <v>180303</v>
      </c>
      <c r="B1545" s="30" t="s">
        <v>53</v>
      </c>
      <c r="C1545" s="30" t="s">
        <v>1511</v>
      </c>
      <c r="D1545" s="30" t="s">
        <v>1513</v>
      </c>
      <c r="E1545" s="64">
        <v>4266</v>
      </c>
      <c r="F1545" s="65">
        <v>4690</v>
      </c>
      <c r="G1545" s="65">
        <f t="shared" si="33"/>
        <v>424</v>
      </c>
      <c r="H1545" s="65">
        <v>4256</v>
      </c>
      <c r="I1545" s="66">
        <f t="shared" si="34"/>
        <v>434</v>
      </c>
      <c r="J1545" s="67">
        <v>9.2499999999999999E-2</v>
      </c>
      <c r="K1545" s="34">
        <v>4659</v>
      </c>
      <c r="L1545" s="56"/>
      <c r="M1545" s="35">
        <f t="shared" si="35"/>
        <v>4256</v>
      </c>
      <c r="N1545" s="35">
        <f t="shared" si="36"/>
        <v>403</v>
      </c>
      <c r="O1545" s="36">
        <f t="shared" si="32"/>
        <v>8.6499248765829581E-2</v>
      </c>
    </row>
    <row r="1546" spans="1:15" x14ac:dyDescent="0.25">
      <c r="A1546" s="39">
        <v>190101</v>
      </c>
      <c r="B1546" s="30" t="s">
        <v>54</v>
      </c>
      <c r="C1546" s="30" t="s">
        <v>54</v>
      </c>
      <c r="D1546" s="30" t="s">
        <v>1514</v>
      </c>
      <c r="E1546" s="64">
        <v>24804</v>
      </c>
      <c r="F1546" s="65">
        <v>27110</v>
      </c>
      <c r="G1546" s="65">
        <f t="shared" si="33"/>
        <v>2306</v>
      </c>
      <c r="H1546" s="65">
        <v>23064</v>
      </c>
      <c r="I1546" s="66">
        <f t="shared" si="34"/>
        <v>4046</v>
      </c>
      <c r="J1546" s="67">
        <v>0.1492</v>
      </c>
      <c r="K1546" s="34">
        <v>26896</v>
      </c>
      <c r="L1546" s="56"/>
      <c r="M1546" s="35">
        <f t="shared" si="35"/>
        <v>23064</v>
      </c>
      <c r="N1546" s="35">
        <f t="shared" si="36"/>
        <v>3832</v>
      </c>
      <c r="O1546" s="36">
        <f t="shared" si="32"/>
        <v>0.14247471743010112</v>
      </c>
    </row>
    <row r="1547" spans="1:15" x14ac:dyDescent="0.25">
      <c r="A1547" s="39">
        <v>190102</v>
      </c>
      <c r="B1547" s="30" t="s">
        <v>54</v>
      </c>
      <c r="C1547" s="30" t="s">
        <v>54</v>
      </c>
      <c r="D1547" s="30" t="s">
        <v>1515</v>
      </c>
      <c r="E1547" s="68"/>
      <c r="F1547" s="29">
        <v>0</v>
      </c>
      <c r="G1547" s="29">
        <f t="shared" si="33"/>
        <v>0</v>
      </c>
      <c r="H1547" s="29">
        <v>0</v>
      </c>
      <c r="I1547" s="66">
        <f t="shared" si="34"/>
        <v>0</v>
      </c>
      <c r="J1547" s="69" t="s">
        <v>1834</v>
      </c>
      <c r="K1547" s="34">
        <v>0</v>
      </c>
      <c r="L1547" s="56"/>
      <c r="M1547" s="34">
        <f t="shared" si="35"/>
        <v>0</v>
      </c>
      <c r="N1547" s="34">
        <f t="shared" si="36"/>
        <v>0</v>
      </c>
      <c r="O1547" s="36" t="e">
        <f t="shared" si="32"/>
        <v>#DIV/0!</v>
      </c>
    </row>
    <row r="1548" spans="1:15" x14ac:dyDescent="0.25">
      <c r="A1548" s="39">
        <v>190103</v>
      </c>
      <c r="B1548" s="30" t="s">
        <v>54</v>
      </c>
      <c r="C1548" s="30" t="s">
        <v>54</v>
      </c>
      <c r="D1548" s="30" t="s">
        <v>1516</v>
      </c>
      <c r="E1548" s="64">
        <v>5870</v>
      </c>
      <c r="F1548" s="65">
        <v>6389</v>
      </c>
      <c r="G1548" s="65">
        <f t="shared" si="33"/>
        <v>519</v>
      </c>
      <c r="H1548" s="65">
        <v>4885</v>
      </c>
      <c r="I1548" s="66">
        <f t="shared" si="34"/>
        <v>1504</v>
      </c>
      <c r="J1548" s="67">
        <v>0.2354</v>
      </c>
      <c r="K1548" s="34">
        <v>6363</v>
      </c>
      <c r="L1548" s="56"/>
      <c r="M1548" s="35">
        <f t="shared" si="35"/>
        <v>4885</v>
      </c>
      <c r="N1548" s="35">
        <f t="shared" si="36"/>
        <v>1478</v>
      </c>
      <c r="O1548" s="36">
        <f t="shared" si="32"/>
        <v>0.23228037089423229</v>
      </c>
    </row>
    <row r="1549" spans="1:15" x14ac:dyDescent="0.25">
      <c r="A1549" s="39">
        <v>190104</v>
      </c>
      <c r="B1549" s="30" t="s">
        <v>54</v>
      </c>
      <c r="C1549" s="30" t="s">
        <v>54</v>
      </c>
      <c r="D1549" s="30" t="s">
        <v>1517</v>
      </c>
      <c r="E1549" s="64">
        <v>5371</v>
      </c>
      <c r="F1549" s="65">
        <v>8012</v>
      </c>
      <c r="G1549" s="65">
        <f t="shared" si="33"/>
        <v>2641</v>
      </c>
      <c r="H1549" s="65">
        <v>5056</v>
      </c>
      <c r="I1549" s="66">
        <f t="shared" si="34"/>
        <v>2956</v>
      </c>
      <c r="J1549" s="67">
        <v>0.36890000000000001</v>
      </c>
      <c r="K1549" s="34">
        <v>8034</v>
      </c>
      <c r="L1549" s="56"/>
      <c r="M1549" s="35">
        <f t="shared" si="35"/>
        <v>5056</v>
      </c>
      <c r="N1549" s="35">
        <f t="shared" si="36"/>
        <v>2978</v>
      </c>
      <c r="O1549" s="36">
        <f t="shared" si="32"/>
        <v>0.37067463281055513</v>
      </c>
    </row>
    <row r="1550" spans="1:15" x14ac:dyDescent="0.25">
      <c r="A1550" s="39">
        <v>190105</v>
      </c>
      <c r="B1550" s="30" t="s">
        <v>54</v>
      </c>
      <c r="C1550" s="30" t="s">
        <v>54</v>
      </c>
      <c r="D1550" s="30" t="s">
        <v>1518</v>
      </c>
      <c r="E1550" s="64">
        <v>2415</v>
      </c>
      <c r="F1550" s="65">
        <v>2704</v>
      </c>
      <c r="G1550" s="65">
        <f t="shared" si="33"/>
        <v>289</v>
      </c>
      <c r="H1550" s="65">
        <v>2033</v>
      </c>
      <c r="I1550" s="66">
        <f t="shared" si="34"/>
        <v>671</v>
      </c>
      <c r="J1550" s="67">
        <v>0.2482</v>
      </c>
      <c r="K1550" s="34">
        <v>2751</v>
      </c>
      <c r="L1550" s="56"/>
      <c r="M1550" s="35">
        <f t="shared" si="35"/>
        <v>2033</v>
      </c>
      <c r="N1550" s="35">
        <f t="shared" si="36"/>
        <v>718</v>
      </c>
      <c r="O1550" s="36">
        <f t="shared" si="32"/>
        <v>0.26099600145401675</v>
      </c>
    </row>
    <row r="1551" spans="1:15" x14ac:dyDescent="0.25">
      <c r="A1551" s="39">
        <v>190106</v>
      </c>
      <c r="B1551" s="30" t="s">
        <v>54</v>
      </c>
      <c r="C1551" s="30" t="s">
        <v>54</v>
      </c>
      <c r="D1551" s="30" t="s">
        <v>1519</v>
      </c>
      <c r="E1551" s="68"/>
      <c r="F1551" s="29">
        <v>0</v>
      </c>
      <c r="G1551" s="29">
        <f t="shared" si="33"/>
        <v>0</v>
      </c>
      <c r="H1551" s="29">
        <v>0</v>
      </c>
      <c r="I1551" s="66">
        <f t="shared" si="34"/>
        <v>0</v>
      </c>
      <c r="J1551" s="69" t="s">
        <v>1834</v>
      </c>
      <c r="K1551" s="34">
        <v>0</v>
      </c>
      <c r="L1551" s="56"/>
      <c r="M1551" s="34">
        <f t="shared" si="35"/>
        <v>0</v>
      </c>
      <c r="N1551" s="34">
        <f t="shared" si="36"/>
        <v>0</v>
      </c>
      <c r="O1551" s="36" t="e">
        <f t="shared" si="32"/>
        <v>#DIV/0!</v>
      </c>
    </row>
    <row r="1552" spans="1:15" x14ac:dyDescent="0.25">
      <c r="A1552" s="39">
        <v>190107</v>
      </c>
      <c r="B1552" s="30" t="s">
        <v>54</v>
      </c>
      <c r="C1552" s="30" t="s">
        <v>54</v>
      </c>
      <c r="D1552" s="30" t="s">
        <v>832</v>
      </c>
      <c r="E1552" s="64">
        <v>4277</v>
      </c>
      <c r="F1552" s="65">
        <v>4824</v>
      </c>
      <c r="G1552" s="65">
        <f t="shared" si="33"/>
        <v>547</v>
      </c>
      <c r="H1552" s="65">
        <v>4140</v>
      </c>
      <c r="I1552" s="66">
        <f t="shared" si="34"/>
        <v>684</v>
      </c>
      <c r="J1552" s="67">
        <v>0.14180000000000001</v>
      </c>
      <c r="K1552" s="34">
        <v>4635</v>
      </c>
      <c r="L1552" s="56"/>
      <c r="M1552" s="35">
        <f t="shared" si="35"/>
        <v>4140</v>
      </c>
      <c r="N1552" s="35">
        <f t="shared" si="36"/>
        <v>495</v>
      </c>
      <c r="O1552" s="36">
        <f t="shared" si="32"/>
        <v>0.10679611650485436</v>
      </c>
    </row>
    <row r="1553" spans="1:15" x14ac:dyDescent="0.25">
      <c r="A1553" s="39">
        <v>190108</v>
      </c>
      <c r="B1553" s="30" t="s">
        <v>54</v>
      </c>
      <c r="C1553" s="30" t="s">
        <v>54</v>
      </c>
      <c r="D1553" s="30" t="s">
        <v>1520</v>
      </c>
      <c r="E1553" s="68"/>
      <c r="F1553" s="29">
        <v>0</v>
      </c>
      <c r="G1553" s="29">
        <f t="shared" si="33"/>
        <v>0</v>
      </c>
      <c r="H1553" s="29">
        <v>0</v>
      </c>
      <c r="I1553" s="66">
        <f t="shared" si="34"/>
        <v>0</v>
      </c>
      <c r="J1553" s="69" t="s">
        <v>1834</v>
      </c>
      <c r="K1553" s="34">
        <v>0</v>
      </c>
      <c r="L1553" s="56"/>
      <c r="M1553" s="34">
        <f t="shared" si="35"/>
        <v>0</v>
      </c>
      <c r="N1553" s="34">
        <f t="shared" si="36"/>
        <v>0</v>
      </c>
      <c r="O1553" s="36" t="e">
        <f t="shared" si="32"/>
        <v>#DIV/0!</v>
      </c>
    </row>
    <row r="1554" spans="1:15" x14ac:dyDescent="0.25">
      <c r="A1554" s="39">
        <v>190109</v>
      </c>
      <c r="B1554" s="30" t="s">
        <v>54</v>
      </c>
      <c r="C1554" s="30" t="s">
        <v>54</v>
      </c>
      <c r="D1554" s="30" t="s">
        <v>1521</v>
      </c>
      <c r="E1554" s="64">
        <v>4934</v>
      </c>
      <c r="F1554" s="65">
        <v>5589</v>
      </c>
      <c r="G1554" s="65">
        <f t="shared" si="33"/>
        <v>655</v>
      </c>
      <c r="H1554" s="65">
        <v>4227</v>
      </c>
      <c r="I1554" s="66">
        <f t="shared" si="34"/>
        <v>1362</v>
      </c>
      <c r="J1554" s="67">
        <v>0.2437</v>
      </c>
      <c r="K1554" s="34">
        <v>5227</v>
      </c>
      <c r="L1554" s="56"/>
      <c r="M1554" s="35">
        <f t="shared" si="35"/>
        <v>4227</v>
      </c>
      <c r="N1554" s="35">
        <f t="shared" si="36"/>
        <v>1000</v>
      </c>
      <c r="O1554" s="36">
        <f t="shared" si="32"/>
        <v>0.19131432944327531</v>
      </c>
    </row>
    <row r="1555" spans="1:15" x14ac:dyDescent="0.25">
      <c r="A1555" s="39">
        <v>190110</v>
      </c>
      <c r="B1555" s="30" t="s">
        <v>54</v>
      </c>
      <c r="C1555" s="30" t="s">
        <v>54</v>
      </c>
      <c r="D1555" s="30" t="s">
        <v>1522</v>
      </c>
      <c r="E1555" s="68"/>
      <c r="F1555" s="29">
        <v>0</v>
      </c>
      <c r="G1555" s="29">
        <f t="shared" si="33"/>
        <v>0</v>
      </c>
      <c r="H1555" s="29">
        <v>0</v>
      </c>
      <c r="I1555" s="66">
        <f t="shared" si="34"/>
        <v>0</v>
      </c>
      <c r="J1555" s="69" t="s">
        <v>1834</v>
      </c>
      <c r="K1555" s="34">
        <v>0</v>
      </c>
      <c r="L1555" s="56"/>
      <c r="M1555" s="34">
        <f t="shared" si="35"/>
        <v>0</v>
      </c>
      <c r="N1555" s="34">
        <f t="shared" si="36"/>
        <v>0</v>
      </c>
      <c r="O1555" s="36" t="e">
        <f t="shared" si="32"/>
        <v>#DIV/0!</v>
      </c>
    </row>
    <row r="1556" spans="1:15" x14ac:dyDescent="0.25">
      <c r="A1556" s="39">
        <v>190111</v>
      </c>
      <c r="B1556" s="30" t="s">
        <v>54</v>
      </c>
      <c r="C1556" s="30" t="s">
        <v>54</v>
      </c>
      <c r="D1556" s="30" t="s">
        <v>1523</v>
      </c>
      <c r="E1556" s="64">
        <v>2813</v>
      </c>
      <c r="F1556" s="65">
        <v>3594</v>
      </c>
      <c r="G1556" s="65">
        <f t="shared" si="33"/>
        <v>781</v>
      </c>
      <c r="H1556" s="65">
        <v>2760</v>
      </c>
      <c r="I1556" s="66">
        <f t="shared" si="34"/>
        <v>834</v>
      </c>
      <c r="J1556" s="67">
        <v>0.2321</v>
      </c>
      <c r="K1556" s="34">
        <v>3652</v>
      </c>
      <c r="L1556" s="56"/>
      <c r="M1556" s="35">
        <f t="shared" si="35"/>
        <v>2760</v>
      </c>
      <c r="N1556" s="35">
        <f t="shared" si="36"/>
        <v>892</v>
      </c>
      <c r="O1556" s="36">
        <f t="shared" si="32"/>
        <v>0.24424972617743701</v>
      </c>
    </row>
    <row r="1557" spans="1:15" x14ac:dyDescent="0.25">
      <c r="A1557" s="39">
        <v>190112</v>
      </c>
      <c r="B1557" s="30" t="s">
        <v>54</v>
      </c>
      <c r="C1557" s="30" t="s">
        <v>54</v>
      </c>
      <c r="D1557" s="30" t="s">
        <v>1524</v>
      </c>
      <c r="E1557" s="68"/>
      <c r="F1557" s="29">
        <v>0</v>
      </c>
      <c r="G1557" s="29">
        <f t="shared" si="33"/>
        <v>0</v>
      </c>
      <c r="H1557" s="29">
        <v>0</v>
      </c>
      <c r="I1557" s="66">
        <f t="shared" si="34"/>
        <v>0</v>
      </c>
      <c r="J1557" s="69" t="s">
        <v>1834</v>
      </c>
      <c r="K1557" s="34">
        <v>0</v>
      </c>
      <c r="L1557" s="56"/>
      <c r="M1557" s="34">
        <f t="shared" si="35"/>
        <v>0</v>
      </c>
      <c r="N1557" s="34">
        <f t="shared" si="36"/>
        <v>0</v>
      </c>
      <c r="O1557" s="36" t="e">
        <f t="shared" si="32"/>
        <v>#DIV/0!</v>
      </c>
    </row>
    <row r="1558" spans="1:15" x14ac:dyDescent="0.25">
      <c r="A1558" s="39">
        <v>190113</v>
      </c>
      <c r="B1558" s="30" t="s">
        <v>54</v>
      </c>
      <c r="C1558" s="30" t="s">
        <v>54</v>
      </c>
      <c r="D1558" s="30" t="s">
        <v>1172</v>
      </c>
      <c r="E1558" s="64">
        <v>20078</v>
      </c>
      <c r="F1558" s="65">
        <v>26657</v>
      </c>
      <c r="G1558" s="65">
        <f t="shared" si="33"/>
        <v>6579</v>
      </c>
      <c r="H1558" s="65">
        <v>19579</v>
      </c>
      <c r="I1558" s="66">
        <f t="shared" si="34"/>
        <v>7078</v>
      </c>
      <c r="J1558" s="67">
        <v>0.26550000000000001</v>
      </c>
      <c r="K1558" s="34">
        <v>26729</v>
      </c>
      <c r="L1558" s="29">
        <v>0</v>
      </c>
      <c r="M1558" s="35">
        <f t="shared" si="35"/>
        <v>19579</v>
      </c>
      <c r="N1558" s="35">
        <f t="shared" si="36"/>
        <v>7150</v>
      </c>
      <c r="O1558" s="36">
        <f t="shared" si="32"/>
        <v>0.26749971940588874</v>
      </c>
    </row>
    <row r="1559" spans="1:15" x14ac:dyDescent="0.25">
      <c r="A1559" s="39">
        <v>190201</v>
      </c>
      <c r="B1559" s="30" t="s">
        <v>54</v>
      </c>
      <c r="C1559" s="30" t="s">
        <v>1525</v>
      </c>
      <c r="D1559" s="30" t="s">
        <v>1526</v>
      </c>
      <c r="E1559" s="64">
        <v>3809</v>
      </c>
      <c r="F1559" s="65">
        <v>4456</v>
      </c>
      <c r="G1559" s="65">
        <f t="shared" si="33"/>
        <v>647</v>
      </c>
      <c r="H1559" s="65">
        <v>4400</v>
      </c>
      <c r="I1559" s="66">
        <f t="shared" si="34"/>
        <v>56</v>
      </c>
      <c r="J1559" s="67">
        <v>1.26E-2</v>
      </c>
      <c r="K1559" s="35">
        <v>4451</v>
      </c>
      <c r="L1559" s="56"/>
      <c r="M1559" s="35">
        <f t="shared" si="35"/>
        <v>4400</v>
      </c>
      <c r="N1559" s="35">
        <f t="shared" si="36"/>
        <v>51</v>
      </c>
      <c r="O1559" s="36">
        <f t="shared" si="32"/>
        <v>1.1458099303527296E-2</v>
      </c>
    </row>
    <row r="1560" spans="1:15" x14ac:dyDescent="0.25">
      <c r="A1560" s="39">
        <v>190202</v>
      </c>
      <c r="B1560" s="30" t="s">
        <v>54</v>
      </c>
      <c r="C1560" s="30" t="s">
        <v>1525</v>
      </c>
      <c r="D1560" s="30" t="s">
        <v>1527</v>
      </c>
      <c r="E1560" s="68"/>
      <c r="F1560" s="29">
        <v>0</v>
      </c>
      <c r="G1560" s="29">
        <f t="shared" si="33"/>
        <v>0</v>
      </c>
      <c r="H1560" s="29">
        <v>0</v>
      </c>
      <c r="I1560" s="66">
        <f t="shared" si="34"/>
        <v>0</v>
      </c>
      <c r="J1560" s="69" t="s">
        <v>1834</v>
      </c>
      <c r="K1560" s="34">
        <v>0</v>
      </c>
      <c r="L1560" s="56"/>
      <c r="M1560" s="34">
        <f t="shared" si="35"/>
        <v>0</v>
      </c>
      <c r="N1560" s="34">
        <f t="shared" si="36"/>
        <v>0</v>
      </c>
      <c r="O1560" s="36" t="e">
        <f t="shared" si="32"/>
        <v>#DIV/0!</v>
      </c>
    </row>
    <row r="1561" spans="1:15" x14ac:dyDescent="0.25">
      <c r="A1561" s="39">
        <v>190203</v>
      </c>
      <c r="B1561" s="30" t="s">
        <v>54</v>
      </c>
      <c r="C1561" s="30" t="s">
        <v>1525</v>
      </c>
      <c r="D1561" s="30" t="s">
        <v>1528</v>
      </c>
      <c r="E1561" s="68"/>
      <c r="F1561" s="29">
        <v>0</v>
      </c>
      <c r="G1561" s="29">
        <f t="shared" si="33"/>
        <v>0</v>
      </c>
      <c r="H1561" s="29">
        <v>0</v>
      </c>
      <c r="I1561" s="66">
        <f t="shared" si="34"/>
        <v>0</v>
      </c>
      <c r="J1561" s="69" t="s">
        <v>1834</v>
      </c>
      <c r="K1561" s="34">
        <v>0</v>
      </c>
      <c r="L1561" s="56"/>
      <c r="M1561" s="34">
        <f t="shared" si="35"/>
        <v>0</v>
      </c>
      <c r="N1561" s="34">
        <f t="shared" si="36"/>
        <v>0</v>
      </c>
      <c r="O1561" s="36" t="e">
        <f t="shared" si="32"/>
        <v>#DIV/0!</v>
      </c>
    </row>
    <row r="1562" spans="1:15" x14ac:dyDescent="0.25">
      <c r="A1562" s="39">
        <v>190204</v>
      </c>
      <c r="B1562" s="30" t="s">
        <v>54</v>
      </c>
      <c r="C1562" s="30" t="s">
        <v>1525</v>
      </c>
      <c r="D1562" s="30" t="s">
        <v>1529</v>
      </c>
      <c r="E1562" s="68"/>
      <c r="F1562" s="29">
        <v>0</v>
      </c>
      <c r="G1562" s="29">
        <f t="shared" si="33"/>
        <v>0</v>
      </c>
      <c r="H1562" s="29">
        <v>0</v>
      </c>
      <c r="I1562" s="66">
        <f t="shared" si="34"/>
        <v>0</v>
      </c>
      <c r="J1562" s="69" t="s">
        <v>1834</v>
      </c>
      <c r="K1562" s="34">
        <v>0</v>
      </c>
      <c r="L1562" s="56"/>
      <c r="M1562" s="34">
        <f t="shared" si="35"/>
        <v>0</v>
      </c>
      <c r="N1562" s="34">
        <f t="shared" si="36"/>
        <v>0</v>
      </c>
      <c r="O1562" s="36" t="e">
        <f t="shared" si="32"/>
        <v>#DIV/0!</v>
      </c>
    </row>
    <row r="1563" spans="1:15" x14ac:dyDescent="0.25">
      <c r="A1563" s="39">
        <v>190205</v>
      </c>
      <c r="B1563" s="30" t="s">
        <v>54</v>
      </c>
      <c r="C1563" s="30" t="s">
        <v>1525</v>
      </c>
      <c r="D1563" s="30" t="s">
        <v>1530</v>
      </c>
      <c r="E1563" s="68"/>
      <c r="F1563" s="29">
        <v>0</v>
      </c>
      <c r="G1563" s="29">
        <f t="shared" si="33"/>
        <v>0</v>
      </c>
      <c r="H1563" s="29">
        <v>0</v>
      </c>
      <c r="I1563" s="66">
        <f t="shared" si="34"/>
        <v>0</v>
      </c>
      <c r="J1563" s="69" t="s">
        <v>1834</v>
      </c>
      <c r="K1563" s="34">
        <v>0</v>
      </c>
      <c r="L1563" s="56"/>
      <c r="M1563" s="34">
        <f t="shared" si="35"/>
        <v>0</v>
      </c>
      <c r="N1563" s="34">
        <f t="shared" si="36"/>
        <v>0</v>
      </c>
      <c r="O1563" s="36" t="e">
        <f t="shared" si="32"/>
        <v>#DIV/0!</v>
      </c>
    </row>
    <row r="1564" spans="1:15" x14ac:dyDescent="0.25">
      <c r="A1564" s="39">
        <v>190206</v>
      </c>
      <c r="B1564" s="30" t="s">
        <v>54</v>
      </c>
      <c r="C1564" s="30" t="s">
        <v>1525</v>
      </c>
      <c r="D1564" s="30" t="s">
        <v>1531</v>
      </c>
      <c r="E1564" s="64">
        <v>2262</v>
      </c>
      <c r="F1564" s="65">
        <v>2143</v>
      </c>
      <c r="G1564" s="65">
        <f t="shared" si="33"/>
        <v>-119</v>
      </c>
      <c r="H1564" s="65">
        <v>1598</v>
      </c>
      <c r="I1564" s="66">
        <f t="shared" si="34"/>
        <v>545</v>
      </c>
      <c r="J1564" s="67">
        <v>0.25430000000000003</v>
      </c>
      <c r="K1564" s="34">
        <v>2143</v>
      </c>
      <c r="L1564" s="56"/>
      <c r="M1564" s="35">
        <f t="shared" si="35"/>
        <v>1598</v>
      </c>
      <c r="N1564" s="35">
        <f t="shared" si="36"/>
        <v>545</v>
      </c>
      <c r="O1564" s="36">
        <f t="shared" si="32"/>
        <v>0.25431637890807279</v>
      </c>
    </row>
    <row r="1565" spans="1:15" x14ac:dyDescent="0.25">
      <c r="A1565" s="39">
        <v>190207</v>
      </c>
      <c r="B1565" s="30" t="s">
        <v>54</v>
      </c>
      <c r="C1565" s="30" t="s">
        <v>1525</v>
      </c>
      <c r="D1565" s="30" t="s">
        <v>1532</v>
      </c>
      <c r="E1565" s="68"/>
      <c r="F1565" s="29">
        <v>0</v>
      </c>
      <c r="G1565" s="29">
        <f t="shared" si="33"/>
        <v>0</v>
      </c>
      <c r="H1565" s="29">
        <v>0</v>
      </c>
      <c r="I1565" s="66">
        <f t="shared" si="34"/>
        <v>0</v>
      </c>
      <c r="J1565" s="69" t="s">
        <v>1834</v>
      </c>
      <c r="K1565" s="34">
        <v>0</v>
      </c>
      <c r="L1565" s="56"/>
      <c r="M1565" s="34">
        <f t="shared" si="35"/>
        <v>0</v>
      </c>
      <c r="N1565" s="34">
        <f t="shared" si="36"/>
        <v>0</v>
      </c>
      <c r="O1565" s="36" t="e">
        <f t="shared" si="32"/>
        <v>#DIV/0!</v>
      </c>
    </row>
    <row r="1566" spans="1:15" x14ac:dyDescent="0.25">
      <c r="A1566" s="39">
        <v>190208</v>
      </c>
      <c r="B1566" s="30" t="s">
        <v>54</v>
      </c>
      <c r="C1566" s="30" t="s">
        <v>1525</v>
      </c>
      <c r="D1566" s="30" t="s">
        <v>403</v>
      </c>
      <c r="E1566" s="68"/>
      <c r="F1566" s="29">
        <v>0</v>
      </c>
      <c r="G1566" s="29">
        <f t="shared" si="33"/>
        <v>0</v>
      </c>
      <c r="H1566" s="29">
        <v>0</v>
      </c>
      <c r="I1566" s="66">
        <f t="shared" si="34"/>
        <v>0</v>
      </c>
      <c r="J1566" s="69" t="s">
        <v>1834</v>
      </c>
      <c r="K1566" s="34">
        <v>0</v>
      </c>
      <c r="L1566" s="56"/>
      <c r="M1566" s="34">
        <f t="shared" si="35"/>
        <v>0</v>
      </c>
      <c r="N1566" s="34">
        <f t="shared" si="36"/>
        <v>0</v>
      </c>
      <c r="O1566" s="36" t="e">
        <f t="shared" si="32"/>
        <v>#DIV/0!</v>
      </c>
    </row>
    <row r="1567" spans="1:15" x14ac:dyDescent="0.25">
      <c r="A1567" s="39">
        <v>190301</v>
      </c>
      <c r="B1567" s="30" t="s">
        <v>54</v>
      </c>
      <c r="C1567" s="30" t="s">
        <v>1533</v>
      </c>
      <c r="D1567" s="30" t="s">
        <v>1533</v>
      </c>
      <c r="E1567" s="64">
        <v>10430</v>
      </c>
      <c r="F1567" s="65">
        <v>11746</v>
      </c>
      <c r="G1567" s="65">
        <f t="shared" si="33"/>
        <v>1316</v>
      </c>
      <c r="H1567" s="65">
        <v>10363</v>
      </c>
      <c r="I1567" s="66">
        <f t="shared" si="34"/>
        <v>1383</v>
      </c>
      <c r="J1567" s="67">
        <v>0.1177</v>
      </c>
      <c r="K1567" s="34">
        <v>11955</v>
      </c>
      <c r="L1567" s="56"/>
      <c r="M1567" s="35">
        <f t="shared" si="35"/>
        <v>10363</v>
      </c>
      <c r="N1567" s="35">
        <f t="shared" si="36"/>
        <v>1592</v>
      </c>
      <c r="O1567" s="36">
        <f t="shared" si="32"/>
        <v>0.13316603931409451</v>
      </c>
    </row>
    <row r="1568" spans="1:15" x14ac:dyDescent="0.25">
      <c r="A1568" s="39">
        <v>190302</v>
      </c>
      <c r="B1568" s="30" t="s">
        <v>54</v>
      </c>
      <c r="C1568" s="30" t="s">
        <v>1533</v>
      </c>
      <c r="D1568" s="30" t="s">
        <v>1534</v>
      </c>
      <c r="E1568" s="68"/>
      <c r="F1568" s="29">
        <v>0</v>
      </c>
      <c r="G1568" s="29">
        <f t="shared" si="33"/>
        <v>0</v>
      </c>
      <c r="H1568" s="29">
        <v>0</v>
      </c>
      <c r="I1568" s="66">
        <f t="shared" si="34"/>
        <v>0</v>
      </c>
      <c r="J1568" s="69" t="s">
        <v>1834</v>
      </c>
      <c r="K1568" s="34">
        <v>0</v>
      </c>
      <c r="L1568" s="29">
        <v>0</v>
      </c>
      <c r="M1568" s="34">
        <f t="shared" si="35"/>
        <v>0</v>
      </c>
      <c r="N1568" s="34">
        <f t="shared" si="36"/>
        <v>0</v>
      </c>
      <c r="O1568" s="36" t="e">
        <f t="shared" si="32"/>
        <v>#DIV/0!</v>
      </c>
    </row>
    <row r="1569" spans="1:15" x14ac:dyDescent="0.25">
      <c r="A1569" s="39">
        <v>190303</v>
      </c>
      <c r="B1569" s="30" t="s">
        <v>54</v>
      </c>
      <c r="C1569" s="30" t="s">
        <v>1533</v>
      </c>
      <c r="D1569" s="30" t="s">
        <v>1535</v>
      </c>
      <c r="E1569" s="68"/>
      <c r="F1569" s="29">
        <v>0</v>
      </c>
      <c r="G1569" s="29">
        <f t="shared" si="33"/>
        <v>0</v>
      </c>
      <c r="H1569" s="29">
        <v>0</v>
      </c>
      <c r="I1569" s="66">
        <f t="shared" si="34"/>
        <v>0</v>
      </c>
      <c r="J1569" s="69" t="s">
        <v>1834</v>
      </c>
      <c r="K1569" s="34">
        <v>0</v>
      </c>
      <c r="L1569" s="56"/>
      <c r="M1569" s="34">
        <f t="shared" si="35"/>
        <v>0</v>
      </c>
      <c r="N1569" s="34">
        <f t="shared" si="36"/>
        <v>0</v>
      </c>
      <c r="O1569" s="36" t="e">
        <f t="shared" si="32"/>
        <v>#DIV/0!</v>
      </c>
    </row>
    <row r="1570" spans="1:15" x14ac:dyDescent="0.25">
      <c r="A1570" s="39">
        <v>190304</v>
      </c>
      <c r="B1570" s="30" t="s">
        <v>54</v>
      </c>
      <c r="C1570" s="30" t="s">
        <v>1533</v>
      </c>
      <c r="D1570" s="30" t="s">
        <v>1536</v>
      </c>
      <c r="E1570" s="68"/>
      <c r="F1570" s="29">
        <v>0</v>
      </c>
      <c r="G1570" s="29">
        <f t="shared" si="33"/>
        <v>0</v>
      </c>
      <c r="H1570" s="29">
        <v>0</v>
      </c>
      <c r="I1570" s="66">
        <f t="shared" si="34"/>
        <v>0</v>
      </c>
      <c r="J1570" s="69" t="s">
        <v>1834</v>
      </c>
      <c r="K1570" s="34">
        <v>0</v>
      </c>
      <c r="L1570" s="29">
        <v>0</v>
      </c>
      <c r="M1570" s="34">
        <f t="shared" si="35"/>
        <v>0</v>
      </c>
      <c r="N1570" s="34">
        <f t="shared" si="36"/>
        <v>0</v>
      </c>
      <c r="O1570" s="36" t="e">
        <f t="shared" si="32"/>
        <v>#DIV/0!</v>
      </c>
    </row>
    <row r="1571" spans="1:15" x14ac:dyDescent="0.25">
      <c r="A1571" s="39">
        <v>190305</v>
      </c>
      <c r="B1571" s="30" t="s">
        <v>54</v>
      </c>
      <c r="C1571" s="30" t="s">
        <v>1533</v>
      </c>
      <c r="D1571" s="30" t="s">
        <v>1537</v>
      </c>
      <c r="E1571" s="68"/>
      <c r="F1571" s="29">
        <v>0</v>
      </c>
      <c r="G1571" s="29">
        <f t="shared" si="33"/>
        <v>0</v>
      </c>
      <c r="H1571" s="29">
        <v>0</v>
      </c>
      <c r="I1571" s="66">
        <f t="shared" si="34"/>
        <v>0</v>
      </c>
      <c r="J1571" s="69" t="s">
        <v>1834</v>
      </c>
      <c r="K1571" s="34">
        <v>0</v>
      </c>
      <c r="L1571" s="56"/>
      <c r="M1571" s="34">
        <f t="shared" si="35"/>
        <v>0</v>
      </c>
      <c r="N1571" s="34">
        <f t="shared" si="36"/>
        <v>0</v>
      </c>
      <c r="O1571" s="36" t="e">
        <f t="shared" si="32"/>
        <v>#DIV/0!</v>
      </c>
    </row>
    <row r="1572" spans="1:15" x14ac:dyDescent="0.25">
      <c r="A1572" s="39">
        <v>190306</v>
      </c>
      <c r="B1572" s="30" t="s">
        <v>54</v>
      </c>
      <c r="C1572" s="30" t="s">
        <v>1533</v>
      </c>
      <c r="D1572" s="30" t="s">
        <v>1538</v>
      </c>
      <c r="E1572" s="64">
        <v>5809</v>
      </c>
      <c r="F1572" s="65">
        <v>7348</v>
      </c>
      <c r="G1572" s="65">
        <f t="shared" si="33"/>
        <v>1539</v>
      </c>
      <c r="H1572" s="65">
        <v>2675</v>
      </c>
      <c r="I1572" s="66">
        <f t="shared" si="34"/>
        <v>4673</v>
      </c>
      <c r="J1572" s="67">
        <v>0.63600000000000001</v>
      </c>
      <c r="K1572" s="34">
        <v>7789</v>
      </c>
      <c r="L1572" s="29">
        <v>0</v>
      </c>
      <c r="M1572" s="35">
        <f t="shared" si="35"/>
        <v>2675</v>
      </c>
      <c r="N1572" s="35">
        <f t="shared" si="36"/>
        <v>5114</v>
      </c>
      <c r="O1572" s="36">
        <f t="shared" si="32"/>
        <v>0.65656695339581461</v>
      </c>
    </row>
    <row r="1573" spans="1:15" x14ac:dyDescent="0.25">
      <c r="A1573" s="39">
        <v>190307</v>
      </c>
      <c r="B1573" s="30" t="s">
        <v>54</v>
      </c>
      <c r="C1573" s="30" t="s">
        <v>1533</v>
      </c>
      <c r="D1573" s="30" t="s">
        <v>1539</v>
      </c>
      <c r="E1573" s="64">
        <v>10396</v>
      </c>
      <c r="F1573" s="65">
        <v>12042</v>
      </c>
      <c r="G1573" s="65">
        <f t="shared" si="33"/>
        <v>1646</v>
      </c>
      <c r="H1573" s="65">
        <v>10370</v>
      </c>
      <c r="I1573" s="66">
        <f t="shared" si="34"/>
        <v>1672</v>
      </c>
      <c r="J1573" s="67">
        <v>0.13880000000000001</v>
      </c>
      <c r="K1573" s="34">
        <v>12148</v>
      </c>
      <c r="L1573" s="29">
        <v>0</v>
      </c>
      <c r="M1573" s="35">
        <f t="shared" si="35"/>
        <v>10370</v>
      </c>
      <c r="N1573" s="35">
        <f t="shared" si="36"/>
        <v>1778</v>
      </c>
      <c r="O1573" s="36">
        <f t="shared" si="32"/>
        <v>0.14636154099440238</v>
      </c>
    </row>
    <row r="1574" spans="1:15" x14ac:dyDescent="0.25">
      <c r="A1574" s="39">
        <v>190308</v>
      </c>
      <c r="B1574" s="30" t="s">
        <v>54</v>
      </c>
      <c r="C1574" s="30" t="s">
        <v>1533</v>
      </c>
      <c r="D1574" s="30" t="s">
        <v>1540</v>
      </c>
      <c r="E1574" s="64">
        <v>6496</v>
      </c>
      <c r="F1574" s="65">
        <v>8072</v>
      </c>
      <c r="G1574" s="65">
        <f t="shared" si="33"/>
        <v>1576</v>
      </c>
      <c r="H1574" s="65">
        <v>2107</v>
      </c>
      <c r="I1574" s="66">
        <f t="shared" si="34"/>
        <v>5965</v>
      </c>
      <c r="J1574" s="67">
        <v>0.73899999999999999</v>
      </c>
      <c r="K1574" s="34">
        <v>8674</v>
      </c>
      <c r="L1574" s="29">
        <v>0</v>
      </c>
      <c r="M1574" s="35">
        <f t="shared" si="35"/>
        <v>2107</v>
      </c>
      <c r="N1574" s="35">
        <f t="shared" si="36"/>
        <v>6567</v>
      </c>
      <c r="O1574" s="36">
        <f t="shared" si="32"/>
        <v>0.75709015448466677</v>
      </c>
    </row>
    <row r="1575" spans="1:15" x14ac:dyDescent="0.25">
      <c r="A1575" s="39">
        <v>200101</v>
      </c>
      <c r="B1575" s="30" t="s">
        <v>55</v>
      </c>
      <c r="C1575" s="30" t="s">
        <v>55</v>
      </c>
      <c r="D1575" s="30" t="s">
        <v>55</v>
      </c>
      <c r="E1575" s="64">
        <v>133367</v>
      </c>
      <c r="F1575" s="65">
        <v>165884</v>
      </c>
      <c r="G1575" s="65">
        <f t="shared" si="33"/>
        <v>32517</v>
      </c>
      <c r="H1575" s="65">
        <v>126272</v>
      </c>
      <c r="I1575" s="66">
        <f t="shared" si="34"/>
        <v>39612</v>
      </c>
      <c r="J1575" s="67">
        <v>0.23880000000000001</v>
      </c>
      <c r="K1575" s="34">
        <v>169881</v>
      </c>
      <c r="L1575" s="29">
        <v>0</v>
      </c>
      <c r="M1575" s="35">
        <f t="shared" si="35"/>
        <v>126272</v>
      </c>
      <c r="N1575" s="35">
        <f t="shared" si="36"/>
        <v>43609</v>
      </c>
      <c r="O1575" s="36">
        <f t="shared" si="32"/>
        <v>0.25670322166693155</v>
      </c>
    </row>
    <row r="1576" spans="1:15" x14ac:dyDescent="0.25">
      <c r="A1576" s="39">
        <v>200104</v>
      </c>
      <c r="B1576" s="30" t="s">
        <v>55</v>
      </c>
      <c r="C1576" s="30" t="s">
        <v>55</v>
      </c>
      <c r="D1576" s="30" t="s">
        <v>455</v>
      </c>
      <c r="E1576" s="64">
        <v>148503</v>
      </c>
      <c r="F1576" s="65">
        <v>168247</v>
      </c>
      <c r="G1576" s="65">
        <f t="shared" si="33"/>
        <v>19744</v>
      </c>
      <c r="H1576" s="65">
        <v>127436</v>
      </c>
      <c r="I1576" s="66">
        <f t="shared" si="34"/>
        <v>40811</v>
      </c>
      <c r="J1576" s="67">
        <v>0.24260000000000001</v>
      </c>
      <c r="K1576" s="34">
        <v>173800</v>
      </c>
      <c r="L1576" s="56"/>
      <c r="M1576" s="35">
        <f t="shared" si="35"/>
        <v>127436</v>
      </c>
      <c r="N1576" s="35">
        <f t="shared" si="36"/>
        <v>46364</v>
      </c>
      <c r="O1576" s="36">
        <f t="shared" si="32"/>
        <v>0.26676639815880321</v>
      </c>
    </row>
    <row r="1577" spans="1:15" x14ac:dyDescent="0.25">
      <c r="A1577" s="39">
        <v>200105</v>
      </c>
      <c r="B1577" s="30" t="s">
        <v>55</v>
      </c>
      <c r="C1577" s="30" t="s">
        <v>55</v>
      </c>
      <c r="D1577" s="30" t="s">
        <v>1541</v>
      </c>
      <c r="E1577" s="64">
        <v>64410</v>
      </c>
      <c r="F1577" s="65">
        <v>67373</v>
      </c>
      <c r="G1577" s="65">
        <f t="shared" si="33"/>
        <v>2963</v>
      </c>
      <c r="H1577" s="65">
        <v>45332</v>
      </c>
      <c r="I1577" s="66">
        <f t="shared" si="34"/>
        <v>22041</v>
      </c>
      <c r="J1577" s="67">
        <v>0.3271</v>
      </c>
      <c r="K1577" s="34">
        <v>68209</v>
      </c>
      <c r="L1577" s="29">
        <v>10391</v>
      </c>
      <c r="M1577" s="35">
        <f t="shared" si="35"/>
        <v>55723</v>
      </c>
      <c r="N1577" s="35">
        <f t="shared" si="36"/>
        <v>12486</v>
      </c>
      <c r="O1577" s="36">
        <f t="shared" si="32"/>
        <v>0.18305502206453694</v>
      </c>
    </row>
    <row r="1578" spans="1:15" x14ac:dyDescent="0.25">
      <c r="A1578" s="39">
        <v>200107</v>
      </c>
      <c r="B1578" s="30" t="s">
        <v>55</v>
      </c>
      <c r="C1578" s="30" t="s">
        <v>55</v>
      </c>
      <c r="D1578" s="30" t="s">
        <v>1542</v>
      </c>
      <c r="E1578" s="64">
        <v>16612</v>
      </c>
      <c r="F1578" s="65">
        <v>17534</v>
      </c>
      <c r="G1578" s="65">
        <f t="shared" si="33"/>
        <v>922</v>
      </c>
      <c r="H1578" s="65">
        <v>9482</v>
      </c>
      <c r="I1578" s="66">
        <f t="shared" si="34"/>
        <v>8052</v>
      </c>
      <c r="J1578" s="67">
        <v>0.4592</v>
      </c>
      <c r="K1578" s="34">
        <v>18054</v>
      </c>
      <c r="L1578" s="56"/>
      <c r="M1578" s="35">
        <f t="shared" si="35"/>
        <v>9482</v>
      </c>
      <c r="N1578" s="35">
        <f t="shared" si="36"/>
        <v>8572</v>
      </c>
      <c r="O1578" s="36">
        <f t="shared" si="32"/>
        <v>0.47479782873601417</v>
      </c>
    </row>
    <row r="1579" spans="1:15" x14ac:dyDescent="0.25">
      <c r="A1579" s="39">
        <v>200108</v>
      </c>
      <c r="B1579" s="30" t="s">
        <v>55</v>
      </c>
      <c r="C1579" s="30" t="s">
        <v>55</v>
      </c>
      <c r="D1579" s="30" t="s">
        <v>1543</v>
      </c>
      <c r="E1579" s="64">
        <v>2286</v>
      </c>
      <c r="F1579" s="65">
        <v>2569</v>
      </c>
      <c r="G1579" s="65">
        <f t="shared" si="33"/>
        <v>283</v>
      </c>
      <c r="H1579" s="65">
        <v>1379</v>
      </c>
      <c r="I1579" s="66">
        <f t="shared" si="34"/>
        <v>1190</v>
      </c>
      <c r="J1579" s="67">
        <v>0.4632</v>
      </c>
      <c r="K1579" s="34">
        <v>2789</v>
      </c>
      <c r="L1579" s="56"/>
      <c r="M1579" s="35">
        <f t="shared" si="35"/>
        <v>1379</v>
      </c>
      <c r="N1579" s="35">
        <f t="shared" si="36"/>
        <v>1410</v>
      </c>
      <c r="O1579" s="36">
        <f t="shared" si="32"/>
        <v>0.50555754750806736</v>
      </c>
    </row>
    <row r="1580" spans="1:15" x14ac:dyDescent="0.25">
      <c r="A1580" s="39">
        <v>200109</v>
      </c>
      <c r="B1580" s="30" t="s">
        <v>55</v>
      </c>
      <c r="C1580" s="30" t="s">
        <v>55</v>
      </c>
      <c r="D1580" s="30" t="s">
        <v>1544</v>
      </c>
      <c r="E1580" s="64">
        <v>29681</v>
      </c>
      <c r="F1580" s="65">
        <v>31419</v>
      </c>
      <c r="G1580" s="65">
        <f t="shared" si="33"/>
        <v>1738</v>
      </c>
      <c r="H1580" s="65">
        <v>17466</v>
      </c>
      <c r="I1580" s="66">
        <f t="shared" si="34"/>
        <v>13953</v>
      </c>
      <c r="J1580" s="67">
        <v>0.44409999999999999</v>
      </c>
      <c r="K1580" s="34">
        <v>32209</v>
      </c>
      <c r="L1580" s="56"/>
      <c r="M1580" s="35">
        <f t="shared" si="35"/>
        <v>17466</v>
      </c>
      <c r="N1580" s="35">
        <f t="shared" si="36"/>
        <v>14743</v>
      </c>
      <c r="O1580" s="36">
        <f t="shared" si="32"/>
        <v>0.45772920612251233</v>
      </c>
    </row>
    <row r="1581" spans="1:15" x14ac:dyDescent="0.25">
      <c r="A1581" s="39">
        <v>200110</v>
      </c>
      <c r="B1581" s="30" t="s">
        <v>55</v>
      </c>
      <c r="C1581" s="30" t="s">
        <v>55</v>
      </c>
      <c r="D1581" s="30" t="s">
        <v>503</v>
      </c>
      <c r="E1581" s="64">
        <v>34062</v>
      </c>
      <c r="F1581" s="65">
        <v>35767</v>
      </c>
      <c r="G1581" s="65">
        <f t="shared" si="33"/>
        <v>1705</v>
      </c>
      <c r="H1581" s="65">
        <v>15955</v>
      </c>
      <c r="I1581" s="66">
        <f t="shared" si="34"/>
        <v>19812</v>
      </c>
      <c r="J1581" s="67">
        <v>0.55389999999999995</v>
      </c>
      <c r="K1581" s="34">
        <v>36558</v>
      </c>
      <c r="L1581" s="56"/>
      <c r="M1581" s="35">
        <f t="shared" si="35"/>
        <v>15955</v>
      </c>
      <c r="N1581" s="35">
        <f t="shared" si="36"/>
        <v>20603</v>
      </c>
      <c r="O1581" s="36">
        <f t="shared" si="32"/>
        <v>0.56357021718912415</v>
      </c>
    </row>
    <row r="1582" spans="1:15" x14ac:dyDescent="0.25">
      <c r="A1582" s="39">
        <v>200111</v>
      </c>
      <c r="B1582" s="30" t="s">
        <v>55</v>
      </c>
      <c r="C1582" s="30" t="s">
        <v>55</v>
      </c>
      <c r="D1582" s="30" t="s">
        <v>1545</v>
      </c>
      <c r="E1582" s="64">
        <v>9572</v>
      </c>
      <c r="F1582" s="65">
        <v>10569</v>
      </c>
      <c r="G1582" s="65">
        <f t="shared" si="33"/>
        <v>997</v>
      </c>
      <c r="H1582" s="65">
        <v>10092</v>
      </c>
      <c r="I1582" s="66">
        <f t="shared" si="34"/>
        <v>477</v>
      </c>
      <c r="J1582" s="67">
        <v>4.5100000000000001E-2</v>
      </c>
      <c r="K1582" s="34">
        <v>10794</v>
      </c>
      <c r="L1582" s="56"/>
      <c r="M1582" s="35">
        <f t="shared" si="35"/>
        <v>10092</v>
      </c>
      <c r="N1582" s="35">
        <f t="shared" si="36"/>
        <v>702</v>
      </c>
      <c r="O1582" s="36">
        <f t="shared" si="32"/>
        <v>6.5036131183991111E-2</v>
      </c>
    </row>
    <row r="1583" spans="1:15" x14ac:dyDescent="0.25">
      <c r="A1583" s="39">
        <v>200114</v>
      </c>
      <c r="B1583" s="30" t="s">
        <v>55</v>
      </c>
      <c r="C1583" s="30" t="s">
        <v>55</v>
      </c>
      <c r="D1583" s="30" t="s">
        <v>1546</v>
      </c>
      <c r="E1583" s="64">
        <v>39890</v>
      </c>
      <c r="F1583" s="65">
        <v>45870</v>
      </c>
      <c r="G1583" s="65">
        <f t="shared" si="33"/>
        <v>5980</v>
      </c>
      <c r="H1583" s="65">
        <v>26679</v>
      </c>
      <c r="I1583" s="66">
        <f t="shared" si="34"/>
        <v>19191</v>
      </c>
      <c r="J1583" s="67">
        <v>0.41839999999999999</v>
      </c>
      <c r="K1583" s="34">
        <v>47734</v>
      </c>
      <c r="L1583" s="29">
        <v>0</v>
      </c>
      <c r="M1583" s="35">
        <f t="shared" si="35"/>
        <v>26679</v>
      </c>
      <c r="N1583" s="35">
        <f t="shared" si="36"/>
        <v>21055</v>
      </c>
      <c r="O1583" s="36">
        <f t="shared" si="32"/>
        <v>0.4410902082373151</v>
      </c>
    </row>
    <row r="1584" spans="1:15" x14ac:dyDescent="0.25">
      <c r="A1584" s="39">
        <v>200115</v>
      </c>
      <c r="B1584" s="30" t="s">
        <v>55</v>
      </c>
      <c r="C1584" s="30" t="s">
        <v>55</v>
      </c>
      <c r="D1584" s="30" t="s">
        <v>1547</v>
      </c>
      <c r="E1584" s="64">
        <v>167244</v>
      </c>
      <c r="F1584" s="65">
        <v>182031</v>
      </c>
      <c r="G1584" s="65">
        <f t="shared" si="33"/>
        <v>14787</v>
      </c>
      <c r="H1584" s="65">
        <v>136982</v>
      </c>
      <c r="I1584" s="66">
        <f t="shared" si="34"/>
        <v>45049</v>
      </c>
      <c r="J1584" s="67">
        <v>0.2475</v>
      </c>
      <c r="K1584" s="34">
        <v>187715</v>
      </c>
      <c r="L1584" s="29">
        <v>959</v>
      </c>
      <c r="M1584" s="35">
        <f t="shared" si="35"/>
        <v>137941</v>
      </c>
      <c r="N1584" s="35">
        <f t="shared" si="36"/>
        <v>49774</v>
      </c>
      <c r="O1584" s="36">
        <f t="shared" si="32"/>
        <v>0.26515728631169594</v>
      </c>
    </row>
    <row r="1585" spans="1:15" x14ac:dyDescent="0.25">
      <c r="A1585" s="39">
        <v>200201</v>
      </c>
      <c r="B1585" s="30" t="s">
        <v>55</v>
      </c>
      <c r="C1585" s="30" t="s">
        <v>1548</v>
      </c>
      <c r="D1585" s="30" t="s">
        <v>1548</v>
      </c>
      <c r="E1585" s="64">
        <v>5040</v>
      </c>
      <c r="F1585" s="65">
        <v>5925</v>
      </c>
      <c r="G1585" s="65">
        <f t="shared" si="33"/>
        <v>885</v>
      </c>
      <c r="H1585" s="65">
        <v>4313</v>
      </c>
      <c r="I1585" s="66">
        <f t="shared" si="34"/>
        <v>1612</v>
      </c>
      <c r="J1585" s="67">
        <v>0.27210000000000001</v>
      </c>
      <c r="K1585" s="34">
        <v>5981</v>
      </c>
      <c r="L1585" s="29">
        <v>0</v>
      </c>
      <c r="M1585" s="35">
        <f t="shared" si="35"/>
        <v>4313</v>
      </c>
      <c r="N1585" s="35">
        <f t="shared" si="36"/>
        <v>1668</v>
      </c>
      <c r="O1585" s="36">
        <f t="shared" si="32"/>
        <v>0.27888312991138603</v>
      </c>
    </row>
    <row r="1586" spans="1:15" x14ac:dyDescent="0.25">
      <c r="A1586" s="39">
        <v>200202</v>
      </c>
      <c r="B1586" s="30" t="s">
        <v>55</v>
      </c>
      <c r="C1586" s="30" t="s">
        <v>1548</v>
      </c>
      <c r="D1586" s="30" t="s">
        <v>1549</v>
      </c>
      <c r="E1586" s="68"/>
      <c r="F1586" s="29">
        <v>0</v>
      </c>
      <c r="G1586" s="29">
        <f t="shared" si="33"/>
        <v>0</v>
      </c>
      <c r="H1586" s="29">
        <v>0</v>
      </c>
      <c r="I1586" s="66">
        <f t="shared" si="34"/>
        <v>0</v>
      </c>
      <c r="J1586" s="69" t="s">
        <v>1834</v>
      </c>
      <c r="K1586" s="34">
        <v>0</v>
      </c>
      <c r="L1586" s="29">
        <v>0</v>
      </c>
      <c r="M1586" s="34">
        <f t="shared" si="35"/>
        <v>0</v>
      </c>
      <c r="N1586" s="34">
        <f t="shared" si="36"/>
        <v>0</v>
      </c>
      <c r="O1586" s="36" t="e">
        <f t="shared" si="32"/>
        <v>#DIV/0!</v>
      </c>
    </row>
    <row r="1587" spans="1:15" x14ac:dyDescent="0.25">
      <c r="A1587" s="39">
        <v>200203</v>
      </c>
      <c r="B1587" s="30" t="s">
        <v>55</v>
      </c>
      <c r="C1587" s="30" t="s">
        <v>1548</v>
      </c>
      <c r="D1587" s="30" t="s">
        <v>1550</v>
      </c>
      <c r="E1587" s="68"/>
      <c r="F1587" s="29">
        <v>0</v>
      </c>
      <c r="G1587" s="29">
        <f t="shared" si="33"/>
        <v>0</v>
      </c>
      <c r="H1587" s="29">
        <v>0</v>
      </c>
      <c r="I1587" s="66">
        <f t="shared" si="34"/>
        <v>0</v>
      </c>
      <c r="J1587" s="69" t="s">
        <v>1834</v>
      </c>
      <c r="K1587" s="34">
        <v>0</v>
      </c>
      <c r="L1587" s="29">
        <v>0</v>
      </c>
      <c r="M1587" s="34">
        <f t="shared" si="35"/>
        <v>0</v>
      </c>
      <c r="N1587" s="34">
        <f t="shared" si="36"/>
        <v>0</v>
      </c>
      <c r="O1587" s="36" t="e">
        <f t="shared" si="32"/>
        <v>#DIV/0!</v>
      </c>
    </row>
    <row r="1588" spans="1:15" x14ac:dyDescent="0.25">
      <c r="A1588" s="39">
        <v>200204</v>
      </c>
      <c r="B1588" s="30" t="s">
        <v>55</v>
      </c>
      <c r="C1588" s="30" t="s">
        <v>1548</v>
      </c>
      <c r="D1588" s="30" t="s">
        <v>1256</v>
      </c>
      <c r="E1588" s="68"/>
      <c r="F1588" s="29">
        <v>0</v>
      </c>
      <c r="G1588" s="29">
        <f t="shared" si="33"/>
        <v>0</v>
      </c>
      <c r="H1588" s="29">
        <v>0</v>
      </c>
      <c r="I1588" s="66">
        <f t="shared" si="34"/>
        <v>0</v>
      </c>
      <c r="J1588" s="69" t="s">
        <v>1834</v>
      </c>
      <c r="K1588" s="34">
        <v>0</v>
      </c>
      <c r="L1588" s="56"/>
      <c r="M1588" s="34">
        <f t="shared" si="35"/>
        <v>0</v>
      </c>
      <c r="N1588" s="34">
        <f t="shared" si="36"/>
        <v>0</v>
      </c>
      <c r="O1588" s="36" t="e">
        <f t="shared" si="32"/>
        <v>#DIV/0!</v>
      </c>
    </row>
    <row r="1589" spans="1:15" x14ac:dyDescent="0.25">
      <c r="A1589" s="39">
        <v>200205</v>
      </c>
      <c r="B1589" s="30" t="s">
        <v>55</v>
      </c>
      <c r="C1589" s="30" t="s">
        <v>1548</v>
      </c>
      <c r="D1589" s="30" t="s">
        <v>1551</v>
      </c>
      <c r="E1589" s="68"/>
      <c r="F1589" s="29">
        <v>0</v>
      </c>
      <c r="G1589" s="29">
        <f t="shared" si="33"/>
        <v>0</v>
      </c>
      <c r="H1589" s="29">
        <v>0</v>
      </c>
      <c r="I1589" s="66">
        <f t="shared" si="34"/>
        <v>0</v>
      </c>
      <c r="J1589" s="69" t="s">
        <v>1834</v>
      </c>
      <c r="K1589" s="34">
        <v>0</v>
      </c>
      <c r="L1589" s="29">
        <v>0</v>
      </c>
      <c r="M1589" s="34">
        <f t="shared" si="35"/>
        <v>0</v>
      </c>
      <c r="N1589" s="34">
        <f t="shared" si="36"/>
        <v>0</v>
      </c>
      <c r="O1589" s="36" t="e">
        <f t="shared" si="32"/>
        <v>#DIV/0!</v>
      </c>
    </row>
    <row r="1590" spans="1:15" x14ac:dyDescent="0.25">
      <c r="A1590" s="39">
        <v>200206</v>
      </c>
      <c r="B1590" s="30" t="s">
        <v>55</v>
      </c>
      <c r="C1590" s="30" t="s">
        <v>1548</v>
      </c>
      <c r="D1590" s="30" t="s">
        <v>1552</v>
      </c>
      <c r="E1590" s="68"/>
      <c r="F1590" s="29">
        <v>0</v>
      </c>
      <c r="G1590" s="29">
        <f t="shared" si="33"/>
        <v>0</v>
      </c>
      <c r="H1590" s="29">
        <v>0</v>
      </c>
      <c r="I1590" s="66">
        <f t="shared" si="34"/>
        <v>0</v>
      </c>
      <c r="J1590" s="69" t="s">
        <v>1834</v>
      </c>
      <c r="K1590" s="34">
        <v>0</v>
      </c>
      <c r="L1590" s="29">
        <v>0</v>
      </c>
      <c r="M1590" s="34">
        <f t="shared" si="35"/>
        <v>0</v>
      </c>
      <c r="N1590" s="34">
        <f t="shared" si="36"/>
        <v>0</v>
      </c>
      <c r="O1590" s="36" t="e">
        <f t="shared" si="32"/>
        <v>#DIV/0!</v>
      </c>
    </row>
    <row r="1591" spans="1:15" x14ac:dyDescent="0.25">
      <c r="A1591" s="39">
        <v>200207</v>
      </c>
      <c r="B1591" s="30" t="s">
        <v>55</v>
      </c>
      <c r="C1591" s="30" t="s">
        <v>1548</v>
      </c>
      <c r="D1591" s="30" t="s">
        <v>1553</v>
      </c>
      <c r="E1591" s="64">
        <v>2558</v>
      </c>
      <c r="F1591" s="65">
        <v>3028</v>
      </c>
      <c r="G1591" s="65">
        <f t="shared" si="33"/>
        <v>470</v>
      </c>
      <c r="H1591" s="65">
        <v>1841</v>
      </c>
      <c r="I1591" s="66">
        <f t="shared" si="34"/>
        <v>1187</v>
      </c>
      <c r="J1591" s="67">
        <v>0.39200000000000002</v>
      </c>
      <c r="K1591" s="34">
        <v>3305</v>
      </c>
      <c r="L1591" s="56"/>
      <c r="M1591" s="35">
        <f t="shared" si="35"/>
        <v>1841</v>
      </c>
      <c r="N1591" s="35">
        <f t="shared" si="36"/>
        <v>1464</v>
      </c>
      <c r="O1591" s="36">
        <f t="shared" si="32"/>
        <v>0.44296520423600605</v>
      </c>
    </row>
    <row r="1592" spans="1:15" x14ac:dyDescent="0.25">
      <c r="A1592" s="39">
        <v>200208</v>
      </c>
      <c r="B1592" s="30" t="s">
        <v>55</v>
      </c>
      <c r="C1592" s="30" t="s">
        <v>1548</v>
      </c>
      <c r="D1592" s="30" t="s">
        <v>1554</v>
      </c>
      <c r="E1592" s="68"/>
      <c r="F1592" s="29">
        <v>0</v>
      </c>
      <c r="G1592" s="29">
        <f t="shared" si="33"/>
        <v>0</v>
      </c>
      <c r="H1592" s="29">
        <v>0</v>
      </c>
      <c r="I1592" s="66">
        <f t="shared" si="34"/>
        <v>0</v>
      </c>
      <c r="J1592" s="69" t="s">
        <v>1834</v>
      </c>
      <c r="K1592" s="34">
        <v>0</v>
      </c>
      <c r="L1592" s="56"/>
      <c r="M1592" s="34">
        <f t="shared" si="35"/>
        <v>0</v>
      </c>
      <c r="N1592" s="34">
        <f t="shared" si="36"/>
        <v>0</v>
      </c>
      <c r="O1592" s="36" t="e">
        <f t="shared" si="32"/>
        <v>#DIV/0!</v>
      </c>
    </row>
    <row r="1593" spans="1:15" x14ac:dyDescent="0.25">
      <c r="A1593" s="39">
        <v>200209</v>
      </c>
      <c r="B1593" s="30" t="s">
        <v>55</v>
      </c>
      <c r="C1593" s="30" t="s">
        <v>1548</v>
      </c>
      <c r="D1593" s="30" t="s">
        <v>1555</v>
      </c>
      <c r="E1593" s="68"/>
      <c r="F1593" s="29">
        <v>0</v>
      </c>
      <c r="G1593" s="29">
        <f t="shared" si="33"/>
        <v>0</v>
      </c>
      <c r="H1593" s="29">
        <v>0</v>
      </c>
      <c r="I1593" s="66">
        <f t="shared" si="34"/>
        <v>0</v>
      </c>
      <c r="J1593" s="69" t="s">
        <v>1834</v>
      </c>
      <c r="K1593" s="34">
        <v>0</v>
      </c>
      <c r="L1593" s="29">
        <v>0</v>
      </c>
      <c r="M1593" s="34">
        <f t="shared" si="35"/>
        <v>0</v>
      </c>
      <c r="N1593" s="34">
        <f t="shared" si="36"/>
        <v>0</v>
      </c>
      <c r="O1593" s="36" t="e">
        <f t="shared" si="32"/>
        <v>#DIV/0!</v>
      </c>
    </row>
    <row r="1594" spans="1:15" x14ac:dyDescent="0.25">
      <c r="A1594" s="39">
        <v>200210</v>
      </c>
      <c r="B1594" s="30" t="s">
        <v>55</v>
      </c>
      <c r="C1594" s="30" t="s">
        <v>1548</v>
      </c>
      <c r="D1594" s="30" t="s">
        <v>1556</v>
      </c>
      <c r="E1594" s="68"/>
      <c r="F1594" s="29">
        <v>0</v>
      </c>
      <c r="G1594" s="29">
        <f t="shared" si="33"/>
        <v>0</v>
      </c>
      <c r="H1594" s="29">
        <v>0</v>
      </c>
      <c r="I1594" s="66">
        <f t="shared" si="34"/>
        <v>0</v>
      </c>
      <c r="J1594" s="69" t="s">
        <v>1834</v>
      </c>
      <c r="K1594" s="34">
        <v>0</v>
      </c>
      <c r="L1594" s="56"/>
      <c r="M1594" s="34">
        <f t="shared" si="35"/>
        <v>0</v>
      </c>
      <c r="N1594" s="34">
        <f t="shared" si="36"/>
        <v>0</v>
      </c>
      <c r="O1594" s="36" t="e">
        <f t="shared" si="32"/>
        <v>#DIV/0!</v>
      </c>
    </row>
    <row r="1595" spans="1:15" x14ac:dyDescent="0.25">
      <c r="A1595" s="39">
        <v>200301</v>
      </c>
      <c r="B1595" s="30" t="s">
        <v>55</v>
      </c>
      <c r="C1595" s="30" t="s">
        <v>1535</v>
      </c>
      <c r="D1595" s="30" t="s">
        <v>1535</v>
      </c>
      <c r="E1595" s="64">
        <v>6508</v>
      </c>
      <c r="F1595" s="65">
        <v>7286</v>
      </c>
      <c r="G1595" s="65">
        <f t="shared" si="33"/>
        <v>778</v>
      </c>
      <c r="H1595" s="65">
        <v>5719</v>
      </c>
      <c r="I1595" s="66">
        <f t="shared" si="34"/>
        <v>1567</v>
      </c>
      <c r="J1595" s="67">
        <v>0.21510000000000001</v>
      </c>
      <c r="K1595" s="34">
        <v>7335</v>
      </c>
      <c r="L1595" s="29">
        <v>0</v>
      </c>
      <c r="M1595" s="35">
        <f t="shared" si="35"/>
        <v>5719</v>
      </c>
      <c r="N1595" s="35">
        <f t="shared" si="36"/>
        <v>1616</v>
      </c>
      <c r="O1595" s="36">
        <f t="shared" si="32"/>
        <v>0.22031356509884117</v>
      </c>
    </row>
    <row r="1596" spans="1:15" x14ac:dyDescent="0.25">
      <c r="A1596" s="39">
        <v>200302</v>
      </c>
      <c r="B1596" s="30" t="s">
        <v>55</v>
      </c>
      <c r="C1596" s="30" t="s">
        <v>1535</v>
      </c>
      <c r="D1596" s="30" t="s">
        <v>1557</v>
      </c>
      <c r="E1596" s="68"/>
      <c r="F1596" s="29">
        <v>0</v>
      </c>
      <c r="G1596" s="29">
        <f t="shared" si="33"/>
        <v>0</v>
      </c>
      <c r="H1596" s="29">
        <v>0</v>
      </c>
      <c r="I1596" s="66">
        <f t="shared" si="34"/>
        <v>0</v>
      </c>
      <c r="J1596" s="69" t="s">
        <v>1834</v>
      </c>
      <c r="K1596" s="34">
        <v>0</v>
      </c>
      <c r="L1596" s="29">
        <v>0</v>
      </c>
      <c r="M1596" s="34">
        <f t="shared" si="35"/>
        <v>0</v>
      </c>
      <c r="N1596" s="34">
        <f t="shared" si="36"/>
        <v>0</v>
      </c>
      <c r="O1596" s="36" t="e">
        <f t="shared" si="32"/>
        <v>#DIV/0!</v>
      </c>
    </row>
    <row r="1597" spans="1:15" x14ac:dyDescent="0.25">
      <c r="A1597" s="39">
        <v>200303</v>
      </c>
      <c r="B1597" s="30" t="s">
        <v>55</v>
      </c>
      <c r="C1597" s="30" t="s">
        <v>1535</v>
      </c>
      <c r="D1597" s="30" t="s">
        <v>1558</v>
      </c>
      <c r="E1597" s="68"/>
      <c r="F1597" s="29">
        <v>0</v>
      </c>
      <c r="G1597" s="29">
        <f t="shared" si="33"/>
        <v>0</v>
      </c>
      <c r="H1597" s="29">
        <v>0</v>
      </c>
      <c r="I1597" s="66">
        <f t="shared" si="34"/>
        <v>0</v>
      </c>
      <c r="J1597" s="69" t="s">
        <v>1834</v>
      </c>
      <c r="K1597" s="34">
        <v>0</v>
      </c>
      <c r="L1597" s="56"/>
      <c r="M1597" s="34">
        <f t="shared" si="35"/>
        <v>0</v>
      </c>
      <c r="N1597" s="34">
        <f t="shared" si="36"/>
        <v>0</v>
      </c>
      <c r="O1597" s="36" t="e">
        <f t="shared" si="32"/>
        <v>#DIV/0!</v>
      </c>
    </row>
    <row r="1598" spans="1:15" x14ac:dyDescent="0.25">
      <c r="A1598" s="39">
        <v>200304</v>
      </c>
      <c r="B1598" s="30" t="s">
        <v>55</v>
      </c>
      <c r="C1598" s="30" t="s">
        <v>1535</v>
      </c>
      <c r="D1598" s="30" t="s">
        <v>1559</v>
      </c>
      <c r="E1598" s="64">
        <v>3405</v>
      </c>
      <c r="F1598" s="65">
        <v>3872</v>
      </c>
      <c r="G1598" s="65">
        <f t="shared" si="33"/>
        <v>467</v>
      </c>
      <c r="H1598" s="65">
        <v>2834</v>
      </c>
      <c r="I1598" s="66">
        <f t="shared" si="34"/>
        <v>1038</v>
      </c>
      <c r="J1598" s="67">
        <v>0.2681</v>
      </c>
      <c r="K1598" s="34">
        <v>4032</v>
      </c>
      <c r="L1598" s="56"/>
      <c r="M1598" s="35">
        <f t="shared" si="35"/>
        <v>2834</v>
      </c>
      <c r="N1598" s="35">
        <f t="shared" si="36"/>
        <v>1198</v>
      </c>
      <c r="O1598" s="36">
        <f t="shared" si="32"/>
        <v>0.29712301587301587</v>
      </c>
    </row>
    <row r="1599" spans="1:15" x14ac:dyDescent="0.25">
      <c r="A1599" s="39">
        <v>200305</v>
      </c>
      <c r="B1599" s="30" t="s">
        <v>55</v>
      </c>
      <c r="C1599" s="30" t="s">
        <v>1535</v>
      </c>
      <c r="D1599" s="30" t="s">
        <v>1560</v>
      </c>
      <c r="E1599" s="68"/>
      <c r="F1599" s="29">
        <v>0</v>
      </c>
      <c r="G1599" s="29">
        <f t="shared" si="33"/>
        <v>0</v>
      </c>
      <c r="H1599" s="29">
        <v>0</v>
      </c>
      <c r="I1599" s="66">
        <f t="shared" si="34"/>
        <v>0</v>
      </c>
      <c r="J1599" s="69" t="s">
        <v>1834</v>
      </c>
      <c r="K1599" s="34">
        <v>0</v>
      </c>
      <c r="L1599" s="56"/>
      <c r="M1599" s="34">
        <f t="shared" si="35"/>
        <v>0</v>
      </c>
      <c r="N1599" s="34">
        <f t="shared" si="36"/>
        <v>0</v>
      </c>
      <c r="O1599" s="36" t="e">
        <f t="shared" si="32"/>
        <v>#DIV/0!</v>
      </c>
    </row>
    <row r="1600" spans="1:15" x14ac:dyDescent="0.25">
      <c r="A1600" s="39">
        <v>200306</v>
      </c>
      <c r="B1600" s="30" t="s">
        <v>55</v>
      </c>
      <c r="C1600" s="30" t="s">
        <v>1535</v>
      </c>
      <c r="D1600" s="30" t="s">
        <v>1561</v>
      </c>
      <c r="E1600" s="68"/>
      <c r="F1600" s="29">
        <v>0</v>
      </c>
      <c r="G1600" s="29">
        <f t="shared" si="33"/>
        <v>0</v>
      </c>
      <c r="H1600" s="29">
        <v>0</v>
      </c>
      <c r="I1600" s="66">
        <f t="shared" si="34"/>
        <v>0</v>
      </c>
      <c r="J1600" s="69" t="s">
        <v>1834</v>
      </c>
      <c r="K1600" s="34">
        <v>0</v>
      </c>
      <c r="L1600" s="56"/>
      <c r="M1600" s="34">
        <f t="shared" si="35"/>
        <v>0</v>
      </c>
      <c r="N1600" s="34">
        <f t="shared" si="36"/>
        <v>0</v>
      </c>
      <c r="O1600" s="36" t="e">
        <f t="shared" si="32"/>
        <v>#DIV/0!</v>
      </c>
    </row>
    <row r="1601" spans="1:15" x14ac:dyDescent="0.25">
      <c r="A1601" s="39">
        <v>200307</v>
      </c>
      <c r="B1601" s="30" t="s">
        <v>55</v>
      </c>
      <c r="C1601" s="30" t="s">
        <v>1535</v>
      </c>
      <c r="D1601" s="30" t="s">
        <v>1562</v>
      </c>
      <c r="E1601" s="68"/>
      <c r="F1601" s="29">
        <v>0</v>
      </c>
      <c r="G1601" s="29">
        <f t="shared" si="33"/>
        <v>0</v>
      </c>
      <c r="H1601" s="29">
        <v>0</v>
      </c>
      <c r="I1601" s="66">
        <f t="shared" si="34"/>
        <v>0</v>
      </c>
      <c r="J1601" s="69" t="s">
        <v>1834</v>
      </c>
      <c r="K1601" s="34">
        <v>0</v>
      </c>
      <c r="L1601" s="56"/>
      <c r="M1601" s="34">
        <f t="shared" si="35"/>
        <v>0</v>
      </c>
      <c r="N1601" s="34">
        <f t="shared" si="36"/>
        <v>0</v>
      </c>
      <c r="O1601" s="36" t="e">
        <f t="shared" si="32"/>
        <v>#DIV/0!</v>
      </c>
    </row>
    <row r="1602" spans="1:15" x14ac:dyDescent="0.25">
      <c r="A1602" s="39">
        <v>200308</v>
      </c>
      <c r="B1602" s="30" t="s">
        <v>55</v>
      </c>
      <c r="C1602" s="30" t="s">
        <v>1535</v>
      </c>
      <c r="D1602" s="30" t="s">
        <v>1563</v>
      </c>
      <c r="E1602" s="68"/>
      <c r="F1602" s="29">
        <v>0</v>
      </c>
      <c r="G1602" s="29">
        <f t="shared" si="33"/>
        <v>0</v>
      </c>
      <c r="H1602" s="29">
        <v>0</v>
      </c>
      <c r="I1602" s="66">
        <f t="shared" si="34"/>
        <v>0</v>
      </c>
      <c r="J1602" s="69" t="s">
        <v>1834</v>
      </c>
      <c r="K1602" s="34">
        <v>0</v>
      </c>
      <c r="L1602" s="29">
        <v>0</v>
      </c>
      <c r="M1602" s="34">
        <f t="shared" si="35"/>
        <v>0</v>
      </c>
      <c r="N1602" s="34">
        <f t="shared" si="36"/>
        <v>0</v>
      </c>
      <c r="O1602" s="36" t="e">
        <f t="shared" si="32"/>
        <v>#DIV/0!</v>
      </c>
    </row>
    <row r="1603" spans="1:15" x14ac:dyDescent="0.25">
      <c r="A1603" s="39">
        <v>200401</v>
      </c>
      <c r="B1603" s="30" t="s">
        <v>55</v>
      </c>
      <c r="C1603" s="30" t="s">
        <v>1564</v>
      </c>
      <c r="D1603" s="30" t="s">
        <v>1565</v>
      </c>
      <c r="E1603" s="64">
        <v>58785</v>
      </c>
      <c r="F1603" s="65">
        <v>63450</v>
      </c>
      <c r="G1603" s="65">
        <f t="shared" si="33"/>
        <v>4665</v>
      </c>
      <c r="H1603" s="65">
        <v>48248</v>
      </c>
      <c r="I1603" s="66">
        <f t="shared" si="34"/>
        <v>15202</v>
      </c>
      <c r="J1603" s="67">
        <v>0.23960000000000001</v>
      </c>
      <c r="K1603" s="34">
        <v>64435</v>
      </c>
      <c r="L1603" s="56"/>
      <c r="M1603" s="35">
        <f t="shared" si="35"/>
        <v>48248</v>
      </c>
      <c r="N1603" s="35">
        <f t="shared" si="36"/>
        <v>16187</v>
      </c>
      <c r="O1603" s="36">
        <f t="shared" si="32"/>
        <v>0.25121440211065416</v>
      </c>
    </row>
    <row r="1604" spans="1:15" x14ac:dyDescent="0.25">
      <c r="A1604" s="39">
        <v>200402</v>
      </c>
      <c r="B1604" s="30" t="s">
        <v>55</v>
      </c>
      <c r="C1604" s="30" t="s">
        <v>1564</v>
      </c>
      <c r="D1604" s="30" t="s">
        <v>1566</v>
      </c>
      <c r="E1604" s="64">
        <v>3423</v>
      </c>
      <c r="F1604" s="65">
        <v>3691</v>
      </c>
      <c r="G1604" s="65">
        <f t="shared" si="33"/>
        <v>268</v>
      </c>
      <c r="H1604" s="65">
        <v>2917</v>
      </c>
      <c r="I1604" s="66">
        <f t="shared" si="34"/>
        <v>774</v>
      </c>
      <c r="J1604" s="67">
        <v>0.2097</v>
      </c>
      <c r="K1604" s="34">
        <v>3767</v>
      </c>
      <c r="L1604" s="56"/>
      <c r="M1604" s="35">
        <f t="shared" si="35"/>
        <v>2917</v>
      </c>
      <c r="N1604" s="35">
        <f t="shared" si="36"/>
        <v>850</v>
      </c>
      <c r="O1604" s="36">
        <f t="shared" si="32"/>
        <v>0.22564374834085479</v>
      </c>
    </row>
    <row r="1605" spans="1:15" x14ac:dyDescent="0.25">
      <c r="A1605" s="39">
        <v>200403</v>
      </c>
      <c r="B1605" s="30" t="s">
        <v>55</v>
      </c>
      <c r="C1605" s="30" t="s">
        <v>1564</v>
      </c>
      <c r="D1605" s="30" t="s">
        <v>1567</v>
      </c>
      <c r="E1605" s="68"/>
      <c r="F1605" s="29">
        <v>0</v>
      </c>
      <c r="G1605" s="29">
        <f t="shared" si="33"/>
        <v>0</v>
      </c>
      <c r="H1605" s="29">
        <v>0</v>
      </c>
      <c r="I1605" s="66">
        <f t="shared" si="34"/>
        <v>0</v>
      </c>
      <c r="J1605" s="69" t="s">
        <v>1834</v>
      </c>
      <c r="K1605" s="34">
        <v>0</v>
      </c>
      <c r="L1605" s="29">
        <v>0</v>
      </c>
      <c r="M1605" s="34">
        <f t="shared" si="35"/>
        <v>0</v>
      </c>
      <c r="N1605" s="34">
        <f t="shared" si="36"/>
        <v>0</v>
      </c>
      <c r="O1605" s="36" t="e">
        <f t="shared" si="32"/>
        <v>#DIV/0!</v>
      </c>
    </row>
    <row r="1606" spans="1:15" x14ac:dyDescent="0.25">
      <c r="A1606" s="39">
        <v>200404</v>
      </c>
      <c r="B1606" s="30" t="s">
        <v>55</v>
      </c>
      <c r="C1606" s="30" t="s">
        <v>1564</v>
      </c>
      <c r="D1606" s="30" t="s">
        <v>1568</v>
      </c>
      <c r="E1606" s="64">
        <v>9334</v>
      </c>
      <c r="F1606" s="65">
        <v>9920</v>
      </c>
      <c r="G1606" s="65">
        <f t="shared" si="33"/>
        <v>586</v>
      </c>
      <c r="H1606" s="65">
        <v>5785</v>
      </c>
      <c r="I1606" s="66">
        <f t="shared" si="34"/>
        <v>4135</v>
      </c>
      <c r="J1606" s="67">
        <v>0.4168</v>
      </c>
      <c r="K1606" s="34">
        <v>10086</v>
      </c>
      <c r="L1606" s="29">
        <v>0</v>
      </c>
      <c r="M1606" s="35">
        <f t="shared" si="35"/>
        <v>5785</v>
      </c>
      <c r="N1606" s="35">
        <f t="shared" si="36"/>
        <v>4301</v>
      </c>
      <c r="O1606" s="36">
        <f t="shared" si="32"/>
        <v>0.42643267896093595</v>
      </c>
    </row>
    <row r="1607" spans="1:15" x14ac:dyDescent="0.25">
      <c r="A1607" s="39">
        <v>200405</v>
      </c>
      <c r="B1607" s="30" t="s">
        <v>55</v>
      </c>
      <c r="C1607" s="30" t="s">
        <v>1564</v>
      </c>
      <c r="D1607" s="30" t="s">
        <v>1564</v>
      </c>
      <c r="E1607" s="64">
        <v>8745</v>
      </c>
      <c r="F1607" s="65">
        <v>9259</v>
      </c>
      <c r="G1607" s="65">
        <f t="shared" si="33"/>
        <v>514</v>
      </c>
      <c r="H1607" s="65">
        <v>7600</v>
      </c>
      <c r="I1607" s="66">
        <f t="shared" si="34"/>
        <v>1659</v>
      </c>
      <c r="J1607" s="67">
        <v>0.1792</v>
      </c>
      <c r="K1607" s="34">
        <v>9349</v>
      </c>
      <c r="L1607" s="56"/>
      <c r="M1607" s="35">
        <f t="shared" si="35"/>
        <v>7600</v>
      </c>
      <c r="N1607" s="35">
        <f t="shared" si="36"/>
        <v>1749</v>
      </c>
      <c r="O1607" s="36">
        <f t="shared" si="32"/>
        <v>0.18707883196063751</v>
      </c>
    </row>
    <row r="1608" spans="1:15" x14ac:dyDescent="0.25">
      <c r="A1608" s="39">
        <v>200406</v>
      </c>
      <c r="B1608" s="30" t="s">
        <v>55</v>
      </c>
      <c r="C1608" s="30" t="s">
        <v>1564</v>
      </c>
      <c r="D1608" s="30" t="s">
        <v>1569</v>
      </c>
      <c r="E1608" s="68"/>
      <c r="F1608" s="29">
        <v>0</v>
      </c>
      <c r="G1608" s="29">
        <f t="shared" si="33"/>
        <v>0</v>
      </c>
      <c r="H1608" s="29">
        <v>0</v>
      </c>
      <c r="I1608" s="66">
        <f t="shared" si="34"/>
        <v>0</v>
      </c>
      <c r="J1608" s="69" t="s">
        <v>1834</v>
      </c>
      <c r="K1608" s="34">
        <v>0</v>
      </c>
      <c r="L1608" s="56"/>
      <c r="M1608" s="34">
        <f t="shared" si="35"/>
        <v>0</v>
      </c>
      <c r="N1608" s="34">
        <f t="shared" si="36"/>
        <v>0</v>
      </c>
      <c r="O1608" s="36" t="e">
        <f t="shared" si="32"/>
        <v>#DIV/0!</v>
      </c>
    </row>
    <row r="1609" spans="1:15" x14ac:dyDescent="0.25">
      <c r="A1609" s="39">
        <v>200407</v>
      </c>
      <c r="B1609" s="30" t="s">
        <v>55</v>
      </c>
      <c r="C1609" s="30" t="s">
        <v>1564</v>
      </c>
      <c r="D1609" s="30" t="s">
        <v>1570</v>
      </c>
      <c r="E1609" s="64">
        <v>2150</v>
      </c>
      <c r="F1609" s="65">
        <v>2290</v>
      </c>
      <c r="G1609" s="65">
        <f t="shared" si="33"/>
        <v>140</v>
      </c>
      <c r="H1609" s="65">
        <v>1598</v>
      </c>
      <c r="I1609" s="66">
        <f t="shared" si="34"/>
        <v>692</v>
      </c>
      <c r="J1609" s="67">
        <v>0.30220000000000002</v>
      </c>
      <c r="K1609" s="34">
        <v>2290</v>
      </c>
      <c r="L1609" s="56"/>
      <c r="M1609" s="35">
        <f t="shared" si="35"/>
        <v>1598</v>
      </c>
      <c r="N1609" s="35">
        <f t="shared" si="36"/>
        <v>692</v>
      </c>
      <c r="O1609" s="36">
        <f t="shared" si="32"/>
        <v>0.30218340611353711</v>
      </c>
    </row>
    <row r="1610" spans="1:15" x14ac:dyDescent="0.25">
      <c r="A1610" s="39">
        <v>200408</v>
      </c>
      <c r="B1610" s="30" t="s">
        <v>55</v>
      </c>
      <c r="C1610" s="30" t="s">
        <v>1564</v>
      </c>
      <c r="D1610" s="30" t="s">
        <v>1571</v>
      </c>
      <c r="E1610" s="68"/>
      <c r="F1610" s="29">
        <v>0</v>
      </c>
      <c r="G1610" s="29">
        <f t="shared" si="33"/>
        <v>0</v>
      </c>
      <c r="H1610" s="29">
        <v>0</v>
      </c>
      <c r="I1610" s="66">
        <f t="shared" si="34"/>
        <v>0</v>
      </c>
      <c r="J1610" s="69" t="s">
        <v>1834</v>
      </c>
      <c r="K1610" s="34">
        <v>0</v>
      </c>
      <c r="L1610" s="56"/>
      <c r="M1610" s="34">
        <f t="shared" si="35"/>
        <v>0</v>
      </c>
      <c r="N1610" s="34">
        <f t="shared" si="36"/>
        <v>0</v>
      </c>
      <c r="O1610" s="36" t="e">
        <f t="shared" si="32"/>
        <v>#DIV/0!</v>
      </c>
    </row>
    <row r="1611" spans="1:15" x14ac:dyDescent="0.25">
      <c r="A1611" s="39">
        <v>200409</v>
      </c>
      <c r="B1611" s="30" t="s">
        <v>55</v>
      </c>
      <c r="C1611" s="30" t="s">
        <v>1564</v>
      </c>
      <c r="D1611" s="30" t="s">
        <v>1572</v>
      </c>
      <c r="E1611" s="68"/>
      <c r="F1611" s="29">
        <v>0</v>
      </c>
      <c r="G1611" s="29">
        <f t="shared" si="33"/>
        <v>0</v>
      </c>
      <c r="H1611" s="29">
        <v>0</v>
      </c>
      <c r="I1611" s="66">
        <f t="shared" si="34"/>
        <v>0</v>
      </c>
      <c r="J1611" s="69" t="s">
        <v>1834</v>
      </c>
      <c r="K1611" s="34">
        <v>0</v>
      </c>
      <c r="L1611" s="56"/>
      <c r="M1611" s="34">
        <f t="shared" si="35"/>
        <v>0</v>
      </c>
      <c r="N1611" s="34">
        <f t="shared" si="36"/>
        <v>0</v>
      </c>
      <c r="O1611" s="36" t="e">
        <f t="shared" si="32"/>
        <v>#DIV/0!</v>
      </c>
    </row>
    <row r="1612" spans="1:15" x14ac:dyDescent="0.25">
      <c r="A1612" s="39">
        <v>200410</v>
      </c>
      <c r="B1612" s="30" t="s">
        <v>55</v>
      </c>
      <c r="C1612" s="30" t="s">
        <v>1564</v>
      </c>
      <c r="D1612" s="30" t="s">
        <v>1573</v>
      </c>
      <c r="E1612" s="68"/>
      <c r="F1612" s="29">
        <v>0</v>
      </c>
      <c r="G1612" s="29">
        <f t="shared" si="33"/>
        <v>0</v>
      </c>
      <c r="H1612" s="29">
        <v>0</v>
      </c>
      <c r="I1612" s="66">
        <f t="shared" si="34"/>
        <v>0</v>
      </c>
      <c r="J1612" s="69" t="s">
        <v>1834</v>
      </c>
      <c r="K1612" s="34">
        <v>0</v>
      </c>
      <c r="L1612" s="29">
        <v>0</v>
      </c>
      <c r="M1612" s="34">
        <f t="shared" si="35"/>
        <v>0</v>
      </c>
      <c r="N1612" s="34">
        <f t="shared" si="36"/>
        <v>0</v>
      </c>
      <c r="O1612" s="36" t="e">
        <f t="shared" si="32"/>
        <v>#DIV/0!</v>
      </c>
    </row>
    <row r="1613" spans="1:15" x14ac:dyDescent="0.25">
      <c r="A1613" s="39">
        <v>200501</v>
      </c>
      <c r="B1613" s="30" t="s">
        <v>55</v>
      </c>
      <c r="C1613" s="30" t="s">
        <v>1574</v>
      </c>
      <c r="D1613" s="30" t="s">
        <v>1574</v>
      </c>
      <c r="E1613" s="64">
        <v>86661</v>
      </c>
      <c r="F1613" s="65">
        <v>97360</v>
      </c>
      <c r="G1613" s="65">
        <f t="shared" si="33"/>
        <v>10699</v>
      </c>
      <c r="H1613" s="65">
        <v>64126</v>
      </c>
      <c r="I1613" s="66">
        <f t="shared" si="34"/>
        <v>33234</v>
      </c>
      <c r="J1613" s="67">
        <v>0.34139999999999998</v>
      </c>
      <c r="K1613" s="34">
        <v>100226</v>
      </c>
      <c r="L1613" s="29">
        <v>490</v>
      </c>
      <c r="M1613" s="35">
        <f t="shared" si="35"/>
        <v>64616</v>
      </c>
      <c r="N1613" s="35">
        <f t="shared" si="36"/>
        <v>35610</v>
      </c>
      <c r="O1613" s="36">
        <f t="shared" si="32"/>
        <v>0.35529702871510388</v>
      </c>
    </row>
    <row r="1614" spans="1:15" x14ac:dyDescent="0.25">
      <c r="A1614" s="39">
        <v>200502</v>
      </c>
      <c r="B1614" s="30" t="s">
        <v>55</v>
      </c>
      <c r="C1614" s="30" t="s">
        <v>1574</v>
      </c>
      <c r="D1614" s="30" t="s">
        <v>1575</v>
      </c>
      <c r="E1614" s="68"/>
      <c r="F1614" s="29">
        <v>0</v>
      </c>
      <c r="G1614" s="29">
        <f t="shared" si="33"/>
        <v>0</v>
      </c>
      <c r="H1614" s="29">
        <v>0</v>
      </c>
      <c r="I1614" s="66">
        <f t="shared" si="34"/>
        <v>0</v>
      </c>
      <c r="J1614" s="69" t="s">
        <v>1834</v>
      </c>
      <c r="K1614" s="34">
        <v>0</v>
      </c>
      <c r="L1614" s="56"/>
      <c r="M1614" s="34">
        <f t="shared" si="35"/>
        <v>0</v>
      </c>
      <c r="N1614" s="34">
        <f t="shared" si="36"/>
        <v>0</v>
      </c>
      <c r="O1614" s="36" t="e">
        <f t="shared" si="32"/>
        <v>#DIV/0!</v>
      </c>
    </row>
    <row r="1615" spans="1:15" x14ac:dyDescent="0.25">
      <c r="A1615" s="39">
        <v>200503</v>
      </c>
      <c r="B1615" s="30" t="s">
        <v>55</v>
      </c>
      <c r="C1615" s="30" t="s">
        <v>1574</v>
      </c>
      <c r="D1615" s="30" t="s">
        <v>1576</v>
      </c>
      <c r="E1615" s="68"/>
      <c r="F1615" s="29">
        <v>0</v>
      </c>
      <c r="G1615" s="29">
        <f t="shared" si="33"/>
        <v>0</v>
      </c>
      <c r="H1615" s="29">
        <v>0</v>
      </c>
      <c r="I1615" s="66">
        <f t="shared" si="34"/>
        <v>0</v>
      </c>
      <c r="J1615" s="69" t="s">
        <v>1834</v>
      </c>
      <c r="K1615" s="34">
        <v>0</v>
      </c>
      <c r="L1615" s="56"/>
      <c r="M1615" s="34">
        <f t="shared" si="35"/>
        <v>0</v>
      </c>
      <c r="N1615" s="34">
        <f t="shared" si="36"/>
        <v>0</v>
      </c>
      <c r="O1615" s="36" t="e">
        <f t="shared" si="32"/>
        <v>#DIV/0!</v>
      </c>
    </row>
    <row r="1616" spans="1:15" x14ac:dyDescent="0.25">
      <c r="A1616" s="39">
        <v>200504</v>
      </c>
      <c r="B1616" s="30" t="s">
        <v>55</v>
      </c>
      <c r="C1616" s="30" t="s">
        <v>1574</v>
      </c>
      <c r="D1616" s="30" t="s">
        <v>1577</v>
      </c>
      <c r="E1616" s="64">
        <v>11607</v>
      </c>
      <c r="F1616" s="65">
        <v>12984</v>
      </c>
      <c r="G1616" s="65">
        <f t="shared" si="33"/>
        <v>1377</v>
      </c>
      <c r="H1616" s="65">
        <v>9793</v>
      </c>
      <c r="I1616" s="66">
        <f t="shared" si="34"/>
        <v>3191</v>
      </c>
      <c r="J1616" s="67">
        <v>0.24579999999999999</v>
      </c>
      <c r="K1616" s="34">
        <v>13298</v>
      </c>
      <c r="L1616" s="29">
        <v>0</v>
      </c>
      <c r="M1616" s="35">
        <f t="shared" si="35"/>
        <v>9793</v>
      </c>
      <c r="N1616" s="35">
        <f t="shared" si="36"/>
        <v>3505</v>
      </c>
      <c r="O1616" s="36">
        <f t="shared" si="32"/>
        <v>0.26357346969469092</v>
      </c>
    </row>
    <row r="1617" spans="1:15" x14ac:dyDescent="0.25">
      <c r="A1617" s="39">
        <v>200505</v>
      </c>
      <c r="B1617" s="30" t="s">
        <v>55</v>
      </c>
      <c r="C1617" s="30" t="s">
        <v>1574</v>
      </c>
      <c r="D1617" s="30" t="s">
        <v>1578</v>
      </c>
      <c r="E1617" s="64">
        <v>9166</v>
      </c>
      <c r="F1617" s="65">
        <v>9705</v>
      </c>
      <c r="G1617" s="65">
        <f t="shared" si="33"/>
        <v>539</v>
      </c>
      <c r="H1617" s="65">
        <v>7459</v>
      </c>
      <c r="I1617" s="66">
        <f t="shared" si="34"/>
        <v>2246</v>
      </c>
      <c r="J1617" s="67">
        <v>0.23139999999999999</v>
      </c>
      <c r="K1617" s="34">
        <v>9928</v>
      </c>
      <c r="L1617" s="56"/>
      <c r="M1617" s="35">
        <f t="shared" si="35"/>
        <v>7459</v>
      </c>
      <c r="N1617" s="35">
        <f t="shared" si="36"/>
        <v>2469</v>
      </c>
      <c r="O1617" s="36">
        <f t="shared" si="32"/>
        <v>0.24869057211925866</v>
      </c>
    </row>
    <row r="1618" spans="1:15" x14ac:dyDescent="0.25">
      <c r="A1618" s="39">
        <v>200506</v>
      </c>
      <c r="B1618" s="30" t="s">
        <v>55</v>
      </c>
      <c r="C1618" s="30" t="s">
        <v>1574</v>
      </c>
      <c r="D1618" s="30" t="s">
        <v>1579</v>
      </c>
      <c r="E1618" s="64">
        <v>3416</v>
      </c>
      <c r="F1618" s="65">
        <v>3602</v>
      </c>
      <c r="G1618" s="65">
        <f t="shared" si="33"/>
        <v>186</v>
      </c>
      <c r="H1618" s="65">
        <v>2866</v>
      </c>
      <c r="I1618" s="66">
        <f t="shared" si="34"/>
        <v>736</v>
      </c>
      <c r="J1618" s="67">
        <v>0.20430000000000001</v>
      </c>
      <c r="K1618" s="34">
        <v>3660</v>
      </c>
      <c r="L1618" s="56"/>
      <c r="M1618" s="35">
        <f t="shared" si="35"/>
        <v>2866</v>
      </c>
      <c r="N1618" s="35">
        <f t="shared" si="36"/>
        <v>794</v>
      </c>
      <c r="O1618" s="36">
        <f t="shared" si="32"/>
        <v>0.21693989071038253</v>
      </c>
    </row>
    <row r="1619" spans="1:15" x14ac:dyDescent="0.25">
      <c r="A1619" s="39">
        <v>200507</v>
      </c>
      <c r="B1619" s="30" t="s">
        <v>55</v>
      </c>
      <c r="C1619" s="30" t="s">
        <v>1574</v>
      </c>
      <c r="D1619" s="30" t="s">
        <v>1580</v>
      </c>
      <c r="E1619" s="64">
        <v>4656</v>
      </c>
      <c r="F1619" s="65">
        <v>4965</v>
      </c>
      <c r="G1619" s="65">
        <f t="shared" si="33"/>
        <v>309</v>
      </c>
      <c r="H1619" s="65">
        <v>3525</v>
      </c>
      <c r="I1619" s="66">
        <f t="shared" si="34"/>
        <v>1440</v>
      </c>
      <c r="J1619" s="67">
        <v>0.28999999999999998</v>
      </c>
      <c r="K1619" s="34">
        <v>5182</v>
      </c>
      <c r="L1619" s="29">
        <v>0</v>
      </c>
      <c r="M1619" s="35">
        <f t="shared" si="35"/>
        <v>3525</v>
      </c>
      <c r="N1619" s="35">
        <f t="shared" si="36"/>
        <v>1657</v>
      </c>
      <c r="O1619" s="36">
        <f t="shared" si="32"/>
        <v>0.31976071015052104</v>
      </c>
    </row>
    <row r="1620" spans="1:15" x14ac:dyDescent="0.25">
      <c r="A1620" s="39">
        <v>200601</v>
      </c>
      <c r="B1620" s="30" t="s">
        <v>55</v>
      </c>
      <c r="C1620" s="30" t="s">
        <v>1581</v>
      </c>
      <c r="D1620" s="30" t="s">
        <v>1581</v>
      </c>
      <c r="E1620" s="64">
        <v>158734</v>
      </c>
      <c r="F1620" s="65">
        <v>176737</v>
      </c>
      <c r="G1620" s="65">
        <f t="shared" si="33"/>
        <v>18003</v>
      </c>
      <c r="H1620" s="65">
        <v>136888</v>
      </c>
      <c r="I1620" s="66">
        <f t="shared" si="34"/>
        <v>39849</v>
      </c>
      <c r="J1620" s="67">
        <v>0.22550000000000001</v>
      </c>
      <c r="K1620" s="34">
        <v>179998</v>
      </c>
      <c r="L1620" s="29">
        <v>250</v>
      </c>
      <c r="M1620" s="35">
        <f t="shared" si="35"/>
        <v>137138</v>
      </c>
      <c r="N1620" s="35">
        <f t="shared" si="36"/>
        <v>42860</v>
      </c>
      <c r="O1620" s="36">
        <f t="shared" si="32"/>
        <v>0.23811375681952021</v>
      </c>
    </row>
    <row r="1621" spans="1:15" x14ac:dyDescent="0.25">
      <c r="A1621" s="39">
        <v>200602</v>
      </c>
      <c r="B1621" s="30" t="s">
        <v>55</v>
      </c>
      <c r="C1621" s="30" t="s">
        <v>1581</v>
      </c>
      <c r="D1621" s="30" t="s">
        <v>696</v>
      </c>
      <c r="E1621" s="64">
        <v>37379</v>
      </c>
      <c r="F1621" s="65">
        <v>38655</v>
      </c>
      <c r="G1621" s="65">
        <f t="shared" si="33"/>
        <v>1276</v>
      </c>
      <c r="H1621" s="65">
        <v>36064</v>
      </c>
      <c r="I1621" s="66">
        <f t="shared" si="34"/>
        <v>2591</v>
      </c>
      <c r="J1621" s="67">
        <v>6.7000000000000004E-2</v>
      </c>
      <c r="K1621" s="34">
        <v>38905</v>
      </c>
      <c r="L1621" s="56"/>
      <c r="M1621" s="35">
        <f t="shared" si="35"/>
        <v>36064</v>
      </c>
      <c r="N1621" s="35">
        <f t="shared" si="36"/>
        <v>2841</v>
      </c>
      <c r="O1621" s="36">
        <f t="shared" si="32"/>
        <v>7.3024032900655442E-2</v>
      </c>
    </row>
    <row r="1622" spans="1:15" x14ac:dyDescent="0.25">
      <c r="A1622" s="39">
        <v>200603</v>
      </c>
      <c r="B1622" s="30" t="s">
        <v>55</v>
      </c>
      <c r="C1622" s="30" t="s">
        <v>1581</v>
      </c>
      <c r="D1622" s="30" t="s">
        <v>1582</v>
      </c>
      <c r="E1622" s="64">
        <v>17771</v>
      </c>
      <c r="F1622" s="65">
        <v>18542</v>
      </c>
      <c r="G1622" s="65">
        <f t="shared" si="33"/>
        <v>771</v>
      </c>
      <c r="H1622" s="65">
        <v>12879</v>
      </c>
      <c r="I1622" s="66">
        <f t="shared" si="34"/>
        <v>5663</v>
      </c>
      <c r="J1622" s="67">
        <v>0.3054</v>
      </c>
      <c r="K1622" s="34">
        <v>18833</v>
      </c>
      <c r="L1622" s="29">
        <v>5663</v>
      </c>
      <c r="M1622" s="35">
        <f t="shared" si="35"/>
        <v>18542</v>
      </c>
      <c r="N1622" s="35">
        <f t="shared" si="36"/>
        <v>291</v>
      </c>
      <c r="O1622" s="36">
        <f t="shared" si="32"/>
        <v>1.54516009132905E-2</v>
      </c>
    </row>
    <row r="1623" spans="1:15" x14ac:dyDescent="0.25">
      <c r="A1623" s="39">
        <v>200604</v>
      </c>
      <c r="B1623" s="30" t="s">
        <v>55</v>
      </c>
      <c r="C1623" s="30" t="s">
        <v>1581</v>
      </c>
      <c r="D1623" s="30" t="s">
        <v>1583</v>
      </c>
      <c r="E1623" s="68"/>
      <c r="F1623" s="29">
        <v>0</v>
      </c>
      <c r="G1623" s="29">
        <f t="shared" si="33"/>
        <v>0</v>
      </c>
      <c r="H1623" s="29">
        <v>0</v>
      </c>
      <c r="I1623" s="66">
        <f t="shared" si="34"/>
        <v>0</v>
      </c>
      <c r="J1623" s="69" t="s">
        <v>1834</v>
      </c>
      <c r="K1623" s="34">
        <v>0</v>
      </c>
      <c r="L1623" s="29">
        <v>0</v>
      </c>
      <c r="M1623" s="34">
        <f t="shared" si="35"/>
        <v>0</v>
      </c>
      <c r="N1623" s="34">
        <f t="shared" si="36"/>
        <v>0</v>
      </c>
      <c r="O1623" s="36" t="e">
        <f t="shared" si="32"/>
        <v>#DIV/0!</v>
      </c>
    </row>
    <row r="1624" spans="1:15" x14ac:dyDescent="0.25">
      <c r="A1624" s="39">
        <v>200605</v>
      </c>
      <c r="B1624" s="30" t="s">
        <v>55</v>
      </c>
      <c r="C1624" s="30" t="s">
        <v>1581</v>
      </c>
      <c r="D1624" s="30" t="s">
        <v>1584</v>
      </c>
      <c r="E1624" s="64">
        <v>22314</v>
      </c>
      <c r="F1624" s="65">
        <v>24159</v>
      </c>
      <c r="G1624" s="65">
        <f t="shared" si="33"/>
        <v>1845</v>
      </c>
      <c r="H1624" s="65">
        <v>10590</v>
      </c>
      <c r="I1624" s="66">
        <f t="shared" si="34"/>
        <v>13569</v>
      </c>
      <c r="J1624" s="67">
        <v>0.56169999999999998</v>
      </c>
      <c r="K1624" s="34">
        <v>24980</v>
      </c>
      <c r="L1624" s="56"/>
      <c r="M1624" s="35">
        <f t="shared" si="35"/>
        <v>10590</v>
      </c>
      <c r="N1624" s="35">
        <f t="shared" si="36"/>
        <v>14390</v>
      </c>
      <c r="O1624" s="36">
        <f t="shared" si="32"/>
        <v>0.57606084867894314</v>
      </c>
    </row>
    <row r="1625" spans="1:15" x14ac:dyDescent="0.25">
      <c r="A1625" s="39">
        <v>200606</v>
      </c>
      <c r="B1625" s="30" t="s">
        <v>55</v>
      </c>
      <c r="C1625" s="30" t="s">
        <v>1581</v>
      </c>
      <c r="D1625" s="30" t="s">
        <v>1585</v>
      </c>
      <c r="E1625" s="64">
        <v>8929</v>
      </c>
      <c r="F1625" s="65">
        <v>9727</v>
      </c>
      <c r="G1625" s="65">
        <f t="shared" si="33"/>
        <v>798</v>
      </c>
      <c r="H1625" s="65">
        <v>7150</v>
      </c>
      <c r="I1625" s="66">
        <f t="shared" si="34"/>
        <v>2577</v>
      </c>
      <c r="J1625" s="67">
        <v>0.26490000000000002</v>
      </c>
      <c r="K1625" s="34">
        <v>9983</v>
      </c>
      <c r="L1625" s="56"/>
      <c r="M1625" s="35">
        <f t="shared" si="35"/>
        <v>7150</v>
      </c>
      <c r="N1625" s="35">
        <f t="shared" si="36"/>
        <v>2833</v>
      </c>
      <c r="O1625" s="36">
        <f t="shared" si="32"/>
        <v>0.28378243013122306</v>
      </c>
    </row>
    <row r="1626" spans="1:15" x14ac:dyDescent="0.25">
      <c r="A1626" s="39">
        <v>200607</v>
      </c>
      <c r="B1626" s="30" t="s">
        <v>55</v>
      </c>
      <c r="C1626" s="30" t="s">
        <v>1581</v>
      </c>
      <c r="D1626" s="30" t="s">
        <v>1586</v>
      </c>
      <c r="E1626" s="64">
        <v>15274</v>
      </c>
      <c r="F1626" s="65">
        <v>16050</v>
      </c>
      <c r="G1626" s="65">
        <f t="shared" si="33"/>
        <v>776</v>
      </c>
      <c r="H1626" s="65">
        <v>14622</v>
      </c>
      <c r="I1626" s="66">
        <f t="shared" si="34"/>
        <v>1428</v>
      </c>
      <c r="J1626" s="67">
        <v>8.8999999999999996E-2</v>
      </c>
      <c r="K1626" s="34">
        <v>16197</v>
      </c>
      <c r="L1626" s="29">
        <v>0</v>
      </c>
      <c r="M1626" s="35">
        <f t="shared" si="35"/>
        <v>14622</v>
      </c>
      <c r="N1626" s="35">
        <f t="shared" si="36"/>
        <v>1575</v>
      </c>
      <c r="O1626" s="36">
        <f t="shared" si="32"/>
        <v>9.7240229672161504E-2</v>
      </c>
    </row>
    <row r="1627" spans="1:15" x14ac:dyDescent="0.25">
      <c r="A1627" s="39">
        <v>200608</v>
      </c>
      <c r="B1627" s="30" t="s">
        <v>55</v>
      </c>
      <c r="C1627" s="30" t="s">
        <v>1581</v>
      </c>
      <c r="D1627" s="30" t="s">
        <v>1569</v>
      </c>
      <c r="E1627" s="64">
        <v>5803</v>
      </c>
      <c r="F1627" s="65">
        <v>6171</v>
      </c>
      <c r="G1627" s="65">
        <f t="shared" si="33"/>
        <v>368</v>
      </c>
      <c r="H1627" s="65">
        <v>4853</v>
      </c>
      <c r="I1627" s="66">
        <f t="shared" si="34"/>
        <v>1318</v>
      </c>
      <c r="J1627" s="67">
        <v>0.2135</v>
      </c>
      <c r="K1627" s="34">
        <v>6288</v>
      </c>
      <c r="L1627" s="56"/>
      <c r="M1627" s="35">
        <f t="shared" si="35"/>
        <v>4853</v>
      </c>
      <c r="N1627" s="35">
        <f t="shared" si="36"/>
        <v>1435</v>
      </c>
      <c r="O1627" s="36">
        <f t="shared" si="32"/>
        <v>0.22821246819338423</v>
      </c>
    </row>
    <row r="1628" spans="1:15" x14ac:dyDescent="0.25">
      <c r="A1628" s="39">
        <v>200701</v>
      </c>
      <c r="B1628" s="30" t="s">
        <v>55</v>
      </c>
      <c r="C1628" s="30" t="s">
        <v>1587</v>
      </c>
      <c r="D1628" s="30" t="s">
        <v>1588</v>
      </c>
      <c r="E1628" s="64">
        <v>92314</v>
      </c>
      <c r="F1628" s="65">
        <v>99824</v>
      </c>
      <c r="G1628" s="65">
        <f t="shared" si="33"/>
        <v>7510</v>
      </c>
      <c r="H1628" s="65">
        <v>81147</v>
      </c>
      <c r="I1628" s="66">
        <f t="shared" si="34"/>
        <v>18677</v>
      </c>
      <c r="J1628" s="67">
        <v>0.18709999999999999</v>
      </c>
      <c r="K1628" s="34">
        <v>101187</v>
      </c>
      <c r="L1628" s="29">
        <v>0</v>
      </c>
      <c r="M1628" s="35">
        <f t="shared" si="35"/>
        <v>81147</v>
      </c>
      <c r="N1628" s="35">
        <f t="shared" si="36"/>
        <v>20040</v>
      </c>
      <c r="O1628" s="36">
        <f t="shared" si="32"/>
        <v>0.19804915651220018</v>
      </c>
    </row>
    <row r="1629" spans="1:15" x14ac:dyDescent="0.25">
      <c r="A1629" s="39">
        <v>200702</v>
      </c>
      <c r="B1629" s="30" t="s">
        <v>55</v>
      </c>
      <c r="C1629" s="30" t="s">
        <v>1587</v>
      </c>
      <c r="D1629" s="30" t="s">
        <v>1589</v>
      </c>
      <c r="E1629" s="64">
        <v>7958</v>
      </c>
      <c r="F1629" s="65">
        <v>8481</v>
      </c>
      <c r="G1629" s="65">
        <f t="shared" si="33"/>
        <v>523</v>
      </c>
      <c r="H1629" s="65">
        <v>7462</v>
      </c>
      <c r="I1629" s="66">
        <f t="shared" si="34"/>
        <v>1019</v>
      </c>
      <c r="J1629" s="67">
        <v>0.1202</v>
      </c>
      <c r="K1629" s="34">
        <v>8642</v>
      </c>
      <c r="L1629" s="29">
        <v>162</v>
      </c>
      <c r="M1629" s="35">
        <f t="shared" si="35"/>
        <v>7624</v>
      </c>
      <c r="N1629" s="35">
        <f t="shared" si="36"/>
        <v>1018</v>
      </c>
      <c r="O1629" s="36">
        <f t="shared" si="32"/>
        <v>0.11779680629483916</v>
      </c>
    </row>
    <row r="1630" spans="1:15" x14ac:dyDescent="0.25">
      <c r="A1630" s="39">
        <v>200703</v>
      </c>
      <c r="B1630" s="30" t="s">
        <v>55</v>
      </c>
      <c r="C1630" s="30" t="s">
        <v>1587</v>
      </c>
      <c r="D1630" s="30" t="s">
        <v>1590</v>
      </c>
      <c r="E1630" s="64">
        <v>12135</v>
      </c>
      <c r="F1630" s="65">
        <v>12935</v>
      </c>
      <c r="G1630" s="65">
        <f t="shared" si="33"/>
        <v>800</v>
      </c>
      <c r="H1630" s="65">
        <v>12554</v>
      </c>
      <c r="I1630" s="66">
        <f t="shared" si="34"/>
        <v>381</v>
      </c>
      <c r="J1630" s="67">
        <v>2.9399999999999999E-2</v>
      </c>
      <c r="K1630" s="34">
        <v>13011</v>
      </c>
      <c r="L1630" s="29">
        <v>0</v>
      </c>
      <c r="M1630" s="35">
        <f t="shared" si="35"/>
        <v>12554</v>
      </c>
      <c r="N1630" s="35">
        <f t="shared" si="36"/>
        <v>457</v>
      </c>
      <c r="O1630" s="36">
        <f t="shared" si="32"/>
        <v>3.5124125739758663E-2</v>
      </c>
    </row>
    <row r="1631" spans="1:15" x14ac:dyDescent="0.25">
      <c r="A1631" s="39">
        <v>200704</v>
      </c>
      <c r="B1631" s="30" t="s">
        <v>55</v>
      </c>
      <c r="C1631" s="30" t="s">
        <v>1587</v>
      </c>
      <c r="D1631" s="30" t="s">
        <v>1591</v>
      </c>
      <c r="E1631" s="68"/>
      <c r="F1631" s="29">
        <v>0</v>
      </c>
      <c r="G1631" s="29">
        <f t="shared" si="33"/>
        <v>0</v>
      </c>
      <c r="H1631" s="29">
        <v>0</v>
      </c>
      <c r="I1631" s="66">
        <f t="shared" si="34"/>
        <v>0</v>
      </c>
      <c r="J1631" s="69" t="s">
        <v>1834</v>
      </c>
      <c r="K1631" s="34">
        <v>0</v>
      </c>
      <c r="L1631" s="56"/>
      <c r="M1631" s="34">
        <f t="shared" si="35"/>
        <v>0</v>
      </c>
      <c r="N1631" s="34">
        <f t="shared" si="36"/>
        <v>0</v>
      </c>
      <c r="O1631" s="36" t="e">
        <f t="shared" si="32"/>
        <v>#DIV/0!</v>
      </c>
    </row>
    <row r="1632" spans="1:15" x14ac:dyDescent="0.25">
      <c r="A1632" s="39">
        <v>200705</v>
      </c>
      <c r="B1632" s="30" t="s">
        <v>55</v>
      </c>
      <c r="C1632" s="30" t="s">
        <v>1587</v>
      </c>
      <c r="D1632" s="30" t="s">
        <v>1592</v>
      </c>
      <c r="E1632" s="64">
        <v>8777</v>
      </c>
      <c r="F1632" s="65">
        <v>9840</v>
      </c>
      <c r="G1632" s="65">
        <f t="shared" si="33"/>
        <v>1063</v>
      </c>
      <c r="H1632" s="65">
        <v>8121</v>
      </c>
      <c r="I1632" s="66">
        <f t="shared" si="34"/>
        <v>1719</v>
      </c>
      <c r="J1632" s="67">
        <v>0.17469999999999999</v>
      </c>
      <c r="K1632" s="34">
        <v>9973</v>
      </c>
      <c r="L1632" s="56"/>
      <c r="M1632" s="35">
        <f t="shared" si="35"/>
        <v>8121</v>
      </c>
      <c r="N1632" s="35">
        <f t="shared" si="36"/>
        <v>1852</v>
      </c>
      <c r="O1632" s="36">
        <f t="shared" si="32"/>
        <v>0.18570139376316053</v>
      </c>
    </row>
    <row r="1633" spans="1:15" x14ac:dyDescent="0.25">
      <c r="A1633" s="39">
        <v>200706</v>
      </c>
      <c r="B1633" s="30" t="s">
        <v>55</v>
      </c>
      <c r="C1633" s="30" t="s">
        <v>1587</v>
      </c>
      <c r="D1633" s="30" t="s">
        <v>1593</v>
      </c>
      <c r="E1633" s="64">
        <v>12338</v>
      </c>
      <c r="F1633" s="65">
        <v>13671</v>
      </c>
      <c r="G1633" s="65">
        <f t="shared" si="33"/>
        <v>1333</v>
      </c>
      <c r="H1633" s="65">
        <v>10748</v>
      </c>
      <c r="I1633" s="66">
        <f t="shared" si="34"/>
        <v>2923</v>
      </c>
      <c r="J1633" s="67">
        <v>0.21379999999999999</v>
      </c>
      <c r="K1633" s="34">
        <v>14010</v>
      </c>
      <c r="L1633" s="56"/>
      <c r="M1633" s="35">
        <f t="shared" si="35"/>
        <v>10748</v>
      </c>
      <c r="N1633" s="35">
        <f t="shared" si="36"/>
        <v>3262</v>
      </c>
      <c r="O1633" s="36">
        <f t="shared" si="32"/>
        <v>0.23283369022127051</v>
      </c>
    </row>
    <row r="1634" spans="1:15" x14ac:dyDescent="0.25">
      <c r="A1634" s="39">
        <v>200801</v>
      </c>
      <c r="B1634" s="30" t="s">
        <v>55</v>
      </c>
      <c r="C1634" s="30" t="s">
        <v>1594</v>
      </c>
      <c r="D1634" s="30" t="s">
        <v>1594</v>
      </c>
      <c r="E1634" s="64">
        <v>40159</v>
      </c>
      <c r="F1634" s="65">
        <v>44746</v>
      </c>
      <c r="G1634" s="65">
        <f t="shared" si="33"/>
        <v>4587</v>
      </c>
      <c r="H1634" s="65">
        <v>24531</v>
      </c>
      <c r="I1634" s="66">
        <f t="shared" si="34"/>
        <v>20215</v>
      </c>
      <c r="J1634" s="67">
        <v>0.45179999999999998</v>
      </c>
      <c r="K1634" s="34">
        <v>46522</v>
      </c>
      <c r="L1634" s="56"/>
      <c r="M1634" s="35">
        <f t="shared" si="35"/>
        <v>24531</v>
      </c>
      <c r="N1634" s="35">
        <f t="shared" si="36"/>
        <v>21991</v>
      </c>
      <c r="O1634" s="36">
        <f t="shared" si="32"/>
        <v>0.47270108765745239</v>
      </c>
    </row>
    <row r="1635" spans="1:15" x14ac:dyDescent="0.25">
      <c r="A1635" s="39">
        <v>200802</v>
      </c>
      <c r="B1635" s="30" t="s">
        <v>55</v>
      </c>
      <c r="C1635" s="30" t="s">
        <v>1594</v>
      </c>
      <c r="D1635" s="30" t="s">
        <v>1595</v>
      </c>
      <c r="E1635" s="64">
        <v>2398</v>
      </c>
      <c r="F1635" s="65">
        <v>2496</v>
      </c>
      <c r="G1635" s="65">
        <f t="shared" si="33"/>
        <v>98</v>
      </c>
      <c r="H1635" s="65">
        <v>2136</v>
      </c>
      <c r="I1635" s="66">
        <f t="shared" si="34"/>
        <v>360</v>
      </c>
      <c r="J1635" s="67">
        <v>0.14419999999999999</v>
      </c>
      <c r="K1635" s="34">
        <v>2544</v>
      </c>
      <c r="L1635" s="56"/>
      <c r="M1635" s="35">
        <f t="shared" si="35"/>
        <v>2136</v>
      </c>
      <c r="N1635" s="35">
        <f t="shared" si="36"/>
        <v>408</v>
      </c>
      <c r="O1635" s="36">
        <f t="shared" si="32"/>
        <v>0.16037735849056603</v>
      </c>
    </row>
    <row r="1636" spans="1:15" x14ac:dyDescent="0.25">
      <c r="A1636" s="39">
        <v>200803</v>
      </c>
      <c r="B1636" s="30" t="s">
        <v>55</v>
      </c>
      <c r="C1636" s="30" t="s">
        <v>1594</v>
      </c>
      <c r="D1636" s="30" t="s">
        <v>1596</v>
      </c>
      <c r="E1636" s="64">
        <v>4069</v>
      </c>
      <c r="F1636" s="65">
        <v>4426</v>
      </c>
      <c r="G1636" s="65">
        <f t="shared" si="33"/>
        <v>357</v>
      </c>
      <c r="H1636" s="65">
        <v>3174</v>
      </c>
      <c r="I1636" s="66">
        <f t="shared" si="34"/>
        <v>1252</v>
      </c>
      <c r="J1636" s="67">
        <v>0.28289999999999998</v>
      </c>
      <c r="K1636" s="34">
        <v>4528</v>
      </c>
      <c r="L1636" s="56"/>
      <c r="M1636" s="35">
        <f t="shared" si="35"/>
        <v>3174</v>
      </c>
      <c r="N1636" s="35">
        <f t="shared" si="36"/>
        <v>1354</v>
      </c>
      <c r="O1636" s="36">
        <f t="shared" si="32"/>
        <v>0.29902826855123676</v>
      </c>
    </row>
    <row r="1637" spans="1:15" x14ac:dyDescent="0.25">
      <c r="A1637" s="39">
        <v>200804</v>
      </c>
      <c r="B1637" s="30" t="s">
        <v>55</v>
      </c>
      <c r="C1637" s="30" t="s">
        <v>1594</v>
      </c>
      <c r="D1637" s="30" t="s">
        <v>1597</v>
      </c>
      <c r="E1637" s="68"/>
      <c r="F1637" s="29">
        <v>0</v>
      </c>
      <c r="G1637" s="29">
        <f t="shared" si="33"/>
        <v>0</v>
      </c>
      <c r="H1637" s="29">
        <v>0</v>
      </c>
      <c r="I1637" s="66">
        <f t="shared" si="34"/>
        <v>0</v>
      </c>
      <c r="J1637" s="69" t="s">
        <v>1834</v>
      </c>
      <c r="K1637" s="34">
        <v>0</v>
      </c>
      <c r="L1637" s="56"/>
      <c r="M1637" s="34">
        <f t="shared" si="35"/>
        <v>0</v>
      </c>
      <c r="N1637" s="34">
        <f t="shared" si="36"/>
        <v>0</v>
      </c>
      <c r="O1637" s="36" t="e">
        <f t="shared" si="32"/>
        <v>#DIV/0!</v>
      </c>
    </row>
    <row r="1638" spans="1:15" x14ac:dyDescent="0.25">
      <c r="A1638" s="39">
        <v>200805</v>
      </c>
      <c r="B1638" s="30" t="s">
        <v>55</v>
      </c>
      <c r="C1638" s="30" t="s">
        <v>1594</v>
      </c>
      <c r="D1638" s="30" t="s">
        <v>1598</v>
      </c>
      <c r="E1638" s="64">
        <v>14850</v>
      </c>
      <c r="F1638" s="65">
        <v>16175</v>
      </c>
      <c r="G1638" s="65">
        <f t="shared" si="33"/>
        <v>1325</v>
      </c>
      <c r="H1638" s="65">
        <v>10457</v>
      </c>
      <c r="I1638" s="66">
        <f t="shared" si="34"/>
        <v>5718</v>
      </c>
      <c r="J1638" s="67">
        <v>0.35349999999999998</v>
      </c>
      <c r="K1638" s="34">
        <v>16626</v>
      </c>
      <c r="L1638" s="56"/>
      <c r="M1638" s="35">
        <f t="shared" si="35"/>
        <v>10457</v>
      </c>
      <c r="N1638" s="35">
        <f t="shared" si="36"/>
        <v>6169</v>
      </c>
      <c r="O1638" s="36">
        <f t="shared" si="32"/>
        <v>0.37104535065559968</v>
      </c>
    </row>
    <row r="1639" spans="1:15" x14ac:dyDescent="0.25">
      <c r="A1639" s="39">
        <v>200806</v>
      </c>
      <c r="B1639" s="30" t="s">
        <v>55</v>
      </c>
      <c r="C1639" s="30" t="s">
        <v>1594</v>
      </c>
      <c r="D1639" s="30" t="s">
        <v>1599</v>
      </c>
      <c r="E1639" s="64">
        <v>3022</v>
      </c>
      <c r="F1639" s="65">
        <v>3113</v>
      </c>
      <c r="G1639" s="65">
        <f t="shared" si="33"/>
        <v>91</v>
      </c>
      <c r="H1639" s="65">
        <v>2365</v>
      </c>
      <c r="I1639" s="66">
        <f t="shared" si="34"/>
        <v>748</v>
      </c>
      <c r="J1639" s="67">
        <v>0.24030000000000001</v>
      </c>
      <c r="K1639" s="34">
        <v>3138</v>
      </c>
      <c r="L1639" s="56"/>
      <c r="M1639" s="35">
        <f t="shared" si="35"/>
        <v>2365</v>
      </c>
      <c r="N1639" s="35">
        <f t="shared" si="36"/>
        <v>773</v>
      </c>
      <c r="O1639" s="36">
        <f t="shared" si="32"/>
        <v>0.24633524537922244</v>
      </c>
    </row>
    <row r="1640" spans="1:15" x14ac:dyDescent="0.25">
      <c r="A1640" s="39">
        <v>210101</v>
      </c>
      <c r="B1640" s="30" t="s">
        <v>56</v>
      </c>
      <c r="C1640" s="30" t="s">
        <v>56</v>
      </c>
      <c r="D1640" s="30" t="s">
        <v>56</v>
      </c>
      <c r="E1640" s="64">
        <v>121568</v>
      </c>
      <c r="F1640" s="65">
        <v>135696</v>
      </c>
      <c r="G1640" s="65">
        <f t="shared" si="33"/>
        <v>14128</v>
      </c>
      <c r="H1640" s="65">
        <v>114879</v>
      </c>
      <c r="I1640" s="66">
        <f t="shared" si="34"/>
        <v>20817</v>
      </c>
      <c r="J1640" s="67">
        <v>0.15340000000000001</v>
      </c>
      <c r="K1640" s="34">
        <v>137019</v>
      </c>
      <c r="L1640" s="56"/>
      <c r="M1640" s="35">
        <f t="shared" si="35"/>
        <v>114879</v>
      </c>
      <c r="N1640" s="35">
        <f t="shared" si="36"/>
        <v>22140</v>
      </c>
      <c r="O1640" s="36">
        <f t="shared" si="32"/>
        <v>0.16158343003525058</v>
      </c>
    </row>
    <row r="1641" spans="1:15" x14ac:dyDescent="0.25">
      <c r="A1641" s="39">
        <v>210102</v>
      </c>
      <c r="B1641" s="30" t="s">
        <v>56</v>
      </c>
      <c r="C1641" s="30" t="s">
        <v>56</v>
      </c>
      <c r="D1641" s="30" t="s">
        <v>1600</v>
      </c>
      <c r="E1641" s="64">
        <v>3013</v>
      </c>
      <c r="F1641" s="65">
        <v>3402</v>
      </c>
      <c r="G1641" s="65">
        <f t="shared" si="33"/>
        <v>389</v>
      </c>
      <c r="H1641" s="65">
        <v>2246</v>
      </c>
      <c r="I1641" s="66">
        <f t="shared" si="34"/>
        <v>1156</v>
      </c>
      <c r="J1641" s="67">
        <v>0.33979999999999999</v>
      </c>
      <c r="K1641" s="34">
        <v>3473</v>
      </c>
      <c r="L1641" s="29">
        <v>0</v>
      </c>
      <c r="M1641" s="35">
        <f t="shared" si="35"/>
        <v>2246</v>
      </c>
      <c r="N1641" s="35">
        <f t="shared" si="36"/>
        <v>1227</v>
      </c>
      <c r="O1641" s="36">
        <f t="shared" si="32"/>
        <v>0.35329686150302331</v>
      </c>
    </row>
    <row r="1642" spans="1:15" x14ac:dyDescent="0.25">
      <c r="A1642" s="39">
        <v>210103</v>
      </c>
      <c r="B1642" s="30" t="s">
        <v>56</v>
      </c>
      <c r="C1642" s="30" t="s">
        <v>56</v>
      </c>
      <c r="D1642" s="30" t="s">
        <v>1601</v>
      </c>
      <c r="E1642" s="68"/>
      <c r="F1642" s="29">
        <v>0</v>
      </c>
      <c r="G1642" s="29">
        <f t="shared" si="33"/>
        <v>0</v>
      </c>
      <c r="H1642" s="29">
        <v>0</v>
      </c>
      <c r="I1642" s="66">
        <f t="shared" si="34"/>
        <v>0</v>
      </c>
      <c r="J1642" s="69" t="s">
        <v>1834</v>
      </c>
      <c r="K1642" s="34">
        <v>0</v>
      </c>
      <c r="L1642" s="29">
        <v>0</v>
      </c>
      <c r="M1642" s="34">
        <f t="shared" si="35"/>
        <v>0</v>
      </c>
      <c r="N1642" s="34">
        <f t="shared" si="36"/>
        <v>0</v>
      </c>
      <c r="O1642" s="36" t="e">
        <f t="shared" si="32"/>
        <v>#DIV/0!</v>
      </c>
    </row>
    <row r="1643" spans="1:15" x14ac:dyDescent="0.25">
      <c r="A1643" s="39">
        <v>210104</v>
      </c>
      <c r="B1643" s="30" t="s">
        <v>56</v>
      </c>
      <c r="C1643" s="30" t="s">
        <v>56</v>
      </c>
      <c r="D1643" s="30" t="s">
        <v>1602</v>
      </c>
      <c r="E1643" s="68"/>
      <c r="F1643" s="29">
        <v>0</v>
      </c>
      <c r="G1643" s="29">
        <f t="shared" si="33"/>
        <v>0</v>
      </c>
      <c r="H1643" s="29">
        <v>0</v>
      </c>
      <c r="I1643" s="66">
        <f t="shared" si="34"/>
        <v>0</v>
      </c>
      <c r="J1643" s="69" t="s">
        <v>1834</v>
      </c>
      <c r="K1643" s="34">
        <v>0</v>
      </c>
      <c r="L1643" s="56"/>
      <c r="M1643" s="34">
        <f t="shared" si="35"/>
        <v>0</v>
      </c>
      <c r="N1643" s="34">
        <f t="shared" si="36"/>
        <v>0</v>
      </c>
      <c r="O1643" s="36" t="e">
        <f t="shared" si="32"/>
        <v>#DIV/0!</v>
      </c>
    </row>
    <row r="1644" spans="1:15" x14ac:dyDescent="0.25">
      <c r="A1644" s="39">
        <v>210105</v>
      </c>
      <c r="B1644" s="30" t="s">
        <v>56</v>
      </c>
      <c r="C1644" s="30" t="s">
        <v>56</v>
      </c>
      <c r="D1644" s="30" t="s">
        <v>1603</v>
      </c>
      <c r="E1644" s="68"/>
      <c r="F1644" s="29">
        <v>0</v>
      </c>
      <c r="G1644" s="29">
        <f t="shared" si="33"/>
        <v>0</v>
      </c>
      <c r="H1644" s="29">
        <v>0</v>
      </c>
      <c r="I1644" s="66">
        <f t="shared" si="34"/>
        <v>0</v>
      </c>
      <c r="J1644" s="69" t="s">
        <v>1834</v>
      </c>
      <c r="K1644" s="34">
        <v>0</v>
      </c>
      <c r="L1644" s="56"/>
      <c r="M1644" s="34">
        <f t="shared" si="35"/>
        <v>0</v>
      </c>
      <c r="N1644" s="34">
        <f t="shared" si="36"/>
        <v>0</v>
      </c>
      <c r="O1644" s="36" t="e">
        <f t="shared" si="32"/>
        <v>#DIV/0!</v>
      </c>
    </row>
    <row r="1645" spans="1:15" x14ac:dyDescent="0.25">
      <c r="A1645" s="39">
        <v>210106</v>
      </c>
      <c r="B1645" s="30" t="s">
        <v>56</v>
      </c>
      <c r="C1645" s="30" t="s">
        <v>56</v>
      </c>
      <c r="D1645" s="30" t="s">
        <v>1604</v>
      </c>
      <c r="E1645" s="68"/>
      <c r="F1645" s="29">
        <v>0</v>
      </c>
      <c r="G1645" s="29">
        <f t="shared" si="33"/>
        <v>0</v>
      </c>
      <c r="H1645" s="29">
        <v>0</v>
      </c>
      <c r="I1645" s="66">
        <f t="shared" si="34"/>
        <v>0</v>
      </c>
      <c r="J1645" s="69" t="s">
        <v>1834</v>
      </c>
      <c r="K1645" s="34">
        <v>0</v>
      </c>
      <c r="L1645" s="29">
        <v>0</v>
      </c>
      <c r="M1645" s="34">
        <f t="shared" si="35"/>
        <v>0</v>
      </c>
      <c r="N1645" s="34">
        <f t="shared" si="36"/>
        <v>0</v>
      </c>
      <c r="O1645" s="36" t="e">
        <f t="shared" si="32"/>
        <v>#DIV/0!</v>
      </c>
    </row>
    <row r="1646" spans="1:15" x14ac:dyDescent="0.25">
      <c r="A1646" s="39">
        <v>210107</v>
      </c>
      <c r="B1646" s="30" t="s">
        <v>56</v>
      </c>
      <c r="C1646" s="30" t="s">
        <v>56</v>
      </c>
      <c r="D1646" s="30" t="s">
        <v>1605</v>
      </c>
      <c r="E1646" s="68"/>
      <c r="F1646" s="29">
        <v>0</v>
      </c>
      <c r="G1646" s="29">
        <f t="shared" si="33"/>
        <v>0</v>
      </c>
      <c r="H1646" s="29">
        <v>0</v>
      </c>
      <c r="I1646" s="66">
        <f t="shared" si="34"/>
        <v>0</v>
      </c>
      <c r="J1646" s="69" t="s">
        <v>1834</v>
      </c>
      <c r="K1646" s="34">
        <v>0</v>
      </c>
      <c r="L1646" s="56"/>
      <c r="M1646" s="34">
        <f t="shared" si="35"/>
        <v>0</v>
      </c>
      <c r="N1646" s="34">
        <f t="shared" si="36"/>
        <v>0</v>
      </c>
      <c r="O1646" s="36" t="e">
        <f t="shared" si="32"/>
        <v>#DIV/0!</v>
      </c>
    </row>
    <row r="1647" spans="1:15" x14ac:dyDescent="0.25">
      <c r="A1647" s="39">
        <v>210108</v>
      </c>
      <c r="B1647" s="30" t="s">
        <v>56</v>
      </c>
      <c r="C1647" s="30" t="s">
        <v>56</v>
      </c>
      <c r="D1647" s="30" t="s">
        <v>248</v>
      </c>
      <c r="E1647" s="68"/>
      <c r="F1647" s="29">
        <v>0</v>
      </c>
      <c r="G1647" s="29">
        <f t="shared" si="33"/>
        <v>0</v>
      </c>
      <c r="H1647" s="29">
        <v>0</v>
      </c>
      <c r="I1647" s="66">
        <f t="shared" si="34"/>
        <v>0</v>
      </c>
      <c r="J1647" s="69" t="s">
        <v>1834</v>
      </c>
      <c r="K1647" s="34">
        <v>0</v>
      </c>
      <c r="L1647" s="56"/>
      <c r="M1647" s="34">
        <f t="shared" si="35"/>
        <v>0</v>
      </c>
      <c r="N1647" s="34">
        <f t="shared" si="36"/>
        <v>0</v>
      </c>
      <c r="O1647" s="36" t="e">
        <f t="shared" si="32"/>
        <v>#DIV/0!</v>
      </c>
    </row>
    <row r="1648" spans="1:15" x14ac:dyDescent="0.25">
      <c r="A1648" s="39">
        <v>210109</v>
      </c>
      <c r="B1648" s="30" t="s">
        <v>56</v>
      </c>
      <c r="C1648" s="30" t="s">
        <v>56</v>
      </c>
      <c r="D1648" s="30" t="s">
        <v>1606</v>
      </c>
      <c r="E1648" s="64">
        <v>2637</v>
      </c>
      <c r="F1648" s="65">
        <v>2880</v>
      </c>
      <c r="G1648" s="65">
        <f t="shared" si="33"/>
        <v>243</v>
      </c>
      <c r="H1648" s="65">
        <v>2479</v>
      </c>
      <c r="I1648" s="66">
        <f t="shared" si="34"/>
        <v>401</v>
      </c>
      <c r="J1648" s="67">
        <v>0.13919999999999999</v>
      </c>
      <c r="K1648" s="34">
        <v>2898</v>
      </c>
      <c r="L1648" s="56"/>
      <c r="M1648" s="35">
        <f t="shared" si="35"/>
        <v>2479</v>
      </c>
      <c r="N1648" s="35">
        <f t="shared" si="36"/>
        <v>419</v>
      </c>
      <c r="O1648" s="36">
        <f t="shared" si="32"/>
        <v>0.1445824706694272</v>
      </c>
    </row>
    <row r="1649" spans="1:15" x14ac:dyDescent="0.25">
      <c r="A1649" s="39">
        <v>210110</v>
      </c>
      <c r="B1649" s="30" t="s">
        <v>56</v>
      </c>
      <c r="C1649" s="30" t="s">
        <v>56</v>
      </c>
      <c r="D1649" s="30" t="s">
        <v>1607</v>
      </c>
      <c r="E1649" s="68"/>
      <c r="F1649" s="29">
        <v>0</v>
      </c>
      <c r="G1649" s="29">
        <f t="shared" si="33"/>
        <v>0</v>
      </c>
      <c r="H1649" s="29">
        <v>0</v>
      </c>
      <c r="I1649" s="66">
        <f t="shared" si="34"/>
        <v>0</v>
      </c>
      <c r="J1649" s="69" t="s">
        <v>1834</v>
      </c>
      <c r="K1649" s="34">
        <v>0</v>
      </c>
      <c r="L1649" s="56"/>
      <c r="M1649" s="34">
        <f t="shared" si="35"/>
        <v>0</v>
      </c>
      <c r="N1649" s="34">
        <f t="shared" si="36"/>
        <v>0</v>
      </c>
      <c r="O1649" s="36" t="e">
        <f t="shared" si="32"/>
        <v>#DIV/0!</v>
      </c>
    </row>
    <row r="1650" spans="1:15" x14ac:dyDescent="0.25">
      <c r="A1650" s="39">
        <v>210111</v>
      </c>
      <c r="B1650" s="30" t="s">
        <v>56</v>
      </c>
      <c r="C1650" s="30" t="s">
        <v>56</v>
      </c>
      <c r="D1650" s="30" t="s">
        <v>1608</v>
      </c>
      <c r="E1650" s="64">
        <v>2374</v>
      </c>
      <c r="F1650" s="65">
        <v>2755</v>
      </c>
      <c r="G1650" s="65">
        <f t="shared" si="33"/>
        <v>381</v>
      </c>
      <c r="H1650" s="65">
        <v>1708</v>
      </c>
      <c r="I1650" s="66">
        <f t="shared" si="34"/>
        <v>1047</v>
      </c>
      <c r="J1650" s="67">
        <v>0.38</v>
      </c>
      <c r="K1650" s="34">
        <v>2995</v>
      </c>
      <c r="L1650" s="56"/>
      <c r="M1650" s="35">
        <f t="shared" si="35"/>
        <v>1708</v>
      </c>
      <c r="N1650" s="35">
        <f t="shared" si="36"/>
        <v>1287</v>
      </c>
      <c r="O1650" s="36">
        <f t="shared" si="32"/>
        <v>0.42971619365609348</v>
      </c>
    </row>
    <row r="1651" spans="1:15" x14ac:dyDescent="0.25">
      <c r="A1651" s="39">
        <v>210112</v>
      </c>
      <c r="B1651" s="30" t="s">
        <v>56</v>
      </c>
      <c r="C1651" s="30" t="s">
        <v>56</v>
      </c>
      <c r="D1651" s="30" t="s">
        <v>1609</v>
      </c>
      <c r="E1651" s="68"/>
      <c r="F1651" s="29">
        <v>0</v>
      </c>
      <c r="G1651" s="29">
        <f t="shared" si="33"/>
        <v>0</v>
      </c>
      <c r="H1651" s="29">
        <v>0</v>
      </c>
      <c r="I1651" s="66">
        <f t="shared" si="34"/>
        <v>0</v>
      </c>
      <c r="J1651" s="69" t="s">
        <v>1834</v>
      </c>
      <c r="K1651" s="34">
        <v>0</v>
      </c>
      <c r="L1651" s="56"/>
      <c r="M1651" s="34">
        <f t="shared" si="35"/>
        <v>0</v>
      </c>
      <c r="N1651" s="34">
        <f t="shared" si="36"/>
        <v>0</v>
      </c>
      <c r="O1651" s="36" t="e">
        <f t="shared" si="32"/>
        <v>#DIV/0!</v>
      </c>
    </row>
    <row r="1652" spans="1:15" x14ac:dyDescent="0.25">
      <c r="A1652" s="39">
        <v>210113</v>
      </c>
      <c r="B1652" s="30" t="s">
        <v>56</v>
      </c>
      <c r="C1652" s="30" t="s">
        <v>56</v>
      </c>
      <c r="D1652" s="30" t="s">
        <v>401</v>
      </c>
      <c r="E1652" s="68"/>
      <c r="F1652" s="29">
        <v>0</v>
      </c>
      <c r="G1652" s="29">
        <f t="shared" si="33"/>
        <v>0</v>
      </c>
      <c r="H1652" s="29">
        <v>0</v>
      </c>
      <c r="I1652" s="66">
        <f t="shared" si="34"/>
        <v>0</v>
      </c>
      <c r="J1652" s="69" t="s">
        <v>1834</v>
      </c>
      <c r="K1652" s="34">
        <v>0</v>
      </c>
      <c r="L1652" s="56"/>
      <c r="M1652" s="34">
        <f t="shared" si="35"/>
        <v>0</v>
      </c>
      <c r="N1652" s="34">
        <f t="shared" si="36"/>
        <v>0</v>
      </c>
      <c r="O1652" s="36" t="e">
        <f t="shared" si="32"/>
        <v>#DIV/0!</v>
      </c>
    </row>
    <row r="1653" spans="1:15" x14ac:dyDescent="0.25">
      <c r="A1653" s="39">
        <v>210114</v>
      </c>
      <c r="B1653" s="30" t="s">
        <v>56</v>
      </c>
      <c r="C1653" s="30" t="s">
        <v>56</v>
      </c>
      <c r="D1653" s="30" t="s">
        <v>1610</v>
      </c>
      <c r="E1653" s="68"/>
      <c r="F1653" s="29">
        <v>0</v>
      </c>
      <c r="G1653" s="29">
        <f t="shared" si="33"/>
        <v>0</v>
      </c>
      <c r="H1653" s="29">
        <v>0</v>
      </c>
      <c r="I1653" s="66">
        <f t="shared" si="34"/>
        <v>0</v>
      </c>
      <c r="J1653" s="69" t="s">
        <v>1834</v>
      </c>
      <c r="K1653" s="34">
        <v>0</v>
      </c>
      <c r="L1653" s="56"/>
      <c r="M1653" s="34">
        <f t="shared" si="35"/>
        <v>0</v>
      </c>
      <c r="N1653" s="34">
        <f t="shared" si="36"/>
        <v>0</v>
      </c>
      <c r="O1653" s="36" t="e">
        <f t="shared" si="32"/>
        <v>#DIV/0!</v>
      </c>
    </row>
    <row r="1654" spans="1:15" x14ac:dyDescent="0.25">
      <c r="A1654" s="39">
        <v>210115</v>
      </c>
      <c r="B1654" s="30" t="s">
        <v>56</v>
      </c>
      <c r="C1654" s="30" t="s">
        <v>56</v>
      </c>
      <c r="D1654" s="30" t="s">
        <v>1611</v>
      </c>
      <c r="E1654" s="68"/>
      <c r="F1654" s="29">
        <v>0</v>
      </c>
      <c r="G1654" s="29">
        <f t="shared" si="33"/>
        <v>0</v>
      </c>
      <c r="H1654" s="29">
        <v>0</v>
      </c>
      <c r="I1654" s="66">
        <f t="shared" si="34"/>
        <v>0</v>
      </c>
      <c r="J1654" s="69" t="s">
        <v>1834</v>
      </c>
      <c r="K1654" s="34">
        <v>0</v>
      </c>
      <c r="L1654" s="56"/>
      <c r="M1654" s="34">
        <f t="shared" si="35"/>
        <v>0</v>
      </c>
      <c r="N1654" s="34">
        <f t="shared" si="36"/>
        <v>0</v>
      </c>
      <c r="O1654" s="36" t="e">
        <f t="shared" si="32"/>
        <v>#DIV/0!</v>
      </c>
    </row>
    <row r="1655" spans="1:15" x14ac:dyDescent="0.25">
      <c r="A1655" s="39">
        <v>210201</v>
      </c>
      <c r="B1655" s="30" t="s">
        <v>56</v>
      </c>
      <c r="C1655" s="30" t="s">
        <v>1408</v>
      </c>
      <c r="D1655" s="30" t="s">
        <v>1408</v>
      </c>
      <c r="E1655" s="64">
        <v>20453</v>
      </c>
      <c r="F1655" s="65">
        <v>22039</v>
      </c>
      <c r="G1655" s="65">
        <f t="shared" si="33"/>
        <v>1586</v>
      </c>
      <c r="H1655" s="65">
        <v>20033</v>
      </c>
      <c r="I1655" s="66">
        <f t="shared" si="34"/>
        <v>2006</v>
      </c>
      <c r="J1655" s="67">
        <v>9.0999999999999998E-2</v>
      </c>
      <c r="K1655" s="34">
        <v>22482</v>
      </c>
      <c r="L1655" s="56"/>
      <c r="M1655" s="35">
        <f t="shared" si="35"/>
        <v>20033</v>
      </c>
      <c r="N1655" s="35">
        <f t="shared" si="36"/>
        <v>2449</v>
      </c>
      <c r="O1655" s="36">
        <f t="shared" si="32"/>
        <v>0.10893158971621741</v>
      </c>
    </row>
    <row r="1656" spans="1:15" x14ac:dyDescent="0.25">
      <c r="A1656" s="39">
        <v>210202</v>
      </c>
      <c r="B1656" s="30" t="s">
        <v>56</v>
      </c>
      <c r="C1656" s="30" t="s">
        <v>1408</v>
      </c>
      <c r="D1656" s="30" t="s">
        <v>1612</v>
      </c>
      <c r="E1656" s="68"/>
      <c r="F1656" s="29">
        <v>0</v>
      </c>
      <c r="G1656" s="29">
        <f t="shared" si="33"/>
        <v>0</v>
      </c>
      <c r="H1656" s="29">
        <v>0</v>
      </c>
      <c r="I1656" s="66">
        <f t="shared" si="34"/>
        <v>0</v>
      </c>
      <c r="J1656" s="69" t="s">
        <v>1834</v>
      </c>
      <c r="K1656" s="34">
        <v>0</v>
      </c>
      <c r="L1656" s="56"/>
      <c r="M1656" s="34">
        <f t="shared" si="35"/>
        <v>0</v>
      </c>
      <c r="N1656" s="34">
        <f t="shared" si="36"/>
        <v>0</v>
      </c>
      <c r="O1656" s="36" t="e">
        <f t="shared" si="32"/>
        <v>#DIV/0!</v>
      </c>
    </row>
    <row r="1657" spans="1:15" x14ac:dyDescent="0.25">
      <c r="A1657" s="39">
        <v>210203</v>
      </c>
      <c r="B1657" s="30" t="s">
        <v>56</v>
      </c>
      <c r="C1657" s="30" t="s">
        <v>1408</v>
      </c>
      <c r="D1657" s="30" t="s">
        <v>1613</v>
      </c>
      <c r="E1657" s="68"/>
      <c r="F1657" s="29">
        <v>0</v>
      </c>
      <c r="G1657" s="29">
        <f t="shared" si="33"/>
        <v>0</v>
      </c>
      <c r="H1657" s="29">
        <v>0</v>
      </c>
      <c r="I1657" s="66">
        <f t="shared" si="34"/>
        <v>0</v>
      </c>
      <c r="J1657" s="69" t="s">
        <v>1834</v>
      </c>
      <c r="K1657" s="34">
        <v>0</v>
      </c>
      <c r="L1657" s="56"/>
      <c r="M1657" s="34">
        <f t="shared" si="35"/>
        <v>0</v>
      </c>
      <c r="N1657" s="34">
        <f t="shared" si="36"/>
        <v>0</v>
      </c>
      <c r="O1657" s="36" t="e">
        <f t="shared" si="32"/>
        <v>#DIV/0!</v>
      </c>
    </row>
    <row r="1658" spans="1:15" x14ac:dyDescent="0.25">
      <c r="A1658" s="39">
        <v>210204</v>
      </c>
      <c r="B1658" s="30" t="s">
        <v>56</v>
      </c>
      <c r="C1658" s="30" t="s">
        <v>1408</v>
      </c>
      <c r="D1658" s="30" t="s">
        <v>1614</v>
      </c>
      <c r="E1658" s="64">
        <v>2974</v>
      </c>
      <c r="F1658" s="65">
        <v>3402</v>
      </c>
      <c r="G1658" s="65">
        <f t="shared" si="33"/>
        <v>428</v>
      </c>
      <c r="H1658" s="65">
        <v>2237</v>
      </c>
      <c r="I1658" s="66">
        <f t="shared" si="34"/>
        <v>1165</v>
      </c>
      <c r="J1658" s="67">
        <v>0.34239999999999998</v>
      </c>
      <c r="K1658" s="34">
        <v>3484</v>
      </c>
      <c r="L1658" s="29">
        <v>0</v>
      </c>
      <c r="M1658" s="35">
        <f t="shared" si="35"/>
        <v>2237</v>
      </c>
      <c r="N1658" s="35">
        <f t="shared" si="36"/>
        <v>1247</v>
      </c>
      <c r="O1658" s="36">
        <f t="shared" si="32"/>
        <v>0.35792192881745122</v>
      </c>
    </row>
    <row r="1659" spans="1:15" x14ac:dyDescent="0.25">
      <c r="A1659" s="39">
        <v>210205</v>
      </c>
      <c r="B1659" s="30" t="s">
        <v>56</v>
      </c>
      <c r="C1659" s="30" t="s">
        <v>1408</v>
      </c>
      <c r="D1659" s="30" t="s">
        <v>1615</v>
      </c>
      <c r="E1659" s="68"/>
      <c r="F1659" s="29">
        <v>0</v>
      </c>
      <c r="G1659" s="29">
        <f t="shared" si="33"/>
        <v>0</v>
      </c>
      <c r="H1659" s="29">
        <v>0</v>
      </c>
      <c r="I1659" s="66">
        <f t="shared" si="34"/>
        <v>0</v>
      </c>
      <c r="J1659" s="69" t="s">
        <v>1834</v>
      </c>
      <c r="K1659" s="34">
        <v>0</v>
      </c>
      <c r="L1659" s="56"/>
      <c r="M1659" s="34">
        <f t="shared" si="35"/>
        <v>0</v>
      </c>
      <c r="N1659" s="34">
        <f t="shared" si="36"/>
        <v>0</v>
      </c>
      <c r="O1659" s="36" t="e">
        <f t="shared" si="32"/>
        <v>#DIV/0!</v>
      </c>
    </row>
    <row r="1660" spans="1:15" x14ac:dyDescent="0.25">
      <c r="A1660" s="39">
        <v>210206</v>
      </c>
      <c r="B1660" s="30" t="s">
        <v>56</v>
      </c>
      <c r="C1660" s="30" t="s">
        <v>1408</v>
      </c>
      <c r="D1660" s="30" t="s">
        <v>1616</v>
      </c>
      <c r="E1660" s="68"/>
      <c r="F1660" s="29">
        <v>0</v>
      </c>
      <c r="G1660" s="29">
        <f t="shared" si="33"/>
        <v>0</v>
      </c>
      <c r="H1660" s="29">
        <v>0</v>
      </c>
      <c r="I1660" s="66">
        <f t="shared" si="34"/>
        <v>0</v>
      </c>
      <c r="J1660" s="69" t="s">
        <v>1834</v>
      </c>
      <c r="K1660" s="34">
        <v>0</v>
      </c>
      <c r="L1660" s="29">
        <v>0</v>
      </c>
      <c r="M1660" s="34">
        <f t="shared" si="35"/>
        <v>0</v>
      </c>
      <c r="N1660" s="34">
        <f t="shared" si="36"/>
        <v>0</v>
      </c>
      <c r="O1660" s="36" t="e">
        <f t="shared" si="32"/>
        <v>#DIV/0!</v>
      </c>
    </row>
    <row r="1661" spans="1:15" x14ac:dyDescent="0.25">
      <c r="A1661" s="39">
        <v>210207</v>
      </c>
      <c r="B1661" s="30" t="s">
        <v>56</v>
      </c>
      <c r="C1661" s="30" t="s">
        <v>1408</v>
      </c>
      <c r="D1661" s="30" t="s">
        <v>1617</v>
      </c>
      <c r="E1661" s="64">
        <v>2937</v>
      </c>
      <c r="F1661" s="65">
        <v>3287</v>
      </c>
      <c r="G1661" s="65">
        <f t="shared" si="33"/>
        <v>350</v>
      </c>
      <c r="H1661" s="65">
        <v>2135</v>
      </c>
      <c r="I1661" s="66">
        <f t="shared" si="34"/>
        <v>1152</v>
      </c>
      <c r="J1661" s="67">
        <v>0.35049999999999998</v>
      </c>
      <c r="K1661" s="34">
        <v>3275</v>
      </c>
      <c r="L1661" s="56"/>
      <c r="M1661" s="35">
        <f t="shared" si="35"/>
        <v>2135</v>
      </c>
      <c r="N1661" s="35">
        <f t="shared" si="36"/>
        <v>1140</v>
      </c>
      <c r="O1661" s="36">
        <f t="shared" si="32"/>
        <v>0.34809160305343512</v>
      </c>
    </row>
    <row r="1662" spans="1:15" x14ac:dyDescent="0.25">
      <c r="A1662" s="39">
        <v>210208</v>
      </c>
      <c r="B1662" s="30" t="s">
        <v>56</v>
      </c>
      <c r="C1662" s="30" t="s">
        <v>1408</v>
      </c>
      <c r="D1662" s="30" t="s">
        <v>1618</v>
      </c>
      <c r="E1662" s="68"/>
      <c r="F1662" s="29">
        <v>0</v>
      </c>
      <c r="G1662" s="29">
        <f t="shared" si="33"/>
        <v>0</v>
      </c>
      <c r="H1662" s="29">
        <v>0</v>
      </c>
      <c r="I1662" s="66">
        <f t="shared" si="34"/>
        <v>0</v>
      </c>
      <c r="J1662" s="69" t="s">
        <v>1834</v>
      </c>
      <c r="K1662" s="34">
        <v>0</v>
      </c>
      <c r="L1662" s="29">
        <v>0</v>
      </c>
      <c r="M1662" s="34">
        <f t="shared" si="35"/>
        <v>0</v>
      </c>
      <c r="N1662" s="34">
        <f t="shared" si="36"/>
        <v>0</v>
      </c>
      <c r="O1662" s="36" t="e">
        <f t="shared" si="32"/>
        <v>#DIV/0!</v>
      </c>
    </row>
    <row r="1663" spans="1:15" x14ac:dyDescent="0.25">
      <c r="A1663" s="39">
        <v>210209</v>
      </c>
      <c r="B1663" s="30" t="s">
        <v>56</v>
      </c>
      <c r="C1663" s="30" t="s">
        <v>1408</v>
      </c>
      <c r="D1663" s="30" t="s">
        <v>1619</v>
      </c>
      <c r="E1663" s="68"/>
      <c r="F1663" s="29">
        <v>0</v>
      </c>
      <c r="G1663" s="29">
        <f t="shared" si="33"/>
        <v>0</v>
      </c>
      <c r="H1663" s="29">
        <v>0</v>
      </c>
      <c r="I1663" s="66">
        <f t="shared" si="34"/>
        <v>0</v>
      </c>
      <c r="J1663" s="69" t="s">
        <v>1834</v>
      </c>
      <c r="K1663" s="34">
        <v>0</v>
      </c>
      <c r="L1663" s="29">
        <v>0</v>
      </c>
      <c r="M1663" s="34">
        <f t="shared" si="35"/>
        <v>0</v>
      </c>
      <c r="N1663" s="34">
        <f t="shared" si="36"/>
        <v>0</v>
      </c>
      <c r="O1663" s="36" t="e">
        <f t="shared" si="32"/>
        <v>#DIV/0!</v>
      </c>
    </row>
    <row r="1664" spans="1:15" x14ac:dyDescent="0.25">
      <c r="A1664" s="39">
        <v>210210</v>
      </c>
      <c r="B1664" s="30" t="s">
        <v>56</v>
      </c>
      <c r="C1664" s="30" t="s">
        <v>1408</v>
      </c>
      <c r="D1664" s="30" t="s">
        <v>1620</v>
      </c>
      <c r="E1664" s="68"/>
      <c r="F1664" s="29">
        <v>0</v>
      </c>
      <c r="G1664" s="29">
        <f t="shared" si="33"/>
        <v>0</v>
      </c>
      <c r="H1664" s="29">
        <v>0</v>
      </c>
      <c r="I1664" s="66">
        <f t="shared" si="34"/>
        <v>0</v>
      </c>
      <c r="J1664" s="69" t="s">
        <v>1834</v>
      </c>
      <c r="K1664" s="34">
        <v>0</v>
      </c>
      <c r="L1664" s="56"/>
      <c r="M1664" s="34">
        <f t="shared" si="35"/>
        <v>0</v>
      </c>
      <c r="N1664" s="34">
        <f t="shared" si="36"/>
        <v>0</v>
      </c>
      <c r="O1664" s="36" t="e">
        <f t="shared" si="32"/>
        <v>#DIV/0!</v>
      </c>
    </row>
    <row r="1665" spans="1:15" x14ac:dyDescent="0.25">
      <c r="A1665" s="39">
        <v>210211</v>
      </c>
      <c r="B1665" s="30" t="s">
        <v>56</v>
      </c>
      <c r="C1665" s="30" t="s">
        <v>1408</v>
      </c>
      <c r="D1665" s="30" t="s">
        <v>1621</v>
      </c>
      <c r="E1665" s="64">
        <v>2809</v>
      </c>
      <c r="F1665" s="65">
        <v>3251</v>
      </c>
      <c r="G1665" s="65">
        <f t="shared" si="33"/>
        <v>442</v>
      </c>
      <c r="H1665" s="65">
        <v>2651</v>
      </c>
      <c r="I1665" s="66">
        <f t="shared" si="34"/>
        <v>600</v>
      </c>
      <c r="J1665" s="67">
        <v>0.18459999999999999</v>
      </c>
      <c r="K1665" s="34">
        <v>3252</v>
      </c>
      <c r="L1665" s="56"/>
      <c r="M1665" s="35">
        <f t="shared" si="35"/>
        <v>2651</v>
      </c>
      <c r="N1665" s="35">
        <f t="shared" si="36"/>
        <v>601</v>
      </c>
      <c r="O1665" s="36">
        <f t="shared" si="32"/>
        <v>0.18480934809348093</v>
      </c>
    </row>
    <row r="1666" spans="1:15" x14ac:dyDescent="0.25">
      <c r="A1666" s="39">
        <v>210212</v>
      </c>
      <c r="B1666" s="30" t="s">
        <v>56</v>
      </c>
      <c r="C1666" s="30" t="s">
        <v>1408</v>
      </c>
      <c r="D1666" s="30" t="s">
        <v>1213</v>
      </c>
      <c r="E1666" s="68"/>
      <c r="F1666" s="29">
        <v>0</v>
      </c>
      <c r="G1666" s="29">
        <f t="shared" si="33"/>
        <v>0</v>
      </c>
      <c r="H1666" s="29">
        <v>0</v>
      </c>
      <c r="I1666" s="66">
        <f t="shared" si="34"/>
        <v>0</v>
      </c>
      <c r="J1666" s="69" t="s">
        <v>1834</v>
      </c>
      <c r="K1666" s="34">
        <v>0</v>
      </c>
      <c r="L1666" s="29">
        <v>0</v>
      </c>
      <c r="M1666" s="34">
        <f t="shared" si="35"/>
        <v>0</v>
      </c>
      <c r="N1666" s="34">
        <f t="shared" si="36"/>
        <v>0</v>
      </c>
      <c r="O1666" s="36" t="e">
        <f t="shared" si="32"/>
        <v>#DIV/0!</v>
      </c>
    </row>
    <row r="1667" spans="1:15" x14ac:dyDescent="0.25">
      <c r="A1667" s="39">
        <v>210213</v>
      </c>
      <c r="B1667" s="30" t="s">
        <v>56</v>
      </c>
      <c r="C1667" s="30" t="s">
        <v>1408</v>
      </c>
      <c r="D1667" s="30" t="s">
        <v>1622</v>
      </c>
      <c r="E1667" s="68"/>
      <c r="F1667" s="29">
        <v>0</v>
      </c>
      <c r="G1667" s="29">
        <f t="shared" si="33"/>
        <v>0</v>
      </c>
      <c r="H1667" s="29">
        <v>0</v>
      </c>
      <c r="I1667" s="66">
        <f t="shared" si="34"/>
        <v>0</v>
      </c>
      <c r="J1667" s="69" t="s">
        <v>1834</v>
      </c>
      <c r="K1667" s="34">
        <v>0</v>
      </c>
      <c r="L1667" s="56"/>
      <c r="M1667" s="34">
        <f t="shared" si="35"/>
        <v>0</v>
      </c>
      <c r="N1667" s="34">
        <f t="shared" si="36"/>
        <v>0</v>
      </c>
      <c r="O1667" s="36" t="e">
        <f t="shared" si="32"/>
        <v>#DIV/0!</v>
      </c>
    </row>
    <row r="1668" spans="1:15" x14ac:dyDescent="0.25">
      <c r="A1668" s="39">
        <v>210214</v>
      </c>
      <c r="B1668" s="30" t="s">
        <v>56</v>
      </c>
      <c r="C1668" s="30" t="s">
        <v>1408</v>
      </c>
      <c r="D1668" s="30" t="s">
        <v>1623</v>
      </c>
      <c r="E1668" s="68"/>
      <c r="F1668" s="29">
        <v>0</v>
      </c>
      <c r="G1668" s="29">
        <f t="shared" si="33"/>
        <v>0</v>
      </c>
      <c r="H1668" s="29">
        <v>0</v>
      </c>
      <c r="I1668" s="66">
        <f t="shared" si="34"/>
        <v>0</v>
      </c>
      <c r="J1668" s="69" t="s">
        <v>1834</v>
      </c>
      <c r="K1668" s="34">
        <v>0</v>
      </c>
      <c r="L1668" s="56"/>
      <c r="M1668" s="34">
        <f t="shared" si="35"/>
        <v>0</v>
      </c>
      <c r="N1668" s="34">
        <f t="shared" si="36"/>
        <v>0</v>
      </c>
      <c r="O1668" s="36" t="e">
        <f t="shared" si="32"/>
        <v>#DIV/0!</v>
      </c>
    </row>
    <row r="1669" spans="1:15" x14ac:dyDescent="0.25">
      <c r="A1669" s="39">
        <v>210215</v>
      </c>
      <c r="B1669" s="30" t="s">
        <v>56</v>
      </c>
      <c r="C1669" s="30" t="s">
        <v>1408</v>
      </c>
      <c r="D1669" s="30" t="s">
        <v>1624</v>
      </c>
      <c r="E1669" s="68"/>
      <c r="F1669" s="29">
        <v>0</v>
      </c>
      <c r="G1669" s="29">
        <f t="shared" si="33"/>
        <v>0</v>
      </c>
      <c r="H1669" s="29">
        <v>0</v>
      </c>
      <c r="I1669" s="66">
        <f t="shared" si="34"/>
        <v>0</v>
      </c>
      <c r="J1669" s="69" t="s">
        <v>1834</v>
      </c>
      <c r="K1669" s="34">
        <v>0</v>
      </c>
      <c r="L1669" s="56"/>
      <c r="M1669" s="34">
        <f t="shared" si="35"/>
        <v>0</v>
      </c>
      <c r="N1669" s="34">
        <f t="shared" si="36"/>
        <v>0</v>
      </c>
      <c r="O1669" s="36" t="e">
        <f t="shared" si="32"/>
        <v>#DIV/0!</v>
      </c>
    </row>
    <row r="1670" spans="1:15" x14ac:dyDescent="0.25">
      <c r="A1670" s="39">
        <v>210301</v>
      </c>
      <c r="B1670" s="30" t="s">
        <v>56</v>
      </c>
      <c r="C1670" s="30" t="s">
        <v>1625</v>
      </c>
      <c r="D1670" s="30" t="s">
        <v>1626</v>
      </c>
      <c r="E1670" s="64">
        <v>9817</v>
      </c>
      <c r="F1670" s="65">
        <v>11728</v>
      </c>
      <c r="G1670" s="65">
        <f t="shared" si="33"/>
        <v>1911</v>
      </c>
      <c r="H1670" s="65">
        <v>9050</v>
      </c>
      <c r="I1670" s="66">
        <f t="shared" si="34"/>
        <v>2678</v>
      </c>
      <c r="J1670" s="67">
        <v>0.2283</v>
      </c>
      <c r="K1670" s="34">
        <v>11960</v>
      </c>
      <c r="L1670" s="56"/>
      <c r="M1670" s="35">
        <f t="shared" si="35"/>
        <v>9050</v>
      </c>
      <c r="N1670" s="35">
        <f t="shared" si="36"/>
        <v>2910</v>
      </c>
      <c r="O1670" s="36">
        <f t="shared" si="32"/>
        <v>0.24331103678929766</v>
      </c>
    </row>
    <row r="1671" spans="1:15" x14ac:dyDescent="0.25">
      <c r="A1671" s="39">
        <v>210302</v>
      </c>
      <c r="B1671" s="30" t="s">
        <v>56</v>
      </c>
      <c r="C1671" s="30" t="s">
        <v>1625</v>
      </c>
      <c r="D1671" s="30" t="s">
        <v>1627</v>
      </c>
      <c r="E1671" s="68"/>
      <c r="F1671" s="29">
        <v>0</v>
      </c>
      <c r="G1671" s="29">
        <f t="shared" si="33"/>
        <v>0</v>
      </c>
      <c r="H1671" s="29">
        <v>0</v>
      </c>
      <c r="I1671" s="66">
        <f t="shared" si="34"/>
        <v>0</v>
      </c>
      <c r="J1671" s="69" t="s">
        <v>1834</v>
      </c>
      <c r="K1671" s="34">
        <v>0</v>
      </c>
      <c r="L1671" s="56"/>
      <c r="M1671" s="34">
        <f t="shared" si="35"/>
        <v>0</v>
      </c>
      <c r="N1671" s="34">
        <f t="shared" si="36"/>
        <v>0</v>
      </c>
      <c r="O1671" s="36" t="e">
        <f t="shared" si="32"/>
        <v>#DIV/0!</v>
      </c>
    </row>
    <row r="1672" spans="1:15" x14ac:dyDescent="0.25">
      <c r="A1672" s="39">
        <v>210303</v>
      </c>
      <c r="B1672" s="30" t="s">
        <v>56</v>
      </c>
      <c r="C1672" s="30" t="s">
        <v>1625</v>
      </c>
      <c r="D1672" s="30" t="s">
        <v>1628</v>
      </c>
      <c r="E1672" s="64">
        <v>2660</v>
      </c>
      <c r="F1672" s="65">
        <v>2771</v>
      </c>
      <c r="G1672" s="65">
        <f t="shared" si="33"/>
        <v>111</v>
      </c>
      <c r="H1672" s="65">
        <v>2435</v>
      </c>
      <c r="I1672" s="66">
        <f t="shared" si="34"/>
        <v>336</v>
      </c>
      <c r="J1672" s="67">
        <v>0.12130000000000001</v>
      </c>
      <c r="K1672" s="34">
        <v>2799</v>
      </c>
      <c r="L1672" s="29">
        <v>0</v>
      </c>
      <c r="M1672" s="35">
        <f t="shared" si="35"/>
        <v>2435</v>
      </c>
      <c r="N1672" s="35">
        <f t="shared" si="36"/>
        <v>364</v>
      </c>
      <c r="O1672" s="36">
        <f t="shared" si="32"/>
        <v>0.13004644515898536</v>
      </c>
    </row>
    <row r="1673" spans="1:15" x14ac:dyDescent="0.25">
      <c r="A1673" s="39">
        <v>210304</v>
      </c>
      <c r="B1673" s="30" t="s">
        <v>56</v>
      </c>
      <c r="C1673" s="30" t="s">
        <v>1625</v>
      </c>
      <c r="D1673" s="30" t="s">
        <v>1629</v>
      </c>
      <c r="E1673" s="64">
        <v>3169</v>
      </c>
      <c r="F1673" s="65">
        <v>3480</v>
      </c>
      <c r="G1673" s="65">
        <f t="shared" si="33"/>
        <v>311</v>
      </c>
      <c r="H1673" s="65">
        <v>2035</v>
      </c>
      <c r="I1673" s="66">
        <f t="shared" si="34"/>
        <v>1445</v>
      </c>
      <c r="J1673" s="67">
        <v>0.41520000000000001</v>
      </c>
      <c r="K1673" s="34">
        <v>3370</v>
      </c>
      <c r="L1673" s="56"/>
      <c r="M1673" s="35">
        <f t="shared" si="35"/>
        <v>2035</v>
      </c>
      <c r="N1673" s="35">
        <f t="shared" si="36"/>
        <v>1335</v>
      </c>
      <c r="O1673" s="36">
        <f t="shared" si="32"/>
        <v>0.39614243323442139</v>
      </c>
    </row>
    <row r="1674" spans="1:15" x14ac:dyDescent="0.25">
      <c r="A1674" s="39">
        <v>210305</v>
      </c>
      <c r="B1674" s="30" t="s">
        <v>56</v>
      </c>
      <c r="C1674" s="30" t="s">
        <v>1625</v>
      </c>
      <c r="D1674" s="30" t="s">
        <v>1630</v>
      </c>
      <c r="E1674" s="68"/>
      <c r="F1674" s="29">
        <v>0</v>
      </c>
      <c r="G1674" s="29">
        <f t="shared" si="33"/>
        <v>0</v>
      </c>
      <c r="H1674" s="29">
        <v>0</v>
      </c>
      <c r="I1674" s="66">
        <f t="shared" si="34"/>
        <v>0</v>
      </c>
      <c r="J1674" s="69" t="s">
        <v>1834</v>
      </c>
      <c r="K1674" s="34">
        <v>0</v>
      </c>
      <c r="L1674" s="56"/>
      <c r="M1674" s="34">
        <f t="shared" si="35"/>
        <v>0</v>
      </c>
      <c r="N1674" s="34">
        <f t="shared" si="36"/>
        <v>0</v>
      </c>
      <c r="O1674" s="36" t="e">
        <f t="shared" si="32"/>
        <v>#DIV/0!</v>
      </c>
    </row>
    <row r="1675" spans="1:15" x14ac:dyDescent="0.25">
      <c r="A1675" s="39">
        <v>210306</v>
      </c>
      <c r="B1675" s="30" t="s">
        <v>56</v>
      </c>
      <c r="C1675" s="30" t="s">
        <v>1625</v>
      </c>
      <c r="D1675" s="30" t="s">
        <v>1631</v>
      </c>
      <c r="E1675" s="64">
        <v>7097</v>
      </c>
      <c r="F1675" s="65">
        <v>8072</v>
      </c>
      <c r="G1675" s="65">
        <f t="shared" si="33"/>
        <v>975</v>
      </c>
      <c r="H1675" s="65">
        <v>5119</v>
      </c>
      <c r="I1675" s="66">
        <f t="shared" si="34"/>
        <v>2953</v>
      </c>
      <c r="J1675" s="67">
        <v>0.36580000000000001</v>
      </c>
      <c r="K1675" s="34">
        <v>8354</v>
      </c>
      <c r="L1675" s="56"/>
      <c r="M1675" s="35">
        <f t="shared" si="35"/>
        <v>5119</v>
      </c>
      <c r="N1675" s="35">
        <f t="shared" si="36"/>
        <v>3235</v>
      </c>
      <c r="O1675" s="36">
        <f t="shared" si="32"/>
        <v>0.38723964567871677</v>
      </c>
    </row>
    <row r="1676" spans="1:15" x14ac:dyDescent="0.25">
      <c r="A1676" s="39">
        <v>210307</v>
      </c>
      <c r="B1676" s="30" t="s">
        <v>56</v>
      </c>
      <c r="C1676" s="30" t="s">
        <v>1625</v>
      </c>
      <c r="D1676" s="30" t="s">
        <v>1632</v>
      </c>
      <c r="E1676" s="68"/>
      <c r="F1676" s="29">
        <v>0</v>
      </c>
      <c r="G1676" s="29">
        <f t="shared" si="33"/>
        <v>0</v>
      </c>
      <c r="H1676" s="29">
        <v>0</v>
      </c>
      <c r="I1676" s="66">
        <f t="shared" si="34"/>
        <v>0</v>
      </c>
      <c r="J1676" s="69" t="s">
        <v>1834</v>
      </c>
      <c r="K1676" s="34">
        <v>0</v>
      </c>
      <c r="L1676" s="56"/>
      <c r="M1676" s="34">
        <f t="shared" si="35"/>
        <v>0</v>
      </c>
      <c r="N1676" s="34">
        <f t="shared" si="36"/>
        <v>0</v>
      </c>
      <c r="O1676" s="36" t="e">
        <f t="shared" si="32"/>
        <v>#DIV/0!</v>
      </c>
    </row>
    <row r="1677" spans="1:15" x14ac:dyDescent="0.25">
      <c r="A1677" s="39">
        <v>210308</v>
      </c>
      <c r="B1677" s="30" t="s">
        <v>56</v>
      </c>
      <c r="C1677" s="30" t="s">
        <v>1625</v>
      </c>
      <c r="D1677" s="30" t="s">
        <v>1633</v>
      </c>
      <c r="E1677" s="64">
        <v>2497</v>
      </c>
      <c r="F1677" s="65">
        <v>3021</v>
      </c>
      <c r="G1677" s="65">
        <f t="shared" si="33"/>
        <v>524</v>
      </c>
      <c r="H1677" s="65">
        <v>2081</v>
      </c>
      <c r="I1677" s="66">
        <f t="shared" si="34"/>
        <v>940</v>
      </c>
      <c r="J1677" s="67">
        <v>0.31119999999999998</v>
      </c>
      <c r="K1677" s="34">
        <v>3281</v>
      </c>
      <c r="L1677" s="56"/>
      <c r="M1677" s="35">
        <f t="shared" si="35"/>
        <v>2081</v>
      </c>
      <c r="N1677" s="35">
        <f t="shared" si="36"/>
        <v>1200</v>
      </c>
      <c r="O1677" s="36">
        <f t="shared" si="32"/>
        <v>0.36574215178299296</v>
      </c>
    </row>
    <row r="1678" spans="1:15" x14ac:dyDescent="0.25">
      <c r="A1678" s="39">
        <v>210309</v>
      </c>
      <c r="B1678" s="30" t="s">
        <v>56</v>
      </c>
      <c r="C1678" s="30" t="s">
        <v>1625</v>
      </c>
      <c r="D1678" s="30" t="s">
        <v>1634</v>
      </c>
      <c r="E1678" s="68"/>
      <c r="F1678" s="29">
        <v>0</v>
      </c>
      <c r="G1678" s="29">
        <f t="shared" si="33"/>
        <v>0</v>
      </c>
      <c r="H1678" s="29">
        <v>0</v>
      </c>
      <c r="I1678" s="66">
        <f t="shared" si="34"/>
        <v>0</v>
      </c>
      <c r="J1678" s="69" t="s">
        <v>1834</v>
      </c>
      <c r="K1678" s="34">
        <v>0</v>
      </c>
      <c r="L1678" s="56"/>
      <c r="M1678" s="34">
        <f t="shared" si="35"/>
        <v>0</v>
      </c>
      <c r="N1678" s="34">
        <f t="shared" si="36"/>
        <v>0</v>
      </c>
      <c r="O1678" s="36" t="e">
        <f t="shared" si="32"/>
        <v>#DIV/0!</v>
      </c>
    </row>
    <row r="1679" spans="1:15" x14ac:dyDescent="0.25">
      <c r="A1679" s="39">
        <v>210310</v>
      </c>
      <c r="B1679" s="30" t="s">
        <v>56</v>
      </c>
      <c r="C1679" s="30" t="s">
        <v>1625</v>
      </c>
      <c r="D1679" s="30" t="s">
        <v>1635</v>
      </c>
      <c r="E1679" s="64">
        <v>2288</v>
      </c>
      <c r="F1679" s="65">
        <v>2374</v>
      </c>
      <c r="G1679" s="65">
        <f t="shared" si="33"/>
        <v>86</v>
      </c>
      <c r="H1679" s="65">
        <v>1858</v>
      </c>
      <c r="I1679" s="66">
        <f t="shared" si="34"/>
        <v>516</v>
      </c>
      <c r="J1679" s="67">
        <v>0.21740000000000001</v>
      </c>
      <c r="K1679" s="34">
        <v>2263</v>
      </c>
      <c r="L1679" s="56"/>
      <c r="M1679" s="35">
        <f t="shared" si="35"/>
        <v>1858</v>
      </c>
      <c r="N1679" s="35">
        <f t="shared" si="36"/>
        <v>405</v>
      </c>
      <c r="O1679" s="36">
        <f t="shared" si="32"/>
        <v>0.1789659743703049</v>
      </c>
    </row>
    <row r="1680" spans="1:15" x14ac:dyDescent="0.25">
      <c r="A1680" s="39">
        <v>210401</v>
      </c>
      <c r="B1680" s="30" t="s">
        <v>56</v>
      </c>
      <c r="C1680" s="30" t="s">
        <v>1604</v>
      </c>
      <c r="D1680" s="30" t="s">
        <v>1636</v>
      </c>
      <c r="E1680" s="64">
        <v>7887</v>
      </c>
      <c r="F1680" s="65">
        <v>8776</v>
      </c>
      <c r="G1680" s="65">
        <f t="shared" si="33"/>
        <v>889</v>
      </c>
      <c r="H1680" s="65">
        <v>6502</v>
      </c>
      <c r="I1680" s="66">
        <f t="shared" si="34"/>
        <v>2274</v>
      </c>
      <c r="J1680" s="67">
        <v>0.2591</v>
      </c>
      <c r="K1680" s="34">
        <v>8826</v>
      </c>
      <c r="L1680" s="29">
        <v>0</v>
      </c>
      <c r="M1680" s="35">
        <f t="shared" si="35"/>
        <v>6502</v>
      </c>
      <c r="N1680" s="35">
        <f t="shared" si="36"/>
        <v>2324</v>
      </c>
      <c r="O1680" s="36">
        <f t="shared" si="32"/>
        <v>0.26331293904373443</v>
      </c>
    </row>
    <row r="1681" spans="1:15" x14ac:dyDescent="0.25">
      <c r="A1681" s="39">
        <v>210402</v>
      </c>
      <c r="B1681" s="30" t="s">
        <v>56</v>
      </c>
      <c r="C1681" s="30" t="s">
        <v>1604</v>
      </c>
      <c r="D1681" s="30" t="s">
        <v>1637</v>
      </c>
      <c r="E1681" s="64">
        <v>6920</v>
      </c>
      <c r="F1681" s="65">
        <v>7455</v>
      </c>
      <c r="G1681" s="65">
        <f t="shared" si="33"/>
        <v>535</v>
      </c>
      <c r="H1681" s="65">
        <v>6154</v>
      </c>
      <c r="I1681" s="66">
        <f t="shared" si="34"/>
        <v>1301</v>
      </c>
      <c r="J1681" s="67">
        <v>0.17449999999999999</v>
      </c>
      <c r="K1681" s="34">
        <v>6855</v>
      </c>
      <c r="L1681" s="56"/>
      <c r="M1681" s="35">
        <f t="shared" si="35"/>
        <v>6154</v>
      </c>
      <c r="N1681" s="35">
        <f t="shared" si="36"/>
        <v>701</v>
      </c>
      <c r="O1681" s="36">
        <f t="shared" si="32"/>
        <v>0.10226112326768783</v>
      </c>
    </row>
    <row r="1682" spans="1:15" x14ac:dyDescent="0.25">
      <c r="A1682" s="39">
        <v>210403</v>
      </c>
      <c r="B1682" s="30" t="s">
        <v>56</v>
      </c>
      <c r="C1682" s="30" t="s">
        <v>1604</v>
      </c>
      <c r="D1682" s="30" t="s">
        <v>1638</v>
      </c>
      <c r="E1682" s="64">
        <v>2436</v>
      </c>
      <c r="F1682" s="65">
        <v>2690</v>
      </c>
      <c r="G1682" s="65">
        <f t="shared" si="33"/>
        <v>254</v>
      </c>
      <c r="H1682" s="65">
        <v>1520</v>
      </c>
      <c r="I1682" s="66">
        <f t="shared" si="34"/>
        <v>1170</v>
      </c>
      <c r="J1682" s="67">
        <v>0.43490000000000001</v>
      </c>
      <c r="K1682" s="34">
        <v>2733</v>
      </c>
      <c r="L1682" s="29">
        <v>0</v>
      </c>
      <c r="M1682" s="35">
        <f t="shared" si="35"/>
        <v>1520</v>
      </c>
      <c r="N1682" s="35">
        <f t="shared" si="36"/>
        <v>1213</v>
      </c>
      <c r="O1682" s="36">
        <f t="shared" si="32"/>
        <v>0.44383461397731433</v>
      </c>
    </row>
    <row r="1683" spans="1:15" x14ac:dyDescent="0.25">
      <c r="A1683" s="39">
        <v>210404</v>
      </c>
      <c r="B1683" s="30" t="s">
        <v>56</v>
      </c>
      <c r="C1683" s="30" t="s">
        <v>1604</v>
      </c>
      <c r="D1683" s="30" t="s">
        <v>1639</v>
      </c>
      <c r="E1683" s="68"/>
      <c r="F1683" s="29">
        <v>0</v>
      </c>
      <c r="G1683" s="29">
        <f t="shared" si="33"/>
        <v>0</v>
      </c>
      <c r="H1683" s="29">
        <v>0</v>
      </c>
      <c r="I1683" s="66">
        <f t="shared" si="34"/>
        <v>0</v>
      </c>
      <c r="J1683" s="69" t="s">
        <v>1834</v>
      </c>
      <c r="K1683" s="34">
        <v>0</v>
      </c>
      <c r="L1683" s="29">
        <v>0</v>
      </c>
      <c r="M1683" s="34">
        <f t="shared" si="35"/>
        <v>0</v>
      </c>
      <c r="N1683" s="34">
        <f t="shared" si="36"/>
        <v>0</v>
      </c>
      <c r="O1683" s="36" t="e">
        <f t="shared" si="32"/>
        <v>#DIV/0!</v>
      </c>
    </row>
    <row r="1684" spans="1:15" x14ac:dyDescent="0.25">
      <c r="A1684" s="39">
        <v>210405</v>
      </c>
      <c r="B1684" s="30" t="s">
        <v>56</v>
      </c>
      <c r="C1684" s="30" t="s">
        <v>1604</v>
      </c>
      <c r="D1684" s="30" t="s">
        <v>1640</v>
      </c>
      <c r="E1684" s="68"/>
      <c r="F1684" s="29">
        <v>0</v>
      </c>
      <c r="G1684" s="29">
        <f t="shared" si="33"/>
        <v>0</v>
      </c>
      <c r="H1684" s="29">
        <v>0</v>
      </c>
      <c r="I1684" s="66">
        <f t="shared" si="34"/>
        <v>0</v>
      </c>
      <c r="J1684" s="69" t="s">
        <v>1834</v>
      </c>
      <c r="K1684" s="34">
        <v>0</v>
      </c>
      <c r="L1684" s="29">
        <v>0</v>
      </c>
      <c r="M1684" s="34">
        <f t="shared" si="35"/>
        <v>0</v>
      </c>
      <c r="N1684" s="34">
        <f t="shared" si="36"/>
        <v>0</v>
      </c>
      <c r="O1684" s="36" t="e">
        <f t="shared" si="32"/>
        <v>#DIV/0!</v>
      </c>
    </row>
    <row r="1685" spans="1:15" x14ac:dyDescent="0.25">
      <c r="A1685" s="39">
        <v>210406</v>
      </c>
      <c r="B1685" s="30" t="s">
        <v>56</v>
      </c>
      <c r="C1685" s="30" t="s">
        <v>1604</v>
      </c>
      <c r="D1685" s="30" t="s">
        <v>1641</v>
      </c>
      <c r="E1685" s="68"/>
      <c r="F1685" s="29">
        <v>0</v>
      </c>
      <c r="G1685" s="29">
        <f t="shared" si="33"/>
        <v>0</v>
      </c>
      <c r="H1685" s="29">
        <v>0</v>
      </c>
      <c r="I1685" s="66">
        <f t="shared" si="34"/>
        <v>0</v>
      </c>
      <c r="J1685" s="69" t="s">
        <v>1834</v>
      </c>
      <c r="K1685" s="34">
        <v>0</v>
      </c>
      <c r="L1685" s="29">
        <v>0</v>
      </c>
      <c r="M1685" s="34">
        <f t="shared" si="35"/>
        <v>0</v>
      </c>
      <c r="N1685" s="34">
        <f t="shared" si="36"/>
        <v>0</v>
      </c>
      <c r="O1685" s="36" t="e">
        <f t="shared" si="32"/>
        <v>#DIV/0!</v>
      </c>
    </row>
    <row r="1686" spans="1:15" x14ac:dyDescent="0.25">
      <c r="A1686" s="39">
        <v>210407</v>
      </c>
      <c r="B1686" s="30" t="s">
        <v>56</v>
      </c>
      <c r="C1686" s="30" t="s">
        <v>1604</v>
      </c>
      <c r="D1686" s="30" t="s">
        <v>1642</v>
      </c>
      <c r="E1686" s="68"/>
      <c r="F1686" s="29">
        <v>0</v>
      </c>
      <c r="G1686" s="29">
        <f t="shared" si="33"/>
        <v>0</v>
      </c>
      <c r="H1686" s="29">
        <v>0</v>
      </c>
      <c r="I1686" s="66">
        <f t="shared" si="34"/>
        <v>0</v>
      </c>
      <c r="J1686" s="69" t="s">
        <v>1834</v>
      </c>
      <c r="K1686" s="34">
        <v>0</v>
      </c>
      <c r="L1686" s="29">
        <v>0</v>
      </c>
      <c r="M1686" s="34">
        <f t="shared" si="35"/>
        <v>0</v>
      </c>
      <c r="N1686" s="34">
        <f t="shared" si="36"/>
        <v>0</v>
      </c>
      <c r="O1686" s="36" t="e">
        <f t="shared" si="32"/>
        <v>#DIV/0!</v>
      </c>
    </row>
    <row r="1687" spans="1:15" x14ac:dyDescent="0.25">
      <c r="A1687" s="39">
        <v>210501</v>
      </c>
      <c r="B1687" s="30" t="s">
        <v>56</v>
      </c>
      <c r="C1687" s="30" t="s">
        <v>1643</v>
      </c>
      <c r="D1687" s="30" t="s">
        <v>1644</v>
      </c>
      <c r="E1687" s="64">
        <v>18730</v>
      </c>
      <c r="F1687" s="65">
        <v>21964</v>
      </c>
      <c r="G1687" s="65">
        <f t="shared" si="33"/>
        <v>3234</v>
      </c>
      <c r="H1687" s="65">
        <v>15790</v>
      </c>
      <c r="I1687" s="66">
        <f t="shared" si="34"/>
        <v>6174</v>
      </c>
      <c r="J1687" s="67">
        <v>0.28110000000000002</v>
      </c>
      <c r="K1687" s="34">
        <v>22147</v>
      </c>
      <c r="L1687" s="29">
        <v>0</v>
      </c>
      <c r="M1687" s="35">
        <f t="shared" si="35"/>
        <v>15790</v>
      </c>
      <c r="N1687" s="35">
        <f t="shared" si="36"/>
        <v>6357</v>
      </c>
      <c r="O1687" s="36">
        <f t="shared" si="32"/>
        <v>0.28703661895516325</v>
      </c>
    </row>
    <row r="1688" spans="1:15" x14ac:dyDescent="0.25">
      <c r="A1688" s="39">
        <v>210502</v>
      </c>
      <c r="B1688" s="30" t="s">
        <v>56</v>
      </c>
      <c r="C1688" s="30" t="s">
        <v>1643</v>
      </c>
      <c r="D1688" s="30" t="s">
        <v>1645</v>
      </c>
      <c r="E1688" s="68"/>
      <c r="F1688" s="29">
        <v>0</v>
      </c>
      <c r="G1688" s="29">
        <f t="shared" si="33"/>
        <v>0</v>
      </c>
      <c r="H1688" s="29">
        <v>0</v>
      </c>
      <c r="I1688" s="66">
        <f t="shared" si="34"/>
        <v>0</v>
      </c>
      <c r="J1688" s="69" t="s">
        <v>1834</v>
      </c>
      <c r="K1688" s="34">
        <v>0</v>
      </c>
      <c r="L1688" s="29">
        <v>0</v>
      </c>
      <c r="M1688" s="34">
        <f t="shared" si="35"/>
        <v>0</v>
      </c>
      <c r="N1688" s="34">
        <f t="shared" si="36"/>
        <v>0</v>
      </c>
      <c r="O1688" s="36" t="e">
        <f t="shared" si="32"/>
        <v>#DIV/0!</v>
      </c>
    </row>
    <row r="1689" spans="1:15" x14ac:dyDescent="0.25">
      <c r="A1689" s="39">
        <v>210503</v>
      </c>
      <c r="B1689" s="30" t="s">
        <v>56</v>
      </c>
      <c r="C1689" s="30" t="s">
        <v>1643</v>
      </c>
      <c r="D1689" s="30" t="s">
        <v>1646</v>
      </c>
      <c r="E1689" s="68"/>
      <c r="F1689" s="29">
        <v>0</v>
      </c>
      <c r="G1689" s="29">
        <f t="shared" si="33"/>
        <v>0</v>
      </c>
      <c r="H1689" s="29">
        <v>0</v>
      </c>
      <c r="I1689" s="66">
        <f t="shared" si="34"/>
        <v>0</v>
      </c>
      <c r="J1689" s="69" t="s">
        <v>1834</v>
      </c>
      <c r="K1689" s="34">
        <v>0</v>
      </c>
      <c r="L1689" s="56"/>
      <c r="M1689" s="34">
        <f t="shared" si="35"/>
        <v>0</v>
      </c>
      <c r="N1689" s="34">
        <f t="shared" si="36"/>
        <v>0</v>
      </c>
      <c r="O1689" s="36" t="e">
        <f t="shared" si="32"/>
        <v>#DIV/0!</v>
      </c>
    </row>
    <row r="1690" spans="1:15" x14ac:dyDescent="0.25">
      <c r="A1690" s="39">
        <v>210504</v>
      </c>
      <c r="B1690" s="30" t="s">
        <v>56</v>
      </c>
      <c r="C1690" s="30" t="s">
        <v>1643</v>
      </c>
      <c r="D1690" s="30" t="s">
        <v>150</v>
      </c>
      <c r="E1690" s="68"/>
      <c r="F1690" s="29">
        <v>0</v>
      </c>
      <c r="G1690" s="29">
        <f t="shared" si="33"/>
        <v>0</v>
      </c>
      <c r="H1690" s="29">
        <v>0</v>
      </c>
      <c r="I1690" s="66">
        <f t="shared" si="34"/>
        <v>0</v>
      </c>
      <c r="J1690" s="69" t="s">
        <v>1834</v>
      </c>
      <c r="K1690" s="34">
        <v>0</v>
      </c>
      <c r="L1690" s="56"/>
      <c r="M1690" s="34">
        <f t="shared" si="35"/>
        <v>0</v>
      </c>
      <c r="N1690" s="34">
        <f t="shared" si="36"/>
        <v>0</v>
      </c>
      <c r="O1690" s="36" t="e">
        <f t="shared" si="32"/>
        <v>#DIV/0!</v>
      </c>
    </row>
    <row r="1691" spans="1:15" x14ac:dyDescent="0.25">
      <c r="A1691" s="39">
        <v>210505</v>
      </c>
      <c r="B1691" s="30" t="s">
        <v>56</v>
      </c>
      <c r="C1691" s="30" t="s">
        <v>1643</v>
      </c>
      <c r="D1691" s="30" t="s">
        <v>1647</v>
      </c>
      <c r="E1691" s="68"/>
      <c r="F1691" s="29">
        <v>0</v>
      </c>
      <c r="G1691" s="29">
        <f t="shared" si="33"/>
        <v>0</v>
      </c>
      <c r="H1691" s="29">
        <v>0</v>
      </c>
      <c r="I1691" s="66">
        <f t="shared" si="34"/>
        <v>0</v>
      </c>
      <c r="J1691" s="69" t="s">
        <v>1834</v>
      </c>
      <c r="K1691" s="34">
        <v>0</v>
      </c>
      <c r="L1691" s="56"/>
      <c r="M1691" s="34">
        <f t="shared" si="35"/>
        <v>0</v>
      </c>
      <c r="N1691" s="34">
        <f t="shared" si="36"/>
        <v>0</v>
      </c>
      <c r="O1691" s="36" t="e">
        <f t="shared" si="32"/>
        <v>#DIV/0!</v>
      </c>
    </row>
    <row r="1692" spans="1:15" x14ac:dyDescent="0.25">
      <c r="A1692" s="39">
        <v>210601</v>
      </c>
      <c r="B1692" s="30" t="s">
        <v>56</v>
      </c>
      <c r="C1692" s="30" t="s">
        <v>1648</v>
      </c>
      <c r="D1692" s="30" t="s">
        <v>1648</v>
      </c>
      <c r="E1692" s="64">
        <v>7307</v>
      </c>
      <c r="F1692" s="65">
        <v>7839</v>
      </c>
      <c r="G1692" s="65">
        <f t="shared" si="33"/>
        <v>532</v>
      </c>
      <c r="H1692" s="65">
        <v>6714</v>
      </c>
      <c r="I1692" s="66">
        <f t="shared" si="34"/>
        <v>1125</v>
      </c>
      <c r="J1692" s="67">
        <v>0.14349999999999999</v>
      </c>
      <c r="K1692" s="34">
        <v>7902</v>
      </c>
      <c r="L1692" s="56"/>
      <c r="M1692" s="35">
        <f t="shared" si="35"/>
        <v>6714</v>
      </c>
      <c r="N1692" s="35">
        <f t="shared" si="36"/>
        <v>1188</v>
      </c>
      <c r="O1692" s="36">
        <f t="shared" si="32"/>
        <v>0.15034168564920272</v>
      </c>
    </row>
    <row r="1693" spans="1:15" x14ac:dyDescent="0.25">
      <c r="A1693" s="39">
        <v>210602</v>
      </c>
      <c r="B1693" s="30" t="s">
        <v>56</v>
      </c>
      <c r="C1693" s="30" t="s">
        <v>1648</v>
      </c>
      <c r="D1693" s="30" t="s">
        <v>1649</v>
      </c>
      <c r="E1693" s="68"/>
      <c r="F1693" s="29">
        <v>0</v>
      </c>
      <c r="G1693" s="29">
        <f t="shared" si="33"/>
        <v>0</v>
      </c>
      <c r="H1693" s="29">
        <v>0</v>
      </c>
      <c r="I1693" s="66">
        <f t="shared" si="34"/>
        <v>0</v>
      </c>
      <c r="J1693" s="69" t="s">
        <v>1834</v>
      </c>
      <c r="K1693" s="34">
        <v>0</v>
      </c>
      <c r="L1693" s="29">
        <v>0</v>
      </c>
      <c r="M1693" s="34">
        <f t="shared" si="35"/>
        <v>0</v>
      </c>
      <c r="N1693" s="34">
        <f t="shared" si="36"/>
        <v>0</v>
      </c>
      <c r="O1693" s="36" t="e">
        <f t="shared" si="32"/>
        <v>#DIV/0!</v>
      </c>
    </row>
    <row r="1694" spans="1:15" x14ac:dyDescent="0.25">
      <c r="A1694" s="39">
        <v>210603</v>
      </c>
      <c r="B1694" s="30" t="s">
        <v>56</v>
      </c>
      <c r="C1694" s="30" t="s">
        <v>1648</v>
      </c>
      <c r="D1694" s="30" t="s">
        <v>1650</v>
      </c>
      <c r="E1694" s="68"/>
      <c r="F1694" s="29">
        <v>0</v>
      </c>
      <c r="G1694" s="29">
        <f t="shared" si="33"/>
        <v>0</v>
      </c>
      <c r="H1694" s="29">
        <v>0</v>
      </c>
      <c r="I1694" s="66">
        <f t="shared" si="34"/>
        <v>0</v>
      </c>
      <c r="J1694" s="69" t="s">
        <v>1834</v>
      </c>
      <c r="K1694" s="34">
        <v>0</v>
      </c>
      <c r="L1694" s="56"/>
      <c r="M1694" s="34">
        <f t="shared" si="35"/>
        <v>0</v>
      </c>
      <c r="N1694" s="34">
        <f t="shared" si="36"/>
        <v>0</v>
      </c>
      <c r="O1694" s="36" t="e">
        <f t="shared" si="32"/>
        <v>#DIV/0!</v>
      </c>
    </row>
    <row r="1695" spans="1:15" x14ac:dyDescent="0.25">
      <c r="A1695" s="39">
        <v>210604</v>
      </c>
      <c r="B1695" s="30" t="s">
        <v>56</v>
      </c>
      <c r="C1695" s="30" t="s">
        <v>1648</v>
      </c>
      <c r="D1695" s="30" t="s">
        <v>1651</v>
      </c>
      <c r="E1695" s="68"/>
      <c r="F1695" s="29">
        <v>0</v>
      </c>
      <c r="G1695" s="29">
        <f t="shared" si="33"/>
        <v>0</v>
      </c>
      <c r="H1695" s="29">
        <v>0</v>
      </c>
      <c r="I1695" s="66">
        <f t="shared" si="34"/>
        <v>0</v>
      </c>
      <c r="J1695" s="69" t="s">
        <v>1834</v>
      </c>
      <c r="K1695" s="34">
        <v>0</v>
      </c>
      <c r="L1695" s="56"/>
      <c r="M1695" s="34">
        <f t="shared" si="35"/>
        <v>0</v>
      </c>
      <c r="N1695" s="34">
        <f t="shared" si="36"/>
        <v>0</v>
      </c>
      <c r="O1695" s="36" t="e">
        <f t="shared" si="32"/>
        <v>#DIV/0!</v>
      </c>
    </row>
    <row r="1696" spans="1:15" x14ac:dyDescent="0.25">
      <c r="A1696" s="39">
        <v>210605</v>
      </c>
      <c r="B1696" s="30" t="s">
        <v>56</v>
      </c>
      <c r="C1696" s="30" t="s">
        <v>1648</v>
      </c>
      <c r="D1696" s="30" t="s">
        <v>1652</v>
      </c>
      <c r="E1696" s="68"/>
      <c r="F1696" s="29">
        <v>0</v>
      </c>
      <c r="G1696" s="29">
        <f t="shared" si="33"/>
        <v>0</v>
      </c>
      <c r="H1696" s="29">
        <v>0</v>
      </c>
      <c r="I1696" s="66">
        <f t="shared" si="34"/>
        <v>0</v>
      </c>
      <c r="J1696" s="69" t="s">
        <v>1834</v>
      </c>
      <c r="K1696" s="34">
        <v>0</v>
      </c>
      <c r="L1696" s="56"/>
      <c r="M1696" s="34">
        <f t="shared" si="35"/>
        <v>0</v>
      </c>
      <c r="N1696" s="34">
        <f t="shared" si="36"/>
        <v>0</v>
      </c>
      <c r="O1696" s="36" t="e">
        <f t="shared" si="32"/>
        <v>#DIV/0!</v>
      </c>
    </row>
    <row r="1697" spans="1:15" x14ac:dyDescent="0.25">
      <c r="A1697" s="39">
        <v>210606</v>
      </c>
      <c r="B1697" s="30" t="s">
        <v>56</v>
      </c>
      <c r="C1697" s="30" t="s">
        <v>1648</v>
      </c>
      <c r="D1697" s="30" t="s">
        <v>1653</v>
      </c>
      <c r="E1697" s="68"/>
      <c r="F1697" s="29">
        <v>0</v>
      </c>
      <c r="G1697" s="29">
        <f t="shared" si="33"/>
        <v>0</v>
      </c>
      <c r="H1697" s="29">
        <v>0</v>
      </c>
      <c r="I1697" s="66">
        <f t="shared" si="34"/>
        <v>0</v>
      </c>
      <c r="J1697" s="69" t="s">
        <v>1834</v>
      </c>
      <c r="K1697" s="34">
        <v>0</v>
      </c>
      <c r="L1697" s="29">
        <v>0</v>
      </c>
      <c r="M1697" s="34">
        <f t="shared" si="35"/>
        <v>0</v>
      </c>
      <c r="N1697" s="34">
        <f t="shared" si="36"/>
        <v>0</v>
      </c>
      <c r="O1697" s="36" t="e">
        <f t="shared" si="32"/>
        <v>#DIV/0!</v>
      </c>
    </row>
    <row r="1698" spans="1:15" x14ac:dyDescent="0.25">
      <c r="A1698" s="39">
        <v>210607</v>
      </c>
      <c r="B1698" s="30" t="s">
        <v>56</v>
      </c>
      <c r="C1698" s="30" t="s">
        <v>1648</v>
      </c>
      <c r="D1698" s="30" t="s">
        <v>1654</v>
      </c>
      <c r="E1698" s="68"/>
      <c r="F1698" s="29">
        <v>0</v>
      </c>
      <c r="G1698" s="29">
        <f t="shared" si="33"/>
        <v>0</v>
      </c>
      <c r="H1698" s="29">
        <v>0</v>
      </c>
      <c r="I1698" s="66">
        <f t="shared" si="34"/>
        <v>0</v>
      </c>
      <c r="J1698" s="69" t="s">
        <v>1834</v>
      </c>
      <c r="K1698" s="34">
        <v>0</v>
      </c>
      <c r="L1698" s="29">
        <v>0</v>
      </c>
      <c r="M1698" s="34">
        <f t="shared" si="35"/>
        <v>0</v>
      </c>
      <c r="N1698" s="34">
        <f t="shared" si="36"/>
        <v>0</v>
      </c>
      <c r="O1698" s="36" t="e">
        <f t="shared" si="32"/>
        <v>#DIV/0!</v>
      </c>
    </row>
    <row r="1699" spans="1:15" x14ac:dyDescent="0.25">
      <c r="A1699" s="39">
        <v>210608</v>
      </c>
      <c r="B1699" s="30" t="s">
        <v>56</v>
      </c>
      <c r="C1699" s="30" t="s">
        <v>1648</v>
      </c>
      <c r="D1699" s="30" t="s">
        <v>1655</v>
      </c>
      <c r="E1699" s="68"/>
      <c r="F1699" s="29">
        <v>0</v>
      </c>
      <c r="G1699" s="29">
        <f t="shared" si="33"/>
        <v>0</v>
      </c>
      <c r="H1699" s="29">
        <v>0</v>
      </c>
      <c r="I1699" s="66">
        <f t="shared" si="34"/>
        <v>0</v>
      </c>
      <c r="J1699" s="69" t="s">
        <v>1834</v>
      </c>
      <c r="K1699" s="34">
        <v>0</v>
      </c>
      <c r="L1699" s="29">
        <v>0</v>
      </c>
      <c r="M1699" s="34">
        <f t="shared" si="35"/>
        <v>0</v>
      </c>
      <c r="N1699" s="34">
        <f t="shared" si="36"/>
        <v>0</v>
      </c>
      <c r="O1699" s="36" t="e">
        <f t="shared" si="32"/>
        <v>#DIV/0!</v>
      </c>
    </row>
    <row r="1700" spans="1:15" x14ac:dyDescent="0.25">
      <c r="A1700" s="39">
        <v>210701</v>
      </c>
      <c r="B1700" s="30" t="s">
        <v>56</v>
      </c>
      <c r="C1700" s="30" t="s">
        <v>592</v>
      </c>
      <c r="D1700" s="30" t="s">
        <v>592</v>
      </c>
      <c r="E1700" s="64">
        <v>5350</v>
      </c>
      <c r="F1700" s="65">
        <v>5894</v>
      </c>
      <c r="G1700" s="65">
        <f t="shared" si="33"/>
        <v>544</v>
      </c>
      <c r="H1700" s="65">
        <v>4528</v>
      </c>
      <c r="I1700" s="66">
        <f t="shared" si="34"/>
        <v>1366</v>
      </c>
      <c r="J1700" s="67">
        <v>0.23180000000000001</v>
      </c>
      <c r="K1700" s="34">
        <v>5961</v>
      </c>
      <c r="L1700" s="56"/>
      <c r="M1700" s="35">
        <f t="shared" si="35"/>
        <v>4528</v>
      </c>
      <c r="N1700" s="35">
        <f t="shared" si="36"/>
        <v>1433</v>
      </c>
      <c r="O1700" s="36">
        <f t="shared" si="32"/>
        <v>0.24039590672705921</v>
      </c>
    </row>
    <row r="1701" spans="1:15" x14ac:dyDescent="0.25">
      <c r="A1701" s="39">
        <v>210702</v>
      </c>
      <c r="B1701" s="30" t="s">
        <v>56</v>
      </c>
      <c r="C1701" s="30" t="s">
        <v>592</v>
      </c>
      <c r="D1701" s="30" t="s">
        <v>1656</v>
      </c>
      <c r="E1701" s="68"/>
      <c r="F1701" s="29">
        <v>0</v>
      </c>
      <c r="G1701" s="29">
        <f t="shared" si="33"/>
        <v>0</v>
      </c>
      <c r="H1701" s="29">
        <v>0</v>
      </c>
      <c r="I1701" s="66">
        <f t="shared" si="34"/>
        <v>0</v>
      </c>
      <c r="J1701" s="69" t="s">
        <v>1834</v>
      </c>
      <c r="K1701" s="34">
        <v>0</v>
      </c>
      <c r="L1701" s="56"/>
      <c r="M1701" s="34">
        <f t="shared" si="35"/>
        <v>0</v>
      </c>
      <c r="N1701" s="34">
        <f t="shared" si="36"/>
        <v>0</v>
      </c>
      <c r="O1701" s="36" t="e">
        <f t="shared" si="32"/>
        <v>#DIV/0!</v>
      </c>
    </row>
    <row r="1702" spans="1:15" x14ac:dyDescent="0.25">
      <c r="A1702" s="39">
        <v>210703</v>
      </c>
      <c r="B1702" s="30" t="s">
        <v>56</v>
      </c>
      <c r="C1702" s="30" t="s">
        <v>592</v>
      </c>
      <c r="D1702" s="30" t="s">
        <v>1657</v>
      </c>
      <c r="E1702" s="68"/>
      <c r="F1702" s="29">
        <v>0</v>
      </c>
      <c r="G1702" s="29">
        <f t="shared" si="33"/>
        <v>0</v>
      </c>
      <c r="H1702" s="29">
        <v>0</v>
      </c>
      <c r="I1702" s="66">
        <f t="shared" si="34"/>
        <v>0</v>
      </c>
      <c r="J1702" s="69" t="s">
        <v>1834</v>
      </c>
      <c r="K1702" s="34">
        <v>0</v>
      </c>
      <c r="L1702" s="56"/>
      <c r="M1702" s="34">
        <f t="shared" si="35"/>
        <v>0</v>
      </c>
      <c r="N1702" s="34">
        <f t="shared" si="36"/>
        <v>0</v>
      </c>
      <c r="O1702" s="36" t="e">
        <f t="shared" si="32"/>
        <v>#DIV/0!</v>
      </c>
    </row>
    <row r="1703" spans="1:15" x14ac:dyDescent="0.25">
      <c r="A1703" s="39">
        <v>210704</v>
      </c>
      <c r="B1703" s="30" t="s">
        <v>56</v>
      </c>
      <c r="C1703" s="30" t="s">
        <v>592</v>
      </c>
      <c r="D1703" s="30" t="s">
        <v>1658</v>
      </c>
      <c r="E1703" s="68"/>
      <c r="F1703" s="29">
        <v>0</v>
      </c>
      <c r="G1703" s="29">
        <f t="shared" si="33"/>
        <v>0</v>
      </c>
      <c r="H1703" s="29">
        <v>0</v>
      </c>
      <c r="I1703" s="66">
        <f t="shared" si="34"/>
        <v>0</v>
      </c>
      <c r="J1703" s="69" t="s">
        <v>1834</v>
      </c>
      <c r="K1703" s="34">
        <v>0</v>
      </c>
      <c r="L1703" s="29">
        <v>0</v>
      </c>
      <c r="M1703" s="34">
        <f t="shared" si="35"/>
        <v>0</v>
      </c>
      <c r="N1703" s="34">
        <f t="shared" si="36"/>
        <v>0</v>
      </c>
      <c r="O1703" s="36" t="e">
        <f t="shared" si="32"/>
        <v>#DIV/0!</v>
      </c>
    </row>
    <row r="1704" spans="1:15" x14ac:dyDescent="0.25">
      <c r="A1704" s="39">
        <v>210705</v>
      </c>
      <c r="B1704" s="30" t="s">
        <v>56</v>
      </c>
      <c r="C1704" s="30" t="s">
        <v>592</v>
      </c>
      <c r="D1704" s="30" t="s">
        <v>1659</v>
      </c>
      <c r="E1704" s="68"/>
      <c r="F1704" s="29">
        <v>0</v>
      </c>
      <c r="G1704" s="29">
        <f t="shared" si="33"/>
        <v>0</v>
      </c>
      <c r="H1704" s="29">
        <v>0</v>
      </c>
      <c r="I1704" s="66">
        <f t="shared" si="34"/>
        <v>0</v>
      </c>
      <c r="J1704" s="69" t="s">
        <v>1834</v>
      </c>
      <c r="K1704" s="34">
        <v>0</v>
      </c>
      <c r="L1704" s="29">
        <v>0</v>
      </c>
      <c r="M1704" s="34">
        <f t="shared" si="35"/>
        <v>0</v>
      </c>
      <c r="N1704" s="34">
        <f t="shared" si="36"/>
        <v>0</v>
      </c>
      <c r="O1704" s="36" t="e">
        <f t="shared" si="32"/>
        <v>#DIV/0!</v>
      </c>
    </row>
    <row r="1705" spans="1:15" x14ac:dyDescent="0.25">
      <c r="A1705" s="39">
        <v>210706</v>
      </c>
      <c r="B1705" s="30" t="s">
        <v>56</v>
      </c>
      <c r="C1705" s="30" t="s">
        <v>592</v>
      </c>
      <c r="D1705" s="30" t="s">
        <v>866</v>
      </c>
      <c r="E1705" s="68"/>
      <c r="F1705" s="29">
        <v>0</v>
      </c>
      <c r="G1705" s="29">
        <f t="shared" si="33"/>
        <v>0</v>
      </c>
      <c r="H1705" s="29">
        <v>0</v>
      </c>
      <c r="I1705" s="66">
        <f t="shared" si="34"/>
        <v>0</v>
      </c>
      <c r="J1705" s="69" t="s">
        <v>1834</v>
      </c>
      <c r="K1705" s="34">
        <v>0</v>
      </c>
      <c r="L1705" s="56"/>
      <c r="M1705" s="34">
        <f t="shared" si="35"/>
        <v>0</v>
      </c>
      <c r="N1705" s="34">
        <f t="shared" si="36"/>
        <v>0</v>
      </c>
      <c r="O1705" s="36" t="e">
        <f t="shared" si="32"/>
        <v>#DIV/0!</v>
      </c>
    </row>
    <row r="1706" spans="1:15" x14ac:dyDescent="0.25">
      <c r="A1706" s="39">
        <v>210707</v>
      </c>
      <c r="B1706" s="30" t="s">
        <v>56</v>
      </c>
      <c r="C1706" s="30" t="s">
        <v>592</v>
      </c>
      <c r="D1706" s="30" t="s">
        <v>1660</v>
      </c>
      <c r="E1706" s="68"/>
      <c r="F1706" s="29">
        <v>0</v>
      </c>
      <c r="G1706" s="29">
        <f t="shared" si="33"/>
        <v>0</v>
      </c>
      <c r="H1706" s="29">
        <v>0</v>
      </c>
      <c r="I1706" s="66">
        <f t="shared" si="34"/>
        <v>0</v>
      </c>
      <c r="J1706" s="69" t="s">
        <v>1834</v>
      </c>
      <c r="K1706" s="34">
        <v>0</v>
      </c>
      <c r="L1706" s="56"/>
      <c r="M1706" s="34">
        <f t="shared" si="35"/>
        <v>0</v>
      </c>
      <c r="N1706" s="34">
        <f t="shared" si="36"/>
        <v>0</v>
      </c>
      <c r="O1706" s="36" t="e">
        <f t="shared" si="32"/>
        <v>#DIV/0!</v>
      </c>
    </row>
    <row r="1707" spans="1:15" x14ac:dyDescent="0.25">
      <c r="A1707" s="39">
        <v>210708</v>
      </c>
      <c r="B1707" s="30" t="s">
        <v>56</v>
      </c>
      <c r="C1707" s="30" t="s">
        <v>592</v>
      </c>
      <c r="D1707" s="30" t="s">
        <v>702</v>
      </c>
      <c r="E1707" s="68"/>
      <c r="F1707" s="29">
        <v>0</v>
      </c>
      <c r="G1707" s="29">
        <f t="shared" si="33"/>
        <v>0</v>
      </c>
      <c r="H1707" s="29">
        <v>0</v>
      </c>
      <c r="I1707" s="66">
        <f t="shared" si="34"/>
        <v>0</v>
      </c>
      <c r="J1707" s="69" t="s">
        <v>1834</v>
      </c>
      <c r="K1707" s="34">
        <v>0</v>
      </c>
      <c r="L1707" s="56"/>
      <c r="M1707" s="34">
        <f t="shared" si="35"/>
        <v>0</v>
      </c>
      <c r="N1707" s="34">
        <f t="shared" si="36"/>
        <v>0</v>
      </c>
      <c r="O1707" s="36" t="e">
        <f t="shared" si="32"/>
        <v>#DIV/0!</v>
      </c>
    </row>
    <row r="1708" spans="1:15" x14ac:dyDescent="0.25">
      <c r="A1708" s="39">
        <v>210709</v>
      </c>
      <c r="B1708" s="30" t="s">
        <v>56</v>
      </c>
      <c r="C1708" s="30" t="s">
        <v>592</v>
      </c>
      <c r="D1708" s="30" t="s">
        <v>578</v>
      </c>
      <c r="E1708" s="64">
        <v>4839</v>
      </c>
      <c r="F1708" s="65">
        <v>5507</v>
      </c>
      <c r="G1708" s="65">
        <f t="shared" si="33"/>
        <v>668</v>
      </c>
      <c r="H1708" s="65">
        <v>4476</v>
      </c>
      <c r="I1708" s="66">
        <f t="shared" si="34"/>
        <v>1031</v>
      </c>
      <c r="J1708" s="67">
        <v>0.18729999999999999</v>
      </c>
      <c r="K1708" s="34">
        <v>5578</v>
      </c>
      <c r="L1708" s="29">
        <v>0</v>
      </c>
      <c r="M1708" s="35">
        <f t="shared" si="35"/>
        <v>4476</v>
      </c>
      <c r="N1708" s="35">
        <f t="shared" si="36"/>
        <v>1102</v>
      </c>
      <c r="O1708" s="36">
        <f t="shared" si="32"/>
        <v>0.19756185012549302</v>
      </c>
    </row>
    <row r="1709" spans="1:15" x14ac:dyDescent="0.25">
      <c r="A1709" s="39">
        <v>210710</v>
      </c>
      <c r="B1709" s="30" t="s">
        <v>56</v>
      </c>
      <c r="C1709" s="30" t="s">
        <v>592</v>
      </c>
      <c r="D1709" s="30" t="s">
        <v>1661</v>
      </c>
      <c r="E1709" s="68"/>
      <c r="F1709" s="29">
        <v>0</v>
      </c>
      <c r="G1709" s="29">
        <f t="shared" si="33"/>
        <v>0</v>
      </c>
      <c r="H1709" s="29">
        <v>0</v>
      </c>
      <c r="I1709" s="66">
        <f t="shared" si="34"/>
        <v>0</v>
      </c>
      <c r="J1709" s="69" t="s">
        <v>1834</v>
      </c>
      <c r="K1709" s="34">
        <v>0</v>
      </c>
      <c r="L1709" s="56"/>
      <c r="M1709" s="34">
        <f t="shared" si="35"/>
        <v>0</v>
      </c>
      <c r="N1709" s="34">
        <f t="shared" si="36"/>
        <v>0</v>
      </c>
      <c r="O1709" s="36" t="e">
        <f t="shared" si="32"/>
        <v>#DIV/0!</v>
      </c>
    </row>
    <row r="1710" spans="1:15" x14ac:dyDescent="0.25">
      <c r="A1710" s="39">
        <v>210801</v>
      </c>
      <c r="B1710" s="30" t="s">
        <v>56</v>
      </c>
      <c r="C1710" s="30" t="s">
        <v>1662</v>
      </c>
      <c r="D1710" s="30" t="s">
        <v>1407</v>
      </c>
      <c r="E1710" s="64">
        <v>20048</v>
      </c>
      <c r="F1710" s="65">
        <v>23023</v>
      </c>
      <c r="G1710" s="65">
        <f t="shared" si="33"/>
        <v>2975</v>
      </c>
      <c r="H1710" s="65">
        <v>18650</v>
      </c>
      <c r="I1710" s="66">
        <f t="shared" si="34"/>
        <v>4373</v>
      </c>
      <c r="J1710" s="67">
        <v>0.18990000000000001</v>
      </c>
      <c r="K1710" s="34">
        <v>23353</v>
      </c>
      <c r="L1710" s="56"/>
      <c r="M1710" s="35">
        <f t="shared" si="35"/>
        <v>18650</v>
      </c>
      <c r="N1710" s="35">
        <f t="shared" si="36"/>
        <v>4703</v>
      </c>
      <c r="O1710" s="36">
        <f t="shared" si="32"/>
        <v>0.20138740204684624</v>
      </c>
    </row>
    <row r="1711" spans="1:15" x14ac:dyDescent="0.25">
      <c r="A1711" s="39">
        <v>210802</v>
      </c>
      <c r="B1711" s="30" t="s">
        <v>56</v>
      </c>
      <c r="C1711" s="30" t="s">
        <v>1662</v>
      </c>
      <c r="D1711" s="30" t="s">
        <v>1663</v>
      </c>
      <c r="E1711" s="68"/>
      <c r="F1711" s="29">
        <v>0</v>
      </c>
      <c r="G1711" s="29">
        <f t="shared" si="33"/>
        <v>0</v>
      </c>
      <c r="H1711" s="29">
        <v>0</v>
      </c>
      <c r="I1711" s="66">
        <f t="shared" si="34"/>
        <v>0</v>
      </c>
      <c r="J1711" s="69" t="s">
        <v>1834</v>
      </c>
      <c r="K1711" s="34">
        <v>0</v>
      </c>
      <c r="L1711" s="56"/>
      <c r="M1711" s="34">
        <f t="shared" si="35"/>
        <v>0</v>
      </c>
      <c r="N1711" s="34">
        <f t="shared" si="36"/>
        <v>0</v>
      </c>
      <c r="O1711" s="36" t="e">
        <f t="shared" si="32"/>
        <v>#DIV/0!</v>
      </c>
    </row>
    <row r="1712" spans="1:15" x14ac:dyDescent="0.25">
      <c r="A1712" s="39">
        <v>210803</v>
      </c>
      <c r="B1712" s="30" t="s">
        <v>56</v>
      </c>
      <c r="C1712" s="30" t="s">
        <v>1662</v>
      </c>
      <c r="D1712" s="30" t="s">
        <v>1664</v>
      </c>
      <c r="E1712" s="68"/>
      <c r="F1712" s="29">
        <v>0</v>
      </c>
      <c r="G1712" s="29">
        <f t="shared" si="33"/>
        <v>0</v>
      </c>
      <c r="H1712" s="29">
        <v>0</v>
      </c>
      <c r="I1712" s="66">
        <f t="shared" si="34"/>
        <v>0</v>
      </c>
      <c r="J1712" s="69" t="s">
        <v>1834</v>
      </c>
      <c r="K1712" s="34">
        <v>0</v>
      </c>
      <c r="L1712" s="56"/>
      <c r="M1712" s="34">
        <f t="shared" si="35"/>
        <v>0</v>
      </c>
      <c r="N1712" s="34">
        <f t="shared" si="36"/>
        <v>0</v>
      </c>
      <c r="O1712" s="36" t="e">
        <f t="shared" si="32"/>
        <v>#DIV/0!</v>
      </c>
    </row>
    <row r="1713" spans="1:15" x14ac:dyDescent="0.25">
      <c r="A1713" s="39">
        <v>210804</v>
      </c>
      <c r="B1713" s="30" t="s">
        <v>56</v>
      </c>
      <c r="C1713" s="30" t="s">
        <v>1662</v>
      </c>
      <c r="D1713" s="30" t="s">
        <v>1665</v>
      </c>
      <c r="E1713" s="68"/>
      <c r="F1713" s="29">
        <v>0</v>
      </c>
      <c r="G1713" s="29">
        <f t="shared" si="33"/>
        <v>0</v>
      </c>
      <c r="H1713" s="29">
        <v>0</v>
      </c>
      <c r="I1713" s="66">
        <f t="shared" si="34"/>
        <v>0</v>
      </c>
      <c r="J1713" s="69" t="s">
        <v>1834</v>
      </c>
      <c r="K1713" s="34">
        <v>0</v>
      </c>
      <c r="L1713" s="56"/>
      <c r="M1713" s="34">
        <f t="shared" si="35"/>
        <v>0</v>
      </c>
      <c r="N1713" s="34">
        <f t="shared" si="36"/>
        <v>0</v>
      </c>
      <c r="O1713" s="36" t="e">
        <f t="shared" si="32"/>
        <v>#DIV/0!</v>
      </c>
    </row>
    <row r="1714" spans="1:15" x14ac:dyDescent="0.25">
      <c r="A1714" s="39">
        <v>210805</v>
      </c>
      <c r="B1714" s="30" t="s">
        <v>56</v>
      </c>
      <c r="C1714" s="30" t="s">
        <v>1662</v>
      </c>
      <c r="D1714" s="30" t="s">
        <v>1666</v>
      </c>
      <c r="E1714" s="68"/>
      <c r="F1714" s="29">
        <v>0</v>
      </c>
      <c r="G1714" s="29">
        <f t="shared" si="33"/>
        <v>0</v>
      </c>
      <c r="H1714" s="29">
        <v>0</v>
      </c>
      <c r="I1714" s="66">
        <f t="shared" si="34"/>
        <v>0</v>
      </c>
      <c r="J1714" s="69" t="s">
        <v>1834</v>
      </c>
      <c r="K1714" s="34">
        <v>0</v>
      </c>
      <c r="L1714" s="29">
        <v>0</v>
      </c>
      <c r="M1714" s="34">
        <f t="shared" si="35"/>
        <v>0</v>
      </c>
      <c r="N1714" s="34">
        <f t="shared" si="36"/>
        <v>0</v>
      </c>
      <c r="O1714" s="36" t="e">
        <f t="shared" si="32"/>
        <v>#DIV/0!</v>
      </c>
    </row>
    <row r="1715" spans="1:15" x14ac:dyDescent="0.25">
      <c r="A1715" s="39">
        <v>210806</v>
      </c>
      <c r="B1715" s="30" t="s">
        <v>56</v>
      </c>
      <c r="C1715" s="30" t="s">
        <v>1662</v>
      </c>
      <c r="D1715" s="30" t="s">
        <v>1667</v>
      </c>
      <c r="E1715" s="64">
        <v>4578</v>
      </c>
      <c r="F1715" s="65">
        <v>4928</v>
      </c>
      <c r="G1715" s="65">
        <f t="shared" si="33"/>
        <v>350</v>
      </c>
      <c r="H1715" s="65">
        <v>3929</v>
      </c>
      <c r="I1715" s="66">
        <f t="shared" si="34"/>
        <v>999</v>
      </c>
      <c r="J1715" s="67">
        <v>0.20269999999999999</v>
      </c>
      <c r="K1715" s="34">
        <v>4930</v>
      </c>
      <c r="L1715" s="56"/>
      <c r="M1715" s="35">
        <f t="shared" si="35"/>
        <v>3929</v>
      </c>
      <c r="N1715" s="35">
        <f t="shared" si="36"/>
        <v>1001</v>
      </c>
      <c r="O1715" s="36">
        <f t="shared" si="32"/>
        <v>0.20304259634888439</v>
      </c>
    </row>
    <row r="1716" spans="1:15" x14ac:dyDescent="0.25">
      <c r="A1716" s="39">
        <v>210807</v>
      </c>
      <c r="B1716" s="30" t="s">
        <v>56</v>
      </c>
      <c r="C1716" s="30" t="s">
        <v>1662</v>
      </c>
      <c r="D1716" s="30" t="s">
        <v>1668</v>
      </c>
      <c r="E1716" s="68"/>
      <c r="F1716" s="29">
        <v>0</v>
      </c>
      <c r="G1716" s="29">
        <f t="shared" si="33"/>
        <v>0</v>
      </c>
      <c r="H1716" s="29">
        <v>0</v>
      </c>
      <c r="I1716" s="66">
        <f t="shared" si="34"/>
        <v>0</v>
      </c>
      <c r="J1716" s="69" t="s">
        <v>1834</v>
      </c>
      <c r="K1716" s="34">
        <v>0</v>
      </c>
      <c r="L1716" s="56"/>
      <c r="M1716" s="34">
        <f t="shared" si="35"/>
        <v>0</v>
      </c>
      <c r="N1716" s="34">
        <f t="shared" si="36"/>
        <v>0</v>
      </c>
      <c r="O1716" s="36" t="e">
        <f t="shared" si="32"/>
        <v>#DIV/0!</v>
      </c>
    </row>
    <row r="1717" spans="1:15" x14ac:dyDescent="0.25">
      <c r="A1717" s="39">
        <v>210808</v>
      </c>
      <c r="B1717" s="30" t="s">
        <v>56</v>
      </c>
      <c r="C1717" s="30" t="s">
        <v>1662</v>
      </c>
      <c r="D1717" s="30" t="s">
        <v>150</v>
      </c>
      <c r="E1717" s="64">
        <v>2456</v>
      </c>
      <c r="F1717" s="65">
        <v>2825</v>
      </c>
      <c r="G1717" s="65">
        <f t="shared" si="33"/>
        <v>369</v>
      </c>
      <c r="H1717" s="65">
        <v>2311</v>
      </c>
      <c r="I1717" s="66">
        <f t="shared" si="34"/>
        <v>514</v>
      </c>
      <c r="J1717" s="67">
        <v>0.18190000000000001</v>
      </c>
      <c r="K1717" s="34">
        <v>2823</v>
      </c>
      <c r="L1717" s="56"/>
      <c r="M1717" s="35">
        <f t="shared" si="35"/>
        <v>2311</v>
      </c>
      <c r="N1717" s="35">
        <f t="shared" si="36"/>
        <v>512</v>
      </c>
      <c r="O1717" s="36">
        <f t="shared" si="32"/>
        <v>0.18136733970952887</v>
      </c>
    </row>
    <row r="1718" spans="1:15" x14ac:dyDescent="0.25">
      <c r="A1718" s="39">
        <v>210809</v>
      </c>
      <c r="B1718" s="30" t="s">
        <v>56</v>
      </c>
      <c r="C1718" s="30" t="s">
        <v>1662</v>
      </c>
      <c r="D1718" s="30" t="s">
        <v>1669</v>
      </c>
      <c r="E1718" s="68"/>
      <c r="F1718" s="29">
        <v>0</v>
      </c>
      <c r="G1718" s="29">
        <f t="shared" si="33"/>
        <v>0</v>
      </c>
      <c r="H1718" s="29">
        <v>0</v>
      </c>
      <c r="I1718" s="66">
        <f t="shared" si="34"/>
        <v>0</v>
      </c>
      <c r="J1718" s="69" t="s">
        <v>1834</v>
      </c>
      <c r="K1718" s="34">
        <v>0</v>
      </c>
      <c r="L1718" s="56"/>
      <c r="M1718" s="34">
        <f t="shared" si="35"/>
        <v>0</v>
      </c>
      <c r="N1718" s="34">
        <f t="shared" si="36"/>
        <v>0</v>
      </c>
      <c r="O1718" s="36" t="e">
        <f t="shared" si="32"/>
        <v>#DIV/0!</v>
      </c>
    </row>
    <row r="1719" spans="1:15" x14ac:dyDescent="0.25">
      <c r="A1719" s="39">
        <v>210901</v>
      </c>
      <c r="B1719" s="30" t="s">
        <v>56</v>
      </c>
      <c r="C1719" s="30" t="s">
        <v>1670</v>
      </c>
      <c r="D1719" s="30" t="s">
        <v>1670</v>
      </c>
      <c r="E1719" s="64">
        <v>2018</v>
      </c>
      <c r="F1719" s="65">
        <v>1862</v>
      </c>
      <c r="G1719" s="65">
        <f t="shared" si="33"/>
        <v>-156</v>
      </c>
      <c r="H1719" s="65">
        <v>1862</v>
      </c>
      <c r="I1719" s="66">
        <f t="shared" si="34"/>
        <v>0</v>
      </c>
      <c r="J1719" s="67">
        <v>0</v>
      </c>
      <c r="K1719" s="35">
        <v>1862</v>
      </c>
      <c r="L1719" s="29">
        <v>0</v>
      </c>
      <c r="M1719" s="35">
        <f t="shared" si="35"/>
        <v>1862</v>
      </c>
      <c r="N1719" s="35">
        <f t="shared" si="36"/>
        <v>0</v>
      </c>
      <c r="O1719" s="36">
        <f t="shared" si="32"/>
        <v>0</v>
      </c>
    </row>
    <row r="1720" spans="1:15" x14ac:dyDescent="0.25">
      <c r="A1720" s="39">
        <v>210902</v>
      </c>
      <c r="B1720" s="30" t="s">
        <v>56</v>
      </c>
      <c r="C1720" s="30" t="s">
        <v>1670</v>
      </c>
      <c r="D1720" s="30" t="s">
        <v>1671</v>
      </c>
      <c r="E1720" s="68"/>
      <c r="F1720" s="29">
        <v>0</v>
      </c>
      <c r="G1720" s="29">
        <f t="shared" si="33"/>
        <v>0</v>
      </c>
      <c r="H1720" s="29">
        <v>0</v>
      </c>
      <c r="I1720" s="66">
        <f t="shared" si="34"/>
        <v>0</v>
      </c>
      <c r="J1720" s="69" t="s">
        <v>1834</v>
      </c>
      <c r="K1720" s="34">
        <v>0</v>
      </c>
      <c r="L1720" s="56"/>
      <c r="M1720" s="34">
        <f t="shared" si="35"/>
        <v>0</v>
      </c>
      <c r="N1720" s="34">
        <f t="shared" si="36"/>
        <v>0</v>
      </c>
      <c r="O1720" s="36" t="e">
        <f t="shared" si="32"/>
        <v>#DIV/0!</v>
      </c>
    </row>
    <row r="1721" spans="1:15" x14ac:dyDescent="0.25">
      <c r="A1721" s="39">
        <v>210903</v>
      </c>
      <c r="B1721" s="30" t="s">
        <v>56</v>
      </c>
      <c r="C1721" s="30" t="s">
        <v>1670</v>
      </c>
      <c r="D1721" s="30" t="s">
        <v>1672</v>
      </c>
      <c r="E1721" s="68"/>
      <c r="F1721" s="29">
        <v>0</v>
      </c>
      <c r="G1721" s="29">
        <f t="shared" si="33"/>
        <v>0</v>
      </c>
      <c r="H1721" s="29">
        <v>0</v>
      </c>
      <c r="I1721" s="66">
        <f t="shared" si="34"/>
        <v>0</v>
      </c>
      <c r="J1721" s="69" t="s">
        <v>1834</v>
      </c>
      <c r="K1721" s="34">
        <v>0</v>
      </c>
      <c r="L1721" s="56"/>
      <c r="M1721" s="34">
        <f t="shared" si="35"/>
        <v>0</v>
      </c>
      <c r="N1721" s="34">
        <f t="shared" si="36"/>
        <v>0</v>
      </c>
      <c r="O1721" s="36" t="e">
        <f t="shared" si="32"/>
        <v>#DIV/0!</v>
      </c>
    </row>
    <row r="1722" spans="1:15" x14ac:dyDescent="0.25">
      <c r="A1722" s="39">
        <v>210904</v>
      </c>
      <c r="B1722" s="30" t="s">
        <v>56</v>
      </c>
      <c r="C1722" s="30" t="s">
        <v>1670</v>
      </c>
      <c r="D1722" s="30" t="s">
        <v>1673</v>
      </c>
      <c r="E1722" s="68"/>
      <c r="F1722" s="29">
        <v>0</v>
      </c>
      <c r="G1722" s="29">
        <f t="shared" si="33"/>
        <v>0</v>
      </c>
      <c r="H1722" s="29">
        <v>0</v>
      </c>
      <c r="I1722" s="66">
        <f t="shared" si="34"/>
        <v>0</v>
      </c>
      <c r="J1722" s="69" t="s">
        <v>1834</v>
      </c>
      <c r="K1722" s="34">
        <v>0</v>
      </c>
      <c r="L1722" s="56"/>
      <c r="M1722" s="34">
        <f t="shared" si="35"/>
        <v>0</v>
      </c>
      <c r="N1722" s="34">
        <f t="shared" si="36"/>
        <v>0</v>
      </c>
      <c r="O1722" s="36" t="e">
        <f t="shared" si="32"/>
        <v>#DIV/0!</v>
      </c>
    </row>
    <row r="1723" spans="1:15" x14ac:dyDescent="0.25">
      <c r="A1723" s="39">
        <v>211001</v>
      </c>
      <c r="B1723" s="30" t="s">
        <v>56</v>
      </c>
      <c r="C1723" s="30" t="s">
        <v>1674</v>
      </c>
      <c r="D1723" s="30" t="s">
        <v>1675</v>
      </c>
      <c r="E1723" s="64">
        <v>9769</v>
      </c>
      <c r="F1723" s="65">
        <v>10307</v>
      </c>
      <c r="G1723" s="65">
        <f t="shared" si="33"/>
        <v>538</v>
      </c>
      <c r="H1723" s="65">
        <v>7265</v>
      </c>
      <c r="I1723" s="66">
        <f t="shared" si="34"/>
        <v>3042</v>
      </c>
      <c r="J1723" s="67">
        <v>0.29509999999999997</v>
      </c>
      <c r="K1723" s="34">
        <v>10019</v>
      </c>
      <c r="L1723" s="56"/>
      <c r="M1723" s="35">
        <f t="shared" si="35"/>
        <v>7265</v>
      </c>
      <c r="N1723" s="35">
        <f t="shared" si="36"/>
        <v>2754</v>
      </c>
      <c r="O1723" s="36">
        <f t="shared" si="32"/>
        <v>0.27487773230861362</v>
      </c>
    </row>
    <row r="1724" spans="1:15" x14ac:dyDescent="0.25">
      <c r="A1724" s="39">
        <v>211002</v>
      </c>
      <c r="B1724" s="30" t="s">
        <v>56</v>
      </c>
      <c r="C1724" s="30" t="s">
        <v>1674</v>
      </c>
      <c r="D1724" s="30" t="s">
        <v>1676</v>
      </c>
      <c r="E1724" s="64">
        <v>3877</v>
      </c>
      <c r="F1724" s="65">
        <v>3940</v>
      </c>
      <c r="G1724" s="65">
        <f t="shared" si="33"/>
        <v>63</v>
      </c>
      <c r="H1724" s="29">
        <v>910</v>
      </c>
      <c r="I1724" s="66">
        <f t="shared" si="34"/>
        <v>3030</v>
      </c>
      <c r="J1724" s="67">
        <v>0.76900000000000002</v>
      </c>
      <c r="K1724" s="34">
        <v>2318</v>
      </c>
      <c r="L1724" s="29">
        <v>0</v>
      </c>
      <c r="M1724" s="34">
        <f t="shared" si="35"/>
        <v>910</v>
      </c>
      <c r="N1724" s="34">
        <f t="shared" si="36"/>
        <v>1408</v>
      </c>
      <c r="O1724" s="36">
        <f t="shared" si="32"/>
        <v>0.6074201898188093</v>
      </c>
    </row>
    <row r="1725" spans="1:15" x14ac:dyDescent="0.25">
      <c r="A1725" s="39">
        <v>211003</v>
      </c>
      <c r="B1725" s="30" t="s">
        <v>56</v>
      </c>
      <c r="C1725" s="30" t="s">
        <v>1674</v>
      </c>
      <c r="D1725" s="30" t="s">
        <v>1677</v>
      </c>
      <c r="E1725" s="68"/>
      <c r="F1725" s="29">
        <v>0</v>
      </c>
      <c r="G1725" s="29">
        <f t="shared" si="33"/>
        <v>0</v>
      </c>
      <c r="H1725" s="29">
        <v>0</v>
      </c>
      <c r="I1725" s="66">
        <f t="shared" si="34"/>
        <v>0</v>
      </c>
      <c r="J1725" s="69" t="s">
        <v>1834</v>
      </c>
      <c r="K1725" s="34">
        <v>0</v>
      </c>
      <c r="L1725" s="56"/>
      <c r="M1725" s="34">
        <f t="shared" si="35"/>
        <v>0</v>
      </c>
      <c r="N1725" s="34">
        <f t="shared" si="36"/>
        <v>0</v>
      </c>
      <c r="O1725" s="36" t="e">
        <f t="shared" si="32"/>
        <v>#DIV/0!</v>
      </c>
    </row>
    <row r="1726" spans="1:15" x14ac:dyDescent="0.25">
      <c r="A1726" s="39">
        <v>211004</v>
      </c>
      <c r="B1726" s="30" t="s">
        <v>56</v>
      </c>
      <c r="C1726" s="30" t="s">
        <v>1674</v>
      </c>
      <c r="D1726" s="30" t="s">
        <v>1678</v>
      </c>
      <c r="E1726" s="64">
        <v>2508</v>
      </c>
      <c r="F1726" s="65">
        <v>2909</v>
      </c>
      <c r="G1726" s="65">
        <f t="shared" si="33"/>
        <v>401</v>
      </c>
      <c r="H1726" s="65">
        <v>2062</v>
      </c>
      <c r="I1726" s="66">
        <f t="shared" si="34"/>
        <v>847</v>
      </c>
      <c r="J1726" s="67">
        <v>0.29120000000000001</v>
      </c>
      <c r="K1726" s="34">
        <v>3152</v>
      </c>
      <c r="L1726" s="56"/>
      <c r="M1726" s="35">
        <f t="shared" si="35"/>
        <v>2062</v>
      </c>
      <c r="N1726" s="35">
        <f t="shared" si="36"/>
        <v>1090</v>
      </c>
      <c r="O1726" s="36">
        <f t="shared" si="32"/>
        <v>0.34581218274111675</v>
      </c>
    </row>
    <row r="1727" spans="1:15" x14ac:dyDescent="0.25">
      <c r="A1727" s="39">
        <v>211005</v>
      </c>
      <c r="B1727" s="30" t="s">
        <v>56</v>
      </c>
      <c r="C1727" s="30" t="s">
        <v>1674</v>
      </c>
      <c r="D1727" s="30" t="s">
        <v>1679</v>
      </c>
      <c r="E1727" s="68"/>
      <c r="F1727" s="29">
        <v>0</v>
      </c>
      <c r="G1727" s="29">
        <f t="shared" si="33"/>
        <v>0</v>
      </c>
      <c r="H1727" s="29">
        <v>0</v>
      </c>
      <c r="I1727" s="66">
        <f t="shared" si="34"/>
        <v>0</v>
      </c>
      <c r="J1727" s="69" t="s">
        <v>1834</v>
      </c>
      <c r="K1727" s="34">
        <v>0</v>
      </c>
      <c r="L1727" s="56"/>
      <c r="M1727" s="34">
        <f t="shared" si="35"/>
        <v>0</v>
      </c>
      <c r="N1727" s="34">
        <f t="shared" si="36"/>
        <v>0</v>
      </c>
      <c r="O1727" s="36" t="e">
        <f t="shared" si="32"/>
        <v>#DIV/0!</v>
      </c>
    </row>
    <row r="1728" spans="1:15" x14ac:dyDescent="0.25">
      <c r="A1728" s="39">
        <v>211101</v>
      </c>
      <c r="B1728" s="30" t="s">
        <v>56</v>
      </c>
      <c r="C1728" s="30" t="s">
        <v>1680</v>
      </c>
      <c r="D1728" s="30" t="s">
        <v>1681</v>
      </c>
      <c r="E1728" s="64">
        <v>215873</v>
      </c>
      <c r="F1728" s="65">
        <v>234583</v>
      </c>
      <c r="G1728" s="65">
        <f t="shared" si="33"/>
        <v>18710</v>
      </c>
      <c r="H1728" s="65">
        <v>181317</v>
      </c>
      <c r="I1728" s="66">
        <f t="shared" si="34"/>
        <v>53266</v>
      </c>
      <c r="J1728" s="67">
        <v>0.2271</v>
      </c>
      <c r="K1728" s="34">
        <v>239780</v>
      </c>
      <c r="L1728" s="56"/>
      <c r="M1728" s="35">
        <f t="shared" si="35"/>
        <v>181317</v>
      </c>
      <c r="N1728" s="35">
        <f t="shared" si="36"/>
        <v>58463</v>
      </c>
      <c r="O1728" s="36">
        <f t="shared" si="32"/>
        <v>0.24381933438985737</v>
      </c>
    </row>
    <row r="1729" spans="1:15" x14ac:dyDescent="0.25">
      <c r="A1729" s="39">
        <v>211102</v>
      </c>
      <c r="B1729" s="30" t="s">
        <v>56</v>
      </c>
      <c r="C1729" s="30" t="s">
        <v>1680</v>
      </c>
      <c r="D1729" s="30" t="s">
        <v>275</v>
      </c>
      <c r="E1729" s="68"/>
      <c r="F1729" s="29">
        <v>0</v>
      </c>
      <c r="G1729" s="29">
        <f t="shared" si="33"/>
        <v>0</v>
      </c>
      <c r="H1729" s="29">
        <v>0</v>
      </c>
      <c r="I1729" s="66">
        <f t="shared" si="34"/>
        <v>0</v>
      </c>
      <c r="J1729" s="69" t="s">
        <v>1834</v>
      </c>
      <c r="K1729" s="34">
        <v>0</v>
      </c>
      <c r="L1729" s="56"/>
      <c r="M1729" s="34">
        <f t="shared" si="35"/>
        <v>0</v>
      </c>
      <c r="N1729" s="34">
        <f t="shared" si="36"/>
        <v>0</v>
      </c>
      <c r="O1729" s="36" t="e">
        <f t="shared" si="32"/>
        <v>#DIV/0!</v>
      </c>
    </row>
    <row r="1730" spans="1:15" x14ac:dyDescent="0.25">
      <c r="A1730" s="39">
        <v>211103</v>
      </c>
      <c r="B1730" s="30" t="s">
        <v>56</v>
      </c>
      <c r="C1730" s="30" t="s">
        <v>1680</v>
      </c>
      <c r="D1730" s="30" t="s">
        <v>1682</v>
      </c>
      <c r="E1730" s="64">
        <v>2201</v>
      </c>
      <c r="F1730" s="65">
        <v>2310</v>
      </c>
      <c r="G1730" s="65">
        <f t="shared" si="33"/>
        <v>109</v>
      </c>
      <c r="H1730" s="65">
        <v>2106</v>
      </c>
      <c r="I1730" s="66">
        <f t="shared" si="34"/>
        <v>204</v>
      </c>
      <c r="J1730" s="67">
        <v>8.8300000000000003E-2</v>
      </c>
      <c r="K1730" s="34">
        <v>2312</v>
      </c>
      <c r="L1730" s="56"/>
      <c r="M1730" s="35">
        <f t="shared" si="35"/>
        <v>2106</v>
      </c>
      <c r="N1730" s="35">
        <f t="shared" si="36"/>
        <v>206</v>
      </c>
      <c r="O1730" s="36">
        <f t="shared" si="32"/>
        <v>8.9100346020761251E-2</v>
      </c>
    </row>
    <row r="1731" spans="1:15" x14ac:dyDescent="0.25">
      <c r="A1731" s="39">
        <v>211104</v>
      </c>
      <c r="B1731" s="30" t="s">
        <v>56</v>
      </c>
      <c r="C1731" s="30" t="s">
        <v>1680</v>
      </c>
      <c r="D1731" s="30" t="s">
        <v>1683</v>
      </c>
      <c r="E1731" s="68"/>
      <c r="F1731" s="29">
        <v>0</v>
      </c>
      <c r="G1731" s="29">
        <f t="shared" si="33"/>
        <v>0</v>
      </c>
      <c r="H1731" s="29">
        <v>0</v>
      </c>
      <c r="I1731" s="66">
        <f t="shared" si="34"/>
        <v>0</v>
      </c>
      <c r="J1731" s="69" t="s">
        <v>1834</v>
      </c>
      <c r="K1731" s="34">
        <v>0</v>
      </c>
      <c r="L1731" s="56"/>
      <c r="M1731" s="34">
        <f t="shared" si="35"/>
        <v>0</v>
      </c>
      <c r="N1731" s="34">
        <f t="shared" si="36"/>
        <v>0</v>
      </c>
      <c r="O1731" s="36" t="e">
        <f t="shared" si="32"/>
        <v>#DIV/0!</v>
      </c>
    </row>
    <row r="1732" spans="1:15" x14ac:dyDescent="0.25">
      <c r="A1732" s="39">
        <v>211105</v>
      </c>
      <c r="B1732" s="30" t="s">
        <v>56</v>
      </c>
      <c r="C1732" s="30" t="s">
        <v>1680</v>
      </c>
      <c r="D1732" s="30" t="s">
        <v>1684</v>
      </c>
      <c r="E1732" s="64">
        <v>60150</v>
      </c>
      <c r="F1732" s="65">
        <v>65976</v>
      </c>
      <c r="G1732" s="65">
        <f t="shared" si="33"/>
        <v>5826</v>
      </c>
      <c r="H1732" s="65">
        <v>45950</v>
      </c>
      <c r="I1732" s="66">
        <f t="shared" si="34"/>
        <v>20026</v>
      </c>
      <c r="J1732" s="67">
        <v>0.30349999999999999</v>
      </c>
      <c r="K1732" s="34">
        <v>68680</v>
      </c>
      <c r="L1732" s="56"/>
      <c r="M1732" s="35">
        <f t="shared" si="35"/>
        <v>45950</v>
      </c>
      <c r="N1732" s="35">
        <f t="shared" si="36"/>
        <v>22730</v>
      </c>
      <c r="O1732" s="36">
        <f t="shared" si="32"/>
        <v>0.33095515433896333</v>
      </c>
    </row>
    <row r="1733" spans="1:15" x14ac:dyDescent="0.25">
      <c r="A1733" s="39">
        <v>211201</v>
      </c>
      <c r="B1733" s="30" t="s">
        <v>56</v>
      </c>
      <c r="C1733" s="30" t="s">
        <v>1685</v>
      </c>
      <c r="D1733" s="30" t="s">
        <v>1685</v>
      </c>
      <c r="E1733" s="64">
        <v>3224</v>
      </c>
      <c r="F1733" s="65">
        <v>4028</v>
      </c>
      <c r="G1733" s="65">
        <f t="shared" si="33"/>
        <v>804</v>
      </c>
      <c r="H1733" s="65">
        <v>3013</v>
      </c>
      <c r="I1733" s="66">
        <f t="shared" si="34"/>
        <v>1015</v>
      </c>
      <c r="J1733" s="67">
        <v>0.252</v>
      </c>
      <c r="K1733" s="34">
        <v>4058</v>
      </c>
      <c r="L1733" s="29">
        <v>0</v>
      </c>
      <c r="M1733" s="35">
        <f t="shared" si="35"/>
        <v>3013</v>
      </c>
      <c r="N1733" s="35">
        <f t="shared" si="36"/>
        <v>1045</v>
      </c>
      <c r="O1733" s="36">
        <f t="shared" si="32"/>
        <v>0.25751601774273042</v>
      </c>
    </row>
    <row r="1734" spans="1:15" x14ac:dyDescent="0.25">
      <c r="A1734" s="39">
        <v>211202</v>
      </c>
      <c r="B1734" s="30" t="s">
        <v>56</v>
      </c>
      <c r="C1734" s="30" t="s">
        <v>1685</v>
      </c>
      <c r="D1734" s="30" t="s">
        <v>1686</v>
      </c>
      <c r="E1734" s="68"/>
      <c r="F1734" s="29">
        <v>0</v>
      </c>
      <c r="G1734" s="29">
        <f t="shared" si="33"/>
        <v>0</v>
      </c>
      <c r="H1734" s="29">
        <v>0</v>
      </c>
      <c r="I1734" s="66">
        <f t="shared" si="34"/>
        <v>0</v>
      </c>
      <c r="J1734" s="69" t="s">
        <v>1834</v>
      </c>
      <c r="K1734" s="34">
        <v>0</v>
      </c>
      <c r="L1734" s="56"/>
      <c r="M1734" s="34">
        <f t="shared" si="35"/>
        <v>0</v>
      </c>
      <c r="N1734" s="34">
        <f t="shared" si="36"/>
        <v>0</v>
      </c>
      <c r="O1734" s="36" t="e">
        <f t="shared" si="32"/>
        <v>#DIV/0!</v>
      </c>
    </row>
    <row r="1735" spans="1:15" x14ac:dyDescent="0.25">
      <c r="A1735" s="39">
        <v>211203</v>
      </c>
      <c r="B1735" s="30" t="s">
        <v>56</v>
      </c>
      <c r="C1735" s="30" t="s">
        <v>1685</v>
      </c>
      <c r="D1735" s="30" t="s">
        <v>1687</v>
      </c>
      <c r="E1735" s="68"/>
      <c r="F1735" s="29">
        <v>0</v>
      </c>
      <c r="G1735" s="29">
        <f t="shared" si="33"/>
        <v>0</v>
      </c>
      <c r="H1735" s="29">
        <v>0</v>
      </c>
      <c r="I1735" s="66">
        <f t="shared" si="34"/>
        <v>0</v>
      </c>
      <c r="J1735" s="69" t="s">
        <v>1834</v>
      </c>
      <c r="K1735" s="34">
        <v>0</v>
      </c>
      <c r="L1735" s="56"/>
      <c r="M1735" s="34">
        <f t="shared" si="35"/>
        <v>0</v>
      </c>
      <c r="N1735" s="34">
        <f t="shared" si="36"/>
        <v>0</v>
      </c>
      <c r="O1735" s="36" t="e">
        <f t="shared" si="32"/>
        <v>#DIV/0!</v>
      </c>
    </row>
    <row r="1736" spans="1:15" x14ac:dyDescent="0.25">
      <c r="A1736" s="39">
        <v>211204</v>
      </c>
      <c r="B1736" s="30" t="s">
        <v>56</v>
      </c>
      <c r="C1736" s="30" t="s">
        <v>1685</v>
      </c>
      <c r="D1736" s="30" t="s">
        <v>1688</v>
      </c>
      <c r="E1736" s="68"/>
      <c r="F1736" s="29">
        <v>0</v>
      </c>
      <c r="G1736" s="29">
        <f t="shared" si="33"/>
        <v>0</v>
      </c>
      <c r="H1736" s="29">
        <v>0</v>
      </c>
      <c r="I1736" s="66">
        <f t="shared" si="34"/>
        <v>0</v>
      </c>
      <c r="J1736" s="69" t="s">
        <v>1834</v>
      </c>
      <c r="K1736" s="34">
        <v>0</v>
      </c>
      <c r="L1736" s="29">
        <v>0</v>
      </c>
      <c r="M1736" s="34">
        <f t="shared" si="35"/>
        <v>0</v>
      </c>
      <c r="N1736" s="34">
        <f t="shared" si="36"/>
        <v>0</v>
      </c>
      <c r="O1736" s="36" t="e">
        <f t="shared" si="32"/>
        <v>#DIV/0!</v>
      </c>
    </row>
    <row r="1737" spans="1:15" x14ac:dyDescent="0.25">
      <c r="A1737" s="39">
        <v>211205</v>
      </c>
      <c r="B1737" s="30" t="s">
        <v>56</v>
      </c>
      <c r="C1737" s="30" t="s">
        <v>1685</v>
      </c>
      <c r="D1737" s="30" t="s">
        <v>1689</v>
      </c>
      <c r="E1737" s="68"/>
      <c r="F1737" s="29">
        <v>0</v>
      </c>
      <c r="G1737" s="29">
        <f t="shared" si="33"/>
        <v>0</v>
      </c>
      <c r="H1737" s="29">
        <v>0</v>
      </c>
      <c r="I1737" s="66">
        <f t="shared" si="34"/>
        <v>0</v>
      </c>
      <c r="J1737" s="69" t="s">
        <v>1834</v>
      </c>
      <c r="K1737" s="34">
        <v>0</v>
      </c>
      <c r="L1737" s="56"/>
      <c r="M1737" s="34">
        <f t="shared" si="35"/>
        <v>0</v>
      </c>
      <c r="N1737" s="34">
        <f t="shared" si="36"/>
        <v>0</v>
      </c>
      <c r="O1737" s="36" t="e">
        <f t="shared" si="32"/>
        <v>#DIV/0!</v>
      </c>
    </row>
    <row r="1738" spans="1:15" x14ac:dyDescent="0.25">
      <c r="A1738" s="39">
        <v>211206</v>
      </c>
      <c r="B1738" s="30" t="s">
        <v>56</v>
      </c>
      <c r="C1738" s="30" t="s">
        <v>1685</v>
      </c>
      <c r="D1738" s="30" t="s">
        <v>1690</v>
      </c>
      <c r="E1738" s="68"/>
      <c r="F1738" s="29">
        <v>0</v>
      </c>
      <c r="G1738" s="29">
        <f t="shared" si="33"/>
        <v>0</v>
      </c>
      <c r="H1738" s="29">
        <v>0</v>
      </c>
      <c r="I1738" s="66">
        <f t="shared" si="34"/>
        <v>0</v>
      </c>
      <c r="J1738" s="69" t="s">
        <v>1834</v>
      </c>
      <c r="K1738" s="34">
        <v>0</v>
      </c>
      <c r="L1738" s="56"/>
      <c r="M1738" s="34">
        <f t="shared" si="35"/>
        <v>0</v>
      </c>
      <c r="N1738" s="34">
        <f t="shared" si="36"/>
        <v>0</v>
      </c>
      <c r="O1738" s="36" t="e">
        <f t="shared" si="32"/>
        <v>#DIV/0!</v>
      </c>
    </row>
    <row r="1739" spans="1:15" x14ac:dyDescent="0.25">
      <c r="A1739" s="39">
        <v>211207</v>
      </c>
      <c r="B1739" s="30" t="s">
        <v>56</v>
      </c>
      <c r="C1739" s="30" t="s">
        <v>1685</v>
      </c>
      <c r="D1739" s="30" t="s">
        <v>1691</v>
      </c>
      <c r="E1739" s="68"/>
      <c r="F1739" s="29">
        <v>0</v>
      </c>
      <c r="G1739" s="29">
        <f t="shared" si="33"/>
        <v>0</v>
      </c>
      <c r="H1739" s="29">
        <v>0</v>
      </c>
      <c r="I1739" s="66">
        <f t="shared" si="34"/>
        <v>0</v>
      </c>
      <c r="J1739" s="69" t="s">
        <v>1834</v>
      </c>
      <c r="K1739" s="34">
        <v>0</v>
      </c>
      <c r="L1739" s="56"/>
      <c r="M1739" s="34">
        <f t="shared" si="35"/>
        <v>0</v>
      </c>
      <c r="N1739" s="34">
        <f t="shared" si="36"/>
        <v>0</v>
      </c>
      <c r="O1739" s="36" t="e">
        <f t="shared" si="32"/>
        <v>#DIV/0!</v>
      </c>
    </row>
    <row r="1740" spans="1:15" x14ac:dyDescent="0.25">
      <c r="A1740" s="39">
        <v>211208</v>
      </c>
      <c r="B1740" s="30" t="s">
        <v>56</v>
      </c>
      <c r="C1740" s="30" t="s">
        <v>1685</v>
      </c>
      <c r="D1740" s="30" t="s">
        <v>1692</v>
      </c>
      <c r="E1740" s="68"/>
      <c r="F1740" s="29">
        <v>0</v>
      </c>
      <c r="G1740" s="29">
        <f t="shared" si="33"/>
        <v>0</v>
      </c>
      <c r="H1740" s="29">
        <v>0</v>
      </c>
      <c r="I1740" s="66">
        <f t="shared" si="34"/>
        <v>0</v>
      </c>
      <c r="J1740" s="69" t="s">
        <v>1834</v>
      </c>
      <c r="K1740" s="34">
        <v>0</v>
      </c>
      <c r="L1740" s="56"/>
      <c r="M1740" s="34">
        <f t="shared" si="35"/>
        <v>0</v>
      </c>
      <c r="N1740" s="34">
        <f t="shared" si="36"/>
        <v>0</v>
      </c>
      <c r="O1740" s="36" t="e">
        <f t="shared" si="32"/>
        <v>#DIV/0!</v>
      </c>
    </row>
    <row r="1741" spans="1:15" x14ac:dyDescent="0.25">
      <c r="A1741" s="39">
        <v>211209</v>
      </c>
      <c r="B1741" s="30" t="s">
        <v>56</v>
      </c>
      <c r="C1741" s="30" t="s">
        <v>1685</v>
      </c>
      <c r="D1741" s="30" t="s">
        <v>1693</v>
      </c>
      <c r="E1741" s="68"/>
      <c r="F1741" s="29">
        <v>0</v>
      </c>
      <c r="G1741" s="29">
        <f t="shared" si="33"/>
        <v>0</v>
      </c>
      <c r="H1741" s="29">
        <v>0</v>
      </c>
      <c r="I1741" s="66">
        <f t="shared" si="34"/>
        <v>0</v>
      </c>
      <c r="J1741" s="69" t="s">
        <v>1834</v>
      </c>
      <c r="K1741" s="34">
        <v>0</v>
      </c>
      <c r="L1741" s="56"/>
      <c r="M1741" s="34">
        <f t="shared" si="35"/>
        <v>0</v>
      </c>
      <c r="N1741" s="34">
        <f t="shared" si="36"/>
        <v>0</v>
      </c>
      <c r="O1741" s="36" t="e">
        <f t="shared" si="32"/>
        <v>#DIV/0!</v>
      </c>
    </row>
    <row r="1742" spans="1:15" x14ac:dyDescent="0.25">
      <c r="A1742" s="39">
        <v>211210</v>
      </c>
      <c r="B1742" s="30" t="s">
        <v>56</v>
      </c>
      <c r="C1742" s="30" t="s">
        <v>1685</v>
      </c>
      <c r="D1742" s="30" t="s">
        <v>1694</v>
      </c>
      <c r="E1742" s="68"/>
      <c r="F1742" s="29">
        <v>0</v>
      </c>
      <c r="G1742" s="29">
        <f t="shared" si="33"/>
        <v>0</v>
      </c>
      <c r="H1742" s="29">
        <v>0</v>
      </c>
      <c r="I1742" s="66">
        <f t="shared" si="34"/>
        <v>0</v>
      </c>
      <c r="J1742" s="69" t="s">
        <v>1834</v>
      </c>
      <c r="K1742" s="34">
        <v>0</v>
      </c>
      <c r="L1742" s="56"/>
      <c r="M1742" s="34">
        <f t="shared" si="35"/>
        <v>0</v>
      </c>
      <c r="N1742" s="34">
        <f t="shared" si="36"/>
        <v>0</v>
      </c>
      <c r="O1742" s="36" t="e">
        <f t="shared" si="32"/>
        <v>#DIV/0!</v>
      </c>
    </row>
    <row r="1743" spans="1:15" x14ac:dyDescent="0.25">
      <c r="A1743" s="39">
        <v>211301</v>
      </c>
      <c r="B1743" s="30" t="s">
        <v>56</v>
      </c>
      <c r="C1743" s="30" t="s">
        <v>1695</v>
      </c>
      <c r="D1743" s="30" t="s">
        <v>1695</v>
      </c>
      <c r="E1743" s="64">
        <v>10269</v>
      </c>
      <c r="F1743" s="65">
        <v>11579</v>
      </c>
      <c r="G1743" s="65">
        <f t="shared" si="33"/>
        <v>1310</v>
      </c>
      <c r="H1743" s="65">
        <v>8654</v>
      </c>
      <c r="I1743" s="66">
        <f t="shared" si="34"/>
        <v>2925</v>
      </c>
      <c r="J1743" s="67">
        <v>0.25259999999999999</v>
      </c>
      <c r="K1743" s="34">
        <v>11526</v>
      </c>
      <c r="L1743" s="29">
        <v>0</v>
      </c>
      <c r="M1743" s="35">
        <f t="shared" si="35"/>
        <v>8654</v>
      </c>
      <c r="N1743" s="35">
        <f t="shared" si="36"/>
        <v>2872</v>
      </c>
      <c r="O1743" s="36">
        <f t="shared" si="32"/>
        <v>0.24917577650529238</v>
      </c>
    </row>
    <row r="1744" spans="1:15" x14ac:dyDescent="0.25">
      <c r="A1744" s="39">
        <v>211302</v>
      </c>
      <c r="B1744" s="30" t="s">
        <v>56</v>
      </c>
      <c r="C1744" s="30" t="s">
        <v>1695</v>
      </c>
      <c r="D1744" s="30" t="s">
        <v>1696</v>
      </c>
      <c r="E1744" s="68"/>
      <c r="F1744" s="29">
        <v>0</v>
      </c>
      <c r="G1744" s="29">
        <f t="shared" si="33"/>
        <v>0</v>
      </c>
      <c r="H1744" s="29">
        <v>0</v>
      </c>
      <c r="I1744" s="66">
        <f t="shared" si="34"/>
        <v>0</v>
      </c>
      <c r="J1744" s="69" t="s">
        <v>1834</v>
      </c>
      <c r="K1744" s="34">
        <v>0</v>
      </c>
      <c r="L1744" s="56"/>
      <c r="M1744" s="34">
        <f t="shared" si="35"/>
        <v>0</v>
      </c>
      <c r="N1744" s="34">
        <f t="shared" si="36"/>
        <v>0</v>
      </c>
      <c r="O1744" s="36" t="e">
        <f t="shared" si="32"/>
        <v>#DIV/0!</v>
      </c>
    </row>
    <row r="1745" spans="1:15" x14ac:dyDescent="0.25">
      <c r="A1745" s="39">
        <v>211303</v>
      </c>
      <c r="B1745" s="30" t="s">
        <v>56</v>
      </c>
      <c r="C1745" s="30" t="s">
        <v>1695</v>
      </c>
      <c r="D1745" s="30" t="s">
        <v>1697</v>
      </c>
      <c r="E1745" s="68"/>
      <c r="F1745" s="29">
        <v>0</v>
      </c>
      <c r="G1745" s="29">
        <f t="shared" si="33"/>
        <v>0</v>
      </c>
      <c r="H1745" s="29">
        <v>0</v>
      </c>
      <c r="I1745" s="66">
        <f t="shared" si="34"/>
        <v>0</v>
      </c>
      <c r="J1745" s="69" t="s">
        <v>1834</v>
      </c>
      <c r="K1745" s="34">
        <v>0</v>
      </c>
      <c r="L1745" s="56"/>
      <c r="M1745" s="34">
        <f t="shared" si="35"/>
        <v>0</v>
      </c>
      <c r="N1745" s="34">
        <f t="shared" si="36"/>
        <v>0</v>
      </c>
      <c r="O1745" s="36" t="e">
        <f t="shared" si="32"/>
        <v>#DIV/0!</v>
      </c>
    </row>
    <row r="1746" spans="1:15" x14ac:dyDescent="0.25">
      <c r="A1746" s="39">
        <v>211304</v>
      </c>
      <c r="B1746" s="30" t="s">
        <v>56</v>
      </c>
      <c r="C1746" s="30" t="s">
        <v>1695</v>
      </c>
      <c r="D1746" s="30" t="s">
        <v>1698</v>
      </c>
      <c r="E1746" s="68"/>
      <c r="F1746" s="29">
        <v>0</v>
      </c>
      <c r="G1746" s="29">
        <f t="shared" si="33"/>
        <v>0</v>
      </c>
      <c r="H1746" s="29">
        <v>0</v>
      </c>
      <c r="I1746" s="66">
        <f t="shared" si="34"/>
        <v>0</v>
      </c>
      <c r="J1746" s="69" t="s">
        <v>1834</v>
      </c>
      <c r="K1746" s="34">
        <v>0</v>
      </c>
      <c r="L1746" s="56"/>
      <c r="M1746" s="34">
        <f t="shared" si="35"/>
        <v>0</v>
      </c>
      <c r="N1746" s="34">
        <f t="shared" si="36"/>
        <v>0</v>
      </c>
      <c r="O1746" s="36" t="e">
        <f t="shared" si="32"/>
        <v>#DIV/0!</v>
      </c>
    </row>
    <row r="1747" spans="1:15" x14ac:dyDescent="0.25">
      <c r="A1747" s="39">
        <v>211305</v>
      </c>
      <c r="B1747" s="30" t="s">
        <v>56</v>
      </c>
      <c r="C1747" s="30" t="s">
        <v>1695</v>
      </c>
      <c r="D1747" s="30" t="s">
        <v>1699</v>
      </c>
      <c r="E1747" s="68"/>
      <c r="F1747" s="29">
        <v>0</v>
      </c>
      <c r="G1747" s="29">
        <f t="shared" si="33"/>
        <v>0</v>
      </c>
      <c r="H1747" s="29">
        <v>0</v>
      </c>
      <c r="I1747" s="66">
        <f t="shared" si="34"/>
        <v>0</v>
      </c>
      <c r="J1747" s="69" t="s">
        <v>1834</v>
      </c>
      <c r="K1747" s="34">
        <v>0</v>
      </c>
      <c r="L1747" s="56"/>
      <c r="M1747" s="34">
        <f t="shared" si="35"/>
        <v>0</v>
      </c>
      <c r="N1747" s="34">
        <f t="shared" si="36"/>
        <v>0</v>
      </c>
      <c r="O1747" s="36" t="e">
        <f t="shared" si="32"/>
        <v>#DIV/0!</v>
      </c>
    </row>
    <row r="1748" spans="1:15" x14ac:dyDescent="0.25">
      <c r="A1748" s="39">
        <v>211306</v>
      </c>
      <c r="B1748" s="30" t="s">
        <v>56</v>
      </c>
      <c r="C1748" s="30" t="s">
        <v>1695</v>
      </c>
      <c r="D1748" s="30" t="s">
        <v>1700</v>
      </c>
      <c r="E1748" s="68"/>
      <c r="F1748" s="29">
        <v>0</v>
      </c>
      <c r="G1748" s="29">
        <f t="shared" si="33"/>
        <v>0</v>
      </c>
      <c r="H1748" s="29">
        <v>0</v>
      </c>
      <c r="I1748" s="66">
        <f t="shared" si="34"/>
        <v>0</v>
      </c>
      <c r="J1748" s="69" t="s">
        <v>1834</v>
      </c>
      <c r="K1748" s="34">
        <v>0</v>
      </c>
      <c r="L1748" s="56"/>
      <c r="M1748" s="34">
        <f t="shared" si="35"/>
        <v>0</v>
      </c>
      <c r="N1748" s="34">
        <f t="shared" si="36"/>
        <v>0</v>
      </c>
      <c r="O1748" s="36" t="e">
        <f t="shared" si="32"/>
        <v>#DIV/0!</v>
      </c>
    </row>
    <row r="1749" spans="1:15" x14ac:dyDescent="0.25">
      <c r="A1749" s="39">
        <v>211307</v>
      </c>
      <c r="B1749" s="30" t="s">
        <v>56</v>
      </c>
      <c r="C1749" s="30" t="s">
        <v>1695</v>
      </c>
      <c r="D1749" s="30" t="s">
        <v>1701</v>
      </c>
      <c r="E1749" s="68"/>
      <c r="F1749" s="29">
        <v>0</v>
      </c>
      <c r="G1749" s="29">
        <f t="shared" si="33"/>
        <v>0</v>
      </c>
      <c r="H1749" s="29">
        <v>0</v>
      </c>
      <c r="I1749" s="66">
        <f t="shared" si="34"/>
        <v>0</v>
      </c>
      <c r="J1749" s="69" t="s">
        <v>1834</v>
      </c>
      <c r="K1749" s="34">
        <v>0</v>
      </c>
      <c r="L1749" s="56"/>
      <c r="M1749" s="34">
        <f t="shared" si="35"/>
        <v>0</v>
      </c>
      <c r="N1749" s="34">
        <f t="shared" si="36"/>
        <v>0</v>
      </c>
      <c r="O1749" s="36" t="e">
        <f t="shared" si="32"/>
        <v>#DIV/0!</v>
      </c>
    </row>
    <row r="1750" spans="1:15" x14ac:dyDescent="0.25">
      <c r="A1750" s="39">
        <v>220101</v>
      </c>
      <c r="B1750" s="30" t="s">
        <v>57</v>
      </c>
      <c r="C1750" s="30" t="s">
        <v>1702</v>
      </c>
      <c r="D1750" s="30" t="s">
        <v>1702</v>
      </c>
      <c r="E1750" s="64">
        <v>51772</v>
      </c>
      <c r="F1750" s="65">
        <v>58313</v>
      </c>
      <c r="G1750" s="65">
        <f t="shared" si="33"/>
        <v>6541</v>
      </c>
      <c r="H1750" s="65">
        <v>43983</v>
      </c>
      <c r="I1750" s="66">
        <f t="shared" si="34"/>
        <v>14330</v>
      </c>
      <c r="J1750" s="67">
        <v>0.2457</v>
      </c>
      <c r="K1750" s="34">
        <v>60118</v>
      </c>
      <c r="L1750" s="29">
        <v>0</v>
      </c>
      <c r="M1750" s="35">
        <f t="shared" si="35"/>
        <v>43983</v>
      </c>
      <c r="N1750" s="35">
        <f t="shared" si="36"/>
        <v>16135</v>
      </c>
      <c r="O1750" s="36">
        <f t="shared" si="32"/>
        <v>0.26838883529059515</v>
      </c>
    </row>
    <row r="1751" spans="1:15" x14ac:dyDescent="0.25">
      <c r="A1751" s="39">
        <v>220102</v>
      </c>
      <c r="B1751" s="30" t="s">
        <v>57</v>
      </c>
      <c r="C1751" s="30" t="s">
        <v>1702</v>
      </c>
      <c r="D1751" s="30" t="s">
        <v>1703</v>
      </c>
      <c r="E1751" s="64">
        <v>3515</v>
      </c>
      <c r="F1751" s="65">
        <v>3698</v>
      </c>
      <c r="G1751" s="65">
        <f t="shared" si="33"/>
        <v>183</v>
      </c>
      <c r="H1751" s="65">
        <v>2655</v>
      </c>
      <c r="I1751" s="66">
        <f t="shared" si="34"/>
        <v>1043</v>
      </c>
      <c r="J1751" s="67">
        <v>0.28199999999999997</v>
      </c>
      <c r="K1751" s="34">
        <v>3786</v>
      </c>
      <c r="L1751" s="56"/>
      <c r="M1751" s="35">
        <f t="shared" si="35"/>
        <v>2655</v>
      </c>
      <c r="N1751" s="35">
        <f t="shared" si="36"/>
        <v>1131</v>
      </c>
      <c r="O1751" s="36">
        <f t="shared" si="32"/>
        <v>0.29873217115689382</v>
      </c>
    </row>
    <row r="1752" spans="1:15" x14ac:dyDescent="0.25">
      <c r="A1752" s="39">
        <v>220103</v>
      </c>
      <c r="B1752" s="30" t="s">
        <v>57</v>
      </c>
      <c r="C1752" s="30" t="s">
        <v>1702</v>
      </c>
      <c r="D1752" s="30" t="s">
        <v>1704</v>
      </c>
      <c r="E1752" s="68"/>
      <c r="F1752" s="29">
        <v>0</v>
      </c>
      <c r="G1752" s="29">
        <f t="shared" si="33"/>
        <v>0</v>
      </c>
      <c r="H1752" s="29">
        <v>0</v>
      </c>
      <c r="I1752" s="66">
        <f t="shared" si="34"/>
        <v>0</v>
      </c>
      <c r="J1752" s="69" t="s">
        <v>1834</v>
      </c>
      <c r="K1752" s="34">
        <v>0</v>
      </c>
      <c r="L1752" s="56"/>
      <c r="M1752" s="34">
        <f t="shared" si="35"/>
        <v>0</v>
      </c>
      <c r="N1752" s="34">
        <f t="shared" si="36"/>
        <v>0</v>
      </c>
      <c r="O1752" s="36" t="e">
        <f t="shared" si="32"/>
        <v>#DIV/0!</v>
      </c>
    </row>
    <row r="1753" spans="1:15" x14ac:dyDescent="0.25">
      <c r="A1753" s="39">
        <v>220104</v>
      </c>
      <c r="B1753" s="30" t="s">
        <v>57</v>
      </c>
      <c r="C1753" s="30" t="s">
        <v>1702</v>
      </c>
      <c r="D1753" s="30" t="s">
        <v>1705</v>
      </c>
      <c r="E1753" s="64">
        <v>2725</v>
      </c>
      <c r="F1753" s="65">
        <v>3040</v>
      </c>
      <c r="G1753" s="65">
        <f t="shared" si="33"/>
        <v>315</v>
      </c>
      <c r="H1753" s="65">
        <v>2028</v>
      </c>
      <c r="I1753" s="66">
        <f t="shared" si="34"/>
        <v>1012</v>
      </c>
      <c r="J1753" s="67">
        <v>0.33289999999999997</v>
      </c>
      <c r="K1753" s="34">
        <v>3048</v>
      </c>
      <c r="L1753" s="29">
        <v>0</v>
      </c>
      <c r="M1753" s="35">
        <f t="shared" si="35"/>
        <v>2028</v>
      </c>
      <c r="N1753" s="35">
        <f t="shared" si="36"/>
        <v>1020</v>
      </c>
      <c r="O1753" s="36">
        <f t="shared" si="32"/>
        <v>0.3346456692913386</v>
      </c>
    </row>
    <row r="1754" spans="1:15" x14ac:dyDescent="0.25">
      <c r="A1754" s="39">
        <v>220105</v>
      </c>
      <c r="B1754" s="30" t="s">
        <v>57</v>
      </c>
      <c r="C1754" s="30" t="s">
        <v>1702</v>
      </c>
      <c r="D1754" s="30" t="s">
        <v>1706</v>
      </c>
      <c r="E1754" s="64">
        <v>14202</v>
      </c>
      <c r="F1754" s="65">
        <v>15906</v>
      </c>
      <c r="G1754" s="65">
        <f t="shared" si="33"/>
        <v>1704</v>
      </c>
      <c r="H1754" s="65">
        <v>10942</v>
      </c>
      <c r="I1754" s="66">
        <f t="shared" si="34"/>
        <v>4964</v>
      </c>
      <c r="J1754" s="67">
        <v>0.31209999999999999</v>
      </c>
      <c r="K1754" s="34">
        <v>16270</v>
      </c>
      <c r="L1754" s="29">
        <v>2279</v>
      </c>
      <c r="M1754" s="35">
        <f t="shared" si="35"/>
        <v>13221</v>
      </c>
      <c r="N1754" s="35">
        <f t="shared" si="36"/>
        <v>3049</v>
      </c>
      <c r="O1754" s="36">
        <f t="shared" si="32"/>
        <v>0.18740012292562999</v>
      </c>
    </row>
    <row r="1755" spans="1:15" x14ac:dyDescent="0.25">
      <c r="A1755" s="39">
        <v>220106</v>
      </c>
      <c r="B1755" s="30" t="s">
        <v>57</v>
      </c>
      <c r="C1755" s="30" t="s">
        <v>1702</v>
      </c>
      <c r="D1755" s="30" t="s">
        <v>1707</v>
      </c>
      <c r="E1755" s="68"/>
      <c r="F1755" s="29">
        <v>0</v>
      </c>
      <c r="G1755" s="29">
        <f t="shared" si="33"/>
        <v>0</v>
      </c>
      <c r="H1755" s="29">
        <v>0</v>
      </c>
      <c r="I1755" s="66">
        <f t="shared" si="34"/>
        <v>0</v>
      </c>
      <c r="J1755" s="69" t="s">
        <v>1834</v>
      </c>
      <c r="K1755" s="34">
        <v>0</v>
      </c>
      <c r="L1755" s="56"/>
      <c r="M1755" s="34">
        <f t="shared" si="35"/>
        <v>0</v>
      </c>
      <c r="N1755" s="34">
        <f t="shared" si="36"/>
        <v>0</v>
      </c>
      <c r="O1755" s="36" t="e">
        <f t="shared" si="32"/>
        <v>#DIV/0!</v>
      </c>
    </row>
    <row r="1756" spans="1:15" x14ac:dyDescent="0.25">
      <c r="A1756" s="39">
        <v>220201</v>
      </c>
      <c r="B1756" s="30" t="s">
        <v>57</v>
      </c>
      <c r="C1756" s="30" t="s">
        <v>696</v>
      </c>
      <c r="D1756" s="30" t="s">
        <v>696</v>
      </c>
      <c r="E1756" s="64">
        <v>12217</v>
      </c>
      <c r="F1756" s="65">
        <v>13305</v>
      </c>
      <c r="G1756" s="65">
        <f t="shared" si="33"/>
        <v>1088</v>
      </c>
      <c r="H1756" s="65">
        <v>8481</v>
      </c>
      <c r="I1756" s="66">
        <f t="shared" si="34"/>
        <v>4824</v>
      </c>
      <c r="J1756" s="67">
        <v>0.36259999999999998</v>
      </c>
      <c r="K1756" s="34">
        <v>13726</v>
      </c>
      <c r="L1756" s="56"/>
      <c r="M1756" s="35">
        <f t="shared" si="35"/>
        <v>8481</v>
      </c>
      <c r="N1756" s="35">
        <f t="shared" si="36"/>
        <v>5245</v>
      </c>
      <c r="O1756" s="36">
        <f t="shared" si="32"/>
        <v>0.38212152120064113</v>
      </c>
    </row>
    <row r="1757" spans="1:15" x14ac:dyDescent="0.25">
      <c r="A1757" s="39">
        <v>220202</v>
      </c>
      <c r="B1757" s="30" t="s">
        <v>57</v>
      </c>
      <c r="C1757" s="30" t="s">
        <v>696</v>
      </c>
      <c r="D1757" s="30" t="s">
        <v>1708</v>
      </c>
      <c r="E1757" s="68"/>
      <c r="F1757" s="29">
        <v>0</v>
      </c>
      <c r="G1757" s="29">
        <f t="shared" si="33"/>
        <v>0</v>
      </c>
      <c r="H1757" s="29">
        <v>0</v>
      </c>
      <c r="I1757" s="66">
        <f t="shared" si="34"/>
        <v>0</v>
      </c>
      <c r="J1757" s="69" t="s">
        <v>1834</v>
      </c>
      <c r="K1757" s="34">
        <v>0</v>
      </c>
      <c r="L1757" s="56"/>
      <c r="M1757" s="34">
        <f t="shared" si="35"/>
        <v>0</v>
      </c>
      <c r="N1757" s="34">
        <f t="shared" si="36"/>
        <v>0</v>
      </c>
      <c r="O1757" s="36" t="e">
        <f t="shared" si="32"/>
        <v>#DIV/0!</v>
      </c>
    </row>
    <row r="1758" spans="1:15" x14ac:dyDescent="0.25">
      <c r="A1758" s="39">
        <v>220203</v>
      </c>
      <c r="B1758" s="30" t="s">
        <v>57</v>
      </c>
      <c r="C1758" s="30" t="s">
        <v>696</v>
      </c>
      <c r="D1758" s="30" t="s">
        <v>1709</v>
      </c>
      <c r="E1758" s="68"/>
      <c r="F1758" s="29">
        <v>0</v>
      </c>
      <c r="G1758" s="29">
        <f t="shared" si="33"/>
        <v>0</v>
      </c>
      <c r="H1758" s="29">
        <v>0</v>
      </c>
      <c r="I1758" s="66">
        <f t="shared" si="34"/>
        <v>0</v>
      </c>
      <c r="J1758" s="69" t="s">
        <v>1834</v>
      </c>
      <c r="K1758" s="34">
        <v>0</v>
      </c>
      <c r="L1758" s="56"/>
      <c r="M1758" s="34">
        <f t="shared" si="35"/>
        <v>0</v>
      </c>
      <c r="N1758" s="34">
        <f t="shared" si="36"/>
        <v>0</v>
      </c>
      <c r="O1758" s="36" t="e">
        <f t="shared" si="32"/>
        <v>#DIV/0!</v>
      </c>
    </row>
    <row r="1759" spans="1:15" x14ac:dyDescent="0.25">
      <c r="A1759" s="39">
        <v>220204</v>
      </c>
      <c r="B1759" s="30" t="s">
        <v>57</v>
      </c>
      <c r="C1759" s="30" t="s">
        <v>696</v>
      </c>
      <c r="D1759" s="30" t="s">
        <v>1710</v>
      </c>
      <c r="E1759" s="68"/>
      <c r="F1759" s="29">
        <v>0</v>
      </c>
      <c r="G1759" s="29">
        <f t="shared" si="33"/>
        <v>0</v>
      </c>
      <c r="H1759" s="29">
        <v>0</v>
      </c>
      <c r="I1759" s="66">
        <f t="shared" si="34"/>
        <v>0</v>
      </c>
      <c r="J1759" s="69" t="s">
        <v>1834</v>
      </c>
      <c r="K1759" s="34">
        <v>0</v>
      </c>
      <c r="L1759" s="29">
        <v>0</v>
      </c>
      <c r="M1759" s="34">
        <f t="shared" si="35"/>
        <v>0</v>
      </c>
      <c r="N1759" s="34">
        <f t="shared" si="36"/>
        <v>0</v>
      </c>
      <c r="O1759" s="36" t="e">
        <f t="shared" si="32"/>
        <v>#DIV/0!</v>
      </c>
    </row>
    <row r="1760" spans="1:15" x14ac:dyDescent="0.25">
      <c r="A1760" s="39">
        <v>220205</v>
      </c>
      <c r="B1760" s="30" t="s">
        <v>57</v>
      </c>
      <c r="C1760" s="30" t="s">
        <v>696</v>
      </c>
      <c r="D1760" s="30" t="s">
        <v>732</v>
      </c>
      <c r="E1760" s="64">
        <v>2084</v>
      </c>
      <c r="F1760" s="65">
        <v>2102</v>
      </c>
      <c r="G1760" s="65">
        <f t="shared" si="33"/>
        <v>18</v>
      </c>
      <c r="H1760" s="65">
        <v>1504</v>
      </c>
      <c r="I1760" s="66">
        <f t="shared" si="34"/>
        <v>598</v>
      </c>
      <c r="J1760" s="67">
        <v>0.28449999999999998</v>
      </c>
      <c r="K1760" s="34">
        <v>2087</v>
      </c>
      <c r="L1760" s="56"/>
      <c r="M1760" s="35">
        <f t="shared" si="35"/>
        <v>1504</v>
      </c>
      <c r="N1760" s="35">
        <f t="shared" si="36"/>
        <v>583</v>
      </c>
      <c r="O1760" s="36">
        <f t="shared" si="32"/>
        <v>0.27934834690943938</v>
      </c>
    </row>
    <row r="1761" spans="1:15" x14ac:dyDescent="0.25">
      <c r="A1761" s="39">
        <v>220206</v>
      </c>
      <c r="B1761" s="30" t="s">
        <v>57</v>
      </c>
      <c r="C1761" s="30" t="s">
        <v>696</v>
      </c>
      <c r="D1761" s="30" t="s">
        <v>963</v>
      </c>
      <c r="E1761" s="68"/>
      <c r="F1761" s="29">
        <v>0</v>
      </c>
      <c r="G1761" s="29">
        <f t="shared" si="33"/>
        <v>0</v>
      </c>
      <c r="H1761" s="29">
        <v>0</v>
      </c>
      <c r="I1761" s="66">
        <f t="shared" si="34"/>
        <v>0</v>
      </c>
      <c r="J1761" s="69" t="s">
        <v>1834</v>
      </c>
      <c r="K1761" s="34">
        <v>0</v>
      </c>
      <c r="L1761" s="56"/>
      <c r="M1761" s="34">
        <f t="shared" si="35"/>
        <v>0</v>
      </c>
      <c r="N1761" s="34">
        <f t="shared" si="36"/>
        <v>0</v>
      </c>
      <c r="O1761" s="36" t="e">
        <f t="shared" si="32"/>
        <v>#DIV/0!</v>
      </c>
    </row>
    <row r="1762" spans="1:15" x14ac:dyDescent="0.25">
      <c r="A1762" s="39">
        <v>220301</v>
      </c>
      <c r="B1762" s="30" t="s">
        <v>57</v>
      </c>
      <c r="C1762" s="30" t="s">
        <v>1711</v>
      </c>
      <c r="D1762" s="30" t="s">
        <v>1712</v>
      </c>
      <c r="E1762" s="64">
        <v>8331</v>
      </c>
      <c r="F1762" s="65">
        <v>9543</v>
      </c>
      <c r="G1762" s="65">
        <f t="shared" si="33"/>
        <v>1212</v>
      </c>
      <c r="H1762" s="65">
        <v>5955</v>
      </c>
      <c r="I1762" s="66">
        <f t="shared" si="34"/>
        <v>3588</v>
      </c>
      <c r="J1762" s="67">
        <v>0.376</v>
      </c>
      <c r="K1762" s="34">
        <v>9831</v>
      </c>
      <c r="L1762" s="29">
        <v>1066</v>
      </c>
      <c r="M1762" s="35">
        <f t="shared" si="35"/>
        <v>7021</v>
      </c>
      <c r="N1762" s="35">
        <f t="shared" si="36"/>
        <v>2810</v>
      </c>
      <c r="O1762" s="36">
        <f t="shared" si="32"/>
        <v>0.28583053605940395</v>
      </c>
    </row>
    <row r="1763" spans="1:15" x14ac:dyDescent="0.25">
      <c r="A1763" s="39">
        <v>220302</v>
      </c>
      <c r="B1763" s="30" t="s">
        <v>57</v>
      </c>
      <c r="C1763" s="30" t="s">
        <v>1711</v>
      </c>
      <c r="D1763" s="30" t="s">
        <v>1713</v>
      </c>
      <c r="E1763" s="68"/>
      <c r="F1763" s="29">
        <v>0</v>
      </c>
      <c r="G1763" s="29">
        <f t="shared" si="33"/>
        <v>0</v>
      </c>
      <c r="H1763" s="29">
        <v>0</v>
      </c>
      <c r="I1763" s="66">
        <f t="shared" si="34"/>
        <v>0</v>
      </c>
      <c r="J1763" s="69" t="s">
        <v>1834</v>
      </c>
      <c r="K1763" s="34">
        <v>0</v>
      </c>
      <c r="L1763" s="56"/>
      <c r="M1763" s="34">
        <f t="shared" si="35"/>
        <v>0</v>
      </c>
      <c r="N1763" s="34">
        <f t="shared" si="36"/>
        <v>0</v>
      </c>
      <c r="O1763" s="36" t="e">
        <f t="shared" si="32"/>
        <v>#DIV/0!</v>
      </c>
    </row>
    <row r="1764" spans="1:15" x14ac:dyDescent="0.25">
      <c r="A1764" s="39">
        <v>220303</v>
      </c>
      <c r="B1764" s="30" t="s">
        <v>57</v>
      </c>
      <c r="C1764" s="30" t="s">
        <v>1711</v>
      </c>
      <c r="D1764" s="30" t="s">
        <v>57</v>
      </c>
      <c r="E1764" s="64">
        <v>2644</v>
      </c>
      <c r="F1764" s="65">
        <v>3246</v>
      </c>
      <c r="G1764" s="65">
        <f t="shared" si="33"/>
        <v>602</v>
      </c>
      <c r="H1764" s="65">
        <v>2302</v>
      </c>
      <c r="I1764" s="66">
        <f t="shared" si="34"/>
        <v>944</v>
      </c>
      <c r="J1764" s="67">
        <v>0.2908</v>
      </c>
      <c r="K1764" s="34">
        <v>3359</v>
      </c>
      <c r="L1764" s="29">
        <v>0</v>
      </c>
      <c r="M1764" s="35">
        <f t="shared" si="35"/>
        <v>2302</v>
      </c>
      <c r="N1764" s="35">
        <f t="shared" si="36"/>
        <v>1057</v>
      </c>
      <c r="O1764" s="36">
        <f t="shared" si="32"/>
        <v>0.31467698719857101</v>
      </c>
    </row>
    <row r="1765" spans="1:15" x14ac:dyDescent="0.25">
      <c r="A1765" s="39">
        <v>220304</v>
      </c>
      <c r="B1765" s="30" t="s">
        <v>57</v>
      </c>
      <c r="C1765" s="30" t="s">
        <v>1711</v>
      </c>
      <c r="D1765" s="30" t="s">
        <v>150</v>
      </c>
      <c r="E1765" s="68"/>
      <c r="F1765" s="29">
        <v>0</v>
      </c>
      <c r="G1765" s="29">
        <f t="shared" si="33"/>
        <v>0</v>
      </c>
      <c r="H1765" s="29">
        <v>0</v>
      </c>
      <c r="I1765" s="66">
        <f t="shared" si="34"/>
        <v>0</v>
      </c>
      <c r="J1765" s="69" t="s">
        <v>1834</v>
      </c>
      <c r="K1765" s="34">
        <v>0</v>
      </c>
      <c r="L1765" s="29">
        <v>0</v>
      </c>
      <c r="M1765" s="34">
        <f t="shared" si="35"/>
        <v>0</v>
      </c>
      <c r="N1765" s="34">
        <f t="shared" si="36"/>
        <v>0</v>
      </c>
      <c r="O1765" s="36" t="e">
        <f t="shared" si="32"/>
        <v>#DIV/0!</v>
      </c>
    </row>
    <row r="1766" spans="1:15" x14ac:dyDescent="0.25">
      <c r="A1766" s="39">
        <v>220305</v>
      </c>
      <c r="B1766" s="30" t="s">
        <v>57</v>
      </c>
      <c r="C1766" s="30" t="s">
        <v>1711</v>
      </c>
      <c r="D1766" s="30" t="s">
        <v>1714</v>
      </c>
      <c r="E1766" s="68"/>
      <c r="F1766" s="29">
        <v>0</v>
      </c>
      <c r="G1766" s="29">
        <f t="shared" si="33"/>
        <v>0</v>
      </c>
      <c r="H1766" s="29">
        <v>0</v>
      </c>
      <c r="I1766" s="66">
        <f t="shared" si="34"/>
        <v>0</v>
      </c>
      <c r="J1766" s="69" t="s">
        <v>1834</v>
      </c>
      <c r="K1766" s="34">
        <v>0</v>
      </c>
      <c r="L1766" s="56"/>
      <c r="M1766" s="34">
        <f t="shared" si="35"/>
        <v>0</v>
      </c>
      <c r="N1766" s="34">
        <f t="shared" si="36"/>
        <v>0</v>
      </c>
      <c r="O1766" s="36" t="e">
        <f t="shared" si="32"/>
        <v>#DIV/0!</v>
      </c>
    </row>
    <row r="1767" spans="1:15" x14ac:dyDescent="0.25">
      <c r="A1767" s="39">
        <v>220401</v>
      </c>
      <c r="B1767" s="30" t="s">
        <v>57</v>
      </c>
      <c r="C1767" s="30" t="s">
        <v>1710</v>
      </c>
      <c r="D1767" s="30" t="s">
        <v>1715</v>
      </c>
      <c r="E1767" s="64">
        <v>7711</v>
      </c>
      <c r="F1767" s="65">
        <v>8440</v>
      </c>
      <c r="G1767" s="65">
        <f t="shared" si="33"/>
        <v>729</v>
      </c>
      <c r="H1767" s="65">
        <v>7446</v>
      </c>
      <c r="I1767" s="66">
        <f t="shared" si="34"/>
        <v>994</v>
      </c>
      <c r="J1767" s="67">
        <v>0.1178</v>
      </c>
      <c r="K1767" s="34">
        <v>8592</v>
      </c>
      <c r="L1767" s="56"/>
      <c r="M1767" s="35">
        <f t="shared" si="35"/>
        <v>7446</v>
      </c>
      <c r="N1767" s="35">
        <f t="shared" si="36"/>
        <v>1146</v>
      </c>
      <c r="O1767" s="36">
        <f t="shared" si="32"/>
        <v>0.13337988826815642</v>
      </c>
    </row>
    <row r="1768" spans="1:15" x14ac:dyDescent="0.25">
      <c r="A1768" s="39">
        <v>220402</v>
      </c>
      <c r="B1768" s="30" t="s">
        <v>57</v>
      </c>
      <c r="C1768" s="30" t="s">
        <v>1710</v>
      </c>
      <c r="D1768" s="30" t="s">
        <v>1716</v>
      </c>
      <c r="E1768" s="68"/>
      <c r="F1768" s="29">
        <v>0</v>
      </c>
      <c r="G1768" s="29">
        <f t="shared" si="33"/>
        <v>0</v>
      </c>
      <c r="H1768" s="29">
        <v>0</v>
      </c>
      <c r="I1768" s="66">
        <f t="shared" si="34"/>
        <v>0</v>
      </c>
      <c r="J1768" s="69" t="s">
        <v>1834</v>
      </c>
      <c r="K1768" s="34">
        <v>0</v>
      </c>
      <c r="L1768" s="56"/>
      <c r="M1768" s="34">
        <f t="shared" si="35"/>
        <v>0</v>
      </c>
      <c r="N1768" s="34">
        <f t="shared" si="36"/>
        <v>0</v>
      </c>
      <c r="O1768" s="36" t="e">
        <f t="shared" si="32"/>
        <v>#DIV/0!</v>
      </c>
    </row>
    <row r="1769" spans="1:15" x14ac:dyDescent="0.25">
      <c r="A1769" s="39">
        <v>220403</v>
      </c>
      <c r="B1769" s="30" t="s">
        <v>57</v>
      </c>
      <c r="C1769" s="30" t="s">
        <v>1710</v>
      </c>
      <c r="D1769" s="30" t="s">
        <v>1717</v>
      </c>
      <c r="E1769" s="68"/>
      <c r="F1769" s="29">
        <v>0</v>
      </c>
      <c r="G1769" s="29">
        <f t="shared" si="33"/>
        <v>0</v>
      </c>
      <c r="H1769" s="29">
        <v>0</v>
      </c>
      <c r="I1769" s="66">
        <f t="shared" si="34"/>
        <v>0</v>
      </c>
      <c r="J1769" s="69" t="s">
        <v>1834</v>
      </c>
      <c r="K1769" s="34">
        <v>0</v>
      </c>
      <c r="L1769" s="56"/>
      <c r="M1769" s="34">
        <f t="shared" si="35"/>
        <v>0</v>
      </c>
      <c r="N1769" s="34">
        <f t="shared" si="36"/>
        <v>0</v>
      </c>
      <c r="O1769" s="36" t="e">
        <f t="shared" si="32"/>
        <v>#DIV/0!</v>
      </c>
    </row>
    <row r="1770" spans="1:15" x14ac:dyDescent="0.25">
      <c r="A1770" s="39">
        <v>220404</v>
      </c>
      <c r="B1770" s="30" t="s">
        <v>57</v>
      </c>
      <c r="C1770" s="30" t="s">
        <v>1710</v>
      </c>
      <c r="D1770" s="30" t="s">
        <v>1718</v>
      </c>
      <c r="E1770" s="64">
        <v>2384</v>
      </c>
      <c r="F1770" s="65">
        <v>2731</v>
      </c>
      <c r="G1770" s="65">
        <f t="shared" si="33"/>
        <v>347</v>
      </c>
      <c r="H1770" s="65">
        <v>1653</v>
      </c>
      <c r="I1770" s="66">
        <f t="shared" si="34"/>
        <v>1078</v>
      </c>
      <c r="J1770" s="67">
        <v>0.3947</v>
      </c>
      <c r="K1770" s="34">
        <v>2971</v>
      </c>
      <c r="L1770" s="56"/>
      <c r="M1770" s="35">
        <f t="shared" si="35"/>
        <v>1653</v>
      </c>
      <c r="N1770" s="35">
        <f t="shared" si="36"/>
        <v>1318</v>
      </c>
      <c r="O1770" s="36">
        <f t="shared" si="32"/>
        <v>0.44362167620329856</v>
      </c>
    </row>
    <row r="1771" spans="1:15" x14ac:dyDescent="0.25">
      <c r="A1771" s="39">
        <v>220405</v>
      </c>
      <c r="B1771" s="30" t="s">
        <v>57</v>
      </c>
      <c r="C1771" s="30" t="s">
        <v>1710</v>
      </c>
      <c r="D1771" s="30" t="s">
        <v>1719</v>
      </c>
      <c r="E1771" s="68"/>
      <c r="F1771" s="29">
        <v>0</v>
      </c>
      <c r="G1771" s="29">
        <f t="shared" si="33"/>
        <v>0</v>
      </c>
      <c r="H1771" s="29">
        <v>0</v>
      </c>
      <c r="I1771" s="66">
        <f t="shared" si="34"/>
        <v>0</v>
      </c>
      <c r="J1771" s="69" t="s">
        <v>1834</v>
      </c>
      <c r="K1771" s="34">
        <v>0</v>
      </c>
      <c r="L1771" s="56"/>
      <c r="M1771" s="34">
        <f t="shared" si="35"/>
        <v>0</v>
      </c>
      <c r="N1771" s="34">
        <f t="shared" si="36"/>
        <v>0</v>
      </c>
      <c r="O1771" s="36" t="e">
        <f t="shared" si="32"/>
        <v>#DIV/0!</v>
      </c>
    </row>
    <row r="1772" spans="1:15" x14ac:dyDescent="0.25">
      <c r="A1772" s="39">
        <v>220406</v>
      </c>
      <c r="B1772" s="30" t="s">
        <v>57</v>
      </c>
      <c r="C1772" s="30" t="s">
        <v>1710</v>
      </c>
      <c r="D1772" s="30" t="s">
        <v>1720</v>
      </c>
      <c r="E1772" s="68"/>
      <c r="F1772" s="29">
        <v>0</v>
      </c>
      <c r="G1772" s="29">
        <f t="shared" si="33"/>
        <v>0</v>
      </c>
      <c r="H1772" s="29">
        <v>0</v>
      </c>
      <c r="I1772" s="66">
        <f t="shared" si="34"/>
        <v>0</v>
      </c>
      <c r="J1772" s="69" t="s">
        <v>1834</v>
      </c>
      <c r="K1772" s="34">
        <v>0</v>
      </c>
      <c r="L1772" s="56"/>
      <c r="M1772" s="34">
        <f t="shared" si="35"/>
        <v>0</v>
      </c>
      <c r="N1772" s="34">
        <f t="shared" si="36"/>
        <v>0</v>
      </c>
      <c r="O1772" s="36" t="e">
        <f t="shared" si="32"/>
        <v>#DIV/0!</v>
      </c>
    </row>
    <row r="1773" spans="1:15" x14ac:dyDescent="0.25">
      <c r="A1773" s="39">
        <v>220501</v>
      </c>
      <c r="B1773" s="30" t="s">
        <v>57</v>
      </c>
      <c r="C1773" s="30" t="s">
        <v>1721</v>
      </c>
      <c r="D1773" s="30" t="s">
        <v>1721</v>
      </c>
      <c r="E1773" s="64">
        <v>11288</v>
      </c>
      <c r="F1773" s="65">
        <v>12012</v>
      </c>
      <c r="G1773" s="65">
        <f t="shared" si="33"/>
        <v>724</v>
      </c>
      <c r="H1773" s="65">
        <v>9263</v>
      </c>
      <c r="I1773" s="66">
        <f t="shared" si="34"/>
        <v>2749</v>
      </c>
      <c r="J1773" s="67">
        <v>0.22889999999999999</v>
      </c>
      <c r="K1773" s="34">
        <v>12287</v>
      </c>
      <c r="L1773" s="56"/>
      <c r="M1773" s="35">
        <f t="shared" si="35"/>
        <v>9263</v>
      </c>
      <c r="N1773" s="35">
        <f t="shared" si="36"/>
        <v>3024</v>
      </c>
      <c r="O1773" s="36">
        <f t="shared" si="32"/>
        <v>0.24611377879059168</v>
      </c>
    </row>
    <row r="1774" spans="1:15" x14ac:dyDescent="0.25">
      <c r="A1774" s="39">
        <v>220502</v>
      </c>
      <c r="B1774" s="30" t="s">
        <v>57</v>
      </c>
      <c r="C1774" s="30" t="s">
        <v>1721</v>
      </c>
      <c r="D1774" s="30" t="s">
        <v>1722</v>
      </c>
      <c r="E1774" s="64">
        <v>2075</v>
      </c>
      <c r="F1774" s="65">
        <v>2332</v>
      </c>
      <c r="G1774" s="65">
        <f t="shared" si="33"/>
        <v>257</v>
      </c>
      <c r="H1774" s="65">
        <v>1452</v>
      </c>
      <c r="I1774" s="66">
        <f t="shared" si="34"/>
        <v>880</v>
      </c>
      <c r="J1774" s="67">
        <v>0.37740000000000001</v>
      </c>
      <c r="K1774" s="34">
        <v>2330</v>
      </c>
      <c r="L1774" s="29">
        <v>0</v>
      </c>
      <c r="M1774" s="35">
        <f t="shared" si="35"/>
        <v>1452</v>
      </c>
      <c r="N1774" s="35">
        <f t="shared" si="36"/>
        <v>878</v>
      </c>
      <c r="O1774" s="36">
        <f t="shared" si="32"/>
        <v>0.37682403433476397</v>
      </c>
    </row>
    <row r="1775" spans="1:15" x14ac:dyDescent="0.25">
      <c r="A1775" s="39">
        <v>220503</v>
      </c>
      <c r="B1775" s="30" t="s">
        <v>57</v>
      </c>
      <c r="C1775" s="30" t="s">
        <v>1721</v>
      </c>
      <c r="D1775" s="30" t="s">
        <v>1723</v>
      </c>
      <c r="E1775" s="64">
        <v>2379</v>
      </c>
      <c r="F1775" s="65">
        <v>2824</v>
      </c>
      <c r="G1775" s="65">
        <f t="shared" si="33"/>
        <v>445</v>
      </c>
      <c r="H1775" s="29">
        <v>782</v>
      </c>
      <c r="I1775" s="66">
        <f t="shared" si="34"/>
        <v>2042</v>
      </c>
      <c r="J1775" s="67">
        <v>0.72309999999999997</v>
      </c>
      <c r="K1775" s="34">
        <v>3087</v>
      </c>
      <c r="L1775" s="56"/>
      <c r="M1775" s="34">
        <f t="shared" si="35"/>
        <v>782</v>
      </c>
      <c r="N1775" s="34">
        <f t="shared" si="36"/>
        <v>2305</v>
      </c>
      <c r="O1775" s="36">
        <f t="shared" si="32"/>
        <v>0.7466796242306446</v>
      </c>
    </row>
    <row r="1776" spans="1:15" x14ac:dyDescent="0.25">
      <c r="A1776" s="39">
        <v>220504</v>
      </c>
      <c r="B1776" s="30" t="s">
        <v>57</v>
      </c>
      <c r="C1776" s="30" t="s">
        <v>1721</v>
      </c>
      <c r="D1776" s="30" t="s">
        <v>1724</v>
      </c>
      <c r="E1776" s="64">
        <v>2969</v>
      </c>
      <c r="F1776" s="65">
        <v>3596</v>
      </c>
      <c r="G1776" s="65">
        <f t="shared" si="33"/>
        <v>627</v>
      </c>
      <c r="H1776" s="65">
        <v>1271</v>
      </c>
      <c r="I1776" s="66">
        <f t="shared" si="34"/>
        <v>2325</v>
      </c>
      <c r="J1776" s="67">
        <v>0.64659999999999995</v>
      </c>
      <c r="K1776" s="34">
        <v>3936</v>
      </c>
      <c r="L1776" s="56"/>
      <c r="M1776" s="35">
        <f t="shared" si="35"/>
        <v>1271</v>
      </c>
      <c r="N1776" s="35">
        <f t="shared" si="36"/>
        <v>2665</v>
      </c>
      <c r="O1776" s="36">
        <f t="shared" si="32"/>
        <v>0.67708333333333337</v>
      </c>
    </row>
    <row r="1777" spans="1:15" x14ac:dyDescent="0.25">
      <c r="A1777" s="39">
        <v>220505</v>
      </c>
      <c r="B1777" s="30" t="s">
        <v>57</v>
      </c>
      <c r="C1777" s="30" t="s">
        <v>1721</v>
      </c>
      <c r="D1777" s="30" t="s">
        <v>1725</v>
      </c>
      <c r="E1777" s="68"/>
      <c r="F1777" s="29">
        <v>0</v>
      </c>
      <c r="G1777" s="29">
        <f t="shared" si="33"/>
        <v>0</v>
      </c>
      <c r="H1777" s="29">
        <v>0</v>
      </c>
      <c r="I1777" s="66">
        <f t="shared" si="34"/>
        <v>0</v>
      </c>
      <c r="J1777" s="69" t="s">
        <v>1834</v>
      </c>
      <c r="K1777" s="34">
        <v>0</v>
      </c>
      <c r="L1777" s="56"/>
      <c r="M1777" s="34">
        <f t="shared" si="35"/>
        <v>0</v>
      </c>
      <c r="N1777" s="34">
        <f t="shared" si="36"/>
        <v>0</v>
      </c>
      <c r="O1777" s="36" t="e">
        <f t="shared" si="32"/>
        <v>#DIV/0!</v>
      </c>
    </row>
    <row r="1778" spans="1:15" x14ac:dyDescent="0.25">
      <c r="A1778" s="39">
        <v>220506</v>
      </c>
      <c r="B1778" s="30" t="s">
        <v>57</v>
      </c>
      <c r="C1778" s="30" t="s">
        <v>1721</v>
      </c>
      <c r="D1778" s="30" t="s">
        <v>1726</v>
      </c>
      <c r="E1778" s="68"/>
      <c r="F1778" s="29">
        <v>0</v>
      </c>
      <c r="G1778" s="29">
        <f t="shared" si="33"/>
        <v>0</v>
      </c>
      <c r="H1778" s="29">
        <v>0</v>
      </c>
      <c r="I1778" s="66">
        <f t="shared" si="34"/>
        <v>0</v>
      </c>
      <c r="J1778" s="69" t="s">
        <v>1834</v>
      </c>
      <c r="K1778" s="34">
        <v>0</v>
      </c>
      <c r="L1778" s="29">
        <v>0</v>
      </c>
      <c r="M1778" s="34">
        <f t="shared" si="35"/>
        <v>0</v>
      </c>
      <c r="N1778" s="34">
        <f t="shared" si="36"/>
        <v>0</v>
      </c>
      <c r="O1778" s="36" t="e">
        <f t="shared" si="32"/>
        <v>#DIV/0!</v>
      </c>
    </row>
    <row r="1779" spans="1:15" x14ac:dyDescent="0.25">
      <c r="A1779" s="39">
        <v>220507</v>
      </c>
      <c r="B1779" s="30" t="s">
        <v>57</v>
      </c>
      <c r="C1779" s="30" t="s">
        <v>1721</v>
      </c>
      <c r="D1779" s="30" t="s">
        <v>1727</v>
      </c>
      <c r="E1779" s="68"/>
      <c r="F1779" s="29">
        <v>0</v>
      </c>
      <c r="G1779" s="29">
        <f t="shared" si="33"/>
        <v>0</v>
      </c>
      <c r="H1779" s="29">
        <v>0</v>
      </c>
      <c r="I1779" s="66">
        <f t="shared" si="34"/>
        <v>0</v>
      </c>
      <c r="J1779" s="69" t="s">
        <v>1834</v>
      </c>
      <c r="K1779" s="34">
        <v>0</v>
      </c>
      <c r="L1779" s="56"/>
      <c r="M1779" s="34">
        <f t="shared" si="35"/>
        <v>0</v>
      </c>
      <c r="N1779" s="34">
        <f t="shared" si="36"/>
        <v>0</v>
      </c>
      <c r="O1779" s="36" t="e">
        <f t="shared" si="32"/>
        <v>#DIV/0!</v>
      </c>
    </row>
    <row r="1780" spans="1:15" x14ac:dyDescent="0.25">
      <c r="A1780" s="39">
        <v>220508</v>
      </c>
      <c r="B1780" s="30" t="s">
        <v>57</v>
      </c>
      <c r="C1780" s="30" t="s">
        <v>1721</v>
      </c>
      <c r="D1780" s="30" t="s">
        <v>1728</v>
      </c>
      <c r="E1780" s="68"/>
      <c r="F1780" s="29">
        <v>0</v>
      </c>
      <c r="G1780" s="29">
        <f t="shared" si="33"/>
        <v>0</v>
      </c>
      <c r="H1780" s="29">
        <v>0</v>
      </c>
      <c r="I1780" s="66">
        <f t="shared" si="34"/>
        <v>0</v>
      </c>
      <c r="J1780" s="69" t="s">
        <v>1834</v>
      </c>
      <c r="K1780" s="34">
        <v>0</v>
      </c>
      <c r="L1780" s="29">
        <v>0</v>
      </c>
      <c r="M1780" s="34">
        <f t="shared" si="35"/>
        <v>0</v>
      </c>
      <c r="N1780" s="34">
        <f t="shared" si="36"/>
        <v>0</v>
      </c>
      <c r="O1780" s="36" t="e">
        <f t="shared" si="32"/>
        <v>#DIV/0!</v>
      </c>
    </row>
    <row r="1781" spans="1:15" x14ac:dyDescent="0.25">
      <c r="A1781" s="39">
        <v>220509</v>
      </c>
      <c r="B1781" s="30" t="s">
        <v>57</v>
      </c>
      <c r="C1781" s="30" t="s">
        <v>1721</v>
      </c>
      <c r="D1781" s="30" t="s">
        <v>1729</v>
      </c>
      <c r="E1781" s="68"/>
      <c r="F1781" s="29">
        <v>0</v>
      </c>
      <c r="G1781" s="29">
        <f t="shared" si="33"/>
        <v>0</v>
      </c>
      <c r="H1781" s="29">
        <v>0</v>
      </c>
      <c r="I1781" s="66">
        <f t="shared" si="34"/>
        <v>0</v>
      </c>
      <c r="J1781" s="69" t="s">
        <v>1834</v>
      </c>
      <c r="K1781" s="34">
        <v>0</v>
      </c>
      <c r="L1781" s="56"/>
      <c r="M1781" s="34">
        <f t="shared" si="35"/>
        <v>0</v>
      </c>
      <c r="N1781" s="34">
        <f t="shared" si="36"/>
        <v>0</v>
      </c>
      <c r="O1781" s="36" t="e">
        <f t="shared" si="32"/>
        <v>#DIV/0!</v>
      </c>
    </row>
    <row r="1782" spans="1:15" x14ac:dyDescent="0.25">
      <c r="A1782" s="39">
        <v>220510</v>
      </c>
      <c r="B1782" s="30" t="s">
        <v>57</v>
      </c>
      <c r="C1782" s="30" t="s">
        <v>1721</v>
      </c>
      <c r="D1782" s="30" t="s">
        <v>1730</v>
      </c>
      <c r="E1782" s="64">
        <v>10090</v>
      </c>
      <c r="F1782" s="65">
        <v>10580</v>
      </c>
      <c r="G1782" s="65">
        <f t="shared" si="33"/>
        <v>490</v>
      </c>
      <c r="H1782" s="65">
        <v>6923</v>
      </c>
      <c r="I1782" s="66">
        <f t="shared" si="34"/>
        <v>3657</v>
      </c>
      <c r="J1782" s="67">
        <v>0.34570000000000001</v>
      </c>
      <c r="K1782" s="34">
        <v>10862</v>
      </c>
      <c r="L1782" s="29">
        <v>219.6</v>
      </c>
      <c r="M1782" s="35">
        <f t="shared" si="35"/>
        <v>7142.6</v>
      </c>
      <c r="N1782" s="35">
        <f t="shared" si="36"/>
        <v>3719.3999999999996</v>
      </c>
      <c r="O1782" s="36">
        <f t="shared" si="32"/>
        <v>0.34242312649604123</v>
      </c>
    </row>
    <row r="1783" spans="1:15" x14ac:dyDescent="0.25">
      <c r="A1783" s="39">
        <v>220511</v>
      </c>
      <c r="B1783" s="30" t="s">
        <v>57</v>
      </c>
      <c r="C1783" s="30" t="s">
        <v>1721</v>
      </c>
      <c r="D1783" s="30" t="s">
        <v>1731</v>
      </c>
      <c r="E1783" s="68"/>
      <c r="F1783" s="29">
        <v>0</v>
      </c>
      <c r="G1783" s="29">
        <f t="shared" si="33"/>
        <v>0</v>
      </c>
      <c r="H1783" s="29">
        <v>0</v>
      </c>
      <c r="I1783" s="66">
        <f t="shared" si="34"/>
        <v>0</v>
      </c>
      <c r="J1783" s="69" t="s">
        <v>1834</v>
      </c>
      <c r="K1783" s="34">
        <v>0</v>
      </c>
      <c r="L1783" s="29">
        <v>0</v>
      </c>
      <c r="M1783" s="34">
        <f t="shared" si="35"/>
        <v>0</v>
      </c>
      <c r="N1783" s="34">
        <f t="shared" si="36"/>
        <v>0</v>
      </c>
      <c r="O1783" s="36" t="e">
        <f t="shared" si="32"/>
        <v>#DIV/0!</v>
      </c>
    </row>
    <row r="1784" spans="1:15" x14ac:dyDescent="0.25">
      <c r="A1784" s="39">
        <v>220601</v>
      </c>
      <c r="B1784" s="30" t="s">
        <v>57</v>
      </c>
      <c r="C1784" s="30" t="s">
        <v>437</v>
      </c>
      <c r="D1784" s="30" t="s">
        <v>1732</v>
      </c>
      <c r="E1784" s="64">
        <v>26981</v>
      </c>
      <c r="F1784" s="65">
        <v>29285</v>
      </c>
      <c r="G1784" s="65">
        <f t="shared" si="33"/>
        <v>2304</v>
      </c>
      <c r="H1784" s="65">
        <v>23987</v>
      </c>
      <c r="I1784" s="66">
        <f t="shared" si="34"/>
        <v>5298</v>
      </c>
      <c r="J1784" s="67">
        <v>0.18090000000000001</v>
      </c>
      <c r="K1784" s="34">
        <v>29804</v>
      </c>
      <c r="L1784" s="29">
        <v>5298</v>
      </c>
      <c r="M1784" s="35">
        <f t="shared" si="35"/>
        <v>29285</v>
      </c>
      <c r="N1784" s="35">
        <f t="shared" si="36"/>
        <v>519</v>
      </c>
      <c r="O1784" s="36">
        <f t="shared" si="32"/>
        <v>1.7413769963763252E-2</v>
      </c>
    </row>
    <row r="1785" spans="1:15" x14ac:dyDescent="0.25">
      <c r="A1785" s="39">
        <v>220602</v>
      </c>
      <c r="B1785" s="30" t="s">
        <v>57</v>
      </c>
      <c r="C1785" s="30" t="s">
        <v>437</v>
      </c>
      <c r="D1785" s="30" t="s">
        <v>1733</v>
      </c>
      <c r="E1785" s="64">
        <v>3978</v>
      </c>
      <c r="F1785" s="65">
        <v>5236</v>
      </c>
      <c r="G1785" s="65">
        <f t="shared" si="33"/>
        <v>1258</v>
      </c>
      <c r="H1785" s="65">
        <v>1450</v>
      </c>
      <c r="I1785" s="66">
        <f t="shared" si="34"/>
        <v>3786</v>
      </c>
      <c r="J1785" s="67">
        <v>0.72309999999999997</v>
      </c>
      <c r="K1785" s="34">
        <v>5815</v>
      </c>
      <c r="L1785" s="29">
        <v>0</v>
      </c>
      <c r="M1785" s="35">
        <f t="shared" si="35"/>
        <v>1450</v>
      </c>
      <c r="N1785" s="35">
        <f t="shared" si="36"/>
        <v>4365</v>
      </c>
      <c r="O1785" s="36">
        <f t="shared" si="32"/>
        <v>0.75064488392089423</v>
      </c>
    </row>
    <row r="1786" spans="1:15" x14ac:dyDescent="0.25">
      <c r="A1786" s="39">
        <v>220603</v>
      </c>
      <c r="B1786" s="30" t="s">
        <v>57</v>
      </c>
      <c r="C1786" s="30" t="s">
        <v>437</v>
      </c>
      <c r="D1786" s="30" t="s">
        <v>1734</v>
      </c>
      <c r="E1786" s="64">
        <v>4647</v>
      </c>
      <c r="F1786" s="65">
        <v>5015</v>
      </c>
      <c r="G1786" s="65">
        <f t="shared" si="33"/>
        <v>368</v>
      </c>
      <c r="H1786" s="65">
        <v>3540</v>
      </c>
      <c r="I1786" s="66">
        <f t="shared" si="34"/>
        <v>1475</v>
      </c>
      <c r="J1786" s="67">
        <v>0.29409999999999997</v>
      </c>
      <c r="K1786" s="34">
        <v>5230</v>
      </c>
      <c r="L1786" s="56"/>
      <c r="M1786" s="35">
        <f t="shared" si="35"/>
        <v>3540</v>
      </c>
      <c r="N1786" s="35">
        <f t="shared" si="36"/>
        <v>1690</v>
      </c>
      <c r="O1786" s="36">
        <f t="shared" si="32"/>
        <v>0.32313575525812621</v>
      </c>
    </row>
    <row r="1787" spans="1:15" x14ac:dyDescent="0.25">
      <c r="A1787" s="39">
        <v>220604</v>
      </c>
      <c r="B1787" s="30" t="s">
        <v>57</v>
      </c>
      <c r="C1787" s="30" t="s">
        <v>437</v>
      </c>
      <c r="D1787" s="30" t="s">
        <v>1735</v>
      </c>
      <c r="E1787" s="68"/>
      <c r="F1787" s="29">
        <v>0</v>
      </c>
      <c r="G1787" s="29">
        <f t="shared" si="33"/>
        <v>0</v>
      </c>
      <c r="H1787" s="29">
        <v>0</v>
      </c>
      <c r="I1787" s="66">
        <f t="shared" si="34"/>
        <v>0</v>
      </c>
      <c r="J1787" s="69" t="s">
        <v>1834</v>
      </c>
      <c r="K1787" s="34">
        <v>0</v>
      </c>
      <c r="L1787" s="56"/>
      <c r="M1787" s="34">
        <f t="shared" si="35"/>
        <v>0</v>
      </c>
      <c r="N1787" s="34">
        <f t="shared" si="36"/>
        <v>0</v>
      </c>
      <c r="O1787" s="36" t="e">
        <f t="shared" si="32"/>
        <v>#DIV/0!</v>
      </c>
    </row>
    <row r="1788" spans="1:15" x14ac:dyDescent="0.25">
      <c r="A1788" s="39">
        <v>220605</v>
      </c>
      <c r="B1788" s="30" t="s">
        <v>57</v>
      </c>
      <c r="C1788" s="30" t="s">
        <v>437</v>
      </c>
      <c r="D1788" s="30" t="s">
        <v>1736</v>
      </c>
      <c r="E1788" s="68"/>
      <c r="F1788" s="29">
        <v>0</v>
      </c>
      <c r="G1788" s="29">
        <f t="shared" si="33"/>
        <v>0</v>
      </c>
      <c r="H1788" s="29">
        <v>0</v>
      </c>
      <c r="I1788" s="66">
        <f t="shared" si="34"/>
        <v>0</v>
      </c>
      <c r="J1788" s="69" t="s">
        <v>1834</v>
      </c>
      <c r="K1788" s="34">
        <v>0</v>
      </c>
      <c r="L1788" s="29">
        <v>0</v>
      </c>
      <c r="M1788" s="34">
        <f t="shared" si="35"/>
        <v>0</v>
      </c>
      <c r="N1788" s="34">
        <f t="shared" si="36"/>
        <v>0</v>
      </c>
      <c r="O1788" s="36" t="e">
        <f t="shared" si="32"/>
        <v>#DIV/0!</v>
      </c>
    </row>
    <row r="1789" spans="1:15" x14ac:dyDescent="0.25">
      <c r="A1789" s="39">
        <v>220701</v>
      </c>
      <c r="B1789" s="30" t="s">
        <v>57</v>
      </c>
      <c r="C1789" s="30" t="s">
        <v>1737</v>
      </c>
      <c r="D1789" s="30" t="s">
        <v>1737</v>
      </c>
      <c r="E1789" s="64">
        <v>8356</v>
      </c>
      <c r="F1789" s="65">
        <v>9290</v>
      </c>
      <c r="G1789" s="65">
        <f t="shared" si="33"/>
        <v>934</v>
      </c>
      <c r="H1789" s="65">
        <v>6890</v>
      </c>
      <c r="I1789" s="66">
        <f t="shared" si="34"/>
        <v>2400</v>
      </c>
      <c r="J1789" s="67">
        <v>0.25829999999999997</v>
      </c>
      <c r="K1789" s="34">
        <v>9617</v>
      </c>
      <c r="L1789" s="56"/>
      <c r="M1789" s="35">
        <f t="shared" si="35"/>
        <v>6890</v>
      </c>
      <c r="N1789" s="35">
        <f t="shared" si="36"/>
        <v>2727</v>
      </c>
      <c r="O1789" s="36">
        <f t="shared" si="32"/>
        <v>0.28356036185920763</v>
      </c>
    </row>
    <row r="1790" spans="1:15" x14ac:dyDescent="0.25">
      <c r="A1790" s="39">
        <v>220702</v>
      </c>
      <c r="B1790" s="30" t="s">
        <v>57</v>
      </c>
      <c r="C1790" s="30" t="s">
        <v>1737</v>
      </c>
      <c r="D1790" s="30" t="s">
        <v>1566</v>
      </c>
      <c r="E1790" s="68"/>
      <c r="F1790" s="29">
        <v>0</v>
      </c>
      <c r="G1790" s="29">
        <f t="shared" si="33"/>
        <v>0</v>
      </c>
      <c r="H1790" s="29">
        <v>0</v>
      </c>
      <c r="I1790" s="66">
        <f t="shared" si="34"/>
        <v>0</v>
      </c>
      <c r="J1790" s="69" t="s">
        <v>1834</v>
      </c>
      <c r="K1790" s="34">
        <v>0</v>
      </c>
      <c r="L1790" s="56"/>
      <c r="M1790" s="34">
        <f t="shared" si="35"/>
        <v>0</v>
      </c>
      <c r="N1790" s="34">
        <f t="shared" si="36"/>
        <v>0</v>
      </c>
      <c r="O1790" s="36" t="e">
        <f t="shared" si="32"/>
        <v>#DIV/0!</v>
      </c>
    </row>
    <row r="1791" spans="1:15" x14ac:dyDescent="0.25">
      <c r="A1791" s="39">
        <v>220703</v>
      </c>
      <c r="B1791" s="30" t="s">
        <v>57</v>
      </c>
      <c r="C1791" s="30" t="s">
        <v>1737</v>
      </c>
      <c r="D1791" s="30" t="s">
        <v>1738</v>
      </c>
      <c r="E1791" s="68"/>
      <c r="F1791" s="29">
        <v>0</v>
      </c>
      <c r="G1791" s="29">
        <f t="shared" si="33"/>
        <v>0</v>
      </c>
      <c r="H1791" s="29">
        <v>0</v>
      </c>
      <c r="I1791" s="66">
        <f t="shared" si="34"/>
        <v>0</v>
      </c>
      <c r="J1791" s="69" t="s">
        <v>1834</v>
      </c>
      <c r="K1791" s="34">
        <v>0</v>
      </c>
      <c r="L1791" s="56"/>
      <c r="M1791" s="34">
        <f t="shared" si="35"/>
        <v>0</v>
      </c>
      <c r="N1791" s="34">
        <f t="shared" si="36"/>
        <v>0</v>
      </c>
      <c r="O1791" s="36" t="e">
        <f t="shared" si="32"/>
        <v>#DIV/0!</v>
      </c>
    </row>
    <row r="1792" spans="1:15" x14ac:dyDescent="0.25">
      <c r="A1792" s="39">
        <v>220704</v>
      </c>
      <c r="B1792" s="30" t="s">
        <v>57</v>
      </c>
      <c r="C1792" s="30" t="s">
        <v>1737</v>
      </c>
      <c r="D1792" s="30" t="s">
        <v>1739</v>
      </c>
      <c r="E1792" s="68"/>
      <c r="F1792" s="29">
        <v>0</v>
      </c>
      <c r="G1792" s="29">
        <f t="shared" si="33"/>
        <v>0</v>
      </c>
      <c r="H1792" s="29">
        <v>0</v>
      </c>
      <c r="I1792" s="66">
        <f t="shared" si="34"/>
        <v>0</v>
      </c>
      <c r="J1792" s="69" t="s">
        <v>1834</v>
      </c>
      <c r="K1792" s="34">
        <v>0</v>
      </c>
      <c r="L1792" s="29">
        <v>0</v>
      </c>
      <c r="M1792" s="34">
        <f t="shared" si="35"/>
        <v>0</v>
      </c>
      <c r="N1792" s="34">
        <f t="shared" si="36"/>
        <v>0</v>
      </c>
      <c r="O1792" s="36" t="e">
        <f t="shared" si="32"/>
        <v>#DIV/0!</v>
      </c>
    </row>
    <row r="1793" spans="1:15" x14ac:dyDescent="0.25">
      <c r="A1793" s="39">
        <v>220705</v>
      </c>
      <c r="B1793" s="30" t="s">
        <v>57</v>
      </c>
      <c r="C1793" s="30" t="s">
        <v>1737</v>
      </c>
      <c r="D1793" s="30" t="s">
        <v>1740</v>
      </c>
      <c r="E1793" s="68"/>
      <c r="F1793" s="29">
        <v>0</v>
      </c>
      <c r="G1793" s="29">
        <f t="shared" si="33"/>
        <v>0</v>
      </c>
      <c r="H1793" s="29">
        <v>0</v>
      </c>
      <c r="I1793" s="66">
        <f t="shared" si="34"/>
        <v>0</v>
      </c>
      <c r="J1793" s="69" t="s">
        <v>1834</v>
      </c>
      <c r="K1793" s="34">
        <v>0</v>
      </c>
      <c r="L1793" s="56"/>
      <c r="M1793" s="34">
        <f t="shared" si="35"/>
        <v>0</v>
      </c>
      <c r="N1793" s="34">
        <f t="shared" si="36"/>
        <v>0</v>
      </c>
      <c r="O1793" s="36" t="e">
        <f t="shared" si="32"/>
        <v>#DIV/0!</v>
      </c>
    </row>
    <row r="1794" spans="1:15" x14ac:dyDescent="0.25">
      <c r="A1794" s="39">
        <v>220706</v>
      </c>
      <c r="B1794" s="30" t="s">
        <v>57</v>
      </c>
      <c r="C1794" s="30" t="s">
        <v>1737</v>
      </c>
      <c r="D1794" s="30" t="s">
        <v>132</v>
      </c>
      <c r="E1794" s="68"/>
      <c r="F1794" s="29">
        <v>0</v>
      </c>
      <c r="G1794" s="29">
        <f t="shared" si="33"/>
        <v>0</v>
      </c>
      <c r="H1794" s="29">
        <v>0</v>
      </c>
      <c r="I1794" s="66">
        <f t="shared" si="34"/>
        <v>0</v>
      </c>
      <c r="J1794" s="69" t="s">
        <v>1834</v>
      </c>
      <c r="K1794" s="34">
        <v>0</v>
      </c>
      <c r="L1794" s="56"/>
      <c r="M1794" s="34">
        <f t="shared" si="35"/>
        <v>0</v>
      </c>
      <c r="N1794" s="34">
        <f t="shared" si="36"/>
        <v>0</v>
      </c>
      <c r="O1794" s="36" t="e">
        <f t="shared" si="32"/>
        <v>#DIV/0!</v>
      </c>
    </row>
    <row r="1795" spans="1:15" x14ac:dyDescent="0.25">
      <c r="A1795" s="39">
        <v>220707</v>
      </c>
      <c r="B1795" s="30" t="s">
        <v>57</v>
      </c>
      <c r="C1795" s="30" t="s">
        <v>1737</v>
      </c>
      <c r="D1795" s="30" t="s">
        <v>1741</v>
      </c>
      <c r="E1795" s="64">
        <v>2777</v>
      </c>
      <c r="F1795" s="65">
        <v>2782</v>
      </c>
      <c r="G1795" s="65">
        <f t="shared" si="33"/>
        <v>5</v>
      </c>
      <c r="H1795" s="65">
        <v>2777</v>
      </c>
      <c r="I1795" s="66">
        <f t="shared" si="34"/>
        <v>5</v>
      </c>
      <c r="J1795" s="67">
        <v>1.8E-3</v>
      </c>
      <c r="K1795" s="35">
        <f>2756+21</f>
        <v>2777</v>
      </c>
      <c r="L1795" s="56"/>
      <c r="M1795" s="35">
        <f t="shared" si="35"/>
        <v>2777</v>
      </c>
      <c r="N1795" s="35">
        <f t="shared" si="36"/>
        <v>0</v>
      </c>
      <c r="O1795" s="36">
        <f t="shared" ref="O1795:O1884" si="37">N1795/K1795</f>
        <v>0</v>
      </c>
    </row>
    <row r="1796" spans="1:15" x14ac:dyDescent="0.25">
      <c r="A1796" s="39">
        <v>220708</v>
      </c>
      <c r="B1796" s="30" t="s">
        <v>57</v>
      </c>
      <c r="C1796" s="30" t="s">
        <v>1737</v>
      </c>
      <c r="D1796" s="30" t="s">
        <v>1742</v>
      </c>
      <c r="E1796" s="68"/>
      <c r="F1796" s="29">
        <v>0</v>
      </c>
      <c r="G1796" s="29">
        <f t="shared" ref="G1796:G1884" si="38">F1796-E1796</f>
        <v>0</v>
      </c>
      <c r="H1796" s="29">
        <v>0</v>
      </c>
      <c r="I1796" s="66">
        <f t="shared" ref="I1796:I1884" si="39">F1796-H1796</f>
        <v>0</v>
      </c>
      <c r="J1796" s="69" t="s">
        <v>1834</v>
      </c>
      <c r="K1796" s="34">
        <v>0</v>
      </c>
      <c r="L1796" s="56"/>
      <c r="M1796" s="34">
        <f t="shared" ref="M1796:M1884" si="40">H1796+L1796</f>
        <v>0</v>
      </c>
      <c r="N1796" s="34">
        <f t="shared" ref="N1796:N1884" si="41">K1796-M1796</f>
        <v>0</v>
      </c>
      <c r="O1796" s="36" t="e">
        <f t="shared" si="37"/>
        <v>#DIV/0!</v>
      </c>
    </row>
    <row r="1797" spans="1:15" x14ac:dyDescent="0.25">
      <c r="A1797" s="39">
        <v>220709</v>
      </c>
      <c r="B1797" s="30" t="s">
        <v>57</v>
      </c>
      <c r="C1797" s="30" t="s">
        <v>1737</v>
      </c>
      <c r="D1797" s="30" t="s">
        <v>1743</v>
      </c>
      <c r="E1797" s="68"/>
      <c r="F1797" s="29">
        <v>0</v>
      </c>
      <c r="G1797" s="29">
        <f t="shared" si="38"/>
        <v>0</v>
      </c>
      <c r="H1797" s="29">
        <v>0</v>
      </c>
      <c r="I1797" s="66">
        <f t="shared" si="39"/>
        <v>0</v>
      </c>
      <c r="J1797" s="69" t="s">
        <v>1834</v>
      </c>
      <c r="K1797" s="34">
        <v>0</v>
      </c>
      <c r="L1797" s="56"/>
      <c r="M1797" s="34">
        <f t="shared" si="40"/>
        <v>0</v>
      </c>
      <c r="N1797" s="34">
        <f t="shared" si="41"/>
        <v>0</v>
      </c>
      <c r="O1797" s="36" t="e">
        <f t="shared" si="37"/>
        <v>#DIV/0!</v>
      </c>
    </row>
    <row r="1798" spans="1:15" x14ac:dyDescent="0.25">
      <c r="A1798" s="39">
        <v>220710</v>
      </c>
      <c r="B1798" s="30" t="s">
        <v>57</v>
      </c>
      <c r="C1798" s="30" t="s">
        <v>1737</v>
      </c>
      <c r="D1798" s="30" t="s">
        <v>1744</v>
      </c>
      <c r="E1798" s="68"/>
      <c r="F1798" s="29">
        <v>0</v>
      </c>
      <c r="G1798" s="29">
        <f t="shared" si="38"/>
        <v>0</v>
      </c>
      <c r="H1798" s="29">
        <v>0</v>
      </c>
      <c r="I1798" s="66">
        <f t="shared" si="39"/>
        <v>0</v>
      </c>
      <c r="J1798" s="69" t="s">
        <v>1834</v>
      </c>
      <c r="K1798" s="34">
        <v>0</v>
      </c>
      <c r="L1798" s="56"/>
      <c r="M1798" s="34">
        <f t="shared" si="40"/>
        <v>0</v>
      </c>
      <c r="N1798" s="34">
        <f t="shared" si="41"/>
        <v>0</v>
      </c>
      <c r="O1798" s="36" t="e">
        <f t="shared" si="37"/>
        <v>#DIV/0!</v>
      </c>
    </row>
    <row r="1799" spans="1:15" x14ac:dyDescent="0.25">
      <c r="A1799" s="39">
        <v>220801</v>
      </c>
      <c r="B1799" s="30" t="s">
        <v>57</v>
      </c>
      <c r="C1799" s="30" t="s">
        <v>1745</v>
      </c>
      <c r="D1799" s="30" t="s">
        <v>1745</v>
      </c>
      <c r="E1799" s="64">
        <v>21906</v>
      </c>
      <c r="F1799" s="65">
        <v>22809</v>
      </c>
      <c r="G1799" s="65">
        <f t="shared" si="38"/>
        <v>903</v>
      </c>
      <c r="H1799" s="65">
        <v>14570</v>
      </c>
      <c r="I1799" s="66">
        <f t="shared" si="39"/>
        <v>8239</v>
      </c>
      <c r="J1799" s="67">
        <v>0.36120000000000002</v>
      </c>
      <c r="K1799" s="34">
        <v>23153</v>
      </c>
      <c r="L1799" s="56"/>
      <c r="M1799" s="35">
        <f t="shared" si="40"/>
        <v>14570</v>
      </c>
      <c r="N1799" s="35">
        <f t="shared" si="41"/>
        <v>8583</v>
      </c>
      <c r="O1799" s="36">
        <f t="shared" si="37"/>
        <v>0.37070789962423878</v>
      </c>
    </row>
    <row r="1800" spans="1:15" x14ac:dyDescent="0.25">
      <c r="A1800" s="39">
        <v>220802</v>
      </c>
      <c r="B1800" s="30" t="s">
        <v>57</v>
      </c>
      <c r="C1800" s="30" t="s">
        <v>1745</v>
      </c>
      <c r="D1800" s="30" t="s">
        <v>1746</v>
      </c>
      <c r="E1800" s="68"/>
      <c r="F1800" s="29">
        <v>0</v>
      </c>
      <c r="G1800" s="29">
        <f t="shared" si="38"/>
        <v>0</v>
      </c>
      <c r="H1800" s="29">
        <v>0</v>
      </c>
      <c r="I1800" s="66">
        <f t="shared" si="39"/>
        <v>0</v>
      </c>
      <c r="J1800" s="69" t="s">
        <v>1834</v>
      </c>
      <c r="K1800" s="34">
        <v>0</v>
      </c>
      <c r="L1800" s="56"/>
      <c r="M1800" s="34">
        <f t="shared" si="40"/>
        <v>0</v>
      </c>
      <c r="N1800" s="34">
        <f t="shared" si="41"/>
        <v>0</v>
      </c>
      <c r="O1800" s="36" t="e">
        <f t="shared" si="37"/>
        <v>#DIV/0!</v>
      </c>
    </row>
    <row r="1801" spans="1:15" x14ac:dyDescent="0.25">
      <c r="A1801" s="39">
        <v>220803</v>
      </c>
      <c r="B1801" s="30" t="s">
        <v>57</v>
      </c>
      <c r="C1801" s="30" t="s">
        <v>1745</v>
      </c>
      <c r="D1801" s="30" t="s">
        <v>1747</v>
      </c>
      <c r="E1801" s="64">
        <v>15625</v>
      </c>
      <c r="F1801" s="65">
        <v>16962</v>
      </c>
      <c r="G1801" s="65">
        <f t="shared" si="38"/>
        <v>1337</v>
      </c>
      <c r="H1801" s="65">
        <v>8662</v>
      </c>
      <c r="I1801" s="66">
        <f t="shared" si="39"/>
        <v>8300</v>
      </c>
      <c r="J1801" s="67">
        <v>0.48930000000000001</v>
      </c>
      <c r="K1801" s="34">
        <v>18135</v>
      </c>
      <c r="L1801" s="29">
        <v>2298</v>
      </c>
      <c r="M1801" s="35">
        <f t="shared" si="40"/>
        <v>10960</v>
      </c>
      <c r="N1801" s="35">
        <f t="shared" si="41"/>
        <v>7175</v>
      </c>
      <c r="O1801" s="36">
        <f t="shared" si="37"/>
        <v>0.39564378274055695</v>
      </c>
    </row>
    <row r="1802" spans="1:15" x14ac:dyDescent="0.25">
      <c r="A1802" s="39">
        <v>220804</v>
      </c>
      <c r="B1802" s="30" t="s">
        <v>57</v>
      </c>
      <c r="C1802" s="30" t="s">
        <v>1745</v>
      </c>
      <c r="D1802" s="30" t="s">
        <v>1748</v>
      </c>
      <c r="E1802" s="64">
        <v>31905</v>
      </c>
      <c r="F1802" s="65">
        <v>33701</v>
      </c>
      <c r="G1802" s="65">
        <f t="shared" si="38"/>
        <v>1796</v>
      </c>
      <c r="H1802" s="65">
        <v>17805</v>
      </c>
      <c r="I1802" s="66">
        <f t="shared" si="39"/>
        <v>15896</v>
      </c>
      <c r="J1802" s="67">
        <v>0.47170000000000001</v>
      </c>
      <c r="K1802" s="34">
        <v>34568</v>
      </c>
      <c r="L1802" s="29">
        <v>0</v>
      </c>
      <c r="M1802" s="35">
        <f t="shared" si="40"/>
        <v>17805</v>
      </c>
      <c r="N1802" s="35">
        <f t="shared" si="41"/>
        <v>16763</v>
      </c>
      <c r="O1802" s="36">
        <f t="shared" si="37"/>
        <v>0.48492825734783612</v>
      </c>
    </row>
    <row r="1803" spans="1:15" x14ac:dyDescent="0.25">
      <c r="A1803" s="39">
        <v>220805</v>
      </c>
      <c r="B1803" s="30" t="s">
        <v>57</v>
      </c>
      <c r="C1803" s="30" t="s">
        <v>1745</v>
      </c>
      <c r="D1803" s="30" t="s">
        <v>1749</v>
      </c>
      <c r="E1803" s="64">
        <v>5895</v>
      </c>
      <c r="F1803" s="65">
        <v>6200</v>
      </c>
      <c r="G1803" s="65">
        <f t="shared" si="38"/>
        <v>305</v>
      </c>
      <c r="H1803" s="65">
        <v>3110</v>
      </c>
      <c r="I1803" s="66">
        <f t="shared" si="39"/>
        <v>3090</v>
      </c>
      <c r="J1803" s="67">
        <v>0.49840000000000001</v>
      </c>
      <c r="K1803" s="34">
        <v>6269</v>
      </c>
      <c r="L1803" s="29">
        <v>0</v>
      </c>
      <c r="M1803" s="35">
        <f t="shared" si="40"/>
        <v>3110</v>
      </c>
      <c r="N1803" s="35">
        <f t="shared" si="41"/>
        <v>3159</v>
      </c>
      <c r="O1803" s="36">
        <f t="shared" si="37"/>
        <v>0.50390811931727553</v>
      </c>
    </row>
    <row r="1804" spans="1:15" x14ac:dyDescent="0.25">
      <c r="A1804" s="39">
        <v>220806</v>
      </c>
      <c r="B1804" s="30" t="s">
        <v>57</v>
      </c>
      <c r="C1804" s="30" t="s">
        <v>1745</v>
      </c>
      <c r="D1804" s="30" t="s">
        <v>1750</v>
      </c>
      <c r="E1804" s="68"/>
      <c r="F1804" s="29">
        <v>0</v>
      </c>
      <c r="G1804" s="29">
        <f t="shared" si="38"/>
        <v>0</v>
      </c>
      <c r="H1804" s="29">
        <v>0</v>
      </c>
      <c r="I1804" s="66">
        <f t="shared" si="39"/>
        <v>0</v>
      </c>
      <c r="J1804" s="69" t="s">
        <v>1834</v>
      </c>
      <c r="K1804" s="34">
        <v>0</v>
      </c>
      <c r="L1804" s="56"/>
      <c r="M1804" s="34">
        <f t="shared" si="40"/>
        <v>0</v>
      </c>
      <c r="N1804" s="34">
        <f t="shared" si="41"/>
        <v>0</v>
      </c>
      <c r="O1804" s="36" t="e">
        <f t="shared" si="37"/>
        <v>#DIV/0!</v>
      </c>
    </row>
    <row r="1805" spans="1:15" x14ac:dyDescent="0.25">
      <c r="A1805" s="39">
        <v>220807</v>
      </c>
      <c r="B1805" s="30" t="s">
        <v>57</v>
      </c>
      <c r="C1805" s="30" t="s">
        <v>1745</v>
      </c>
      <c r="D1805" s="30" t="s">
        <v>1751</v>
      </c>
      <c r="E1805" s="64">
        <v>2390</v>
      </c>
      <c r="F1805" s="65">
        <v>2886</v>
      </c>
      <c r="G1805" s="65">
        <f t="shared" si="38"/>
        <v>496</v>
      </c>
      <c r="H1805" s="65">
        <v>2234</v>
      </c>
      <c r="I1805" s="66">
        <f t="shared" si="39"/>
        <v>652</v>
      </c>
      <c r="J1805" s="67">
        <v>0.22589999999999999</v>
      </c>
      <c r="K1805" s="34">
        <v>3149</v>
      </c>
      <c r="L1805" s="56"/>
      <c r="M1805" s="35">
        <f t="shared" si="40"/>
        <v>2234</v>
      </c>
      <c r="N1805" s="35">
        <f t="shared" si="41"/>
        <v>915</v>
      </c>
      <c r="O1805" s="36">
        <f t="shared" si="37"/>
        <v>0.29056843442362656</v>
      </c>
    </row>
    <row r="1806" spans="1:15" x14ac:dyDescent="0.25">
      <c r="A1806" s="39">
        <v>220808</v>
      </c>
      <c r="B1806" s="30" t="s">
        <v>57</v>
      </c>
      <c r="C1806" s="30" t="s">
        <v>1745</v>
      </c>
      <c r="D1806" s="30" t="s">
        <v>1752</v>
      </c>
      <c r="E1806" s="68"/>
      <c r="F1806" s="29">
        <v>0</v>
      </c>
      <c r="G1806" s="29">
        <f t="shared" si="38"/>
        <v>0</v>
      </c>
      <c r="H1806" s="29">
        <v>0</v>
      </c>
      <c r="I1806" s="66">
        <f t="shared" si="39"/>
        <v>0</v>
      </c>
      <c r="J1806" s="69" t="s">
        <v>1834</v>
      </c>
      <c r="K1806" s="34">
        <v>0</v>
      </c>
      <c r="L1806" s="29">
        <v>0</v>
      </c>
      <c r="M1806" s="34">
        <f t="shared" si="40"/>
        <v>0</v>
      </c>
      <c r="N1806" s="34">
        <f t="shared" si="41"/>
        <v>0</v>
      </c>
      <c r="O1806" s="36" t="e">
        <f t="shared" si="37"/>
        <v>#DIV/0!</v>
      </c>
    </row>
    <row r="1807" spans="1:15" x14ac:dyDescent="0.25">
      <c r="A1807" s="39">
        <v>220809</v>
      </c>
      <c r="B1807" s="30" t="s">
        <v>57</v>
      </c>
      <c r="C1807" s="30" t="s">
        <v>1745</v>
      </c>
      <c r="D1807" s="30" t="s">
        <v>1753</v>
      </c>
      <c r="E1807" s="64">
        <v>3388</v>
      </c>
      <c r="F1807" s="65">
        <v>3490</v>
      </c>
      <c r="G1807" s="65">
        <f t="shared" si="38"/>
        <v>102</v>
      </c>
      <c r="H1807" s="65">
        <v>1384</v>
      </c>
      <c r="I1807" s="66">
        <f t="shared" si="39"/>
        <v>2106</v>
      </c>
      <c r="J1807" s="67">
        <v>0.60340000000000005</v>
      </c>
      <c r="K1807" s="34">
        <v>3488</v>
      </c>
      <c r="L1807" s="56"/>
      <c r="M1807" s="35">
        <f t="shared" si="40"/>
        <v>1384</v>
      </c>
      <c r="N1807" s="35">
        <f t="shared" si="41"/>
        <v>2104</v>
      </c>
      <c r="O1807" s="36">
        <f t="shared" si="37"/>
        <v>0.60321100917431192</v>
      </c>
    </row>
    <row r="1808" spans="1:15" x14ac:dyDescent="0.25">
      <c r="A1808" s="39">
        <v>220901</v>
      </c>
      <c r="B1808" s="30" t="s">
        <v>57</v>
      </c>
      <c r="C1808" s="30" t="s">
        <v>57</v>
      </c>
      <c r="D1808" s="30" t="s">
        <v>1754</v>
      </c>
      <c r="E1808" s="64">
        <v>72314</v>
      </c>
      <c r="F1808" s="65">
        <v>80252</v>
      </c>
      <c r="G1808" s="65">
        <f t="shared" si="38"/>
        <v>7938</v>
      </c>
      <c r="H1808" s="65">
        <v>70114</v>
      </c>
      <c r="I1808" s="66">
        <f t="shared" si="39"/>
        <v>10138</v>
      </c>
      <c r="J1808" s="67">
        <v>0.1263</v>
      </c>
      <c r="K1808" s="34">
        <v>81315</v>
      </c>
      <c r="L1808" s="56"/>
      <c r="M1808" s="35">
        <f t="shared" si="40"/>
        <v>70114</v>
      </c>
      <c r="N1808" s="35">
        <f t="shared" si="41"/>
        <v>11201</v>
      </c>
      <c r="O1808" s="36">
        <f t="shared" si="37"/>
        <v>0.13774826292811904</v>
      </c>
    </row>
    <row r="1809" spans="1:15" x14ac:dyDescent="0.25">
      <c r="A1809" s="39">
        <v>220902</v>
      </c>
      <c r="B1809" s="30" t="s">
        <v>57</v>
      </c>
      <c r="C1809" s="30" t="s">
        <v>57</v>
      </c>
      <c r="D1809" s="30" t="s">
        <v>1755</v>
      </c>
      <c r="E1809" s="68"/>
      <c r="F1809" s="29">
        <v>0</v>
      </c>
      <c r="G1809" s="29">
        <f t="shared" si="38"/>
        <v>0</v>
      </c>
      <c r="H1809" s="29">
        <v>0</v>
      </c>
      <c r="I1809" s="66">
        <f t="shared" si="39"/>
        <v>0</v>
      </c>
      <c r="J1809" s="69" t="s">
        <v>1834</v>
      </c>
      <c r="K1809" s="34">
        <v>0</v>
      </c>
      <c r="L1809" s="56"/>
      <c r="M1809" s="34">
        <f t="shared" si="40"/>
        <v>0</v>
      </c>
      <c r="N1809" s="34">
        <f t="shared" si="41"/>
        <v>0</v>
      </c>
      <c r="O1809" s="36" t="e">
        <f t="shared" si="37"/>
        <v>#DIV/0!</v>
      </c>
    </row>
    <row r="1810" spans="1:15" x14ac:dyDescent="0.25">
      <c r="A1810" s="39">
        <v>220903</v>
      </c>
      <c r="B1810" s="30" t="s">
        <v>57</v>
      </c>
      <c r="C1810" s="30" t="s">
        <v>57</v>
      </c>
      <c r="D1810" s="30" t="s">
        <v>1756</v>
      </c>
      <c r="E1810" s="64">
        <v>3003</v>
      </c>
      <c r="F1810" s="65">
        <v>3111</v>
      </c>
      <c r="G1810" s="65">
        <f t="shared" si="38"/>
        <v>108</v>
      </c>
      <c r="H1810" s="65">
        <v>2849</v>
      </c>
      <c r="I1810" s="66">
        <f t="shared" si="39"/>
        <v>262</v>
      </c>
      <c r="J1810" s="67">
        <v>8.4199999999999997E-2</v>
      </c>
      <c r="K1810" s="34">
        <v>3170</v>
      </c>
      <c r="L1810" s="56"/>
      <c r="M1810" s="35">
        <f t="shared" si="40"/>
        <v>2849</v>
      </c>
      <c r="N1810" s="35">
        <f t="shared" si="41"/>
        <v>321</v>
      </c>
      <c r="O1810" s="36">
        <f t="shared" si="37"/>
        <v>0.10126182965299685</v>
      </c>
    </row>
    <row r="1811" spans="1:15" x14ac:dyDescent="0.25">
      <c r="A1811" s="39">
        <v>220904</v>
      </c>
      <c r="B1811" s="30" t="s">
        <v>57</v>
      </c>
      <c r="C1811" s="30" t="s">
        <v>57</v>
      </c>
      <c r="D1811" s="30" t="s">
        <v>1757</v>
      </c>
      <c r="E1811" s="64">
        <v>4579</v>
      </c>
      <c r="F1811" s="65">
        <v>5007</v>
      </c>
      <c r="G1811" s="65">
        <f t="shared" si="38"/>
        <v>428</v>
      </c>
      <c r="H1811" s="65">
        <v>4120</v>
      </c>
      <c r="I1811" s="66">
        <f t="shared" si="39"/>
        <v>887</v>
      </c>
      <c r="J1811" s="67">
        <v>0.1772</v>
      </c>
      <c r="K1811" s="34">
        <v>5083</v>
      </c>
      <c r="L1811" s="29">
        <v>0</v>
      </c>
      <c r="M1811" s="35">
        <f t="shared" si="40"/>
        <v>4120</v>
      </c>
      <c r="N1811" s="35">
        <f t="shared" si="41"/>
        <v>963</v>
      </c>
      <c r="O1811" s="36">
        <f t="shared" si="37"/>
        <v>0.18945504623253984</v>
      </c>
    </row>
    <row r="1812" spans="1:15" x14ac:dyDescent="0.25">
      <c r="A1812" s="39">
        <v>220905</v>
      </c>
      <c r="B1812" s="30" t="s">
        <v>57</v>
      </c>
      <c r="C1812" s="30" t="s">
        <v>57</v>
      </c>
      <c r="D1812" s="30" t="s">
        <v>1758</v>
      </c>
      <c r="E1812" s="68"/>
      <c r="F1812" s="29">
        <v>0</v>
      </c>
      <c r="G1812" s="29">
        <f t="shared" si="38"/>
        <v>0</v>
      </c>
      <c r="H1812" s="29">
        <v>0</v>
      </c>
      <c r="I1812" s="66">
        <f t="shared" si="39"/>
        <v>0</v>
      </c>
      <c r="J1812" s="69" t="s">
        <v>1834</v>
      </c>
      <c r="K1812" s="34">
        <v>0</v>
      </c>
      <c r="L1812" s="56"/>
      <c r="M1812" s="34">
        <f t="shared" si="40"/>
        <v>0</v>
      </c>
      <c r="N1812" s="34">
        <f t="shared" si="41"/>
        <v>0</v>
      </c>
      <c r="O1812" s="36" t="e">
        <f t="shared" si="37"/>
        <v>#DIV/0!</v>
      </c>
    </row>
    <row r="1813" spans="1:15" x14ac:dyDescent="0.25">
      <c r="A1813" s="39">
        <v>220906</v>
      </c>
      <c r="B1813" s="30" t="s">
        <v>57</v>
      </c>
      <c r="C1813" s="30" t="s">
        <v>57</v>
      </c>
      <c r="D1813" s="30" t="s">
        <v>390</v>
      </c>
      <c r="E1813" s="68"/>
      <c r="F1813" s="29">
        <v>0</v>
      </c>
      <c r="G1813" s="29">
        <f t="shared" si="38"/>
        <v>0</v>
      </c>
      <c r="H1813" s="29">
        <v>0</v>
      </c>
      <c r="I1813" s="66">
        <f t="shared" si="39"/>
        <v>0</v>
      </c>
      <c r="J1813" s="69" t="s">
        <v>1834</v>
      </c>
      <c r="K1813" s="34">
        <v>0</v>
      </c>
      <c r="L1813" s="56"/>
      <c r="M1813" s="34">
        <f t="shared" si="40"/>
        <v>0</v>
      </c>
      <c r="N1813" s="34">
        <f t="shared" si="41"/>
        <v>0</v>
      </c>
      <c r="O1813" s="36" t="e">
        <f t="shared" si="37"/>
        <v>#DIV/0!</v>
      </c>
    </row>
    <row r="1814" spans="1:15" x14ac:dyDescent="0.25">
      <c r="A1814" s="39">
        <v>220907</v>
      </c>
      <c r="B1814" s="30" t="s">
        <v>57</v>
      </c>
      <c r="C1814" s="30" t="s">
        <v>57</v>
      </c>
      <c r="D1814" s="30" t="s">
        <v>1759</v>
      </c>
      <c r="E1814" s="68"/>
      <c r="F1814" s="29">
        <v>0</v>
      </c>
      <c r="G1814" s="29">
        <f t="shared" si="38"/>
        <v>0</v>
      </c>
      <c r="H1814" s="29">
        <v>0</v>
      </c>
      <c r="I1814" s="66">
        <f t="shared" si="39"/>
        <v>0</v>
      </c>
      <c r="J1814" s="69" t="s">
        <v>1834</v>
      </c>
      <c r="K1814" s="34">
        <v>0</v>
      </c>
      <c r="L1814" s="56"/>
      <c r="M1814" s="34">
        <f t="shared" si="40"/>
        <v>0</v>
      </c>
      <c r="N1814" s="34">
        <f t="shared" si="41"/>
        <v>0</v>
      </c>
      <c r="O1814" s="36" t="e">
        <f t="shared" si="37"/>
        <v>#DIV/0!</v>
      </c>
    </row>
    <row r="1815" spans="1:15" x14ac:dyDescent="0.25">
      <c r="A1815" s="39">
        <v>220908</v>
      </c>
      <c r="B1815" s="30" t="s">
        <v>57</v>
      </c>
      <c r="C1815" s="30" t="s">
        <v>57</v>
      </c>
      <c r="D1815" s="30" t="s">
        <v>1760</v>
      </c>
      <c r="E1815" s="64">
        <v>3815</v>
      </c>
      <c r="F1815" s="65">
        <v>3911</v>
      </c>
      <c r="G1815" s="65">
        <f t="shared" si="38"/>
        <v>96</v>
      </c>
      <c r="H1815" s="65">
        <v>3814</v>
      </c>
      <c r="I1815" s="66">
        <f t="shared" si="39"/>
        <v>97</v>
      </c>
      <c r="J1815" s="67">
        <v>2.4799999999999999E-2</v>
      </c>
      <c r="K1815" s="34">
        <v>3987</v>
      </c>
      <c r="L1815" s="56"/>
      <c r="M1815" s="35">
        <f t="shared" si="40"/>
        <v>3814</v>
      </c>
      <c r="N1815" s="35">
        <f t="shared" si="41"/>
        <v>173</v>
      </c>
      <c r="O1815" s="36">
        <f t="shared" si="37"/>
        <v>4.3391020817657389E-2</v>
      </c>
    </row>
    <row r="1816" spans="1:15" x14ac:dyDescent="0.25">
      <c r="A1816" s="39">
        <v>220909</v>
      </c>
      <c r="B1816" s="30" t="s">
        <v>57</v>
      </c>
      <c r="C1816" s="30" t="s">
        <v>57</v>
      </c>
      <c r="D1816" s="30" t="s">
        <v>1761</v>
      </c>
      <c r="E1816" s="64">
        <v>39415</v>
      </c>
      <c r="F1816" s="65">
        <v>43276</v>
      </c>
      <c r="G1816" s="65">
        <f t="shared" si="38"/>
        <v>3861</v>
      </c>
      <c r="H1816" s="65">
        <v>32248</v>
      </c>
      <c r="I1816" s="66">
        <f t="shared" si="39"/>
        <v>11028</v>
      </c>
      <c r="J1816" s="67">
        <v>0.25480000000000003</v>
      </c>
      <c r="K1816" s="34">
        <v>45176</v>
      </c>
      <c r="L1816" s="29">
        <v>0</v>
      </c>
      <c r="M1816" s="35">
        <f t="shared" si="40"/>
        <v>32248</v>
      </c>
      <c r="N1816" s="35">
        <f t="shared" si="41"/>
        <v>12928</v>
      </c>
      <c r="O1816" s="36">
        <f t="shared" si="37"/>
        <v>0.28616964760049585</v>
      </c>
    </row>
    <row r="1817" spans="1:15" x14ac:dyDescent="0.25">
      <c r="A1817" s="39">
        <v>220910</v>
      </c>
      <c r="B1817" s="30" t="s">
        <v>57</v>
      </c>
      <c r="C1817" s="30" t="s">
        <v>57</v>
      </c>
      <c r="D1817" s="30" t="s">
        <v>1762</v>
      </c>
      <c r="E1817" s="64">
        <v>29942</v>
      </c>
      <c r="F1817" s="65">
        <v>38007</v>
      </c>
      <c r="G1817" s="65">
        <f t="shared" si="38"/>
        <v>8065</v>
      </c>
      <c r="H1817" s="65">
        <v>28123</v>
      </c>
      <c r="I1817" s="66">
        <f t="shared" si="39"/>
        <v>9884</v>
      </c>
      <c r="J1817" s="67">
        <v>0.2601</v>
      </c>
      <c r="K1817" s="34">
        <v>39667</v>
      </c>
      <c r="L1817" s="29">
        <v>0</v>
      </c>
      <c r="M1817" s="35">
        <f t="shared" si="40"/>
        <v>28123</v>
      </c>
      <c r="N1817" s="35">
        <f t="shared" si="41"/>
        <v>11544</v>
      </c>
      <c r="O1817" s="36">
        <f t="shared" si="37"/>
        <v>0.29102276451458392</v>
      </c>
    </row>
    <row r="1818" spans="1:15" x14ac:dyDescent="0.25">
      <c r="A1818" s="39">
        <v>220911</v>
      </c>
      <c r="B1818" s="30" t="s">
        <v>57</v>
      </c>
      <c r="C1818" s="30" t="s">
        <v>57</v>
      </c>
      <c r="D1818" s="30" t="s">
        <v>1763</v>
      </c>
      <c r="E1818" s="68"/>
      <c r="F1818" s="29">
        <v>0</v>
      </c>
      <c r="G1818" s="29">
        <f t="shared" si="38"/>
        <v>0</v>
      </c>
      <c r="H1818" s="29">
        <v>0</v>
      </c>
      <c r="I1818" s="66">
        <f t="shared" si="39"/>
        <v>0</v>
      </c>
      <c r="J1818" s="69" t="s">
        <v>1834</v>
      </c>
      <c r="K1818" s="34">
        <v>0</v>
      </c>
      <c r="L1818" s="56"/>
      <c r="M1818" s="34">
        <f t="shared" si="40"/>
        <v>0</v>
      </c>
      <c r="N1818" s="34">
        <f t="shared" si="41"/>
        <v>0</v>
      </c>
      <c r="O1818" s="36" t="e">
        <f t="shared" si="37"/>
        <v>#DIV/0!</v>
      </c>
    </row>
    <row r="1819" spans="1:15" x14ac:dyDescent="0.25">
      <c r="A1819" s="39">
        <v>220912</v>
      </c>
      <c r="B1819" s="30" t="s">
        <v>57</v>
      </c>
      <c r="C1819" s="30" t="s">
        <v>57</v>
      </c>
      <c r="D1819" s="30" t="s">
        <v>401</v>
      </c>
      <c r="E1819" s="68"/>
      <c r="F1819" s="29">
        <v>0</v>
      </c>
      <c r="G1819" s="29">
        <f t="shared" si="38"/>
        <v>0</v>
      </c>
      <c r="H1819" s="29">
        <v>0</v>
      </c>
      <c r="I1819" s="66">
        <f t="shared" si="39"/>
        <v>0</v>
      </c>
      <c r="J1819" s="69" t="s">
        <v>1834</v>
      </c>
      <c r="K1819" s="34">
        <v>0</v>
      </c>
      <c r="L1819" s="56"/>
      <c r="M1819" s="34">
        <f t="shared" si="40"/>
        <v>0</v>
      </c>
      <c r="N1819" s="34">
        <f t="shared" si="41"/>
        <v>0</v>
      </c>
      <c r="O1819" s="36" t="e">
        <f t="shared" si="37"/>
        <v>#DIV/0!</v>
      </c>
    </row>
    <row r="1820" spans="1:15" x14ac:dyDescent="0.25">
      <c r="A1820" s="39">
        <v>220913</v>
      </c>
      <c r="B1820" s="30" t="s">
        <v>57</v>
      </c>
      <c r="C1820" s="30" t="s">
        <v>57</v>
      </c>
      <c r="D1820" s="30" t="s">
        <v>1764</v>
      </c>
      <c r="E1820" s="64">
        <v>4729</v>
      </c>
      <c r="F1820" s="65">
        <v>5001</v>
      </c>
      <c r="G1820" s="65">
        <f t="shared" si="38"/>
        <v>272</v>
      </c>
      <c r="H1820" s="65">
        <v>3681</v>
      </c>
      <c r="I1820" s="66">
        <f t="shared" si="39"/>
        <v>1320</v>
      </c>
      <c r="J1820" s="67">
        <v>0.26390000000000002</v>
      </c>
      <c r="K1820" s="34">
        <v>4768</v>
      </c>
      <c r="L1820" s="29">
        <v>0</v>
      </c>
      <c r="M1820" s="35">
        <f t="shared" si="40"/>
        <v>3681</v>
      </c>
      <c r="N1820" s="35">
        <f t="shared" si="41"/>
        <v>1087</v>
      </c>
      <c r="O1820" s="36">
        <f t="shared" si="37"/>
        <v>0.22797818791946309</v>
      </c>
    </row>
    <row r="1821" spans="1:15" x14ac:dyDescent="0.25">
      <c r="A1821" s="39">
        <v>220914</v>
      </c>
      <c r="B1821" s="30" t="s">
        <v>57</v>
      </c>
      <c r="C1821" s="30" t="s">
        <v>57</v>
      </c>
      <c r="D1821" s="30" t="s">
        <v>1765</v>
      </c>
      <c r="E1821" s="68"/>
      <c r="F1821" s="29">
        <v>0</v>
      </c>
      <c r="G1821" s="29">
        <f t="shared" si="38"/>
        <v>0</v>
      </c>
      <c r="H1821" s="29">
        <v>0</v>
      </c>
      <c r="I1821" s="66">
        <f t="shared" si="39"/>
        <v>0</v>
      </c>
      <c r="J1821" s="69" t="s">
        <v>1834</v>
      </c>
      <c r="K1821" s="34">
        <v>0</v>
      </c>
      <c r="L1821" s="56"/>
      <c r="M1821" s="34">
        <f t="shared" si="40"/>
        <v>0</v>
      </c>
      <c r="N1821" s="34">
        <f t="shared" si="41"/>
        <v>0</v>
      </c>
      <c r="O1821" s="36" t="e">
        <f t="shared" si="37"/>
        <v>#DIV/0!</v>
      </c>
    </row>
    <row r="1822" spans="1:15" x14ac:dyDescent="0.25">
      <c r="A1822" s="39">
        <v>221001</v>
      </c>
      <c r="B1822" s="30" t="s">
        <v>57</v>
      </c>
      <c r="C1822" s="30" t="s">
        <v>1766</v>
      </c>
      <c r="D1822" s="30" t="s">
        <v>1766</v>
      </c>
      <c r="E1822" s="64">
        <v>15266</v>
      </c>
      <c r="F1822" s="65">
        <v>18158</v>
      </c>
      <c r="G1822" s="65">
        <f t="shared" si="38"/>
        <v>2892</v>
      </c>
      <c r="H1822" s="65">
        <v>12428</v>
      </c>
      <c r="I1822" s="66">
        <f t="shared" si="39"/>
        <v>5730</v>
      </c>
      <c r="J1822" s="67">
        <v>0.31559999999999999</v>
      </c>
      <c r="K1822" s="34">
        <v>18420</v>
      </c>
      <c r="L1822" s="56"/>
      <c r="M1822" s="35">
        <f t="shared" si="40"/>
        <v>12428</v>
      </c>
      <c r="N1822" s="35">
        <f t="shared" si="41"/>
        <v>5992</v>
      </c>
      <c r="O1822" s="36">
        <f t="shared" si="37"/>
        <v>0.32529858849077092</v>
      </c>
    </row>
    <row r="1823" spans="1:15" x14ac:dyDescent="0.25">
      <c r="A1823" s="39">
        <v>221002</v>
      </c>
      <c r="B1823" s="30" t="s">
        <v>57</v>
      </c>
      <c r="C1823" s="30" t="s">
        <v>1766</v>
      </c>
      <c r="D1823" s="30" t="s">
        <v>1767</v>
      </c>
      <c r="E1823" s="64">
        <v>3532</v>
      </c>
      <c r="F1823" s="65">
        <v>3937</v>
      </c>
      <c r="G1823" s="65">
        <f t="shared" si="38"/>
        <v>405</v>
      </c>
      <c r="H1823" s="65">
        <v>3039</v>
      </c>
      <c r="I1823" s="66">
        <f t="shared" si="39"/>
        <v>898</v>
      </c>
      <c r="J1823" s="67">
        <v>0.2281</v>
      </c>
      <c r="K1823" s="34">
        <v>4028</v>
      </c>
      <c r="L1823" s="29">
        <v>0</v>
      </c>
      <c r="M1823" s="35">
        <f t="shared" si="40"/>
        <v>3039</v>
      </c>
      <c r="N1823" s="35">
        <f t="shared" si="41"/>
        <v>989</v>
      </c>
      <c r="O1823" s="36">
        <f t="shared" si="37"/>
        <v>0.24553128103277061</v>
      </c>
    </row>
    <row r="1824" spans="1:15" x14ac:dyDescent="0.25">
      <c r="A1824" s="39">
        <v>221003</v>
      </c>
      <c r="B1824" s="30" t="s">
        <v>57</v>
      </c>
      <c r="C1824" s="30" t="s">
        <v>1766</v>
      </c>
      <c r="D1824" s="30" t="s">
        <v>1768</v>
      </c>
      <c r="E1824" s="68"/>
      <c r="F1824" s="29">
        <v>0</v>
      </c>
      <c r="G1824" s="29">
        <f t="shared" si="38"/>
        <v>0</v>
      </c>
      <c r="H1824" s="29">
        <v>0</v>
      </c>
      <c r="I1824" s="66">
        <f t="shared" si="39"/>
        <v>0</v>
      </c>
      <c r="J1824" s="69" t="s">
        <v>1834</v>
      </c>
      <c r="K1824" s="34">
        <v>0</v>
      </c>
      <c r="L1824" s="29">
        <v>0</v>
      </c>
      <c r="M1824" s="34">
        <f t="shared" si="40"/>
        <v>0</v>
      </c>
      <c r="N1824" s="34">
        <f t="shared" si="41"/>
        <v>0</v>
      </c>
      <c r="O1824" s="36" t="e">
        <f t="shared" si="37"/>
        <v>#DIV/0!</v>
      </c>
    </row>
    <row r="1825" spans="1:15" x14ac:dyDescent="0.25">
      <c r="A1825" s="39">
        <v>221004</v>
      </c>
      <c r="B1825" s="30" t="s">
        <v>57</v>
      </c>
      <c r="C1825" s="30" t="s">
        <v>1766</v>
      </c>
      <c r="D1825" s="30" t="s">
        <v>1769</v>
      </c>
      <c r="E1825" s="68"/>
      <c r="F1825" s="29">
        <v>0</v>
      </c>
      <c r="G1825" s="29">
        <f t="shared" si="38"/>
        <v>0</v>
      </c>
      <c r="H1825" s="29">
        <v>0</v>
      </c>
      <c r="I1825" s="66">
        <f t="shared" si="39"/>
        <v>0</v>
      </c>
      <c r="J1825" s="69" t="s">
        <v>1834</v>
      </c>
      <c r="K1825" s="34">
        <v>0</v>
      </c>
      <c r="L1825" s="56"/>
      <c r="M1825" s="34">
        <f t="shared" si="40"/>
        <v>0</v>
      </c>
      <c r="N1825" s="34">
        <f t="shared" si="41"/>
        <v>0</v>
      </c>
      <c r="O1825" s="36" t="e">
        <f t="shared" si="37"/>
        <v>#DIV/0!</v>
      </c>
    </row>
    <row r="1826" spans="1:15" x14ac:dyDescent="0.25">
      <c r="A1826" s="39">
        <v>221005</v>
      </c>
      <c r="B1826" s="30" t="s">
        <v>57</v>
      </c>
      <c r="C1826" s="30" t="s">
        <v>1766</v>
      </c>
      <c r="D1826" s="30" t="s">
        <v>1770</v>
      </c>
      <c r="E1826" s="64">
        <v>9722</v>
      </c>
      <c r="F1826" s="65">
        <v>10723</v>
      </c>
      <c r="G1826" s="65">
        <f t="shared" si="38"/>
        <v>1001</v>
      </c>
      <c r="H1826" s="65">
        <v>8194</v>
      </c>
      <c r="I1826" s="66">
        <f t="shared" si="39"/>
        <v>2529</v>
      </c>
      <c r="J1826" s="67">
        <v>0.23580000000000001</v>
      </c>
      <c r="K1826" s="34">
        <v>10700</v>
      </c>
      <c r="L1826" s="29">
        <v>0</v>
      </c>
      <c r="M1826" s="35">
        <f t="shared" si="40"/>
        <v>8194</v>
      </c>
      <c r="N1826" s="35">
        <f t="shared" si="41"/>
        <v>2506</v>
      </c>
      <c r="O1826" s="36">
        <f t="shared" si="37"/>
        <v>0.23420560747663552</v>
      </c>
    </row>
    <row r="1827" spans="1:15" x14ac:dyDescent="0.25">
      <c r="A1827" s="39">
        <v>230101</v>
      </c>
      <c r="B1827" s="30" t="s">
        <v>58</v>
      </c>
      <c r="C1827" s="30" t="s">
        <v>58</v>
      </c>
      <c r="D1827" s="30" t="s">
        <v>58</v>
      </c>
      <c r="E1827" s="64">
        <v>87856</v>
      </c>
      <c r="F1827" s="65">
        <v>102424</v>
      </c>
      <c r="G1827" s="65">
        <f t="shared" si="38"/>
        <v>14568</v>
      </c>
      <c r="H1827" s="65">
        <v>85726</v>
      </c>
      <c r="I1827" s="66">
        <f t="shared" si="39"/>
        <v>16698</v>
      </c>
      <c r="J1827" s="67">
        <v>0.16300000000000001</v>
      </c>
      <c r="K1827" s="34">
        <v>103599</v>
      </c>
      <c r="L1827" s="56"/>
      <c r="M1827" s="35">
        <f t="shared" si="40"/>
        <v>85726</v>
      </c>
      <c r="N1827" s="35">
        <f t="shared" si="41"/>
        <v>17873</v>
      </c>
      <c r="O1827" s="36">
        <f t="shared" si="37"/>
        <v>0.17252097027963589</v>
      </c>
    </row>
    <row r="1828" spans="1:15" x14ac:dyDescent="0.25">
      <c r="A1828" s="39">
        <v>230102</v>
      </c>
      <c r="B1828" s="30" t="s">
        <v>58</v>
      </c>
      <c r="C1828" s="30" t="s">
        <v>58</v>
      </c>
      <c r="D1828" s="30" t="s">
        <v>1771</v>
      </c>
      <c r="E1828" s="64">
        <v>28646</v>
      </c>
      <c r="F1828" s="65">
        <v>33788</v>
      </c>
      <c r="G1828" s="65">
        <f t="shared" si="38"/>
        <v>5142</v>
      </c>
      <c r="H1828" s="65">
        <v>28001</v>
      </c>
      <c r="I1828" s="66">
        <f t="shared" si="39"/>
        <v>5787</v>
      </c>
      <c r="J1828" s="67">
        <v>0.17130000000000001</v>
      </c>
      <c r="K1828" s="34">
        <v>33636</v>
      </c>
      <c r="L1828" s="56"/>
      <c r="M1828" s="35">
        <f t="shared" si="40"/>
        <v>28001</v>
      </c>
      <c r="N1828" s="35">
        <f t="shared" si="41"/>
        <v>5635</v>
      </c>
      <c r="O1828" s="36">
        <f t="shared" si="37"/>
        <v>0.16752883814960162</v>
      </c>
    </row>
    <row r="1829" spans="1:15" x14ac:dyDescent="0.25">
      <c r="A1829" s="39">
        <v>230103</v>
      </c>
      <c r="B1829" s="30" t="s">
        <v>58</v>
      </c>
      <c r="C1829" s="30" t="s">
        <v>58</v>
      </c>
      <c r="D1829" s="30" t="s">
        <v>1772</v>
      </c>
      <c r="E1829" s="68"/>
      <c r="F1829" s="29">
        <v>0</v>
      </c>
      <c r="G1829" s="29">
        <f t="shared" si="38"/>
        <v>0</v>
      </c>
      <c r="H1829" s="29">
        <v>0</v>
      </c>
      <c r="I1829" s="66">
        <f t="shared" si="39"/>
        <v>0</v>
      </c>
      <c r="J1829" s="69" t="s">
        <v>1834</v>
      </c>
      <c r="K1829" s="34">
        <v>0</v>
      </c>
      <c r="L1829" s="56"/>
      <c r="M1829" s="34">
        <f t="shared" si="40"/>
        <v>0</v>
      </c>
      <c r="N1829" s="34">
        <f t="shared" si="41"/>
        <v>0</v>
      </c>
      <c r="O1829" s="36" t="e">
        <f t="shared" si="37"/>
        <v>#DIV/0!</v>
      </c>
    </row>
    <row r="1830" spans="1:15" x14ac:dyDescent="0.25">
      <c r="A1830" s="39">
        <v>230104</v>
      </c>
      <c r="B1830" s="30" t="s">
        <v>58</v>
      </c>
      <c r="C1830" s="30" t="s">
        <v>58</v>
      </c>
      <c r="D1830" s="30" t="s">
        <v>1773</v>
      </c>
      <c r="E1830" s="64">
        <v>31093</v>
      </c>
      <c r="F1830" s="65">
        <v>32525</v>
      </c>
      <c r="G1830" s="65">
        <f t="shared" si="38"/>
        <v>1432</v>
      </c>
      <c r="H1830" s="65">
        <v>30704</v>
      </c>
      <c r="I1830" s="66">
        <f t="shared" si="39"/>
        <v>1821</v>
      </c>
      <c r="J1830" s="67">
        <v>5.6000000000000001E-2</v>
      </c>
      <c r="K1830" s="34">
        <v>32327</v>
      </c>
      <c r="L1830" s="56"/>
      <c r="M1830" s="35">
        <f t="shared" si="40"/>
        <v>30704</v>
      </c>
      <c r="N1830" s="35">
        <f t="shared" si="41"/>
        <v>1623</v>
      </c>
      <c r="O1830" s="36">
        <f t="shared" si="37"/>
        <v>5.0205710396881861E-2</v>
      </c>
    </row>
    <row r="1831" spans="1:15" x14ac:dyDescent="0.25">
      <c r="A1831" s="39">
        <v>230105</v>
      </c>
      <c r="B1831" s="30" t="s">
        <v>58</v>
      </c>
      <c r="C1831" s="30" t="s">
        <v>58</v>
      </c>
      <c r="D1831" s="30" t="s">
        <v>1774</v>
      </c>
      <c r="E1831" s="68"/>
      <c r="F1831" s="29">
        <v>0</v>
      </c>
      <c r="G1831" s="29">
        <f t="shared" si="38"/>
        <v>0</v>
      </c>
      <c r="H1831" s="29">
        <v>0</v>
      </c>
      <c r="I1831" s="66">
        <f t="shared" si="39"/>
        <v>0</v>
      </c>
      <c r="J1831" s="69" t="s">
        <v>1834</v>
      </c>
      <c r="K1831" s="34">
        <v>0</v>
      </c>
      <c r="L1831" s="56"/>
      <c r="M1831" s="34">
        <f t="shared" si="40"/>
        <v>0</v>
      </c>
      <c r="N1831" s="34">
        <f t="shared" si="41"/>
        <v>0</v>
      </c>
      <c r="O1831" s="36" t="e">
        <f t="shared" si="37"/>
        <v>#DIV/0!</v>
      </c>
    </row>
    <row r="1832" spans="1:15" x14ac:dyDescent="0.25">
      <c r="A1832" s="39">
        <v>230106</v>
      </c>
      <c r="B1832" s="30" t="s">
        <v>58</v>
      </c>
      <c r="C1832" s="30" t="s">
        <v>58</v>
      </c>
      <c r="D1832" s="30" t="s">
        <v>1775</v>
      </c>
      <c r="E1832" s="68"/>
      <c r="F1832" s="29">
        <v>0</v>
      </c>
      <c r="G1832" s="29">
        <f t="shared" si="38"/>
        <v>0</v>
      </c>
      <c r="H1832" s="29">
        <v>0</v>
      </c>
      <c r="I1832" s="66">
        <f t="shared" si="39"/>
        <v>0</v>
      </c>
      <c r="J1832" s="69" t="s">
        <v>1834</v>
      </c>
      <c r="K1832" s="34">
        <v>0</v>
      </c>
      <c r="L1832" s="29">
        <v>0</v>
      </c>
      <c r="M1832" s="34">
        <f t="shared" si="40"/>
        <v>0</v>
      </c>
      <c r="N1832" s="34">
        <f t="shared" si="41"/>
        <v>0</v>
      </c>
      <c r="O1832" s="36" t="e">
        <f t="shared" si="37"/>
        <v>#DIV/0!</v>
      </c>
    </row>
    <row r="1833" spans="1:15" x14ac:dyDescent="0.25">
      <c r="A1833" s="39">
        <v>230107</v>
      </c>
      <c r="B1833" s="30" t="s">
        <v>58</v>
      </c>
      <c r="C1833" s="30" t="s">
        <v>58</v>
      </c>
      <c r="D1833" s="30" t="s">
        <v>866</v>
      </c>
      <c r="E1833" s="68"/>
      <c r="F1833" s="29">
        <v>0</v>
      </c>
      <c r="G1833" s="29">
        <f t="shared" si="38"/>
        <v>0</v>
      </c>
      <c r="H1833" s="29">
        <v>0</v>
      </c>
      <c r="I1833" s="66">
        <f t="shared" si="39"/>
        <v>0</v>
      </c>
      <c r="J1833" s="69" t="s">
        <v>1834</v>
      </c>
      <c r="K1833" s="34">
        <v>0</v>
      </c>
      <c r="L1833" s="56"/>
      <c r="M1833" s="34">
        <f t="shared" si="40"/>
        <v>0</v>
      </c>
      <c r="N1833" s="34">
        <f t="shared" si="41"/>
        <v>0</v>
      </c>
      <c r="O1833" s="36" t="e">
        <f t="shared" si="37"/>
        <v>#DIV/0!</v>
      </c>
    </row>
    <row r="1834" spans="1:15" x14ac:dyDescent="0.25">
      <c r="A1834" s="39">
        <v>230108</v>
      </c>
      <c r="B1834" s="30" t="s">
        <v>58</v>
      </c>
      <c r="C1834" s="30" t="s">
        <v>58</v>
      </c>
      <c r="D1834" s="30" t="s">
        <v>1776</v>
      </c>
      <c r="E1834" s="64">
        <v>16763</v>
      </c>
      <c r="F1834" s="65">
        <v>18623</v>
      </c>
      <c r="G1834" s="65">
        <f t="shared" si="38"/>
        <v>1860</v>
      </c>
      <c r="H1834" s="65">
        <v>15780</v>
      </c>
      <c r="I1834" s="66">
        <f t="shared" si="39"/>
        <v>2843</v>
      </c>
      <c r="J1834" s="67">
        <v>0.1527</v>
      </c>
      <c r="K1834" s="34">
        <v>18829</v>
      </c>
      <c r="L1834" s="29">
        <v>0</v>
      </c>
      <c r="M1834" s="35">
        <f t="shared" si="40"/>
        <v>15780</v>
      </c>
      <c r="N1834" s="35">
        <f t="shared" si="41"/>
        <v>3049</v>
      </c>
      <c r="O1834" s="36">
        <f t="shared" si="37"/>
        <v>0.1619310637845876</v>
      </c>
    </row>
    <row r="1835" spans="1:15" x14ac:dyDescent="0.25">
      <c r="A1835" s="39">
        <v>230109</v>
      </c>
      <c r="B1835" s="30" t="s">
        <v>58</v>
      </c>
      <c r="C1835" s="30" t="s">
        <v>58</v>
      </c>
      <c r="D1835" s="30" t="s">
        <v>1777</v>
      </c>
      <c r="E1835" s="68"/>
      <c r="F1835" s="29">
        <v>0</v>
      </c>
      <c r="G1835" s="29">
        <f t="shared" si="38"/>
        <v>0</v>
      </c>
      <c r="H1835" s="29">
        <v>0</v>
      </c>
      <c r="I1835" s="66">
        <f t="shared" si="39"/>
        <v>0</v>
      </c>
      <c r="J1835" s="69" t="s">
        <v>1834</v>
      </c>
      <c r="K1835" s="34">
        <v>0</v>
      </c>
      <c r="L1835" s="56"/>
      <c r="M1835" s="34">
        <f t="shared" si="40"/>
        <v>0</v>
      </c>
      <c r="N1835" s="34">
        <f t="shared" si="41"/>
        <v>0</v>
      </c>
      <c r="O1835" s="36" t="e">
        <f t="shared" si="37"/>
        <v>#DIV/0!</v>
      </c>
    </row>
    <row r="1836" spans="1:15" x14ac:dyDescent="0.25">
      <c r="A1836" s="39">
        <v>230110</v>
      </c>
      <c r="B1836" s="30" t="s">
        <v>58</v>
      </c>
      <c r="C1836" s="30" t="s">
        <v>58</v>
      </c>
      <c r="D1836" s="30" t="s">
        <v>1778</v>
      </c>
      <c r="E1836" s="64">
        <v>112128</v>
      </c>
      <c r="F1836" s="65">
        <v>126650</v>
      </c>
      <c r="G1836" s="65">
        <f t="shared" si="38"/>
        <v>14522</v>
      </c>
      <c r="H1836" s="65">
        <v>98627</v>
      </c>
      <c r="I1836" s="66">
        <f t="shared" si="39"/>
        <v>28023</v>
      </c>
      <c r="J1836" s="67">
        <v>0.2213</v>
      </c>
      <c r="K1836" s="34">
        <v>132947</v>
      </c>
      <c r="L1836" s="56"/>
      <c r="M1836" s="35">
        <f t="shared" si="40"/>
        <v>98627</v>
      </c>
      <c r="N1836" s="35">
        <f t="shared" si="41"/>
        <v>34320</v>
      </c>
      <c r="O1836" s="36">
        <f t="shared" si="37"/>
        <v>0.25814798378301129</v>
      </c>
    </row>
    <row r="1837" spans="1:15" x14ac:dyDescent="0.25">
      <c r="A1837" s="39">
        <v>230111</v>
      </c>
      <c r="B1837" s="30" t="s">
        <v>58</v>
      </c>
      <c r="C1837" s="30" t="s">
        <v>58</v>
      </c>
      <c r="D1837" s="30" t="s">
        <v>1779</v>
      </c>
      <c r="E1837" s="68"/>
      <c r="F1837" s="29">
        <v>0</v>
      </c>
      <c r="G1837" s="29">
        <f t="shared" si="38"/>
        <v>0</v>
      </c>
      <c r="H1837" s="29">
        <v>0</v>
      </c>
      <c r="I1837" s="66">
        <f t="shared" si="39"/>
        <v>0</v>
      </c>
      <c r="J1837" s="69" t="s">
        <v>1834</v>
      </c>
      <c r="K1837" s="34">
        <v>0</v>
      </c>
      <c r="L1837" s="56"/>
      <c r="M1837" s="34">
        <f t="shared" si="40"/>
        <v>0</v>
      </c>
      <c r="N1837" s="34">
        <f t="shared" si="41"/>
        <v>0</v>
      </c>
      <c r="O1837" s="36" t="e">
        <f t="shared" si="37"/>
        <v>#DIV/0!</v>
      </c>
    </row>
    <row r="1838" spans="1:15" x14ac:dyDescent="0.25">
      <c r="A1838" s="39">
        <v>230201</v>
      </c>
      <c r="B1838" s="30" t="s">
        <v>58</v>
      </c>
      <c r="C1838" s="30" t="s">
        <v>1780</v>
      </c>
      <c r="D1838" s="30" t="s">
        <v>1780</v>
      </c>
      <c r="E1838" s="68"/>
      <c r="F1838" s="29">
        <v>0</v>
      </c>
      <c r="G1838" s="29">
        <f t="shared" si="38"/>
        <v>0</v>
      </c>
      <c r="H1838" s="29">
        <v>0</v>
      </c>
      <c r="I1838" s="66">
        <f t="shared" si="39"/>
        <v>0</v>
      </c>
      <c r="J1838" s="69" t="s">
        <v>1834</v>
      </c>
      <c r="K1838" s="34">
        <v>0</v>
      </c>
      <c r="L1838" s="56"/>
      <c r="M1838" s="34">
        <f t="shared" si="40"/>
        <v>0</v>
      </c>
      <c r="N1838" s="34">
        <f t="shared" si="41"/>
        <v>0</v>
      </c>
      <c r="O1838" s="36" t="e">
        <f t="shared" si="37"/>
        <v>#DIV/0!</v>
      </c>
    </row>
    <row r="1839" spans="1:15" x14ac:dyDescent="0.25">
      <c r="A1839" s="39">
        <v>230202</v>
      </c>
      <c r="B1839" s="30" t="s">
        <v>58</v>
      </c>
      <c r="C1839" s="30" t="s">
        <v>1780</v>
      </c>
      <c r="D1839" s="30" t="s">
        <v>1781</v>
      </c>
      <c r="E1839" s="68"/>
      <c r="F1839" s="29">
        <v>0</v>
      </c>
      <c r="G1839" s="29">
        <f t="shared" si="38"/>
        <v>0</v>
      </c>
      <c r="H1839" s="29">
        <v>0</v>
      </c>
      <c r="I1839" s="66">
        <f t="shared" si="39"/>
        <v>0</v>
      </c>
      <c r="J1839" s="69" t="s">
        <v>1834</v>
      </c>
      <c r="K1839" s="34">
        <v>0</v>
      </c>
      <c r="L1839" s="56"/>
      <c r="M1839" s="34">
        <f t="shared" si="40"/>
        <v>0</v>
      </c>
      <c r="N1839" s="34">
        <f t="shared" si="41"/>
        <v>0</v>
      </c>
      <c r="O1839" s="36" t="e">
        <f t="shared" si="37"/>
        <v>#DIV/0!</v>
      </c>
    </row>
    <row r="1840" spans="1:15" x14ac:dyDescent="0.25">
      <c r="A1840" s="39">
        <v>230203</v>
      </c>
      <c r="B1840" s="30" t="s">
        <v>58</v>
      </c>
      <c r="C1840" s="30" t="s">
        <v>1780</v>
      </c>
      <c r="D1840" s="30" t="s">
        <v>1782</v>
      </c>
      <c r="E1840" s="68"/>
      <c r="F1840" s="29">
        <v>0</v>
      </c>
      <c r="G1840" s="29">
        <f t="shared" si="38"/>
        <v>0</v>
      </c>
      <c r="H1840" s="29">
        <v>0</v>
      </c>
      <c r="I1840" s="66">
        <f t="shared" si="39"/>
        <v>0</v>
      </c>
      <c r="J1840" s="69" t="s">
        <v>1834</v>
      </c>
      <c r="K1840" s="34">
        <v>0</v>
      </c>
      <c r="L1840" s="56"/>
      <c r="M1840" s="34">
        <f t="shared" si="40"/>
        <v>0</v>
      </c>
      <c r="N1840" s="34">
        <f t="shared" si="41"/>
        <v>0</v>
      </c>
      <c r="O1840" s="36" t="e">
        <f t="shared" si="37"/>
        <v>#DIV/0!</v>
      </c>
    </row>
    <row r="1841" spans="1:15" x14ac:dyDescent="0.25">
      <c r="A1841" s="39">
        <v>230204</v>
      </c>
      <c r="B1841" s="30" t="s">
        <v>58</v>
      </c>
      <c r="C1841" s="30" t="s">
        <v>1780</v>
      </c>
      <c r="D1841" s="30" t="s">
        <v>1783</v>
      </c>
      <c r="E1841" s="68"/>
      <c r="F1841" s="29">
        <v>0</v>
      </c>
      <c r="G1841" s="29">
        <f t="shared" si="38"/>
        <v>0</v>
      </c>
      <c r="H1841" s="29">
        <v>0</v>
      </c>
      <c r="I1841" s="66">
        <f t="shared" si="39"/>
        <v>0</v>
      </c>
      <c r="J1841" s="69" t="s">
        <v>1834</v>
      </c>
      <c r="K1841" s="34">
        <v>0</v>
      </c>
      <c r="L1841" s="56"/>
      <c r="M1841" s="34">
        <f t="shared" si="40"/>
        <v>0</v>
      </c>
      <c r="N1841" s="34">
        <f t="shared" si="41"/>
        <v>0</v>
      </c>
      <c r="O1841" s="36" t="e">
        <f t="shared" si="37"/>
        <v>#DIV/0!</v>
      </c>
    </row>
    <row r="1842" spans="1:15" x14ac:dyDescent="0.25">
      <c r="A1842" s="39">
        <v>230205</v>
      </c>
      <c r="B1842" s="30" t="s">
        <v>58</v>
      </c>
      <c r="C1842" s="30" t="s">
        <v>1780</v>
      </c>
      <c r="D1842" s="30" t="s">
        <v>1784</v>
      </c>
      <c r="E1842" s="68"/>
      <c r="F1842" s="29">
        <v>0</v>
      </c>
      <c r="G1842" s="29">
        <f t="shared" si="38"/>
        <v>0</v>
      </c>
      <c r="H1842" s="29">
        <v>0</v>
      </c>
      <c r="I1842" s="66">
        <f t="shared" si="39"/>
        <v>0</v>
      </c>
      <c r="J1842" s="69" t="s">
        <v>1834</v>
      </c>
      <c r="K1842" s="34">
        <v>0</v>
      </c>
      <c r="L1842" s="56"/>
      <c r="M1842" s="34">
        <f t="shared" si="40"/>
        <v>0</v>
      </c>
      <c r="N1842" s="34">
        <f t="shared" si="41"/>
        <v>0</v>
      </c>
      <c r="O1842" s="36" t="e">
        <f t="shared" si="37"/>
        <v>#DIV/0!</v>
      </c>
    </row>
    <row r="1843" spans="1:15" x14ac:dyDescent="0.25">
      <c r="A1843" s="39">
        <v>230206</v>
      </c>
      <c r="B1843" s="30" t="s">
        <v>58</v>
      </c>
      <c r="C1843" s="30" t="s">
        <v>1780</v>
      </c>
      <c r="D1843" s="30" t="s">
        <v>1785</v>
      </c>
      <c r="E1843" s="68"/>
      <c r="F1843" s="29">
        <v>0</v>
      </c>
      <c r="G1843" s="29">
        <f t="shared" si="38"/>
        <v>0</v>
      </c>
      <c r="H1843" s="29">
        <v>0</v>
      </c>
      <c r="I1843" s="66">
        <f t="shared" si="39"/>
        <v>0</v>
      </c>
      <c r="J1843" s="69" t="s">
        <v>1834</v>
      </c>
      <c r="K1843" s="34">
        <v>0</v>
      </c>
      <c r="L1843" s="56"/>
      <c r="M1843" s="34">
        <f t="shared" si="40"/>
        <v>0</v>
      </c>
      <c r="N1843" s="34">
        <f t="shared" si="41"/>
        <v>0</v>
      </c>
      <c r="O1843" s="36" t="e">
        <f t="shared" si="37"/>
        <v>#DIV/0!</v>
      </c>
    </row>
    <row r="1844" spans="1:15" x14ac:dyDescent="0.25">
      <c r="A1844" s="39">
        <v>230301</v>
      </c>
      <c r="B1844" s="30" t="s">
        <v>58</v>
      </c>
      <c r="C1844" s="30" t="s">
        <v>1786</v>
      </c>
      <c r="D1844" s="30" t="s">
        <v>1787</v>
      </c>
      <c r="E1844" s="68"/>
      <c r="F1844" s="29">
        <v>0</v>
      </c>
      <c r="G1844" s="29">
        <f t="shared" si="38"/>
        <v>0</v>
      </c>
      <c r="H1844" s="29">
        <v>0</v>
      </c>
      <c r="I1844" s="66">
        <f t="shared" si="39"/>
        <v>0</v>
      </c>
      <c r="J1844" s="69" t="s">
        <v>1834</v>
      </c>
      <c r="K1844" s="34">
        <v>0</v>
      </c>
      <c r="L1844" s="29">
        <v>0</v>
      </c>
      <c r="M1844" s="34">
        <f t="shared" si="40"/>
        <v>0</v>
      </c>
      <c r="N1844" s="34">
        <f t="shared" si="41"/>
        <v>0</v>
      </c>
      <c r="O1844" s="36" t="e">
        <f t="shared" si="37"/>
        <v>#DIV/0!</v>
      </c>
    </row>
    <row r="1845" spans="1:15" x14ac:dyDescent="0.25">
      <c r="A1845" s="39">
        <v>230302</v>
      </c>
      <c r="B1845" s="30" t="s">
        <v>58</v>
      </c>
      <c r="C1845" s="30" t="s">
        <v>1786</v>
      </c>
      <c r="D1845" s="30" t="s">
        <v>1788</v>
      </c>
      <c r="E1845" s="68"/>
      <c r="F1845" s="29">
        <v>0</v>
      </c>
      <c r="G1845" s="29">
        <f t="shared" si="38"/>
        <v>0</v>
      </c>
      <c r="H1845" s="29">
        <v>0</v>
      </c>
      <c r="I1845" s="66">
        <f t="shared" si="39"/>
        <v>0</v>
      </c>
      <c r="J1845" s="69" t="s">
        <v>1834</v>
      </c>
      <c r="K1845" s="34">
        <v>0</v>
      </c>
      <c r="L1845" s="29">
        <v>0</v>
      </c>
      <c r="M1845" s="34">
        <f t="shared" si="40"/>
        <v>0</v>
      </c>
      <c r="N1845" s="34">
        <f t="shared" si="41"/>
        <v>0</v>
      </c>
      <c r="O1845" s="36" t="e">
        <f t="shared" si="37"/>
        <v>#DIV/0!</v>
      </c>
    </row>
    <row r="1846" spans="1:15" x14ac:dyDescent="0.25">
      <c r="A1846" s="39">
        <v>230303</v>
      </c>
      <c r="B1846" s="30" t="s">
        <v>58</v>
      </c>
      <c r="C1846" s="30" t="s">
        <v>1786</v>
      </c>
      <c r="D1846" s="30" t="s">
        <v>1789</v>
      </c>
      <c r="E1846" s="68"/>
      <c r="F1846" s="29">
        <v>0</v>
      </c>
      <c r="G1846" s="29">
        <f t="shared" si="38"/>
        <v>0</v>
      </c>
      <c r="H1846" s="29">
        <v>0</v>
      </c>
      <c r="I1846" s="66">
        <f t="shared" si="39"/>
        <v>0</v>
      </c>
      <c r="J1846" s="69" t="s">
        <v>1834</v>
      </c>
      <c r="K1846" s="34">
        <v>0</v>
      </c>
      <c r="L1846" s="29">
        <v>0</v>
      </c>
      <c r="M1846" s="34">
        <f t="shared" si="40"/>
        <v>0</v>
      </c>
      <c r="N1846" s="34">
        <f t="shared" si="41"/>
        <v>0</v>
      </c>
      <c r="O1846" s="36" t="e">
        <f t="shared" si="37"/>
        <v>#DIV/0!</v>
      </c>
    </row>
    <row r="1847" spans="1:15" x14ac:dyDescent="0.25">
      <c r="A1847" s="39">
        <v>230401</v>
      </c>
      <c r="B1847" s="30" t="s">
        <v>58</v>
      </c>
      <c r="C1847" s="30" t="s">
        <v>1790</v>
      </c>
      <c r="D1847" s="30" t="s">
        <v>1790</v>
      </c>
      <c r="E1847" s="64">
        <v>2134</v>
      </c>
      <c r="F1847" s="65">
        <v>2980</v>
      </c>
      <c r="G1847" s="65">
        <f t="shared" si="38"/>
        <v>846</v>
      </c>
      <c r="H1847" s="65">
        <v>2032</v>
      </c>
      <c r="I1847" s="66">
        <f t="shared" si="39"/>
        <v>948</v>
      </c>
      <c r="J1847" s="67">
        <v>0.31809999999999999</v>
      </c>
      <c r="K1847" s="34">
        <v>2985</v>
      </c>
      <c r="L1847" s="56"/>
      <c r="M1847" s="35">
        <f t="shared" si="40"/>
        <v>2032</v>
      </c>
      <c r="N1847" s="35">
        <f t="shared" si="41"/>
        <v>953</v>
      </c>
      <c r="O1847" s="36">
        <f t="shared" si="37"/>
        <v>0.31926298157453936</v>
      </c>
    </row>
    <row r="1848" spans="1:15" x14ac:dyDescent="0.25">
      <c r="A1848" s="39">
        <v>230402</v>
      </c>
      <c r="B1848" s="30" t="s">
        <v>58</v>
      </c>
      <c r="C1848" s="30" t="s">
        <v>1790</v>
      </c>
      <c r="D1848" s="30" t="s">
        <v>1791</v>
      </c>
      <c r="E1848" s="68"/>
      <c r="F1848" s="29">
        <v>0</v>
      </c>
      <c r="G1848" s="29">
        <f t="shared" si="38"/>
        <v>0</v>
      </c>
      <c r="H1848" s="29">
        <v>0</v>
      </c>
      <c r="I1848" s="66">
        <f t="shared" si="39"/>
        <v>0</v>
      </c>
      <c r="J1848" s="69" t="s">
        <v>1834</v>
      </c>
      <c r="K1848" s="34">
        <v>0</v>
      </c>
      <c r="L1848" s="56"/>
      <c r="M1848" s="34">
        <f t="shared" si="40"/>
        <v>0</v>
      </c>
      <c r="N1848" s="34">
        <f t="shared" si="41"/>
        <v>0</v>
      </c>
      <c r="O1848" s="36" t="e">
        <f t="shared" si="37"/>
        <v>#DIV/0!</v>
      </c>
    </row>
    <row r="1849" spans="1:15" x14ac:dyDescent="0.25">
      <c r="A1849" s="39">
        <v>230403</v>
      </c>
      <c r="B1849" s="30" t="s">
        <v>58</v>
      </c>
      <c r="C1849" s="30" t="s">
        <v>1790</v>
      </c>
      <c r="D1849" s="30" t="s">
        <v>1792</v>
      </c>
      <c r="E1849" s="68"/>
      <c r="F1849" s="29">
        <v>0</v>
      </c>
      <c r="G1849" s="29">
        <f t="shared" si="38"/>
        <v>0</v>
      </c>
      <c r="H1849" s="29">
        <v>0</v>
      </c>
      <c r="I1849" s="66">
        <f t="shared" si="39"/>
        <v>0</v>
      </c>
      <c r="J1849" s="69" t="s">
        <v>1834</v>
      </c>
      <c r="K1849" s="34">
        <v>0</v>
      </c>
      <c r="L1849" s="56"/>
      <c r="M1849" s="34">
        <f t="shared" si="40"/>
        <v>0</v>
      </c>
      <c r="N1849" s="34">
        <f t="shared" si="41"/>
        <v>0</v>
      </c>
      <c r="O1849" s="36" t="e">
        <f t="shared" si="37"/>
        <v>#DIV/0!</v>
      </c>
    </row>
    <row r="1850" spans="1:15" x14ac:dyDescent="0.25">
      <c r="A1850" s="39">
        <v>230404</v>
      </c>
      <c r="B1850" s="30" t="s">
        <v>58</v>
      </c>
      <c r="C1850" s="30" t="s">
        <v>1790</v>
      </c>
      <c r="D1850" s="30" t="s">
        <v>1793</v>
      </c>
      <c r="E1850" s="68"/>
      <c r="F1850" s="29">
        <v>0</v>
      </c>
      <c r="G1850" s="29">
        <f t="shared" si="38"/>
        <v>0</v>
      </c>
      <c r="H1850" s="29">
        <v>0</v>
      </c>
      <c r="I1850" s="66">
        <f t="shared" si="39"/>
        <v>0</v>
      </c>
      <c r="J1850" s="69" t="s">
        <v>1834</v>
      </c>
      <c r="K1850" s="34">
        <v>0</v>
      </c>
      <c r="L1850" s="56"/>
      <c r="M1850" s="34">
        <f t="shared" si="40"/>
        <v>0</v>
      </c>
      <c r="N1850" s="34">
        <f t="shared" si="41"/>
        <v>0</v>
      </c>
      <c r="O1850" s="36" t="e">
        <f t="shared" si="37"/>
        <v>#DIV/0!</v>
      </c>
    </row>
    <row r="1851" spans="1:15" x14ac:dyDescent="0.25">
      <c r="A1851" s="39">
        <v>230405</v>
      </c>
      <c r="B1851" s="30" t="s">
        <v>58</v>
      </c>
      <c r="C1851" s="30" t="s">
        <v>1790</v>
      </c>
      <c r="D1851" s="30" t="s">
        <v>1794</v>
      </c>
      <c r="E1851" s="68"/>
      <c r="F1851" s="29">
        <v>0</v>
      </c>
      <c r="G1851" s="29">
        <f t="shared" si="38"/>
        <v>0</v>
      </c>
      <c r="H1851" s="29">
        <v>0</v>
      </c>
      <c r="I1851" s="66">
        <f t="shared" si="39"/>
        <v>0</v>
      </c>
      <c r="J1851" s="69" t="s">
        <v>1834</v>
      </c>
      <c r="K1851" s="34">
        <v>0</v>
      </c>
      <c r="L1851" s="56"/>
      <c r="M1851" s="34">
        <f t="shared" si="40"/>
        <v>0</v>
      </c>
      <c r="N1851" s="34">
        <f t="shared" si="41"/>
        <v>0</v>
      </c>
      <c r="O1851" s="36" t="e">
        <f t="shared" si="37"/>
        <v>#DIV/0!</v>
      </c>
    </row>
    <row r="1852" spans="1:15" x14ac:dyDescent="0.25">
      <c r="A1852" s="39">
        <v>230406</v>
      </c>
      <c r="B1852" s="30" t="s">
        <v>58</v>
      </c>
      <c r="C1852" s="30" t="s">
        <v>1790</v>
      </c>
      <c r="D1852" s="30" t="s">
        <v>1795</v>
      </c>
      <c r="E1852" s="68"/>
      <c r="F1852" s="29">
        <v>0</v>
      </c>
      <c r="G1852" s="29">
        <f t="shared" si="38"/>
        <v>0</v>
      </c>
      <c r="H1852" s="29">
        <v>0</v>
      </c>
      <c r="I1852" s="66">
        <f t="shared" si="39"/>
        <v>0</v>
      </c>
      <c r="J1852" s="69" t="s">
        <v>1834</v>
      </c>
      <c r="K1852" s="34">
        <v>0</v>
      </c>
      <c r="L1852" s="56"/>
      <c r="M1852" s="34">
        <f t="shared" si="40"/>
        <v>0</v>
      </c>
      <c r="N1852" s="34">
        <f t="shared" si="41"/>
        <v>0</v>
      </c>
      <c r="O1852" s="36" t="e">
        <f t="shared" si="37"/>
        <v>#DIV/0!</v>
      </c>
    </row>
    <row r="1853" spans="1:15" x14ac:dyDescent="0.25">
      <c r="A1853" s="39">
        <v>230407</v>
      </c>
      <c r="B1853" s="30" t="s">
        <v>58</v>
      </c>
      <c r="C1853" s="30" t="s">
        <v>1790</v>
      </c>
      <c r="D1853" s="30" t="s">
        <v>1796</v>
      </c>
      <c r="E1853" s="68"/>
      <c r="F1853" s="29">
        <v>0</v>
      </c>
      <c r="G1853" s="29">
        <f t="shared" si="38"/>
        <v>0</v>
      </c>
      <c r="H1853" s="29">
        <v>0</v>
      </c>
      <c r="I1853" s="66">
        <f t="shared" si="39"/>
        <v>0</v>
      </c>
      <c r="J1853" s="69" t="s">
        <v>1834</v>
      </c>
      <c r="K1853" s="34">
        <v>0</v>
      </c>
      <c r="L1853" s="56"/>
      <c r="M1853" s="34">
        <f t="shared" si="40"/>
        <v>0</v>
      </c>
      <c r="N1853" s="34">
        <f t="shared" si="41"/>
        <v>0</v>
      </c>
      <c r="O1853" s="36" t="e">
        <f t="shared" si="37"/>
        <v>#DIV/0!</v>
      </c>
    </row>
    <row r="1854" spans="1:15" x14ac:dyDescent="0.25">
      <c r="A1854" s="39">
        <v>230408</v>
      </c>
      <c r="B1854" s="30" t="s">
        <v>58</v>
      </c>
      <c r="C1854" s="30" t="s">
        <v>1790</v>
      </c>
      <c r="D1854" s="30" t="s">
        <v>1797</v>
      </c>
      <c r="E1854" s="68"/>
      <c r="F1854" s="29">
        <v>0</v>
      </c>
      <c r="G1854" s="29">
        <f t="shared" si="38"/>
        <v>0</v>
      </c>
      <c r="H1854" s="29">
        <v>0</v>
      </c>
      <c r="I1854" s="66">
        <f t="shared" si="39"/>
        <v>0</v>
      </c>
      <c r="J1854" s="69" t="s">
        <v>1834</v>
      </c>
      <c r="K1854" s="34">
        <v>0</v>
      </c>
      <c r="L1854" s="56"/>
      <c r="M1854" s="34">
        <f t="shared" si="40"/>
        <v>0</v>
      </c>
      <c r="N1854" s="34">
        <f t="shared" si="41"/>
        <v>0</v>
      </c>
      <c r="O1854" s="36" t="e">
        <f t="shared" si="37"/>
        <v>#DIV/0!</v>
      </c>
    </row>
    <row r="1855" spans="1:15" x14ac:dyDescent="0.25">
      <c r="A1855" s="39">
        <v>240101</v>
      </c>
      <c r="B1855" s="30" t="s">
        <v>59</v>
      </c>
      <c r="C1855" s="30" t="s">
        <v>59</v>
      </c>
      <c r="D1855" s="30" t="s">
        <v>59</v>
      </c>
      <c r="E1855" s="64">
        <v>98776</v>
      </c>
      <c r="F1855" s="65">
        <v>111450</v>
      </c>
      <c r="G1855" s="65">
        <f t="shared" si="38"/>
        <v>12674</v>
      </c>
      <c r="H1855" s="65">
        <v>85676</v>
      </c>
      <c r="I1855" s="66">
        <f t="shared" si="39"/>
        <v>25774</v>
      </c>
      <c r="J1855" s="67">
        <v>0.23130000000000001</v>
      </c>
      <c r="K1855" s="34">
        <v>113153</v>
      </c>
      <c r="L1855" s="56"/>
      <c r="M1855" s="35">
        <f t="shared" si="40"/>
        <v>85676</v>
      </c>
      <c r="N1855" s="35">
        <f t="shared" si="41"/>
        <v>27477</v>
      </c>
      <c r="O1855" s="36">
        <f t="shared" si="37"/>
        <v>0.24283050383109595</v>
      </c>
    </row>
    <row r="1856" spans="1:15" x14ac:dyDescent="0.25">
      <c r="A1856" s="39">
        <v>240102</v>
      </c>
      <c r="B1856" s="30" t="s">
        <v>59</v>
      </c>
      <c r="C1856" s="30" t="s">
        <v>59</v>
      </c>
      <c r="D1856" s="30" t="s">
        <v>1798</v>
      </c>
      <c r="E1856" s="64">
        <v>21126</v>
      </c>
      <c r="F1856" s="65">
        <v>22904</v>
      </c>
      <c r="G1856" s="65">
        <f t="shared" si="38"/>
        <v>1778</v>
      </c>
      <c r="H1856" s="65">
        <v>16890</v>
      </c>
      <c r="I1856" s="66">
        <f t="shared" si="39"/>
        <v>6014</v>
      </c>
      <c r="J1856" s="67">
        <v>0.2626</v>
      </c>
      <c r="K1856" s="34">
        <v>23317</v>
      </c>
      <c r="L1856" s="29">
        <v>879</v>
      </c>
      <c r="M1856" s="35">
        <f t="shared" si="40"/>
        <v>17769</v>
      </c>
      <c r="N1856" s="35">
        <f t="shared" si="41"/>
        <v>5548</v>
      </c>
      <c r="O1856" s="36">
        <f t="shared" si="37"/>
        <v>0.23793798516104131</v>
      </c>
    </row>
    <row r="1857" spans="1:15" x14ac:dyDescent="0.25">
      <c r="A1857" s="39">
        <v>240103</v>
      </c>
      <c r="B1857" s="30" t="s">
        <v>59</v>
      </c>
      <c r="C1857" s="30" t="s">
        <v>59</v>
      </c>
      <c r="D1857" s="30" t="s">
        <v>1799</v>
      </c>
      <c r="E1857" s="64">
        <v>8909</v>
      </c>
      <c r="F1857" s="65">
        <v>9940</v>
      </c>
      <c r="G1857" s="65">
        <f t="shared" si="38"/>
        <v>1031</v>
      </c>
      <c r="H1857" s="65">
        <v>7237</v>
      </c>
      <c r="I1857" s="66">
        <f t="shared" si="39"/>
        <v>2703</v>
      </c>
      <c r="J1857" s="67">
        <v>0.27189999999999998</v>
      </c>
      <c r="K1857" s="34">
        <v>10171</v>
      </c>
      <c r="L1857" s="29">
        <v>60</v>
      </c>
      <c r="M1857" s="35">
        <f t="shared" si="40"/>
        <v>7297</v>
      </c>
      <c r="N1857" s="35">
        <f t="shared" si="41"/>
        <v>2874</v>
      </c>
      <c r="O1857" s="36">
        <f t="shared" si="37"/>
        <v>0.28256808573394948</v>
      </c>
    </row>
    <row r="1858" spans="1:15" x14ac:dyDescent="0.25">
      <c r="A1858" s="39">
        <v>240104</v>
      </c>
      <c r="B1858" s="30" t="s">
        <v>59</v>
      </c>
      <c r="C1858" s="30" t="s">
        <v>59</v>
      </c>
      <c r="D1858" s="30" t="s">
        <v>1800</v>
      </c>
      <c r="E1858" s="64">
        <v>2665</v>
      </c>
      <c r="F1858" s="65">
        <v>2936</v>
      </c>
      <c r="G1858" s="65">
        <f t="shared" si="38"/>
        <v>271</v>
      </c>
      <c r="H1858" s="65">
        <v>2148</v>
      </c>
      <c r="I1858" s="66">
        <f t="shared" si="39"/>
        <v>788</v>
      </c>
      <c r="J1858" s="67">
        <v>0.26840000000000003</v>
      </c>
      <c r="K1858" s="34">
        <v>2983</v>
      </c>
      <c r="L1858" s="56"/>
      <c r="M1858" s="35">
        <f t="shared" si="40"/>
        <v>2148</v>
      </c>
      <c r="N1858" s="35">
        <f t="shared" si="41"/>
        <v>835</v>
      </c>
      <c r="O1858" s="36">
        <f t="shared" si="37"/>
        <v>0.27991954408313779</v>
      </c>
    </row>
    <row r="1859" spans="1:15" x14ac:dyDescent="0.25">
      <c r="A1859" s="39">
        <v>240105</v>
      </c>
      <c r="B1859" s="30" t="s">
        <v>59</v>
      </c>
      <c r="C1859" s="30" t="s">
        <v>59</v>
      </c>
      <c r="D1859" s="30" t="s">
        <v>1801</v>
      </c>
      <c r="E1859" s="64">
        <v>2640</v>
      </c>
      <c r="F1859" s="65">
        <v>2764</v>
      </c>
      <c r="G1859" s="65">
        <f t="shared" si="38"/>
        <v>124</v>
      </c>
      <c r="H1859" s="65">
        <v>2281</v>
      </c>
      <c r="I1859" s="66">
        <f t="shared" si="39"/>
        <v>483</v>
      </c>
      <c r="J1859" s="67">
        <v>0.17469999999999999</v>
      </c>
      <c r="K1859" s="34">
        <v>2801</v>
      </c>
      <c r="L1859" s="29">
        <v>0</v>
      </c>
      <c r="M1859" s="35">
        <f t="shared" si="40"/>
        <v>2281</v>
      </c>
      <c r="N1859" s="35">
        <f t="shared" si="41"/>
        <v>520</v>
      </c>
      <c r="O1859" s="36">
        <f t="shared" si="37"/>
        <v>0.18564798286326312</v>
      </c>
    </row>
    <row r="1860" spans="1:15" x14ac:dyDescent="0.25">
      <c r="A1860" s="39">
        <v>240106</v>
      </c>
      <c r="B1860" s="30" t="s">
        <v>59</v>
      </c>
      <c r="C1860" s="30" t="s">
        <v>59</v>
      </c>
      <c r="D1860" s="30" t="s">
        <v>1802</v>
      </c>
      <c r="E1860" s="68"/>
      <c r="F1860" s="29">
        <v>0</v>
      </c>
      <c r="G1860" s="29">
        <f t="shared" si="38"/>
        <v>0</v>
      </c>
      <c r="H1860" s="29">
        <v>0</v>
      </c>
      <c r="I1860" s="66">
        <f t="shared" si="39"/>
        <v>0</v>
      </c>
      <c r="J1860" s="69" t="s">
        <v>1834</v>
      </c>
      <c r="K1860" s="34">
        <v>0</v>
      </c>
      <c r="L1860" s="56"/>
      <c r="M1860" s="34">
        <f t="shared" si="40"/>
        <v>0</v>
      </c>
      <c r="N1860" s="34">
        <f t="shared" si="41"/>
        <v>0</v>
      </c>
      <c r="O1860" s="36" t="e">
        <f t="shared" si="37"/>
        <v>#DIV/0!</v>
      </c>
    </row>
    <row r="1861" spans="1:15" x14ac:dyDescent="0.25">
      <c r="A1861" s="39">
        <v>240201</v>
      </c>
      <c r="B1861" s="30" t="s">
        <v>59</v>
      </c>
      <c r="C1861" s="30" t="s">
        <v>1803</v>
      </c>
      <c r="D1861" s="30" t="s">
        <v>1804</v>
      </c>
      <c r="E1861" s="64">
        <v>9465</v>
      </c>
      <c r="F1861" s="65">
        <v>10743</v>
      </c>
      <c r="G1861" s="65">
        <f t="shared" si="38"/>
        <v>1278</v>
      </c>
      <c r="H1861" s="65">
        <v>7926</v>
      </c>
      <c r="I1861" s="66">
        <f t="shared" si="39"/>
        <v>2817</v>
      </c>
      <c r="J1861" s="67">
        <v>0.26219999999999999</v>
      </c>
      <c r="K1861" s="34">
        <v>11172</v>
      </c>
      <c r="L1861" s="56"/>
      <c r="M1861" s="35">
        <f t="shared" si="40"/>
        <v>7926</v>
      </c>
      <c r="N1861" s="35">
        <f t="shared" si="41"/>
        <v>3246</v>
      </c>
      <c r="O1861" s="36">
        <f t="shared" si="37"/>
        <v>0.29054779806659509</v>
      </c>
    </row>
    <row r="1862" spans="1:15" x14ac:dyDescent="0.25">
      <c r="A1862" s="39">
        <v>240202</v>
      </c>
      <c r="B1862" s="30" t="s">
        <v>59</v>
      </c>
      <c r="C1862" s="30" t="s">
        <v>1803</v>
      </c>
      <c r="D1862" s="30" t="s">
        <v>1805</v>
      </c>
      <c r="E1862" s="68"/>
      <c r="F1862" s="29">
        <v>0</v>
      </c>
      <c r="G1862" s="29">
        <f t="shared" si="38"/>
        <v>0</v>
      </c>
      <c r="H1862" s="29">
        <v>0</v>
      </c>
      <c r="I1862" s="66">
        <f t="shared" si="39"/>
        <v>0</v>
      </c>
      <c r="J1862" s="69" t="s">
        <v>1834</v>
      </c>
      <c r="K1862" s="34">
        <v>0</v>
      </c>
      <c r="L1862" s="56"/>
      <c r="M1862" s="34">
        <f t="shared" si="40"/>
        <v>0</v>
      </c>
      <c r="N1862" s="34">
        <f t="shared" si="41"/>
        <v>0</v>
      </c>
      <c r="O1862" s="36" t="e">
        <f t="shared" si="37"/>
        <v>#DIV/0!</v>
      </c>
    </row>
    <row r="1863" spans="1:15" x14ac:dyDescent="0.25">
      <c r="A1863" s="39">
        <v>240203</v>
      </c>
      <c r="B1863" s="30" t="s">
        <v>59</v>
      </c>
      <c r="C1863" s="30" t="s">
        <v>1803</v>
      </c>
      <c r="D1863" s="30" t="s">
        <v>1806</v>
      </c>
      <c r="E1863" s="64">
        <v>4578</v>
      </c>
      <c r="F1863" s="65">
        <v>5701</v>
      </c>
      <c r="G1863" s="65">
        <f t="shared" si="38"/>
        <v>1123</v>
      </c>
      <c r="H1863" s="65">
        <v>3038</v>
      </c>
      <c r="I1863" s="66">
        <f t="shared" si="39"/>
        <v>2663</v>
      </c>
      <c r="J1863" s="67">
        <v>0.46710000000000002</v>
      </c>
      <c r="K1863" s="34">
        <v>5961</v>
      </c>
      <c r="L1863" s="56"/>
      <c r="M1863" s="35">
        <f t="shared" si="40"/>
        <v>3038</v>
      </c>
      <c r="N1863" s="35">
        <f t="shared" si="41"/>
        <v>2923</v>
      </c>
      <c r="O1863" s="36">
        <f t="shared" si="37"/>
        <v>0.49035396745512499</v>
      </c>
    </row>
    <row r="1864" spans="1:15" x14ac:dyDescent="0.25">
      <c r="A1864" s="39">
        <v>240301</v>
      </c>
      <c r="B1864" s="30" t="s">
        <v>59</v>
      </c>
      <c r="C1864" s="30" t="s">
        <v>1807</v>
      </c>
      <c r="D1864" s="30" t="s">
        <v>1807</v>
      </c>
      <c r="E1864" s="64">
        <v>21386</v>
      </c>
      <c r="F1864" s="65">
        <v>24593</v>
      </c>
      <c r="G1864" s="65">
        <f t="shared" si="38"/>
        <v>3207</v>
      </c>
      <c r="H1864" s="65">
        <v>16113</v>
      </c>
      <c r="I1864" s="66">
        <f t="shared" si="39"/>
        <v>8480</v>
      </c>
      <c r="J1864" s="67">
        <v>0.3448</v>
      </c>
      <c r="K1864" s="34">
        <v>25224</v>
      </c>
      <c r="L1864" s="56"/>
      <c r="M1864" s="35">
        <f t="shared" si="40"/>
        <v>16113</v>
      </c>
      <c r="N1864" s="35">
        <f t="shared" si="41"/>
        <v>9111</v>
      </c>
      <c r="O1864" s="36">
        <f t="shared" si="37"/>
        <v>0.36120361560418651</v>
      </c>
    </row>
    <row r="1865" spans="1:15" x14ac:dyDescent="0.25">
      <c r="A1865" s="39">
        <v>240302</v>
      </c>
      <c r="B1865" s="30" t="s">
        <v>59</v>
      </c>
      <c r="C1865" s="30" t="s">
        <v>1807</v>
      </c>
      <c r="D1865" s="30" t="s">
        <v>1808</v>
      </c>
      <c r="E1865" s="64">
        <v>13635</v>
      </c>
      <c r="F1865" s="65">
        <v>14708</v>
      </c>
      <c r="G1865" s="65">
        <f t="shared" si="38"/>
        <v>1073</v>
      </c>
      <c r="H1865" s="65">
        <v>10659</v>
      </c>
      <c r="I1865" s="66">
        <f t="shared" si="39"/>
        <v>4049</v>
      </c>
      <c r="J1865" s="67">
        <v>0.27529999999999999</v>
      </c>
      <c r="K1865" s="34">
        <v>14722</v>
      </c>
      <c r="L1865" s="29">
        <v>0</v>
      </c>
      <c r="M1865" s="35">
        <f t="shared" si="40"/>
        <v>10659</v>
      </c>
      <c r="N1865" s="35">
        <f t="shared" si="41"/>
        <v>4063</v>
      </c>
      <c r="O1865" s="36">
        <f t="shared" si="37"/>
        <v>0.27598152424942263</v>
      </c>
    </row>
    <row r="1866" spans="1:15" x14ac:dyDescent="0.25">
      <c r="A1866" s="39">
        <v>240303</v>
      </c>
      <c r="B1866" s="30" t="s">
        <v>59</v>
      </c>
      <c r="C1866" s="30" t="s">
        <v>1807</v>
      </c>
      <c r="D1866" s="30" t="s">
        <v>1809</v>
      </c>
      <c r="E1866" s="68"/>
      <c r="F1866" s="29">
        <v>0</v>
      </c>
      <c r="G1866" s="29">
        <f t="shared" si="38"/>
        <v>0</v>
      </c>
      <c r="H1866" s="29">
        <v>0</v>
      </c>
      <c r="I1866" s="66">
        <f t="shared" si="39"/>
        <v>0</v>
      </c>
      <c r="J1866" s="69" t="s">
        <v>1834</v>
      </c>
      <c r="K1866" s="34">
        <v>0</v>
      </c>
      <c r="L1866" s="56"/>
      <c r="M1866" s="34">
        <f t="shared" si="40"/>
        <v>0</v>
      </c>
      <c r="N1866" s="34">
        <f t="shared" si="41"/>
        <v>0</v>
      </c>
      <c r="O1866" s="36" t="e">
        <f t="shared" si="37"/>
        <v>#DIV/0!</v>
      </c>
    </row>
    <row r="1867" spans="1:15" x14ac:dyDescent="0.25">
      <c r="A1867" s="39">
        <v>240304</v>
      </c>
      <c r="B1867" s="30" t="s">
        <v>59</v>
      </c>
      <c r="C1867" s="30" t="s">
        <v>1807</v>
      </c>
      <c r="D1867" s="30" t="s">
        <v>1810</v>
      </c>
      <c r="E1867" s="64">
        <v>2581</v>
      </c>
      <c r="F1867" s="65">
        <v>3078</v>
      </c>
      <c r="G1867" s="65">
        <f t="shared" si="38"/>
        <v>497</v>
      </c>
      <c r="H1867" s="65">
        <v>1699</v>
      </c>
      <c r="I1867" s="66">
        <f t="shared" si="39"/>
        <v>1379</v>
      </c>
      <c r="J1867" s="67">
        <v>0.44800000000000001</v>
      </c>
      <c r="K1867" s="34">
        <v>3371</v>
      </c>
      <c r="L1867" s="29">
        <v>0</v>
      </c>
      <c r="M1867" s="35">
        <f t="shared" si="40"/>
        <v>1699</v>
      </c>
      <c r="N1867" s="35">
        <f t="shared" si="41"/>
        <v>1672</v>
      </c>
      <c r="O1867" s="36">
        <f t="shared" si="37"/>
        <v>0.49599525363393654</v>
      </c>
    </row>
    <row r="1868" spans="1:15" x14ac:dyDescent="0.25">
      <c r="A1868" s="39">
        <v>250101</v>
      </c>
      <c r="B1868" s="30" t="s">
        <v>60</v>
      </c>
      <c r="C1868" s="30" t="s">
        <v>1811</v>
      </c>
      <c r="D1868" s="30" t="s">
        <v>1812</v>
      </c>
      <c r="E1868" s="64">
        <v>139989</v>
      </c>
      <c r="F1868" s="65">
        <v>162925</v>
      </c>
      <c r="G1868" s="65">
        <f t="shared" si="38"/>
        <v>22936</v>
      </c>
      <c r="H1868" s="65">
        <v>120852</v>
      </c>
      <c r="I1868" s="66">
        <f t="shared" si="39"/>
        <v>42073</v>
      </c>
      <c r="J1868" s="67">
        <v>0.25819999999999999</v>
      </c>
      <c r="K1868" s="34">
        <v>166292</v>
      </c>
      <c r="L1868" s="29">
        <v>0</v>
      </c>
      <c r="M1868" s="35">
        <f t="shared" si="40"/>
        <v>120852</v>
      </c>
      <c r="N1868" s="35">
        <f t="shared" si="41"/>
        <v>45440</v>
      </c>
      <c r="O1868" s="36">
        <f t="shared" si="37"/>
        <v>0.27325427561157484</v>
      </c>
    </row>
    <row r="1869" spans="1:15" x14ac:dyDescent="0.25">
      <c r="A1869" s="39">
        <v>250102</v>
      </c>
      <c r="B1869" s="30" t="s">
        <v>60</v>
      </c>
      <c r="C1869" s="30" t="s">
        <v>1811</v>
      </c>
      <c r="D1869" s="30" t="s">
        <v>1813</v>
      </c>
      <c r="E1869" s="64">
        <v>5491</v>
      </c>
      <c r="F1869" s="65">
        <v>6491</v>
      </c>
      <c r="G1869" s="65">
        <f t="shared" si="38"/>
        <v>1000</v>
      </c>
      <c r="H1869" s="65">
        <v>4070</v>
      </c>
      <c r="I1869" s="66">
        <f t="shared" si="39"/>
        <v>2421</v>
      </c>
      <c r="J1869" s="67">
        <v>0.373</v>
      </c>
      <c r="K1869" s="34">
        <v>6727</v>
      </c>
      <c r="L1869" s="56"/>
      <c r="M1869" s="35">
        <f t="shared" si="40"/>
        <v>4070</v>
      </c>
      <c r="N1869" s="35">
        <f t="shared" si="41"/>
        <v>2657</v>
      </c>
      <c r="O1869" s="36">
        <f t="shared" si="37"/>
        <v>0.39497547197859373</v>
      </c>
    </row>
    <row r="1870" spans="1:15" x14ac:dyDescent="0.25">
      <c r="A1870" s="39">
        <v>250103</v>
      </c>
      <c r="B1870" s="30" t="s">
        <v>60</v>
      </c>
      <c r="C1870" s="30" t="s">
        <v>1811</v>
      </c>
      <c r="D1870" s="30" t="s">
        <v>1814</v>
      </c>
      <c r="E1870" s="68"/>
      <c r="F1870" s="29">
        <v>0</v>
      </c>
      <c r="G1870" s="29">
        <f t="shared" si="38"/>
        <v>0</v>
      </c>
      <c r="H1870" s="29">
        <v>0</v>
      </c>
      <c r="I1870" s="66">
        <f t="shared" si="39"/>
        <v>0</v>
      </c>
      <c r="J1870" s="69" t="s">
        <v>1834</v>
      </c>
      <c r="K1870" s="34">
        <v>0</v>
      </c>
      <c r="L1870" s="56"/>
      <c r="M1870" s="34">
        <f t="shared" si="40"/>
        <v>0</v>
      </c>
      <c r="N1870" s="34">
        <f t="shared" si="41"/>
        <v>0</v>
      </c>
      <c r="O1870" s="36" t="e">
        <f t="shared" si="37"/>
        <v>#DIV/0!</v>
      </c>
    </row>
    <row r="1871" spans="1:15" x14ac:dyDescent="0.25">
      <c r="A1871" s="39">
        <v>250104</v>
      </c>
      <c r="B1871" s="30" t="s">
        <v>60</v>
      </c>
      <c r="C1871" s="30" t="s">
        <v>1811</v>
      </c>
      <c r="D1871" s="30" t="s">
        <v>1815</v>
      </c>
      <c r="E1871" s="64">
        <v>2363</v>
      </c>
      <c r="F1871" s="65">
        <v>2585</v>
      </c>
      <c r="G1871" s="65">
        <f t="shared" si="38"/>
        <v>222</v>
      </c>
      <c r="H1871" s="65">
        <v>1069</v>
      </c>
      <c r="I1871" s="66">
        <f t="shared" si="39"/>
        <v>1516</v>
      </c>
      <c r="J1871" s="67">
        <v>0.58650000000000002</v>
      </c>
      <c r="K1871" s="34">
        <v>2622</v>
      </c>
      <c r="L1871" s="56"/>
      <c r="M1871" s="35">
        <f t="shared" si="40"/>
        <v>1069</v>
      </c>
      <c r="N1871" s="35">
        <f t="shared" si="41"/>
        <v>1553</v>
      </c>
      <c r="O1871" s="36">
        <f t="shared" si="37"/>
        <v>0.59229595728451567</v>
      </c>
    </row>
    <row r="1872" spans="1:15" x14ac:dyDescent="0.25">
      <c r="A1872" s="39">
        <v>250105</v>
      </c>
      <c r="B1872" s="30" t="s">
        <v>60</v>
      </c>
      <c r="C1872" s="30" t="s">
        <v>1811</v>
      </c>
      <c r="D1872" s="30" t="s">
        <v>1816</v>
      </c>
      <c r="E1872" s="64">
        <v>92252</v>
      </c>
      <c r="F1872" s="65">
        <v>103672</v>
      </c>
      <c r="G1872" s="65">
        <f t="shared" si="38"/>
        <v>11420</v>
      </c>
      <c r="H1872" s="65">
        <v>73806</v>
      </c>
      <c r="I1872" s="66">
        <f t="shared" si="39"/>
        <v>29866</v>
      </c>
      <c r="J1872" s="67">
        <v>0.28810000000000002</v>
      </c>
      <c r="K1872" s="34">
        <v>106482</v>
      </c>
      <c r="L1872" s="56"/>
      <c r="M1872" s="35">
        <f t="shared" si="40"/>
        <v>73806</v>
      </c>
      <c r="N1872" s="35">
        <f t="shared" si="41"/>
        <v>32676</v>
      </c>
      <c r="O1872" s="36">
        <f t="shared" si="37"/>
        <v>0.30686876655209333</v>
      </c>
    </row>
    <row r="1873" spans="1:15" x14ac:dyDescent="0.25">
      <c r="A1873" s="39">
        <v>250106</v>
      </c>
      <c r="B1873" s="30" t="s">
        <v>60</v>
      </c>
      <c r="C1873" s="30" t="s">
        <v>1811</v>
      </c>
      <c r="D1873" s="30" t="s">
        <v>1817</v>
      </c>
      <c r="E1873" s="64">
        <v>2642</v>
      </c>
      <c r="F1873" s="65">
        <v>3215</v>
      </c>
      <c r="G1873" s="65">
        <f t="shared" si="38"/>
        <v>573</v>
      </c>
      <c r="H1873" s="29">
        <v>564</v>
      </c>
      <c r="I1873" s="66">
        <f t="shared" si="39"/>
        <v>2651</v>
      </c>
      <c r="J1873" s="67">
        <v>0.8246</v>
      </c>
      <c r="K1873" s="34">
        <v>3508</v>
      </c>
      <c r="L1873" s="56"/>
      <c r="M1873" s="34">
        <f t="shared" si="40"/>
        <v>564</v>
      </c>
      <c r="N1873" s="34">
        <f t="shared" si="41"/>
        <v>2944</v>
      </c>
      <c r="O1873" s="36">
        <f t="shared" si="37"/>
        <v>0.83922462941847209</v>
      </c>
    </row>
    <row r="1874" spans="1:15" x14ac:dyDescent="0.25">
      <c r="A1874" s="39">
        <v>250107</v>
      </c>
      <c r="B1874" s="30" t="s">
        <v>60</v>
      </c>
      <c r="C1874" s="30" t="s">
        <v>1811</v>
      </c>
      <c r="D1874" s="30" t="s">
        <v>1818</v>
      </c>
      <c r="E1874" s="64">
        <v>86415</v>
      </c>
      <c r="F1874" s="65">
        <v>101798</v>
      </c>
      <c r="G1874" s="65">
        <f t="shared" si="38"/>
        <v>15383</v>
      </c>
      <c r="H1874" s="65">
        <v>77238</v>
      </c>
      <c r="I1874" s="66">
        <f t="shared" si="39"/>
        <v>24560</v>
      </c>
      <c r="J1874" s="67">
        <v>0.24129999999999999</v>
      </c>
      <c r="K1874" s="34">
        <v>105358</v>
      </c>
      <c r="L1874" s="29">
        <v>14087</v>
      </c>
      <c r="M1874" s="35">
        <f t="shared" si="40"/>
        <v>91325</v>
      </c>
      <c r="N1874" s="35">
        <f t="shared" si="41"/>
        <v>14033</v>
      </c>
      <c r="O1874" s="36">
        <f t="shared" si="37"/>
        <v>0.13319349266311054</v>
      </c>
    </row>
    <row r="1875" spans="1:15" x14ac:dyDescent="0.25">
      <c r="A1875" s="39">
        <v>250201</v>
      </c>
      <c r="B1875" s="30" t="s">
        <v>60</v>
      </c>
      <c r="C1875" s="30" t="s">
        <v>1819</v>
      </c>
      <c r="D1875" s="30" t="s">
        <v>1820</v>
      </c>
      <c r="E1875" s="64">
        <v>12809</v>
      </c>
      <c r="F1875" s="65">
        <v>15650</v>
      </c>
      <c r="G1875" s="65">
        <f t="shared" si="38"/>
        <v>2841</v>
      </c>
      <c r="H1875" s="65">
        <v>10376</v>
      </c>
      <c r="I1875" s="66">
        <f t="shared" si="39"/>
        <v>5274</v>
      </c>
      <c r="J1875" s="67">
        <v>0.33700000000000002</v>
      </c>
      <c r="K1875" s="34">
        <v>16356</v>
      </c>
      <c r="L1875" s="29">
        <v>2149</v>
      </c>
      <c r="M1875" s="35">
        <f t="shared" si="40"/>
        <v>12525</v>
      </c>
      <c r="N1875" s="35">
        <f t="shared" si="41"/>
        <v>3831</v>
      </c>
      <c r="O1875" s="36">
        <f t="shared" si="37"/>
        <v>0.23422597212032281</v>
      </c>
    </row>
    <row r="1876" spans="1:15" x14ac:dyDescent="0.25">
      <c r="A1876" s="39">
        <v>250202</v>
      </c>
      <c r="B1876" s="30" t="s">
        <v>60</v>
      </c>
      <c r="C1876" s="30" t="s">
        <v>1819</v>
      </c>
      <c r="D1876" s="30" t="s">
        <v>1821</v>
      </c>
      <c r="E1876" s="64">
        <v>2862</v>
      </c>
      <c r="F1876" s="65">
        <v>3675</v>
      </c>
      <c r="G1876" s="65">
        <f t="shared" si="38"/>
        <v>813</v>
      </c>
      <c r="H1876" s="65">
        <v>2037</v>
      </c>
      <c r="I1876" s="66">
        <f t="shared" si="39"/>
        <v>1638</v>
      </c>
      <c r="J1876" s="67">
        <v>0.44569999999999999</v>
      </c>
      <c r="K1876" s="34">
        <v>3750</v>
      </c>
      <c r="L1876" s="56"/>
      <c r="M1876" s="35">
        <f t="shared" si="40"/>
        <v>2037</v>
      </c>
      <c r="N1876" s="35">
        <f t="shared" si="41"/>
        <v>1713</v>
      </c>
      <c r="O1876" s="36">
        <f t="shared" si="37"/>
        <v>0.45679999999999998</v>
      </c>
    </row>
    <row r="1877" spans="1:15" x14ac:dyDescent="0.25">
      <c r="A1877" s="39">
        <v>250203</v>
      </c>
      <c r="B1877" s="30" t="s">
        <v>60</v>
      </c>
      <c r="C1877" s="30" t="s">
        <v>1819</v>
      </c>
      <c r="D1877" s="30" t="s">
        <v>1822</v>
      </c>
      <c r="E1877" s="64">
        <v>2286</v>
      </c>
      <c r="F1877" s="65">
        <v>3073</v>
      </c>
      <c r="G1877" s="65">
        <f t="shared" si="38"/>
        <v>787</v>
      </c>
      <c r="H1877" s="65">
        <v>1374</v>
      </c>
      <c r="I1877" s="66">
        <f t="shared" si="39"/>
        <v>1699</v>
      </c>
      <c r="J1877" s="67">
        <v>0.55289999999999995</v>
      </c>
      <c r="K1877" s="34">
        <v>3392</v>
      </c>
      <c r="L1877" s="56"/>
      <c r="M1877" s="35">
        <f t="shared" si="40"/>
        <v>1374</v>
      </c>
      <c r="N1877" s="35">
        <f t="shared" si="41"/>
        <v>2018</v>
      </c>
      <c r="O1877" s="36">
        <f t="shared" si="37"/>
        <v>0.59492924528301883</v>
      </c>
    </row>
    <row r="1878" spans="1:15" x14ac:dyDescent="0.25">
      <c r="A1878" s="39">
        <v>250204</v>
      </c>
      <c r="B1878" s="30" t="s">
        <v>60</v>
      </c>
      <c r="C1878" s="30" t="s">
        <v>1819</v>
      </c>
      <c r="D1878" s="30" t="s">
        <v>1823</v>
      </c>
      <c r="E1878" s="68"/>
      <c r="F1878" s="29">
        <v>0</v>
      </c>
      <c r="G1878" s="29">
        <f t="shared" si="38"/>
        <v>0</v>
      </c>
      <c r="H1878" s="29">
        <v>0</v>
      </c>
      <c r="I1878" s="66">
        <f t="shared" si="39"/>
        <v>0</v>
      </c>
      <c r="J1878" s="69" t="s">
        <v>1834</v>
      </c>
      <c r="K1878" s="34">
        <v>0</v>
      </c>
      <c r="L1878" s="56"/>
      <c r="M1878" s="34">
        <f t="shared" si="40"/>
        <v>0</v>
      </c>
      <c r="N1878" s="34">
        <f t="shared" si="41"/>
        <v>0</v>
      </c>
      <c r="O1878" s="36" t="e">
        <f t="shared" si="37"/>
        <v>#DIV/0!</v>
      </c>
    </row>
    <row r="1879" spans="1:15" x14ac:dyDescent="0.25">
      <c r="A1879" s="39">
        <v>250301</v>
      </c>
      <c r="B1879" s="30" t="s">
        <v>60</v>
      </c>
      <c r="C1879" s="30" t="s">
        <v>1824</v>
      </c>
      <c r="D1879" s="30" t="s">
        <v>1824</v>
      </c>
      <c r="E1879" s="64">
        <v>17195</v>
      </c>
      <c r="F1879" s="65">
        <v>21939</v>
      </c>
      <c r="G1879" s="65">
        <f t="shared" si="38"/>
        <v>4744</v>
      </c>
      <c r="H1879" s="65">
        <v>14395</v>
      </c>
      <c r="I1879" s="66">
        <f t="shared" si="39"/>
        <v>7544</v>
      </c>
      <c r="J1879" s="67">
        <v>0.34389999999999998</v>
      </c>
      <c r="K1879" s="34">
        <v>22638</v>
      </c>
      <c r="L1879" s="29">
        <v>0</v>
      </c>
      <c r="M1879" s="35">
        <f t="shared" si="40"/>
        <v>14395</v>
      </c>
      <c r="N1879" s="35">
        <f t="shared" si="41"/>
        <v>8243</v>
      </c>
      <c r="O1879" s="36">
        <f t="shared" si="37"/>
        <v>0.36412227228553762</v>
      </c>
    </row>
    <row r="1880" spans="1:15" x14ac:dyDescent="0.25">
      <c r="A1880" s="39">
        <v>250302</v>
      </c>
      <c r="B1880" s="30" t="s">
        <v>60</v>
      </c>
      <c r="C1880" s="30" t="s">
        <v>1824</v>
      </c>
      <c r="D1880" s="30" t="s">
        <v>1825</v>
      </c>
      <c r="E1880" s="64">
        <v>5773</v>
      </c>
      <c r="F1880" s="65">
        <v>6976</v>
      </c>
      <c r="G1880" s="65">
        <f t="shared" si="38"/>
        <v>1203</v>
      </c>
      <c r="H1880" s="65">
        <v>3811</v>
      </c>
      <c r="I1880" s="66">
        <f t="shared" si="39"/>
        <v>3165</v>
      </c>
      <c r="J1880" s="67">
        <v>0.45369999999999999</v>
      </c>
      <c r="K1880" s="34">
        <v>7339</v>
      </c>
      <c r="L1880" s="56"/>
      <c r="M1880" s="35">
        <f t="shared" si="40"/>
        <v>3811</v>
      </c>
      <c r="N1880" s="35">
        <f t="shared" si="41"/>
        <v>3528</v>
      </c>
      <c r="O1880" s="36">
        <f t="shared" si="37"/>
        <v>0.48071944406594902</v>
      </c>
    </row>
    <row r="1881" spans="1:15" x14ac:dyDescent="0.25">
      <c r="A1881" s="39">
        <v>250303</v>
      </c>
      <c r="B1881" s="30" t="s">
        <v>60</v>
      </c>
      <c r="C1881" s="30" t="s">
        <v>1824</v>
      </c>
      <c r="D1881" s="30" t="s">
        <v>1826</v>
      </c>
      <c r="E1881" s="64">
        <v>3842</v>
      </c>
      <c r="F1881" s="65">
        <v>5200</v>
      </c>
      <c r="G1881" s="65">
        <f t="shared" si="38"/>
        <v>1358</v>
      </c>
      <c r="H1881" s="65">
        <v>1774</v>
      </c>
      <c r="I1881" s="66">
        <f t="shared" si="39"/>
        <v>3426</v>
      </c>
      <c r="J1881" s="67">
        <v>0.65880000000000005</v>
      </c>
      <c r="K1881" s="34">
        <v>5747</v>
      </c>
      <c r="L1881" s="56"/>
      <c r="M1881" s="35">
        <f t="shared" si="40"/>
        <v>1774</v>
      </c>
      <c r="N1881" s="35">
        <f t="shared" si="41"/>
        <v>3973</v>
      </c>
      <c r="O1881" s="36">
        <f t="shared" si="37"/>
        <v>0.6913172089785975</v>
      </c>
    </row>
    <row r="1882" spans="1:15" x14ac:dyDescent="0.25">
      <c r="A1882" s="39">
        <v>250304</v>
      </c>
      <c r="B1882" s="30" t="s">
        <v>60</v>
      </c>
      <c r="C1882" s="30" t="s">
        <v>1824</v>
      </c>
      <c r="D1882" s="30" t="s">
        <v>1827</v>
      </c>
      <c r="E1882" s="64">
        <v>3730</v>
      </c>
      <c r="F1882" s="65">
        <v>5041</v>
      </c>
      <c r="G1882" s="65">
        <f t="shared" si="38"/>
        <v>1311</v>
      </c>
      <c r="H1882" s="65">
        <v>3079</v>
      </c>
      <c r="I1882" s="66">
        <f t="shared" si="39"/>
        <v>1962</v>
      </c>
      <c r="J1882" s="67">
        <v>0.38919999999999999</v>
      </c>
      <c r="K1882" s="34">
        <v>5274</v>
      </c>
      <c r="L1882" s="56"/>
      <c r="M1882" s="35">
        <f t="shared" si="40"/>
        <v>3079</v>
      </c>
      <c r="N1882" s="35">
        <f t="shared" si="41"/>
        <v>2195</v>
      </c>
      <c r="O1882" s="36">
        <f t="shared" si="37"/>
        <v>0.41619264315510052</v>
      </c>
    </row>
    <row r="1883" spans="1:15" x14ac:dyDescent="0.25">
      <c r="A1883" s="39">
        <v>250305</v>
      </c>
      <c r="B1883" s="30" t="s">
        <v>60</v>
      </c>
      <c r="C1883" s="30" t="s">
        <v>1824</v>
      </c>
      <c r="D1883" s="30" t="s">
        <v>1828</v>
      </c>
      <c r="E1883" s="64">
        <v>3738</v>
      </c>
      <c r="F1883" s="65">
        <v>4743</v>
      </c>
      <c r="G1883" s="65">
        <f t="shared" si="38"/>
        <v>1005</v>
      </c>
      <c r="H1883" s="65">
        <v>2867</v>
      </c>
      <c r="I1883" s="66">
        <f t="shared" si="39"/>
        <v>1876</v>
      </c>
      <c r="J1883" s="67">
        <v>0.39550000000000002</v>
      </c>
      <c r="K1883" s="34">
        <v>4985</v>
      </c>
      <c r="L1883" s="56"/>
      <c r="M1883" s="35">
        <f t="shared" si="40"/>
        <v>2867</v>
      </c>
      <c r="N1883" s="35">
        <f t="shared" si="41"/>
        <v>2118</v>
      </c>
      <c r="O1883" s="36">
        <f t="shared" si="37"/>
        <v>0.42487462387161484</v>
      </c>
    </row>
    <row r="1884" spans="1:15" x14ac:dyDescent="0.25">
      <c r="A1884" s="39">
        <v>250401</v>
      </c>
      <c r="B1884" s="30" t="s">
        <v>60</v>
      </c>
      <c r="C1884" s="30" t="s">
        <v>1829</v>
      </c>
      <c r="D1884" s="30" t="s">
        <v>1829</v>
      </c>
      <c r="E1884" s="68"/>
      <c r="F1884" s="29">
        <v>0</v>
      </c>
      <c r="G1884" s="29">
        <f t="shared" si="38"/>
        <v>0</v>
      </c>
      <c r="H1884" s="29">
        <v>0</v>
      </c>
      <c r="I1884" s="66">
        <f t="shared" si="39"/>
        <v>0</v>
      </c>
      <c r="J1884" s="69" t="s">
        <v>1834</v>
      </c>
      <c r="K1884" s="34">
        <v>0</v>
      </c>
      <c r="L1884" s="56"/>
      <c r="M1884" s="34">
        <f t="shared" si="40"/>
        <v>0</v>
      </c>
      <c r="N1884" s="34">
        <f t="shared" si="41"/>
        <v>0</v>
      </c>
      <c r="O1884" s="36" t="e">
        <f t="shared" si="37"/>
        <v>#DIV/0!</v>
      </c>
    </row>
  </sheetData>
  <autoFilter ref="A10:O1884"/>
  <mergeCells count="12">
    <mergeCell ref="A1:O1"/>
    <mergeCell ref="A3:B3"/>
    <mergeCell ref="C3:O3"/>
    <mergeCell ref="A4:B4"/>
    <mergeCell ref="C4:O4"/>
    <mergeCell ref="A5:B5"/>
    <mergeCell ref="A8:D8"/>
    <mergeCell ref="F8:J8"/>
    <mergeCell ref="K8:K9"/>
    <mergeCell ref="L8:O8"/>
    <mergeCell ref="C5:O5"/>
    <mergeCell ref="C6:O6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3C47D"/>
    <outlinePr summaryBelow="0" summaryRight="0"/>
  </sheetPr>
  <dimension ref="A1:O1884"/>
  <sheetViews>
    <sheetView workbookViewId="0"/>
  </sheetViews>
  <sheetFormatPr baseColWidth="10" defaultColWidth="12.625" defaultRowHeight="15" customHeight="1" x14ac:dyDescent="0.2"/>
  <cols>
    <col min="1" max="1" width="8.375" customWidth="1"/>
    <col min="5" max="5" width="12.625" hidden="1"/>
    <col min="7" max="7" width="12.625" hidden="1"/>
  </cols>
  <sheetData>
    <row r="1" spans="1:15" ht="15.75" x14ac:dyDescent="0.25">
      <c r="A1" s="377" t="s">
        <v>23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378"/>
      <c r="M1" s="378"/>
      <c r="N1" s="378"/>
      <c r="O1" s="379"/>
    </row>
    <row r="2" spans="1:15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</row>
    <row r="3" spans="1:15" ht="15" customHeight="1" x14ac:dyDescent="0.2">
      <c r="A3" s="391" t="s">
        <v>24</v>
      </c>
      <c r="B3" s="379"/>
      <c r="C3" s="390" t="s">
        <v>1841</v>
      </c>
      <c r="D3" s="378"/>
      <c r="E3" s="378"/>
      <c r="F3" s="378"/>
      <c r="G3" s="378"/>
      <c r="H3" s="378"/>
      <c r="I3" s="378"/>
      <c r="J3" s="378"/>
      <c r="K3" s="378"/>
      <c r="L3" s="378"/>
      <c r="M3" s="378"/>
      <c r="N3" s="378"/>
      <c r="O3" s="379"/>
    </row>
    <row r="4" spans="1:15" ht="15" customHeight="1" x14ac:dyDescent="0.2">
      <c r="A4" s="380" t="s">
        <v>1830</v>
      </c>
      <c r="B4" s="379"/>
      <c r="C4" s="390" t="s">
        <v>4</v>
      </c>
      <c r="D4" s="378"/>
      <c r="E4" s="378"/>
      <c r="F4" s="378"/>
      <c r="G4" s="378"/>
      <c r="H4" s="378"/>
      <c r="I4" s="378"/>
      <c r="J4" s="378"/>
      <c r="K4" s="378"/>
      <c r="L4" s="378"/>
      <c r="M4" s="378"/>
      <c r="N4" s="378"/>
      <c r="O4" s="379"/>
    </row>
    <row r="5" spans="1:15" ht="15" customHeight="1" x14ac:dyDescent="0.2">
      <c r="A5" s="380" t="s">
        <v>26</v>
      </c>
      <c r="B5" s="379"/>
      <c r="C5" s="390" t="s">
        <v>3</v>
      </c>
      <c r="D5" s="378"/>
      <c r="E5" s="378"/>
      <c r="F5" s="378"/>
      <c r="G5" s="378"/>
      <c r="H5" s="378"/>
      <c r="I5" s="378"/>
      <c r="J5" s="378"/>
      <c r="K5" s="378"/>
      <c r="L5" s="378"/>
      <c r="M5" s="378"/>
      <c r="N5" s="378"/>
      <c r="O5" s="379"/>
    </row>
    <row r="6" spans="1:15" ht="15" customHeight="1" x14ac:dyDescent="0.2">
      <c r="A6" s="4" t="s">
        <v>27</v>
      </c>
      <c r="B6" s="5"/>
      <c r="C6" s="390" t="s">
        <v>1</v>
      </c>
      <c r="D6" s="378"/>
      <c r="E6" s="378"/>
      <c r="F6" s="378"/>
      <c r="G6" s="378"/>
      <c r="H6" s="378"/>
      <c r="I6" s="378"/>
      <c r="J6" s="378"/>
      <c r="K6" s="378"/>
      <c r="L6" s="378"/>
      <c r="M6" s="378"/>
      <c r="N6" s="378"/>
      <c r="O6" s="379"/>
    </row>
    <row r="7" spans="1:15" x14ac:dyDescent="0.25">
      <c r="A7" s="71"/>
      <c r="B7" s="71"/>
      <c r="C7" s="3"/>
      <c r="D7" s="3">
        <f>SUBTOTAL(3,F11:F1884)</f>
        <v>1874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</row>
    <row r="8" spans="1:15" ht="15" customHeight="1" x14ac:dyDescent="0.2">
      <c r="A8" s="392"/>
      <c r="B8" s="387" t="s">
        <v>61</v>
      </c>
      <c r="C8" s="375"/>
      <c r="D8" s="375"/>
      <c r="E8" s="376"/>
      <c r="F8" s="393" t="s">
        <v>1842</v>
      </c>
      <c r="G8" s="395" t="s">
        <v>1843</v>
      </c>
      <c r="H8" s="375"/>
      <c r="I8" s="375"/>
      <c r="J8" s="376"/>
      <c r="K8" s="388" t="s">
        <v>30</v>
      </c>
      <c r="L8" s="374" t="s">
        <v>31</v>
      </c>
      <c r="M8" s="375"/>
      <c r="N8" s="375"/>
      <c r="O8" s="376"/>
    </row>
    <row r="9" spans="1:15" ht="15" customHeight="1" x14ac:dyDescent="0.2">
      <c r="A9" s="389"/>
      <c r="B9" s="19" t="s">
        <v>29</v>
      </c>
      <c r="C9" s="19" t="s">
        <v>65</v>
      </c>
      <c r="D9" s="19" t="s">
        <v>66</v>
      </c>
      <c r="E9" s="20" t="s">
        <v>62</v>
      </c>
      <c r="F9" s="394"/>
      <c r="G9" s="21" t="s">
        <v>67</v>
      </c>
      <c r="H9" s="19" t="s">
        <v>68</v>
      </c>
      <c r="I9" s="19" t="s">
        <v>69</v>
      </c>
      <c r="J9" s="19" t="s">
        <v>70</v>
      </c>
      <c r="K9" s="389"/>
      <c r="L9" s="22" t="s">
        <v>71</v>
      </c>
      <c r="M9" s="23" t="s">
        <v>32</v>
      </c>
      <c r="N9" s="23" t="s">
        <v>33</v>
      </c>
      <c r="O9" s="23" t="s">
        <v>34</v>
      </c>
    </row>
    <row r="10" spans="1:15" x14ac:dyDescent="0.25">
      <c r="A10" s="24"/>
      <c r="B10" s="25" t="s">
        <v>72</v>
      </c>
      <c r="C10" s="25"/>
      <c r="D10" s="25"/>
      <c r="E10" s="26">
        <f t="shared" ref="E10:I10" si="0">SUBTOTAL(9,E11:E1884)</f>
        <v>6770072</v>
      </c>
      <c r="F10" s="26">
        <f t="shared" si="0"/>
        <v>7605868</v>
      </c>
      <c r="G10" s="26">
        <f t="shared" si="0"/>
        <v>835796</v>
      </c>
      <c r="H10" s="26">
        <f t="shared" si="0"/>
        <v>3248823</v>
      </c>
      <c r="I10" s="26">
        <f t="shared" si="0"/>
        <v>4357045</v>
      </c>
      <c r="J10" s="27">
        <f>I10/F10</f>
        <v>0.57285309184960875</v>
      </c>
      <c r="K10" s="26">
        <f t="shared" ref="K10:N10" si="1">SUBTOTAL(9,K11:K1884)</f>
        <v>7564877</v>
      </c>
      <c r="L10" s="26">
        <f t="shared" si="1"/>
        <v>191767.5</v>
      </c>
      <c r="M10" s="26">
        <f t="shared" si="1"/>
        <v>3440590.5</v>
      </c>
      <c r="N10" s="26">
        <f t="shared" si="1"/>
        <v>4124286.5</v>
      </c>
      <c r="O10" s="72">
        <f t="shared" ref="O10:O264" si="2">N10/K10</f>
        <v>0.54518883783569783</v>
      </c>
    </row>
    <row r="11" spans="1:15" x14ac:dyDescent="0.25">
      <c r="A11" s="39">
        <v>10101</v>
      </c>
      <c r="B11" s="30" t="s">
        <v>36</v>
      </c>
      <c r="C11" s="73" t="s">
        <v>73</v>
      </c>
      <c r="D11" s="44" t="s">
        <v>73</v>
      </c>
      <c r="E11" s="74">
        <v>450</v>
      </c>
      <c r="F11" s="39">
        <v>498</v>
      </c>
      <c r="G11" s="39">
        <f t="shared" ref="G11:G265" si="3">F11-E11</f>
        <v>48</v>
      </c>
      <c r="H11" s="39">
        <v>141</v>
      </c>
      <c r="I11" s="39">
        <f t="shared" ref="I11:I265" si="4">F11-H11</f>
        <v>357</v>
      </c>
      <c r="J11" s="75">
        <v>0.71689999999999998</v>
      </c>
      <c r="K11" s="76">
        <v>471</v>
      </c>
      <c r="L11" s="56"/>
      <c r="M11" s="34">
        <f t="shared" ref="M11:M265" si="5">H11+L11</f>
        <v>141</v>
      </c>
      <c r="N11" s="34">
        <f t="shared" ref="N11:N265" si="6">K11-M11</f>
        <v>330</v>
      </c>
      <c r="O11" s="36">
        <f t="shared" si="2"/>
        <v>0.70063694267515919</v>
      </c>
    </row>
    <row r="12" spans="1:15" x14ac:dyDescent="0.25">
      <c r="A12" s="39">
        <v>10102</v>
      </c>
      <c r="B12" s="30" t="s">
        <v>36</v>
      </c>
      <c r="C12" s="73" t="s">
        <v>73</v>
      </c>
      <c r="D12" s="44" t="s">
        <v>74</v>
      </c>
      <c r="E12" s="77">
        <v>259</v>
      </c>
      <c r="F12" s="39">
        <v>281</v>
      </c>
      <c r="G12" s="39">
        <f t="shared" si="3"/>
        <v>22</v>
      </c>
      <c r="H12" s="39">
        <v>259</v>
      </c>
      <c r="I12" s="39">
        <f t="shared" si="4"/>
        <v>22</v>
      </c>
      <c r="J12" s="75">
        <v>7.8299999999999995E-2</v>
      </c>
      <c r="K12" s="39">
        <v>278</v>
      </c>
      <c r="L12" s="56"/>
      <c r="M12" s="34">
        <f t="shared" si="5"/>
        <v>259</v>
      </c>
      <c r="N12" s="34">
        <f t="shared" si="6"/>
        <v>19</v>
      </c>
      <c r="O12" s="36">
        <f t="shared" si="2"/>
        <v>6.83453237410072E-2</v>
      </c>
    </row>
    <row r="13" spans="1:15" x14ac:dyDescent="0.25">
      <c r="A13" s="39">
        <v>10103</v>
      </c>
      <c r="B13" s="30" t="s">
        <v>36</v>
      </c>
      <c r="C13" s="73" t="s">
        <v>73</v>
      </c>
      <c r="D13" s="44" t="s">
        <v>75</v>
      </c>
      <c r="E13" s="78">
        <v>1045</v>
      </c>
      <c r="F13" s="32">
        <v>1202</v>
      </c>
      <c r="G13" s="32">
        <f t="shared" si="3"/>
        <v>157</v>
      </c>
      <c r="H13" s="39">
        <v>802</v>
      </c>
      <c r="I13" s="32">
        <f t="shared" si="4"/>
        <v>400</v>
      </c>
      <c r="J13" s="75">
        <v>0.33279999999999998</v>
      </c>
      <c r="K13" s="32">
        <v>1180</v>
      </c>
      <c r="L13" s="56"/>
      <c r="M13" s="34">
        <f t="shared" si="5"/>
        <v>802</v>
      </c>
      <c r="N13" s="35">
        <f t="shared" si="6"/>
        <v>378</v>
      </c>
      <c r="O13" s="36">
        <f t="shared" si="2"/>
        <v>0.32033898305084746</v>
      </c>
    </row>
    <row r="14" spans="1:15" x14ac:dyDescent="0.25">
      <c r="A14" s="39">
        <v>10104</v>
      </c>
      <c r="B14" s="30" t="s">
        <v>36</v>
      </c>
      <c r="C14" s="73" t="s">
        <v>73</v>
      </c>
      <c r="D14" s="44" t="s">
        <v>76</v>
      </c>
      <c r="E14" s="77">
        <v>648</v>
      </c>
      <c r="F14" s="39">
        <v>696</v>
      </c>
      <c r="G14" s="39">
        <f t="shared" si="3"/>
        <v>48</v>
      </c>
      <c r="H14" s="39">
        <v>571</v>
      </c>
      <c r="I14" s="39">
        <f t="shared" si="4"/>
        <v>125</v>
      </c>
      <c r="J14" s="75">
        <v>0.17960000000000001</v>
      </c>
      <c r="K14" s="39">
        <v>702</v>
      </c>
      <c r="L14" s="29">
        <v>125</v>
      </c>
      <c r="M14" s="34">
        <f t="shared" si="5"/>
        <v>696</v>
      </c>
      <c r="N14" s="34">
        <f t="shared" si="6"/>
        <v>6</v>
      </c>
      <c r="O14" s="36">
        <f t="shared" si="2"/>
        <v>8.5470085470085479E-3</v>
      </c>
    </row>
    <row r="15" spans="1:15" x14ac:dyDescent="0.25">
      <c r="A15" s="39">
        <v>10105</v>
      </c>
      <c r="B15" s="30" t="s">
        <v>36</v>
      </c>
      <c r="C15" s="73" t="s">
        <v>73</v>
      </c>
      <c r="D15" s="79" t="s">
        <v>77</v>
      </c>
      <c r="E15" s="77">
        <v>558</v>
      </c>
      <c r="F15" s="39">
        <v>604</v>
      </c>
      <c r="G15" s="39">
        <f t="shared" si="3"/>
        <v>46</v>
      </c>
      <c r="H15" s="39">
        <v>558</v>
      </c>
      <c r="I15" s="39">
        <f t="shared" si="4"/>
        <v>46</v>
      </c>
      <c r="J15" s="75">
        <v>0</v>
      </c>
      <c r="K15" s="39">
        <v>589</v>
      </c>
      <c r="L15" s="56"/>
      <c r="M15" s="34">
        <f t="shared" si="5"/>
        <v>558</v>
      </c>
      <c r="N15" s="34">
        <f t="shared" si="6"/>
        <v>31</v>
      </c>
      <c r="O15" s="36">
        <f t="shared" si="2"/>
        <v>5.2631578947368418E-2</v>
      </c>
    </row>
    <row r="16" spans="1:15" x14ac:dyDescent="0.25">
      <c r="A16" s="39">
        <v>10106</v>
      </c>
      <c r="B16" s="30" t="s">
        <v>36</v>
      </c>
      <c r="C16" s="73" t="s">
        <v>73</v>
      </c>
      <c r="D16" s="79" t="s">
        <v>78</v>
      </c>
      <c r="E16" s="78">
        <v>1697</v>
      </c>
      <c r="F16" s="32">
        <v>1955</v>
      </c>
      <c r="G16" s="32">
        <f t="shared" si="3"/>
        <v>258</v>
      </c>
      <c r="H16" s="39">
        <v>804</v>
      </c>
      <c r="I16" s="32">
        <f t="shared" si="4"/>
        <v>1151</v>
      </c>
      <c r="J16" s="75">
        <v>0</v>
      </c>
      <c r="K16" s="32">
        <v>1933</v>
      </c>
      <c r="L16" s="56"/>
      <c r="M16" s="34">
        <f t="shared" si="5"/>
        <v>804</v>
      </c>
      <c r="N16" s="35">
        <f t="shared" si="6"/>
        <v>1129</v>
      </c>
      <c r="O16" s="36">
        <f t="shared" si="2"/>
        <v>0.58406621831350236</v>
      </c>
    </row>
    <row r="17" spans="1:15" x14ac:dyDescent="0.25">
      <c r="A17" s="39">
        <v>10107</v>
      </c>
      <c r="B17" s="30" t="s">
        <v>36</v>
      </c>
      <c r="C17" s="73" t="s">
        <v>73</v>
      </c>
      <c r="D17" s="44" t="s">
        <v>79</v>
      </c>
      <c r="E17" s="77">
        <v>474</v>
      </c>
      <c r="F17" s="39">
        <v>532</v>
      </c>
      <c r="G17" s="39">
        <f t="shared" si="3"/>
        <v>58</v>
      </c>
      <c r="H17" s="39">
        <v>470</v>
      </c>
      <c r="I17" s="39">
        <f t="shared" si="4"/>
        <v>62</v>
      </c>
      <c r="J17" s="75">
        <v>0.11650000000000001</v>
      </c>
      <c r="K17" s="39">
        <v>539</v>
      </c>
      <c r="L17" s="56"/>
      <c r="M17" s="34">
        <f t="shared" si="5"/>
        <v>470</v>
      </c>
      <c r="N17" s="34">
        <f t="shared" si="6"/>
        <v>69</v>
      </c>
      <c r="O17" s="36">
        <f t="shared" si="2"/>
        <v>0.1280148423005566</v>
      </c>
    </row>
    <row r="18" spans="1:15" x14ac:dyDescent="0.25">
      <c r="A18" s="39">
        <v>10108</v>
      </c>
      <c r="B18" s="30" t="s">
        <v>36</v>
      </c>
      <c r="C18" s="73" t="s">
        <v>73</v>
      </c>
      <c r="D18" s="44" t="s">
        <v>80</v>
      </c>
      <c r="E18" s="78">
        <v>380</v>
      </c>
      <c r="F18" s="32">
        <v>1395</v>
      </c>
      <c r="G18" s="32">
        <f t="shared" si="3"/>
        <v>1015</v>
      </c>
      <c r="H18" s="39">
        <v>329</v>
      </c>
      <c r="I18" s="32">
        <f t="shared" si="4"/>
        <v>1066</v>
      </c>
      <c r="J18" s="75">
        <v>0.76419999999999999</v>
      </c>
      <c r="K18" s="80">
        <v>1456</v>
      </c>
      <c r="L18" s="56"/>
      <c r="M18" s="34">
        <f t="shared" si="5"/>
        <v>329</v>
      </c>
      <c r="N18" s="35">
        <f t="shared" si="6"/>
        <v>1127</v>
      </c>
      <c r="O18" s="36">
        <f t="shared" si="2"/>
        <v>0.77403846153846156</v>
      </c>
    </row>
    <row r="19" spans="1:15" x14ac:dyDescent="0.25">
      <c r="A19" s="39">
        <v>10109</v>
      </c>
      <c r="B19" s="30" t="s">
        <v>36</v>
      </c>
      <c r="C19" s="73" t="s">
        <v>73</v>
      </c>
      <c r="D19" s="44" t="s">
        <v>81</v>
      </c>
      <c r="E19" s="78">
        <v>1448</v>
      </c>
      <c r="F19" s="32">
        <v>1541</v>
      </c>
      <c r="G19" s="32">
        <f t="shared" si="3"/>
        <v>93</v>
      </c>
      <c r="H19" s="39">
        <v>483</v>
      </c>
      <c r="I19" s="32">
        <f t="shared" si="4"/>
        <v>1058</v>
      </c>
      <c r="J19" s="75">
        <v>0.68659999999999999</v>
      </c>
      <c r="K19" s="65">
        <v>1439</v>
      </c>
      <c r="L19" s="56"/>
      <c r="M19" s="34">
        <f t="shared" si="5"/>
        <v>483</v>
      </c>
      <c r="N19" s="35">
        <f t="shared" si="6"/>
        <v>956</v>
      </c>
      <c r="O19" s="36">
        <f t="shared" si="2"/>
        <v>0.66435024322446146</v>
      </c>
    </row>
    <row r="20" spans="1:15" x14ac:dyDescent="0.25">
      <c r="A20" s="39">
        <v>10110</v>
      </c>
      <c r="B20" s="30" t="s">
        <v>36</v>
      </c>
      <c r="C20" s="73" t="s">
        <v>73</v>
      </c>
      <c r="D20" s="44" t="s">
        <v>82</v>
      </c>
      <c r="E20" s="78">
        <v>3366</v>
      </c>
      <c r="F20" s="32">
        <v>3845</v>
      </c>
      <c r="G20" s="32">
        <f t="shared" si="3"/>
        <v>479</v>
      </c>
      <c r="H20" s="32">
        <v>2839</v>
      </c>
      <c r="I20" s="32">
        <f t="shared" si="4"/>
        <v>1006</v>
      </c>
      <c r="J20" s="75">
        <v>0.2616</v>
      </c>
      <c r="K20" s="32">
        <v>3815</v>
      </c>
      <c r="L20" s="56"/>
      <c r="M20" s="35">
        <f t="shared" si="5"/>
        <v>2839</v>
      </c>
      <c r="N20" s="35">
        <f t="shared" si="6"/>
        <v>976</v>
      </c>
      <c r="O20" s="36">
        <f t="shared" si="2"/>
        <v>0.25583224115334208</v>
      </c>
    </row>
    <row r="21" spans="1:15" x14ac:dyDescent="0.25">
      <c r="A21" s="39">
        <v>10111</v>
      </c>
      <c r="B21" s="30" t="s">
        <v>36</v>
      </c>
      <c r="C21" s="73" t="s">
        <v>73</v>
      </c>
      <c r="D21" s="44" t="s">
        <v>83</v>
      </c>
      <c r="E21" s="77">
        <v>779</v>
      </c>
      <c r="F21" s="39">
        <v>817</v>
      </c>
      <c r="G21" s="39">
        <f t="shared" si="3"/>
        <v>38</v>
      </c>
      <c r="H21" s="39">
        <v>691</v>
      </c>
      <c r="I21" s="39">
        <f t="shared" si="4"/>
        <v>126</v>
      </c>
      <c r="J21" s="75">
        <v>0</v>
      </c>
      <c r="K21" s="39">
        <v>803</v>
      </c>
      <c r="L21" s="56"/>
      <c r="M21" s="34">
        <f t="shared" si="5"/>
        <v>691</v>
      </c>
      <c r="N21" s="34">
        <f t="shared" si="6"/>
        <v>112</v>
      </c>
      <c r="O21" s="36">
        <f t="shared" si="2"/>
        <v>0.13947696139476962</v>
      </c>
    </row>
    <row r="22" spans="1:15" x14ac:dyDescent="0.25">
      <c r="A22" s="39">
        <v>10112</v>
      </c>
      <c r="B22" s="30" t="s">
        <v>36</v>
      </c>
      <c r="C22" s="73" t="s">
        <v>73</v>
      </c>
      <c r="D22" s="44" t="s">
        <v>84</v>
      </c>
      <c r="E22" s="77">
        <v>839</v>
      </c>
      <c r="F22" s="39">
        <v>913</v>
      </c>
      <c r="G22" s="39">
        <f t="shared" si="3"/>
        <v>74</v>
      </c>
      <c r="H22" s="39">
        <v>839</v>
      </c>
      <c r="I22" s="39">
        <f t="shared" si="4"/>
        <v>74</v>
      </c>
      <c r="J22" s="75">
        <v>8.1100000000000005E-2</v>
      </c>
      <c r="K22" s="39">
        <v>911</v>
      </c>
      <c r="L22" s="56"/>
      <c r="M22" s="34">
        <f t="shared" si="5"/>
        <v>839</v>
      </c>
      <c r="N22" s="34">
        <f t="shared" si="6"/>
        <v>72</v>
      </c>
      <c r="O22" s="36">
        <f t="shared" si="2"/>
        <v>7.9034028540065859E-2</v>
      </c>
    </row>
    <row r="23" spans="1:15" x14ac:dyDescent="0.25">
      <c r="A23" s="39">
        <v>10113</v>
      </c>
      <c r="B23" s="30" t="s">
        <v>36</v>
      </c>
      <c r="C23" s="73" t="s">
        <v>73</v>
      </c>
      <c r="D23" s="44" t="s">
        <v>85</v>
      </c>
      <c r="E23" s="78">
        <v>1386</v>
      </c>
      <c r="F23" s="32">
        <v>1507</v>
      </c>
      <c r="G23" s="32">
        <f t="shared" si="3"/>
        <v>121</v>
      </c>
      <c r="H23" s="32">
        <v>1149</v>
      </c>
      <c r="I23" s="32">
        <f t="shared" si="4"/>
        <v>358</v>
      </c>
      <c r="J23" s="75">
        <v>0.23760000000000001</v>
      </c>
      <c r="K23" s="32">
        <v>1534</v>
      </c>
      <c r="L23" s="56"/>
      <c r="M23" s="35">
        <f t="shared" si="5"/>
        <v>1149</v>
      </c>
      <c r="N23" s="35">
        <f t="shared" si="6"/>
        <v>385</v>
      </c>
      <c r="O23" s="36">
        <f t="shared" si="2"/>
        <v>0.25097783572359844</v>
      </c>
    </row>
    <row r="24" spans="1:15" x14ac:dyDescent="0.25">
      <c r="A24" s="39">
        <v>10114</v>
      </c>
      <c r="B24" s="30" t="s">
        <v>36</v>
      </c>
      <c r="C24" s="73" t="s">
        <v>73</v>
      </c>
      <c r="D24" s="44" t="s">
        <v>86</v>
      </c>
      <c r="E24" s="78">
        <v>2125</v>
      </c>
      <c r="F24" s="32">
        <v>2296</v>
      </c>
      <c r="G24" s="32">
        <f t="shared" si="3"/>
        <v>171</v>
      </c>
      <c r="H24" s="32">
        <v>1351</v>
      </c>
      <c r="I24" s="32">
        <f t="shared" si="4"/>
        <v>945</v>
      </c>
      <c r="J24" s="75">
        <v>0.41160000000000002</v>
      </c>
      <c r="K24" s="80">
        <v>2266</v>
      </c>
      <c r="L24" s="56"/>
      <c r="M24" s="35">
        <f t="shared" si="5"/>
        <v>1351</v>
      </c>
      <c r="N24" s="35">
        <f t="shared" si="6"/>
        <v>915</v>
      </c>
      <c r="O24" s="36">
        <f t="shared" si="2"/>
        <v>0.40379523389232125</v>
      </c>
    </row>
    <row r="25" spans="1:15" x14ac:dyDescent="0.25">
      <c r="A25" s="39">
        <v>10115</v>
      </c>
      <c r="B25" s="30" t="s">
        <v>36</v>
      </c>
      <c r="C25" s="73" t="s">
        <v>73</v>
      </c>
      <c r="D25" s="44" t="s">
        <v>87</v>
      </c>
      <c r="E25" s="77">
        <v>496</v>
      </c>
      <c r="F25" s="39">
        <v>503</v>
      </c>
      <c r="G25" s="39">
        <f t="shared" si="3"/>
        <v>7</v>
      </c>
      <c r="H25" s="39">
        <v>439</v>
      </c>
      <c r="I25" s="39">
        <f t="shared" si="4"/>
        <v>64</v>
      </c>
      <c r="J25" s="75">
        <v>0.12720000000000001</v>
      </c>
      <c r="K25" s="29">
        <v>490</v>
      </c>
      <c r="L25" s="56"/>
      <c r="M25" s="34">
        <f t="shared" si="5"/>
        <v>439</v>
      </c>
      <c r="N25" s="34">
        <f t="shared" si="6"/>
        <v>51</v>
      </c>
      <c r="O25" s="36">
        <f t="shared" si="2"/>
        <v>0.10408163265306122</v>
      </c>
    </row>
    <row r="26" spans="1:15" x14ac:dyDescent="0.25">
      <c r="A26" s="39">
        <v>10116</v>
      </c>
      <c r="B26" s="30" t="s">
        <v>36</v>
      </c>
      <c r="C26" s="73" t="s">
        <v>73</v>
      </c>
      <c r="D26" s="44" t="s">
        <v>88</v>
      </c>
      <c r="E26" s="77">
        <v>377</v>
      </c>
      <c r="F26" s="39">
        <v>429</v>
      </c>
      <c r="G26" s="39">
        <f t="shared" si="3"/>
        <v>52</v>
      </c>
      <c r="H26" s="39">
        <v>375</v>
      </c>
      <c r="I26" s="39">
        <f t="shared" si="4"/>
        <v>54</v>
      </c>
      <c r="J26" s="75">
        <v>0.12590000000000001</v>
      </c>
      <c r="K26" s="81">
        <v>435</v>
      </c>
      <c r="L26" s="56"/>
      <c r="M26" s="34">
        <f t="shared" si="5"/>
        <v>375</v>
      </c>
      <c r="N26" s="34">
        <f t="shared" si="6"/>
        <v>60</v>
      </c>
      <c r="O26" s="36">
        <f t="shared" si="2"/>
        <v>0.13793103448275862</v>
      </c>
    </row>
    <row r="27" spans="1:15" x14ac:dyDescent="0.25">
      <c r="A27" s="39">
        <v>10117</v>
      </c>
      <c r="B27" s="30" t="s">
        <v>36</v>
      </c>
      <c r="C27" s="73" t="s">
        <v>73</v>
      </c>
      <c r="D27" s="44" t="s">
        <v>89</v>
      </c>
      <c r="E27" s="77">
        <v>753</v>
      </c>
      <c r="F27" s="39">
        <v>807</v>
      </c>
      <c r="G27" s="39">
        <f t="shared" si="3"/>
        <v>54</v>
      </c>
      <c r="H27" s="39">
        <v>166</v>
      </c>
      <c r="I27" s="39">
        <f t="shared" si="4"/>
        <v>641</v>
      </c>
      <c r="J27" s="75">
        <v>0.79430000000000001</v>
      </c>
      <c r="K27" s="29">
        <v>807</v>
      </c>
      <c r="L27" s="29">
        <v>0</v>
      </c>
      <c r="M27" s="34">
        <f t="shared" si="5"/>
        <v>166</v>
      </c>
      <c r="N27" s="34">
        <f t="shared" si="6"/>
        <v>641</v>
      </c>
      <c r="O27" s="36">
        <f t="shared" si="2"/>
        <v>0.79429987608426267</v>
      </c>
    </row>
    <row r="28" spans="1:15" x14ac:dyDescent="0.25">
      <c r="A28" s="39">
        <v>10118</v>
      </c>
      <c r="B28" s="30" t="s">
        <v>36</v>
      </c>
      <c r="C28" s="73" t="s">
        <v>73</v>
      </c>
      <c r="D28" s="44" t="s">
        <v>90</v>
      </c>
      <c r="E28" s="77">
        <v>285</v>
      </c>
      <c r="F28" s="39">
        <v>323</v>
      </c>
      <c r="G28" s="39">
        <f t="shared" si="3"/>
        <v>38</v>
      </c>
      <c r="H28" s="39">
        <v>308</v>
      </c>
      <c r="I28" s="39">
        <f t="shared" si="4"/>
        <v>15</v>
      </c>
      <c r="J28" s="75">
        <v>0</v>
      </c>
      <c r="K28" s="39">
        <v>323</v>
      </c>
      <c r="L28" s="56"/>
      <c r="M28" s="34">
        <f t="shared" si="5"/>
        <v>308</v>
      </c>
      <c r="N28" s="34">
        <f t="shared" si="6"/>
        <v>15</v>
      </c>
      <c r="O28" s="36">
        <f t="shared" si="2"/>
        <v>4.6439628482972138E-2</v>
      </c>
    </row>
    <row r="29" spans="1:15" x14ac:dyDescent="0.25">
      <c r="A29" s="39">
        <v>10119</v>
      </c>
      <c r="B29" s="30" t="s">
        <v>36</v>
      </c>
      <c r="C29" s="73" t="s">
        <v>73</v>
      </c>
      <c r="D29" s="44" t="s">
        <v>91</v>
      </c>
      <c r="E29" s="77">
        <v>580</v>
      </c>
      <c r="F29" s="39">
        <v>599</v>
      </c>
      <c r="G29" s="39">
        <f t="shared" si="3"/>
        <v>19</v>
      </c>
      <c r="H29" s="39">
        <v>554</v>
      </c>
      <c r="I29" s="39">
        <f t="shared" si="4"/>
        <v>45</v>
      </c>
      <c r="J29" s="75">
        <v>7.51E-2</v>
      </c>
      <c r="K29" s="39">
        <v>590</v>
      </c>
      <c r="L29" s="56"/>
      <c r="M29" s="34">
        <f t="shared" si="5"/>
        <v>554</v>
      </c>
      <c r="N29" s="34">
        <f t="shared" si="6"/>
        <v>36</v>
      </c>
      <c r="O29" s="36">
        <f t="shared" si="2"/>
        <v>6.1016949152542375E-2</v>
      </c>
    </row>
    <row r="30" spans="1:15" x14ac:dyDescent="0.25">
      <c r="A30" s="39">
        <v>10120</v>
      </c>
      <c r="B30" s="30" t="s">
        <v>36</v>
      </c>
      <c r="C30" s="73" t="s">
        <v>73</v>
      </c>
      <c r="D30" s="44" t="s">
        <v>92</v>
      </c>
      <c r="E30" s="78">
        <v>1205</v>
      </c>
      <c r="F30" s="32">
        <v>1279</v>
      </c>
      <c r="G30" s="32">
        <f t="shared" si="3"/>
        <v>74</v>
      </c>
      <c r="H30" s="39">
        <v>936</v>
      </c>
      <c r="I30" s="32">
        <f t="shared" si="4"/>
        <v>343</v>
      </c>
      <c r="J30" s="75">
        <v>0</v>
      </c>
      <c r="K30" s="32">
        <v>1261</v>
      </c>
      <c r="L30" s="56"/>
      <c r="M30" s="34">
        <f t="shared" si="5"/>
        <v>936</v>
      </c>
      <c r="N30" s="35">
        <f t="shared" si="6"/>
        <v>325</v>
      </c>
      <c r="O30" s="36">
        <f t="shared" si="2"/>
        <v>0.25773195876288657</v>
      </c>
    </row>
    <row r="31" spans="1:15" x14ac:dyDescent="0.25">
      <c r="A31" s="39">
        <v>10121</v>
      </c>
      <c r="B31" s="30" t="s">
        <v>36</v>
      </c>
      <c r="C31" s="73" t="s">
        <v>73</v>
      </c>
      <c r="D31" s="44" t="s">
        <v>93</v>
      </c>
      <c r="E31" s="77">
        <v>249</v>
      </c>
      <c r="F31" s="39">
        <v>274</v>
      </c>
      <c r="G31" s="39">
        <f t="shared" si="3"/>
        <v>25</v>
      </c>
      <c r="H31" s="39">
        <v>185</v>
      </c>
      <c r="I31" s="39">
        <f t="shared" si="4"/>
        <v>89</v>
      </c>
      <c r="J31" s="75">
        <v>0.32479999999999998</v>
      </c>
      <c r="K31" s="39">
        <v>277</v>
      </c>
      <c r="L31" s="56"/>
      <c r="M31" s="34">
        <f t="shared" si="5"/>
        <v>185</v>
      </c>
      <c r="N31" s="34">
        <f t="shared" si="6"/>
        <v>92</v>
      </c>
      <c r="O31" s="36">
        <f t="shared" si="2"/>
        <v>0.33212996389891697</v>
      </c>
    </row>
    <row r="32" spans="1:15" x14ac:dyDescent="0.25">
      <c r="A32" s="39">
        <v>10201</v>
      </c>
      <c r="B32" s="30" t="s">
        <v>36</v>
      </c>
      <c r="C32" s="73" t="s">
        <v>94</v>
      </c>
      <c r="D32" s="44" t="s">
        <v>94</v>
      </c>
      <c r="E32" s="78">
        <v>2804</v>
      </c>
      <c r="F32" s="32">
        <v>3304</v>
      </c>
      <c r="G32" s="32">
        <f t="shared" si="3"/>
        <v>500</v>
      </c>
      <c r="H32" s="39">
        <v>653</v>
      </c>
      <c r="I32" s="32">
        <f t="shared" si="4"/>
        <v>2651</v>
      </c>
      <c r="J32" s="75">
        <v>0.8024</v>
      </c>
      <c r="K32" s="32">
        <v>3307</v>
      </c>
      <c r="L32" s="56"/>
      <c r="M32" s="34">
        <f t="shared" si="5"/>
        <v>653</v>
      </c>
      <c r="N32" s="35">
        <f t="shared" si="6"/>
        <v>2654</v>
      </c>
      <c r="O32" s="36">
        <f t="shared" si="2"/>
        <v>0.80254006652555188</v>
      </c>
    </row>
    <row r="33" spans="1:15" x14ac:dyDescent="0.25">
      <c r="A33" s="39">
        <v>10202</v>
      </c>
      <c r="B33" s="30" t="s">
        <v>36</v>
      </c>
      <c r="C33" s="73" t="s">
        <v>94</v>
      </c>
      <c r="D33" s="44" t="s">
        <v>95</v>
      </c>
      <c r="E33" s="78">
        <v>9334</v>
      </c>
      <c r="F33" s="32">
        <v>10300</v>
      </c>
      <c r="G33" s="32">
        <f t="shared" si="3"/>
        <v>966</v>
      </c>
      <c r="H33" s="32">
        <v>5121</v>
      </c>
      <c r="I33" s="32">
        <f t="shared" si="4"/>
        <v>5179</v>
      </c>
      <c r="J33" s="75">
        <v>0</v>
      </c>
      <c r="K33" s="32">
        <v>10149</v>
      </c>
      <c r="L33" s="29">
        <v>117</v>
      </c>
      <c r="M33" s="35">
        <f t="shared" si="5"/>
        <v>5238</v>
      </c>
      <c r="N33" s="35">
        <f t="shared" si="6"/>
        <v>4911</v>
      </c>
      <c r="O33" s="36">
        <f t="shared" si="2"/>
        <v>0.48389003842743128</v>
      </c>
    </row>
    <row r="34" spans="1:15" x14ac:dyDescent="0.25">
      <c r="A34" s="39">
        <v>10203</v>
      </c>
      <c r="B34" s="30" t="s">
        <v>36</v>
      </c>
      <c r="C34" s="73" t="s">
        <v>94</v>
      </c>
      <c r="D34" s="44" t="s">
        <v>96</v>
      </c>
      <c r="E34" s="78">
        <v>4207</v>
      </c>
      <c r="F34" s="32">
        <v>4787</v>
      </c>
      <c r="G34" s="32">
        <f t="shared" si="3"/>
        <v>580</v>
      </c>
      <c r="H34" s="32">
        <v>2292</v>
      </c>
      <c r="I34" s="32">
        <f t="shared" si="4"/>
        <v>2495</v>
      </c>
      <c r="J34" s="75">
        <v>0.5212</v>
      </c>
      <c r="K34" s="80">
        <v>4660</v>
      </c>
      <c r="L34" s="29">
        <v>0</v>
      </c>
      <c r="M34" s="35">
        <f t="shared" si="5"/>
        <v>2292</v>
      </c>
      <c r="N34" s="35">
        <f t="shared" si="6"/>
        <v>2368</v>
      </c>
      <c r="O34" s="36">
        <f t="shared" si="2"/>
        <v>0.50815450643776827</v>
      </c>
    </row>
    <row r="35" spans="1:15" x14ac:dyDescent="0.25">
      <c r="A35" s="39">
        <v>10204</v>
      </c>
      <c r="B35" s="30" t="s">
        <v>36</v>
      </c>
      <c r="C35" s="73" t="s">
        <v>94</v>
      </c>
      <c r="D35" s="44" t="s">
        <v>97</v>
      </c>
      <c r="E35" s="78">
        <v>1210</v>
      </c>
      <c r="F35" s="32">
        <v>1292</v>
      </c>
      <c r="G35" s="32">
        <f t="shared" si="3"/>
        <v>82</v>
      </c>
      <c r="H35" s="39">
        <v>856</v>
      </c>
      <c r="I35" s="32">
        <f t="shared" si="4"/>
        <v>436</v>
      </c>
      <c r="J35" s="75">
        <v>0.33750000000000002</v>
      </c>
      <c r="K35" s="65">
        <v>1292</v>
      </c>
      <c r="L35" s="29">
        <v>370</v>
      </c>
      <c r="M35" s="34">
        <f t="shared" si="5"/>
        <v>1226</v>
      </c>
      <c r="N35" s="35">
        <f t="shared" si="6"/>
        <v>66</v>
      </c>
      <c r="O35" s="36">
        <f t="shared" si="2"/>
        <v>5.108359133126935E-2</v>
      </c>
    </row>
    <row r="36" spans="1:15" x14ac:dyDescent="0.25">
      <c r="A36" s="39">
        <v>10205</v>
      </c>
      <c r="B36" s="30" t="s">
        <v>36</v>
      </c>
      <c r="C36" s="73" t="s">
        <v>94</v>
      </c>
      <c r="D36" s="44" t="s">
        <v>98</v>
      </c>
      <c r="E36" s="78">
        <v>22311</v>
      </c>
      <c r="F36" s="32">
        <v>27985</v>
      </c>
      <c r="G36" s="32">
        <f t="shared" si="3"/>
        <v>5674</v>
      </c>
      <c r="H36" s="32">
        <v>5635</v>
      </c>
      <c r="I36" s="32">
        <f t="shared" si="4"/>
        <v>22350</v>
      </c>
      <c r="J36" s="75">
        <v>0</v>
      </c>
      <c r="K36" s="32">
        <v>28493</v>
      </c>
      <c r="L36" s="29">
        <v>412</v>
      </c>
      <c r="M36" s="35">
        <f t="shared" si="5"/>
        <v>6047</v>
      </c>
      <c r="N36" s="35">
        <f t="shared" si="6"/>
        <v>22446</v>
      </c>
      <c r="O36" s="36">
        <f t="shared" si="2"/>
        <v>0.78777243533499453</v>
      </c>
    </row>
    <row r="37" spans="1:15" x14ac:dyDescent="0.25">
      <c r="A37" s="39">
        <v>10206</v>
      </c>
      <c r="B37" s="30" t="s">
        <v>36</v>
      </c>
      <c r="C37" s="73" t="s">
        <v>94</v>
      </c>
      <c r="D37" s="44" t="s">
        <v>99</v>
      </c>
      <c r="E37" s="78">
        <v>3085</v>
      </c>
      <c r="F37" s="32">
        <v>3328</v>
      </c>
      <c r="G37" s="32">
        <f t="shared" si="3"/>
        <v>243</v>
      </c>
      <c r="H37" s="32">
        <v>2379</v>
      </c>
      <c r="I37" s="32">
        <f t="shared" si="4"/>
        <v>949</v>
      </c>
      <c r="J37" s="75">
        <v>0</v>
      </c>
      <c r="K37" s="32">
        <v>3241</v>
      </c>
      <c r="L37" s="29">
        <v>275</v>
      </c>
      <c r="M37" s="35">
        <f t="shared" si="5"/>
        <v>2654</v>
      </c>
      <c r="N37" s="35">
        <f t="shared" si="6"/>
        <v>587</v>
      </c>
      <c r="O37" s="36">
        <f t="shared" si="2"/>
        <v>0.18111693921629127</v>
      </c>
    </row>
    <row r="38" spans="1:15" x14ac:dyDescent="0.25">
      <c r="A38" s="39">
        <v>10301</v>
      </c>
      <c r="B38" s="30" t="s">
        <v>36</v>
      </c>
      <c r="C38" s="73" t="s">
        <v>100</v>
      </c>
      <c r="D38" s="44" t="s">
        <v>101</v>
      </c>
      <c r="E38" s="78">
        <v>1180</v>
      </c>
      <c r="F38" s="32">
        <v>1354</v>
      </c>
      <c r="G38" s="32">
        <f t="shared" si="3"/>
        <v>174</v>
      </c>
      <c r="H38" s="39">
        <v>996</v>
      </c>
      <c r="I38" s="32">
        <f t="shared" si="4"/>
        <v>358</v>
      </c>
      <c r="J38" s="75">
        <v>0.26440000000000002</v>
      </c>
      <c r="K38" s="32">
        <v>1332</v>
      </c>
      <c r="L38" s="56"/>
      <c r="M38" s="34">
        <f t="shared" si="5"/>
        <v>996</v>
      </c>
      <c r="N38" s="35">
        <f t="shared" si="6"/>
        <v>336</v>
      </c>
      <c r="O38" s="36">
        <f t="shared" si="2"/>
        <v>0.25225225225225223</v>
      </c>
    </row>
    <row r="39" spans="1:15" x14ac:dyDescent="0.25">
      <c r="A39" s="39">
        <v>10302</v>
      </c>
      <c r="B39" s="30" t="s">
        <v>36</v>
      </c>
      <c r="C39" s="73" t="s">
        <v>100</v>
      </c>
      <c r="D39" s="44" t="s">
        <v>102</v>
      </c>
      <c r="E39" s="77">
        <v>302</v>
      </c>
      <c r="F39" s="39">
        <v>321</v>
      </c>
      <c r="G39" s="39">
        <f t="shared" si="3"/>
        <v>19</v>
      </c>
      <c r="H39" s="39">
        <v>280</v>
      </c>
      <c r="I39" s="39">
        <f t="shared" si="4"/>
        <v>41</v>
      </c>
      <c r="J39" s="75">
        <v>0.12770000000000001</v>
      </c>
      <c r="K39" s="39">
        <v>319</v>
      </c>
      <c r="L39" s="56"/>
      <c r="M39" s="34">
        <f t="shared" si="5"/>
        <v>280</v>
      </c>
      <c r="N39" s="34">
        <f t="shared" si="6"/>
        <v>39</v>
      </c>
      <c r="O39" s="36">
        <f t="shared" si="2"/>
        <v>0.12225705329153605</v>
      </c>
    </row>
    <row r="40" spans="1:15" x14ac:dyDescent="0.25">
      <c r="A40" s="39">
        <v>10303</v>
      </c>
      <c r="B40" s="30" t="s">
        <v>36</v>
      </c>
      <c r="C40" s="73" t="s">
        <v>100</v>
      </c>
      <c r="D40" s="44" t="s">
        <v>103</v>
      </c>
      <c r="E40" s="77">
        <v>283</v>
      </c>
      <c r="F40" s="39">
        <v>301</v>
      </c>
      <c r="G40" s="39">
        <f t="shared" si="3"/>
        <v>18</v>
      </c>
      <c r="H40" s="39">
        <v>225</v>
      </c>
      <c r="I40" s="39">
        <f t="shared" si="4"/>
        <v>76</v>
      </c>
      <c r="J40" s="75">
        <v>0.2525</v>
      </c>
      <c r="K40" s="39">
        <v>301</v>
      </c>
      <c r="L40" s="56"/>
      <c r="M40" s="34">
        <f t="shared" si="5"/>
        <v>225</v>
      </c>
      <c r="N40" s="34">
        <f t="shared" si="6"/>
        <v>76</v>
      </c>
      <c r="O40" s="36">
        <f t="shared" si="2"/>
        <v>0.25249169435215946</v>
      </c>
    </row>
    <row r="41" spans="1:15" x14ac:dyDescent="0.25">
      <c r="A41" s="39">
        <v>10304</v>
      </c>
      <c r="B41" s="30" t="s">
        <v>36</v>
      </c>
      <c r="C41" s="73" t="s">
        <v>100</v>
      </c>
      <c r="D41" s="44" t="s">
        <v>104</v>
      </c>
      <c r="E41" s="77">
        <v>778</v>
      </c>
      <c r="F41" s="39">
        <v>819</v>
      </c>
      <c r="G41" s="39">
        <f t="shared" si="3"/>
        <v>41</v>
      </c>
      <c r="H41" s="39">
        <v>441</v>
      </c>
      <c r="I41" s="39">
        <f t="shared" si="4"/>
        <v>378</v>
      </c>
      <c r="J41" s="75">
        <v>0.46150000000000002</v>
      </c>
      <c r="K41" s="39">
        <v>825</v>
      </c>
      <c r="L41" s="56"/>
      <c r="M41" s="34">
        <f t="shared" si="5"/>
        <v>441</v>
      </c>
      <c r="N41" s="34">
        <f t="shared" si="6"/>
        <v>384</v>
      </c>
      <c r="O41" s="36">
        <f t="shared" si="2"/>
        <v>0.46545454545454545</v>
      </c>
    </row>
    <row r="42" spans="1:15" x14ac:dyDescent="0.25">
      <c r="A42" s="39">
        <v>10305</v>
      </c>
      <c r="B42" s="30" t="s">
        <v>36</v>
      </c>
      <c r="C42" s="73" t="s">
        <v>100</v>
      </c>
      <c r="D42" s="44" t="s">
        <v>105</v>
      </c>
      <c r="E42" s="77">
        <v>658</v>
      </c>
      <c r="F42" s="39">
        <v>694</v>
      </c>
      <c r="G42" s="39">
        <f t="shared" si="3"/>
        <v>36</v>
      </c>
      <c r="H42" s="39">
        <v>476</v>
      </c>
      <c r="I42" s="39">
        <f t="shared" si="4"/>
        <v>218</v>
      </c>
      <c r="J42" s="75">
        <v>0.31409999999999999</v>
      </c>
      <c r="K42" s="39">
        <v>684</v>
      </c>
      <c r="L42" s="56"/>
      <c r="M42" s="34">
        <f t="shared" si="5"/>
        <v>476</v>
      </c>
      <c r="N42" s="34">
        <f t="shared" si="6"/>
        <v>208</v>
      </c>
      <c r="O42" s="36">
        <f t="shared" si="2"/>
        <v>0.30409356725146197</v>
      </c>
    </row>
    <row r="43" spans="1:15" x14ac:dyDescent="0.25">
      <c r="A43" s="39">
        <v>10306</v>
      </c>
      <c r="B43" s="30" t="s">
        <v>36</v>
      </c>
      <c r="C43" s="73" t="s">
        <v>100</v>
      </c>
      <c r="D43" s="44" t="s">
        <v>106</v>
      </c>
      <c r="E43" s="78">
        <v>2223</v>
      </c>
      <c r="F43" s="32">
        <v>2442</v>
      </c>
      <c r="G43" s="32">
        <f t="shared" si="3"/>
        <v>219</v>
      </c>
      <c r="H43" s="32">
        <v>1366</v>
      </c>
      <c r="I43" s="32">
        <f t="shared" si="4"/>
        <v>1076</v>
      </c>
      <c r="J43" s="75">
        <v>0.44059999999999999</v>
      </c>
      <c r="K43" s="32">
        <v>2442</v>
      </c>
      <c r="L43" s="29">
        <v>1076</v>
      </c>
      <c r="M43" s="35">
        <f t="shared" si="5"/>
        <v>2442</v>
      </c>
      <c r="N43" s="35">
        <f t="shared" si="6"/>
        <v>0</v>
      </c>
      <c r="O43" s="36">
        <f t="shared" si="2"/>
        <v>0</v>
      </c>
    </row>
    <row r="44" spans="1:15" x14ac:dyDescent="0.25">
      <c r="A44" s="39">
        <v>10307</v>
      </c>
      <c r="B44" s="30" t="s">
        <v>36</v>
      </c>
      <c r="C44" s="73" t="s">
        <v>100</v>
      </c>
      <c r="D44" s="44" t="s">
        <v>107</v>
      </c>
      <c r="E44" s="78">
        <v>2138</v>
      </c>
      <c r="F44" s="32">
        <v>2423</v>
      </c>
      <c r="G44" s="32">
        <f t="shared" si="3"/>
        <v>285</v>
      </c>
      <c r="H44" s="32">
        <v>1437</v>
      </c>
      <c r="I44" s="32">
        <f t="shared" si="4"/>
        <v>986</v>
      </c>
      <c r="J44" s="75">
        <v>0.40689999999999998</v>
      </c>
      <c r="K44" s="32">
        <v>2372</v>
      </c>
      <c r="L44" s="56"/>
      <c r="M44" s="35">
        <f t="shared" si="5"/>
        <v>1437</v>
      </c>
      <c r="N44" s="35">
        <f t="shared" si="6"/>
        <v>935</v>
      </c>
      <c r="O44" s="36">
        <f t="shared" si="2"/>
        <v>0.39418212478920744</v>
      </c>
    </row>
    <row r="45" spans="1:15" x14ac:dyDescent="0.25">
      <c r="A45" s="39">
        <v>10308</v>
      </c>
      <c r="B45" s="30" t="s">
        <v>36</v>
      </c>
      <c r="C45" s="73" t="s">
        <v>100</v>
      </c>
      <c r="D45" s="44" t="s">
        <v>108</v>
      </c>
      <c r="E45" s="77">
        <v>206</v>
      </c>
      <c r="F45" s="39">
        <v>219</v>
      </c>
      <c r="G45" s="39">
        <f t="shared" si="3"/>
        <v>13</v>
      </c>
      <c r="H45" s="39">
        <v>117</v>
      </c>
      <c r="I45" s="39">
        <f t="shared" si="4"/>
        <v>102</v>
      </c>
      <c r="J45" s="75">
        <v>0.46579999999999999</v>
      </c>
      <c r="K45" s="39">
        <v>218</v>
      </c>
      <c r="L45" s="56"/>
      <c r="M45" s="34">
        <f t="shared" si="5"/>
        <v>117</v>
      </c>
      <c r="N45" s="34">
        <f t="shared" si="6"/>
        <v>101</v>
      </c>
      <c r="O45" s="36">
        <f t="shared" si="2"/>
        <v>0.46330275229357798</v>
      </c>
    </row>
    <row r="46" spans="1:15" x14ac:dyDescent="0.25">
      <c r="A46" s="39">
        <v>10309</v>
      </c>
      <c r="B46" s="30" t="s">
        <v>36</v>
      </c>
      <c r="C46" s="73" t="s">
        <v>100</v>
      </c>
      <c r="D46" s="44" t="s">
        <v>109</v>
      </c>
      <c r="E46" s="77">
        <v>501</v>
      </c>
      <c r="F46" s="39">
        <v>535</v>
      </c>
      <c r="G46" s="39">
        <f t="shared" si="3"/>
        <v>34</v>
      </c>
      <c r="H46" s="39">
        <v>374</v>
      </c>
      <c r="I46" s="39">
        <f t="shared" si="4"/>
        <v>161</v>
      </c>
      <c r="J46" s="75">
        <v>0.3009</v>
      </c>
      <c r="K46" s="39">
        <v>551</v>
      </c>
      <c r="L46" s="56"/>
      <c r="M46" s="34">
        <f t="shared" si="5"/>
        <v>374</v>
      </c>
      <c r="N46" s="34">
        <f t="shared" si="6"/>
        <v>177</v>
      </c>
      <c r="O46" s="36">
        <f t="shared" si="2"/>
        <v>0.32123411978221417</v>
      </c>
    </row>
    <row r="47" spans="1:15" x14ac:dyDescent="0.25">
      <c r="A47" s="39">
        <v>10310</v>
      </c>
      <c r="B47" s="30" t="s">
        <v>36</v>
      </c>
      <c r="C47" s="73" t="s">
        <v>100</v>
      </c>
      <c r="D47" s="44" t="s">
        <v>110</v>
      </c>
      <c r="E47" s="78">
        <v>1495</v>
      </c>
      <c r="F47" s="32">
        <v>1656</v>
      </c>
      <c r="G47" s="32">
        <f t="shared" si="3"/>
        <v>161</v>
      </c>
      <c r="H47" s="39">
        <v>871</v>
      </c>
      <c r="I47" s="32">
        <f t="shared" si="4"/>
        <v>785</v>
      </c>
      <c r="J47" s="75">
        <v>0.47399999999999998</v>
      </c>
      <c r="K47" s="32">
        <v>1678</v>
      </c>
      <c r="L47" s="56"/>
      <c r="M47" s="34">
        <f t="shared" si="5"/>
        <v>871</v>
      </c>
      <c r="N47" s="35">
        <f t="shared" si="6"/>
        <v>807</v>
      </c>
      <c r="O47" s="36">
        <f t="shared" si="2"/>
        <v>0.48092967818831944</v>
      </c>
    </row>
    <row r="48" spans="1:15" x14ac:dyDescent="0.25">
      <c r="A48" s="39">
        <v>10311</v>
      </c>
      <c r="B48" s="30" t="s">
        <v>36</v>
      </c>
      <c r="C48" s="73" t="s">
        <v>100</v>
      </c>
      <c r="D48" s="44" t="s">
        <v>111</v>
      </c>
      <c r="E48" s="77">
        <v>819</v>
      </c>
      <c r="F48" s="39">
        <v>868</v>
      </c>
      <c r="G48" s="39">
        <f t="shared" si="3"/>
        <v>49</v>
      </c>
      <c r="H48" s="39">
        <v>608</v>
      </c>
      <c r="I48" s="39">
        <f t="shared" si="4"/>
        <v>260</v>
      </c>
      <c r="J48" s="75">
        <v>0</v>
      </c>
      <c r="K48" s="39">
        <v>837</v>
      </c>
      <c r="L48" s="56"/>
      <c r="M48" s="34">
        <f t="shared" si="5"/>
        <v>608</v>
      </c>
      <c r="N48" s="34">
        <f t="shared" si="6"/>
        <v>229</v>
      </c>
      <c r="O48" s="36">
        <f t="shared" si="2"/>
        <v>0.27359617682198328</v>
      </c>
    </row>
    <row r="49" spans="1:15" x14ac:dyDescent="0.25">
      <c r="A49" s="39">
        <v>10312</v>
      </c>
      <c r="B49" s="30" t="s">
        <v>36</v>
      </c>
      <c r="C49" s="73" t="s">
        <v>100</v>
      </c>
      <c r="D49" s="44" t="s">
        <v>112</v>
      </c>
      <c r="E49" s="78">
        <v>5509</v>
      </c>
      <c r="F49" s="32">
        <v>5802</v>
      </c>
      <c r="G49" s="32">
        <f t="shared" si="3"/>
        <v>293</v>
      </c>
      <c r="H49" s="32">
        <v>2479</v>
      </c>
      <c r="I49" s="32">
        <f t="shared" si="4"/>
        <v>3323</v>
      </c>
      <c r="J49" s="75">
        <v>0.57269999999999999</v>
      </c>
      <c r="K49" s="32">
        <v>5757</v>
      </c>
      <c r="L49" s="29">
        <v>0</v>
      </c>
      <c r="M49" s="35">
        <f t="shared" si="5"/>
        <v>2479</v>
      </c>
      <c r="N49" s="35">
        <f t="shared" si="6"/>
        <v>3278</v>
      </c>
      <c r="O49" s="36">
        <f t="shared" si="2"/>
        <v>0.56939378148341147</v>
      </c>
    </row>
    <row r="50" spans="1:15" x14ac:dyDescent="0.25">
      <c r="A50" s="39">
        <v>10401</v>
      </c>
      <c r="B50" s="30" t="s">
        <v>36</v>
      </c>
      <c r="C50" s="73" t="s">
        <v>113</v>
      </c>
      <c r="D50" s="44" t="s">
        <v>114</v>
      </c>
      <c r="E50" s="78">
        <v>15233</v>
      </c>
      <c r="F50" s="32">
        <v>17899</v>
      </c>
      <c r="G50" s="32">
        <f t="shared" si="3"/>
        <v>2666</v>
      </c>
      <c r="H50" s="32">
        <v>2692</v>
      </c>
      <c r="I50" s="32">
        <f t="shared" si="4"/>
        <v>15207</v>
      </c>
      <c r="J50" s="75">
        <v>0</v>
      </c>
      <c r="K50" s="32">
        <v>17368</v>
      </c>
      <c r="L50" s="29">
        <v>799</v>
      </c>
      <c r="M50" s="35">
        <f t="shared" si="5"/>
        <v>3491</v>
      </c>
      <c r="N50" s="35">
        <f t="shared" si="6"/>
        <v>13877</v>
      </c>
      <c r="O50" s="36">
        <f t="shared" si="2"/>
        <v>0.79899815753109171</v>
      </c>
    </row>
    <row r="51" spans="1:15" x14ac:dyDescent="0.25">
      <c r="A51" s="39">
        <v>10402</v>
      </c>
      <c r="B51" s="30" t="s">
        <v>36</v>
      </c>
      <c r="C51" s="73" t="s">
        <v>113</v>
      </c>
      <c r="D51" s="44" t="s">
        <v>115</v>
      </c>
      <c r="E51" s="78">
        <v>9213</v>
      </c>
      <c r="F51" s="32">
        <v>12213</v>
      </c>
      <c r="G51" s="32">
        <f t="shared" si="3"/>
        <v>3000</v>
      </c>
      <c r="H51" s="32">
        <v>2075</v>
      </c>
      <c r="I51" s="32">
        <f t="shared" si="4"/>
        <v>10138</v>
      </c>
      <c r="J51" s="75">
        <v>0.83009999999999995</v>
      </c>
      <c r="K51" s="32">
        <v>12537</v>
      </c>
      <c r="L51" s="56"/>
      <c r="M51" s="35">
        <f t="shared" si="5"/>
        <v>2075</v>
      </c>
      <c r="N51" s="35">
        <f t="shared" si="6"/>
        <v>10462</v>
      </c>
      <c r="O51" s="36">
        <f t="shared" si="2"/>
        <v>0.83448990986679428</v>
      </c>
    </row>
    <row r="52" spans="1:15" x14ac:dyDescent="0.25">
      <c r="A52" s="39">
        <v>10403</v>
      </c>
      <c r="B52" s="30" t="s">
        <v>36</v>
      </c>
      <c r="C52" s="73" t="s">
        <v>113</v>
      </c>
      <c r="D52" s="44" t="s">
        <v>116</v>
      </c>
      <c r="E52" s="78">
        <v>13903</v>
      </c>
      <c r="F52" s="32">
        <v>17543</v>
      </c>
      <c r="G52" s="32">
        <f t="shared" si="3"/>
        <v>3640</v>
      </c>
      <c r="H52" s="32">
        <v>2687</v>
      </c>
      <c r="I52" s="32">
        <f t="shared" si="4"/>
        <v>14856</v>
      </c>
      <c r="J52" s="75">
        <v>0</v>
      </c>
      <c r="K52" s="32">
        <v>17960</v>
      </c>
      <c r="L52" s="56"/>
      <c r="M52" s="35">
        <f t="shared" si="5"/>
        <v>2687</v>
      </c>
      <c r="N52" s="35">
        <f t="shared" si="6"/>
        <v>15273</v>
      </c>
      <c r="O52" s="36">
        <f t="shared" si="2"/>
        <v>0.85038975501113589</v>
      </c>
    </row>
    <row r="53" spans="1:15" x14ac:dyDescent="0.25">
      <c r="A53" s="39">
        <v>10501</v>
      </c>
      <c r="B53" s="30" t="s">
        <v>36</v>
      </c>
      <c r="C53" s="73" t="s">
        <v>117</v>
      </c>
      <c r="D53" s="44" t="s">
        <v>118</v>
      </c>
      <c r="E53" s="78">
        <v>2148</v>
      </c>
      <c r="F53" s="32">
        <v>2381</v>
      </c>
      <c r="G53" s="32">
        <f t="shared" si="3"/>
        <v>233</v>
      </c>
      <c r="H53" s="32">
        <v>1965</v>
      </c>
      <c r="I53" s="32">
        <f t="shared" si="4"/>
        <v>416</v>
      </c>
      <c r="J53" s="75">
        <v>0</v>
      </c>
      <c r="K53" s="32">
        <v>2375</v>
      </c>
      <c r="L53" s="56"/>
      <c r="M53" s="35">
        <f t="shared" si="5"/>
        <v>1965</v>
      </c>
      <c r="N53" s="35">
        <f t="shared" si="6"/>
        <v>410</v>
      </c>
      <c r="O53" s="36">
        <f t="shared" si="2"/>
        <v>0.17263157894736841</v>
      </c>
    </row>
    <row r="54" spans="1:15" x14ac:dyDescent="0.25">
      <c r="A54" s="39">
        <v>10502</v>
      </c>
      <c r="B54" s="30" t="s">
        <v>36</v>
      </c>
      <c r="C54" s="73" t="s">
        <v>117</v>
      </c>
      <c r="D54" s="44" t="s">
        <v>119</v>
      </c>
      <c r="E54" s="78">
        <v>3543</v>
      </c>
      <c r="F54" s="32">
        <v>4043</v>
      </c>
      <c r="G54" s="32">
        <f t="shared" si="3"/>
        <v>500</v>
      </c>
      <c r="H54" s="32">
        <v>2114</v>
      </c>
      <c r="I54" s="32">
        <f t="shared" si="4"/>
        <v>1929</v>
      </c>
      <c r="J54" s="75">
        <v>0</v>
      </c>
      <c r="K54" s="32">
        <v>4067</v>
      </c>
      <c r="L54" s="29">
        <v>172</v>
      </c>
      <c r="M54" s="35">
        <f t="shared" si="5"/>
        <v>2286</v>
      </c>
      <c r="N54" s="35">
        <f t="shared" si="6"/>
        <v>1781</v>
      </c>
      <c r="O54" s="36">
        <f t="shared" si="2"/>
        <v>0.43791492500614704</v>
      </c>
    </row>
    <row r="55" spans="1:15" x14ac:dyDescent="0.25">
      <c r="A55" s="39">
        <v>10503</v>
      </c>
      <c r="B55" s="30" t="s">
        <v>36</v>
      </c>
      <c r="C55" s="73" t="s">
        <v>117</v>
      </c>
      <c r="D55" s="44" t="s">
        <v>120</v>
      </c>
      <c r="E55" s="78">
        <v>1808</v>
      </c>
      <c r="F55" s="32">
        <v>2068</v>
      </c>
      <c r="G55" s="32">
        <f t="shared" si="3"/>
        <v>260</v>
      </c>
      <c r="H55" s="39">
        <v>388</v>
      </c>
      <c r="I55" s="32">
        <f t="shared" si="4"/>
        <v>1680</v>
      </c>
      <c r="J55" s="75">
        <v>0.81240000000000001</v>
      </c>
      <c r="K55" s="32">
        <v>2045</v>
      </c>
      <c r="L55" s="56"/>
      <c r="M55" s="34">
        <f t="shared" si="5"/>
        <v>388</v>
      </c>
      <c r="N55" s="35">
        <f t="shared" si="6"/>
        <v>1657</v>
      </c>
      <c r="O55" s="36">
        <f t="shared" si="2"/>
        <v>0.81026894865525667</v>
      </c>
    </row>
    <row r="56" spans="1:15" x14ac:dyDescent="0.25">
      <c r="A56" s="39">
        <v>10504</v>
      </c>
      <c r="B56" s="30" t="s">
        <v>36</v>
      </c>
      <c r="C56" s="73" t="s">
        <v>117</v>
      </c>
      <c r="D56" s="44" t="s">
        <v>121</v>
      </c>
      <c r="E56" s="78">
        <v>1845</v>
      </c>
      <c r="F56" s="32">
        <v>1975</v>
      </c>
      <c r="G56" s="32">
        <f t="shared" si="3"/>
        <v>130</v>
      </c>
      <c r="H56" s="32">
        <v>1845</v>
      </c>
      <c r="I56" s="32">
        <f t="shared" si="4"/>
        <v>130</v>
      </c>
      <c r="J56" s="75">
        <v>6.5799999999999997E-2</v>
      </c>
      <c r="K56" s="32">
        <v>1933</v>
      </c>
      <c r="L56" s="56"/>
      <c r="M56" s="35">
        <f t="shared" si="5"/>
        <v>1845</v>
      </c>
      <c r="N56" s="35">
        <f t="shared" si="6"/>
        <v>88</v>
      </c>
      <c r="O56" s="36">
        <f t="shared" si="2"/>
        <v>4.552509053285049E-2</v>
      </c>
    </row>
    <row r="57" spans="1:15" x14ac:dyDescent="0.25">
      <c r="A57" s="39">
        <v>10505</v>
      </c>
      <c r="B57" s="30" t="s">
        <v>36</v>
      </c>
      <c r="C57" s="73" t="s">
        <v>117</v>
      </c>
      <c r="D57" s="44" t="s">
        <v>122</v>
      </c>
      <c r="E57" s="78">
        <v>1634</v>
      </c>
      <c r="F57" s="32">
        <v>1939</v>
      </c>
      <c r="G57" s="32">
        <f t="shared" si="3"/>
        <v>305</v>
      </c>
      <c r="H57" s="32">
        <v>1047</v>
      </c>
      <c r="I57" s="32">
        <f t="shared" si="4"/>
        <v>892</v>
      </c>
      <c r="J57" s="75">
        <v>0.46</v>
      </c>
      <c r="K57" s="32">
        <v>1923</v>
      </c>
      <c r="L57" s="56"/>
      <c r="M57" s="35">
        <f t="shared" si="5"/>
        <v>1047</v>
      </c>
      <c r="N57" s="35">
        <f t="shared" si="6"/>
        <v>876</v>
      </c>
      <c r="O57" s="36">
        <f t="shared" si="2"/>
        <v>0.45553822152886114</v>
      </c>
    </row>
    <row r="58" spans="1:15" x14ac:dyDescent="0.25">
      <c r="A58" s="39">
        <v>10506</v>
      </c>
      <c r="B58" s="30" t="s">
        <v>36</v>
      </c>
      <c r="C58" s="73" t="s">
        <v>117</v>
      </c>
      <c r="D58" s="44" t="s">
        <v>123</v>
      </c>
      <c r="E58" s="77">
        <v>462</v>
      </c>
      <c r="F58" s="39">
        <v>502</v>
      </c>
      <c r="G58" s="39">
        <f t="shared" si="3"/>
        <v>40</v>
      </c>
      <c r="H58" s="39">
        <v>394</v>
      </c>
      <c r="I58" s="39">
        <f t="shared" si="4"/>
        <v>108</v>
      </c>
      <c r="J58" s="75">
        <v>0.21510000000000001</v>
      </c>
      <c r="K58" s="39">
        <v>486</v>
      </c>
      <c r="L58" s="56"/>
      <c r="M58" s="34">
        <f t="shared" si="5"/>
        <v>394</v>
      </c>
      <c r="N58" s="34">
        <f t="shared" si="6"/>
        <v>92</v>
      </c>
      <c r="O58" s="36">
        <f t="shared" si="2"/>
        <v>0.18930041152263374</v>
      </c>
    </row>
    <row r="59" spans="1:15" x14ac:dyDescent="0.25">
      <c r="A59" s="39">
        <v>10507</v>
      </c>
      <c r="B59" s="30" t="s">
        <v>36</v>
      </c>
      <c r="C59" s="73" t="s">
        <v>117</v>
      </c>
      <c r="D59" s="44" t="s">
        <v>124</v>
      </c>
      <c r="E59" s="77">
        <v>828</v>
      </c>
      <c r="F59" s="39">
        <v>892</v>
      </c>
      <c r="G59" s="39">
        <f t="shared" si="3"/>
        <v>64</v>
      </c>
      <c r="H59" s="39">
        <v>604</v>
      </c>
      <c r="I59" s="39">
        <f t="shared" si="4"/>
        <v>288</v>
      </c>
      <c r="J59" s="75">
        <v>0.32290000000000002</v>
      </c>
      <c r="K59" s="81">
        <v>883</v>
      </c>
      <c r="L59" s="56"/>
      <c r="M59" s="34">
        <f t="shared" si="5"/>
        <v>604</v>
      </c>
      <c r="N59" s="34">
        <f t="shared" si="6"/>
        <v>279</v>
      </c>
      <c r="O59" s="36">
        <f t="shared" si="2"/>
        <v>0.31596828992072479</v>
      </c>
    </row>
    <row r="60" spans="1:15" x14ac:dyDescent="0.25">
      <c r="A60" s="39">
        <v>10508</v>
      </c>
      <c r="B60" s="30" t="s">
        <v>36</v>
      </c>
      <c r="C60" s="73" t="s">
        <v>117</v>
      </c>
      <c r="D60" s="44" t="s">
        <v>125</v>
      </c>
      <c r="E60" s="77">
        <v>842</v>
      </c>
      <c r="F60" s="39">
        <v>876</v>
      </c>
      <c r="G60" s="39">
        <f t="shared" si="3"/>
        <v>34</v>
      </c>
      <c r="H60" s="39">
        <v>518</v>
      </c>
      <c r="I60" s="39">
        <f t="shared" si="4"/>
        <v>358</v>
      </c>
      <c r="J60" s="75">
        <v>0.40870000000000001</v>
      </c>
      <c r="K60" s="29">
        <v>876</v>
      </c>
      <c r="L60" s="29">
        <v>148</v>
      </c>
      <c r="M60" s="34">
        <f t="shared" si="5"/>
        <v>666</v>
      </c>
      <c r="N60" s="34">
        <f t="shared" si="6"/>
        <v>210</v>
      </c>
      <c r="O60" s="36">
        <f t="shared" si="2"/>
        <v>0.23972602739726026</v>
      </c>
    </row>
    <row r="61" spans="1:15" x14ac:dyDescent="0.25">
      <c r="A61" s="39">
        <v>10509</v>
      </c>
      <c r="B61" s="30" t="s">
        <v>36</v>
      </c>
      <c r="C61" s="73" t="s">
        <v>117</v>
      </c>
      <c r="D61" s="44" t="s">
        <v>117</v>
      </c>
      <c r="E61" s="78">
        <v>1564</v>
      </c>
      <c r="F61" s="32">
        <v>1645</v>
      </c>
      <c r="G61" s="32">
        <f t="shared" si="3"/>
        <v>81</v>
      </c>
      <c r="H61" s="39">
        <v>683</v>
      </c>
      <c r="I61" s="32">
        <f t="shared" si="4"/>
        <v>962</v>
      </c>
      <c r="J61" s="75">
        <v>0</v>
      </c>
      <c r="K61" s="32">
        <v>1606</v>
      </c>
      <c r="L61" s="56"/>
      <c r="M61" s="34">
        <f t="shared" si="5"/>
        <v>683</v>
      </c>
      <c r="N61" s="35">
        <f t="shared" si="6"/>
        <v>923</v>
      </c>
      <c r="O61" s="36">
        <f t="shared" si="2"/>
        <v>0.57471980074719797</v>
      </c>
    </row>
    <row r="62" spans="1:15" x14ac:dyDescent="0.25">
      <c r="A62" s="39">
        <v>10510</v>
      </c>
      <c r="B62" s="30" t="s">
        <v>36</v>
      </c>
      <c r="C62" s="73" t="s">
        <v>117</v>
      </c>
      <c r="D62" s="44" t="s">
        <v>126</v>
      </c>
      <c r="E62" s="77">
        <v>384</v>
      </c>
      <c r="F62" s="39">
        <v>407</v>
      </c>
      <c r="G62" s="39">
        <f t="shared" si="3"/>
        <v>23</v>
      </c>
      <c r="H62" s="39">
        <v>259</v>
      </c>
      <c r="I62" s="39">
        <f t="shared" si="4"/>
        <v>148</v>
      </c>
      <c r="J62" s="75">
        <v>0.36359999999999998</v>
      </c>
      <c r="K62" s="39">
        <v>405</v>
      </c>
      <c r="L62" s="56"/>
      <c r="M62" s="34">
        <f t="shared" si="5"/>
        <v>259</v>
      </c>
      <c r="N62" s="34">
        <f t="shared" si="6"/>
        <v>146</v>
      </c>
      <c r="O62" s="36">
        <f t="shared" si="2"/>
        <v>0.36049382716049383</v>
      </c>
    </row>
    <row r="63" spans="1:15" x14ac:dyDescent="0.25">
      <c r="A63" s="39">
        <v>10511</v>
      </c>
      <c r="B63" s="30" t="s">
        <v>36</v>
      </c>
      <c r="C63" s="73" t="s">
        <v>117</v>
      </c>
      <c r="D63" s="44" t="s">
        <v>127</v>
      </c>
      <c r="E63" s="77">
        <v>727</v>
      </c>
      <c r="F63" s="39">
        <v>785</v>
      </c>
      <c r="G63" s="39">
        <f t="shared" si="3"/>
        <v>58</v>
      </c>
      <c r="H63" s="39">
        <v>719</v>
      </c>
      <c r="I63" s="39">
        <f t="shared" si="4"/>
        <v>66</v>
      </c>
      <c r="J63" s="75">
        <v>8.4099999999999994E-2</v>
      </c>
      <c r="K63" s="39">
        <v>776</v>
      </c>
      <c r="L63" s="56"/>
      <c r="M63" s="34">
        <f t="shared" si="5"/>
        <v>719</v>
      </c>
      <c r="N63" s="34">
        <f t="shared" si="6"/>
        <v>57</v>
      </c>
      <c r="O63" s="36">
        <f t="shared" si="2"/>
        <v>7.3453608247422683E-2</v>
      </c>
    </row>
    <row r="64" spans="1:15" x14ac:dyDescent="0.25">
      <c r="A64" s="39">
        <v>10512</v>
      </c>
      <c r="B64" s="30" t="s">
        <v>36</v>
      </c>
      <c r="C64" s="73" t="s">
        <v>117</v>
      </c>
      <c r="D64" s="44" t="s">
        <v>128</v>
      </c>
      <c r="E64" s="78">
        <v>3482</v>
      </c>
      <c r="F64" s="32">
        <v>3939</v>
      </c>
      <c r="G64" s="32">
        <f t="shared" si="3"/>
        <v>457</v>
      </c>
      <c r="H64" s="32">
        <v>2497</v>
      </c>
      <c r="I64" s="32">
        <f t="shared" si="4"/>
        <v>1442</v>
      </c>
      <c r="J64" s="75">
        <v>0.36609999999999998</v>
      </c>
      <c r="K64" s="32">
        <v>3950</v>
      </c>
      <c r="L64" s="29">
        <v>0</v>
      </c>
      <c r="M64" s="35">
        <f t="shared" si="5"/>
        <v>2497</v>
      </c>
      <c r="N64" s="35">
        <f t="shared" si="6"/>
        <v>1453</v>
      </c>
      <c r="O64" s="36">
        <f t="shared" si="2"/>
        <v>0.36784810126582279</v>
      </c>
    </row>
    <row r="65" spans="1:15" x14ac:dyDescent="0.25">
      <c r="A65" s="39">
        <v>10513</v>
      </c>
      <c r="B65" s="30" t="s">
        <v>36</v>
      </c>
      <c r="C65" s="73" t="s">
        <v>117</v>
      </c>
      <c r="D65" s="44" t="s">
        <v>129</v>
      </c>
      <c r="E65" s="78">
        <v>3396</v>
      </c>
      <c r="F65" s="32">
        <v>3734</v>
      </c>
      <c r="G65" s="32">
        <f t="shared" si="3"/>
        <v>338</v>
      </c>
      <c r="H65" s="32">
        <v>1687</v>
      </c>
      <c r="I65" s="32">
        <f t="shared" si="4"/>
        <v>2047</v>
      </c>
      <c r="J65" s="75">
        <v>0.54820000000000002</v>
      </c>
      <c r="K65" s="32">
        <v>3712</v>
      </c>
      <c r="L65" s="56"/>
      <c r="M65" s="35">
        <f t="shared" si="5"/>
        <v>1687</v>
      </c>
      <c r="N65" s="35">
        <f t="shared" si="6"/>
        <v>2025</v>
      </c>
      <c r="O65" s="36">
        <f t="shared" si="2"/>
        <v>0.54552801724137934</v>
      </c>
    </row>
    <row r="66" spans="1:15" x14ac:dyDescent="0.25">
      <c r="A66" s="39">
        <v>10514</v>
      </c>
      <c r="B66" s="30" t="s">
        <v>36</v>
      </c>
      <c r="C66" s="73" t="s">
        <v>117</v>
      </c>
      <c r="D66" s="44" t="s">
        <v>130</v>
      </c>
      <c r="E66" s="78">
        <v>4654</v>
      </c>
      <c r="F66" s="32">
        <v>5125</v>
      </c>
      <c r="G66" s="32">
        <f t="shared" si="3"/>
        <v>471</v>
      </c>
      <c r="H66" s="32">
        <v>1753</v>
      </c>
      <c r="I66" s="32">
        <f t="shared" si="4"/>
        <v>3372</v>
      </c>
      <c r="J66" s="75">
        <v>0.65800000000000003</v>
      </c>
      <c r="K66" s="32">
        <v>5075</v>
      </c>
      <c r="L66" s="56"/>
      <c r="M66" s="35">
        <f t="shared" si="5"/>
        <v>1753</v>
      </c>
      <c r="N66" s="35">
        <f t="shared" si="6"/>
        <v>3322</v>
      </c>
      <c r="O66" s="36">
        <f t="shared" si="2"/>
        <v>0.65458128078817734</v>
      </c>
    </row>
    <row r="67" spans="1:15" x14ac:dyDescent="0.25">
      <c r="A67" s="39">
        <v>10515</v>
      </c>
      <c r="B67" s="30" t="s">
        <v>36</v>
      </c>
      <c r="C67" s="73" t="s">
        <v>117</v>
      </c>
      <c r="D67" s="44" t="s">
        <v>131</v>
      </c>
      <c r="E67" s="78">
        <v>1268</v>
      </c>
      <c r="F67" s="32">
        <v>1399</v>
      </c>
      <c r="G67" s="32">
        <f t="shared" si="3"/>
        <v>131</v>
      </c>
      <c r="H67" s="39">
        <v>670</v>
      </c>
      <c r="I67" s="32">
        <f t="shared" si="4"/>
        <v>729</v>
      </c>
      <c r="J67" s="75">
        <v>0.52110000000000001</v>
      </c>
      <c r="K67" s="32">
        <v>1389</v>
      </c>
      <c r="L67" s="56"/>
      <c r="M67" s="34">
        <f t="shared" si="5"/>
        <v>670</v>
      </c>
      <c r="N67" s="35">
        <f t="shared" si="6"/>
        <v>719</v>
      </c>
      <c r="O67" s="36">
        <f t="shared" si="2"/>
        <v>0.51763858891288694</v>
      </c>
    </row>
    <row r="68" spans="1:15" x14ac:dyDescent="0.25">
      <c r="A68" s="39">
        <v>10516</v>
      </c>
      <c r="B68" s="30" t="s">
        <v>36</v>
      </c>
      <c r="C68" s="73" t="s">
        <v>117</v>
      </c>
      <c r="D68" s="44" t="s">
        <v>132</v>
      </c>
      <c r="E68" s="77">
        <v>546</v>
      </c>
      <c r="F68" s="39">
        <v>563</v>
      </c>
      <c r="G68" s="39">
        <f t="shared" si="3"/>
        <v>17</v>
      </c>
      <c r="H68" s="39">
        <v>395</v>
      </c>
      <c r="I68" s="39">
        <f t="shared" si="4"/>
        <v>168</v>
      </c>
      <c r="J68" s="75">
        <v>0.2984</v>
      </c>
      <c r="K68" s="39">
        <v>550</v>
      </c>
      <c r="L68" s="56"/>
      <c r="M68" s="34">
        <f t="shared" si="5"/>
        <v>395</v>
      </c>
      <c r="N68" s="34">
        <f t="shared" si="6"/>
        <v>155</v>
      </c>
      <c r="O68" s="36">
        <f t="shared" si="2"/>
        <v>0.2818181818181818</v>
      </c>
    </row>
    <row r="69" spans="1:15" x14ac:dyDescent="0.25">
      <c r="A69" s="39">
        <v>10517</v>
      </c>
      <c r="B69" s="30" t="s">
        <v>36</v>
      </c>
      <c r="C69" s="73" t="s">
        <v>117</v>
      </c>
      <c r="D69" s="44" t="s">
        <v>133</v>
      </c>
      <c r="E69" s="77">
        <v>685</v>
      </c>
      <c r="F69" s="39">
        <v>739</v>
      </c>
      <c r="G69" s="39">
        <f t="shared" si="3"/>
        <v>54</v>
      </c>
      <c r="H69" s="39">
        <v>454</v>
      </c>
      <c r="I69" s="39">
        <f t="shared" si="4"/>
        <v>285</v>
      </c>
      <c r="J69" s="75">
        <v>0.38569999999999999</v>
      </c>
      <c r="K69" s="39">
        <v>732</v>
      </c>
      <c r="L69" s="56"/>
      <c r="M69" s="34">
        <f t="shared" si="5"/>
        <v>454</v>
      </c>
      <c r="N69" s="34">
        <f t="shared" si="6"/>
        <v>278</v>
      </c>
      <c r="O69" s="36">
        <f t="shared" si="2"/>
        <v>0.3797814207650273</v>
      </c>
    </row>
    <row r="70" spans="1:15" x14ac:dyDescent="0.25">
      <c r="A70" s="39">
        <v>10518</v>
      </c>
      <c r="B70" s="30" t="s">
        <v>36</v>
      </c>
      <c r="C70" s="73" t="s">
        <v>117</v>
      </c>
      <c r="D70" s="44" t="s">
        <v>134</v>
      </c>
      <c r="E70" s="77">
        <v>586</v>
      </c>
      <c r="F70" s="39">
        <v>645</v>
      </c>
      <c r="G70" s="39">
        <f t="shared" si="3"/>
        <v>59</v>
      </c>
      <c r="H70" s="39">
        <v>534</v>
      </c>
      <c r="I70" s="39">
        <f t="shared" si="4"/>
        <v>111</v>
      </c>
      <c r="J70" s="75">
        <v>0.1721</v>
      </c>
      <c r="K70" s="39">
        <v>621</v>
      </c>
      <c r="L70" s="56"/>
      <c r="M70" s="34">
        <f t="shared" si="5"/>
        <v>534</v>
      </c>
      <c r="N70" s="34">
        <f t="shared" si="6"/>
        <v>87</v>
      </c>
      <c r="O70" s="36">
        <f t="shared" si="2"/>
        <v>0.14009661835748793</v>
      </c>
    </row>
    <row r="71" spans="1:15" x14ac:dyDescent="0.25">
      <c r="A71" s="39">
        <v>10519</v>
      </c>
      <c r="B71" s="30" t="s">
        <v>36</v>
      </c>
      <c r="C71" s="73" t="s">
        <v>117</v>
      </c>
      <c r="D71" s="44" t="s">
        <v>135</v>
      </c>
      <c r="E71" s="77">
        <v>419</v>
      </c>
      <c r="F71" s="39">
        <v>445</v>
      </c>
      <c r="G71" s="39">
        <f t="shared" si="3"/>
        <v>26</v>
      </c>
      <c r="H71" s="39">
        <v>207</v>
      </c>
      <c r="I71" s="39">
        <f t="shared" si="4"/>
        <v>238</v>
      </c>
      <c r="J71" s="75">
        <v>0.53480000000000005</v>
      </c>
      <c r="K71" s="39">
        <v>434</v>
      </c>
      <c r="L71" s="56"/>
      <c r="M71" s="34">
        <f t="shared" si="5"/>
        <v>207</v>
      </c>
      <c r="N71" s="34">
        <f t="shared" si="6"/>
        <v>227</v>
      </c>
      <c r="O71" s="36">
        <f t="shared" si="2"/>
        <v>0.52304147465437789</v>
      </c>
    </row>
    <row r="72" spans="1:15" x14ac:dyDescent="0.25">
      <c r="A72" s="39">
        <v>10520</v>
      </c>
      <c r="B72" s="30" t="s">
        <v>36</v>
      </c>
      <c r="C72" s="73" t="s">
        <v>117</v>
      </c>
      <c r="D72" s="44" t="s">
        <v>136</v>
      </c>
      <c r="E72" s="78">
        <v>1907</v>
      </c>
      <c r="F72" s="32">
        <v>2114</v>
      </c>
      <c r="G72" s="32">
        <f t="shared" si="3"/>
        <v>207</v>
      </c>
      <c r="H72" s="32">
        <v>1726</v>
      </c>
      <c r="I72" s="32">
        <f t="shared" si="4"/>
        <v>388</v>
      </c>
      <c r="J72" s="75">
        <v>0.1835</v>
      </c>
      <c r="K72" s="80">
        <v>2145</v>
      </c>
      <c r="L72" s="56"/>
      <c r="M72" s="35">
        <f t="shared" si="5"/>
        <v>1726</v>
      </c>
      <c r="N72" s="35">
        <f t="shared" si="6"/>
        <v>419</v>
      </c>
      <c r="O72" s="36">
        <f t="shared" si="2"/>
        <v>0.19533799533799534</v>
      </c>
    </row>
    <row r="73" spans="1:15" x14ac:dyDescent="0.25">
      <c r="A73" s="39">
        <v>10521</v>
      </c>
      <c r="B73" s="30" t="s">
        <v>36</v>
      </c>
      <c r="C73" s="73" t="s">
        <v>117</v>
      </c>
      <c r="D73" s="44" t="s">
        <v>137</v>
      </c>
      <c r="E73" s="78">
        <v>2945</v>
      </c>
      <c r="F73" s="32">
        <v>3127</v>
      </c>
      <c r="G73" s="32">
        <f t="shared" si="3"/>
        <v>182</v>
      </c>
      <c r="H73" s="32">
        <v>2183</v>
      </c>
      <c r="I73" s="32">
        <f t="shared" si="4"/>
        <v>944</v>
      </c>
      <c r="J73" s="75">
        <v>0.3019</v>
      </c>
      <c r="K73" s="65">
        <v>3127</v>
      </c>
      <c r="L73" s="29">
        <v>363</v>
      </c>
      <c r="M73" s="35">
        <f t="shared" si="5"/>
        <v>2546</v>
      </c>
      <c r="N73" s="35">
        <f t="shared" si="6"/>
        <v>581</v>
      </c>
      <c r="O73" s="36">
        <f t="shared" si="2"/>
        <v>0.18580108730412537</v>
      </c>
    </row>
    <row r="74" spans="1:15" x14ac:dyDescent="0.25">
      <c r="A74" s="39">
        <v>10522</v>
      </c>
      <c r="B74" s="30" t="s">
        <v>36</v>
      </c>
      <c r="C74" s="73" t="s">
        <v>117</v>
      </c>
      <c r="D74" s="44" t="s">
        <v>138</v>
      </c>
      <c r="E74" s="78">
        <v>1235</v>
      </c>
      <c r="F74" s="32">
        <v>1367</v>
      </c>
      <c r="G74" s="32">
        <f t="shared" si="3"/>
        <v>132</v>
      </c>
      <c r="H74" s="32">
        <v>1058</v>
      </c>
      <c r="I74" s="32">
        <f t="shared" si="4"/>
        <v>309</v>
      </c>
      <c r="J74" s="75">
        <v>0.22600000000000001</v>
      </c>
      <c r="K74" s="32">
        <v>1375</v>
      </c>
      <c r="L74" s="56"/>
      <c r="M74" s="35">
        <f t="shared" si="5"/>
        <v>1058</v>
      </c>
      <c r="N74" s="35">
        <f t="shared" si="6"/>
        <v>317</v>
      </c>
      <c r="O74" s="36">
        <f t="shared" si="2"/>
        <v>0.23054545454545455</v>
      </c>
    </row>
    <row r="75" spans="1:15" x14ac:dyDescent="0.25">
      <c r="A75" s="39">
        <v>10523</v>
      </c>
      <c r="B75" s="30" t="s">
        <v>36</v>
      </c>
      <c r="C75" s="73" t="s">
        <v>117</v>
      </c>
      <c r="D75" s="44" t="s">
        <v>139</v>
      </c>
      <c r="E75" s="78">
        <v>1324</v>
      </c>
      <c r="F75" s="32">
        <v>1449</v>
      </c>
      <c r="G75" s="32">
        <f t="shared" si="3"/>
        <v>125</v>
      </c>
      <c r="H75" s="39">
        <v>776</v>
      </c>
      <c r="I75" s="32">
        <f t="shared" si="4"/>
        <v>673</v>
      </c>
      <c r="J75" s="75">
        <v>0.46450000000000002</v>
      </c>
      <c r="K75" s="32">
        <v>1457</v>
      </c>
      <c r="L75" s="56"/>
      <c r="M75" s="34">
        <f t="shared" si="5"/>
        <v>776</v>
      </c>
      <c r="N75" s="35">
        <f t="shared" si="6"/>
        <v>681</v>
      </c>
      <c r="O75" s="36">
        <f t="shared" si="2"/>
        <v>0.4673987645847632</v>
      </c>
    </row>
    <row r="76" spans="1:15" x14ac:dyDescent="0.25">
      <c r="A76" s="39">
        <v>10601</v>
      </c>
      <c r="B76" s="30" t="s">
        <v>36</v>
      </c>
      <c r="C76" s="73" t="s">
        <v>140</v>
      </c>
      <c r="D76" s="44" t="s">
        <v>141</v>
      </c>
      <c r="E76" s="78">
        <v>982</v>
      </c>
      <c r="F76" s="32">
        <v>1104</v>
      </c>
      <c r="G76" s="32">
        <f t="shared" si="3"/>
        <v>122</v>
      </c>
      <c r="H76" s="39">
        <v>849</v>
      </c>
      <c r="I76" s="32">
        <f t="shared" si="4"/>
        <v>255</v>
      </c>
      <c r="J76" s="75">
        <v>0.23100000000000001</v>
      </c>
      <c r="K76" s="32">
        <v>1058</v>
      </c>
      <c r="L76" s="56"/>
      <c r="M76" s="34">
        <f t="shared" si="5"/>
        <v>849</v>
      </c>
      <c r="N76" s="35">
        <f t="shared" si="6"/>
        <v>209</v>
      </c>
      <c r="O76" s="36">
        <f t="shared" si="2"/>
        <v>0.19754253308128544</v>
      </c>
    </row>
    <row r="77" spans="1:15" x14ac:dyDescent="0.25">
      <c r="A77" s="39">
        <v>10602</v>
      </c>
      <c r="B77" s="30" t="s">
        <v>36</v>
      </c>
      <c r="C77" s="73" t="s">
        <v>140</v>
      </c>
      <c r="D77" s="44" t="s">
        <v>142</v>
      </c>
      <c r="E77" s="78">
        <v>2564</v>
      </c>
      <c r="F77" s="32">
        <v>2799</v>
      </c>
      <c r="G77" s="32">
        <f t="shared" si="3"/>
        <v>235</v>
      </c>
      <c r="H77" s="39">
        <v>838</v>
      </c>
      <c r="I77" s="32">
        <f t="shared" si="4"/>
        <v>1961</v>
      </c>
      <c r="J77" s="75">
        <v>0.7006</v>
      </c>
      <c r="K77" s="32">
        <v>2877</v>
      </c>
      <c r="L77" s="56"/>
      <c r="M77" s="34">
        <f t="shared" si="5"/>
        <v>838</v>
      </c>
      <c r="N77" s="35">
        <f t="shared" si="6"/>
        <v>2039</v>
      </c>
      <c r="O77" s="36">
        <f t="shared" si="2"/>
        <v>0.70872436565867225</v>
      </c>
    </row>
    <row r="78" spans="1:15" x14ac:dyDescent="0.25">
      <c r="A78" s="39">
        <v>10603</v>
      </c>
      <c r="B78" s="30" t="s">
        <v>36</v>
      </c>
      <c r="C78" s="73" t="s">
        <v>140</v>
      </c>
      <c r="D78" s="44" t="s">
        <v>143</v>
      </c>
      <c r="E78" s="77">
        <v>600</v>
      </c>
      <c r="F78" s="39">
        <v>633</v>
      </c>
      <c r="G78" s="39">
        <f t="shared" si="3"/>
        <v>33</v>
      </c>
      <c r="H78" s="39">
        <v>573</v>
      </c>
      <c r="I78" s="39">
        <f t="shared" si="4"/>
        <v>60</v>
      </c>
      <c r="J78" s="75">
        <v>9.4799999999999995E-2</v>
      </c>
      <c r="K78" s="39">
        <v>636</v>
      </c>
      <c r="L78" s="29">
        <v>60</v>
      </c>
      <c r="M78" s="34">
        <f t="shared" si="5"/>
        <v>633</v>
      </c>
      <c r="N78" s="34">
        <f t="shared" si="6"/>
        <v>3</v>
      </c>
      <c r="O78" s="36">
        <f t="shared" si="2"/>
        <v>4.7169811320754715E-3</v>
      </c>
    </row>
    <row r="79" spans="1:15" x14ac:dyDescent="0.25">
      <c r="A79" s="39">
        <v>10604</v>
      </c>
      <c r="B79" s="30" t="s">
        <v>36</v>
      </c>
      <c r="C79" s="73" t="s">
        <v>140</v>
      </c>
      <c r="D79" s="44" t="s">
        <v>144</v>
      </c>
      <c r="E79" s="78">
        <v>2561</v>
      </c>
      <c r="F79" s="32">
        <v>2722</v>
      </c>
      <c r="G79" s="32">
        <f t="shared" si="3"/>
        <v>161</v>
      </c>
      <c r="H79" s="32">
        <v>1839</v>
      </c>
      <c r="I79" s="32">
        <f t="shared" si="4"/>
        <v>883</v>
      </c>
      <c r="J79" s="75">
        <v>0.32440000000000002</v>
      </c>
      <c r="K79" s="32">
        <v>2664</v>
      </c>
      <c r="L79" s="56"/>
      <c r="M79" s="35">
        <f t="shared" si="5"/>
        <v>1839</v>
      </c>
      <c r="N79" s="35">
        <f t="shared" si="6"/>
        <v>825</v>
      </c>
      <c r="O79" s="36">
        <f t="shared" si="2"/>
        <v>0.30968468468468469</v>
      </c>
    </row>
    <row r="80" spans="1:15" x14ac:dyDescent="0.25">
      <c r="A80" s="39">
        <v>10605</v>
      </c>
      <c r="B80" s="30" t="s">
        <v>36</v>
      </c>
      <c r="C80" s="73" t="s">
        <v>140</v>
      </c>
      <c r="D80" s="44" t="s">
        <v>145</v>
      </c>
      <c r="E80" s="78">
        <v>2206</v>
      </c>
      <c r="F80" s="32">
        <v>2465</v>
      </c>
      <c r="G80" s="32">
        <f t="shared" si="3"/>
        <v>259</v>
      </c>
      <c r="H80" s="32">
        <v>1139</v>
      </c>
      <c r="I80" s="32">
        <f t="shared" si="4"/>
        <v>1326</v>
      </c>
      <c r="J80" s="75">
        <v>0.53790000000000004</v>
      </c>
      <c r="K80" s="32">
        <v>2431</v>
      </c>
      <c r="L80" s="56"/>
      <c r="M80" s="35">
        <f t="shared" si="5"/>
        <v>1139</v>
      </c>
      <c r="N80" s="35">
        <f t="shared" si="6"/>
        <v>1292</v>
      </c>
      <c r="O80" s="36">
        <f t="shared" si="2"/>
        <v>0.53146853146853146</v>
      </c>
    </row>
    <row r="81" spans="1:15" x14ac:dyDescent="0.25">
      <c r="A81" s="39">
        <v>10606</v>
      </c>
      <c r="B81" s="30" t="s">
        <v>36</v>
      </c>
      <c r="C81" s="73" t="s">
        <v>140</v>
      </c>
      <c r="D81" s="44" t="s">
        <v>146</v>
      </c>
      <c r="E81" s="78">
        <v>1590</v>
      </c>
      <c r="F81" s="32">
        <v>1691</v>
      </c>
      <c r="G81" s="32">
        <f t="shared" si="3"/>
        <v>101</v>
      </c>
      <c r="H81" s="32">
        <v>1361</v>
      </c>
      <c r="I81" s="32">
        <f t="shared" si="4"/>
        <v>330</v>
      </c>
      <c r="J81" s="75">
        <v>0.19520000000000001</v>
      </c>
      <c r="K81" s="32">
        <v>1673</v>
      </c>
      <c r="L81" s="56"/>
      <c r="M81" s="35">
        <f t="shared" si="5"/>
        <v>1361</v>
      </c>
      <c r="N81" s="35">
        <f t="shared" si="6"/>
        <v>312</v>
      </c>
      <c r="O81" s="36">
        <f t="shared" si="2"/>
        <v>0.18649133293484757</v>
      </c>
    </row>
    <row r="82" spans="1:15" x14ac:dyDescent="0.25">
      <c r="A82" s="39">
        <v>10607</v>
      </c>
      <c r="B82" s="30" t="s">
        <v>36</v>
      </c>
      <c r="C82" s="73" t="s">
        <v>140</v>
      </c>
      <c r="D82" s="44" t="s">
        <v>147</v>
      </c>
      <c r="E82" s="78">
        <v>1508</v>
      </c>
      <c r="F82" s="32">
        <v>1566</v>
      </c>
      <c r="G82" s="32">
        <f t="shared" si="3"/>
        <v>58</v>
      </c>
      <c r="H82" s="32">
        <v>1385</v>
      </c>
      <c r="I82" s="32">
        <f t="shared" si="4"/>
        <v>181</v>
      </c>
      <c r="J82" s="75">
        <v>0.11559999999999999</v>
      </c>
      <c r="K82" s="32">
        <v>1559</v>
      </c>
      <c r="L82" s="56"/>
      <c r="M82" s="35">
        <f t="shared" si="5"/>
        <v>1385</v>
      </c>
      <c r="N82" s="35">
        <f t="shared" si="6"/>
        <v>174</v>
      </c>
      <c r="O82" s="36">
        <f t="shared" si="2"/>
        <v>0.11161000641436819</v>
      </c>
    </row>
    <row r="83" spans="1:15" x14ac:dyDescent="0.25">
      <c r="A83" s="39">
        <v>10608</v>
      </c>
      <c r="B83" s="30" t="s">
        <v>36</v>
      </c>
      <c r="C83" s="73" t="s">
        <v>140</v>
      </c>
      <c r="D83" s="44" t="s">
        <v>148</v>
      </c>
      <c r="E83" s="77">
        <v>431</v>
      </c>
      <c r="F83" s="39">
        <v>439</v>
      </c>
      <c r="G83" s="39">
        <f t="shared" si="3"/>
        <v>8</v>
      </c>
      <c r="H83" s="39">
        <v>378</v>
      </c>
      <c r="I83" s="39">
        <f t="shared" si="4"/>
        <v>61</v>
      </c>
      <c r="J83" s="75">
        <v>0.13900000000000001</v>
      </c>
      <c r="K83" s="39">
        <v>419</v>
      </c>
      <c r="L83" s="56"/>
      <c r="M83" s="34">
        <f t="shared" si="5"/>
        <v>378</v>
      </c>
      <c r="N83" s="34">
        <f t="shared" si="6"/>
        <v>41</v>
      </c>
      <c r="O83" s="36">
        <f t="shared" si="2"/>
        <v>9.7852028639618144E-2</v>
      </c>
    </row>
    <row r="84" spans="1:15" x14ac:dyDescent="0.25">
      <c r="A84" s="39">
        <v>10609</v>
      </c>
      <c r="B84" s="30" t="s">
        <v>36</v>
      </c>
      <c r="C84" s="73" t="s">
        <v>140</v>
      </c>
      <c r="D84" s="44" t="s">
        <v>149</v>
      </c>
      <c r="E84" s="78">
        <v>8967</v>
      </c>
      <c r="F84" s="32">
        <v>9830</v>
      </c>
      <c r="G84" s="32">
        <f t="shared" si="3"/>
        <v>863</v>
      </c>
      <c r="H84" s="32">
        <v>4246</v>
      </c>
      <c r="I84" s="32">
        <f t="shared" si="4"/>
        <v>5584</v>
      </c>
      <c r="J84" s="75">
        <v>0.56810000000000005</v>
      </c>
      <c r="K84" s="32">
        <v>10028</v>
      </c>
      <c r="L84" s="56"/>
      <c r="M84" s="35">
        <f t="shared" si="5"/>
        <v>4246</v>
      </c>
      <c r="N84" s="35">
        <f t="shared" si="6"/>
        <v>5782</v>
      </c>
      <c r="O84" s="36">
        <f t="shared" si="2"/>
        <v>0.57658556043079379</v>
      </c>
    </row>
    <row r="85" spans="1:15" x14ac:dyDescent="0.25">
      <c r="A85" s="39">
        <v>10610</v>
      </c>
      <c r="B85" s="30" t="s">
        <v>36</v>
      </c>
      <c r="C85" s="73" t="s">
        <v>140</v>
      </c>
      <c r="D85" s="44" t="s">
        <v>150</v>
      </c>
      <c r="E85" s="77">
        <v>510</v>
      </c>
      <c r="F85" s="39">
        <v>534</v>
      </c>
      <c r="G85" s="39">
        <f t="shared" si="3"/>
        <v>24</v>
      </c>
      <c r="H85" s="39">
        <v>432</v>
      </c>
      <c r="I85" s="39">
        <f t="shared" si="4"/>
        <v>102</v>
      </c>
      <c r="J85" s="75">
        <v>0.191</v>
      </c>
      <c r="K85" s="39">
        <v>529</v>
      </c>
      <c r="L85" s="56"/>
      <c r="M85" s="34">
        <f t="shared" si="5"/>
        <v>432</v>
      </c>
      <c r="N85" s="34">
        <f t="shared" si="6"/>
        <v>97</v>
      </c>
      <c r="O85" s="36">
        <f t="shared" si="2"/>
        <v>0.1833648393194707</v>
      </c>
    </row>
    <row r="86" spans="1:15" x14ac:dyDescent="0.25">
      <c r="A86" s="39">
        <v>10611</v>
      </c>
      <c r="B86" s="30" t="s">
        <v>36</v>
      </c>
      <c r="C86" s="73" t="s">
        <v>140</v>
      </c>
      <c r="D86" s="44" t="s">
        <v>151</v>
      </c>
      <c r="E86" s="77">
        <v>282</v>
      </c>
      <c r="F86" s="39">
        <v>290</v>
      </c>
      <c r="G86" s="39">
        <f t="shared" si="3"/>
        <v>8</v>
      </c>
      <c r="H86" s="39">
        <v>224</v>
      </c>
      <c r="I86" s="39">
        <f t="shared" si="4"/>
        <v>66</v>
      </c>
      <c r="J86" s="75">
        <v>0.2276</v>
      </c>
      <c r="K86" s="39">
        <v>288</v>
      </c>
      <c r="L86" s="56"/>
      <c r="M86" s="34">
        <f t="shared" si="5"/>
        <v>224</v>
      </c>
      <c r="N86" s="34">
        <f t="shared" si="6"/>
        <v>64</v>
      </c>
      <c r="O86" s="36">
        <f t="shared" si="2"/>
        <v>0.22222222222222221</v>
      </c>
    </row>
    <row r="87" spans="1:15" x14ac:dyDescent="0.25">
      <c r="A87" s="39">
        <v>10612</v>
      </c>
      <c r="B87" s="30" t="s">
        <v>36</v>
      </c>
      <c r="C87" s="73" t="s">
        <v>140</v>
      </c>
      <c r="D87" s="44" t="s">
        <v>152</v>
      </c>
      <c r="E87" s="78">
        <v>2956</v>
      </c>
      <c r="F87" s="32">
        <v>3754</v>
      </c>
      <c r="G87" s="32">
        <f t="shared" si="3"/>
        <v>798</v>
      </c>
      <c r="H87" s="32">
        <v>1076</v>
      </c>
      <c r="I87" s="32">
        <f t="shared" si="4"/>
        <v>2678</v>
      </c>
      <c r="J87" s="75">
        <v>0.71340000000000003</v>
      </c>
      <c r="K87" s="32">
        <v>4048</v>
      </c>
      <c r="L87" s="56"/>
      <c r="M87" s="35">
        <f t="shared" si="5"/>
        <v>1076</v>
      </c>
      <c r="N87" s="35">
        <f t="shared" si="6"/>
        <v>2972</v>
      </c>
      <c r="O87" s="36">
        <f t="shared" si="2"/>
        <v>0.73418972332015808</v>
      </c>
    </row>
    <row r="88" spans="1:15" x14ac:dyDescent="0.25">
      <c r="A88" s="39">
        <v>10701</v>
      </c>
      <c r="B88" s="30" t="s">
        <v>36</v>
      </c>
      <c r="C88" s="73" t="s">
        <v>153</v>
      </c>
      <c r="D88" s="44" t="s">
        <v>154</v>
      </c>
      <c r="E88" s="78">
        <v>17747</v>
      </c>
      <c r="F88" s="32">
        <v>19901</v>
      </c>
      <c r="G88" s="32">
        <f t="shared" si="3"/>
        <v>2154</v>
      </c>
      <c r="H88" s="32">
        <v>5271</v>
      </c>
      <c r="I88" s="32">
        <f t="shared" si="4"/>
        <v>14630</v>
      </c>
      <c r="J88" s="75">
        <v>0</v>
      </c>
      <c r="K88" s="32">
        <v>19643</v>
      </c>
      <c r="L88" s="56"/>
      <c r="M88" s="35">
        <f t="shared" si="5"/>
        <v>5271</v>
      </c>
      <c r="N88" s="35">
        <f t="shared" si="6"/>
        <v>14372</v>
      </c>
      <c r="O88" s="36">
        <f t="shared" si="2"/>
        <v>0.73166013338084812</v>
      </c>
    </row>
    <row r="89" spans="1:15" x14ac:dyDescent="0.25">
      <c r="A89" s="39">
        <v>10702</v>
      </c>
      <c r="B89" s="30" t="s">
        <v>36</v>
      </c>
      <c r="C89" s="73" t="s">
        <v>153</v>
      </c>
      <c r="D89" s="44" t="s">
        <v>155</v>
      </c>
      <c r="E89" s="78">
        <v>22660</v>
      </c>
      <c r="F89" s="32">
        <v>24794</v>
      </c>
      <c r="G89" s="32">
        <f t="shared" si="3"/>
        <v>2134</v>
      </c>
      <c r="H89" s="32">
        <v>7910</v>
      </c>
      <c r="I89" s="32">
        <f t="shared" si="4"/>
        <v>16884</v>
      </c>
      <c r="J89" s="75">
        <v>0.68100000000000005</v>
      </c>
      <c r="K89" s="32">
        <v>24525</v>
      </c>
      <c r="L89" s="56"/>
      <c r="M89" s="35">
        <f t="shared" si="5"/>
        <v>7910</v>
      </c>
      <c r="N89" s="35">
        <f t="shared" si="6"/>
        <v>16615</v>
      </c>
      <c r="O89" s="36">
        <f t="shared" si="2"/>
        <v>0.6774719673802243</v>
      </c>
    </row>
    <row r="90" spans="1:15" x14ac:dyDescent="0.25">
      <c r="A90" s="39">
        <v>10703</v>
      </c>
      <c r="B90" s="30" t="s">
        <v>36</v>
      </c>
      <c r="C90" s="73" t="s">
        <v>153</v>
      </c>
      <c r="D90" s="44" t="s">
        <v>156</v>
      </c>
      <c r="E90" s="78">
        <v>7701</v>
      </c>
      <c r="F90" s="32">
        <v>8819</v>
      </c>
      <c r="G90" s="32">
        <f t="shared" si="3"/>
        <v>1118</v>
      </c>
      <c r="H90" s="32">
        <v>4058</v>
      </c>
      <c r="I90" s="32">
        <f t="shared" si="4"/>
        <v>4761</v>
      </c>
      <c r="J90" s="75">
        <v>0</v>
      </c>
      <c r="K90" s="32">
        <v>8760</v>
      </c>
      <c r="L90" s="29">
        <v>498</v>
      </c>
      <c r="M90" s="35">
        <f t="shared" si="5"/>
        <v>4556</v>
      </c>
      <c r="N90" s="35">
        <f t="shared" si="6"/>
        <v>4204</v>
      </c>
      <c r="O90" s="36">
        <f t="shared" si="2"/>
        <v>0.47990867579908675</v>
      </c>
    </row>
    <row r="91" spans="1:15" x14ac:dyDescent="0.25">
      <c r="A91" s="39">
        <v>10704</v>
      </c>
      <c r="B91" s="30" t="s">
        <v>36</v>
      </c>
      <c r="C91" s="73" t="s">
        <v>153</v>
      </c>
      <c r="D91" s="44" t="s">
        <v>157</v>
      </c>
      <c r="E91" s="78">
        <v>5559</v>
      </c>
      <c r="F91" s="32">
        <v>6471</v>
      </c>
      <c r="G91" s="32">
        <f t="shared" si="3"/>
        <v>912</v>
      </c>
      <c r="H91" s="39">
        <v>924</v>
      </c>
      <c r="I91" s="32">
        <f t="shared" si="4"/>
        <v>5547</v>
      </c>
      <c r="J91" s="75">
        <v>0.85719999999999996</v>
      </c>
      <c r="K91" s="32">
        <v>6503</v>
      </c>
      <c r="L91" s="29">
        <v>0</v>
      </c>
      <c r="M91" s="34">
        <f t="shared" si="5"/>
        <v>924</v>
      </c>
      <c r="N91" s="35">
        <f t="shared" si="6"/>
        <v>5579</v>
      </c>
      <c r="O91" s="36">
        <f t="shared" si="2"/>
        <v>0.85791173304628632</v>
      </c>
    </row>
    <row r="92" spans="1:15" x14ac:dyDescent="0.25">
      <c r="A92" s="39">
        <v>10705</v>
      </c>
      <c r="B92" s="30" t="s">
        <v>36</v>
      </c>
      <c r="C92" s="73" t="s">
        <v>153</v>
      </c>
      <c r="D92" s="44" t="s">
        <v>158</v>
      </c>
      <c r="E92" s="78">
        <v>6416</v>
      </c>
      <c r="F92" s="32">
        <v>7269</v>
      </c>
      <c r="G92" s="32">
        <f t="shared" si="3"/>
        <v>853</v>
      </c>
      <c r="H92" s="32">
        <v>4362</v>
      </c>
      <c r="I92" s="32">
        <f t="shared" si="4"/>
        <v>2907</v>
      </c>
      <c r="J92" s="75">
        <v>0</v>
      </c>
      <c r="K92" s="32">
        <v>7215</v>
      </c>
      <c r="L92" s="29">
        <v>214</v>
      </c>
      <c r="M92" s="35">
        <f t="shared" si="5"/>
        <v>4576</v>
      </c>
      <c r="N92" s="35">
        <f t="shared" si="6"/>
        <v>2639</v>
      </c>
      <c r="O92" s="36">
        <f t="shared" si="2"/>
        <v>0.36576576576576575</v>
      </c>
    </row>
    <row r="93" spans="1:15" x14ac:dyDescent="0.25">
      <c r="A93" s="39">
        <v>10706</v>
      </c>
      <c r="B93" s="30" t="s">
        <v>36</v>
      </c>
      <c r="C93" s="73" t="s">
        <v>153</v>
      </c>
      <c r="D93" s="44" t="s">
        <v>159</v>
      </c>
      <c r="E93" s="78">
        <v>7217</v>
      </c>
      <c r="F93" s="32">
        <v>7968</v>
      </c>
      <c r="G93" s="32">
        <f t="shared" si="3"/>
        <v>751</v>
      </c>
      <c r="H93" s="32">
        <v>2204</v>
      </c>
      <c r="I93" s="32">
        <f t="shared" si="4"/>
        <v>5764</v>
      </c>
      <c r="J93" s="75">
        <v>0.72340000000000004</v>
      </c>
      <c r="K93" s="32">
        <v>8038</v>
      </c>
      <c r="L93" s="56"/>
      <c r="M93" s="35">
        <f t="shared" si="5"/>
        <v>2204</v>
      </c>
      <c r="N93" s="35">
        <f t="shared" si="6"/>
        <v>5834</v>
      </c>
      <c r="O93" s="36">
        <f t="shared" si="2"/>
        <v>0.72580243841751679</v>
      </c>
    </row>
    <row r="94" spans="1:15" x14ac:dyDescent="0.25">
      <c r="A94" s="39">
        <v>10707</v>
      </c>
      <c r="B94" s="30" t="s">
        <v>36</v>
      </c>
      <c r="C94" s="73" t="s">
        <v>153</v>
      </c>
      <c r="D94" s="44" t="s">
        <v>160</v>
      </c>
      <c r="E94" s="78">
        <v>2913</v>
      </c>
      <c r="F94" s="32">
        <v>3242</v>
      </c>
      <c r="G94" s="32">
        <f t="shared" si="3"/>
        <v>329</v>
      </c>
      <c r="H94" s="32">
        <v>2038</v>
      </c>
      <c r="I94" s="32">
        <f t="shared" si="4"/>
        <v>1204</v>
      </c>
      <c r="J94" s="75">
        <v>0</v>
      </c>
      <c r="K94" s="32">
        <v>3245</v>
      </c>
      <c r="L94" s="56"/>
      <c r="M94" s="35">
        <f t="shared" si="5"/>
        <v>2038</v>
      </c>
      <c r="N94" s="35">
        <f t="shared" si="6"/>
        <v>1207</v>
      </c>
      <c r="O94" s="36">
        <f t="shared" si="2"/>
        <v>0.37195685670261941</v>
      </c>
    </row>
    <row r="95" spans="1:15" x14ac:dyDescent="0.25">
      <c r="A95" s="39">
        <v>20101</v>
      </c>
      <c r="B95" s="30" t="s">
        <v>37</v>
      </c>
      <c r="C95" s="73" t="s">
        <v>161</v>
      </c>
      <c r="D95" s="44" t="s">
        <v>161</v>
      </c>
      <c r="E95" s="78">
        <v>7108</v>
      </c>
      <c r="F95" s="32">
        <v>8123</v>
      </c>
      <c r="G95" s="32">
        <f t="shared" si="3"/>
        <v>1015</v>
      </c>
      <c r="H95" s="32">
        <v>3960</v>
      </c>
      <c r="I95" s="32">
        <f t="shared" si="4"/>
        <v>4163</v>
      </c>
      <c r="J95" s="75">
        <v>0</v>
      </c>
      <c r="K95" s="32">
        <v>8137</v>
      </c>
      <c r="L95" s="29">
        <v>630</v>
      </c>
      <c r="M95" s="35">
        <f t="shared" si="5"/>
        <v>4590</v>
      </c>
      <c r="N95" s="35">
        <f t="shared" si="6"/>
        <v>3547</v>
      </c>
      <c r="O95" s="36">
        <f t="shared" si="2"/>
        <v>0.43591004055548727</v>
      </c>
    </row>
    <row r="96" spans="1:15" x14ac:dyDescent="0.25">
      <c r="A96" s="39">
        <v>20102</v>
      </c>
      <c r="B96" s="30" t="s">
        <v>37</v>
      </c>
      <c r="C96" s="73" t="s">
        <v>161</v>
      </c>
      <c r="D96" s="44" t="s">
        <v>162</v>
      </c>
      <c r="E96" s="78">
        <v>1570</v>
      </c>
      <c r="F96" s="32">
        <v>1723</v>
      </c>
      <c r="G96" s="32">
        <f t="shared" si="3"/>
        <v>153</v>
      </c>
      <c r="H96" s="39">
        <v>605</v>
      </c>
      <c r="I96" s="32">
        <f t="shared" si="4"/>
        <v>1118</v>
      </c>
      <c r="J96" s="75">
        <v>0</v>
      </c>
      <c r="K96" s="32">
        <v>1698</v>
      </c>
      <c r="L96" s="56"/>
      <c r="M96" s="34">
        <f t="shared" si="5"/>
        <v>605</v>
      </c>
      <c r="N96" s="35">
        <f t="shared" si="6"/>
        <v>1093</v>
      </c>
      <c r="O96" s="36">
        <f t="shared" si="2"/>
        <v>0.64369846878680803</v>
      </c>
    </row>
    <row r="97" spans="1:15" x14ac:dyDescent="0.25">
      <c r="A97" s="39">
        <v>20103</v>
      </c>
      <c r="B97" s="30" t="s">
        <v>37</v>
      </c>
      <c r="C97" s="73" t="s">
        <v>161</v>
      </c>
      <c r="D97" s="44" t="s">
        <v>163</v>
      </c>
      <c r="E97" s="77">
        <v>249</v>
      </c>
      <c r="F97" s="39">
        <v>293</v>
      </c>
      <c r="G97" s="39">
        <f t="shared" si="3"/>
        <v>44</v>
      </c>
      <c r="H97" s="39">
        <v>113</v>
      </c>
      <c r="I97" s="39">
        <f t="shared" si="4"/>
        <v>180</v>
      </c>
      <c r="J97" s="75">
        <v>0.61429999999999996</v>
      </c>
      <c r="K97" s="39">
        <v>274</v>
      </c>
      <c r="L97" s="56"/>
      <c r="M97" s="34">
        <f t="shared" si="5"/>
        <v>113</v>
      </c>
      <c r="N97" s="34">
        <f t="shared" si="6"/>
        <v>161</v>
      </c>
      <c r="O97" s="36">
        <f t="shared" si="2"/>
        <v>0.58759124087591241</v>
      </c>
    </row>
    <row r="98" spans="1:15" x14ac:dyDescent="0.25">
      <c r="A98" s="39">
        <v>20104</v>
      </c>
      <c r="B98" s="30" t="s">
        <v>37</v>
      </c>
      <c r="C98" s="73" t="s">
        <v>161</v>
      </c>
      <c r="D98" s="44" t="s">
        <v>164</v>
      </c>
      <c r="E98" s="78">
        <v>1492</v>
      </c>
      <c r="F98" s="32">
        <v>1689</v>
      </c>
      <c r="G98" s="32">
        <f t="shared" si="3"/>
        <v>197</v>
      </c>
      <c r="H98" s="39">
        <v>468</v>
      </c>
      <c r="I98" s="32">
        <f t="shared" si="4"/>
        <v>1221</v>
      </c>
      <c r="J98" s="75">
        <v>0.72289999999999999</v>
      </c>
      <c r="K98" s="32">
        <v>1652</v>
      </c>
      <c r="L98" s="56"/>
      <c r="M98" s="34">
        <f t="shared" si="5"/>
        <v>468</v>
      </c>
      <c r="N98" s="35">
        <f t="shared" si="6"/>
        <v>1184</v>
      </c>
      <c r="O98" s="36">
        <f t="shared" si="2"/>
        <v>0.7167070217917676</v>
      </c>
    </row>
    <row r="99" spans="1:15" x14ac:dyDescent="0.25">
      <c r="A99" s="39">
        <v>20105</v>
      </c>
      <c r="B99" s="30" t="s">
        <v>37</v>
      </c>
      <c r="C99" s="73" t="s">
        <v>161</v>
      </c>
      <c r="D99" s="44" t="s">
        <v>165</v>
      </c>
      <c r="E99" s="78">
        <v>13164</v>
      </c>
      <c r="F99" s="32">
        <v>14202</v>
      </c>
      <c r="G99" s="32">
        <f t="shared" si="3"/>
        <v>1038</v>
      </c>
      <c r="H99" s="32">
        <v>9361</v>
      </c>
      <c r="I99" s="32">
        <f t="shared" si="4"/>
        <v>4841</v>
      </c>
      <c r="J99" s="75">
        <v>0.34089999999999998</v>
      </c>
      <c r="K99" s="32">
        <v>14127</v>
      </c>
      <c r="L99" s="29">
        <v>1318</v>
      </c>
      <c r="M99" s="35">
        <f t="shared" si="5"/>
        <v>10679</v>
      </c>
      <c r="N99" s="35">
        <f t="shared" si="6"/>
        <v>3448</v>
      </c>
      <c r="O99" s="36">
        <f t="shared" si="2"/>
        <v>0.24407163587456643</v>
      </c>
    </row>
    <row r="100" spans="1:15" x14ac:dyDescent="0.25">
      <c r="A100" s="39">
        <v>20106</v>
      </c>
      <c r="B100" s="30" t="s">
        <v>37</v>
      </c>
      <c r="C100" s="73" t="s">
        <v>161</v>
      </c>
      <c r="D100" s="44" t="s">
        <v>166</v>
      </c>
      <c r="E100" s="78">
        <v>4561</v>
      </c>
      <c r="F100" s="32">
        <v>5138</v>
      </c>
      <c r="G100" s="32">
        <f t="shared" si="3"/>
        <v>577</v>
      </c>
      <c r="H100" s="32">
        <v>4036</v>
      </c>
      <c r="I100" s="32">
        <f t="shared" si="4"/>
        <v>1102</v>
      </c>
      <c r="J100" s="75">
        <v>0.2145</v>
      </c>
      <c r="K100" s="32">
        <v>5206</v>
      </c>
      <c r="L100" s="56"/>
      <c r="M100" s="35">
        <f t="shared" si="5"/>
        <v>4036</v>
      </c>
      <c r="N100" s="35">
        <f t="shared" si="6"/>
        <v>1170</v>
      </c>
      <c r="O100" s="36">
        <f t="shared" si="2"/>
        <v>0.2247406838263542</v>
      </c>
    </row>
    <row r="101" spans="1:15" x14ac:dyDescent="0.25">
      <c r="A101" s="39">
        <v>20107</v>
      </c>
      <c r="B101" s="30" t="s">
        <v>37</v>
      </c>
      <c r="C101" s="73" t="s">
        <v>161</v>
      </c>
      <c r="D101" s="44" t="s">
        <v>48</v>
      </c>
      <c r="E101" s="78">
        <v>1023</v>
      </c>
      <c r="F101" s="32">
        <v>1122</v>
      </c>
      <c r="G101" s="32">
        <f t="shared" si="3"/>
        <v>99</v>
      </c>
      <c r="H101" s="39">
        <v>986</v>
      </c>
      <c r="I101" s="32">
        <f t="shared" si="4"/>
        <v>136</v>
      </c>
      <c r="J101" s="75">
        <v>0</v>
      </c>
      <c r="K101" s="32">
        <v>1110</v>
      </c>
      <c r="L101" s="56"/>
      <c r="M101" s="34">
        <f t="shared" si="5"/>
        <v>986</v>
      </c>
      <c r="N101" s="35">
        <f t="shared" si="6"/>
        <v>124</v>
      </c>
      <c r="O101" s="36">
        <f t="shared" si="2"/>
        <v>0.11171171171171171</v>
      </c>
    </row>
    <row r="102" spans="1:15" x14ac:dyDescent="0.25">
      <c r="A102" s="39">
        <v>20108</v>
      </c>
      <c r="B102" s="30" t="s">
        <v>37</v>
      </c>
      <c r="C102" s="73" t="s">
        <v>161</v>
      </c>
      <c r="D102" s="44" t="s">
        <v>88</v>
      </c>
      <c r="E102" s="78">
        <v>2328</v>
      </c>
      <c r="F102" s="32">
        <v>2514</v>
      </c>
      <c r="G102" s="32">
        <f t="shared" si="3"/>
        <v>186</v>
      </c>
      <c r="H102" s="32">
        <v>1717</v>
      </c>
      <c r="I102" s="32">
        <f t="shared" si="4"/>
        <v>797</v>
      </c>
      <c r="J102" s="75">
        <v>0.317</v>
      </c>
      <c r="K102" s="32">
        <v>2507</v>
      </c>
      <c r="L102" s="56"/>
      <c r="M102" s="35">
        <f t="shared" si="5"/>
        <v>1717</v>
      </c>
      <c r="N102" s="35">
        <f t="shared" si="6"/>
        <v>790</v>
      </c>
      <c r="O102" s="36">
        <f t="shared" si="2"/>
        <v>0.31511767052253692</v>
      </c>
    </row>
    <row r="103" spans="1:15" x14ac:dyDescent="0.25">
      <c r="A103" s="39">
        <v>20109</v>
      </c>
      <c r="B103" s="30" t="s">
        <v>37</v>
      </c>
      <c r="C103" s="73" t="s">
        <v>161</v>
      </c>
      <c r="D103" s="44" t="s">
        <v>1844</v>
      </c>
      <c r="E103" s="78">
        <v>921</v>
      </c>
      <c r="F103" s="32">
        <v>1020</v>
      </c>
      <c r="G103" s="32">
        <f t="shared" si="3"/>
        <v>99</v>
      </c>
      <c r="H103" s="39">
        <v>606</v>
      </c>
      <c r="I103" s="32">
        <f t="shared" si="4"/>
        <v>414</v>
      </c>
      <c r="J103" s="75">
        <v>0</v>
      </c>
      <c r="K103" s="39">
        <v>998</v>
      </c>
      <c r="L103" s="56"/>
      <c r="M103" s="34">
        <f t="shared" si="5"/>
        <v>606</v>
      </c>
      <c r="N103" s="34">
        <f t="shared" si="6"/>
        <v>392</v>
      </c>
      <c r="O103" s="36">
        <f t="shared" si="2"/>
        <v>0.39278557114228457</v>
      </c>
    </row>
    <row r="104" spans="1:15" x14ac:dyDescent="0.25">
      <c r="A104" s="39">
        <v>20110</v>
      </c>
      <c r="B104" s="30" t="s">
        <v>37</v>
      </c>
      <c r="C104" s="73" t="s">
        <v>161</v>
      </c>
      <c r="D104" s="44" t="s">
        <v>168</v>
      </c>
      <c r="E104" s="78">
        <v>4419</v>
      </c>
      <c r="F104" s="32">
        <v>5163</v>
      </c>
      <c r="G104" s="32">
        <f t="shared" si="3"/>
        <v>744</v>
      </c>
      <c r="H104" s="32">
        <v>3422</v>
      </c>
      <c r="I104" s="32">
        <f t="shared" si="4"/>
        <v>1741</v>
      </c>
      <c r="J104" s="75">
        <v>0.3372</v>
      </c>
      <c r="K104" s="32">
        <v>5235</v>
      </c>
      <c r="L104" s="56"/>
      <c r="M104" s="35">
        <f t="shared" si="5"/>
        <v>3422</v>
      </c>
      <c r="N104" s="35">
        <f t="shared" si="6"/>
        <v>1813</v>
      </c>
      <c r="O104" s="36">
        <f t="shared" si="2"/>
        <v>0.34632282712511941</v>
      </c>
    </row>
    <row r="105" spans="1:15" x14ac:dyDescent="0.25">
      <c r="A105" s="39">
        <v>20111</v>
      </c>
      <c r="B105" s="30" t="s">
        <v>37</v>
      </c>
      <c r="C105" s="73" t="s">
        <v>161</v>
      </c>
      <c r="D105" s="44" t="s">
        <v>169</v>
      </c>
      <c r="E105" s="78">
        <v>3065</v>
      </c>
      <c r="F105" s="32">
        <v>3518</v>
      </c>
      <c r="G105" s="32">
        <f t="shared" si="3"/>
        <v>453</v>
      </c>
      <c r="H105" s="32">
        <v>1733</v>
      </c>
      <c r="I105" s="32">
        <f t="shared" si="4"/>
        <v>1785</v>
      </c>
      <c r="J105" s="75">
        <v>0.50739999999999996</v>
      </c>
      <c r="K105" s="32">
        <v>3489</v>
      </c>
      <c r="L105" s="29">
        <v>195</v>
      </c>
      <c r="M105" s="35">
        <f t="shared" si="5"/>
        <v>1928</v>
      </c>
      <c r="N105" s="35">
        <f t="shared" si="6"/>
        <v>1561</v>
      </c>
      <c r="O105" s="36">
        <f t="shared" si="2"/>
        <v>0.44740613356262537</v>
      </c>
    </row>
    <row r="106" spans="1:15" x14ac:dyDescent="0.25">
      <c r="A106" s="39">
        <v>20112</v>
      </c>
      <c r="B106" s="30" t="s">
        <v>37</v>
      </c>
      <c r="C106" s="73" t="s">
        <v>161</v>
      </c>
      <c r="D106" s="44" t="s">
        <v>170</v>
      </c>
      <c r="E106" s="78">
        <v>6376</v>
      </c>
      <c r="F106" s="32">
        <v>7337</v>
      </c>
      <c r="G106" s="32">
        <f t="shared" si="3"/>
        <v>961</v>
      </c>
      <c r="H106" s="32">
        <v>5103</v>
      </c>
      <c r="I106" s="32">
        <f t="shared" si="4"/>
        <v>2234</v>
      </c>
      <c r="J106" s="75">
        <v>0</v>
      </c>
      <c r="K106" s="32">
        <v>7529</v>
      </c>
      <c r="L106" s="56"/>
      <c r="M106" s="35">
        <f t="shared" si="5"/>
        <v>5103</v>
      </c>
      <c r="N106" s="35">
        <f t="shared" si="6"/>
        <v>2426</v>
      </c>
      <c r="O106" s="36">
        <f t="shared" si="2"/>
        <v>0.32222074644707133</v>
      </c>
    </row>
    <row r="107" spans="1:15" x14ac:dyDescent="0.25">
      <c r="A107" s="39">
        <v>20201</v>
      </c>
      <c r="B107" s="30" t="s">
        <v>37</v>
      </c>
      <c r="C107" s="73" t="s">
        <v>171</v>
      </c>
      <c r="D107" s="44" t="s">
        <v>171</v>
      </c>
      <c r="E107" s="78">
        <v>1601</v>
      </c>
      <c r="F107" s="32">
        <v>2175</v>
      </c>
      <c r="G107" s="32">
        <f t="shared" si="3"/>
        <v>574</v>
      </c>
      <c r="H107" s="32">
        <v>1440</v>
      </c>
      <c r="I107" s="32">
        <f t="shared" si="4"/>
        <v>735</v>
      </c>
      <c r="J107" s="75">
        <v>0.33789999999999998</v>
      </c>
      <c r="K107" s="32">
        <v>2182</v>
      </c>
      <c r="L107" s="29">
        <v>142</v>
      </c>
      <c r="M107" s="35">
        <f t="shared" si="5"/>
        <v>1582</v>
      </c>
      <c r="N107" s="35">
        <f t="shared" si="6"/>
        <v>600</v>
      </c>
      <c r="O107" s="36">
        <f t="shared" si="2"/>
        <v>0.27497708524289644</v>
      </c>
    </row>
    <row r="108" spans="1:15" x14ac:dyDescent="0.25">
      <c r="A108" s="39">
        <v>20202</v>
      </c>
      <c r="B108" s="30" t="s">
        <v>37</v>
      </c>
      <c r="C108" s="73" t="s">
        <v>171</v>
      </c>
      <c r="D108" s="44" t="s">
        <v>172</v>
      </c>
      <c r="E108" s="78">
        <v>1544</v>
      </c>
      <c r="F108" s="32">
        <v>1683</v>
      </c>
      <c r="G108" s="32">
        <f t="shared" si="3"/>
        <v>139</v>
      </c>
      <c r="H108" s="39">
        <v>387</v>
      </c>
      <c r="I108" s="32">
        <f t="shared" si="4"/>
        <v>1296</v>
      </c>
      <c r="J108" s="75">
        <v>0.77010000000000001</v>
      </c>
      <c r="K108" s="32">
        <v>1649</v>
      </c>
      <c r="L108" s="56"/>
      <c r="M108" s="34">
        <f t="shared" si="5"/>
        <v>387</v>
      </c>
      <c r="N108" s="35">
        <f t="shared" si="6"/>
        <v>1262</v>
      </c>
      <c r="O108" s="36">
        <f t="shared" si="2"/>
        <v>0.76531231049120674</v>
      </c>
    </row>
    <row r="109" spans="1:15" x14ac:dyDescent="0.25">
      <c r="A109" s="39">
        <v>20203</v>
      </c>
      <c r="B109" s="30" t="s">
        <v>37</v>
      </c>
      <c r="C109" s="73" t="s">
        <v>171</v>
      </c>
      <c r="D109" s="44" t="s">
        <v>173</v>
      </c>
      <c r="E109" s="77">
        <v>364</v>
      </c>
      <c r="F109" s="39">
        <v>371</v>
      </c>
      <c r="G109" s="39">
        <f t="shared" si="3"/>
        <v>7</v>
      </c>
      <c r="H109" s="39">
        <v>255</v>
      </c>
      <c r="I109" s="39">
        <f t="shared" si="4"/>
        <v>116</v>
      </c>
      <c r="J109" s="75">
        <v>0.31269999999999998</v>
      </c>
      <c r="K109" s="39">
        <v>358</v>
      </c>
      <c r="L109" s="56"/>
      <c r="M109" s="34">
        <f t="shared" si="5"/>
        <v>255</v>
      </c>
      <c r="N109" s="34">
        <f t="shared" si="6"/>
        <v>103</v>
      </c>
      <c r="O109" s="36">
        <f t="shared" si="2"/>
        <v>0.28770949720670391</v>
      </c>
    </row>
    <row r="110" spans="1:15" x14ac:dyDescent="0.25">
      <c r="A110" s="39">
        <v>20204</v>
      </c>
      <c r="B110" s="30" t="s">
        <v>37</v>
      </c>
      <c r="C110" s="73" t="s">
        <v>171</v>
      </c>
      <c r="D110" s="44" t="s">
        <v>174</v>
      </c>
      <c r="E110" s="78">
        <v>1457</v>
      </c>
      <c r="F110" s="32">
        <v>1573</v>
      </c>
      <c r="G110" s="32">
        <f t="shared" si="3"/>
        <v>116</v>
      </c>
      <c r="H110" s="32">
        <v>1079</v>
      </c>
      <c r="I110" s="32">
        <f t="shared" si="4"/>
        <v>494</v>
      </c>
      <c r="J110" s="75">
        <v>0.314</v>
      </c>
      <c r="K110" s="32">
        <v>1517</v>
      </c>
      <c r="L110" s="56"/>
      <c r="M110" s="35">
        <f t="shared" si="5"/>
        <v>1079</v>
      </c>
      <c r="N110" s="35">
        <f t="shared" si="6"/>
        <v>438</v>
      </c>
      <c r="O110" s="36">
        <f t="shared" si="2"/>
        <v>0.28872775214238627</v>
      </c>
    </row>
    <row r="111" spans="1:15" x14ac:dyDescent="0.25">
      <c r="A111" s="39">
        <v>20205</v>
      </c>
      <c r="B111" s="30" t="s">
        <v>37</v>
      </c>
      <c r="C111" s="73" t="s">
        <v>171</v>
      </c>
      <c r="D111" s="44" t="s">
        <v>175</v>
      </c>
      <c r="E111" s="77">
        <v>678</v>
      </c>
      <c r="F111" s="39">
        <v>739</v>
      </c>
      <c r="G111" s="39">
        <f t="shared" si="3"/>
        <v>61</v>
      </c>
      <c r="H111" s="39">
        <v>379</v>
      </c>
      <c r="I111" s="39">
        <f t="shared" si="4"/>
        <v>360</v>
      </c>
      <c r="J111" s="75">
        <v>0.48709999999999998</v>
      </c>
      <c r="K111" s="39">
        <v>727</v>
      </c>
      <c r="L111" s="56"/>
      <c r="M111" s="34">
        <f t="shared" si="5"/>
        <v>379</v>
      </c>
      <c r="N111" s="34">
        <f t="shared" si="6"/>
        <v>348</v>
      </c>
      <c r="O111" s="36">
        <f t="shared" si="2"/>
        <v>0.47867950481430538</v>
      </c>
    </row>
    <row r="112" spans="1:15" x14ac:dyDescent="0.25">
      <c r="A112" s="39">
        <v>20301</v>
      </c>
      <c r="B112" s="30" t="s">
        <v>37</v>
      </c>
      <c r="C112" s="73" t="s">
        <v>176</v>
      </c>
      <c r="D112" s="44" t="s">
        <v>177</v>
      </c>
      <c r="E112" s="78">
        <v>3001</v>
      </c>
      <c r="F112" s="32">
        <v>3446</v>
      </c>
      <c r="G112" s="32">
        <f t="shared" si="3"/>
        <v>445</v>
      </c>
      <c r="H112" s="32">
        <v>1970</v>
      </c>
      <c r="I112" s="32">
        <f t="shared" si="4"/>
        <v>1476</v>
      </c>
      <c r="J112" s="75">
        <v>0.42830000000000001</v>
      </c>
      <c r="K112" s="32">
        <v>3413</v>
      </c>
      <c r="L112" s="56"/>
      <c r="M112" s="35">
        <f t="shared" si="5"/>
        <v>1970</v>
      </c>
      <c r="N112" s="35">
        <f t="shared" si="6"/>
        <v>1443</v>
      </c>
      <c r="O112" s="36">
        <f t="shared" si="2"/>
        <v>0.4227951948432464</v>
      </c>
    </row>
    <row r="113" spans="1:15" x14ac:dyDescent="0.25">
      <c r="A113" s="39">
        <v>20302</v>
      </c>
      <c r="B113" s="30" t="s">
        <v>37</v>
      </c>
      <c r="C113" s="73" t="s">
        <v>176</v>
      </c>
      <c r="D113" s="44" t="s">
        <v>178</v>
      </c>
      <c r="E113" s="78">
        <v>1766</v>
      </c>
      <c r="F113" s="32">
        <v>1988</v>
      </c>
      <c r="G113" s="32">
        <f t="shared" si="3"/>
        <v>222</v>
      </c>
      <c r="H113" s="32">
        <v>1480</v>
      </c>
      <c r="I113" s="32">
        <f t="shared" si="4"/>
        <v>508</v>
      </c>
      <c r="J113" s="75">
        <v>0.2555</v>
      </c>
      <c r="K113" s="32">
        <v>1958</v>
      </c>
      <c r="L113" s="56"/>
      <c r="M113" s="35">
        <f t="shared" si="5"/>
        <v>1480</v>
      </c>
      <c r="N113" s="35">
        <f t="shared" si="6"/>
        <v>478</v>
      </c>
      <c r="O113" s="36">
        <f t="shared" si="2"/>
        <v>0.24412665985699694</v>
      </c>
    </row>
    <row r="114" spans="1:15" x14ac:dyDescent="0.25">
      <c r="A114" s="39">
        <v>20303</v>
      </c>
      <c r="B114" s="30" t="s">
        <v>37</v>
      </c>
      <c r="C114" s="73" t="s">
        <v>176</v>
      </c>
      <c r="D114" s="44" t="s">
        <v>179</v>
      </c>
      <c r="E114" s="78">
        <v>1242</v>
      </c>
      <c r="F114" s="32">
        <v>1385</v>
      </c>
      <c r="G114" s="32">
        <f t="shared" si="3"/>
        <v>143</v>
      </c>
      <c r="H114" s="39">
        <v>449</v>
      </c>
      <c r="I114" s="32">
        <f t="shared" si="4"/>
        <v>936</v>
      </c>
      <c r="J114" s="75">
        <v>0.67579999999999996</v>
      </c>
      <c r="K114" s="32">
        <v>1346</v>
      </c>
      <c r="L114" s="56"/>
      <c r="M114" s="34">
        <f t="shared" si="5"/>
        <v>449</v>
      </c>
      <c r="N114" s="35">
        <f t="shared" si="6"/>
        <v>897</v>
      </c>
      <c r="O114" s="36">
        <f t="shared" si="2"/>
        <v>0.66641901931649328</v>
      </c>
    </row>
    <row r="115" spans="1:15" x14ac:dyDescent="0.25">
      <c r="A115" s="39">
        <v>20304</v>
      </c>
      <c r="B115" s="30" t="s">
        <v>37</v>
      </c>
      <c r="C115" s="73" t="s">
        <v>176</v>
      </c>
      <c r="D115" s="44" t="s">
        <v>180</v>
      </c>
      <c r="E115" s="78">
        <v>1789</v>
      </c>
      <c r="F115" s="32">
        <v>1956</v>
      </c>
      <c r="G115" s="32">
        <f t="shared" si="3"/>
        <v>167</v>
      </c>
      <c r="H115" s="32">
        <v>1067</v>
      </c>
      <c r="I115" s="32">
        <f t="shared" si="4"/>
        <v>889</v>
      </c>
      <c r="J115" s="75">
        <v>0.45450000000000002</v>
      </c>
      <c r="K115" s="32">
        <v>1946</v>
      </c>
      <c r="L115" s="56"/>
      <c r="M115" s="35">
        <f t="shared" si="5"/>
        <v>1067</v>
      </c>
      <c r="N115" s="35">
        <f t="shared" si="6"/>
        <v>879</v>
      </c>
      <c r="O115" s="36">
        <f t="shared" si="2"/>
        <v>0.45169578622816031</v>
      </c>
    </row>
    <row r="116" spans="1:15" x14ac:dyDescent="0.25">
      <c r="A116" s="39">
        <v>20305</v>
      </c>
      <c r="B116" s="30" t="s">
        <v>37</v>
      </c>
      <c r="C116" s="73" t="s">
        <v>176</v>
      </c>
      <c r="D116" s="44" t="s">
        <v>181</v>
      </c>
      <c r="E116" s="78">
        <v>3954</v>
      </c>
      <c r="F116" s="32">
        <v>4212</v>
      </c>
      <c r="G116" s="32">
        <f t="shared" si="3"/>
        <v>258</v>
      </c>
      <c r="H116" s="32">
        <v>2201</v>
      </c>
      <c r="I116" s="32">
        <f t="shared" si="4"/>
        <v>2011</v>
      </c>
      <c r="J116" s="75">
        <v>0</v>
      </c>
      <c r="K116" s="32">
        <v>4135</v>
      </c>
      <c r="L116" s="56"/>
      <c r="M116" s="35">
        <f t="shared" si="5"/>
        <v>2201</v>
      </c>
      <c r="N116" s="35">
        <f t="shared" si="6"/>
        <v>1934</v>
      </c>
      <c r="O116" s="36">
        <f t="shared" si="2"/>
        <v>0.46771463119709794</v>
      </c>
    </row>
    <row r="117" spans="1:15" x14ac:dyDescent="0.25">
      <c r="A117" s="39">
        <v>20306</v>
      </c>
      <c r="B117" s="30" t="s">
        <v>37</v>
      </c>
      <c r="C117" s="73" t="s">
        <v>176</v>
      </c>
      <c r="D117" s="44" t="s">
        <v>182</v>
      </c>
      <c r="E117" s="78">
        <v>1158</v>
      </c>
      <c r="F117" s="32">
        <v>1181</v>
      </c>
      <c r="G117" s="32">
        <f t="shared" si="3"/>
        <v>23</v>
      </c>
      <c r="H117" s="39">
        <v>948</v>
      </c>
      <c r="I117" s="32">
        <f t="shared" si="4"/>
        <v>233</v>
      </c>
      <c r="J117" s="75">
        <v>0.1973</v>
      </c>
      <c r="K117" s="32">
        <v>1181</v>
      </c>
      <c r="L117" s="29">
        <v>233</v>
      </c>
      <c r="M117" s="34">
        <f t="shared" si="5"/>
        <v>1181</v>
      </c>
      <c r="N117" s="35">
        <f t="shared" si="6"/>
        <v>0</v>
      </c>
      <c r="O117" s="36">
        <f t="shared" si="2"/>
        <v>0</v>
      </c>
    </row>
    <row r="118" spans="1:15" x14ac:dyDescent="0.25">
      <c r="A118" s="39">
        <v>20401</v>
      </c>
      <c r="B118" s="30" t="s">
        <v>37</v>
      </c>
      <c r="C118" s="73" t="s">
        <v>74</v>
      </c>
      <c r="D118" s="44" t="s">
        <v>183</v>
      </c>
      <c r="E118" s="78">
        <v>4077</v>
      </c>
      <c r="F118" s="32">
        <v>4825</v>
      </c>
      <c r="G118" s="32">
        <f t="shared" si="3"/>
        <v>748</v>
      </c>
      <c r="H118" s="32">
        <v>3462</v>
      </c>
      <c r="I118" s="32">
        <f t="shared" si="4"/>
        <v>1363</v>
      </c>
      <c r="J118" s="75">
        <v>0.28249999999999997</v>
      </c>
      <c r="K118" s="32">
        <v>4787</v>
      </c>
      <c r="L118" s="29">
        <v>450</v>
      </c>
      <c r="M118" s="35">
        <f t="shared" si="5"/>
        <v>3912</v>
      </c>
      <c r="N118" s="35">
        <f t="shared" si="6"/>
        <v>875</v>
      </c>
      <c r="O118" s="36">
        <f t="shared" si="2"/>
        <v>0.18278671401712973</v>
      </c>
    </row>
    <row r="119" spans="1:15" x14ac:dyDescent="0.25">
      <c r="A119" s="39">
        <v>20402</v>
      </c>
      <c r="B119" s="30" t="s">
        <v>37</v>
      </c>
      <c r="C119" s="73" t="s">
        <v>74</v>
      </c>
      <c r="D119" s="44" t="s">
        <v>184</v>
      </c>
      <c r="E119" s="78">
        <v>2793</v>
      </c>
      <c r="F119" s="32">
        <v>2980</v>
      </c>
      <c r="G119" s="32">
        <f t="shared" si="3"/>
        <v>187</v>
      </c>
      <c r="H119" s="32">
        <v>2793</v>
      </c>
      <c r="I119" s="32">
        <f t="shared" si="4"/>
        <v>187</v>
      </c>
      <c r="J119" s="75">
        <v>6.2799999999999995E-2</v>
      </c>
      <c r="K119" s="32">
        <v>2923</v>
      </c>
      <c r="L119" s="56"/>
      <c r="M119" s="35">
        <f t="shared" si="5"/>
        <v>2793</v>
      </c>
      <c r="N119" s="35">
        <f t="shared" si="6"/>
        <v>130</v>
      </c>
      <c r="O119" s="36">
        <f t="shared" si="2"/>
        <v>4.4474854601436881E-2</v>
      </c>
    </row>
    <row r="120" spans="1:15" x14ac:dyDescent="0.25">
      <c r="A120" s="39">
        <v>20501</v>
      </c>
      <c r="B120" s="30" t="s">
        <v>37</v>
      </c>
      <c r="C120" s="73" t="s">
        <v>185</v>
      </c>
      <c r="D120" s="44" t="s">
        <v>186</v>
      </c>
      <c r="E120" s="77">
        <v>413</v>
      </c>
      <c r="F120" s="39">
        <v>488</v>
      </c>
      <c r="G120" s="39">
        <f t="shared" si="3"/>
        <v>75</v>
      </c>
      <c r="H120" s="39">
        <v>249</v>
      </c>
      <c r="I120" s="39">
        <f t="shared" si="4"/>
        <v>239</v>
      </c>
      <c r="J120" s="75">
        <v>0.48980000000000001</v>
      </c>
      <c r="K120" s="39">
        <v>455</v>
      </c>
      <c r="L120" s="56"/>
      <c r="M120" s="34">
        <f t="shared" si="5"/>
        <v>249</v>
      </c>
      <c r="N120" s="34">
        <f t="shared" si="6"/>
        <v>206</v>
      </c>
      <c r="O120" s="36">
        <f t="shared" si="2"/>
        <v>0.45274725274725275</v>
      </c>
    </row>
    <row r="121" spans="1:15" x14ac:dyDescent="0.25">
      <c r="A121" s="39">
        <v>20502</v>
      </c>
      <c r="B121" s="30" t="s">
        <v>37</v>
      </c>
      <c r="C121" s="73" t="s">
        <v>185</v>
      </c>
      <c r="D121" s="44" t="s">
        <v>187</v>
      </c>
      <c r="E121" s="77">
        <v>220</v>
      </c>
      <c r="F121" s="39">
        <v>231</v>
      </c>
      <c r="G121" s="39">
        <f t="shared" si="3"/>
        <v>11</v>
      </c>
      <c r="H121" s="39">
        <v>1</v>
      </c>
      <c r="I121" s="39">
        <f t="shared" si="4"/>
        <v>230</v>
      </c>
      <c r="J121" s="75">
        <v>0.99570000000000003</v>
      </c>
      <c r="K121" s="39">
        <v>215</v>
      </c>
      <c r="L121" s="56"/>
      <c r="M121" s="34">
        <f t="shared" si="5"/>
        <v>1</v>
      </c>
      <c r="N121" s="34">
        <f t="shared" si="6"/>
        <v>214</v>
      </c>
      <c r="O121" s="36">
        <f t="shared" si="2"/>
        <v>0.99534883720930234</v>
      </c>
    </row>
    <row r="122" spans="1:15" x14ac:dyDescent="0.25">
      <c r="A122" s="39">
        <v>20503</v>
      </c>
      <c r="B122" s="30" t="s">
        <v>37</v>
      </c>
      <c r="C122" s="73" t="s">
        <v>185</v>
      </c>
      <c r="D122" s="44" t="s">
        <v>176</v>
      </c>
      <c r="E122" s="78">
        <v>939</v>
      </c>
      <c r="F122" s="32">
        <v>1034</v>
      </c>
      <c r="G122" s="32">
        <f t="shared" si="3"/>
        <v>95</v>
      </c>
      <c r="H122" s="39">
        <v>590</v>
      </c>
      <c r="I122" s="32">
        <f t="shared" si="4"/>
        <v>444</v>
      </c>
      <c r="J122" s="75">
        <v>0.4294</v>
      </c>
      <c r="K122" s="32">
        <v>1020</v>
      </c>
      <c r="L122" s="56"/>
      <c r="M122" s="34">
        <f t="shared" si="5"/>
        <v>590</v>
      </c>
      <c r="N122" s="35">
        <f t="shared" si="6"/>
        <v>430</v>
      </c>
      <c r="O122" s="36">
        <f t="shared" si="2"/>
        <v>0.42156862745098039</v>
      </c>
    </row>
    <row r="123" spans="1:15" x14ac:dyDescent="0.25">
      <c r="A123" s="39">
        <v>20504</v>
      </c>
      <c r="B123" s="30" t="s">
        <v>37</v>
      </c>
      <c r="C123" s="73" t="s">
        <v>185</v>
      </c>
      <c r="D123" s="44" t="s">
        <v>188</v>
      </c>
      <c r="E123" s="78">
        <v>1729</v>
      </c>
      <c r="F123" s="32">
        <v>2136</v>
      </c>
      <c r="G123" s="32">
        <f t="shared" si="3"/>
        <v>407</v>
      </c>
      <c r="H123" s="32">
        <v>1310</v>
      </c>
      <c r="I123" s="32">
        <f t="shared" si="4"/>
        <v>826</v>
      </c>
      <c r="J123" s="75">
        <v>0.38669999999999999</v>
      </c>
      <c r="K123" s="32">
        <v>2079</v>
      </c>
      <c r="L123" s="56"/>
      <c r="M123" s="35">
        <f t="shared" si="5"/>
        <v>1310</v>
      </c>
      <c r="N123" s="35">
        <f t="shared" si="6"/>
        <v>769</v>
      </c>
      <c r="O123" s="36">
        <f t="shared" si="2"/>
        <v>0.36988936988936988</v>
      </c>
    </row>
    <row r="124" spans="1:15" x14ac:dyDescent="0.25">
      <c r="A124" s="39">
        <v>20505</v>
      </c>
      <c r="B124" s="30" t="s">
        <v>37</v>
      </c>
      <c r="C124" s="73" t="s">
        <v>185</v>
      </c>
      <c r="D124" s="44" t="s">
        <v>189</v>
      </c>
      <c r="E124" s="78">
        <v>1556</v>
      </c>
      <c r="F124" s="32">
        <v>1856</v>
      </c>
      <c r="G124" s="32">
        <f t="shared" si="3"/>
        <v>300</v>
      </c>
      <c r="H124" s="32">
        <v>1058</v>
      </c>
      <c r="I124" s="32">
        <f t="shared" si="4"/>
        <v>798</v>
      </c>
      <c r="J124" s="75">
        <v>0.43</v>
      </c>
      <c r="K124" s="32">
        <v>1868</v>
      </c>
      <c r="L124" s="56"/>
      <c r="M124" s="35">
        <f t="shared" si="5"/>
        <v>1058</v>
      </c>
      <c r="N124" s="35">
        <f t="shared" si="6"/>
        <v>810</v>
      </c>
      <c r="O124" s="36">
        <f t="shared" si="2"/>
        <v>0.43361884368308351</v>
      </c>
    </row>
    <row r="125" spans="1:15" x14ac:dyDescent="0.25">
      <c r="A125" s="39">
        <v>20506</v>
      </c>
      <c r="B125" s="30" t="s">
        <v>37</v>
      </c>
      <c r="C125" s="73" t="s">
        <v>185</v>
      </c>
      <c r="D125" s="44" t="s">
        <v>190</v>
      </c>
      <c r="E125" s="77">
        <v>279</v>
      </c>
      <c r="F125" s="39">
        <v>298</v>
      </c>
      <c r="G125" s="39">
        <f t="shared" si="3"/>
        <v>19</v>
      </c>
      <c r="H125" s="39">
        <v>298</v>
      </c>
      <c r="I125" s="39">
        <f t="shared" si="4"/>
        <v>0</v>
      </c>
      <c r="J125" s="75">
        <v>0</v>
      </c>
      <c r="K125" s="39">
        <v>298</v>
      </c>
      <c r="L125" s="56"/>
      <c r="M125" s="34">
        <f t="shared" si="5"/>
        <v>298</v>
      </c>
      <c r="N125" s="34">
        <f t="shared" si="6"/>
        <v>0</v>
      </c>
      <c r="O125" s="36">
        <f t="shared" si="2"/>
        <v>0</v>
      </c>
    </row>
    <row r="126" spans="1:15" x14ac:dyDescent="0.25">
      <c r="A126" s="39">
        <v>20507</v>
      </c>
      <c r="B126" s="30" t="s">
        <v>37</v>
      </c>
      <c r="C126" s="73" t="s">
        <v>185</v>
      </c>
      <c r="D126" s="44" t="s">
        <v>191</v>
      </c>
      <c r="E126" s="78">
        <v>2075</v>
      </c>
      <c r="F126" s="32">
        <v>2404</v>
      </c>
      <c r="G126" s="32">
        <f t="shared" si="3"/>
        <v>329</v>
      </c>
      <c r="H126" s="32">
        <v>1883</v>
      </c>
      <c r="I126" s="32">
        <f t="shared" si="4"/>
        <v>521</v>
      </c>
      <c r="J126" s="75">
        <v>0.2167</v>
      </c>
      <c r="K126" s="32">
        <v>2348</v>
      </c>
      <c r="L126" s="56"/>
      <c r="M126" s="35">
        <f t="shared" si="5"/>
        <v>1883</v>
      </c>
      <c r="N126" s="35">
        <f t="shared" si="6"/>
        <v>465</v>
      </c>
      <c r="O126" s="36">
        <f t="shared" si="2"/>
        <v>0.19804088586030663</v>
      </c>
    </row>
    <row r="127" spans="1:15" x14ac:dyDescent="0.25">
      <c r="A127" s="39">
        <v>20508</v>
      </c>
      <c r="B127" s="30" t="s">
        <v>37</v>
      </c>
      <c r="C127" s="73" t="s">
        <v>185</v>
      </c>
      <c r="D127" s="44" t="s">
        <v>192</v>
      </c>
      <c r="E127" s="77">
        <v>831</v>
      </c>
      <c r="F127" s="39">
        <v>909</v>
      </c>
      <c r="G127" s="39">
        <f t="shared" si="3"/>
        <v>78</v>
      </c>
      <c r="H127" s="39">
        <v>267</v>
      </c>
      <c r="I127" s="39">
        <f t="shared" si="4"/>
        <v>642</v>
      </c>
      <c r="J127" s="75">
        <v>0.70630000000000004</v>
      </c>
      <c r="K127" s="81">
        <v>808</v>
      </c>
      <c r="L127" s="56"/>
      <c r="M127" s="34">
        <f t="shared" si="5"/>
        <v>267</v>
      </c>
      <c r="N127" s="34">
        <f t="shared" si="6"/>
        <v>541</v>
      </c>
      <c r="O127" s="36">
        <f t="shared" si="2"/>
        <v>0.66955445544554459</v>
      </c>
    </row>
    <row r="128" spans="1:15" x14ac:dyDescent="0.25">
      <c r="A128" s="39">
        <v>20509</v>
      </c>
      <c r="B128" s="30" t="s">
        <v>37</v>
      </c>
      <c r="C128" s="73" t="s">
        <v>185</v>
      </c>
      <c r="D128" s="44" t="s">
        <v>193</v>
      </c>
      <c r="E128" s="78">
        <v>1333</v>
      </c>
      <c r="F128" s="32">
        <v>1408</v>
      </c>
      <c r="G128" s="32">
        <f t="shared" si="3"/>
        <v>75</v>
      </c>
      <c r="H128" s="32">
        <v>1160</v>
      </c>
      <c r="I128" s="32">
        <f t="shared" si="4"/>
        <v>248</v>
      </c>
      <c r="J128" s="75">
        <v>0.17610000000000001</v>
      </c>
      <c r="K128" s="65">
        <v>1353</v>
      </c>
      <c r="L128" s="29">
        <v>193</v>
      </c>
      <c r="M128" s="35">
        <f t="shared" si="5"/>
        <v>1353</v>
      </c>
      <c r="N128" s="35">
        <f t="shared" si="6"/>
        <v>0</v>
      </c>
      <c r="O128" s="36">
        <f t="shared" si="2"/>
        <v>0</v>
      </c>
    </row>
    <row r="129" spans="1:15" x14ac:dyDescent="0.25">
      <c r="A129" s="39">
        <v>20510</v>
      </c>
      <c r="B129" s="30" t="s">
        <v>37</v>
      </c>
      <c r="C129" s="73" t="s">
        <v>185</v>
      </c>
      <c r="D129" s="44" t="s">
        <v>194</v>
      </c>
      <c r="E129" s="78">
        <v>1220</v>
      </c>
      <c r="F129" s="32">
        <v>1361</v>
      </c>
      <c r="G129" s="32">
        <f t="shared" si="3"/>
        <v>141</v>
      </c>
      <c r="H129" s="39">
        <v>708</v>
      </c>
      <c r="I129" s="32">
        <f t="shared" si="4"/>
        <v>653</v>
      </c>
      <c r="J129" s="75">
        <v>0.4798</v>
      </c>
      <c r="K129" s="32">
        <v>1365</v>
      </c>
      <c r="L129" s="56"/>
      <c r="M129" s="34">
        <f t="shared" si="5"/>
        <v>708</v>
      </c>
      <c r="N129" s="35">
        <f t="shared" si="6"/>
        <v>657</v>
      </c>
      <c r="O129" s="36">
        <f t="shared" si="2"/>
        <v>0.48131868131868133</v>
      </c>
    </row>
    <row r="130" spans="1:15" x14ac:dyDescent="0.25">
      <c r="A130" s="39">
        <v>20511</v>
      </c>
      <c r="B130" s="30" t="s">
        <v>37</v>
      </c>
      <c r="C130" s="73" t="s">
        <v>185</v>
      </c>
      <c r="D130" s="44" t="s">
        <v>195</v>
      </c>
      <c r="E130" s="77">
        <v>437</v>
      </c>
      <c r="F130" s="39">
        <v>458</v>
      </c>
      <c r="G130" s="39">
        <f t="shared" si="3"/>
        <v>21</v>
      </c>
      <c r="H130" s="39">
        <v>134</v>
      </c>
      <c r="I130" s="39">
        <f t="shared" si="4"/>
        <v>324</v>
      </c>
      <c r="J130" s="75">
        <v>0.70740000000000003</v>
      </c>
      <c r="K130" s="39">
        <v>444</v>
      </c>
      <c r="L130" s="56"/>
      <c r="M130" s="34">
        <f t="shared" si="5"/>
        <v>134</v>
      </c>
      <c r="N130" s="34">
        <f t="shared" si="6"/>
        <v>310</v>
      </c>
      <c r="O130" s="36">
        <f t="shared" si="2"/>
        <v>0.69819819819819817</v>
      </c>
    </row>
    <row r="131" spans="1:15" x14ac:dyDescent="0.25">
      <c r="A131" s="39">
        <v>20512</v>
      </c>
      <c r="B131" s="30" t="s">
        <v>37</v>
      </c>
      <c r="C131" s="73" t="s">
        <v>185</v>
      </c>
      <c r="D131" s="44" t="s">
        <v>196</v>
      </c>
      <c r="E131" s="77">
        <v>473</v>
      </c>
      <c r="F131" s="39">
        <v>520</v>
      </c>
      <c r="G131" s="39">
        <f t="shared" si="3"/>
        <v>47</v>
      </c>
      <c r="H131" s="39">
        <v>163</v>
      </c>
      <c r="I131" s="39">
        <f t="shared" si="4"/>
        <v>357</v>
      </c>
      <c r="J131" s="75">
        <v>0.6865</v>
      </c>
      <c r="K131" s="39">
        <v>515</v>
      </c>
      <c r="L131" s="56"/>
      <c r="M131" s="34">
        <f t="shared" si="5"/>
        <v>163</v>
      </c>
      <c r="N131" s="34">
        <f t="shared" si="6"/>
        <v>352</v>
      </c>
      <c r="O131" s="36">
        <f t="shared" si="2"/>
        <v>0.68349514563106795</v>
      </c>
    </row>
    <row r="132" spans="1:15" x14ac:dyDescent="0.25">
      <c r="A132" s="39">
        <v>20513</v>
      </c>
      <c r="B132" s="30" t="s">
        <v>37</v>
      </c>
      <c r="C132" s="73" t="s">
        <v>185</v>
      </c>
      <c r="D132" s="44" t="s">
        <v>197</v>
      </c>
      <c r="E132" s="77">
        <v>841</v>
      </c>
      <c r="F132" s="39">
        <v>915</v>
      </c>
      <c r="G132" s="39">
        <f t="shared" si="3"/>
        <v>74</v>
      </c>
      <c r="H132" s="39">
        <v>710</v>
      </c>
      <c r="I132" s="39">
        <f t="shared" si="4"/>
        <v>205</v>
      </c>
      <c r="J132" s="75">
        <v>0.224</v>
      </c>
      <c r="K132" s="39">
        <v>874</v>
      </c>
      <c r="L132" s="56"/>
      <c r="M132" s="34">
        <f t="shared" si="5"/>
        <v>710</v>
      </c>
      <c r="N132" s="34">
        <f t="shared" si="6"/>
        <v>164</v>
      </c>
      <c r="O132" s="36">
        <f t="shared" si="2"/>
        <v>0.18764302059496568</v>
      </c>
    </row>
    <row r="133" spans="1:15" x14ac:dyDescent="0.25">
      <c r="A133" s="39">
        <v>20514</v>
      </c>
      <c r="B133" s="30" t="s">
        <v>37</v>
      </c>
      <c r="C133" s="73" t="s">
        <v>185</v>
      </c>
      <c r="D133" s="44" t="s">
        <v>198</v>
      </c>
      <c r="E133" s="77">
        <v>441</v>
      </c>
      <c r="F133" s="39">
        <v>492</v>
      </c>
      <c r="G133" s="39">
        <f t="shared" si="3"/>
        <v>51</v>
      </c>
      <c r="H133" s="39">
        <v>141</v>
      </c>
      <c r="I133" s="39">
        <f t="shared" si="4"/>
        <v>351</v>
      </c>
      <c r="J133" s="75">
        <v>0.71340000000000003</v>
      </c>
      <c r="K133" s="39">
        <v>471</v>
      </c>
      <c r="L133" s="56"/>
      <c r="M133" s="34">
        <f t="shared" si="5"/>
        <v>141</v>
      </c>
      <c r="N133" s="34">
        <f t="shared" si="6"/>
        <v>330</v>
      </c>
      <c r="O133" s="36">
        <f t="shared" si="2"/>
        <v>0.70063694267515919</v>
      </c>
    </row>
    <row r="134" spans="1:15" x14ac:dyDescent="0.25">
      <c r="A134" s="39">
        <v>20515</v>
      </c>
      <c r="B134" s="30" t="s">
        <v>37</v>
      </c>
      <c r="C134" s="73" t="s">
        <v>185</v>
      </c>
      <c r="D134" s="44" t="s">
        <v>199</v>
      </c>
      <c r="E134" s="77">
        <v>524</v>
      </c>
      <c r="F134" s="39">
        <v>656</v>
      </c>
      <c r="G134" s="39">
        <f t="shared" si="3"/>
        <v>132</v>
      </c>
      <c r="H134" s="39">
        <v>299</v>
      </c>
      <c r="I134" s="39">
        <f t="shared" si="4"/>
        <v>357</v>
      </c>
      <c r="J134" s="75">
        <v>0.54420000000000002</v>
      </c>
      <c r="K134" s="39">
        <v>633</v>
      </c>
      <c r="L134" s="56"/>
      <c r="M134" s="34">
        <f t="shared" si="5"/>
        <v>299</v>
      </c>
      <c r="N134" s="34">
        <f t="shared" si="6"/>
        <v>334</v>
      </c>
      <c r="O134" s="36">
        <f t="shared" si="2"/>
        <v>0.52764612954186418</v>
      </c>
    </row>
    <row r="135" spans="1:15" x14ac:dyDescent="0.25">
      <c r="A135" s="39">
        <v>20601</v>
      </c>
      <c r="B135" s="30" t="s">
        <v>37</v>
      </c>
      <c r="C135" s="73" t="s">
        <v>200</v>
      </c>
      <c r="D135" s="44" t="s">
        <v>200</v>
      </c>
      <c r="E135" s="78">
        <v>7968</v>
      </c>
      <c r="F135" s="32">
        <v>8680</v>
      </c>
      <c r="G135" s="32">
        <f t="shared" si="3"/>
        <v>712</v>
      </c>
      <c r="H135" s="32">
        <v>3963</v>
      </c>
      <c r="I135" s="32">
        <f t="shared" si="4"/>
        <v>4717</v>
      </c>
      <c r="J135" s="75">
        <v>0</v>
      </c>
      <c r="K135" s="32">
        <v>8755</v>
      </c>
      <c r="L135" s="29">
        <v>102</v>
      </c>
      <c r="M135" s="35">
        <f t="shared" si="5"/>
        <v>4065</v>
      </c>
      <c r="N135" s="35">
        <f t="shared" si="6"/>
        <v>4690</v>
      </c>
      <c r="O135" s="36">
        <f t="shared" si="2"/>
        <v>0.53569388920616789</v>
      </c>
    </row>
    <row r="136" spans="1:15" x14ac:dyDescent="0.25">
      <c r="A136" s="39">
        <v>20602</v>
      </c>
      <c r="B136" s="30" t="s">
        <v>37</v>
      </c>
      <c r="C136" s="73" t="s">
        <v>200</v>
      </c>
      <c r="D136" s="44" t="s">
        <v>201</v>
      </c>
      <c r="E136" s="78">
        <v>2459</v>
      </c>
      <c r="F136" s="32">
        <v>2768</v>
      </c>
      <c r="G136" s="32">
        <f t="shared" si="3"/>
        <v>309</v>
      </c>
      <c r="H136" s="32">
        <v>1978</v>
      </c>
      <c r="I136" s="32">
        <f t="shared" si="4"/>
        <v>790</v>
      </c>
      <c r="J136" s="75">
        <v>0.28539999999999999</v>
      </c>
      <c r="K136" s="32">
        <v>2794</v>
      </c>
      <c r="L136" s="56"/>
      <c r="M136" s="35">
        <f t="shared" si="5"/>
        <v>1978</v>
      </c>
      <c r="N136" s="35">
        <f t="shared" si="6"/>
        <v>816</v>
      </c>
      <c r="O136" s="36">
        <f t="shared" si="2"/>
        <v>0.29205440229062274</v>
      </c>
    </row>
    <row r="137" spans="1:15" x14ac:dyDescent="0.25">
      <c r="A137" s="39">
        <v>20603</v>
      </c>
      <c r="B137" s="30" t="s">
        <v>37</v>
      </c>
      <c r="C137" s="73" t="s">
        <v>200</v>
      </c>
      <c r="D137" s="44" t="s">
        <v>202</v>
      </c>
      <c r="E137" s="78">
        <v>1410</v>
      </c>
      <c r="F137" s="32">
        <v>1529</v>
      </c>
      <c r="G137" s="32">
        <f t="shared" si="3"/>
        <v>119</v>
      </c>
      <c r="H137" s="39">
        <v>931</v>
      </c>
      <c r="I137" s="32">
        <f t="shared" si="4"/>
        <v>598</v>
      </c>
      <c r="J137" s="75">
        <v>0.3911</v>
      </c>
      <c r="K137" s="32">
        <v>1520</v>
      </c>
      <c r="L137" s="56"/>
      <c r="M137" s="34">
        <f t="shared" si="5"/>
        <v>931</v>
      </c>
      <c r="N137" s="35">
        <f t="shared" si="6"/>
        <v>589</v>
      </c>
      <c r="O137" s="36">
        <f t="shared" si="2"/>
        <v>0.38750000000000001</v>
      </c>
    </row>
    <row r="138" spans="1:15" x14ac:dyDescent="0.25">
      <c r="A138" s="39">
        <v>20604</v>
      </c>
      <c r="B138" s="30" t="s">
        <v>37</v>
      </c>
      <c r="C138" s="73" t="s">
        <v>200</v>
      </c>
      <c r="D138" s="44" t="s">
        <v>203</v>
      </c>
      <c r="E138" s="78">
        <v>2365</v>
      </c>
      <c r="F138" s="32">
        <v>2579</v>
      </c>
      <c r="G138" s="32">
        <f t="shared" si="3"/>
        <v>214</v>
      </c>
      <c r="H138" s="32">
        <v>1239</v>
      </c>
      <c r="I138" s="32">
        <f t="shared" si="4"/>
        <v>1340</v>
      </c>
      <c r="J138" s="75">
        <v>0.51959999999999995</v>
      </c>
      <c r="K138" s="32">
        <v>2598</v>
      </c>
      <c r="L138" s="56"/>
      <c r="M138" s="35">
        <f t="shared" si="5"/>
        <v>1239</v>
      </c>
      <c r="N138" s="35">
        <f t="shared" si="6"/>
        <v>1359</v>
      </c>
      <c r="O138" s="36">
        <f t="shared" si="2"/>
        <v>0.52309468822170901</v>
      </c>
    </row>
    <row r="139" spans="1:15" x14ac:dyDescent="0.25">
      <c r="A139" s="39">
        <v>20605</v>
      </c>
      <c r="B139" s="30" t="s">
        <v>37</v>
      </c>
      <c r="C139" s="73" t="s">
        <v>200</v>
      </c>
      <c r="D139" s="44" t="s">
        <v>204</v>
      </c>
      <c r="E139" s="78">
        <v>1466</v>
      </c>
      <c r="F139" s="32">
        <v>1607</v>
      </c>
      <c r="G139" s="32">
        <f t="shared" si="3"/>
        <v>141</v>
      </c>
      <c r="H139" s="39">
        <v>888</v>
      </c>
      <c r="I139" s="32">
        <f t="shared" si="4"/>
        <v>719</v>
      </c>
      <c r="J139" s="75">
        <v>0</v>
      </c>
      <c r="K139" s="32">
        <v>1617</v>
      </c>
      <c r="L139" s="56"/>
      <c r="M139" s="34">
        <f t="shared" si="5"/>
        <v>888</v>
      </c>
      <c r="N139" s="35">
        <f t="shared" si="6"/>
        <v>729</v>
      </c>
      <c r="O139" s="36">
        <f t="shared" si="2"/>
        <v>0.45083487940630795</v>
      </c>
    </row>
    <row r="140" spans="1:15" x14ac:dyDescent="0.25">
      <c r="A140" s="39">
        <v>20606</v>
      </c>
      <c r="B140" s="30" t="s">
        <v>37</v>
      </c>
      <c r="C140" s="73" t="s">
        <v>200</v>
      </c>
      <c r="D140" s="44" t="s">
        <v>205</v>
      </c>
      <c r="E140" s="78">
        <v>8940</v>
      </c>
      <c r="F140" s="32">
        <v>10593</v>
      </c>
      <c r="G140" s="32">
        <f t="shared" si="3"/>
        <v>1653</v>
      </c>
      <c r="H140" s="32">
        <v>5120</v>
      </c>
      <c r="I140" s="32">
        <f t="shared" si="4"/>
        <v>5473</v>
      </c>
      <c r="J140" s="75">
        <v>0.51670000000000005</v>
      </c>
      <c r="K140" s="32">
        <v>10782</v>
      </c>
      <c r="L140" s="56"/>
      <c r="M140" s="35">
        <f t="shared" si="5"/>
        <v>5120</v>
      </c>
      <c r="N140" s="35">
        <f t="shared" si="6"/>
        <v>5662</v>
      </c>
      <c r="O140" s="36">
        <f t="shared" si="2"/>
        <v>0.5251344833982563</v>
      </c>
    </row>
    <row r="141" spans="1:15" x14ac:dyDescent="0.25">
      <c r="A141" s="39">
        <v>20607</v>
      </c>
      <c r="B141" s="30" t="s">
        <v>37</v>
      </c>
      <c r="C141" s="73" t="s">
        <v>200</v>
      </c>
      <c r="D141" s="44" t="s">
        <v>206</v>
      </c>
      <c r="E141" s="78">
        <v>1370</v>
      </c>
      <c r="F141" s="32">
        <v>1458</v>
      </c>
      <c r="G141" s="32">
        <f t="shared" si="3"/>
        <v>88</v>
      </c>
      <c r="H141" s="39">
        <v>986</v>
      </c>
      <c r="I141" s="32">
        <f t="shared" si="4"/>
        <v>472</v>
      </c>
      <c r="J141" s="75">
        <v>0.32369999999999999</v>
      </c>
      <c r="K141" s="32">
        <v>1455</v>
      </c>
      <c r="L141" s="56"/>
      <c r="M141" s="34">
        <f t="shared" si="5"/>
        <v>986</v>
      </c>
      <c r="N141" s="35">
        <f t="shared" si="6"/>
        <v>469</v>
      </c>
      <c r="O141" s="36">
        <f t="shared" si="2"/>
        <v>0.32233676975945019</v>
      </c>
    </row>
    <row r="142" spans="1:15" x14ac:dyDescent="0.25">
      <c r="A142" s="39">
        <v>20608</v>
      </c>
      <c r="B142" s="30" t="s">
        <v>37</v>
      </c>
      <c r="C142" s="73" t="s">
        <v>200</v>
      </c>
      <c r="D142" s="44" t="s">
        <v>207</v>
      </c>
      <c r="E142" s="78">
        <v>2330</v>
      </c>
      <c r="F142" s="32">
        <v>2505</v>
      </c>
      <c r="G142" s="32">
        <f t="shared" si="3"/>
        <v>175</v>
      </c>
      <c r="H142" s="39">
        <v>879</v>
      </c>
      <c r="I142" s="32">
        <f t="shared" si="4"/>
        <v>1626</v>
      </c>
      <c r="J142" s="75">
        <v>0.64910000000000001</v>
      </c>
      <c r="K142" s="32">
        <v>2502</v>
      </c>
      <c r="L142" s="56"/>
      <c r="M142" s="34">
        <f t="shared" si="5"/>
        <v>879</v>
      </c>
      <c r="N142" s="35">
        <f t="shared" si="6"/>
        <v>1623</v>
      </c>
      <c r="O142" s="36">
        <f t="shared" si="2"/>
        <v>0.64868105515587526</v>
      </c>
    </row>
    <row r="143" spans="1:15" x14ac:dyDescent="0.25">
      <c r="A143" s="39">
        <v>20609</v>
      </c>
      <c r="B143" s="30" t="s">
        <v>37</v>
      </c>
      <c r="C143" s="73" t="s">
        <v>200</v>
      </c>
      <c r="D143" s="44" t="s">
        <v>208</v>
      </c>
      <c r="E143" s="78">
        <v>2688</v>
      </c>
      <c r="F143" s="32">
        <v>2943</v>
      </c>
      <c r="G143" s="32">
        <f t="shared" si="3"/>
        <v>255</v>
      </c>
      <c r="H143" s="32">
        <v>2383</v>
      </c>
      <c r="I143" s="32">
        <f t="shared" si="4"/>
        <v>560</v>
      </c>
      <c r="J143" s="75">
        <v>0.1903</v>
      </c>
      <c r="K143" s="32">
        <v>2943</v>
      </c>
      <c r="L143" s="29">
        <v>560</v>
      </c>
      <c r="M143" s="35">
        <f t="shared" si="5"/>
        <v>2943</v>
      </c>
      <c r="N143" s="35">
        <f t="shared" si="6"/>
        <v>0</v>
      </c>
      <c r="O143" s="36">
        <f t="shared" si="2"/>
        <v>0</v>
      </c>
    </row>
    <row r="144" spans="1:15" x14ac:dyDescent="0.25">
      <c r="A144" s="39">
        <v>20610</v>
      </c>
      <c r="B144" s="30" t="s">
        <v>37</v>
      </c>
      <c r="C144" s="73" t="s">
        <v>200</v>
      </c>
      <c r="D144" s="44" t="s">
        <v>209</v>
      </c>
      <c r="E144" s="78">
        <v>3367</v>
      </c>
      <c r="F144" s="32">
        <v>3778</v>
      </c>
      <c r="G144" s="32">
        <f t="shared" si="3"/>
        <v>411</v>
      </c>
      <c r="H144" s="32">
        <v>2973</v>
      </c>
      <c r="I144" s="32">
        <f t="shared" si="4"/>
        <v>805</v>
      </c>
      <c r="J144" s="75">
        <v>0.21310000000000001</v>
      </c>
      <c r="K144" s="32">
        <v>3861</v>
      </c>
      <c r="L144" s="56"/>
      <c r="M144" s="35">
        <f t="shared" si="5"/>
        <v>2973</v>
      </c>
      <c r="N144" s="35">
        <f t="shared" si="6"/>
        <v>888</v>
      </c>
      <c r="O144" s="36">
        <f t="shared" si="2"/>
        <v>0.22999222999222999</v>
      </c>
    </row>
    <row r="145" spans="1:15" x14ac:dyDescent="0.25">
      <c r="A145" s="39">
        <v>20611</v>
      </c>
      <c r="B145" s="30" t="s">
        <v>37</v>
      </c>
      <c r="C145" s="73" t="s">
        <v>200</v>
      </c>
      <c r="D145" s="44" t="s">
        <v>210</v>
      </c>
      <c r="E145" s="78">
        <v>2975</v>
      </c>
      <c r="F145" s="32">
        <v>3278</v>
      </c>
      <c r="G145" s="32">
        <f t="shared" si="3"/>
        <v>303</v>
      </c>
      <c r="H145" s="32">
        <v>2359</v>
      </c>
      <c r="I145" s="32">
        <f t="shared" si="4"/>
        <v>919</v>
      </c>
      <c r="J145" s="75">
        <v>0.28039999999999998</v>
      </c>
      <c r="K145" s="32">
        <v>3288</v>
      </c>
      <c r="L145" s="56"/>
      <c r="M145" s="35">
        <f t="shared" si="5"/>
        <v>2359</v>
      </c>
      <c r="N145" s="35">
        <f t="shared" si="6"/>
        <v>929</v>
      </c>
      <c r="O145" s="36">
        <f t="shared" si="2"/>
        <v>0.28254257907542579</v>
      </c>
    </row>
    <row r="146" spans="1:15" x14ac:dyDescent="0.25">
      <c r="A146" s="39">
        <v>20701</v>
      </c>
      <c r="B146" s="30" t="s">
        <v>37</v>
      </c>
      <c r="C146" s="73" t="s">
        <v>211</v>
      </c>
      <c r="D146" s="44" t="s">
        <v>212</v>
      </c>
      <c r="E146" s="78">
        <v>7053</v>
      </c>
      <c r="F146" s="32">
        <v>8179</v>
      </c>
      <c r="G146" s="32">
        <f t="shared" si="3"/>
        <v>1126</v>
      </c>
      <c r="H146" s="32">
        <v>3001</v>
      </c>
      <c r="I146" s="32">
        <f t="shared" si="4"/>
        <v>5178</v>
      </c>
      <c r="J146" s="75">
        <v>0.6331</v>
      </c>
      <c r="K146" s="32">
        <v>7782</v>
      </c>
      <c r="L146" s="29">
        <v>2200</v>
      </c>
      <c r="M146" s="35">
        <f t="shared" si="5"/>
        <v>5201</v>
      </c>
      <c r="N146" s="35">
        <f t="shared" si="6"/>
        <v>2581</v>
      </c>
      <c r="O146" s="36">
        <f t="shared" si="2"/>
        <v>0.33166281161655103</v>
      </c>
    </row>
    <row r="147" spans="1:15" x14ac:dyDescent="0.25">
      <c r="A147" s="39">
        <v>20702</v>
      </c>
      <c r="B147" s="30" t="s">
        <v>37</v>
      </c>
      <c r="C147" s="73" t="s">
        <v>211</v>
      </c>
      <c r="D147" s="44" t="s">
        <v>141</v>
      </c>
      <c r="E147" s="78">
        <v>2980</v>
      </c>
      <c r="F147" s="32">
        <v>3282</v>
      </c>
      <c r="G147" s="32">
        <f t="shared" si="3"/>
        <v>302</v>
      </c>
      <c r="H147" s="39">
        <v>635</v>
      </c>
      <c r="I147" s="32">
        <f t="shared" si="4"/>
        <v>2647</v>
      </c>
      <c r="J147" s="75">
        <v>0.80649999999999999</v>
      </c>
      <c r="K147" s="32">
        <v>3233</v>
      </c>
      <c r="L147" s="56"/>
      <c r="M147" s="34">
        <f t="shared" si="5"/>
        <v>635</v>
      </c>
      <c r="N147" s="35">
        <f t="shared" si="6"/>
        <v>2598</v>
      </c>
      <c r="O147" s="36">
        <f t="shared" si="2"/>
        <v>0.80358799876275899</v>
      </c>
    </row>
    <row r="148" spans="1:15" x14ac:dyDescent="0.25">
      <c r="A148" s="39">
        <v>20703</v>
      </c>
      <c r="B148" s="30" t="s">
        <v>37</v>
      </c>
      <c r="C148" s="73" t="s">
        <v>211</v>
      </c>
      <c r="D148" s="44" t="s">
        <v>213</v>
      </c>
      <c r="E148" s="78">
        <v>3969</v>
      </c>
      <c r="F148" s="32">
        <v>4257</v>
      </c>
      <c r="G148" s="32">
        <f t="shared" si="3"/>
        <v>288</v>
      </c>
      <c r="H148" s="32">
        <v>1844</v>
      </c>
      <c r="I148" s="32">
        <f t="shared" si="4"/>
        <v>2413</v>
      </c>
      <c r="J148" s="75">
        <v>0.56679999999999997</v>
      </c>
      <c r="K148" s="32">
        <v>4180</v>
      </c>
      <c r="L148" s="56"/>
      <c r="M148" s="35">
        <f t="shared" si="5"/>
        <v>1844</v>
      </c>
      <c r="N148" s="35">
        <f t="shared" si="6"/>
        <v>2336</v>
      </c>
      <c r="O148" s="36">
        <f t="shared" si="2"/>
        <v>0.55885167464114838</v>
      </c>
    </row>
    <row r="149" spans="1:15" x14ac:dyDescent="0.25">
      <c r="A149" s="39">
        <v>20801</v>
      </c>
      <c r="B149" s="30" t="s">
        <v>37</v>
      </c>
      <c r="C149" s="73" t="s">
        <v>214</v>
      </c>
      <c r="D149" s="44" t="s">
        <v>214</v>
      </c>
      <c r="E149" s="78">
        <v>4099</v>
      </c>
      <c r="F149" s="32">
        <v>4473</v>
      </c>
      <c r="G149" s="32">
        <f t="shared" si="3"/>
        <v>374</v>
      </c>
      <c r="H149" s="32">
        <v>1534</v>
      </c>
      <c r="I149" s="32">
        <f t="shared" si="4"/>
        <v>2939</v>
      </c>
      <c r="J149" s="75">
        <v>0</v>
      </c>
      <c r="K149" s="32">
        <v>4533</v>
      </c>
      <c r="L149" s="56"/>
      <c r="M149" s="35">
        <f t="shared" si="5"/>
        <v>1534</v>
      </c>
      <c r="N149" s="35">
        <f t="shared" si="6"/>
        <v>2999</v>
      </c>
      <c r="O149" s="36">
        <f t="shared" si="2"/>
        <v>0.66159276417383628</v>
      </c>
    </row>
    <row r="150" spans="1:15" x14ac:dyDescent="0.25">
      <c r="A150" s="39">
        <v>20802</v>
      </c>
      <c r="B150" s="30" t="s">
        <v>37</v>
      </c>
      <c r="C150" s="73" t="s">
        <v>214</v>
      </c>
      <c r="D150" s="44" t="s">
        <v>215</v>
      </c>
      <c r="E150" s="78">
        <v>4909</v>
      </c>
      <c r="F150" s="32">
        <v>5276</v>
      </c>
      <c r="G150" s="32">
        <f t="shared" si="3"/>
        <v>367</v>
      </c>
      <c r="H150" s="32">
        <v>1657</v>
      </c>
      <c r="I150" s="32">
        <f t="shared" si="4"/>
        <v>3619</v>
      </c>
      <c r="J150" s="75">
        <v>0.68589999999999995</v>
      </c>
      <c r="K150" s="32">
        <v>5413</v>
      </c>
      <c r="L150" s="29">
        <v>0</v>
      </c>
      <c r="M150" s="35">
        <f t="shared" si="5"/>
        <v>1657</v>
      </c>
      <c r="N150" s="35">
        <f t="shared" si="6"/>
        <v>3756</v>
      </c>
      <c r="O150" s="36">
        <f t="shared" si="2"/>
        <v>0.69388509144651767</v>
      </c>
    </row>
    <row r="151" spans="1:15" x14ac:dyDescent="0.25">
      <c r="A151" s="39">
        <v>20803</v>
      </c>
      <c r="B151" s="30" t="s">
        <v>37</v>
      </c>
      <c r="C151" s="73" t="s">
        <v>214</v>
      </c>
      <c r="D151" s="44" t="s">
        <v>216</v>
      </c>
      <c r="E151" s="78">
        <v>2071</v>
      </c>
      <c r="F151" s="32">
        <v>2313</v>
      </c>
      <c r="G151" s="32">
        <f t="shared" si="3"/>
        <v>242</v>
      </c>
      <c r="H151" s="32">
        <v>1246</v>
      </c>
      <c r="I151" s="32">
        <f t="shared" si="4"/>
        <v>1067</v>
      </c>
      <c r="J151" s="75">
        <v>0.46129999999999999</v>
      </c>
      <c r="K151" s="32">
        <v>2340</v>
      </c>
      <c r="L151" s="29">
        <v>1067</v>
      </c>
      <c r="M151" s="35">
        <f t="shared" si="5"/>
        <v>2313</v>
      </c>
      <c r="N151" s="35">
        <f t="shared" si="6"/>
        <v>27</v>
      </c>
      <c r="O151" s="36">
        <f t="shared" si="2"/>
        <v>1.1538461538461539E-2</v>
      </c>
    </row>
    <row r="152" spans="1:15" x14ac:dyDescent="0.25">
      <c r="A152" s="39">
        <v>20804</v>
      </c>
      <c r="B152" s="30" t="s">
        <v>37</v>
      </c>
      <c r="C152" s="73" t="s">
        <v>214</v>
      </c>
      <c r="D152" s="44" t="s">
        <v>217</v>
      </c>
      <c r="E152" s="78">
        <v>5681</v>
      </c>
      <c r="F152" s="32">
        <v>5899</v>
      </c>
      <c r="G152" s="32">
        <f t="shared" si="3"/>
        <v>218</v>
      </c>
      <c r="H152" s="32">
        <v>2028</v>
      </c>
      <c r="I152" s="32">
        <f t="shared" si="4"/>
        <v>3871</v>
      </c>
      <c r="J152" s="75">
        <v>0.65620000000000001</v>
      </c>
      <c r="K152" s="32">
        <v>5755</v>
      </c>
      <c r="L152" s="29">
        <v>150</v>
      </c>
      <c r="M152" s="35">
        <f t="shared" si="5"/>
        <v>2178</v>
      </c>
      <c r="N152" s="35">
        <f t="shared" si="6"/>
        <v>3577</v>
      </c>
      <c r="O152" s="36">
        <f t="shared" si="2"/>
        <v>0.62154648132059076</v>
      </c>
    </row>
    <row r="153" spans="1:15" x14ac:dyDescent="0.25">
      <c r="A153" s="39">
        <v>20901</v>
      </c>
      <c r="B153" s="30" t="s">
        <v>37</v>
      </c>
      <c r="C153" s="73" t="s">
        <v>218</v>
      </c>
      <c r="D153" s="44" t="s">
        <v>218</v>
      </c>
      <c r="E153" s="78">
        <v>1496</v>
      </c>
      <c r="F153" s="32">
        <v>1792</v>
      </c>
      <c r="G153" s="32">
        <f t="shared" si="3"/>
        <v>296</v>
      </c>
      <c r="H153" s="32">
        <v>1118</v>
      </c>
      <c r="I153" s="32">
        <f t="shared" si="4"/>
        <v>674</v>
      </c>
      <c r="J153" s="75">
        <v>0.37609999999999999</v>
      </c>
      <c r="K153" s="32">
        <v>1790</v>
      </c>
      <c r="L153" s="56"/>
      <c r="M153" s="35">
        <f t="shared" si="5"/>
        <v>1118</v>
      </c>
      <c r="N153" s="35">
        <f t="shared" si="6"/>
        <v>672</v>
      </c>
      <c r="O153" s="36">
        <f t="shared" si="2"/>
        <v>0.37541899441340781</v>
      </c>
    </row>
    <row r="154" spans="1:15" x14ac:dyDescent="0.25">
      <c r="A154" s="39">
        <v>20902</v>
      </c>
      <c r="B154" s="30" t="s">
        <v>37</v>
      </c>
      <c r="C154" s="73" t="s">
        <v>218</v>
      </c>
      <c r="D154" s="44" t="s">
        <v>219</v>
      </c>
      <c r="E154" s="77">
        <v>363</v>
      </c>
      <c r="F154" s="39">
        <v>391</v>
      </c>
      <c r="G154" s="39">
        <f t="shared" si="3"/>
        <v>28</v>
      </c>
      <c r="H154" s="39">
        <v>317</v>
      </c>
      <c r="I154" s="39">
        <f t="shared" si="4"/>
        <v>74</v>
      </c>
      <c r="J154" s="75">
        <v>0.1893</v>
      </c>
      <c r="K154" s="39">
        <v>380</v>
      </c>
      <c r="L154" s="56"/>
      <c r="M154" s="34">
        <f t="shared" si="5"/>
        <v>317</v>
      </c>
      <c r="N154" s="34">
        <f t="shared" si="6"/>
        <v>63</v>
      </c>
      <c r="O154" s="36">
        <f t="shared" si="2"/>
        <v>0.16578947368421051</v>
      </c>
    </row>
    <row r="155" spans="1:15" x14ac:dyDescent="0.25">
      <c r="A155" s="39">
        <v>20903</v>
      </c>
      <c r="B155" s="30" t="s">
        <v>37</v>
      </c>
      <c r="C155" s="73" t="s">
        <v>218</v>
      </c>
      <c r="D155" s="44" t="s">
        <v>220</v>
      </c>
      <c r="E155" s="77">
        <v>440</v>
      </c>
      <c r="F155" s="39">
        <v>483</v>
      </c>
      <c r="G155" s="39">
        <f t="shared" si="3"/>
        <v>43</v>
      </c>
      <c r="H155" s="39">
        <v>132</v>
      </c>
      <c r="I155" s="39">
        <f t="shared" si="4"/>
        <v>351</v>
      </c>
      <c r="J155" s="75">
        <v>0.72670000000000001</v>
      </c>
      <c r="K155" s="39">
        <v>481</v>
      </c>
      <c r="L155" s="56"/>
      <c r="M155" s="34">
        <f t="shared" si="5"/>
        <v>132</v>
      </c>
      <c r="N155" s="34">
        <f t="shared" si="6"/>
        <v>349</v>
      </c>
      <c r="O155" s="36">
        <f t="shared" si="2"/>
        <v>0.72557172557172556</v>
      </c>
    </row>
    <row r="156" spans="1:15" x14ac:dyDescent="0.25">
      <c r="A156" s="39">
        <v>20904</v>
      </c>
      <c r="B156" s="30" t="s">
        <v>37</v>
      </c>
      <c r="C156" s="73" t="s">
        <v>218</v>
      </c>
      <c r="D156" s="44" t="s">
        <v>221</v>
      </c>
      <c r="E156" s="78">
        <v>2625</v>
      </c>
      <c r="F156" s="32">
        <v>2874</v>
      </c>
      <c r="G156" s="32">
        <f t="shared" si="3"/>
        <v>249</v>
      </c>
      <c r="H156" s="32">
        <v>1553</v>
      </c>
      <c r="I156" s="32">
        <f t="shared" si="4"/>
        <v>1321</v>
      </c>
      <c r="J156" s="75">
        <v>0.45960000000000001</v>
      </c>
      <c r="K156" s="32">
        <v>2881</v>
      </c>
      <c r="L156" s="56"/>
      <c r="M156" s="35">
        <f t="shared" si="5"/>
        <v>1553</v>
      </c>
      <c r="N156" s="35">
        <f t="shared" si="6"/>
        <v>1328</v>
      </c>
      <c r="O156" s="36">
        <f t="shared" si="2"/>
        <v>0.46095105866018743</v>
      </c>
    </row>
    <row r="157" spans="1:15" x14ac:dyDescent="0.25">
      <c r="A157" s="39">
        <v>20905</v>
      </c>
      <c r="B157" s="30" t="s">
        <v>37</v>
      </c>
      <c r="C157" s="73" t="s">
        <v>218</v>
      </c>
      <c r="D157" s="44" t="s">
        <v>222</v>
      </c>
      <c r="E157" s="78">
        <v>936</v>
      </c>
      <c r="F157" s="32">
        <v>1084</v>
      </c>
      <c r="G157" s="32">
        <f t="shared" si="3"/>
        <v>148</v>
      </c>
      <c r="H157" s="39">
        <v>560</v>
      </c>
      <c r="I157" s="32">
        <f t="shared" si="4"/>
        <v>524</v>
      </c>
      <c r="J157" s="75">
        <v>0.4834</v>
      </c>
      <c r="K157" s="32">
        <v>1078</v>
      </c>
      <c r="L157" s="56"/>
      <c r="M157" s="34">
        <f t="shared" si="5"/>
        <v>560</v>
      </c>
      <c r="N157" s="35">
        <f t="shared" si="6"/>
        <v>518</v>
      </c>
      <c r="O157" s="36">
        <f t="shared" si="2"/>
        <v>0.48051948051948051</v>
      </c>
    </row>
    <row r="158" spans="1:15" x14ac:dyDescent="0.25">
      <c r="A158" s="39">
        <v>20906</v>
      </c>
      <c r="B158" s="30" t="s">
        <v>37</v>
      </c>
      <c r="C158" s="73" t="s">
        <v>218</v>
      </c>
      <c r="D158" s="44" t="s">
        <v>223</v>
      </c>
      <c r="E158" s="77">
        <v>634</v>
      </c>
      <c r="F158" s="39">
        <v>672</v>
      </c>
      <c r="G158" s="39">
        <f t="shared" si="3"/>
        <v>38</v>
      </c>
      <c r="H158" s="39">
        <v>517</v>
      </c>
      <c r="I158" s="39">
        <f t="shared" si="4"/>
        <v>155</v>
      </c>
      <c r="J158" s="75">
        <v>0.23069999999999999</v>
      </c>
      <c r="K158" s="39">
        <v>666</v>
      </c>
      <c r="L158" s="56"/>
      <c r="M158" s="34">
        <f t="shared" si="5"/>
        <v>517</v>
      </c>
      <c r="N158" s="34">
        <f t="shared" si="6"/>
        <v>149</v>
      </c>
      <c r="O158" s="36">
        <f t="shared" si="2"/>
        <v>0.22372372372372373</v>
      </c>
    </row>
    <row r="159" spans="1:15" x14ac:dyDescent="0.25">
      <c r="A159" s="39">
        <v>20907</v>
      </c>
      <c r="B159" s="30" t="s">
        <v>37</v>
      </c>
      <c r="C159" s="73" t="s">
        <v>218</v>
      </c>
      <c r="D159" s="44" t="s">
        <v>224</v>
      </c>
      <c r="E159" s="77">
        <v>653</v>
      </c>
      <c r="F159" s="39">
        <v>741</v>
      </c>
      <c r="G159" s="39">
        <f t="shared" si="3"/>
        <v>88</v>
      </c>
      <c r="H159" s="39">
        <v>621</v>
      </c>
      <c r="I159" s="39">
        <f t="shared" si="4"/>
        <v>120</v>
      </c>
      <c r="J159" s="75">
        <v>0.16189999999999999</v>
      </c>
      <c r="K159" s="39">
        <v>741</v>
      </c>
      <c r="L159" s="56"/>
      <c r="M159" s="34">
        <f t="shared" si="5"/>
        <v>621</v>
      </c>
      <c r="N159" s="34">
        <f t="shared" si="6"/>
        <v>120</v>
      </c>
      <c r="O159" s="36">
        <f t="shared" si="2"/>
        <v>0.16194331983805668</v>
      </c>
    </row>
    <row r="160" spans="1:15" x14ac:dyDescent="0.25">
      <c r="A160" s="39">
        <v>21001</v>
      </c>
      <c r="B160" s="30" t="s">
        <v>37</v>
      </c>
      <c r="C160" s="73" t="s">
        <v>225</v>
      </c>
      <c r="D160" s="44" t="s">
        <v>225</v>
      </c>
      <c r="E160" s="78">
        <v>4228</v>
      </c>
      <c r="F160" s="32">
        <v>4604</v>
      </c>
      <c r="G160" s="32">
        <f t="shared" si="3"/>
        <v>376</v>
      </c>
      <c r="H160" s="32">
        <v>3397</v>
      </c>
      <c r="I160" s="32">
        <f t="shared" si="4"/>
        <v>1207</v>
      </c>
      <c r="J160" s="75">
        <v>0</v>
      </c>
      <c r="K160" s="32">
        <v>4526</v>
      </c>
      <c r="L160" s="29">
        <v>555</v>
      </c>
      <c r="M160" s="35">
        <f t="shared" si="5"/>
        <v>3952</v>
      </c>
      <c r="N160" s="35">
        <f t="shared" si="6"/>
        <v>574</v>
      </c>
      <c r="O160" s="36">
        <f t="shared" si="2"/>
        <v>0.12682280159080866</v>
      </c>
    </row>
    <row r="161" spans="1:15" x14ac:dyDescent="0.25">
      <c r="A161" s="39">
        <v>21002</v>
      </c>
      <c r="B161" s="30" t="s">
        <v>37</v>
      </c>
      <c r="C161" s="73" t="s">
        <v>225</v>
      </c>
      <c r="D161" s="44" t="s">
        <v>226</v>
      </c>
      <c r="E161" s="78">
        <v>1318</v>
      </c>
      <c r="F161" s="32">
        <v>1443</v>
      </c>
      <c r="G161" s="32">
        <f t="shared" si="3"/>
        <v>125</v>
      </c>
      <c r="H161" s="32">
        <v>1084</v>
      </c>
      <c r="I161" s="32">
        <f t="shared" si="4"/>
        <v>359</v>
      </c>
      <c r="J161" s="75">
        <v>0.24879999999999999</v>
      </c>
      <c r="K161" s="32">
        <v>1414</v>
      </c>
      <c r="L161" s="29">
        <v>0</v>
      </c>
      <c r="M161" s="35">
        <f t="shared" si="5"/>
        <v>1084</v>
      </c>
      <c r="N161" s="35">
        <f t="shared" si="6"/>
        <v>330</v>
      </c>
      <c r="O161" s="36">
        <f t="shared" si="2"/>
        <v>0.23338048090523339</v>
      </c>
    </row>
    <row r="162" spans="1:15" x14ac:dyDescent="0.25">
      <c r="A162" s="39">
        <v>21003</v>
      </c>
      <c r="B162" s="30" t="s">
        <v>37</v>
      </c>
      <c r="C162" s="73" t="s">
        <v>225</v>
      </c>
      <c r="D162" s="44" t="s">
        <v>227</v>
      </c>
      <c r="E162" s="78">
        <v>2380</v>
      </c>
      <c r="F162" s="32">
        <v>2690</v>
      </c>
      <c r="G162" s="32">
        <f t="shared" si="3"/>
        <v>310</v>
      </c>
      <c r="H162" s="32">
        <v>1273</v>
      </c>
      <c r="I162" s="32">
        <f t="shared" si="4"/>
        <v>1417</v>
      </c>
      <c r="J162" s="75">
        <v>0.52680000000000005</v>
      </c>
      <c r="K162" s="32">
        <v>2661</v>
      </c>
      <c r="L162" s="56"/>
      <c r="M162" s="35">
        <f t="shared" si="5"/>
        <v>1273</v>
      </c>
      <c r="N162" s="35">
        <f t="shared" si="6"/>
        <v>1388</v>
      </c>
      <c r="O162" s="36">
        <f t="shared" si="2"/>
        <v>0.52160841788801204</v>
      </c>
    </row>
    <row r="163" spans="1:15" x14ac:dyDescent="0.25">
      <c r="A163" s="39">
        <v>21004</v>
      </c>
      <c r="B163" s="30" t="s">
        <v>37</v>
      </c>
      <c r="C163" s="73" t="s">
        <v>225</v>
      </c>
      <c r="D163" s="44" t="s">
        <v>228</v>
      </c>
      <c r="E163" s="78">
        <v>5447</v>
      </c>
      <c r="F163" s="32">
        <v>6055</v>
      </c>
      <c r="G163" s="32">
        <f t="shared" si="3"/>
        <v>608</v>
      </c>
      <c r="H163" s="32">
        <v>2282</v>
      </c>
      <c r="I163" s="32">
        <f t="shared" si="4"/>
        <v>3773</v>
      </c>
      <c r="J163" s="75">
        <v>0.62309999999999999</v>
      </c>
      <c r="K163" s="32">
        <v>5960</v>
      </c>
      <c r="L163" s="29">
        <v>185</v>
      </c>
      <c r="M163" s="35">
        <f t="shared" si="5"/>
        <v>2467</v>
      </c>
      <c r="N163" s="35">
        <f t="shared" si="6"/>
        <v>3493</v>
      </c>
      <c r="O163" s="36">
        <f t="shared" si="2"/>
        <v>0.58607382550335574</v>
      </c>
    </row>
    <row r="164" spans="1:15" x14ac:dyDescent="0.25">
      <c r="A164" s="39">
        <v>21005</v>
      </c>
      <c r="B164" s="30" t="s">
        <v>37</v>
      </c>
      <c r="C164" s="73" t="s">
        <v>225</v>
      </c>
      <c r="D164" s="44" t="s">
        <v>229</v>
      </c>
      <c r="E164" s="78">
        <v>1644</v>
      </c>
      <c r="F164" s="32">
        <v>1862</v>
      </c>
      <c r="G164" s="32">
        <f t="shared" si="3"/>
        <v>218</v>
      </c>
      <c r="H164" s="39">
        <v>941</v>
      </c>
      <c r="I164" s="32">
        <f t="shared" si="4"/>
        <v>921</v>
      </c>
      <c r="J164" s="75">
        <v>0.49459999999999998</v>
      </c>
      <c r="K164" s="32">
        <v>1841</v>
      </c>
      <c r="L164" s="56"/>
      <c r="M164" s="34">
        <f t="shared" si="5"/>
        <v>941</v>
      </c>
      <c r="N164" s="35">
        <f t="shared" si="6"/>
        <v>900</v>
      </c>
      <c r="O164" s="36">
        <f t="shared" si="2"/>
        <v>0.48886474741988051</v>
      </c>
    </row>
    <row r="165" spans="1:15" x14ac:dyDescent="0.25">
      <c r="A165" s="39">
        <v>21006</v>
      </c>
      <c r="B165" s="30" t="s">
        <v>37</v>
      </c>
      <c r="C165" s="73" t="s">
        <v>225</v>
      </c>
      <c r="D165" s="82" t="s">
        <v>230</v>
      </c>
      <c r="E165" s="78">
        <v>1364</v>
      </c>
      <c r="F165" s="32">
        <v>1446</v>
      </c>
      <c r="G165" s="32">
        <f t="shared" si="3"/>
        <v>82</v>
      </c>
      <c r="H165" s="32">
        <v>1157</v>
      </c>
      <c r="I165" s="32">
        <f t="shared" si="4"/>
        <v>289</v>
      </c>
      <c r="J165" s="75">
        <v>0.19989999999999999</v>
      </c>
      <c r="K165" s="32">
        <v>1401</v>
      </c>
      <c r="L165" s="56"/>
      <c r="M165" s="35">
        <f t="shared" si="5"/>
        <v>1157</v>
      </c>
      <c r="N165" s="35">
        <f t="shared" si="6"/>
        <v>244</v>
      </c>
      <c r="O165" s="36">
        <f t="shared" si="2"/>
        <v>0.17416131334760884</v>
      </c>
    </row>
    <row r="166" spans="1:15" x14ac:dyDescent="0.25">
      <c r="A166" s="39">
        <v>21007</v>
      </c>
      <c r="B166" s="30" t="s">
        <v>37</v>
      </c>
      <c r="C166" s="73" t="s">
        <v>225</v>
      </c>
      <c r="D166" s="44" t="s">
        <v>231</v>
      </c>
      <c r="E166" s="78">
        <v>3113</v>
      </c>
      <c r="F166" s="32">
        <v>3604</v>
      </c>
      <c r="G166" s="32">
        <f t="shared" si="3"/>
        <v>491</v>
      </c>
      <c r="H166" s="32">
        <v>2501</v>
      </c>
      <c r="I166" s="32">
        <f t="shared" si="4"/>
        <v>1103</v>
      </c>
      <c r="J166" s="75">
        <v>0.30599999999999999</v>
      </c>
      <c r="K166" s="32">
        <v>3589</v>
      </c>
      <c r="L166" s="29">
        <v>185</v>
      </c>
      <c r="M166" s="35">
        <f t="shared" si="5"/>
        <v>2686</v>
      </c>
      <c r="N166" s="35">
        <f t="shared" si="6"/>
        <v>903</v>
      </c>
      <c r="O166" s="36">
        <f t="shared" si="2"/>
        <v>0.25160211758149903</v>
      </c>
    </row>
    <row r="167" spans="1:15" x14ac:dyDescent="0.25">
      <c r="A167" s="39">
        <v>21008</v>
      </c>
      <c r="B167" s="30" t="s">
        <v>37</v>
      </c>
      <c r="C167" s="73" t="s">
        <v>225</v>
      </c>
      <c r="D167" s="44" t="s">
        <v>232</v>
      </c>
      <c r="E167" s="78">
        <v>2403</v>
      </c>
      <c r="F167" s="32">
        <v>2768</v>
      </c>
      <c r="G167" s="32">
        <f t="shared" si="3"/>
        <v>365</v>
      </c>
      <c r="H167" s="32">
        <v>1429</v>
      </c>
      <c r="I167" s="32">
        <f t="shared" si="4"/>
        <v>1339</v>
      </c>
      <c r="J167" s="75">
        <v>0.48370000000000002</v>
      </c>
      <c r="K167" s="32">
        <v>2746</v>
      </c>
      <c r="L167" s="56"/>
      <c r="M167" s="35">
        <f t="shared" si="5"/>
        <v>1429</v>
      </c>
      <c r="N167" s="35">
        <f t="shared" si="6"/>
        <v>1317</v>
      </c>
      <c r="O167" s="36">
        <f t="shared" si="2"/>
        <v>0.47960670065549893</v>
      </c>
    </row>
    <row r="168" spans="1:15" x14ac:dyDescent="0.25">
      <c r="A168" s="39">
        <v>21009</v>
      </c>
      <c r="B168" s="30" t="s">
        <v>37</v>
      </c>
      <c r="C168" s="73" t="s">
        <v>225</v>
      </c>
      <c r="D168" s="44" t="s">
        <v>233</v>
      </c>
      <c r="E168" s="78">
        <v>1354</v>
      </c>
      <c r="F168" s="32">
        <v>1401</v>
      </c>
      <c r="G168" s="32">
        <f t="shared" si="3"/>
        <v>47</v>
      </c>
      <c r="H168" s="32">
        <v>1020</v>
      </c>
      <c r="I168" s="32">
        <f t="shared" si="4"/>
        <v>381</v>
      </c>
      <c r="J168" s="75">
        <v>0.27189999999999998</v>
      </c>
      <c r="K168" s="32">
        <v>1360</v>
      </c>
      <c r="L168" s="56"/>
      <c r="M168" s="35">
        <f t="shared" si="5"/>
        <v>1020</v>
      </c>
      <c r="N168" s="35">
        <f t="shared" si="6"/>
        <v>340</v>
      </c>
      <c r="O168" s="36">
        <f t="shared" si="2"/>
        <v>0.25</v>
      </c>
    </row>
    <row r="169" spans="1:15" x14ac:dyDescent="0.25">
      <c r="A169" s="39">
        <v>21010</v>
      </c>
      <c r="B169" s="30" t="s">
        <v>37</v>
      </c>
      <c r="C169" s="73" t="s">
        <v>225</v>
      </c>
      <c r="D169" s="44" t="s">
        <v>234</v>
      </c>
      <c r="E169" s="78">
        <v>1513</v>
      </c>
      <c r="F169" s="32">
        <v>1601</v>
      </c>
      <c r="G169" s="32">
        <f t="shared" si="3"/>
        <v>88</v>
      </c>
      <c r="H169" s="32">
        <v>1265</v>
      </c>
      <c r="I169" s="32">
        <f t="shared" si="4"/>
        <v>336</v>
      </c>
      <c r="J169" s="75">
        <v>0.2099</v>
      </c>
      <c r="K169" s="32">
        <v>1565</v>
      </c>
      <c r="L169" s="56"/>
      <c r="M169" s="35">
        <f t="shared" si="5"/>
        <v>1265</v>
      </c>
      <c r="N169" s="35">
        <f t="shared" si="6"/>
        <v>300</v>
      </c>
      <c r="O169" s="36">
        <f t="shared" si="2"/>
        <v>0.19169329073482427</v>
      </c>
    </row>
    <row r="170" spans="1:15" x14ac:dyDescent="0.25">
      <c r="A170" s="39">
        <v>21011</v>
      </c>
      <c r="B170" s="30" t="s">
        <v>37</v>
      </c>
      <c r="C170" s="73" t="s">
        <v>225</v>
      </c>
      <c r="D170" s="44" t="s">
        <v>235</v>
      </c>
      <c r="E170" s="78">
        <v>2438</v>
      </c>
      <c r="F170" s="32">
        <v>2781</v>
      </c>
      <c r="G170" s="32">
        <f t="shared" si="3"/>
        <v>343</v>
      </c>
      <c r="H170" s="32">
        <v>1332</v>
      </c>
      <c r="I170" s="32">
        <f t="shared" si="4"/>
        <v>1449</v>
      </c>
      <c r="J170" s="75">
        <v>0.52100000000000002</v>
      </c>
      <c r="K170" s="32">
        <v>2725</v>
      </c>
      <c r="L170" s="56"/>
      <c r="M170" s="35">
        <f t="shared" si="5"/>
        <v>1332</v>
      </c>
      <c r="N170" s="35">
        <f t="shared" si="6"/>
        <v>1393</v>
      </c>
      <c r="O170" s="36">
        <f t="shared" si="2"/>
        <v>0.51119266055045876</v>
      </c>
    </row>
    <row r="171" spans="1:15" x14ac:dyDescent="0.25">
      <c r="A171" s="39">
        <v>21012</v>
      </c>
      <c r="B171" s="30" t="s">
        <v>37</v>
      </c>
      <c r="C171" s="73" t="s">
        <v>225</v>
      </c>
      <c r="D171" s="44" t="s">
        <v>236</v>
      </c>
      <c r="E171" s="77">
        <v>673</v>
      </c>
      <c r="F171" s="39">
        <v>751</v>
      </c>
      <c r="G171" s="39">
        <f t="shared" si="3"/>
        <v>78</v>
      </c>
      <c r="H171" s="39">
        <v>509</v>
      </c>
      <c r="I171" s="39">
        <f t="shared" si="4"/>
        <v>242</v>
      </c>
      <c r="J171" s="75">
        <v>0.32219999999999999</v>
      </c>
      <c r="K171" s="39">
        <v>751</v>
      </c>
      <c r="L171" s="56"/>
      <c r="M171" s="34">
        <f t="shared" si="5"/>
        <v>509</v>
      </c>
      <c r="N171" s="34">
        <f t="shared" si="6"/>
        <v>242</v>
      </c>
      <c r="O171" s="36">
        <f t="shared" si="2"/>
        <v>0.322237017310253</v>
      </c>
    </row>
    <row r="172" spans="1:15" x14ac:dyDescent="0.25">
      <c r="A172" s="39">
        <v>21013</v>
      </c>
      <c r="B172" s="30" t="s">
        <v>37</v>
      </c>
      <c r="C172" s="73" t="s">
        <v>225</v>
      </c>
      <c r="D172" s="44" t="s">
        <v>237</v>
      </c>
      <c r="E172" s="78">
        <v>1278</v>
      </c>
      <c r="F172" s="32">
        <v>1483</v>
      </c>
      <c r="G172" s="32">
        <f t="shared" si="3"/>
        <v>205</v>
      </c>
      <c r="H172" s="39">
        <v>707</v>
      </c>
      <c r="I172" s="32">
        <f t="shared" si="4"/>
        <v>776</v>
      </c>
      <c r="J172" s="75">
        <v>0.52329999999999999</v>
      </c>
      <c r="K172" s="32">
        <v>1461</v>
      </c>
      <c r="L172" s="29">
        <v>0</v>
      </c>
      <c r="M172" s="34">
        <f t="shared" si="5"/>
        <v>707</v>
      </c>
      <c r="N172" s="35">
        <f t="shared" si="6"/>
        <v>754</v>
      </c>
      <c r="O172" s="36">
        <f t="shared" si="2"/>
        <v>0.51608487337440112</v>
      </c>
    </row>
    <row r="173" spans="1:15" x14ac:dyDescent="0.25">
      <c r="A173" s="39">
        <v>21014</v>
      </c>
      <c r="B173" s="30" t="s">
        <v>37</v>
      </c>
      <c r="C173" s="73" t="s">
        <v>225</v>
      </c>
      <c r="D173" s="44" t="s">
        <v>238</v>
      </c>
      <c r="E173" s="78">
        <v>9148</v>
      </c>
      <c r="F173" s="32">
        <v>15092</v>
      </c>
      <c r="G173" s="32">
        <f t="shared" si="3"/>
        <v>5944</v>
      </c>
      <c r="H173" s="32">
        <v>7814</v>
      </c>
      <c r="I173" s="32">
        <f t="shared" si="4"/>
        <v>7278</v>
      </c>
      <c r="J173" s="75">
        <v>0</v>
      </c>
      <c r="K173" s="32">
        <v>15473</v>
      </c>
      <c r="L173" s="29">
        <v>2363</v>
      </c>
      <c r="M173" s="35">
        <f t="shared" si="5"/>
        <v>10177</v>
      </c>
      <c r="N173" s="35">
        <f t="shared" si="6"/>
        <v>5296</v>
      </c>
      <c r="O173" s="36">
        <f t="shared" si="2"/>
        <v>0.34227363794997739</v>
      </c>
    </row>
    <row r="174" spans="1:15" x14ac:dyDescent="0.25">
      <c r="A174" s="39">
        <v>21015</v>
      </c>
      <c r="B174" s="30" t="s">
        <v>37</v>
      </c>
      <c r="C174" s="73" t="s">
        <v>225</v>
      </c>
      <c r="D174" s="44" t="s">
        <v>239</v>
      </c>
      <c r="E174" s="78">
        <v>2472</v>
      </c>
      <c r="F174" s="32">
        <v>2695</v>
      </c>
      <c r="G174" s="32">
        <f t="shared" si="3"/>
        <v>223</v>
      </c>
      <c r="H174" s="32">
        <v>2203</v>
      </c>
      <c r="I174" s="32">
        <f t="shared" si="4"/>
        <v>492</v>
      </c>
      <c r="J174" s="75">
        <v>0</v>
      </c>
      <c r="K174" s="32">
        <v>2694</v>
      </c>
      <c r="L174" s="29">
        <v>0</v>
      </c>
      <c r="M174" s="35">
        <f t="shared" si="5"/>
        <v>2203</v>
      </c>
      <c r="N174" s="35">
        <f t="shared" si="6"/>
        <v>491</v>
      </c>
      <c r="O174" s="36">
        <f t="shared" si="2"/>
        <v>0.18225686711210096</v>
      </c>
    </row>
    <row r="175" spans="1:15" x14ac:dyDescent="0.25">
      <c r="A175" s="39">
        <v>21016</v>
      </c>
      <c r="B175" s="30" t="s">
        <v>37</v>
      </c>
      <c r="C175" s="73" t="s">
        <v>225</v>
      </c>
      <c r="D175" s="44" t="s">
        <v>240</v>
      </c>
      <c r="E175" s="78">
        <v>1085</v>
      </c>
      <c r="F175" s="32">
        <v>1327</v>
      </c>
      <c r="G175" s="32">
        <f t="shared" si="3"/>
        <v>242</v>
      </c>
      <c r="H175" s="39">
        <v>911</v>
      </c>
      <c r="I175" s="32">
        <f t="shared" si="4"/>
        <v>416</v>
      </c>
      <c r="J175" s="75">
        <v>0.3135</v>
      </c>
      <c r="K175" s="32">
        <v>1293</v>
      </c>
      <c r="L175" s="29">
        <v>155</v>
      </c>
      <c r="M175" s="34">
        <f t="shared" si="5"/>
        <v>1066</v>
      </c>
      <c r="N175" s="35">
        <f t="shared" si="6"/>
        <v>227</v>
      </c>
      <c r="O175" s="36">
        <f t="shared" si="2"/>
        <v>0.17556071152358854</v>
      </c>
    </row>
    <row r="176" spans="1:15" x14ac:dyDescent="0.25">
      <c r="A176" s="39">
        <v>21101</v>
      </c>
      <c r="B176" s="30" t="s">
        <v>37</v>
      </c>
      <c r="C176" s="73" t="s">
        <v>241</v>
      </c>
      <c r="D176" s="44" t="s">
        <v>241</v>
      </c>
      <c r="E176" s="78">
        <v>3737</v>
      </c>
      <c r="F176" s="32">
        <v>3996</v>
      </c>
      <c r="G176" s="32">
        <f t="shared" si="3"/>
        <v>259</v>
      </c>
      <c r="H176" s="32">
        <v>2099</v>
      </c>
      <c r="I176" s="32">
        <f t="shared" si="4"/>
        <v>1897</v>
      </c>
      <c r="J176" s="75">
        <v>0.47470000000000001</v>
      </c>
      <c r="K176" s="32">
        <v>3989</v>
      </c>
      <c r="L176" s="29">
        <v>0</v>
      </c>
      <c r="M176" s="35">
        <f t="shared" si="5"/>
        <v>2099</v>
      </c>
      <c r="N176" s="35">
        <f t="shared" si="6"/>
        <v>1890</v>
      </c>
      <c r="O176" s="36">
        <f t="shared" si="2"/>
        <v>0.47380295813487089</v>
      </c>
    </row>
    <row r="177" spans="1:15" x14ac:dyDescent="0.25">
      <c r="A177" s="39">
        <v>21102</v>
      </c>
      <c r="B177" s="30" t="s">
        <v>37</v>
      </c>
      <c r="C177" s="73" t="s">
        <v>241</v>
      </c>
      <c r="D177" s="44" t="s">
        <v>242</v>
      </c>
      <c r="E177" s="77">
        <v>726</v>
      </c>
      <c r="F177" s="39">
        <v>820</v>
      </c>
      <c r="G177" s="39">
        <f t="shared" si="3"/>
        <v>94</v>
      </c>
      <c r="H177" s="39">
        <v>188</v>
      </c>
      <c r="I177" s="39">
        <f t="shared" si="4"/>
        <v>632</v>
      </c>
      <c r="J177" s="75">
        <v>0.77070000000000005</v>
      </c>
      <c r="K177" s="39">
        <v>814</v>
      </c>
      <c r="L177" s="56"/>
      <c r="M177" s="34">
        <f t="shared" si="5"/>
        <v>188</v>
      </c>
      <c r="N177" s="34">
        <f t="shared" si="6"/>
        <v>626</v>
      </c>
      <c r="O177" s="36">
        <f t="shared" si="2"/>
        <v>0.76904176904176902</v>
      </c>
    </row>
    <row r="178" spans="1:15" x14ac:dyDescent="0.25">
      <c r="A178" s="39">
        <v>21103</v>
      </c>
      <c r="B178" s="30" t="s">
        <v>37</v>
      </c>
      <c r="C178" s="73" t="s">
        <v>241</v>
      </c>
      <c r="D178" s="44" t="s">
        <v>243</v>
      </c>
      <c r="E178" s="78">
        <v>2886</v>
      </c>
      <c r="F178" s="32">
        <v>3382</v>
      </c>
      <c r="G178" s="32">
        <f t="shared" si="3"/>
        <v>496</v>
      </c>
      <c r="H178" s="32">
        <v>1791</v>
      </c>
      <c r="I178" s="32">
        <f t="shared" si="4"/>
        <v>1591</v>
      </c>
      <c r="J178" s="75">
        <v>0</v>
      </c>
      <c r="K178" s="32">
        <v>3405</v>
      </c>
      <c r="L178" s="29">
        <v>223</v>
      </c>
      <c r="M178" s="35">
        <f t="shared" si="5"/>
        <v>2014</v>
      </c>
      <c r="N178" s="35">
        <f t="shared" si="6"/>
        <v>1391</v>
      </c>
      <c r="O178" s="36">
        <f t="shared" si="2"/>
        <v>0.40851688693098387</v>
      </c>
    </row>
    <row r="179" spans="1:15" x14ac:dyDescent="0.25">
      <c r="A179" s="39">
        <v>21104</v>
      </c>
      <c r="B179" s="30" t="s">
        <v>37</v>
      </c>
      <c r="C179" s="73" t="s">
        <v>241</v>
      </c>
      <c r="D179" s="44" t="s">
        <v>244</v>
      </c>
      <c r="E179" s="77">
        <v>789</v>
      </c>
      <c r="F179" s="39">
        <v>971</v>
      </c>
      <c r="G179" s="39">
        <f t="shared" si="3"/>
        <v>182</v>
      </c>
      <c r="H179" s="39">
        <v>492</v>
      </c>
      <c r="I179" s="39">
        <f t="shared" si="4"/>
        <v>479</v>
      </c>
      <c r="J179" s="75">
        <v>0.49330000000000002</v>
      </c>
      <c r="K179" s="39">
        <v>961</v>
      </c>
      <c r="L179" s="56"/>
      <c r="M179" s="34">
        <f t="shared" si="5"/>
        <v>492</v>
      </c>
      <c r="N179" s="34">
        <f t="shared" si="6"/>
        <v>469</v>
      </c>
      <c r="O179" s="36">
        <f t="shared" si="2"/>
        <v>0.48803329864724243</v>
      </c>
    </row>
    <row r="180" spans="1:15" x14ac:dyDescent="0.25">
      <c r="A180" s="39">
        <v>21105</v>
      </c>
      <c r="B180" s="30" t="s">
        <v>37</v>
      </c>
      <c r="C180" s="73" t="s">
        <v>241</v>
      </c>
      <c r="D180" s="44" t="s">
        <v>245</v>
      </c>
      <c r="E180" s="77">
        <v>677</v>
      </c>
      <c r="F180" s="39">
        <v>782</v>
      </c>
      <c r="G180" s="39">
        <f t="shared" si="3"/>
        <v>105</v>
      </c>
      <c r="H180" s="39">
        <v>274</v>
      </c>
      <c r="I180" s="39">
        <f t="shared" si="4"/>
        <v>508</v>
      </c>
      <c r="J180" s="75">
        <v>0.64959999999999996</v>
      </c>
      <c r="K180" s="39">
        <v>763</v>
      </c>
      <c r="L180" s="29">
        <v>100</v>
      </c>
      <c r="M180" s="34">
        <f t="shared" si="5"/>
        <v>374</v>
      </c>
      <c r="N180" s="34">
        <f t="shared" si="6"/>
        <v>389</v>
      </c>
      <c r="O180" s="36">
        <f t="shared" si="2"/>
        <v>0.509829619921363</v>
      </c>
    </row>
    <row r="181" spans="1:15" x14ac:dyDescent="0.25">
      <c r="A181" s="39">
        <v>21201</v>
      </c>
      <c r="B181" s="30" t="s">
        <v>37</v>
      </c>
      <c r="C181" s="73" t="s">
        <v>246</v>
      </c>
      <c r="D181" s="44" t="s">
        <v>247</v>
      </c>
      <c r="E181" s="78">
        <v>8791</v>
      </c>
      <c r="F181" s="32">
        <v>9656</v>
      </c>
      <c r="G181" s="32">
        <f t="shared" si="3"/>
        <v>865</v>
      </c>
      <c r="H181" s="32">
        <v>6518</v>
      </c>
      <c r="I181" s="32">
        <f t="shared" si="4"/>
        <v>3138</v>
      </c>
      <c r="J181" s="75">
        <v>0.32500000000000001</v>
      </c>
      <c r="K181" s="32">
        <v>9591</v>
      </c>
      <c r="L181" s="29">
        <v>706</v>
      </c>
      <c r="M181" s="35">
        <f t="shared" si="5"/>
        <v>7224</v>
      </c>
      <c r="N181" s="35">
        <f t="shared" si="6"/>
        <v>2367</v>
      </c>
      <c r="O181" s="36">
        <f t="shared" si="2"/>
        <v>0.24679386925242414</v>
      </c>
    </row>
    <row r="182" spans="1:15" x14ac:dyDescent="0.25">
      <c r="A182" s="39">
        <v>21202</v>
      </c>
      <c r="B182" s="30" t="s">
        <v>37</v>
      </c>
      <c r="C182" s="73" t="s">
        <v>246</v>
      </c>
      <c r="D182" s="44" t="s">
        <v>192</v>
      </c>
      <c r="E182" s="78">
        <v>918</v>
      </c>
      <c r="F182" s="32">
        <v>1096</v>
      </c>
      <c r="G182" s="32">
        <f t="shared" si="3"/>
        <v>178</v>
      </c>
      <c r="H182" s="39">
        <v>530</v>
      </c>
      <c r="I182" s="32">
        <f t="shared" si="4"/>
        <v>566</v>
      </c>
      <c r="J182" s="75">
        <v>0.51639999999999997</v>
      </c>
      <c r="K182" s="32">
        <v>1110</v>
      </c>
      <c r="L182" s="56"/>
      <c r="M182" s="34">
        <f t="shared" si="5"/>
        <v>530</v>
      </c>
      <c r="N182" s="35">
        <f t="shared" si="6"/>
        <v>580</v>
      </c>
      <c r="O182" s="36">
        <f t="shared" si="2"/>
        <v>0.52252252252252251</v>
      </c>
    </row>
    <row r="183" spans="1:15" x14ac:dyDescent="0.25">
      <c r="A183" s="39">
        <v>21203</v>
      </c>
      <c r="B183" s="30" t="s">
        <v>37</v>
      </c>
      <c r="C183" s="73" t="s">
        <v>246</v>
      </c>
      <c r="D183" s="44" t="s">
        <v>248</v>
      </c>
      <c r="E183" s="78">
        <v>1318</v>
      </c>
      <c r="F183" s="32">
        <v>1410</v>
      </c>
      <c r="G183" s="32">
        <f t="shared" si="3"/>
        <v>92</v>
      </c>
      <c r="H183" s="32">
        <v>1036</v>
      </c>
      <c r="I183" s="32">
        <f t="shared" si="4"/>
        <v>374</v>
      </c>
      <c r="J183" s="75">
        <v>0.26519999999999999</v>
      </c>
      <c r="K183" s="32">
        <v>1394</v>
      </c>
      <c r="L183" s="56"/>
      <c r="M183" s="35">
        <f t="shared" si="5"/>
        <v>1036</v>
      </c>
      <c r="N183" s="35">
        <f t="shared" si="6"/>
        <v>358</v>
      </c>
      <c r="O183" s="36">
        <f t="shared" si="2"/>
        <v>0.25681492109038739</v>
      </c>
    </row>
    <row r="184" spans="1:15" x14ac:dyDescent="0.25">
      <c r="A184" s="39">
        <v>21204</v>
      </c>
      <c r="B184" s="30" t="s">
        <v>37</v>
      </c>
      <c r="C184" s="73" t="s">
        <v>246</v>
      </c>
      <c r="D184" s="44" t="s">
        <v>246</v>
      </c>
      <c r="E184" s="78">
        <v>1579</v>
      </c>
      <c r="F184" s="32">
        <v>1712</v>
      </c>
      <c r="G184" s="32">
        <f t="shared" si="3"/>
        <v>133</v>
      </c>
      <c r="H184" s="39">
        <v>595</v>
      </c>
      <c r="I184" s="32">
        <f t="shared" si="4"/>
        <v>1117</v>
      </c>
      <c r="J184" s="75">
        <v>0.65249999999999997</v>
      </c>
      <c r="K184" s="32">
        <v>1697</v>
      </c>
      <c r="L184" s="56"/>
      <c r="M184" s="34">
        <f t="shared" si="5"/>
        <v>595</v>
      </c>
      <c r="N184" s="35">
        <f t="shared" si="6"/>
        <v>1102</v>
      </c>
      <c r="O184" s="36">
        <f t="shared" si="2"/>
        <v>0.64938126104890981</v>
      </c>
    </row>
    <row r="185" spans="1:15" x14ac:dyDescent="0.25">
      <c r="A185" s="39">
        <v>21205</v>
      </c>
      <c r="B185" s="30" t="s">
        <v>37</v>
      </c>
      <c r="C185" s="73" t="s">
        <v>246</v>
      </c>
      <c r="D185" s="44" t="s">
        <v>249</v>
      </c>
      <c r="E185" s="78">
        <v>1823</v>
      </c>
      <c r="F185" s="32">
        <v>1977</v>
      </c>
      <c r="G185" s="32">
        <f t="shared" si="3"/>
        <v>154</v>
      </c>
      <c r="H185" s="32">
        <v>1645</v>
      </c>
      <c r="I185" s="32">
        <f t="shared" si="4"/>
        <v>332</v>
      </c>
      <c r="J185" s="75">
        <v>0.16789999999999999</v>
      </c>
      <c r="K185" s="32">
        <v>1967</v>
      </c>
      <c r="L185" s="56"/>
      <c r="M185" s="35">
        <f t="shared" si="5"/>
        <v>1645</v>
      </c>
      <c r="N185" s="35">
        <f t="shared" si="6"/>
        <v>322</v>
      </c>
      <c r="O185" s="36">
        <f t="shared" si="2"/>
        <v>0.16370106761565836</v>
      </c>
    </row>
    <row r="186" spans="1:15" x14ac:dyDescent="0.25">
      <c r="A186" s="39">
        <v>21206</v>
      </c>
      <c r="B186" s="30" t="s">
        <v>37</v>
      </c>
      <c r="C186" s="73" t="s">
        <v>246</v>
      </c>
      <c r="D186" s="44" t="s">
        <v>250</v>
      </c>
      <c r="E186" s="78">
        <v>7464</v>
      </c>
      <c r="F186" s="32">
        <v>8577</v>
      </c>
      <c r="G186" s="32">
        <f t="shared" si="3"/>
        <v>1113</v>
      </c>
      <c r="H186" s="32">
        <v>3736</v>
      </c>
      <c r="I186" s="32">
        <f t="shared" si="4"/>
        <v>4841</v>
      </c>
      <c r="J186" s="75">
        <v>0.56440000000000001</v>
      </c>
      <c r="K186" s="32">
        <v>8577</v>
      </c>
      <c r="L186" s="29">
        <v>0</v>
      </c>
      <c r="M186" s="35">
        <f t="shared" si="5"/>
        <v>3736</v>
      </c>
      <c r="N186" s="35">
        <f t="shared" si="6"/>
        <v>4841</v>
      </c>
      <c r="O186" s="36">
        <f t="shared" si="2"/>
        <v>0.56441646263262213</v>
      </c>
    </row>
    <row r="187" spans="1:15" x14ac:dyDescent="0.25">
      <c r="A187" s="39">
        <v>21207</v>
      </c>
      <c r="B187" s="30" t="s">
        <v>37</v>
      </c>
      <c r="C187" s="73" t="s">
        <v>246</v>
      </c>
      <c r="D187" s="44" t="s">
        <v>251</v>
      </c>
      <c r="E187" s="78">
        <v>6285</v>
      </c>
      <c r="F187" s="32">
        <v>6980</v>
      </c>
      <c r="G187" s="32">
        <f t="shared" si="3"/>
        <v>695</v>
      </c>
      <c r="H187" s="32">
        <v>2834</v>
      </c>
      <c r="I187" s="32">
        <f t="shared" si="4"/>
        <v>4146</v>
      </c>
      <c r="J187" s="75">
        <v>0</v>
      </c>
      <c r="K187" s="32">
        <v>6990</v>
      </c>
      <c r="L187" s="29">
        <v>0</v>
      </c>
      <c r="M187" s="35">
        <f t="shared" si="5"/>
        <v>2834</v>
      </c>
      <c r="N187" s="35">
        <f t="shared" si="6"/>
        <v>4156</v>
      </c>
      <c r="O187" s="36">
        <f t="shared" si="2"/>
        <v>0.59456366237482117</v>
      </c>
    </row>
    <row r="188" spans="1:15" x14ac:dyDescent="0.25">
      <c r="A188" s="39">
        <v>21208</v>
      </c>
      <c r="B188" s="30" t="s">
        <v>37</v>
      </c>
      <c r="C188" s="73" t="s">
        <v>246</v>
      </c>
      <c r="D188" s="44" t="s">
        <v>252</v>
      </c>
      <c r="E188" s="78">
        <v>4125</v>
      </c>
      <c r="F188" s="32">
        <v>4606</v>
      </c>
      <c r="G188" s="32">
        <f t="shared" si="3"/>
        <v>481</v>
      </c>
      <c r="H188" s="32">
        <v>1759</v>
      </c>
      <c r="I188" s="32">
        <f t="shared" si="4"/>
        <v>2847</v>
      </c>
      <c r="J188" s="75">
        <v>0</v>
      </c>
      <c r="K188" s="32">
        <v>4588</v>
      </c>
      <c r="L188" s="56"/>
      <c r="M188" s="35">
        <f t="shared" si="5"/>
        <v>1759</v>
      </c>
      <c r="N188" s="35">
        <f t="shared" si="6"/>
        <v>2829</v>
      </c>
      <c r="O188" s="36">
        <f t="shared" si="2"/>
        <v>0.61660854402789889</v>
      </c>
    </row>
    <row r="189" spans="1:15" x14ac:dyDescent="0.25">
      <c r="A189" s="39">
        <v>21209</v>
      </c>
      <c r="B189" s="30" t="s">
        <v>37</v>
      </c>
      <c r="C189" s="73" t="s">
        <v>246</v>
      </c>
      <c r="D189" s="44" t="s">
        <v>253</v>
      </c>
      <c r="E189" s="78">
        <v>997</v>
      </c>
      <c r="F189" s="32">
        <v>1113</v>
      </c>
      <c r="G189" s="32">
        <f t="shared" si="3"/>
        <v>116</v>
      </c>
      <c r="H189" s="39">
        <v>293</v>
      </c>
      <c r="I189" s="32">
        <f t="shared" si="4"/>
        <v>820</v>
      </c>
      <c r="J189" s="75">
        <v>0.73670000000000002</v>
      </c>
      <c r="K189" s="32">
        <v>1092</v>
      </c>
      <c r="L189" s="56"/>
      <c r="M189" s="34">
        <f t="shared" si="5"/>
        <v>293</v>
      </c>
      <c r="N189" s="35">
        <f t="shared" si="6"/>
        <v>799</v>
      </c>
      <c r="O189" s="36">
        <f t="shared" si="2"/>
        <v>0.73168498168498164</v>
      </c>
    </row>
    <row r="190" spans="1:15" x14ac:dyDescent="0.25">
      <c r="A190" s="39">
        <v>21210</v>
      </c>
      <c r="B190" s="30" t="s">
        <v>37</v>
      </c>
      <c r="C190" s="73" t="s">
        <v>246</v>
      </c>
      <c r="D190" s="44" t="s">
        <v>254</v>
      </c>
      <c r="E190" s="78">
        <v>1985</v>
      </c>
      <c r="F190" s="32">
        <v>2161</v>
      </c>
      <c r="G190" s="32">
        <f t="shared" si="3"/>
        <v>176</v>
      </c>
      <c r="H190" s="32">
        <v>1971</v>
      </c>
      <c r="I190" s="32">
        <f t="shared" si="4"/>
        <v>190</v>
      </c>
      <c r="J190" s="75">
        <v>8.7900000000000006E-2</v>
      </c>
      <c r="K190" s="32">
        <v>2193</v>
      </c>
      <c r="L190" s="29">
        <v>190</v>
      </c>
      <c r="M190" s="35">
        <f t="shared" si="5"/>
        <v>2161</v>
      </c>
      <c r="N190" s="35">
        <f t="shared" si="6"/>
        <v>32</v>
      </c>
      <c r="O190" s="36">
        <f t="shared" si="2"/>
        <v>1.459188326493388E-2</v>
      </c>
    </row>
    <row r="191" spans="1:15" x14ac:dyDescent="0.25">
      <c r="A191" s="39">
        <v>21301</v>
      </c>
      <c r="B191" s="30" t="s">
        <v>37</v>
      </c>
      <c r="C191" s="73" t="s">
        <v>255</v>
      </c>
      <c r="D191" s="44" t="s">
        <v>256</v>
      </c>
      <c r="E191" s="78">
        <v>2851</v>
      </c>
      <c r="F191" s="32">
        <v>3158</v>
      </c>
      <c r="G191" s="32">
        <f t="shared" si="3"/>
        <v>307</v>
      </c>
      <c r="H191" s="39">
        <v>137</v>
      </c>
      <c r="I191" s="32">
        <f t="shared" si="4"/>
        <v>3021</v>
      </c>
      <c r="J191" s="75">
        <v>0.95660000000000001</v>
      </c>
      <c r="K191" s="32">
        <v>3122</v>
      </c>
      <c r="L191" s="56"/>
      <c r="M191" s="34">
        <f t="shared" si="5"/>
        <v>137</v>
      </c>
      <c r="N191" s="35">
        <f t="shared" si="6"/>
        <v>2985</v>
      </c>
      <c r="O191" s="36">
        <f t="shared" si="2"/>
        <v>0.95611787315823193</v>
      </c>
    </row>
    <row r="192" spans="1:15" x14ac:dyDescent="0.25">
      <c r="A192" s="39">
        <v>21302</v>
      </c>
      <c r="B192" s="30" t="s">
        <v>37</v>
      </c>
      <c r="C192" s="73" t="s">
        <v>255</v>
      </c>
      <c r="D192" s="44" t="s">
        <v>257</v>
      </c>
      <c r="E192" s="78">
        <v>3605</v>
      </c>
      <c r="F192" s="32">
        <v>4036</v>
      </c>
      <c r="G192" s="32">
        <f t="shared" si="3"/>
        <v>431</v>
      </c>
      <c r="H192" s="39">
        <v>441</v>
      </c>
      <c r="I192" s="32">
        <f t="shared" si="4"/>
        <v>3595</v>
      </c>
      <c r="J192" s="75">
        <v>0.89070000000000005</v>
      </c>
      <c r="K192" s="32">
        <v>4015</v>
      </c>
      <c r="L192" s="29">
        <v>0</v>
      </c>
      <c r="M192" s="34">
        <f t="shared" si="5"/>
        <v>441</v>
      </c>
      <c r="N192" s="35">
        <f t="shared" si="6"/>
        <v>3574</v>
      </c>
      <c r="O192" s="36">
        <f t="shared" si="2"/>
        <v>0.89016189290161896</v>
      </c>
    </row>
    <row r="193" spans="1:15" x14ac:dyDescent="0.25">
      <c r="A193" s="39">
        <v>21303</v>
      </c>
      <c r="B193" s="30" t="s">
        <v>37</v>
      </c>
      <c r="C193" s="73" t="s">
        <v>255</v>
      </c>
      <c r="D193" s="44" t="s">
        <v>258</v>
      </c>
      <c r="E193" s="78">
        <v>1207</v>
      </c>
      <c r="F193" s="32">
        <v>1413</v>
      </c>
      <c r="G193" s="32">
        <f t="shared" si="3"/>
        <v>206</v>
      </c>
      <c r="H193" s="32">
        <v>1259</v>
      </c>
      <c r="I193" s="32">
        <f t="shared" si="4"/>
        <v>154</v>
      </c>
      <c r="J193" s="75">
        <v>0</v>
      </c>
      <c r="K193" s="32">
        <v>1421</v>
      </c>
      <c r="L193" s="56"/>
      <c r="M193" s="35">
        <f t="shared" si="5"/>
        <v>1259</v>
      </c>
      <c r="N193" s="35">
        <f t="shared" si="6"/>
        <v>162</v>
      </c>
      <c r="O193" s="36">
        <f t="shared" si="2"/>
        <v>0.11400422237860662</v>
      </c>
    </row>
    <row r="194" spans="1:15" x14ac:dyDescent="0.25">
      <c r="A194" s="39">
        <v>21304</v>
      </c>
      <c r="B194" s="30" t="s">
        <v>37</v>
      </c>
      <c r="C194" s="73" t="s">
        <v>255</v>
      </c>
      <c r="D194" s="44" t="s">
        <v>259</v>
      </c>
      <c r="E194" s="78">
        <v>1868</v>
      </c>
      <c r="F194" s="32">
        <v>2016</v>
      </c>
      <c r="G194" s="32">
        <f t="shared" si="3"/>
        <v>148</v>
      </c>
      <c r="H194" s="39">
        <v>973</v>
      </c>
      <c r="I194" s="32">
        <f t="shared" si="4"/>
        <v>1043</v>
      </c>
      <c r="J194" s="75">
        <v>0.51739999999999997</v>
      </c>
      <c r="K194" s="32">
        <v>1993</v>
      </c>
      <c r="L194" s="56"/>
      <c r="M194" s="34">
        <f t="shared" si="5"/>
        <v>973</v>
      </c>
      <c r="N194" s="35">
        <f t="shared" si="6"/>
        <v>1020</v>
      </c>
      <c r="O194" s="36">
        <f t="shared" si="2"/>
        <v>0.51179126944305064</v>
      </c>
    </row>
    <row r="195" spans="1:15" x14ac:dyDescent="0.25">
      <c r="A195" s="39">
        <v>21305</v>
      </c>
      <c r="B195" s="30" t="s">
        <v>37</v>
      </c>
      <c r="C195" s="73" t="s">
        <v>255</v>
      </c>
      <c r="D195" s="44" t="s">
        <v>260</v>
      </c>
      <c r="E195" s="78">
        <v>951</v>
      </c>
      <c r="F195" s="32">
        <v>1040</v>
      </c>
      <c r="G195" s="32">
        <f t="shared" si="3"/>
        <v>89</v>
      </c>
      <c r="H195" s="39">
        <v>248</v>
      </c>
      <c r="I195" s="32">
        <f t="shared" si="4"/>
        <v>792</v>
      </c>
      <c r="J195" s="75">
        <v>0.76149999999999995</v>
      </c>
      <c r="K195" s="32">
        <v>1015</v>
      </c>
      <c r="L195" s="56"/>
      <c r="M195" s="34">
        <f t="shared" si="5"/>
        <v>248</v>
      </c>
      <c r="N195" s="35">
        <f t="shared" si="6"/>
        <v>767</v>
      </c>
      <c r="O195" s="36">
        <f t="shared" si="2"/>
        <v>0.75566502463054186</v>
      </c>
    </row>
    <row r="196" spans="1:15" x14ac:dyDescent="0.25">
      <c r="A196" s="39">
        <v>21306</v>
      </c>
      <c r="B196" s="30" t="s">
        <v>37</v>
      </c>
      <c r="C196" s="73" t="s">
        <v>255</v>
      </c>
      <c r="D196" s="44" t="s">
        <v>261</v>
      </c>
      <c r="E196" s="78">
        <v>5575</v>
      </c>
      <c r="F196" s="32">
        <v>6294</v>
      </c>
      <c r="G196" s="32">
        <f t="shared" si="3"/>
        <v>719</v>
      </c>
      <c r="H196" s="32">
        <v>1543</v>
      </c>
      <c r="I196" s="32">
        <f t="shared" si="4"/>
        <v>4751</v>
      </c>
      <c r="J196" s="75">
        <v>0.75480000000000003</v>
      </c>
      <c r="K196" s="32">
        <v>6315</v>
      </c>
      <c r="L196" s="29">
        <v>0</v>
      </c>
      <c r="M196" s="35">
        <f t="shared" si="5"/>
        <v>1543</v>
      </c>
      <c r="N196" s="35">
        <f t="shared" si="6"/>
        <v>4772</v>
      </c>
      <c r="O196" s="36">
        <f t="shared" si="2"/>
        <v>0.75566112430720511</v>
      </c>
    </row>
    <row r="197" spans="1:15" x14ac:dyDescent="0.25">
      <c r="A197" s="39">
        <v>21307</v>
      </c>
      <c r="B197" s="30" t="s">
        <v>37</v>
      </c>
      <c r="C197" s="73" t="s">
        <v>255</v>
      </c>
      <c r="D197" s="44" t="s">
        <v>262</v>
      </c>
      <c r="E197" s="78">
        <v>2686</v>
      </c>
      <c r="F197" s="32">
        <v>2894</v>
      </c>
      <c r="G197" s="32">
        <f t="shared" si="3"/>
        <v>208</v>
      </c>
      <c r="H197" s="39">
        <v>745</v>
      </c>
      <c r="I197" s="32">
        <f t="shared" si="4"/>
        <v>2149</v>
      </c>
      <c r="J197" s="75">
        <v>0.74260000000000004</v>
      </c>
      <c r="K197" s="32">
        <v>2870</v>
      </c>
      <c r="L197" s="56"/>
      <c r="M197" s="34">
        <f t="shared" si="5"/>
        <v>745</v>
      </c>
      <c r="N197" s="35">
        <f t="shared" si="6"/>
        <v>2125</v>
      </c>
      <c r="O197" s="36">
        <f t="shared" si="2"/>
        <v>0.74041811846689898</v>
      </c>
    </row>
    <row r="198" spans="1:15" x14ac:dyDescent="0.25">
      <c r="A198" s="39">
        <v>21308</v>
      </c>
      <c r="B198" s="30" t="s">
        <v>37</v>
      </c>
      <c r="C198" s="73" t="s">
        <v>255</v>
      </c>
      <c r="D198" s="44" t="s">
        <v>263</v>
      </c>
      <c r="E198" s="78">
        <v>957</v>
      </c>
      <c r="F198" s="32">
        <v>1040</v>
      </c>
      <c r="G198" s="32">
        <f t="shared" si="3"/>
        <v>83</v>
      </c>
      <c r="H198" s="39">
        <v>18</v>
      </c>
      <c r="I198" s="32">
        <f t="shared" si="4"/>
        <v>1022</v>
      </c>
      <c r="J198" s="75">
        <v>0.98270000000000002</v>
      </c>
      <c r="K198" s="32">
        <v>1036</v>
      </c>
      <c r="L198" s="56"/>
      <c r="M198" s="34">
        <f t="shared" si="5"/>
        <v>18</v>
      </c>
      <c r="N198" s="35">
        <f t="shared" si="6"/>
        <v>1018</v>
      </c>
      <c r="O198" s="36">
        <f t="shared" si="2"/>
        <v>0.98262548262548266</v>
      </c>
    </row>
    <row r="199" spans="1:15" x14ac:dyDescent="0.25">
      <c r="A199" s="39">
        <v>21401</v>
      </c>
      <c r="B199" s="30" t="s">
        <v>37</v>
      </c>
      <c r="C199" s="73" t="s">
        <v>264</v>
      </c>
      <c r="D199" s="44" t="s">
        <v>264</v>
      </c>
      <c r="E199" s="78">
        <v>1152</v>
      </c>
      <c r="F199" s="32">
        <v>1275</v>
      </c>
      <c r="G199" s="32">
        <f t="shared" si="3"/>
        <v>123</v>
      </c>
      <c r="H199" s="39">
        <v>809</v>
      </c>
      <c r="I199" s="32">
        <f t="shared" si="4"/>
        <v>466</v>
      </c>
      <c r="J199" s="75">
        <v>0.36549999999999999</v>
      </c>
      <c r="K199" s="32">
        <v>1259</v>
      </c>
      <c r="L199" s="56"/>
      <c r="M199" s="34">
        <f t="shared" si="5"/>
        <v>809</v>
      </c>
      <c r="N199" s="35">
        <f t="shared" si="6"/>
        <v>450</v>
      </c>
      <c r="O199" s="36">
        <f t="shared" si="2"/>
        <v>0.35742652899126293</v>
      </c>
    </row>
    <row r="200" spans="1:15" x14ac:dyDescent="0.25">
      <c r="A200" s="39">
        <v>21402</v>
      </c>
      <c r="B200" s="30" t="s">
        <v>37</v>
      </c>
      <c r="C200" s="73" t="s">
        <v>264</v>
      </c>
      <c r="D200" s="44" t="s">
        <v>265</v>
      </c>
      <c r="E200" s="77">
        <v>641</v>
      </c>
      <c r="F200" s="39">
        <v>689</v>
      </c>
      <c r="G200" s="39">
        <f t="shared" si="3"/>
        <v>48</v>
      </c>
      <c r="H200" s="39">
        <v>216</v>
      </c>
      <c r="I200" s="39">
        <f t="shared" si="4"/>
        <v>473</v>
      </c>
      <c r="J200" s="75">
        <v>0.6865</v>
      </c>
      <c r="K200" s="39">
        <v>676</v>
      </c>
      <c r="L200" s="56"/>
      <c r="M200" s="34">
        <f t="shared" si="5"/>
        <v>216</v>
      </c>
      <c r="N200" s="34">
        <f t="shared" si="6"/>
        <v>460</v>
      </c>
      <c r="O200" s="36">
        <f t="shared" si="2"/>
        <v>0.68047337278106512</v>
      </c>
    </row>
    <row r="201" spans="1:15" x14ac:dyDescent="0.25">
      <c r="A201" s="39">
        <v>21403</v>
      </c>
      <c r="B201" s="30" t="s">
        <v>37</v>
      </c>
      <c r="C201" s="73" t="s">
        <v>264</v>
      </c>
      <c r="D201" s="44" t="s">
        <v>266</v>
      </c>
      <c r="E201" s="77">
        <v>246</v>
      </c>
      <c r="F201" s="39">
        <v>307</v>
      </c>
      <c r="G201" s="39">
        <f t="shared" si="3"/>
        <v>61</v>
      </c>
      <c r="H201" s="39">
        <v>141</v>
      </c>
      <c r="I201" s="39">
        <f t="shared" si="4"/>
        <v>166</v>
      </c>
      <c r="J201" s="75">
        <v>0.54069999999999996</v>
      </c>
      <c r="K201" s="39">
        <v>297</v>
      </c>
      <c r="L201" s="56"/>
      <c r="M201" s="34">
        <f t="shared" si="5"/>
        <v>141</v>
      </c>
      <c r="N201" s="34">
        <f t="shared" si="6"/>
        <v>156</v>
      </c>
      <c r="O201" s="36">
        <f t="shared" si="2"/>
        <v>0.5252525252525253</v>
      </c>
    </row>
    <row r="202" spans="1:15" x14ac:dyDescent="0.25">
      <c r="A202" s="39">
        <v>21404</v>
      </c>
      <c r="B202" s="30" t="s">
        <v>37</v>
      </c>
      <c r="C202" s="73" t="s">
        <v>264</v>
      </c>
      <c r="D202" s="44" t="s">
        <v>267</v>
      </c>
      <c r="E202" s="77">
        <v>406</v>
      </c>
      <c r="F202" s="39">
        <v>469</v>
      </c>
      <c r="G202" s="39">
        <f t="shared" si="3"/>
        <v>63</v>
      </c>
      <c r="H202" s="39">
        <v>351</v>
      </c>
      <c r="I202" s="39">
        <f t="shared" si="4"/>
        <v>118</v>
      </c>
      <c r="J202" s="75">
        <v>0.25159999999999999</v>
      </c>
      <c r="K202" s="39">
        <v>447</v>
      </c>
      <c r="L202" s="56"/>
      <c r="M202" s="34">
        <f t="shared" si="5"/>
        <v>351</v>
      </c>
      <c r="N202" s="34">
        <f t="shared" si="6"/>
        <v>96</v>
      </c>
      <c r="O202" s="36">
        <f t="shared" si="2"/>
        <v>0.21476510067114093</v>
      </c>
    </row>
    <row r="203" spans="1:15" x14ac:dyDescent="0.25">
      <c r="A203" s="39">
        <v>21405</v>
      </c>
      <c r="B203" s="30" t="s">
        <v>37</v>
      </c>
      <c r="C203" s="73" t="s">
        <v>264</v>
      </c>
      <c r="D203" s="44" t="s">
        <v>268</v>
      </c>
      <c r="E203" s="78">
        <v>1426</v>
      </c>
      <c r="F203" s="32">
        <v>1553</v>
      </c>
      <c r="G203" s="32">
        <f t="shared" si="3"/>
        <v>127</v>
      </c>
      <c r="H203" s="39">
        <v>673</v>
      </c>
      <c r="I203" s="32">
        <f t="shared" si="4"/>
        <v>880</v>
      </c>
      <c r="J203" s="75">
        <v>0.56659999999999999</v>
      </c>
      <c r="K203" s="32">
        <v>1566</v>
      </c>
      <c r="L203" s="56"/>
      <c r="M203" s="34">
        <f t="shared" si="5"/>
        <v>673</v>
      </c>
      <c r="N203" s="35">
        <f t="shared" si="6"/>
        <v>893</v>
      </c>
      <c r="O203" s="36">
        <f t="shared" si="2"/>
        <v>0.57024265644955296</v>
      </c>
    </row>
    <row r="204" spans="1:15" x14ac:dyDescent="0.25">
      <c r="A204" s="39">
        <v>21406</v>
      </c>
      <c r="B204" s="30" t="s">
        <v>37</v>
      </c>
      <c r="C204" s="73" t="s">
        <v>264</v>
      </c>
      <c r="D204" s="44" t="s">
        <v>269</v>
      </c>
      <c r="E204" s="78">
        <v>1205</v>
      </c>
      <c r="F204" s="32">
        <v>1313</v>
      </c>
      <c r="G204" s="32">
        <f t="shared" si="3"/>
        <v>108</v>
      </c>
      <c r="H204" s="39">
        <v>513</v>
      </c>
      <c r="I204" s="32">
        <f t="shared" si="4"/>
        <v>800</v>
      </c>
      <c r="J204" s="75">
        <v>0.60929999999999995</v>
      </c>
      <c r="K204" s="32">
        <v>1313</v>
      </c>
      <c r="L204" s="56"/>
      <c r="M204" s="34">
        <f t="shared" si="5"/>
        <v>513</v>
      </c>
      <c r="N204" s="35">
        <f t="shared" si="6"/>
        <v>800</v>
      </c>
      <c r="O204" s="36">
        <f t="shared" si="2"/>
        <v>0.60929169840060926</v>
      </c>
    </row>
    <row r="205" spans="1:15" x14ac:dyDescent="0.25">
      <c r="A205" s="39">
        <v>21407</v>
      </c>
      <c r="B205" s="30" t="s">
        <v>37</v>
      </c>
      <c r="C205" s="73" t="s">
        <v>264</v>
      </c>
      <c r="D205" s="44" t="s">
        <v>270</v>
      </c>
      <c r="E205" s="77">
        <v>235</v>
      </c>
      <c r="F205" s="39">
        <v>259</v>
      </c>
      <c r="G205" s="39">
        <f t="shared" si="3"/>
        <v>24</v>
      </c>
      <c r="H205" s="39">
        <v>173</v>
      </c>
      <c r="I205" s="39">
        <f t="shared" si="4"/>
        <v>86</v>
      </c>
      <c r="J205" s="75">
        <v>0.33200000000000002</v>
      </c>
      <c r="K205" s="39">
        <v>233</v>
      </c>
      <c r="L205" s="56"/>
      <c r="M205" s="34">
        <f t="shared" si="5"/>
        <v>173</v>
      </c>
      <c r="N205" s="34">
        <f t="shared" si="6"/>
        <v>60</v>
      </c>
      <c r="O205" s="36">
        <f t="shared" si="2"/>
        <v>0.25751072961373389</v>
      </c>
    </row>
    <row r="206" spans="1:15" x14ac:dyDescent="0.25">
      <c r="A206" s="39">
        <v>21408</v>
      </c>
      <c r="B206" s="30" t="s">
        <v>37</v>
      </c>
      <c r="C206" s="73" t="s">
        <v>264</v>
      </c>
      <c r="D206" s="44" t="s">
        <v>271</v>
      </c>
      <c r="E206" s="77">
        <v>352</v>
      </c>
      <c r="F206" s="39">
        <v>449</v>
      </c>
      <c r="G206" s="39">
        <f t="shared" si="3"/>
        <v>97</v>
      </c>
      <c r="H206" s="39">
        <v>126</v>
      </c>
      <c r="I206" s="39">
        <f t="shared" si="4"/>
        <v>323</v>
      </c>
      <c r="J206" s="75">
        <v>0.71940000000000004</v>
      </c>
      <c r="K206" s="39">
        <v>437</v>
      </c>
      <c r="L206" s="56"/>
      <c r="M206" s="34">
        <f t="shared" si="5"/>
        <v>126</v>
      </c>
      <c r="N206" s="34">
        <f t="shared" si="6"/>
        <v>311</v>
      </c>
      <c r="O206" s="36">
        <f t="shared" si="2"/>
        <v>0.71167048054919912</v>
      </c>
    </row>
    <row r="207" spans="1:15" x14ac:dyDescent="0.25">
      <c r="A207" s="39">
        <v>21409</v>
      </c>
      <c r="B207" s="30" t="s">
        <v>37</v>
      </c>
      <c r="C207" s="73" t="s">
        <v>264</v>
      </c>
      <c r="D207" s="44" t="s">
        <v>272</v>
      </c>
      <c r="E207" s="77">
        <v>570</v>
      </c>
      <c r="F207" s="39">
        <v>593</v>
      </c>
      <c r="G207" s="39">
        <f t="shared" si="3"/>
        <v>23</v>
      </c>
      <c r="H207" s="39">
        <v>239</v>
      </c>
      <c r="I207" s="39">
        <f t="shared" si="4"/>
        <v>354</v>
      </c>
      <c r="J207" s="75">
        <v>0.59699999999999998</v>
      </c>
      <c r="K207" s="39">
        <v>544</v>
      </c>
      <c r="L207" s="56"/>
      <c r="M207" s="34">
        <f t="shared" si="5"/>
        <v>239</v>
      </c>
      <c r="N207" s="34">
        <f t="shared" si="6"/>
        <v>305</v>
      </c>
      <c r="O207" s="36">
        <f t="shared" si="2"/>
        <v>0.56066176470588236</v>
      </c>
    </row>
    <row r="208" spans="1:15" x14ac:dyDescent="0.25">
      <c r="A208" s="39">
        <v>21410</v>
      </c>
      <c r="B208" s="30" t="s">
        <v>37</v>
      </c>
      <c r="C208" s="73" t="s">
        <v>264</v>
      </c>
      <c r="D208" s="44" t="s">
        <v>273</v>
      </c>
      <c r="E208" s="77">
        <v>334</v>
      </c>
      <c r="F208" s="39">
        <v>452</v>
      </c>
      <c r="G208" s="39">
        <f t="shared" si="3"/>
        <v>118</v>
      </c>
      <c r="H208" s="39">
        <v>140</v>
      </c>
      <c r="I208" s="39">
        <f t="shared" si="4"/>
        <v>312</v>
      </c>
      <c r="J208" s="75">
        <v>0.69030000000000002</v>
      </c>
      <c r="K208" s="39">
        <v>452</v>
      </c>
      <c r="L208" s="56"/>
      <c r="M208" s="34">
        <f t="shared" si="5"/>
        <v>140</v>
      </c>
      <c r="N208" s="34">
        <f t="shared" si="6"/>
        <v>312</v>
      </c>
      <c r="O208" s="36">
        <f t="shared" si="2"/>
        <v>0.69026548672566368</v>
      </c>
    </row>
    <row r="209" spans="1:15" x14ac:dyDescent="0.25">
      <c r="A209" s="39">
        <v>21501</v>
      </c>
      <c r="B209" s="30" t="s">
        <v>37</v>
      </c>
      <c r="C209" s="73" t="s">
        <v>274</v>
      </c>
      <c r="D209" s="44" t="s">
        <v>275</v>
      </c>
      <c r="E209" s="78">
        <v>2245</v>
      </c>
      <c r="F209" s="32">
        <v>2608</v>
      </c>
      <c r="G209" s="32">
        <f t="shared" si="3"/>
        <v>363</v>
      </c>
      <c r="H209" s="32">
        <v>1700</v>
      </c>
      <c r="I209" s="32">
        <f t="shared" si="4"/>
        <v>908</v>
      </c>
      <c r="J209" s="75">
        <v>0.34820000000000001</v>
      </c>
      <c r="K209" s="32">
        <v>2588</v>
      </c>
      <c r="L209" s="56"/>
      <c r="M209" s="35">
        <f t="shared" si="5"/>
        <v>1700</v>
      </c>
      <c r="N209" s="35">
        <f t="shared" si="6"/>
        <v>888</v>
      </c>
      <c r="O209" s="36">
        <f t="shared" si="2"/>
        <v>0.34312210200927357</v>
      </c>
    </row>
    <row r="210" spans="1:15" x14ac:dyDescent="0.25">
      <c r="A210" s="39">
        <v>21502</v>
      </c>
      <c r="B210" s="30" t="s">
        <v>37</v>
      </c>
      <c r="C210" s="73" t="s">
        <v>274</v>
      </c>
      <c r="D210" s="44" t="s">
        <v>185</v>
      </c>
      <c r="E210" s="78">
        <v>949</v>
      </c>
      <c r="F210" s="32">
        <v>1043</v>
      </c>
      <c r="G210" s="32">
        <f t="shared" si="3"/>
        <v>94</v>
      </c>
      <c r="H210" s="39">
        <v>582</v>
      </c>
      <c r="I210" s="32">
        <f t="shared" si="4"/>
        <v>461</v>
      </c>
      <c r="J210" s="75">
        <v>0.442</v>
      </c>
      <c r="K210" s="32">
        <v>1017</v>
      </c>
      <c r="L210" s="56"/>
      <c r="M210" s="34">
        <f t="shared" si="5"/>
        <v>582</v>
      </c>
      <c r="N210" s="35">
        <f t="shared" si="6"/>
        <v>435</v>
      </c>
      <c r="O210" s="36">
        <f t="shared" si="2"/>
        <v>0.42772861356932151</v>
      </c>
    </row>
    <row r="211" spans="1:15" x14ac:dyDescent="0.25">
      <c r="A211" s="39">
        <v>21503</v>
      </c>
      <c r="B211" s="30" t="s">
        <v>37</v>
      </c>
      <c r="C211" s="73" t="s">
        <v>274</v>
      </c>
      <c r="D211" s="44" t="s">
        <v>276</v>
      </c>
      <c r="E211" s="78">
        <v>4209</v>
      </c>
      <c r="F211" s="32">
        <v>4548</v>
      </c>
      <c r="G211" s="32">
        <f t="shared" si="3"/>
        <v>339</v>
      </c>
      <c r="H211" s="39">
        <v>349</v>
      </c>
      <c r="I211" s="32">
        <f t="shared" si="4"/>
        <v>4199</v>
      </c>
      <c r="J211" s="75">
        <v>0</v>
      </c>
      <c r="K211" s="32">
        <v>4505</v>
      </c>
      <c r="L211" s="56"/>
      <c r="M211" s="34">
        <f t="shared" si="5"/>
        <v>349</v>
      </c>
      <c r="N211" s="35">
        <f t="shared" si="6"/>
        <v>4156</v>
      </c>
      <c r="O211" s="36">
        <f t="shared" si="2"/>
        <v>0.92253052164261928</v>
      </c>
    </row>
    <row r="212" spans="1:15" x14ac:dyDescent="0.25">
      <c r="A212" s="39">
        <v>21504</v>
      </c>
      <c r="B212" s="30" t="s">
        <v>37</v>
      </c>
      <c r="C212" s="73" t="s">
        <v>274</v>
      </c>
      <c r="D212" s="44" t="s">
        <v>277</v>
      </c>
      <c r="E212" s="77">
        <v>492</v>
      </c>
      <c r="F212" s="39">
        <v>543</v>
      </c>
      <c r="G212" s="39">
        <f t="shared" si="3"/>
        <v>51</v>
      </c>
      <c r="H212" s="39">
        <v>261</v>
      </c>
      <c r="I212" s="39">
        <f t="shared" si="4"/>
        <v>282</v>
      </c>
      <c r="J212" s="75">
        <v>0.51929999999999998</v>
      </c>
      <c r="K212" s="39">
        <v>532</v>
      </c>
      <c r="L212" s="56"/>
      <c r="M212" s="34">
        <f t="shared" si="5"/>
        <v>261</v>
      </c>
      <c r="N212" s="34">
        <f t="shared" si="6"/>
        <v>271</v>
      </c>
      <c r="O212" s="36">
        <f t="shared" si="2"/>
        <v>0.50939849624060152</v>
      </c>
    </row>
    <row r="213" spans="1:15" x14ac:dyDescent="0.25">
      <c r="A213" s="39">
        <v>21505</v>
      </c>
      <c r="B213" s="30" t="s">
        <v>37</v>
      </c>
      <c r="C213" s="73" t="s">
        <v>274</v>
      </c>
      <c r="D213" s="44" t="s">
        <v>278</v>
      </c>
      <c r="E213" s="78">
        <v>905</v>
      </c>
      <c r="F213" s="32">
        <v>1087</v>
      </c>
      <c r="G213" s="32">
        <f t="shared" si="3"/>
        <v>182</v>
      </c>
      <c r="H213" s="39">
        <v>610</v>
      </c>
      <c r="I213" s="32">
        <f t="shared" si="4"/>
        <v>477</v>
      </c>
      <c r="J213" s="75">
        <v>0.43880000000000002</v>
      </c>
      <c r="K213" s="32">
        <v>1082</v>
      </c>
      <c r="L213" s="56"/>
      <c r="M213" s="34">
        <f t="shared" si="5"/>
        <v>610</v>
      </c>
      <c r="N213" s="35">
        <f t="shared" si="6"/>
        <v>472</v>
      </c>
      <c r="O213" s="36">
        <f t="shared" si="2"/>
        <v>0.43622920517560076</v>
      </c>
    </row>
    <row r="214" spans="1:15" x14ac:dyDescent="0.25">
      <c r="A214" s="39">
        <v>21506</v>
      </c>
      <c r="B214" s="30" t="s">
        <v>37</v>
      </c>
      <c r="C214" s="73" t="s">
        <v>274</v>
      </c>
      <c r="D214" s="44" t="s">
        <v>279</v>
      </c>
      <c r="E214" s="77">
        <v>490</v>
      </c>
      <c r="F214" s="39">
        <v>528</v>
      </c>
      <c r="G214" s="39">
        <f t="shared" si="3"/>
        <v>38</v>
      </c>
      <c r="H214" s="39">
        <v>350</v>
      </c>
      <c r="I214" s="39">
        <f t="shared" si="4"/>
        <v>178</v>
      </c>
      <c r="J214" s="75">
        <v>0.33710000000000001</v>
      </c>
      <c r="K214" s="39">
        <v>517</v>
      </c>
      <c r="L214" s="56"/>
      <c r="M214" s="34">
        <f t="shared" si="5"/>
        <v>350</v>
      </c>
      <c r="N214" s="34">
        <f t="shared" si="6"/>
        <v>167</v>
      </c>
      <c r="O214" s="36">
        <f t="shared" si="2"/>
        <v>0.32301740812379109</v>
      </c>
    </row>
    <row r="215" spans="1:15" x14ac:dyDescent="0.25">
      <c r="A215" s="39">
        <v>21507</v>
      </c>
      <c r="B215" s="30" t="s">
        <v>37</v>
      </c>
      <c r="C215" s="73" t="s">
        <v>274</v>
      </c>
      <c r="D215" s="44" t="s">
        <v>280</v>
      </c>
      <c r="E215" s="77">
        <v>545</v>
      </c>
      <c r="F215" s="39">
        <v>629</v>
      </c>
      <c r="G215" s="39">
        <f t="shared" si="3"/>
        <v>84</v>
      </c>
      <c r="H215" s="39">
        <v>525</v>
      </c>
      <c r="I215" s="39">
        <f t="shared" si="4"/>
        <v>104</v>
      </c>
      <c r="J215" s="75">
        <v>0.1653</v>
      </c>
      <c r="K215" s="39">
        <v>624</v>
      </c>
      <c r="L215" s="56"/>
      <c r="M215" s="34">
        <f t="shared" si="5"/>
        <v>525</v>
      </c>
      <c r="N215" s="34">
        <f t="shared" si="6"/>
        <v>99</v>
      </c>
      <c r="O215" s="36">
        <f t="shared" si="2"/>
        <v>0.15865384615384615</v>
      </c>
    </row>
    <row r="216" spans="1:15" x14ac:dyDescent="0.25">
      <c r="A216" s="39">
        <v>21508</v>
      </c>
      <c r="B216" s="30" t="s">
        <v>37</v>
      </c>
      <c r="C216" s="73" t="s">
        <v>274</v>
      </c>
      <c r="D216" s="44" t="s">
        <v>274</v>
      </c>
      <c r="E216" s="78">
        <v>2294</v>
      </c>
      <c r="F216" s="32">
        <v>2529</v>
      </c>
      <c r="G216" s="32">
        <f t="shared" si="3"/>
        <v>235</v>
      </c>
      <c r="H216" s="32">
        <v>1191</v>
      </c>
      <c r="I216" s="32">
        <f t="shared" si="4"/>
        <v>1338</v>
      </c>
      <c r="J216" s="75">
        <v>0.52910000000000001</v>
      </c>
      <c r="K216" s="32">
        <v>2517</v>
      </c>
      <c r="L216" s="56"/>
      <c r="M216" s="35">
        <f t="shared" si="5"/>
        <v>1191</v>
      </c>
      <c r="N216" s="35">
        <f t="shared" si="6"/>
        <v>1326</v>
      </c>
      <c r="O216" s="36">
        <f t="shared" si="2"/>
        <v>0.52681764004767584</v>
      </c>
    </row>
    <row r="217" spans="1:15" x14ac:dyDescent="0.25">
      <c r="A217" s="39">
        <v>21509</v>
      </c>
      <c r="B217" s="30" t="s">
        <v>37</v>
      </c>
      <c r="C217" s="73" t="s">
        <v>274</v>
      </c>
      <c r="D217" s="44" t="s">
        <v>167</v>
      </c>
      <c r="E217" s="78">
        <v>3456</v>
      </c>
      <c r="F217" s="32">
        <v>3902</v>
      </c>
      <c r="G217" s="32">
        <f t="shared" si="3"/>
        <v>446</v>
      </c>
      <c r="H217" s="32">
        <v>2645</v>
      </c>
      <c r="I217" s="32">
        <f t="shared" si="4"/>
        <v>1257</v>
      </c>
      <c r="J217" s="75">
        <v>0</v>
      </c>
      <c r="K217" s="32">
        <v>3697</v>
      </c>
      <c r="L217" s="29">
        <v>0</v>
      </c>
      <c r="M217" s="35">
        <f t="shared" si="5"/>
        <v>2645</v>
      </c>
      <c r="N217" s="35">
        <f t="shared" si="6"/>
        <v>1052</v>
      </c>
      <c r="O217" s="36">
        <f t="shared" si="2"/>
        <v>0.28455504463078174</v>
      </c>
    </row>
    <row r="218" spans="1:15" x14ac:dyDescent="0.25">
      <c r="A218" s="39">
        <v>21510</v>
      </c>
      <c r="B218" s="30" t="s">
        <v>37</v>
      </c>
      <c r="C218" s="73" t="s">
        <v>274</v>
      </c>
      <c r="D218" s="44" t="s">
        <v>150</v>
      </c>
      <c r="E218" s="78">
        <v>953</v>
      </c>
      <c r="F218" s="32">
        <v>1148</v>
      </c>
      <c r="G218" s="32">
        <f t="shared" si="3"/>
        <v>195</v>
      </c>
      <c r="H218" s="39">
        <v>706</v>
      </c>
      <c r="I218" s="32">
        <f t="shared" si="4"/>
        <v>442</v>
      </c>
      <c r="J218" s="75">
        <v>0.38500000000000001</v>
      </c>
      <c r="K218" s="32">
        <v>1147</v>
      </c>
      <c r="L218" s="56"/>
      <c r="M218" s="34">
        <f t="shared" si="5"/>
        <v>706</v>
      </c>
      <c r="N218" s="35">
        <f t="shared" si="6"/>
        <v>441</v>
      </c>
      <c r="O218" s="36">
        <f t="shared" si="2"/>
        <v>0.38448125544899736</v>
      </c>
    </row>
    <row r="219" spans="1:15" x14ac:dyDescent="0.25">
      <c r="A219" s="39">
        <v>21511</v>
      </c>
      <c r="B219" s="30" t="s">
        <v>37</v>
      </c>
      <c r="C219" s="73" t="s">
        <v>274</v>
      </c>
      <c r="D219" s="44" t="s">
        <v>281</v>
      </c>
      <c r="E219" s="78">
        <v>2486</v>
      </c>
      <c r="F219" s="32">
        <v>2835</v>
      </c>
      <c r="G219" s="32">
        <f t="shared" si="3"/>
        <v>349</v>
      </c>
      <c r="H219" s="32">
        <v>1919</v>
      </c>
      <c r="I219" s="32">
        <f t="shared" si="4"/>
        <v>916</v>
      </c>
      <c r="J219" s="75">
        <v>0.3231</v>
      </c>
      <c r="K219" s="32">
        <v>2800</v>
      </c>
      <c r="L219" s="56"/>
      <c r="M219" s="35">
        <f t="shared" si="5"/>
        <v>1919</v>
      </c>
      <c r="N219" s="35">
        <f t="shared" si="6"/>
        <v>881</v>
      </c>
      <c r="O219" s="36">
        <f t="shared" si="2"/>
        <v>0.31464285714285717</v>
      </c>
    </row>
    <row r="220" spans="1:15" x14ac:dyDescent="0.25">
      <c r="A220" s="39">
        <v>21601</v>
      </c>
      <c r="B220" s="30" t="s">
        <v>37</v>
      </c>
      <c r="C220" s="73" t="s">
        <v>282</v>
      </c>
      <c r="D220" s="44" t="s">
        <v>282</v>
      </c>
      <c r="E220" s="78">
        <v>7940</v>
      </c>
      <c r="F220" s="32">
        <v>8588</v>
      </c>
      <c r="G220" s="32">
        <f t="shared" si="3"/>
        <v>648</v>
      </c>
      <c r="H220" s="32">
        <v>3055</v>
      </c>
      <c r="I220" s="32">
        <f t="shared" si="4"/>
        <v>5533</v>
      </c>
      <c r="J220" s="75">
        <v>0.64429999999999998</v>
      </c>
      <c r="K220" s="32">
        <v>8411</v>
      </c>
      <c r="L220" s="29">
        <v>307</v>
      </c>
      <c r="M220" s="35">
        <f t="shared" si="5"/>
        <v>3362</v>
      </c>
      <c r="N220" s="35">
        <f t="shared" si="6"/>
        <v>5049</v>
      </c>
      <c r="O220" s="36">
        <f t="shared" si="2"/>
        <v>0.60028534062537153</v>
      </c>
    </row>
    <row r="221" spans="1:15" x14ac:dyDescent="0.25">
      <c r="A221" s="39">
        <v>21602</v>
      </c>
      <c r="B221" s="30" t="s">
        <v>37</v>
      </c>
      <c r="C221" s="73" t="s">
        <v>282</v>
      </c>
      <c r="D221" s="44" t="s">
        <v>283</v>
      </c>
      <c r="E221" s="78">
        <v>2884</v>
      </c>
      <c r="F221" s="32">
        <v>3094</v>
      </c>
      <c r="G221" s="32">
        <f t="shared" si="3"/>
        <v>210</v>
      </c>
      <c r="H221" s="39">
        <v>666</v>
      </c>
      <c r="I221" s="32">
        <f t="shared" si="4"/>
        <v>2428</v>
      </c>
      <c r="J221" s="75">
        <v>0.78469999999999995</v>
      </c>
      <c r="K221" s="32">
        <v>3051</v>
      </c>
      <c r="L221" s="56"/>
      <c r="M221" s="34">
        <f t="shared" si="5"/>
        <v>666</v>
      </c>
      <c r="N221" s="35">
        <f t="shared" si="6"/>
        <v>2385</v>
      </c>
      <c r="O221" s="36">
        <f t="shared" si="2"/>
        <v>0.78171091445427732</v>
      </c>
    </row>
    <row r="222" spans="1:15" x14ac:dyDescent="0.25">
      <c r="A222" s="39">
        <v>21603</v>
      </c>
      <c r="B222" s="30" t="s">
        <v>37</v>
      </c>
      <c r="C222" s="73" t="s">
        <v>282</v>
      </c>
      <c r="D222" s="44" t="s">
        <v>284</v>
      </c>
      <c r="E222" s="78">
        <v>5592</v>
      </c>
      <c r="F222" s="32">
        <v>6404</v>
      </c>
      <c r="G222" s="32">
        <f t="shared" si="3"/>
        <v>812</v>
      </c>
      <c r="H222" s="32">
        <v>1919</v>
      </c>
      <c r="I222" s="32">
        <f t="shared" si="4"/>
        <v>4485</v>
      </c>
      <c r="J222" s="75">
        <v>0</v>
      </c>
      <c r="K222" s="32">
        <v>6369</v>
      </c>
      <c r="L222" s="29">
        <v>48</v>
      </c>
      <c r="M222" s="35">
        <f t="shared" si="5"/>
        <v>1967</v>
      </c>
      <c r="N222" s="35">
        <f t="shared" si="6"/>
        <v>4402</v>
      </c>
      <c r="O222" s="36">
        <f t="shared" si="2"/>
        <v>0.69116030774061865</v>
      </c>
    </row>
    <row r="223" spans="1:15" x14ac:dyDescent="0.25">
      <c r="A223" s="39">
        <v>21604</v>
      </c>
      <c r="B223" s="30" t="s">
        <v>37</v>
      </c>
      <c r="C223" s="73" t="s">
        <v>282</v>
      </c>
      <c r="D223" s="44" t="s">
        <v>285</v>
      </c>
      <c r="E223" s="78">
        <v>2172</v>
      </c>
      <c r="F223" s="32">
        <v>2334</v>
      </c>
      <c r="G223" s="32">
        <f t="shared" si="3"/>
        <v>162</v>
      </c>
      <c r="H223" s="32">
        <v>1280</v>
      </c>
      <c r="I223" s="32">
        <f t="shared" si="4"/>
        <v>1054</v>
      </c>
      <c r="J223" s="75">
        <v>0</v>
      </c>
      <c r="K223" s="32">
        <v>2322</v>
      </c>
      <c r="L223" s="29">
        <v>23</v>
      </c>
      <c r="M223" s="35">
        <f t="shared" si="5"/>
        <v>1303</v>
      </c>
      <c r="N223" s="35">
        <f t="shared" si="6"/>
        <v>1019</v>
      </c>
      <c r="O223" s="36">
        <f t="shared" si="2"/>
        <v>0.43884582256675281</v>
      </c>
    </row>
    <row r="224" spans="1:15" x14ac:dyDescent="0.25">
      <c r="A224" s="39">
        <v>21701</v>
      </c>
      <c r="B224" s="30" t="s">
        <v>37</v>
      </c>
      <c r="C224" s="73" t="s">
        <v>286</v>
      </c>
      <c r="D224" s="44" t="s">
        <v>286</v>
      </c>
      <c r="E224" s="78">
        <v>1950</v>
      </c>
      <c r="F224" s="32">
        <v>2073</v>
      </c>
      <c r="G224" s="32">
        <f t="shared" si="3"/>
        <v>123</v>
      </c>
      <c r="H224" s="32">
        <v>1186</v>
      </c>
      <c r="I224" s="32">
        <f t="shared" si="4"/>
        <v>887</v>
      </c>
      <c r="J224" s="75">
        <v>0.4279</v>
      </c>
      <c r="K224" s="32">
        <v>2017</v>
      </c>
      <c r="L224" s="56"/>
      <c r="M224" s="35">
        <f t="shared" si="5"/>
        <v>1186</v>
      </c>
      <c r="N224" s="35">
        <f t="shared" si="6"/>
        <v>831</v>
      </c>
      <c r="O224" s="36">
        <f t="shared" si="2"/>
        <v>0.41199801685671789</v>
      </c>
    </row>
    <row r="225" spans="1:15" x14ac:dyDescent="0.25">
      <c r="A225" s="39">
        <v>21702</v>
      </c>
      <c r="B225" s="30" t="s">
        <v>37</v>
      </c>
      <c r="C225" s="73" t="s">
        <v>286</v>
      </c>
      <c r="D225" s="44" t="s">
        <v>287</v>
      </c>
      <c r="E225" s="78">
        <v>1087</v>
      </c>
      <c r="F225" s="32">
        <v>1117</v>
      </c>
      <c r="G225" s="32">
        <f t="shared" si="3"/>
        <v>30</v>
      </c>
      <c r="H225" s="39">
        <v>792</v>
      </c>
      <c r="I225" s="32">
        <f t="shared" si="4"/>
        <v>325</v>
      </c>
      <c r="J225" s="75">
        <v>0.29099999999999998</v>
      </c>
      <c r="K225" s="32">
        <v>1068</v>
      </c>
      <c r="L225" s="29">
        <v>0</v>
      </c>
      <c r="M225" s="34">
        <f t="shared" si="5"/>
        <v>792</v>
      </c>
      <c r="N225" s="35">
        <f t="shared" si="6"/>
        <v>276</v>
      </c>
      <c r="O225" s="36">
        <f t="shared" si="2"/>
        <v>0.25842696629213485</v>
      </c>
    </row>
    <row r="226" spans="1:15" x14ac:dyDescent="0.25">
      <c r="A226" s="39">
        <v>21703</v>
      </c>
      <c r="B226" s="30" t="s">
        <v>37</v>
      </c>
      <c r="C226" s="73" t="s">
        <v>286</v>
      </c>
      <c r="D226" s="44" t="s">
        <v>288</v>
      </c>
      <c r="E226" s="77">
        <v>341</v>
      </c>
      <c r="F226" s="39">
        <v>409</v>
      </c>
      <c r="G226" s="39">
        <f t="shared" si="3"/>
        <v>68</v>
      </c>
      <c r="H226" s="39">
        <v>311</v>
      </c>
      <c r="I226" s="39">
        <f t="shared" si="4"/>
        <v>98</v>
      </c>
      <c r="J226" s="75">
        <v>0.23960000000000001</v>
      </c>
      <c r="K226" s="39">
        <v>394</v>
      </c>
      <c r="L226" s="56"/>
      <c r="M226" s="34">
        <f t="shared" si="5"/>
        <v>311</v>
      </c>
      <c r="N226" s="34">
        <f t="shared" si="6"/>
        <v>83</v>
      </c>
      <c r="O226" s="36">
        <f t="shared" si="2"/>
        <v>0.21065989847715735</v>
      </c>
    </row>
    <row r="227" spans="1:15" x14ac:dyDescent="0.25">
      <c r="A227" s="39">
        <v>21704</v>
      </c>
      <c r="B227" s="30" t="s">
        <v>37</v>
      </c>
      <c r="C227" s="73" t="s">
        <v>286</v>
      </c>
      <c r="D227" s="44" t="s">
        <v>289</v>
      </c>
      <c r="E227" s="77">
        <v>568</v>
      </c>
      <c r="F227" s="39">
        <v>614</v>
      </c>
      <c r="G227" s="39">
        <f t="shared" si="3"/>
        <v>46</v>
      </c>
      <c r="H227" s="39">
        <v>255</v>
      </c>
      <c r="I227" s="39">
        <f t="shared" si="4"/>
        <v>359</v>
      </c>
      <c r="J227" s="75">
        <v>0.5847</v>
      </c>
      <c r="K227" s="39">
        <v>580</v>
      </c>
      <c r="L227" s="56"/>
      <c r="M227" s="34">
        <f t="shared" si="5"/>
        <v>255</v>
      </c>
      <c r="N227" s="34">
        <f t="shared" si="6"/>
        <v>325</v>
      </c>
      <c r="O227" s="36">
        <f t="shared" si="2"/>
        <v>0.56034482758620685</v>
      </c>
    </row>
    <row r="228" spans="1:15" x14ac:dyDescent="0.25">
      <c r="A228" s="39">
        <v>21705</v>
      </c>
      <c r="B228" s="30" t="s">
        <v>37</v>
      </c>
      <c r="C228" s="73" t="s">
        <v>286</v>
      </c>
      <c r="D228" s="44" t="s">
        <v>290</v>
      </c>
      <c r="E228" s="77">
        <v>782</v>
      </c>
      <c r="F228" s="39">
        <v>893</v>
      </c>
      <c r="G228" s="39">
        <f t="shared" si="3"/>
        <v>111</v>
      </c>
      <c r="H228" s="39">
        <v>438</v>
      </c>
      <c r="I228" s="39">
        <f t="shared" si="4"/>
        <v>455</v>
      </c>
      <c r="J228" s="75">
        <v>0.50949999999999995</v>
      </c>
      <c r="K228" s="39">
        <v>855</v>
      </c>
      <c r="L228" s="56"/>
      <c r="M228" s="34">
        <f t="shared" si="5"/>
        <v>438</v>
      </c>
      <c r="N228" s="34">
        <f t="shared" si="6"/>
        <v>417</v>
      </c>
      <c r="O228" s="36">
        <f t="shared" si="2"/>
        <v>0.48771929824561405</v>
      </c>
    </row>
    <row r="229" spans="1:15" x14ac:dyDescent="0.25">
      <c r="A229" s="39">
        <v>21706</v>
      </c>
      <c r="B229" s="30" t="s">
        <v>37</v>
      </c>
      <c r="C229" s="73" t="s">
        <v>286</v>
      </c>
      <c r="D229" s="44" t="s">
        <v>291</v>
      </c>
      <c r="E229" s="78">
        <v>1638</v>
      </c>
      <c r="F229" s="32">
        <v>1843</v>
      </c>
      <c r="G229" s="32">
        <f t="shared" si="3"/>
        <v>205</v>
      </c>
      <c r="H229" s="39">
        <v>843</v>
      </c>
      <c r="I229" s="32">
        <f t="shared" si="4"/>
        <v>1000</v>
      </c>
      <c r="J229" s="75">
        <v>0.54259999999999997</v>
      </c>
      <c r="K229" s="32">
        <v>1924</v>
      </c>
      <c r="L229" s="56"/>
      <c r="M229" s="34">
        <f t="shared" si="5"/>
        <v>843</v>
      </c>
      <c r="N229" s="35">
        <f t="shared" si="6"/>
        <v>1081</v>
      </c>
      <c r="O229" s="36">
        <f t="shared" si="2"/>
        <v>0.56185031185031187</v>
      </c>
    </row>
    <row r="230" spans="1:15" x14ac:dyDescent="0.25">
      <c r="A230" s="39">
        <v>21707</v>
      </c>
      <c r="B230" s="30" t="s">
        <v>37</v>
      </c>
      <c r="C230" s="73" t="s">
        <v>286</v>
      </c>
      <c r="D230" s="44" t="s">
        <v>292</v>
      </c>
      <c r="E230" s="77">
        <v>804</v>
      </c>
      <c r="F230" s="39">
        <v>901</v>
      </c>
      <c r="G230" s="39">
        <f t="shared" si="3"/>
        <v>97</v>
      </c>
      <c r="H230" s="39">
        <v>635</v>
      </c>
      <c r="I230" s="39">
        <f t="shared" si="4"/>
        <v>266</v>
      </c>
      <c r="J230" s="75">
        <v>0.29520000000000002</v>
      </c>
      <c r="K230" s="39">
        <v>854</v>
      </c>
      <c r="L230" s="56"/>
      <c r="M230" s="34">
        <f t="shared" si="5"/>
        <v>635</v>
      </c>
      <c r="N230" s="34">
        <f t="shared" si="6"/>
        <v>219</v>
      </c>
      <c r="O230" s="36">
        <f t="shared" si="2"/>
        <v>0.25644028103044497</v>
      </c>
    </row>
    <row r="231" spans="1:15" x14ac:dyDescent="0.25">
      <c r="A231" s="39">
        <v>21708</v>
      </c>
      <c r="B231" s="30" t="s">
        <v>37</v>
      </c>
      <c r="C231" s="73" t="s">
        <v>286</v>
      </c>
      <c r="D231" s="44" t="s">
        <v>293</v>
      </c>
      <c r="E231" s="78">
        <v>1549</v>
      </c>
      <c r="F231" s="32">
        <v>1681</v>
      </c>
      <c r="G231" s="32">
        <f t="shared" si="3"/>
        <v>132</v>
      </c>
      <c r="H231" s="39">
        <v>71</v>
      </c>
      <c r="I231" s="32">
        <f t="shared" si="4"/>
        <v>1610</v>
      </c>
      <c r="J231" s="75">
        <v>0.95779999999999998</v>
      </c>
      <c r="K231" s="32">
        <v>1716</v>
      </c>
      <c r="L231" s="56"/>
      <c r="M231" s="34">
        <f t="shared" si="5"/>
        <v>71</v>
      </c>
      <c r="N231" s="35">
        <f t="shared" si="6"/>
        <v>1645</v>
      </c>
      <c r="O231" s="36">
        <f t="shared" si="2"/>
        <v>0.95862470862470861</v>
      </c>
    </row>
    <row r="232" spans="1:15" x14ac:dyDescent="0.25">
      <c r="A232" s="39">
        <v>21709</v>
      </c>
      <c r="B232" s="30" t="s">
        <v>37</v>
      </c>
      <c r="C232" s="73" t="s">
        <v>286</v>
      </c>
      <c r="D232" s="44" t="s">
        <v>294</v>
      </c>
      <c r="E232" s="77">
        <v>411</v>
      </c>
      <c r="F232" s="39">
        <v>440</v>
      </c>
      <c r="G232" s="39">
        <f t="shared" si="3"/>
        <v>29</v>
      </c>
      <c r="H232" s="39">
        <v>319</v>
      </c>
      <c r="I232" s="39">
        <f t="shared" si="4"/>
        <v>121</v>
      </c>
      <c r="J232" s="75">
        <v>0.27500000000000002</v>
      </c>
      <c r="K232" s="39">
        <v>432</v>
      </c>
      <c r="L232" s="56"/>
      <c r="M232" s="34">
        <f t="shared" si="5"/>
        <v>319</v>
      </c>
      <c r="N232" s="34">
        <f t="shared" si="6"/>
        <v>113</v>
      </c>
      <c r="O232" s="36">
        <f t="shared" si="2"/>
        <v>0.26157407407407407</v>
      </c>
    </row>
    <row r="233" spans="1:15" x14ac:dyDescent="0.25">
      <c r="A233" s="39">
        <v>21710</v>
      </c>
      <c r="B233" s="30" t="s">
        <v>37</v>
      </c>
      <c r="C233" s="73" t="s">
        <v>286</v>
      </c>
      <c r="D233" s="44" t="s">
        <v>295</v>
      </c>
      <c r="E233" s="78">
        <v>2466</v>
      </c>
      <c r="F233" s="32">
        <v>2726</v>
      </c>
      <c r="G233" s="32">
        <f t="shared" si="3"/>
        <v>260</v>
      </c>
      <c r="H233" s="32">
        <v>2163</v>
      </c>
      <c r="I233" s="32">
        <f t="shared" si="4"/>
        <v>563</v>
      </c>
      <c r="J233" s="75">
        <v>0.20649999999999999</v>
      </c>
      <c r="K233" s="32">
        <v>2743</v>
      </c>
      <c r="L233" s="29">
        <v>0</v>
      </c>
      <c r="M233" s="35">
        <f t="shared" si="5"/>
        <v>2163</v>
      </c>
      <c r="N233" s="35">
        <f t="shared" si="6"/>
        <v>580</v>
      </c>
      <c r="O233" s="36">
        <f t="shared" si="2"/>
        <v>0.2114473204520598</v>
      </c>
    </row>
    <row r="234" spans="1:15" x14ac:dyDescent="0.25">
      <c r="A234" s="39">
        <v>21801</v>
      </c>
      <c r="B234" s="30" t="s">
        <v>37</v>
      </c>
      <c r="C234" s="73" t="s">
        <v>296</v>
      </c>
      <c r="D234" s="44" t="s">
        <v>297</v>
      </c>
      <c r="E234" s="78">
        <v>16409</v>
      </c>
      <c r="F234" s="32">
        <v>18042</v>
      </c>
      <c r="G234" s="32">
        <f t="shared" si="3"/>
        <v>1633</v>
      </c>
      <c r="H234" s="32">
        <v>7920</v>
      </c>
      <c r="I234" s="32">
        <f t="shared" si="4"/>
        <v>10122</v>
      </c>
      <c r="J234" s="75">
        <v>0.56100000000000005</v>
      </c>
      <c r="K234" s="32">
        <v>18261</v>
      </c>
      <c r="L234" s="29">
        <v>0</v>
      </c>
      <c r="M234" s="35">
        <f t="shared" si="5"/>
        <v>7920</v>
      </c>
      <c r="N234" s="35">
        <f t="shared" si="6"/>
        <v>10341</v>
      </c>
      <c r="O234" s="36">
        <f t="shared" si="2"/>
        <v>0.56628881222276983</v>
      </c>
    </row>
    <row r="235" spans="1:15" x14ac:dyDescent="0.25">
      <c r="A235" s="39">
        <v>21802</v>
      </c>
      <c r="B235" s="30" t="s">
        <v>37</v>
      </c>
      <c r="C235" s="73" t="s">
        <v>296</v>
      </c>
      <c r="D235" s="44" t="s">
        <v>298</v>
      </c>
      <c r="E235" s="78">
        <v>4283</v>
      </c>
      <c r="F235" s="32">
        <v>4828</v>
      </c>
      <c r="G235" s="32">
        <f t="shared" si="3"/>
        <v>545</v>
      </c>
      <c r="H235" s="32">
        <v>1880</v>
      </c>
      <c r="I235" s="32">
        <f t="shared" si="4"/>
        <v>2948</v>
      </c>
      <c r="J235" s="75">
        <v>0.61060000000000003</v>
      </c>
      <c r="K235" s="32">
        <v>4816</v>
      </c>
      <c r="L235" s="56"/>
      <c r="M235" s="35">
        <f t="shared" si="5"/>
        <v>1880</v>
      </c>
      <c r="N235" s="35">
        <f t="shared" si="6"/>
        <v>2936</v>
      </c>
      <c r="O235" s="36">
        <f t="shared" si="2"/>
        <v>0.60963455149501666</v>
      </c>
    </row>
    <row r="236" spans="1:15" x14ac:dyDescent="0.25">
      <c r="A236" s="39">
        <v>21803</v>
      </c>
      <c r="B236" s="30" t="s">
        <v>37</v>
      </c>
      <c r="C236" s="73" t="s">
        <v>296</v>
      </c>
      <c r="D236" s="44" t="s">
        <v>299</v>
      </c>
      <c r="E236" s="77"/>
      <c r="F236" s="39">
        <v>0</v>
      </c>
      <c r="G236" s="39">
        <f t="shared" si="3"/>
        <v>0</v>
      </c>
      <c r="H236" s="39">
        <v>0</v>
      </c>
      <c r="I236" s="39">
        <f t="shared" si="4"/>
        <v>0</v>
      </c>
      <c r="J236" s="39" t="s">
        <v>1834</v>
      </c>
      <c r="K236" s="39">
        <v>0</v>
      </c>
      <c r="L236" s="29">
        <v>0</v>
      </c>
      <c r="M236" s="34">
        <f t="shared" si="5"/>
        <v>0</v>
      </c>
      <c r="N236" s="34">
        <f t="shared" si="6"/>
        <v>0</v>
      </c>
      <c r="O236" s="36" t="e">
        <f t="shared" si="2"/>
        <v>#DIV/0!</v>
      </c>
    </row>
    <row r="237" spans="1:15" x14ac:dyDescent="0.25">
      <c r="A237" s="39">
        <v>21804</v>
      </c>
      <c r="B237" s="30" t="s">
        <v>37</v>
      </c>
      <c r="C237" s="73" t="s">
        <v>296</v>
      </c>
      <c r="D237" s="44" t="s">
        <v>300</v>
      </c>
      <c r="E237" s="78">
        <v>2919</v>
      </c>
      <c r="F237" s="32">
        <v>3315</v>
      </c>
      <c r="G237" s="32">
        <f t="shared" si="3"/>
        <v>396</v>
      </c>
      <c r="H237" s="32">
        <v>1375</v>
      </c>
      <c r="I237" s="32">
        <f t="shared" si="4"/>
        <v>1940</v>
      </c>
      <c r="J237" s="75">
        <v>0.58520000000000005</v>
      </c>
      <c r="K237" s="32">
        <v>3275</v>
      </c>
      <c r="L237" s="56"/>
      <c r="M237" s="35">
        <f t="shared" si="5"/>
        <v>1375</v>
      </c>
      <c r="N237" s="35">
        <f t="shared" si="6"/>
        <v>1900</v>
      </c>
      <c r="O237" s="36">
        <f t="shared" si="2"/>
        <v>0.58015267175572516</v>
      </c>
    </row>
    <row r="238" spans="1:15" x14ac:dyDescent="0.25">
      <c r="A238" s="39">
        <v>21805</v>
      </c>
      <c r="B238" s="30" t="s">
        <v>37</v>
      </c>
      <c r="C238" s="73" t="s">
        <v>296</v>
      </c>
      <c r="D238" s="44" t="s">
        <v>301</v>
      </c>
      <c r="E238" s="78">
        <v>4058</v>
      </c>
      <c r="F238" s="32">
        <v>4264</v>
      </c>
      <c r="G238" s="32">
        <f t="shared" si="3"/>
        <v>206</v>
      </c>
      <c r="H238" s="32">
        <v>1092</v>
      </c>
      <c r="I238" s="32">
        <f t="shared" si="4"/>
        <v>3172</v>
      </c>
      <c r="J238" s="75">
        <v>0.74390000000000001</v>
      </c>
      <c r="K238" s="32">
        <v>4241</v>
      </c>
      <c r="L238" s="29">
        <v>132</v>
      </c>
      <c r="M238" s="35">
        <f t="shared" si="5"/>
        <v>1224</v>
      </c>
      <c r="N238" s="35">
        <f t="shared" si="6"/>
        <v>3017</v>
      </c>
      <c r="O238" s="36">
        <f t="shared" si="2"/>
        <v>0.71138882339070975</v>
      </c>
    </row>
    <row r="239" spans="1:15" x14ac:dyDescent="0.25">
      <c r="A239" s="39">
        <v>21806</v>
      </c>
      <c r="B239" s="30" t="s">
        <v>37</v>
      </c>
      <c r="C239" s="73" t="s">
        <v>296</v>
      </c>
      <c r="D239" s="44" t="s">
        <v>302</v>
      </c>
      <c r="E239" s="78">
        <v>5707</v>
      </c>
      <c r="F239" s="32">
        <v>5986</v>
      </c>
      <c r="G239" s="32">
        <f t="shared" si="3"/>
        <v>279</v>
      </c>
      <c r="H239" s="32">
        <v>4430</v>
      </c>
      <c r="I239" s="32">
        <f t="shared" si="4"/>
        <v>1556</v>
      </c>
      <c r="J239" s="75">
        <v>0</v>
      </c>
      <c r="K239" s="80">
        <v>6054</v>
      </c>
      <c r="L239" s="29">
        <v>92</v>
      </c>
      <c r="M239" s="35">
        <f t="shared" si="5"/>
        <v>4522</v>
      </c>
      <c r="N239" s="35">
        <f t="shared" si="6"/>
        <v>1532</v>
      </c>
      <c r="O239" s="36">
        <f t="shared" si="2"/>
        <v>0.25305583085563266</v>
      </c>
    </row>
    <row r="240" spans="1:15" x14ac:dyDescent="0.25">
      <c r="A240" s="39">
        <v>21807</v>
      </c>
      <c r="B240" s="30" t="s">
        <v>37</v>
      </c>
      <c r="C240" s="73" t="s">
        <v>296</v>
      </c>
      <c r="D240" s="44" t="s">
        <v>303</v>
      </c>
      <c r="E240" s="78">
        <v>2366</v>
      </c>
      <c r="F240" s="32">
        <v>2324</v>
      </c>
      <c r="G240" s="32">
        <f t="shared" si="3"/>
        <v>-42</v>
      </c>
      <c r="H240" s="32">
        <v>2008</v>
      </c>
      <c r="I240" s="32">
        <f t="shared" si="4"/>
        <v>316</v>
      </c>
      <c r="J240" s="75">
        <v>0.13600000000000001</v>
      </c>
      <c r="K240" s="65">
        <v>2178</v>
      </c>
      <c r="L240" s="56"/>
      <c r="M240" s="35">
        <f t="shared" si="5"/>
        <v>2008</v>
      </c>
      <c r="N240" s="35">
        <f t="shared" si="6"/>
        <v>170</v>
      </c>
      <c r="O240" s="36">
        <f t="shared" si="2"/>
        <v>7.8053259871441696E-2</v>
      </c>
    </row>
    <row r="241" spans="1:15" x14ac:dyDescent="0.25">
      <c r="A241" s="39">
        <v>21808</v>
      </c>
      <c r="B241" s="30" t="s">
        <v>37</v>
      </c>
      <c r="C241" s="73" t="s">
        <v>296</v>
      </c>
      <c r="D241" s="44" t="s">
        <v>296</v>
      </c>
      <c r="E241" s="78">
        <v>2368</v>
      </c>
      <c r="F241" s="32">
        <v>2672</v>
      </c>
      <c r="G241" s="32">
        <f t="shared" si="3"/>
        <v>304</v>
      </c>
      <c r="H241" s="39">
        <v>342</v>
      </c>
      <c r="I241" s="32">
        <f t="shared" si="4"/>
        <v>2330</v>
      </c>
      <c r="J241" s="75">
        <v>0.872</v>
      </c>
      <c r="K241" s="32">
        <v>2718</v>
      </c>
      <c r="L241" s="29">
        <v>0</v>
      </c>
      <c r="M241" s="34">
        <f t="shared" si="5"/>
        <v>342</v>
      </c>
      <c r="N241" s="35">
        <f t="shared" si="6"/>
        <v>2376</v>
      </c>
      <c r="O241" s="36">
        <f t="shared" si="2"/>
        <v>0.8741721854304636</v>
      </c>
    </row>
    <row r="242" spans="1:15" x14ac:dyDescent="0.25">
      <c r="A242" s="39">
        <v>21809</v>
      </c>
      <c r="B242" s="30" t="s">
        <v>37</v>
      </c>
      <c r="C242" s="73" t="s">
        <v>296</v>
      </c>
      <c r="D242" s="44" t="s">
        <v>304</v>
      </c>
      <c r="E242" s="77">
        <v>938</v>
      </c>
      <c r="F242" s="39">
        <v>990</v>
      </c>
      <c r="G242" s="39">
        <f t="shared" si="3"/>
        <v>52</v>
      </c>
      <c r="H242" s="39">
        <v>74</v>
      </c>
      <c r="I242" s="39">
        <f t="shared" si="4"/>
        <v>916</v>
      </c>
      <c r="J242" s="75">
        <v>0</v>
      </c>
      <c r="K242" s="81">
        <v>998</v>
      </c>
      <c r="L242" s="29">
        <v>0</v>
      </c>
      <c r="M242" s="34">
        <f t="shared" si="5"/>
        <v>74</v>
      </c>
      <c r="N242" s="34">
        <f t="shared" si="6"/>
        <v>924</v>
      </c>
      <c r="O242" s="36">
        <f t="shared" si="2"/>
        <v>0.92585170340681366</v>
      </c>
    </row>
    <row r="243" spans="1:15" x14ac:dyDescent="0.25">
      <c r="A243" s="39">
        <v>21901</v>
      </c>
      <c r="B243" s="30" t="s">
        <v>37</v>
      </c>
      <c r="C243" s="73" t="s">
        <v>305</v>
      </c>
      <c r="D243" s="44" t="s">
        <v>305</v>
      </c>
      <c r="E243" s="78">
        <v>1009</v>
      </c>
      <c r="F243" s="32">
        <v>1061</v>
      </c>
      <c r="G243" s="32">
        <f t="shared" si="3"/>
        <v>52</v>
      </c>
      <c r="H243" s="39">
        <v>374</v>
      </c>
      <c r="I243" s="32">
        <f t="shared" si="4"/>
        <v>687</v>
      </c>
      <c r="J243" s="75">
        <v>0</v>
      </c>
      <c r="K243" s="65">
        <v>1058</v>
      </c>
      <c r="L243" s="56"/>
      <c r="M243" s="34">
        <f t="shared" si="5"/>
        <v>374</v>
      </c>
      <c r="N243" s="35">
        <f t="shared" si="6"/>
        <v>684</v>
      </c>
      <c r="O243" s="36">
        <f t="shared" si="2"/>
        <v>0.64650283553875232</v>
      </c>
    </row>
    <row r="244" spans="1:15" x14ac:dyDescent="0.25">
      <c r="A244" s="39">
        <v>21902</v>
      </c>
      <c r="B244" s="30" t="s">
        <v>37</v>
      </c>
      <c r="C244" s="73" t="s">
        <v>305</v>
      </c>
      <c r="D244" s="44" t="s">
        <v>306</v>
      </c>
      <c r="E244" s="78">
        <v>1534</v>
      </c>
      <c r="F244" s="32">
        <v>1673</v>
      </c>
      <c r="G244" s="32">
        <f t="shared" si="3"/>
        <v>139</v>
      </c>
      <c r="H244" s="39">
        <v>123</v>
      </c>
      <c r="I244" s="32">
        <f t="shared" si="4"/>
        <v>1550</v>
      </c>
      <c r="J244" s="75">
        <v>0.92649999999999999</v>
      </c>
      <c r="K244" s="32">
        <v>1647</v>
      </c>
      <c r="L244" s="56"/>
      <c r="M244" s="34">
        <f t="shared" si="5"/>
        <v>123</v>
      </c>
      <c r="N244" s="35">
        <f t="shared" si="6"/>
        <v>1524</v>
      </c>
      <c r="O244" s="36">
        <f t="shared" si="2"/>
        <v>0.92531876138433511</v>
      </c>
    </row>
    <row r="245" spans="1:15" x14ac:dyDescent="0.25">
      <c r="A245" s="39">
        <v>21903</v>
      </c>
      <c r="B245" s="30" t="s">
        <v>37</v>
      </c>
      <c r="C245" s="73" t="s">
        <v>305</v>
      </c>
      <c r="D245" s="44" t="s">
        <v>307</v>
      </c>
      <c r="E245" s="77">
        <v>464</v>
      </c>
      <c r="F245" s="39">
        <v>535</v>
      </c>
      <c r="G245" s="39">
        <f t="shared" si="3"/>
        <v>71</v>
      </c>
      <c r="H245" s="39">
        <v>326</v>
      </c>
      <c r="I245" s="39">
        <f t="shared" si="4"/>
        <v>209</v>
      </c>
      <c r="J245" s="75">
        <v>0.39069999999999999</v>
      </c>
      <c r="K245" s="39">
        <v>514</v>
      </c>
      <c r="L245" s="56"/>
      <c r="M245" s="34">
        <f t="shared" si="5"/>
        <v>326</v>
      </c>
      <c r="N245" s="34">
        <f t="shared" si="6"/>
        <v>188</v>
      </c>
      <c r="O245" s="36">
        <f t="shared" si="2"/>
        <v>0.36575875486381321</v>
      </c>
    </row>
    <row r="246" spans="1:15" x14ac:dyDescent="0.25">
      <c r="A246" s="39">
        <v>21904</v>
      </c>
      <c r="B246" s="30" t="s">
        <v>37</v>
      </c>
      <c r="C246" s="73" t="s">
        <v>305</v>
      </c>
      <c r="D246" s="44" t="s">
        <v>308</v>
      </c>
      <c r="E246" s="78">
        <v>2707</v>
      </c>
      <c r="F246" s="32">
        <v>2954</v>
      </c>
      <c r="G246" s="32">
        <f t="shared" si="3"/>
        <v>247</v>
      </c>
      <c r="H246" s="32">
        <v>1338</v>
      </c>
      <c r="I246" s="32">
        <f t="shared" si="4"/>
        <v>1616</v>
      </c>
      <c r="J246" s="75">
        <v>0.54710000000000003</v>
      </c>
      <c r="K246" s="32">
        <v>2945</v>
      </c>
      <c r="L246" s="29">
        <v>0</v>
      </c>
      <c r="M246" s="35">
        <f t="shared" si="5"/>
        <v>1338</v>
      </c>
      <c r="N246" s="35">
        <f t="shared" si="6"/>
        <v>1607</v>
      </c>
      <c r="O246" s="36">
        <f t="shared" si="2"/>
        <v>0.54567062818336165</v>
      </c>
    </row>
    <row r="247" spans="1:15" x14ac:dyDescent="0.25">
      <c r="A247" s="39">
        <v>21905</v>
      </c>
      <c r="B247" s="30" t="s">
        <v>37</v>
      </c>
      <c r="C247" s="73" t="s">
        <v>305</v>
      </c>
      <c r="D247" s="44" t="s">
        <v>309</v>
      </c>
      <c r="E247" s="77">
        <v>880</v>
      </c>
      <c r="F247" s="39">
        <v>933</v>
      </c>
      <c r="G247" s="39">
        <f t="shared" si="3"/>
        <v>53</v>
      </c>
      <c r="H247" s="39">
        <v>576</v>
      </c>
      <c r="I247" s="39">
        <f t="shared" si="4"/>
        <v>357</v>
      </c>
      <c r="J247" s="75">
        <v>0</v>
      </c>
      <c r="K247" s="39">
        <v>916</v>
      </c>
      <c r="L247" s="56"/>
      <c r="M247" s="34">
        <f t="shared" si="5"/>
        <v>576</v>
      </c>
      <c r="N247" s="34">
        <f t="shared" si="6"/>
        <v>340</v>
      </c>
      <c r="O247" s="36">
        <f t="shared" si="2"/>
        <v>0.37117903930131002</v>
      </c>
    </row>
    <row r="248" spans="1:15" x14ac:dyDescent="0.25">
      <c r="A248" s="39">
        <v>21906</v>
      </c>
      <c r="B248" s="30" t="s">
        <v>37</v>
      </c>
      <c r="C248" s="73" t="s">
        <v>305</v>
      </c>
      <c r="D248" s="44" t="s">
        <v>310</v>
      </c>
      <c r="E248" s="78">
        <v>3338</v>
      </c>
      <c r="F248" s="32">
        <v>3740</v>
      </c>
      <c r="G248" s="32">
        <f t="shared" si="3"/>
        <v>402</v>
      </c>
      <c r="H248" s="32">
        <v>1436</v>
      </c>
      <c r="I248" s="32">
        <f t="shared" si="4"/>
        <v>2304</v>
      </c>
      <c r="J248" s="75">
        <v>0.61599999999999999</v>
      </c>
      <c r="K248" s="32">
        <v>3701</v>
      </c>
      <c r="L248" s="29">
        <v>723</v>
      </c>
      <c r="M248" s="35">
        <f t="shared" si="5"/>
        <v>2159</v>
      </c>
      <c r="N248" s="35">
        <f t="shared" si="6"/>
        <v>1542</v>
      </c>
      <c r="O248" s="36">
        <f t="shared" si="2"/>
        <v>0.41664415022966766</v>
      </c>
    </row>
    <row r="249" spans="1:15" x14ac:dyDescent="0.25">
      <c r="A249" s="39">
        <v>21907</v>
      </c>
      <c r="B249" s="30" t="s">
        <v>37</v>
      </c>
      <c r="C249" s="73" t="s">
        <v>305</v>
      </c>
      <c r="D249" s="44" t="s">
        <v>311</v>
      </c>
      <c r="E249" s="78">
        <v>2203</v>
      </c>
      <c r="F249" s="32">
        <v>2428</v>
      </c>
      <c r="G249" s="32">
        <f t="shared" si="3"/>
        <v>225</v>
      </c>
      <c r="H249" s="32">
        <v>1396</v>
      </c>
      <c r="I249" s="32">
        <f t="shared" si="4"/>
        <v>1032</v>
      </c>
      <c r="J249" s="75">
        <v>0.42499999999999999</v>
      </c>
      <c r="K249" s="32">
        <v>2400</v>
      </c>
      <c r="L249" s="56"/>
      <c r="M249" s="35">
        <f t="shared" si="5"/>
        <v>1396</v>
      </c>
      <c r="N249" s="35">
        <f t="shared" si="6"/>
        <v>1004</v>
      </c>
      <c r="O249" s="36">
        <f t="shared" si="2"/>
        <v>0.41833333333333333</v>
      </c>
    </row>
    <row r="250" spans="1:15" x14ac:dyDescent="0.25">
      <c r="A250" s="39">
        <v>21908</v>
      </c>
      <c r="B250" s="30" t="s">
        <v>37</v>
      </c>
      <c r="C250" s="73" t="s">
        <v>305</v>
      </c>
      <c r="D250" s="44" t="s">
        <v>312</v>
      </c>
      <c r="E250" s="78">
        <v>2229</v>
      </c>
      <c r="F250" s="32">
        <v>2432</v>
      </c>
      <c r="G250" s="32">
        <f t="shared" si="3"/>
        <v>203</v>
      </c>
      <c r="H250" s="39">
        <v>959</v>
      </c>
      <c r="I250" s="32">
        <f t="shared" si="4"/>
        <v>1473</v>
      </c>
      <c r="J250" s="75">
        <v>0.60570000000000002</v>
      </c>
      <c r="K250" s="32">
        <v>2404</v>
      </c>
      <c r="L250" s="29">
        <v>0</v>
      </c>
      <c r="M250" s="34">
        <f t="shared" si="5"/>
        <v>959</v>
      </c>
      <c r="N250" s="35">
        <f t="shared" si="6"/>
        <v>1445</v>
      </c>
      <c r="O250" s="36">
        <f t="shared" si="2"/>
        <v>0.60108153078202997</v>
      </c>
    </row>
    <row r="251" spans="1:15" x14ac:dyDescent="0.25">
      <c r="A251" s="39">
        <v>21909</v>
      </c>
      <c r="B251" s="30" t="s">
        <v>37</v>
      </c>
      <c r="C251" s="73" t="s">
        <v>305</v>
      </c>
      <c r="D251" s="44" t="s">
        <v>313</v>
      </c>
      <c r="E251" s="78">
        <v>6065</v>
      </c>
      <c r="F251" s="32">
        <v>6870</v>
      </c>
      <c r="G251" s="32">
        <f t="shared" si="3"/>
        <v>805</v>
      </c>
      <c r="H251" s="32">
        <v>3572</v>
      </c>
      <c r="I251" s="32">
        <f t="shared" si="4"/>
        <v>3298</v>
      </c>
      <c r="J251" s="75">
        <v>0.48010000000000003</v>
      </c>
      <c r="K251" s="80">
        <v>6914</v>
      </c>
      <c r="L251" s="29">
        <v>0</v>
      </c>
      <c r="M251" s="35">
        <f t="shared" si="5"/>
        <v>3572</v>
      </c>
      <c r="N251" s="35">
        <f t="shared" si="6"/>
        <v>3342</v>
      </c>
      <c r="O251" s="36">
        <f t="shared" si="2"/>
        <v>0.48336708128435057</v>
      </c>
    </row>
    <row r="252" spans="1:15" x14ac:dyDescent="0.25">
      <c r="A252" s="39">
        <v>21910</v>
      </c>
      <c r="B252" s="30" t="s">
        <v>37</v>
      </c>
      <c r="C252" s="73" t="s">
        <v>305</v>
      </c>
      <c r="D252" s="44" t="s">
        <v>314</v>
      </c>
      <c r="E252" s="78">
        <v>1440</v>
      </c>
      <c r="F252" s="32">
        <v>1531</v>
      </c>
      <c r="G252" s="32">
        <f t="shared" si="3"/>
        <v>91</v>
      </c>
      <c r="H252" s="39">
        <v>391</v>
      </c>
      <c r="I252" s="32">
        <f t="shared" si="4"/>
        <v>1140</v>
      </c>
      <c r="J252" s="75">
        <v>0.74460000000000004</v>
      </c>
      <c r="K252" s="65">
        <v>1531</v>
      </c>
      <c r="L252" s="29">
        <v>200</v>
      </c>
      <c r="M252" s="34">
        <f t="shared" si="5"/>
        <v>591</v>
      </c>
      <c r="N252" s="35">
        <f t="shared" si="6"/>
        <v>940</v>
      </c>
      <c r="O252" s="36">
        <f t="shared" si="2"/>
        <v>0.61397779229261917</v>
      </c>
    </row>
    <row r="253" spans="1:15" x14ac:dyDescent="0.25">
      <c r="A253" s="39">
        <v>22001</v>
      </c>
      <c r="B253" s="30" t="s">
        <v>37</v>
      </c>
      <c r="C253" s="73" t="s">
        <v>315</v>
      </c>
      <c r="D253" s="44" t="s">
        <v>315</v>
      </c>
      <c r="E253" s="78">
        <v>12255</v>
      </c>
      <c r="F253" s="32">
        <v>13625</v>
      </c>
      <c r="G253" s="32">
        <f t="shared" si="3"/>
        <v>1370</v>
      </c>
      <c r="H253" s="32">
        <v>7791</v>
      </c>
      <c r="I253" s="32">
        <f t="shared" si="4"/>
        <v>5834</v>
      </c>
      <c r="J253" s="75">
        <v>0</v>
      </c>
      <c r="K253" s="32">
        <v>13552</v>
      </c>
      <c r="L253" s="29">
        <v>502</v>
      </c>
      <c r="M253" s="35">
        <f t="shared" si="5"/>
        <v>8293</v>
      </c>
      <c r="N253" s="35">
        <f t="shared" si="6"/>
        <v>5259</v>
      </c>
      <c r="O253" s="36">
        <f t="shared" si="2"/>
        <v>0.38806080283353012</v>
      </c>
    </row>
    <row r="254" spans="1:15" x14ac:dyDescent="0.25">
      <c r="A254" s="39">
        <v>22002</v>
      </c>
      <c r="B254" s="30" t="s">
        <v>37</v>
      </c>
      <c r="C254" s="73" t="s">
        <v>315</v>
      </c>
      <c r="D254" s="44" t="s">
        <v>316</v>
      </c>
      <c r="E254" s="78">
        <v>1627</v>
      </c>
      <c r="F254" s="32">
        <v>1725</v>
      </c>
      <c r="G254" s="32">
        <f t="shared" si="3"/>
        <v>98</v>
      </c>
      <c r="H254" s="39">
        <v>565</v>
      </c>
      <c r="I254" s="32">
        <f t="shared" si="4"/>
        <v>1160</v>
      </c>
      <c r="J254" s="75">
        <v>0.67249999999999999</v>
      </c>
      <c r="K254" s="32">
        <v>1698</v>
      </c>
      <c r="L254" s="56"/>
      <c r="M254" s="34">
        <f t="shared" si="5"/>
        <v>565</v>
      </c>
      <c r="N254" s="35">
        <f t="shared" si="6"/>
        <v>1133</v>
      </c>
      <c r="O254" s="36">
        <f t="shared" si="2"/>
        <v>0.66725559481743224</v>
      </c>
    </row>
    <row r="255" spans="1:15" x14ac:dyDescent="0.25">
      <c r="A255" s="39">
        <v>22003</v>
      </c>
      <c r="B255" s="30" t="s">
        <v>37</v>
      </c>
      <c r="C255" s="73" t="s">
        <v>315</v>
      </c>
      <c r="D255" s="44" t="s">
        <v>317</v>
      </c>
      <c r="E255" s="78">
        <v>6177</v>
      </c>
      <c r="F255" s="32">
        <v>6904</v>
      </c>
      <c r="G255" s="32">
        <f t="shared" si="3"/>
        <v>727</v>
      </c>
      <c r="H255" s="32">
        <v>4650</v>
      </c>
      <c r="I255" s="32">
        <f t="shared" si="4"/>
        <v>2254</v>
      </c>
      <c r="J255" s="75">
        <v>0</v>
      </c>
      <c r="K255" s="32">
        <v>6881</v>
      </c>
      <c r="L255" s="56"/>
      <c r="M255" s="35">
        <f t="shared" si="5"/>
        <v>4650</v>
      </c>
      <c r="N255" s="35">
        <f t="shared" si="6"/>
        <v>2231</v>
      </c>
      <c r="O255" s="36">
        <f t="shared" si="2"/>
        <v>0.32422612992297634</v>
      </c>
    </row>
    <row r="256" spans="1:15" x14ac:dyDescent="0.25">
      <c r="A256" s="39">
        <v>22004</v>
      </c>
      <c r="B256" s="30" t="s">
        <v>37</v>
      </c>
      <c r="C256" s="73" t="s">
        <v>315</v>
      </c>
      <c r="D256" s="44" t="s">
        <v>318</v>
      </c>
      <c r="E256" s="78">
        <v>1330</v>
      </c>
      <c r="F256" s="32">
        <v>1519</v>
      </c>
      <c r="G256" s="32">
        <f t="shared" si="3"/>
        <v>189</v>
      </c>
      <c r="H256" s="32">
        <v>1137</v>
      </c>
      <c r="I256" s="32">
        <f t="shared" si="4"/>
        <v>382</v>
      </c>
      <c r="J256" s="75">
        <v>0.2515</v>
      </c>
      <c r="K256" s="32">
        <v>1522</v>
      </c>
      <c r="L256" s="56"/>
      <c r="M256" s="35">
        <f t="shared" si="5"/>
        <v>1137</v>
      </c>
      <c r="N256" s="35">
        <f t="shared" si="6"/>
        <v>385</v>
      </c>
      <c r="O256" s="36">
        <f t="shared" si="2"/>
        <v>0.25295663600525625</v>
      </c>
    </row>
    <row r="257" spans="1:15" x14ac:dyDescent="0.25">
      <c r="A257" s="39">
        <v>22005</v>
      </c>
      <c r="B257" s="30" t="s">
        <v>37</v>
      </c>
      <c r="C257" s="73" t="s">
        <v>315</v>
      </c>
      <c r="D257" s="44" t="s">
        <v>319</v>
      </c>
      <c r="E257" s="78">
        <v>11493</v>
      </c>
      <c r="F257" s="32">
        <v>13049</v>
      </c>
      <c r="G257" s="32">
        <f t="shared" si="3"/>
        <v>1556</v>
      </c>
      <c r="H257" s="32">
        <v>2359</v>
      </c>
      <c r="I257" s="32">
        <f t="shared" si="4"/>
        <v>10690</v>
      </c>
      <c r="J257" s="75">
        <v>0.81920000000000004</v>
      </c>
      <c r="K257" s="32">
        <v>13137</v>
      </c>
      <c r="L257" s="29">
        <v>281</v>
      </c>
      <c r="M257" s="35">
        <f t="shared" si="5"/>
        <v>2640</v>
      </c>
      <c r="N257" s="35">
        <f t="shared" si="6"/>
        <v>10497</v>
      </c>
      <c r="O257" s="36">
        <f t="shared" si="2"/>
        <v>0.79904087691253711</v>
      </c>
    </row>
    <row r="258" spans="1:15" x14ac:dyDescent="0.25">
      <c r="A258" s="39">
        <v>22006</v>
      </c>
      <c r="B258" s="30" t="s">
        <v>37</v>
      </c>
      <c r="C258" s="73" t="s">
        <v>315</v>
      </c>
      <c r="D258" s="44" t="s">
        <v>320</v>
      </c>
      <c r="E258" s="78">
        <v>2616</v>
      </c>
      <c r="F258" s="32">
        <v>2952</v>
      </c>
      <c r="G258" s="32">
        <f t="shared" si="3"/>
        <v>336</v>
      </c>
      <c r="H258" s="32">
        <v>2108</v>
      </c>
      <c r="I258" s="32">
        <f t="shared" si="4"/>
        <v>844</v>
      </c>
      <c r="J258" s="75">
        <v>0.28589999999999999</v>
      </c>
      <c r="K258" s="80">
        <v>2964</v>
      </c>
      <c r="L258" s="56"/>
      <c r="M258" s="35">
        <f t="shared" si="5"/>
        <v>2108</v>
      </c>
      <c r="N258" s="35">
        <f t="shared" si="6"/>
        <v>856</v>
      </c>
      <c r="O258" s="36">
        <f t="shared" si="2"/>
        <v>0.28879892037786775</v>
      </c>
    </row>
    <row r="259" spans="1:15" x14ac:dyDescent="0.25">
      <c r="A259" s="39">
        <v>22007</v>
      </c>
      <c r="B259" s="30" t="s">
        <v>37</v>
      </c>
      <c r="C259" s="73" t="s">
        <v>315</v>
      </c>
      <c r="D259" s="44" t="s">
        <v>321</v>
      </c>
      <c r="E259" s="78">
        <v>1793</v>
      </c>
      <c r="F259" s="32">
        <v>1932</v>
      </c>
      <c r="G259" s="32">
        <f t="shared" si="3"/>
        <v>139</v>
      </c>
      <c r="H259" s="32">
        <v>1274</v>
      </c>
      <c r="I259" s="32">
        <f t="shared" si="4"/>
        <v>658</v>
      </c>
      <c r="J259" s="75">
        <v>0.34060000000000001</v>
      </c>
      <c r="K259" s="65">
        <v>1932</v>
      </c>
      <c r="L259" s="29">
        <v>0</v>
      </c>
      <c r="M259" s="35">
        <f t="shared" si="5"/>
        <v>1274</v>
      </c>
      <c r="N259" s="35">
        <f t="shared" si="6"/>
        <v>658</v>
      </c>
      <c r="O259" s="36">
        <f t="shared" si="2"/>
        <v>0.34057971014492755</v>
      </c>
    </row>
    <row r="260" spans="1:15" x14ac:dyDescent="0.25">
      <c r="A260" s="39">
        <v>22008</v>
      </c>
      <c r="B260" s="30" t="s">
        <v>37</v>
      </c>
      <c r="C260" s="73" t="s">
        <v>315</v>
      </c>
      <c r="D260" s="44" t="s">
        <v>322</v>
      </c>
      <c r="E260" s="78">
        <v>5032</v>
      </c>
      <c r="F260" s="32">
        <v>5476</v>
      </c>
      <c r="G260" s="32">
        <f t="shared" si="3"/>
        <v>444</v>
      </c>
      <c r="H260" s="32">
        <v>3735</v>
      </c>
      <c r="I260" s="32">
        <f t="shared" si="4"/>
        <v>1741</v>
      </c>
      <c r="J260" s="75">
        <v>0.31790000000000002</v>
      </c>
      <c r="K260" s="32">
        <v>5361</v>
      </c>
      <c r="L260" s="56"/>
      <c r="M260" s="35">
        <f t="shared" si="5"/>
        <v>3735</v>
      </c>
      <c r="N260" s="35">
        <f t="shared" si="6"/>
        <v>1626</v>
      </c>
      <c r="O260" s="36">
        <f t="shared" si="2"/>
        <v>0.30330162283156126</v>
      </c>
    </row>
    <row r="261" spans="1:15" x14ac:dyDescent="0.25">
      <c r="A261" s="39">
        <v>30101</v>
      </c>
      <c r="B261" s="30" t="s">
        <v>38</v>
      </c>
      <c r="C261" s="73" t="s">
        <v>323</v>
      </c>
      <c r="D261" s="44" t="s">
        <v>323</v>
      </c>
      <c r="E261" s="78">
        <v>5978</v>
      </c>
      <c r="F261" s="32">
        <v>6612</v>
      </c>
      <c r="G261" s="32">
        <f t="shared" si="3"/>
        <v>634</v>
      </c>
      <c r="H261" s="32">
        <v>1941</v>
      </c>
      <c r="I261" s="32">
        <f t="shared" si="4"/>
        <v>4671</v>
      </c>
      <c r="J261" s="75">
        <v>0</v>
      </c>
      <c r="K261" s="32">
        <v>6698</v>
      </c>
      <c r="L261" s="56"/>
      <c r="M261" s="35">
        <f t="shared" si="5"/>
        <v>1941</v>
      </c>
      <c r="N261" s="35">
        <f t="shared" si="6"/>
        <v>4757</v>
      </c>
      <c r="O261" s="36">
        <f t="shared" si="2"/>
        <v>0.71021200358315917</v>
      </c>
    </row>
    <row r="262" spans="1:15" x14ac:dyDescent="0.25">
      <c r="A262" s="39">
        <v>30102</v>
      </c>
      <c r="B262" s="30" t="s">
        <v>38</v>
      </c>
      <c r="C262" s="73" t="s">
        <v>323</v>
      </c>
      <c r="D262" s="44" t="s">
        <v>324</v>
      </c>
      <c r="E262" s="78">
        <v>1280</v>
      </c>
      <c r="F262" s="32">
        <v>1425</v>
      </c>
      <c r="G262" s="32">
        <f t="shared" si="3"/>
        <v>145</v>
      </c>
      <c r="H262" s="39">
        <v>934</v>
      </c>
      <c r="I262" s="32">
        <f t="shared" si="4"/>
        <v>491</v>
      </c>
      <c r="J262" s="75">
        <v>0.34460000000000002</v>
      </c>
      <c r="K262" s="80">
        <v>1437</v>
      </c>
      <c r="L262" s="56"/>
      <c r="M262" s="34">
        <f t="shared" si="5"/>
        <v>934</v>
      </c>
      <c r="N262" s="35">
        <f t="shared" si="6"/>
        <v>503</v>
      </c>
      <c r="O262" s="36">
        <f t="shared" si="2"/>
        <v>0.35003479471120391</v>
      </c>
    </row>
    <row r="263" spans="1:15" x14ac:dyDescent="0.25">
      <c r="A263" s="39">
        <v>30103</v>
      </c>
      <c r="B263" s="30" t="s">
        <v>38</v>
      </c>
      <c r="C263" s="73" t="s">
        <v>323</v>
      </c>
      <c r="D263" s="44" t="s">
        <v>325</v>
      </c>
      <c r="E263" s="78">
        <v>1824</v>
      </c>
      <c r="F263" s="32">
        <v>1887</v>
      </c>
      <c r="G263" s="32">
        <f t="shared" si="3"/>
        <v>63</v>
      </c>
      <c r="H263" s="32">
        <v>1850</v>
      </c>
      <c r="I263" s="32">
        <f t="shared" si="4"/>
        <v>37</v>
      </c>
      <c r="J263" s="75">
        <v>0</v>
      </c>
      <c r="K263" s="65">
        <v>1887</v>
      </c>
      <c r="L263" s="29">
        <v>0</v>
      </c>
      <c r="M263" s="35">
        <f t="shared" si="5"/>
        <v>1850</v>
      </c>
      <c r="N263" s="35">
        <f t="shared" si="6"/>
        <v>37</v>
      </c>
      <c r="O263" s="36">
        <f t="shared" si="2"/>
        <v>1.9607843137254902E-2</v>
      </c>
    </row>
    <row r="264" spans="1:15" x14ac:dyDescent="0.25">
      <c r="A264" s="39">
        <v>30104</v>
      </c>
      <c r="B264" s="30" t="s">
        <v>38</v>
      </c>
      <c r="C264" s="73" t="s">
        <v>323</v>
      </c>
      <c r="D264" s="44" t="s">
        <v>326</v>
      </c>
      <c r="E264" s="78">
        <v>9412</v>
      </c>
      <c r="F264" s="32">
        <v>9662</v>
      </c>
      <c r="G264" s="32">
        <f t="shared" si="3"/>
        <v>250</v>
      </c>
      <c r="H264" s="32">
        <v>7754</v>
      </c>
      <c r="I264" s="32">
        <f t="shared" si="4"/>
        <v>1908</v>
      </c>
      <c r="J264" s="75">
        <v>0.19750000000000001</v>
      </c>
      <c r="K264" s="83">
        <v>9662</v>
      </c>
      <c r="L264" s="29">
        <v>0</v>
      </c>
      <c r="M264" s="35">
        <f t="shared" si="5"/>
        <v>7754</v>
      </c>
      <c r="N264" s="35">
        <f t="shared" si="6"/>
        <v>1908</v>
      </c>
      <c r="O264" s="36">
        <f t="shared" si="2"/>
        <v>0.19747464293107017</v>
      </c>
    </row>
    <row r="265" spans="1:15" x14ac:dyDescent="0.25">
      <c r="A265" s="39">
        <v>30105</v>
      </c>
      <c r="B265" s="30" t="s">
        <v>38</v>
      </c>
      <c r="C265" s="73" t="s">
        <v>323</v>
      </c>
      <c r="D265" s="44" t="s">
        <v>327</v>
      </c>
      <c r="E265" s="78">
        <v>2701</v>
      </c>
      <c r="F265" s="32">
        <v>2896</v>
      </c>
      <c r="G265" s="32">
        <f t="shared" si="3"/>
        <v>195</v>
      </c>
      <c r="H265" s="32">
        <v>1369</v>
      </c>
      <c r="I265" s="32">
        <f t="shared" si="4"/>
        <v>1527</v>
      </c>
      <c r="J265" s="75">
        <v>0.52729999999999999</v>
      </c>
      <c r="K265" s="32">
        <v>2778</v>
      </c>
      <c r="L265" s="56"/>
      <c r="M265" s="35">
        <f t="shared" si="5"/>
        <v>1369</v>
      </c>
      <c r="N265" s="35">
        <f t="shared" si="6"/>
        <v>1409</v>
      </c>
      <c r="O265" s="36">
        <f t="shared" ref="O265:O519" si="7">N265/K265</f>
        <v>0.50719942404607632</v>
      </c>
    </row>
    <row r="266" spans="1:15" x14ac:dyDescent="0.25">
      <c r="A266" s="39">
        <v>30106</v>
      </c>
      <c r="B266" s="30" t="s">
        <v>38</v>
      </c>
      <c r="C266" s="73" t="s">
        <v>323</v>
      </c>
      <c r="D266" s="44" t="s">
        <v>328</v>
      </c>
      <c r="E266" s="78">
        <v>2677</v>
      </c>
      <c r="F266" s="32">
        <v>2953</v>
      </c>
      <c r="G266" s="32">
        <f t="shared" ref="G266:G520" si="8">F266-E266</f>
        <v>276</v>
      </c>
      <c r="H266" s="32">
        <v>1427</v>
      </c>
      <c r="I266" s="32">
        <f t="shared" ref="I266:I520" si="9">F266-H266</f>
        <v>1526</v>
      </c>
      <c r="J266" s="75">
        <v>0.51680000000000004</v>
      </c>
      <c r="K266" s="32">
        <v>2813</v>
      </c>
      <c r="L266" s="56"/>
      <c r="M266" s="35">
        <f t="shared" ref="M266:M520" si="10">H266+L266</f>
        <v>1427</v>
      </c>
      <c r="N266" s="35">
        <f t="shared" ref="N266:N520" si="11">K266-M266</f>
        <v>1386</v>
      </c>
      <c r="O266" s="36">
        <f t="shared" si="7"/>
        <v>0.49271240668325633</v>
      </c>
    </row>
    <row r="267" spans="1:15" x14ac:dyDescent="0.25">
      <c r="A267" s="39">
        <v>30107</v>
      </c>
      <c r="B267" s="30" t="s">
        <v>38</v>
      </c>
      <c r="C267" s="73" t="s">
        <v>323</v>
      </c>
      <c r="D267" s="44" t="s">
        <v>329</v>
      </c>
      <c r="E267" s="78">
        <v>2615</v>
      </c>
      <c r="F267" s="32">
        <v>2777</v>
      </c>
      <c r="G267" s="32">
        <f t="shared" si="8"/>
        <v>162</v>
      </c>
      <c r="H267" s="32">
        <v>1343</v>
      </c>
      <c r="I267" s="32">
        <f t="shared" si="9"/>
        <v>1434</v>
      </c>
      <c r="J267" s="75">
        <v>0.51639999999999997</v>
      </c>
      <c r="K267" s="32">
        <v>2673</v>
      </c>
      <c r="L267" s="29">
        <v>0</v>
      </c>
      <c r="M267" s="35">
        <f t="shared" si="10"/>
        <v>1343</v>
      </c>
      <c r="N267" s="35">
        <f t="shared" si="11"/>
        <v>1330</v>
      </c>
      <c r="O267" s="36">
        <f t="shared" si="7"/>
        <v>0.49756827534605313</v>
      </c>
    </row>
    <row r="268" spans="1:15" x14ac:dyDescent="0.25">
      <c r="A268" s="39">
        <v>30108</v>
      </c>
      <c r="B268" s="30" t="s">
        <v>38</v>
      </c>
      <c r="C268" s="73" t="s">
        <v>323</v>
      </c>
      <c r="D268" s="44" t="s">
        <v>330</v>
      </c>
      <c r="E268" s="78">
        <v>2331</v>
      </c>
      <c r="F268" s="32">
        <v>2568</v>
      </c>
      <c r="G268" s="32">
        <f t="shared" si="8"/>
        <v>237</v>
      </c>
      <c r="H268" s="32">
        <v>1221</v>
      </c>
      <c r="I268" s="32">
        <f t="shared" si="9"/>
        <v>1347</v>
      </c>
      <c r="J268" s="75">
        <v>0.52449999999999997</v>
      </c>
      <c r="K268" s="32">
        <v>2490</v>
      </c>
      <c r="L268" s="56"/>
      <c r="M268" s="35">
        <f t="shared" si="10"/>
        <v>1221</v>
      </c>
      <c r="N268" s="35">
        <f t="shared" si="11"/>
        <v>1269</v>
      </c>
      <c r="O268" s="36">
        <f t="shared" si="7"/>
        <v>0.50963855421686743</v>
      </c>
    </row>
    <row r="269" spans="1:15" x14ac:dyDescent="0.25">
      <c r="A269" s="39">
        <v>30109</v>
      </c>
      <c r="B269" s="30" t="s">
        <v>38</v>
      </c>
      <c r="C269" s="73" t="s">
        <v>323</v>
      </c>
      <c r="D269" s="44" t="s">
        <v>331</v>
      </c>
      <c r="E269" s="78">
        <v>1682</v>
      </c>
      <c r="F269" s="32">
        <v>1754</v>
      </c>
      <c r="G269" s="32">
        <f t="shared" si="8"/>
        <v>72</v>
      </c>
      <c r="H269" s="39">
        <v>937</v>
      </c>
      <c r="I269" s="32">
        <f t="shared" si="9"/>
        <v>817</v>
      </c>
      <c r="J269" s="75">
        <v>0.46579999999999999</v>
      </c>
      <c r="K269" s="32">
        <v>1757</v>
      </c>
      <c r="L269" s="29">
        <v>0</v>
      </c>
      <c r="M269" s="34">
        <f t="shared" si="10"/>
        <v>937</v>
      </c>
      <c r="N269" s="35">
        <f t="shared" si="11"/>
        <v>820</v>
      </c>
      <c r="O269" s="36">
        <f t="shared" si="7"/>
        <v>0.46670461013090497</v>
      </c>
    </row>
    <row r="270" spans="1:15" x14ac:dyDescent="0.25">
      <c r="A270" s="39">
        <v>30201</v>
      </c>
      <c r="B270" s="30" t="s">
        <v>38</v>
      </c>
      <c r="C270" s="73" t="s">
        <v>332</v>
      </c>
      <c r="D270" s="44" t="s">
        <v>332</v>
      </c>
      <c r="E270" s="78">
        <v>7307</v>
      </c>
      <c r="F270" s="32">
        <v>7946</v>
      </c>
      <c r="G270" s="32">
        <f t="shared" si="8"/>
        <v>639</v>
      </c>
      <c r="H270" s="32">
        <v>3265</v>
      </c>
      <c r="I270" s="32">
        <f t="shared" si="9"/>
        <v>4681</v>
      </c>
      <c r="J270" s="75">
        <v>0</v>
      </c>
      <c r="K270" s="80">
        <v>7967</v>
      </c>
      <c r="L270" s="56"/>
      <c r="M270" s="35">
        <f t="shared" si="10"/>
        <v>3265</v>
      </c>
      <c r="N270" s="35">
        <f t="shared" si="11"/>
        <v>4702</v>
      </c>
      <c r="O270" s="36">
        <f t="shared" si="7"/>
        <v>0.59018451110832182</v>
      </c>
    </row>
    <row r="271" spans="1:15" x14ac:dyDescent="0.25">
      <c r="A271" s="39">
        <v>30202</v>
      </c>
      <c r="B271" s="30" t="s">
        <v>38</v>
      </c>
      <c r="C271" s="73" t="s">
        <v>332</v>
      </c>
      <c r="D271" s="44" t="s">
        <v>333</v>
      </c>
      <c r="E271" s="78">
        <v>5305</v>
      </c>
      <c r="F271" s="32">
        <v>5655</v>
      </c>
      <c r="G271" s="32">
        <f t="shared" si="8"/>
        <v>350</v>
      </c>
      <c r="H271" s="39">
        <v>609</v>
      </c>
      <c r="I271" s="32">
        <f t="shared" si="9"/>
        <v>5046</v>
      </c>
      <c r="J271" s="75">
        <v>0.89229999999999998</v>
      </c>
      <c r="K271" s="65">
        <v>5655</v>
      </c>
      <c r="L271" s="29">
        <v>594</v>
      </c>
      <c r="M271" s="34">
        <f t="shared" si="10"/>
        <v>1203</v>
      </c>
      <c r="N271" s="35">
        <f t="shared" si="11"/>
        <v>4452</v>
      </c>
      <c r="O271" s="36">
        <f t="shared" si="7"/>
        <v>0.78726790450928386</v>
      </c>
    </row>
    <row r="272" spans="1:15" x14ac:dyDescent="0.25">
      <c r="A272" s="39">
        <v>30203</v>
      </c>
      <c r="B272" s="30" t="s">
        <v>38</v>
      </c>
      <c r="C272" s="73" t="s">
        <v>332</v>
      </c>
      <c r="D272" s="44" t="s">
        <v>334</v>
      </c>
      <c r="E272" s="78">
        <v>1164</v>
      </c>
      <c r="F272" s="32">
        <v>1224</v>
      </c>
      <c r="G272" s="32">
        <f t="shared" si="8"/>
        <v>60</v>
      </c>
      <c r="H272" s="39">
        <v>765</v>
      </c>
      <c r="I272" s="32">
        <f t="shared" si="9"/>
        <v>459</v>
      </c>
      <c r="J272" s="75">
        <v>0.375</v>
      </c>
      <c r="K272" s="32">
        <v>1209</v>
      </c>
      <c r="L272" s="56"/>
      <c r="M272" s="34">
        <f t="shared" si="10"/>
        <v>765</v>
      </c>
      <c r="N272" s="35">
        <f t="shared" si="11"/>
        <v>444</v>
      </c>
      <c r="O272" s="36">
        <f t="shared" si="7"/>
        <v>0.36724565756823824</v>
      </c>
    </row>
    <row r="273" spans="1:15" x14ac:dyDescent="0.25">
      <c r="A273" s="39">
        <v>30204</v>
      </c>
      <c r="B273" s="30" t="s">
        <v>38</v>
      </c>
      <c r="C273" s="73" t="s">
        <v>332</v>
      </c>
      <c r="D273" s="44" t="s">
        <v>335</v>
      </c>
      <c r="E273" s="78">
        <v>4710</v>
      </c>
      <c r="F273" s="32">
        <v>5229</v>
      </c>
      <c r="G273" s="32">
        <f t="shared" si="8"/>
        <v>519</v>
      </c>
      <c r="H273" s="32">
        <v>4221</v>
      </c>
      <c r="I273" s="32">
        <f t="shared" si="9"/>
        <v>1008</v>
      </c>
      <c r="J273" s="75">
        <v>0.1928</v>
      </c>
      <c r="K273" s="80">
        <v>5070</v>
      </c>
      <c r="L273" s="29">
        <v>0</v>
      </c>
      <c r="M273" s="35">
        <f t="shared" si="10"/>
        <v>4221</v>
      </c>
      <c r="N273" s="35">
        <f t="shared" si="11"/>
        <v>849</v>
      </c>
      <c r="O273" s="36">
        <f t="shared" si="7"/>
        <v>0.16745562130177516</v>
      </c>
    </row>
    <row r="274" spans="1:15" x14ac:dyDescent="0.25">
      <c r="A274" s="39">
        <v>30205</v>
      </c>
      <c r="B274" s="30" t="s">
        <v>38</v>
      </c>
      <c r="C274" s="73" t="s">
        <v>332</v>
      </c>
      <c r="D274" s="44" t="s">
        <v>336</v>
      </c>
      <c r="E274" s="78">
        <v>3692</v>
      </c>
      <c r="F274" s="32">
        <v>3904</v>
      </c>
      <c r="G274" s="32">
        <f t="shared" si="8"/>
        <v>212</v>
      </c>
      <c r="H274" s="39">
        <v>545</v>
      </c>
      <c r="I274" s="32">
        <f t="shared" si="9"/>
        <v>3359</v>
      </c>
      <c r="J274" s="75">
        <v>0.86040000000000005</v>
      </c>
      <c r="K274" s="65">
        <v>3904</v>
      </c>
      <c r="L274" s="29">
        <v>1069</v>
      </c>
      <c r="M274" s="34">
        <f t="shared" si="10"/>
        <v>1614</v>
      </c>
      <c r="N274" s="35">
        <f t="shared" si="11"/>
        <v>2290</v>
      </c>
      <c r="O274" s="36">
        <f t="shared" si="7"/>
        <v>0.58657786885245899</v>
      </c>
    </row>
    <row r="275" spans="1:15" x14ac:dyDescent="0.25">
      <c r="A275" s="39">
        <v>30206</v>
      </c>
      <c r="B275" s="30" t="s">
        <v>38</v>
      </c>
      <c r="C275" s="73" t="s">
        <v>332</v>
      </c>
      <c r="D275" s="44" t="s">
        <v>337</v>
      </c>
      <c r="E275" s="77">
        <v>708</v>
      </c>
      <c r="F275" s="39">
        <v>770</v>
      </c>
      <c r="G275" s="39">
        <f t="shared" si="8"/>
        <v>62</v>
      </c>
      <c r="H275" s="39">
        <v>708</v>
      </c>
      <c r="I275" s="39">
        <f t="shared" si="9"/>
        <v>62</v>
      </c>
      <c r="J275" s="75">
        <v>8.0500000000000002E-2</v>
      </c>
      <c r="K275" s="39">
        <v>751</v>
      </c>
      <c r="L275" s="56"/>
      <c r="M275" s="34">
        <f t="shared" si="10"/>
        <v>708</v>
      </c>
      <c r="N275" s="34">
        <f t="shared" si="11"/>
        <v>43</v>
      </c>
      <c r="O275" s="36">
        <f t="shared" si="7"/>
        <v>5.7256990679094538E-2</v>
      </c>
    </row>
    <row r="276" spans="1:15" x14ac:dyDescent="0.25">
      <c r="A276" s="39">
        <v>30207</v>
      </c>
      <c r="B276" s="30" t="s">
        <v>38</v>
      </c>
      <c r="C276" s="73" t="s">
        <v>332</v>
      </c>
      <c r="D276" s="44" t="s">
        <v>338</v>
      </c>
      <c r="E276" s="78">
        <v>5666</v>
      </c>
      <c r="F276" s="32">
        <v>6234</v>
      </c>
      <c r="G276" s="32">
        <f t="shared" si="8"/>
        <v>568</v>
      </c>
      <c r="H276" s="32">
        <v>2785</v>
      </c>
      <c r="I276" s="32">
        <f t="shared" si="9"/>
        <v>3449</v>
      </c>
      <c r="J276" s="75">
        <v>0</v>
      </c>
      <c r="K276" s="32">
        <v>6069</v>
      </c>
      <c r="L276" s="56"/>
      <c r="M276" s="35">
        <f t="shared" si="10"/>
        <v>2785</v>
      </c>
      <c r="N276" s="35">
        <f t="shared" si="11"/>
        <v>3284</v>
      </c>
      <c r="O276" s="36">
        <f t="shared" si="7"/>
        <v>0.5411105618718075</v>
      </c>
    </row>
    <row r="277" spans="1:15" x14ac:dyDescent="0.25">
      <c r="A277" s="39">
        <v>30208</v>
      </c>
      <c r="B277" s="30" t="s">
        <v>38</v>
      </c>
      <c r="C277" s="73" t="s">
        <v>332</v>
      </c>
      <c r="D277" s="44" t="s">
        <v>339</v>
      </c>
      <c r="E277" s="78">
        <v>3105</v>
      </c>
      <c r="F277" s="32">
        <v>3451</v>
      </c>
      <c r="G277" s="32">
        <f t="shared" si="8"/>
        <v>346</v>
      </c>
      <c r="H277" s="32">
        <v>1417</v>
      </c>
      <c r="I277" s="32">
        <f t="shared" si="9"/>
        <v>2034</v>
      </c>
      <c r="J277" s="75">
        <v>0.58940000000000003</v>
      </c>
      <c r="K277" s="32">
        <v>3334</v>
      </c>
      <c r="L277" s="56"/>
      <c r="M277" s="35">
        <f t="shared" si="10"/>
        <v>1417</v>
      </c>
      <c r="N277" s="35">
        <f t="shared" si="11"/>
        <v>1917</v>
      </c>
      <c r="O277" s="36">
        <f t="shared" si="7"/>
        <v>0.57498500299940014</v>
      </c>
    </row>
    <row r="278" spans="1:15" x14ac:dyDescent="0.25">
      <c r="A278" s="39">
        <v>30209</v>
      </c>
      <c r="B278" s="30" t="s">
        <v>38</v>
      </c>
      <c r="C278" s="73" t="s">
        <v>332</v>
      </c>
      <c r="D278" s="44" t="s">
        <v>340</v>
      </c>
      <c r="E278" s="78">
        <v>7609</v>
      </c>
      <c r="F278" s="32">
        <v>8514</v>
      </c>
      <c r="G278" s="32">
        <f t="shared" si="8"/>
        <v>905</v>
      </c>
      <c r="H278" s="32">
        <v>2191</v>
      </c>
      <c r="I278" s="32">
        <f t="shared" si="9"/>
        <v>6323</v>
      </c>
      <c r="J278" s="75">
        <v>0.74270000000000003</v>
      </c>
      <c r="K278" s="32">
        <v>8367</v>
      </c>
      <c r="L278" s="29">
        <v>90</v>
      </c>
      <c r="M278" s="35">
        <f t="shared" si="10"/>
        <v>2281</v>
      </c>
      <c r="N278" s="35">
        <f t="shared" si="11"/>
        <v>6086</v>
      </c>
      <c r="O278" s="36">
        <f t="shared" si="7"/>
        <v>0.72738137922791923</v>
      </c>
    </row>
    <row r="279" spans="1:15" x14ac:dyDescent="0.25">
      <c r="A279" s="39">
        <v>30210</v>
      </c>
      <c r="B279" s="30" t="s">
        <v>38</v>
      </c>
      <c r="C279" s="73" t="s">
        <v>332</v>
      </c>
      <c r="D279" s="44" t="s">
        <v>341</v>
      </c>
      <c r="E279" s="78">
        <v>2137</v>
      </c>
      <c r="F279" s="32">
        <v>2293</v>
      </c>
      <c r="G279" s="32">
        <f t="shared" si="8"/>
        <v>156</v>
      </c>
      <c r="H279" s="39">
        <v>423</v>
      </c>
      <c r="I279" s="32">
        <f t="shared" si="9"/>
        <v>1870</v>
      </c>
      <c r="J279" s="75">
        <v>0.8155</v>
      </c>
      <c r="K279" s="32">
        <v>2268</v>
      </c>
      <c r="L279" s="56"/>
      <c r="M279" s="34">
        <f t="shared" si="10"/>
        <v>423</v>
      </c>
      <c r="N279" s="35">
        <f t="shared" si="11"/>
        <v>1845</v>
      </c>
      <c r="O279" s="36">
        <f t="shared" si="7"/>
        <v>0.81349206349206349</v>
      </c>
    </row>
    <row r="280" spans="1:15" x14ac:dyDescent="0.25">
      <c r="A280" s="39">
        <v>30211</v>
      </c>
      <c r="B280" s="30" t="s">
        <v>38</v>
      </c>
      <c r="C280" s="73" t="s">
        <v>332</v>
      </c>
      <c r="D280" s="44" t="s">
        <v>342</v>
      </c>
      <c r="E280" s="77">
        <v>850</v>
      </c>
      <c r="F280" s="39">
        <v>901</v>
      </c>
      <c r="G280" s="39">
        <f t="shared" si="8"/>
        <v>51</v>
      </c>
      <c r="H280" s="39">
        <v>596</v>
      </c>
      <c r="I280" s="39">
        <f t="shared" si="9"/>
        <v>305</v>
      </c>
      <c r="J280" s="75">
        <v>0.33850000000000002</v>
      </c>
      <c r="K280" s="39">
        <v>890</v>
      </c>
      <c r="L280" s="56"/>
      <c r="M280" s="34">
        <f t="shared" si="10"/>
        <v>596</v>
      </c>
      <c r="N280" s="34">
        <f t="shared" si="11"/>
        <v>294</v>
      </c>
      <c r="O280" s="36">
        <f t="shared" si="7"/>
        <v>0.33033707865168538</v>
      </c>
    </row>
    <row r="281" spans="1:15" x14ac:dyDescent="0.25">
      <c r="A281" s="39">
        <v>30212</v>
      </c>
      <c r="B281" s="30" t="s">
        <v>38</v>
      </c>
      <c r="C281" s="73" t="s">
        <v>332</v>
      </c>
      <c r="D281" s="44" t="s">
        <v>343</v>
      </c>
      <c r="E281" s="78">
        <v>2860</v>
      </c>
      <c r="F281" s="32">
        <v>3028</v>
      </c>
      <c r="G281" s="32">
        <f t="shared" si="8"/>
        <v>168</v>
      </c>
      <c r="H281" s="39">
        <v>711</v>
      </c>
      <c r="I281" s="32">
        <f t="shared" si="9"/>
        <v>2317</v>
      </c>
      <c r="J281" s="75">
        <v>0.76519999999999999</v>
      </c>
      <c r="K281" s="32">
        <v>3000</v>
      </c>
      <c r="L281" s="56"/>
      <c r="M281" s="34">
        <f t="shared" si="10"/>
        <v>711</v>
      </c>
      <c r="N281" s="35">
        <f t="shared" si="11"/>
        <v>2289</v>
      </c>
      <c r="O281" s="36">
        <f t="shared" si="7"/>
        <v>0.76300000000000001</v>
      </c>
    </row>
    <row r="282" spans="1:15" x14ac:dyDescent="0.25">
      <c r="A282" s="39">
        <v>30213</v>
      </c>
      <c r="B282" s="30" t="s">
        <v>38</v>
      </c>
      <c r="C282" s="73" t="s">
        <v>332</v>
      </c>
      <c r="D282" s="44" t="s">
        <v>134</v>
      </c>
      <c r="E282" s="78">
        <v>8778</v>
      </c>
      <c r="F282" s="32">
        <v>9546</v>
      </c>
      <c r="G282" s="32">
        <f t="shared" si="8"/>
        <v>768</v>
      </c>
      <c r="H282" s="32">
        <v>1155</v>
      </c>
      <c r="I282" s="32">
        <f t="shared" si="9"/>
        <v>8391</v>
      </c>
      <c r="J282" s="75">
        <v>0.879</v>
      </c>
      <c r="K282" s="32">
        <v>9510</v>
      </c>
      <c r="L282" s="56"/>
      <c r="M282" s="35">
        <f t="shared" si="10"/>
        <v>1155</v>
      </c>
      <c r="N282" s="35">
        <f t="shared" si="11"/>
        <v>8355</v>
      </c>
      <c r="O282" s="36">
        <f t="shared" si="7"/>
        <v>0.87854889589905361</v>
      </c>
    </row>
    <row r="283" spans="1:15" x14ac:dyDescent="0.25">
      <c r="A283" s="39">
        <v>30214</v>
      </c>
      <c r="B283" s="30" t="s">
        <v>38</v>
      </c>
      <c r="C283" s="73" t="s">
        <v>332</v>
      </c>
      <c r="D283" s="44" t="s">
        <v>344</v>
      </c>
      <c r="E283" s="78">
        <v>1587</v>
      </c>
      <c r="F283" s="32">
        <v>1673</v>
      </c>
      <c r="G283" s="32">
        <f t="shared" si="8"/>
        <v>86</v>
      </c>
      <c r="H283" s="39">
        <v>444</v>
      </c>
      <c r="I283" s="32">
        <f t="shared" si="9"/>
        <v>1229</v>
      </c>
      <c r="J283" s="75">
        <v>0.73460000000000003</v>
      </c>
      <c r="K283" s="32">
        <v>1650</v>
      </c>
      <c r="L283" s="56"/>
      <c r="M283" s="34">
        <f t="shared" si="10"/>
        <v>444</v>
      </c>
      <c r="N283" s="35">
        <f t="shared" si="11"/>
        <v>1206</v>
      </c>
      <c r="O283" s="36">
        <f t="shared" si="7"/>
        <v>0.73090909090909095</v>
      </c>
    </row>
    <row r="284" spans="1:15" x14ac:dyDescent="0.25">
      <c r="A284" s="39">
        <v>30215</v>
      </c>
      <c r="B284" s="30" t="s">
        <v>38</v>
      </c>
      <c r="C284" s="73" t="s">
        <v>332</v>
      </c>
      <c r="D284" s="44" t="s">
        <v>345</v>
      </c>
      <c r="E284" s="78">
        <v>7952</v>
      </c>
      <c r="F284" s="32">
        <v>8674</v>
      </c>
      <c r="G284" s="32">
        <f t="shared" si="8"/>
        <v>722</v>
      </c>
      <c r="H284" s="32">
        <v>4744</v>
      </c>
      <c r="I284" s="32">
        <f t="shared" si="9"/>
        <v>3930</v>
      </c>
      <c r="J284" s="75">
        <v>0</v>
      </c>
      <c r="K284" s="32">
        <v>8570</v>
      </c>
      <c r="L284" s="56"/>
      <c r="M284" s="35">
        <f t="shared" si="10"/>
        <v>4744</v>
      </c>
      <c r="N284" s="35">
        <f t="shared" si="11"/>
        <v>3826</v>
      </c>
      <c r="O284" s="36">
        <f t="shared" si="7"/>
        <v>0.44644107351225204</v>
      </c>
    </row>
    <row r="285" spans="1:15" x14ac:dyDescent="0.25">
      <c r="A285" s="39">
        <v>30216</v>
      </c>
      <c r="B285" s="30" t="s">
        <v>38</v>
      </c>
      <c r="C285" s="73" t="s">
        <v>332</v>
      </c>
      <c r="D285" s="44" t="s">
        <v>346</v>
      </c>
      <c r="E285" s="78">
        <v>6693</v>
      </c>
      <c r="F285" s="32">
        <v>6927</v>
      </c>
      <c r="G285" s="32">
        <f t="shared" si="8"/>
        <v>234</v>
      </c>
      <c r="H285" s="32">
        <v>2970</v>
      </c>
      <c r="I285" s="32">
        <f t="shared" si="9"/>
        <v>3957</v>
      </c>
      <c r="J285" s="75">
        <v>0</v>
      </c>
      <c r="K285" s="32">
        <v>6797</v>
      </c>
      <c r="L285" s="29">
        <v>0</v>
      </c>
      <c r="M285" s="35">
        <f t="shared" si="10"/>
        <v>2970</v>
      </c>
      <c r="N285" s="35">
        <f t="shared" si="11"/>
        <v>3827</v>
      </c>
      <c r="O285" s="36">
        <f t="shared" si="7"/>
        <v>0.56304251875827571</v>
      </c>
    </row>
    <row r="286" spans="1:15" x14ac:dyDescent="0.25">
      <c r="A286" s="39">
        <v>30217</v>
      </c>
      <c r="B286" s="30" t="s">
        <v>38</v>
      </c>
      <c r="C286" s="73" t="s">
        <v>332</v>
      </c>
      <c r="D286" s="44" t="s">
        <v>347</v>
      </c>
      <c r="E286" s="78">
        <v>1837</v>
      </c>
      <c r="F286" s="32">
        <v>1939</v>
      </c>
      <c r="G286" s="32">
        <f t="shared" si="8"/>
        <v>102</v>
      </c>
      <c r="H286" s="39">
        <v>702</v>
      </c>
      <c r="I286" s="32">
        <f t="shared" si="9"/>
        <v>1237</v>
      </c>
      <c r="J286" s="75">
        <v>0.63800000000000001</v>
      </c>
      <c r="K286" s="32">
        <v>1912</v>
      </c>
      <c r="L286" s="56"/>
      <c r="M286" s="34">
        <f t="shared" si="10"/>
        <v>702</v>
      </c>
      <c r="N286" s="35">
        <f t="shared" si="11"/>
        <v>1210</v>
      </c>
      <c r="O286" s="36">
        <f t="shared" si="7"/>
        <v>0.63284518828451886</v>
      </c>
    </row>
    <row r="287" spans="1:15" x14ac:dyDescent="0.25">
      <c r="A287" s="39">
        <v>30218</v>
      </c>
      <c r="B287" s="30" t="s">
        <v>38</v>
      </c>
      <c r="C287" s="73" t="s">
        <v>332</v>
      </c>
      <c r="D287" s="44" t="s">
        <v>348</v>
      </c>
      <c r="E287" s="78">
        <v>3600</v>
      </c>
      <c r="F287" s="32">
        <v>3778</v>
      </c>
      <c r="G287" s="32">
        <f t="shared" si="8"/>
        <v>178</v>
      </c>
      <c r="H287" s="32">
        <v>1306</v>
      </c>
      <c r="I287" s="32">
        <f t="shared" si="9"/>
        <v>2472</v>
      </c>
      <c r="J287" s="75">
        <v>0.65429999999999999</v>
      </c>
      <c r="K287" s="32">
        <v>3736</v>
      </c>
      <c r="L287" s="56"/>
      <c r="M287" s="35">
        <f t="shared" si="10"/>
        <v>1306</v>
      </c>
      <c r="N287" s="35">
        <f t="shared" si="11"/>
        <v>2430</v>
      </c>
      <c r="O287" s="36">
        <f t="shared" si="7"/>
        <v>0.65042826552462529</v>
      </c>
    </row>
    <row r="288" spans="1:15" x14ac:dyDescent="0.25">
      <c r="A288" s="39">
        <v>30219</v>
      </c>
      <c r="B288" s="30" t="s">
        <v>38</v>
      </c>
      <c r="C288" s="73" t="s">
        <v>332</v>
      </c>
      <c r="D288" s="44" t="s">
        <v>349</v>
      </c>
      <c r="E288" s="78">
        <v>1691</v>
      </c>
      <c r="F288" s="32">
        <v>1802</v>
      </c>
      <c r="G288" s="32">
        <f t="shared" si="8"/>
        <v>111</v>
      </c>
      <c r="H288" s="39">
        <v>214</v>
      </c>
      <c r="I288" s="32">
        <f t="shared" si="9"/>
        <v>1588</v>
      </c>
      <c r="J288" s="75">
        <v>0.88119999999999998</v>
      </c>
      <c r="K288" s="80">
        <v>1748</v>
      </c>
      <c r="L288" s="56"/>
      <c r="M288" s="34">
        <f t="shared" si="10"/>
        <v>214</v>
      </c>
      <c r="N288" s="35">
        <f t="shared" si="11"/>
        <v>1534</v>
      </c>
      <c r="O288" s="36">
        <f t="shared" si="7"/>
        <v>0.87757437070938216</v>
      </c>
    </row>
    <row r="289" spans="1:15" x14ac:dyDescent="0.25">
      <c r="A289" s="39">
        <v>30220</v>
      </c>
      <c r="B289" s="30" t="s">
        <v>38</v>
      </c>
      <c r="C289" s="73" t="s">
        <v>332</v>
      </c>
      <c r="D289" s="44" t="s">
        <v>1845</v>
      </c>
      <c r="E289" s="78">
        <v>1582</v>
      </c>
      <c r="F289" s="32">
        <v>1503</v>
      </c>
      <c r="G289" s="32">
        <f t="shared" si="8"/>
        <v>-79</v>
      </c>
      <c r="H289" s="39">
        <v>144</v>
      </c>
      <c r="I289" s="32">
        <f t="shared" si="9"/>
        <v>1359</v>
      </c>
      <c r="J289" s="75">
        <v>0.9042</v>
      </c>
      <c r="K289" s="65">
        <v>1503</v>
      </c>
      <c r="L289" s="56"/>
      <c r="M289" s="34">
        <f t="shared" si="10"/>
        <v>144</v>
      </c>
      <c r="N289" s="35">
        <f t="shared" si="11"/>
        <v>1359</v>
      </c>
      <c r="O289" s="36">
        <f t="shared" si="7"/>
        <v>0.90419161676646709</v>
      </c>
    </row>
    <row r="290" spans="1:15" x14ac:dyDescent="0.25">
      <c r="A290" s="39">
        <v>30301</v>
      </c>
      <c r="B290" s="30" t="s">
        <v>38</v>
      </c>
      <c r="C290" s="73" t="s">
        <v>351</v>
      </c>
      <c r="D290" s="44" t="s">
        <v>351</v>
      </c>
      <c r="E290" s="78">
        <v>2550</v>
      </c>
      <c r="F290" s="32">
        <v>2895</v>
      </c>
      <c r="G290" s="32">
        <f t="shared" si="8"/>
        <v>345</v>
      </c>
      <c r="H290" s="32">
        <v>1815</v>
      </c>
      <c r="I290" s="32">
        <f t="shared" si="9"/>
        <v>1080</v>
      </c>
      <c r="J290" s="75">
        <v>0.37309999999999999</v>
      </c>
      <c r="K290" s="32">
        <v>2860</v>
      </c>
      <c r="L290" s="56"/>
      <c r="M290" s="35">
        <f t="shared" si="10"/>
        <v>1815</v>
      </c>
      <c r="N290" s="35">
        <f t="shared" si="11"/>
        <v>1045</v>
      </c>
      <c r="O290" s="36">
        <f t="shared" si="7"/>
        <v>0.36538461538461536</v>
      </c>
    </row>
    <row r="291" spans="1:15" x14ac:dyDescent="0.25">
      <c r="A291" s="39">
        <v>30302</v>
      </c>
      <c r="B291" s="30" t="s">
        <v>38</v>
      </c>
      <c r="C291" s="73" t="s">
        <v>351</v>
      </c>
      <c r="D291" s="44" t="s">
        <v>352</v>
      </c>
      <c r="E291" s="77">
        <v>548</v>
      </c>
      <c r="F291" s="39">
        <v>590</v>
      </c>
      <c r="G291" s="39">
        <f t="shared" si="8"/>
        <v>42</v>
      </c>
      <c r="H291" s="39">
        <v>334</v>
      </c>
      <c r="I291" s="39">
        <f t="shared" si="9"/>
        <v>256</v>
      </c>
      <c r="J291" s="75">
        <v>0.43390000000000001</v>
      </c>
      <c r="K291" s="39">
        <v>595</v>
      </c>
      <c r="L291" s="56"/>
      <c r="M291" s="34">
        <f t="shared" si="10"/>
        <v>334</v>
      </c>
      <c r="N291" s="34">
        <f t="shared" si="11"/>
        <v>261</v>
      </c>
      <c r="O291" s="36">
        <f t="shared" si="7"/>
        <v>0.43865546218487395</v>
      </c>
    </row>
    <row r="292" spans="1:15" x14ac:dyDescent="0.25">
      <c r="A292" s="39">
        <v>30303</v>
      </c>
      <c r="B292" s="30" t="s">
        <v>38</v>
      </c>
      <c r="C292" s="73" t="s">
        <v>351</v>
      </c>
      <c r="D292" s="44" t="s">
        <v>353</v>
      </c>
      <c r="E292" s="78">
        <v>1346</v>
      </c>
      <c r="F292" s="32">
        <v>2005</v>
      </c>
      <c r="G292" s="32">
        <f t="shared" si="8"/>
        <v>659</v>
      </c>
      <c r="H292" s="39">
        <v>865</v>
      </c>
      <c r="I292" s="32">
        <f t="shared" si="9"/>
        <v>1140</v>
      </c>
      <c r="J292" s="75">
        <v>0.56859999999999999</v>
      </c>
      <c r="K292" s="32">
        <v>2049</v>
      </c>
      <c r="L292" s="29">
        <v>363</v>
      </c>
      <c r="M292" s="34">
        <f t="shared" si="10"/>
        <v>1228</v>
      </c>
      <c r="N292" s="35">
        <f t="shared" si="11"/>
        <v>821</v>
      </c>
      <c r="O292" s="36">
        <f t="shared" si="7"/>
        <v>0.40068326012689115</v>
      </c>
    </row>
    <row r="293" spans="1:15" x14ac:dyDescent="0.25">
      <c r="A293" s="39">
        <v>30304</v>
      </c>
      <c r="B293" s="30" t="s">
        <v>38</v>
      </c>
      <c r="C293" s="73" t="s">
        <v>351</v>
      </c>
      <c r="D293" s="44" t="s">
        <v>354</v>
      </c>
      <c r="E293" s="78">
        <v>1629</v>
      </c>
      <c r="F293" s="32">
        <v>1763</v>
      </c>
      <c r="G293" s="32">
        <f t="shared" si="8"/>
        <v>134</v>
      </c>
      <c r="H293" s="32">
        <v>1036</v>
      </c>
      <c r="I293" s="32">
        <f t="shared" si="9"/>
        <v>727</v>
      </c>
      <c r="J293" s="75">
        <v>0.41239999999999999</v>
      </c>
      <c r="K293" s="32">
        <v>1738</v>
      </c>
      <c r="L293" s="29">
        <v>609</v>
      </c>
      <c r="M293" s="35">
        <f t="shared" si="10"/>
        <v>1645</v>
      </c>
      <c r="N293" s="35">
        <f t="shared" si="11"/>
        <v>93</v>
      </c>
      <c r="O293" s="36">
        <f t="shared" si="7"/>
        <v>5.3509781357882626E-2</v>
      </c>
    </row>
    <row r="294" spans="1:15" x14ac:dyDescent="0.25">
      <c r="A294" s="39">
        <v>30305</v>
      </c>
      <c r="B294" s="30" t="s">
        <v>38</v>
      </c>
      <c r="C294" s="73" t="s">
        <v>351</v>
      </c>
      <c r="D294" s="44" t="s">
        <v>355</v>
      </c>
      <c r="E294" s="78">
        <v>2054</v>
      </c>
      <c r="F294" s="32">
        <v>2390</v>
      </c>
      <c r="G294" s="32">
        <f t="shared" si="8"/>
        <v>336</v>
      </c>
      <c r="H294" s="32">
        <v>1569</v>
      </c>
      <c r="I294" s="32">
        <f t="shared" si="9"/>
        <v>821</v>
      </c>
      <c r="J294" s="75">
        <v>0.34350000000000003</v>
      </c>
      <c r="K294" s="32">
        <v>2369</v>
      </c>
      <c r="L294" s="56"/>
      <c r="M294" s="35">
        <f t="shared" si="10"/>
        <v>1569</v>
      </c>
      <c r="N294" s="35">
        <f t="shared" si="11"/>
        <v>800</v>
      </c>
      <c r="O294" s="36">
        <f t="shared" si="7"/>
        <v>0.33769523005487545</v>
      </c>
    </row>
    <row r="295" spans="1:15" x14ac:dyDescent="0.25">
      <c r="A295" s="39">
        <v>30306</v>
      </c>
      <c r="B295" s="30" t="s">
        <v>38</v>
      </c>
      <c r="C295" s="73" t="s">
        <v>351</v>
      </c>
      <c r="D295" s="44" t="s">
        <v>356</v>
      </c>
      <c r="E295" s="78">
        <v>899</v>
      </c>
      <c r="F295" s="32">
        <v>1091</v>
      </c>
      <c r="G295" s="32">
        <f t="shared" si="8"/>
        <v>192</v>
      </c>
      <c r="H295" s="39">
        <v>732</v>
      </c>
      <c r="I295" s="32">
        <f t="shared" si="9"/>
        <v>359</v>
      </c>
      <c r="J295" s="75">
        <v>0</v>
      </c>
      <c r="K295" s="32">
        <v>1079</v>
      </c>
      <c r="L295" s="56"/>
      <c r="M295" s="34">
        <f t="shared" si="10"/>
        <v>732</v>
      </c>
      <c r="N295" s="35">
        <f t="shared" si="11"/>
        <v>347</v>
      </c>
      <c r="O295" s="36">
        <f t="shared" si="7"/>
        <v>0.32159406858202039</v>
      </c>
    </row>
    <row r="296" spans="1:15" x14ac:dyDescent="0.25">
      <c r="A296" s="39">
        <v>30307</v>
      </c>
      <c r="B296" s="30" t="s">
        <v>38</v>
      </c>
      <c r="C296" s="73" t="s">
        <v>351</v>
      </c>
      <c r="D296" s="44" t="s">
        <v>357</v>
      </c>
      <c r="E296" s="78">
        <v>982</v>
      </c>
      <c r="F296" s="32">
        <v>1120</v>
      </c>
      <c r="G296" s="32">
        <f t="shared" si="8"/>
        <v>138</v>
      </c>
      <c r="H296" s="39">
        <v>414</v>
      </c>
      <c r="I296" s="32">
        <f t="shared" si="9"/>
        <v>706</v>
      </c>
      <c r="J296" s="75">
        <v>0.63039999999999996</v>
      </c>
      <c r="K296" s="32">
        <v>1091</v>
      </c>
      <c r="L296" s="56"/>
      <c r="M296" s="34">
        <f t="shared" si="10"/>
        <v>414</v>
      </c>
      <c r="N296" s="35">
        <f t="shared" si="11"/>
        <v>677</v>
      </c>
      <c r="O296" s="36">
        <f t="shared" si="7"/>
        <v>0.62053162236480297</v>
      </c>
    </row>
    <row r="297" spans="1:15" x14ac:dyDescent="0.25">
      <c r="A297" s="39">
        <v>30401</v>
      </c>
      <c r="B297" s="30" t="s">
        <v>38</v>
      </c>
      <c r="C297" s="73" t="s">
        <v>358</v>
      </c>
      <c r="D297" s="44" t="s">
        <v>359</v>
      </c>
      <c r="E297" s="77">
        <v>516</v>
      </c>
      <c r="F297" s="39">
        <v>575</v>
      </c>
      <c r="G297" s="39">
        <f t="shared" si="8"/>
        <v>59</v>
      </c>
      <c r="H297" s="39">
        <v>248</v>
      </c>
      <c r="I297" s="39">
        <f t="shared" si="9"/>
        <v>327</v>
      </c>
      <c r="J297" s="75">
        <v>0</v>
      </c>
      <c r="K297" s="39">
        <v>535</v>
      </c>
      <c r="L297" s="56"/>
      <c r="M297" s="34">
        <f t="shared" si="10"/>
        <v>248</v>
      </c>
      <c r="N297" s="34">
        <f t="shared" si="11"/>
        <v>287</v>
      </c>
      <c r="O297" s="36">
        <f t="shared" si="7"/>
        <v>0.53644859813084111</v>
      </c>
    </row>
    <row r="298" spans="1:15" x14ac:dyDescent="0.25">
      <c r="A298" s="39">
        <v>30402</v>
      </c>
      <c r="B298" s="30" t="s">
        <v>38</v>
      </c>
      <c r="C298" s="73" t="s">
        <v>358</v>
      </c>
      <c r="D298" s="44" t="s">
        <v>360</v>
      </c>
      <c r="E298" s="77">
        <v>562</v>
      </c>
      <c r="F298" s="39">
        <v>606</v>
      </c>
      <c r="G298" s="39">
        <f t="shared" si="8"/>
        <v>44</v>
      </c>
      <c r="H298" s="39">
        <v>384</v>
      </c>
      <c r="I298" s="39">
        <f t="shared" si="9"/>
        <v>222</v>
      </c>
      <c r="J298" s="75">
        <v>0.36630000000000001</v>
      </c>
      <c r="K298" s="39">
        <v>593</v>
      </c>
      <c r="L298" s="56"/>
      <c r="M298" s="34">
        <f t="shared" si="10"/>
        <v>384</v>
      </c>
      <c r="N298" s="34">
        <f t="shared" si="11"/>
        <v>209</v>
      </c>
      <c r="O298" s="36">
        <f t="shared" si="7"/>
        <v>0.35244519392917367</v>
      </c>
    </row>
    <row r="299" spans="1:15" x14ac:dyDescent="0.25">
      <c r="A299" s="39">
        <v>30403</v>
      </c>
      <c r="B299" s="30" t="s">
        <v>38</v>
      </c>
      <c r="C299" s="73" t="s">
        <v>358</v>
      </c>
      <c r="D299" s="44" t="s">
        <v>361</v>
      </c>
      <c r="E299" s="77">
        <v>892</v>
      </c>
      <c r="F299" s="39">
        <v>949</v>
      </c>
      <c r="G299" s="39">
        <f t="shared" si="8"/>
        <v>57</v>
      </c>
      <c r="H299" s="39">
        <v>711</v>
      </c>
      <c r="I299" s="39">
        <f t="shared" si="9"/>
        <v>238</v>
      </c>
      <c r="J299" s="75">
        <v>0.25080000000000002</v>
      </c>
      <c r="K299" s="39">
        <v>919</v>
      </c>
      <c r="L299" s="56"/>
      <c r="M299" s="34">
        <f t="shared" si="10"/>
        <v>711</v>
      </c>
      <c r="N299" s="34">
        <f t="shared" si="11"/>
        <v>208</v>
      </c>
      <c r="O299" s="36">
        <f t="shared" si="7"/>
        <v>0.22633297062023938</v>
      </c>
    </row>
    <row r="300" spans="1:15" x14ac:dyDescent="0.25">
      <c r="A300" s="39">
        <v>30404</v>
      </c>
      <c r="B300" s="30" t="s">
        <v>38</v>
      </c>
      <c r="C300" s="73" t="s">
        <v>358</v>
      </c>
      <c r="D300" s="44" t="s">
        <v>362</v>
      </c>
      <c r="E300" s="78">
        <v>1761</v>
      </c>
      <c r="F300" s="32">
        <v>1939</v>
      </c>
      <c r="G300" s="32">
        <f t="shared" si="8"/>
        <v>178</v>
      </c>
      <c r="H300" s="39">
        <v>705</v>
      </c>
      <c r="I300" s="32">
        <f t="shared" si="9"/>
        <v>1234</v>
      </c>
      <c r="J300" s="75">
        <v>0.63639999999999997</v>
      </c>
      <c r="K300" s="32">
        <v>1907</v>
      </c>
      <c r="L300" s="29">
        <v>743</v>
      </c>
      <c r="M300" s="34">
        <f t="shared" si="10"/>
        <v>1448</v>
      </c>
      <c r="N300" s="35">
        <f t="shared" si="11"/>
        <v>459</v>
      </c>
      <c r="O300" s="36">
        <f t="shared" si="7"/>
        <v>0.24069218668065023</v>
      </c>
    </row>
    <row r="301" spans="1:15" x14ac:dyDescent="0.25">
      <c r="A301" s="39">
        <v>30405</v>
      </c>
      <c r="B301" s="30" t="s">
        <v>38</v>
      </c>
      <c r="C301" s="73" t="s">
        <v>358</v>
      </c>
      <c r="D301" s="44" t="s">
        <v>163</v>
      </c>
      <c r="E301" s="77">
        <v>683</v>
      </c>
      <c r="F301" s="39">
        <v>721</v>
      </c>
      <c r="G301" s="39">
        <f t="shared" si="8"/>
        <v>38</v>
      </c>
      <c r="H301" s="39">
        <v>536</v>
      </c>
      <c r="I301" s="39">
        <f t="shared" si="9"/>
        <v>185</v>
      </c>
      <c r="J301" s="75">
        <v>0.25659999999999999</v>
      </c>
      <c r="K301" s="39">
        <v>712</v>
      </c>
      <c r="L301" s="56"/>
      <c r="M301" s="34">
        <f t="shared" si="10"/>
        <v>536</v>
      </c>
      <c r="N301" s="34">
        <f t="shared" si="11"/>
        <v>176</v>
      </c>
      <c r="O301" s="36">
        <f t="shared" si="7"/>
        <v>0.24719101123595505</v>
      </c>
    </row>
    <row r="302" spans="1:15" x14ac:dyDescent="0.25">
      <c r="A302" s="39">
        <v>30406</v>
      </c>
      <c r="B302" s="30" t="s">
        <v>38</v>
      </c>
      <c r="C302" s="73" t="s">
        <v>358</v>
      </c>
      <c r="D302" s="44" t="s">
        <v>363</v>
      </c>
      <c r="E302" s="78">
        <v>2100</v>
      </c>
      <c r="F302" s="32">
        <v>2598</v>
      </c>
      <c r="G302" s="32">
        <f t="shared" si="8"/>
        <v>498</v>
      </c>
      <c r="H302" s="32">
        <v>1589</v>
      </c>
      <c r="I302" s="32">
        <f t="shared" si="9"/>
        <v>1009</v>
      </c>
      <c r="J302" s="75">
        <v>0</v>
      </c>
      <c r="K302" s="32">
        <v>2491</v>
      </c>
      <c r="L302" s="56"/>
      <c r="M302" s="35">
        <f t="shared" si="10"/>
        <v>1589</v>
      </c>
      <c r="N302" s="35">
        <f t="shared" si="11"/>
        <v>902</v>
      </c>
      <c r="O302" s="36">
        <f t="shared" si="7"/>
        <v>0.36210357286230427</v>
      </c>
    </row>
    <row r="303" spans="1:15" x14ac:dyDescent="0.25">
      <c r="A303" s="39">
        <v>30407</v>
      </c>
      <c r="B303" s="30" t="s">
        <v>38</v>
      </c>
      <c r="C303" s="73" t="s">
        <v>358</v>
      </c>
      <c r="D303" s="44" t="s">
        <v>1846</v>
      </c>
      <c r="E303" s="77">
        <v>462</v>
      </c>
      <c r="F303" s="39">
        <v>466</v>
      </c>
      <c r="G303" s="39">
        <f t="shared" si="8"/>
        <v>4</v>
      </c>
      <c r="H303" s="39">
        <v>386</v>
      </c>
      <c r="I303" s="39">
        <f t="shared" si="9"/>
        <v>80</v>
      </c>
      <c r="J303" s="75">
        <v>0.17169999999999999</v>
      </c>
      <c r="K303" s="39">
        <v>453</v>
      </c>
      <c r="L303" s="56"/>
      <c r="M303" s="34">
        <f t="shared" si="10"/>
        <v>386</v>
      </c>
      <c r="N303" s="34">
        <f t="shared" si="11"/>
        <v>67</v>
      </c>
      <c r="O303" s="36">
        <f t="shared" si="7"/>
        <v>0.1479028697571744</v>
      </c>
    </row>
    <row r="304" spans="1:15" x14ac:dyDescent="0.25">
      <c r="A304" s="39">
        <v>30408</v>
      </c>
      <c r="B304" s="30" t="s">
        <v>38</v>
      </c>
      <c r="C304" s="73" t="s">
        <v>358</v>
      </c>
      <c r="D304" s="44" t="s">
        <v>365</v>
      </c>
      <c r="E304" s="77">
        <v>687</v>
      </c>
      <c r="F304" s="39">
        <v>747</v>
      </c>
      <c r="G304" s="39">
        <f t="shared" si="8"/>
        <v>60</v>
      </c>
      <c r="H304" s="39">
        <v>221</v>
      </c>
      <c r="I304" s="39">
        <f t="shared" si="9"/>
        <v>526</v>
      </c>
      <c r="J304" s="75">
        <v>0.70409999999999995</v>
      </c>
      <c r="K304" s="39">
        <v>723</v>
      </c>
      <c r="L304" s="56"/>
      <c r="M304" s="34">
        <f t="shared" si="10"/>
        <v>221</v>
      </c>
      <c r="N304" s="34">
        <f t="shared" si="11"/>
        <v>502</v>
      </c>
      <c r="O304" s="36">
        <f t="shared" si="7"/>
        <v>0.69432918395573995</v>
      </c>
    </row>
    <row r="305" spans="1:15" x14ac:dyDescent="0.25">
      <c r="A305" s="39">
        <v>30409</v>
      </c>
      <c r="B305" s="30" t="s">
        <v>38</v>
      </c>
      <c r="C305" s="73" t="s">
        <v>358</v>
      </c>
      <c r="D305" s="44" t="s">
        <v>366</v>
      </c>
      <c r="E305" s="78">
        <v>1452</v>
      </c>
      <c r="F305" s="32">
        <v>1552</v>
      </c>
      <c r="G305" s="32">
        <f t="shared" si="8"/>
        <v>100</v>
      </c>
      <c r="H305" s="32">
        <v>1066</v>
      </c>
      <c r="I305" s="32">
        <f t="shared" si="9"/>
        <v>486</v>
      </c>
      <c r="J305" s="75">
        <v>0.31309999999999999</v>
      </c>
      <c r="K305" s="32">
        <v>1507</v>
      </c>
      <c r="L305" s="56"/>
      <c r="M305" s="35">
        <f t="shared" si="10"/>
        <v>1066</v>
      </c>
      <c r="N305" s="35">
        <f t="shared" si="11"/>
        <v>441</v>
      </c>
      <c r="O305" s="36">
        <f t="shared" si="7"/>
        <v>0.29263437292634376</v>
      </c>
    </row>
    <row r="306" spans="1:15" x14ac:dyDescent="0.25">
      <c r="A306" s="39">
        <v>30410</v>
      </c>
      <c r="B306" s="30" t="s">
        <v>38</v>
      </c>
      <c r="C306" s="73" t="s">
        <v>358</v>
      </c>
      <c r="D306" s="44" t="s">
        <v>367</v>
      </c>
      <c r="E306" s="78">
        <v>988</v>
      </c>
      <c r="F306" s="32">
        <v>1054</v>
      </c>
      <c r="G306" s="32">
        <f t="shared" si="8"/>
        <v>66</v>
      </c>
      <c r="H306" s="39">
        <v>717</v>
      </c>
      <c r="I306" s="32">
        <f t="shared" si="9"/>
        <v>337</v>
      </c>
      <c r="J306" s="75">
        <v>0.31969999999999998</v>
      </c>
      <c r="K306" s="32">
        <v>1041</v>
      </c>
      <c r="L306" s="56"/>
      <c r="M306" s="34">
        <f t="shared" si="10"/>
        <v>717</v>
      </c>
      <c r="N306" s="35">
        <f t="shared" si="11"/>
        <v>324</v>
      </c>
      <c r="O306" s="36">
        <f t="shared" si="7"/>
        <v>0.31123919308357351</v>
      </c>
    </row>
    <row r="307" spans="1:15" x14ac:dyDescent="0.25">
      <c r="A307" s="39">
        <v>30411</v>
      </c>
      <c r="B307" s="30" t="s">
        <v>38</v>
      </c>
      <c r="C307" s="73" t="s">
        <v>358</v>
      </c>
      <c r="D307" s="44" t="s">
        <v>368</v>
      </c>
      <c r="E307" s="77">
        <v>699</v>
      </c>
      <c r="F307" s="39">
        <v>784</v>
      </c>
      <c r="G307" s="39">
        <f t="shared" si="8"/>
        <v>85</v>
      </c>
      <c r="H307" s="39">
        <v>717</v>
      </c>
      <c r="I307" s="39">
        <f t="shared" si="9"/>
        <v>67</v>
      </c>
      <c r="J307" s="75">
        <v>0</v>
      </c>
      <c r="K307" s="39">
        <v>770</v>
      </c>
      <c r="L307" s="56"/>
      <c r="M307" s="34">
        <f t="shared" si="10"/>
        <v>717</v>
      </c>
      <c r="N307" s="34">
        <f t="shared" si="11"/>
        <v>53</v>
      </c>
      <c r="O307" s="36">
        <f t="shared" si="7"/>
        <v>6.8831168831168826E-2</v>
      </c>
    </row>
    <row r="308" spans="1:15" x14ac:dyDescent="0.25">
      <c r="A308" s="39">
        <v>30412</v>
      </c>
      <c r="B308" s="30" t="s">
        <v>38</v>
      </c>
      <c r="C308" s="73" t="s">
        <v>358</v>
      </c>
      <c r="D308" s="44" t="s">
        <v>369</v>
      </c>
      <c r="E308" s="78">
        <v>1049</v>
      </c>
      <c r="F308" s="32">
        <v>1137</v>
      </c>
      <c r="G308" s="32">
        <f t="shared" si="8"/>
        <v>88</v>
      </c>
      <c r="H308" s="39">
        <v>974</v>
      </c>
      <c r="I308" s="32">
        <f t="shared" si="9"/>
        <v>163</v>
      </c>
      <c r="J308" s="75">
        <v>0.1434</v>
      </c>
      <c r="K308" s="32">
        <v>1118</v>
      </c>
      <c r="L308" s="56"/>
      <c r="M308" s="34">
        <f t="shared" si="10"/>
        <v>974</v>
      </c>
      <c r="N308" s="35">
        <f t="shared" si="11"/>
        <v>144</v>
      </c>
      <c r="O308" s="36">
        <f t="shared" si="7"/>
        <v>0.12880143112701253</v>
      </c>
    </row>
    <row r="309" spans="1:15" x14ac:dyDescent="0.25">
      <c r="A309" s="39">
        <v>30413</v>
      </c>
      <c r="B309" s="30" t="s">
        <v>38</v>
      </c>
      <c r="C309" s="73" t="s">
        <v>358</v>
      </c>
      <c r="D309" s="44" t="s">
        <v>370</v>
      </c>
      <c r="E309" s="77">
        <v>700</v>
      </c>
      <c r="F309" s="39">
        <v>742</v>
      </c>
      <c r="G309" s="39">
        <f t="shared" si="8"/>
        <v>42</v>
      </c>
      <c r="H309" s="39">
        <v>109</v>
      </c>
      <c r="I309" s="39">
        <f t="shared" si="9"/>
        <v>633</v>
      </c>
      <c r="J309" s="75">
        <v>0.85309999999999997</v>
      </c>
      <c r="K309" s="39">
        <v>736</v>
      </c>
      <c r="L309" s="56"/>
      <c r="M309" s="34">
        <f t="shared" si="10"/>
        <v>109</v>
      </c>
      <c r="N309" s="34">
        <f t="shared" si="11"/>
        <v>627</v>
      </c>
      <c r="O309" s="36">
        <f t="shared" si="7"/>
        <v>0.85190217391304346</v>
      </c>
    </row>
    <row r="310" spans="1:15" x14ac:dyDescent="0.25">
      <c r="A310" s="39">
        <v>30414</v>
      </c>
      <c r="B310" s="30" t="s">
        <v>38</v>
      </c>
      <c r="C310" s="73" t="s">
        <v>358</v>
      </c>
      <c r="D310" s="44" t="s">
        <v>371</v>
      </c>
      <c r="E310" s="78">
        <v>1761</v>
      </c>
      <c r="F310" s="32">
        <v>1926</v>
      </c>
      <c r="G310" s="32">
        <f t="shared" si="8"/>
        <v>165</v>
      </c>
      <c r="H310" s="39">
        <v>758</v>
      </c>
      <c r="I310" s="32">
        <f t="shared" si="9"/>
        <v>1168</v>
      </c>
      <c r="J310" s="75">
        <v>0.60640000000000005</v>
      </c>
      <c r="K310" s="32">
        <v>1901</v>
      </c>
      <c r="L310" s="56"/>
      <c r="M310" s="34">
        <f t="shared" si="10"/>
        <v>758</v>
      </c>
      <c r="N310" s="35">
        <f t="shared" si="11"/>
        <v>1143</v>
      </c>
      <c r="O310" s="36">
        <f t="shared" si="7"/>
        <v>0.60126249342451343</v>
      </c>
    </row>
    <row r="311" spans="1:15" x14ac:dyDescent="0.25">
      <c r="A311" s="39">
        <v>30415</v>
      </c>
      <c r="B311" s="30" t="s">
        <v>38</v>
      </c>
      <c r="C311" s="73" t="s">
        <v>358</v>
      </c>
      <c r="D311" s="44" t="s">
        <v>372</v>
      </c>
      <c r="E311" s="78">
        <v>2260</v>
      </c>
      <c r="F311" s="32">
        <v>2320</v>
      </c>
      <c r="G311" s="32">
        <f t="shared" si="8"/>
        <v>60</v>
      </c>
      <c r="H311" s="32">
        <v>2260</v>
      </c>
      <c r="I311" s="32">
        <f t="shared" si="9"/>
        <v>60</v>
      </c>
      <c r="J311" s="75">
        <v>2.5899999999999999E-2</v>
      </c>
      <c r="K311" s="32">
        <v>2260</v>
      </c>
      <c r="L311" s="56"/>
      <c r="M311" s="35">
        <f t="shared" si="10"/>
        <v>2260</v>
      </c>
      <c r="N311" s="35">
        <f t="shared" si="11"/>
        <v>0</v>
      </c>
      <c r="O311" s="36">
        <f t="shared" si="7"/>
        <v>0</v>
      </c>
    </row>
    <row r="312" spans="1:15" x14ac:dyDescent="0.25">
      <c r="A312" s="39">
        <v>30416</v>
      </c>
      <c r="B312" s="30" t="s">
        <v>38</v>
      </c>
      <c r="C312" s="73" t="s">
        <v>358</v>
      </c>
      <c r="D312" s="44" t="s">
        <v>373</v>
      </c>
      <c r="E312" s="78">
        <v>1278</v>
      </c>
      <c r="F312" s="32">
        <v>1301</v>
      </c>
      <c r="G312" s="32">
        <f t="shared" si="8"/>
        <v>23</v>
      </c>
      <c r="H312" s="39">
        <v>321</v>
      </c>
      <c r="I312" s="32">
        <f t="shared" si="9"/>
        <v>980</v>
      </c>
      <c r="J312" s="75">
        <v>0.75329999999999997</v>
      </c>
      <c r="K312" s="32">
        <v>1266</v>
      </c>
      <c r="L312" s="56"/>
      <c r="M312" s="34">
        <f t="shared" si="10"/>
        <v>321</v>
      </c>
      <c r="N312" s="35">
        <f t="shared" si="11"/>
        <v>945</v>
      </c>
      <c r="O312" s="36">
        <f t="shared" si="7"/>
        <v>0.74644549763033174</v>
      </c>
    </row>
    <row r="313" spans="1:15" x14ac:dyDescent="0.25">
      <c r="A313" s="39">
        <v>30417</v>
      </c>
      <c r="B313" s="30" t="s">
        <v>38</v>
      </c>
      <c r="C313" s="73" t="s">
        <v>358</v>
      </c>
      <c r="D313" s="44" t="s">
        <v>374</v>
      </c>
      <c r="E313" s="78">
        <v>905</v>
      </c>
      <c r="F313" s="32">
        <v>1006</v>
      </c>
      <c r="G313" s="32">
        <f t="shared" si="8"/>
        <v>101</v>
      </c>
      <c r="H313" s="39">
        <v>564</v>
      </c>
      <c r="I313" s="32">
        <f t="shared" si="9"/>
        <v>442</v>
      </c>
      <c r="J313" s="75">
        <v>0.43940000000000001</v>
      </c>
      <c r="K313" s="32">
        <v>1006</v>
      </c>
      <c r="L313" s="29">
        <v>442</v>
      </c>
      <c r="M313" s="34">
        <f t="shared" si="10"/>
        <v>1006</v>
      </c>
      <c r="N313" s="35">
        <f t="shared" si="11"/>
        <v>0</v>
      </c>
      <c r="O313" s="36">
        <f t="shared" si="7"/>
        <v>0</v>
      </c>
    </row>
    <row r="314" spans="1:15" x14ac:dyDescent="0.25">
      <c r="A314" s="39">
        <v>30501</v>
      </c>
      <c r="B314" s="30" t="s">
        <v>38</v>
      </c>
      <c r="C314" s="73" t="s">
        <v>375</v>
      </c>
      <c r="D314" s="44" t="s">
        <v>376</v>
      </c>
      <c r="E314" s="78">
        <v>6211</v>
      </c>
      <c r="F314" s="32">
        <v>6700</v>
      </c>
      <c r="G314" s="32">
        <f t="shared" si="8"/>
        <v>489</v>
      </c>
      <c r="H314" s="32">
        <v>5895</v>
      </c>
      <c r="I314" s="32">
        <f t="shared" si="9"/>
        <v>805</v>
      </c>
      <c r="J314" s="75">
        <v>0</v>
      </c>
      <c r="K314" s="32">
        <v>6611</v>
      </c>
      <c r="L314" s="29">
        <v>217</v>
      </c>
      <c r="M314" s="35">
        <f t="shared" si="10"/>
        <v>6112</v>
      </c>
      <c r="N314" s="35">
        <f t="shared" si="11"/>
        <v>499</v>
      </c>
      <c r="O314" s="36">
        <f t="shared" si="7"/>
        <v>7.5480260172439875E-2</v>
      </c>
    </row>
    <row r="315" spans="1:15" x14ac:dyDescent="0.25">
      <c r="A315" s="39">
        <v>30502</v>
      </c>
      <c r="B315" s="30" t="s">
        <v>38</v>
      </c>
      <c r="C315" s="73" t="s">
        <v>375</v>
      </c>
      <c r="D315" s="44" t="s">
        <v>375</v>
      </c>
      <c r="E315" s="78">
        <v>3521</v>
      </c>
      <c r="F315" s="32">
        <v>4089</v>
      </c>
      <c r="G315" s="32">
        <f t="shared" si="8"/>
        <v>568</v>
      </c>
      <c r="H315" s="32">
        <v>2130</v>
      </c>
      <c r="I315" s="32">
        <f t="shared" si="9"/>
        <v>1959</v>
      </c>
      <c r="J315" s="75">
        <v>0</v>
      </c>
      <c r="K315" s="32">
        <v>4052</v>
      </c>
      <c r="L315" s="56"/>
      <c r="M315" s="35">
        <f t="shared" si="10"/>
        <v>2130</v>
      </c>
      <c r="N315" s="35">
        <f t="shared" si="11"/>
        <v>1922</v>
      </c>
      <c r="O315" s="36">
        <f t="shared" si="7"/>
        <v>0.47433366238894376</v>
      </c>
    </row>
    <row r="316" spans="1:15" x14ac:dyDescent="0.25">
      <c r="A316" s="39">
        <v>30503</v>
      </c>
      <c r="B316" s="30" t="s">
        <v>38</v>
      </c>
      <c r="C316" s="73" t="s">
        <v>375</v>
      </c>
      <c r="D316" s="44" t="s">
        <v>377</v>
      </c>
      <c r="E316" s="78">
        <v>6406</v>
      </c>
      <c r="F316" s="32">
        <v>6860</v>
      </c>
      <c r="G316" s="32">
        <f t="shared" si="8"/>
        <v>454</v>
      </c>
      <c r="H316" s="32">
        <v>4408</v>
      </c>
      <c r="I316" s="32">
        <f t="shared" si="9"/>
        <v>2452</v>
      </c>
      <c r="J316" s="75">
        <v>0.3574</v>
      </c>
      <c r="K316" s="32">
        <v>6756</v>
      </c>
      <c r="L316" s="56"/>
      <c r="M316" s="35">
        <f t="shared" si="10"/>
        <v>4408</v>
      </c>
      <c r="N316" s="35">
        <f t="shared" si="11"/>
        <v>2348</v>
      </c>
      <c r="O316" s="36">
        <f t="shared" si="7"/>
        <v>0.34754292480757842</v>
      </c>
    </row>
    <row r="317" spans="1:15" x14ac:dyDescent="0.25">
      <c r="A317" s="39">
        <v>30504</v>
      </c>
      <c r="B317" s="30" t="s">
        <v>38</v>
      </c>
      <c r="C317" s="73" t="s">
        <v>375</v>
      </c>
      <c r="D317" s="44" t="s">
        <v>378</v>
      </c>
      <c r="E317" s="78">
        <v>5757</v>
      </c>
      <c r="F317" s="32">
        <v>6116</v>
      </c>
      <c r="G317" s="32">
        <f t="shared" si="8"/>
        <v>359</v>
      </c>
      <c r="H317" s="32">
        <v>3666</v>
      </c>
      <c r="I317" s="32">
        <f t="shared" si="9"/>
        <v>2450</v>
      </c>
      <c r="J317" s="75">
        <v>0</v>
      </c>
      <c r="K317" s="80">
        <v>6116</v>
      </c>
      <c r="L317" s="29">
        <v>2450</v>
      </c>
      <c r="M317" s="35">
        <f t="shared" si="10"/>
        <v>6116</v>
      </c>
      <c r="N317" s="35">
        <f t="shared" si="11"/>
        <v>0</v>
      </c>
      <c r="O317" s="36">
        <f t="shared" si="7"/>
        <v>0</v>
      </c>
    </row>
    <row r="318" spans="1:15" x14ac:dyDescent="0.25">
      <c r="A318" s="39">
        <v>30505</v>
      </c>
      <c r="B318" s="30" t="s">
        <v>38</v>
      </c>
      <c r="C318" s="73" t="s">
        <v>375</v>
      </c>
      <c r="D318" s="44" t="s">
        <v>379</v>
      </c>
      <c r="E318" s="78">
        <v>5744</v>
      </c>
      <c r="F318" s="32">
        <v>6171</v>
      </c>
      <c r="G318" s="32">
        <f t="shared" si="8"/>
        <v>427</v>
      </c>
      <c r="H318" s="32">
        <v>4923</v>
      </c>
      <c r="I318" s="32">
        <f t="shared" si="9"/>
        <v>1248</v>
      </c>
      <c r="J318" s="75">
        <v>0</v>
      </c>
      <c r="K318" s="65">
        <v>6142</v>
      </c>
      <c r="L318" s="29">
        <v>0</v>
      </c>
      <c r="M318" s="35">
        <f t="shared" si="10"/>
        <v>4923</v>
      </c>
      <c r="N318" s="35">
        <f t="shared" si="11"/>
        <v>1219</v>
      </c>
      <c r="O318" s="36">
        <f t="shared" si="7"/>
        <v>0.19846955389124063</v>
      </c>
    </row>
    <row r="319" spans="1:15" x14ac:dyDescent="0.25">
      <c r="A319" s="39">
        <v>30506</v>
      </c>
      <c r="B319" s="30" t="s">
        <v>38</v>
      </c>
      <c r="C319" s="73" t="s">
        <v>375</v>
      </c>
      <c r="D319" s="44" t="s">
        <v>380</v>
      </c>
      <c r="E319" s="78">
        <v>6763</v>
      </c>
      <c r="F319" s="32">
        <v>10109</v>
      </c>
      <c r="G319" s="32">
        <f t="shared" si="8"/>
        <v>3346</v>
      </c>
      <c r="H319" s="32">
        <v>2786</v>
      </c>
      <c r="I319" s="32">
        <f t="shared" si="9"/>
        <v>7323</v>
      </c>
      <c r="J319" s="75">
        <v>0</v>
      </c>
      <c r="K319" s="32">
        <v>10358</v>
      </c>
      <c r="L319" s="29">
        <v>2770</v>
      </c>
      <c r="M319" s="35">
        <f t="shared" si="10"/>
        <v>5556</v>
      </c>
      <c r="N319" s="35">
        <f t="shared" si="11"/>
        <v>4802</v>
      </c>
      <c r="O319" s="36">
        <f t="shared" si="7"/>
        <v>0.4636030121645105</v>
      </c>
    </row>
    <row r="320" spans="1:15" x14ac:dyDescent="0.25">
      <c r="A320" s="39">
        <v>30601</v>
      </c>
      <c r="B320" s="30" t="s">
        <v>38</v>
      </c>
      <c r="C320" s="73" t="s">
        <v>381</v>
      </c>
      <c r="D320" s="44" t="s">
        <v>381</v>
      </c>
      <c r="E320" s="78">
        <v>5058</v>
      </c>
      <c r="F320" s="32">
        <v>5529</v>
      </c>
      <c r="G320" s="32">
        <f t="shared" si="8"/>
        <v>471</v>
      </c>
      <c r="H320" s="32">
        <v>3159</v>
      </c>
      <c r="I320" s="32">
        <f t="shared" si="9"/>
        <v>2370</v>
      </c>
      <c r="J320" s="75">
        <v>0.42859999999999998</v>
      </c>
      <c r="K320" s="80">
        <v>5495</v>
      </c>
      <c r="L320" s="56"/>
      <c r="M320" s="35">
        <f t="shared" si="10"/>
        <v>3159</v>
      </c>
      <c r="N320" s="35">
        <f t="shared" si="11"/>
        <v>2336</v>
      </c>
      <c r="O320" s="36">
        <f t="shared" si="7"/>
        <v>0.42511373976342132</v>
      </c>
    </row>
    <row r="321" spans="1:15" x14ac:dyDescent="0.25">
      <c r="A321" s="39">
        <v>30602</v>
      </c>
      <c r="B321" s="30" t="s">
        <v>38</v>
      </c>
      <c r="C321" s="73" t="s">
        <v>381</v>
      </c>
      <c r="D321" s="44" t="s">
        <v>1847</v>
      </c>
      <c r="E321" s="78">
        <v>3976</v>
      </c>
      <c r="F321" s="32">
        <v>4094</v>
      </c>
      <c r="G321" s="32">
        <f t="shared" si="8"/>
        <v>118</v>
      </c>
      <c r="H321" s="32">
        <v>2019</v>
      </c>
      <c r="I321" s="32">
        <f t="shared" si="9"/>
        <v>2075</v>
      </c>
      <c r="J321" s="75">
        <v>0.50680000000000003</v>
      </c>
      <c r="K321" s="65">
        <v>4094</v>
      </c>
      <c r="L321" s="29">
        <v>0</v>
      </c>
      <c r="M321" s="35">
        <f t="shared" si="10"/>
        <v>2019</v>
      </c>
      <c r="N321" s="35">
        <f t="shared" si="11"/>
        <v>2075</v>
      </c>
      <c r="O321" s="36">
        <f t="shared" si="7"/>
        <v>0.50683927699071818</v>
      </c>
    </row>
    <row r="322" spans="1:15" x14ac:dyDescent="0.25">
      <c r="A322" s="39">
        <v>30603</v>
      </c>
      <c r="B322" s="30" t="s">
        <v>38</v>
      </c>
      <c r="C322" s="73" t="s">
        <v>381</v>
      </c>
      <c r="D322" s="44" t="s">
        <v>383</v>
      </c>
      <c r="E322" s="78">
        <v>1621</v>
      </c>
      <c r="F322" s="32">
        <v>1772</v>
      </c>
      <c r="G322" s="32">
        <f t="shared" si="8"/>
        <v>151</v>
      </c>
      <c r="H322" s="39">
        <v>771</v>
      </c>
      <c r="I322" s="32">
        <f t="shared" si="9"/>
        <v>1001</v>
      </c>
      <c r="J322" s="75">
        <v>0.56489999999999996</v>
      </c>
      <c r="K322" s="83">
        <v>1772</v>
      </c>
      <c r="L322" s="29">
        <v>647</v>
      </c>
      <c r="M322" s="34">
        <f t="shared" si="10"/>
        <v>1418</v>
      </c>
      <c r="N322" s="35">
        <f t="shared" si="11"/>
        <v>354</v>
      </c>
      <c r="O322" s="36">
        <f t="shared" si="7"/>
        <v>0.19977426636568849</v>
      </c>
    </row>
    <row r="323" spans="1:15" x14ac:dyDescent="0.25">
      <c r="A323" s="39">
        <v>30604</v>
      </c>
      <c r="B323" s="30" t="s">
        <v>38</v>
      </c>
      <c r="C323" s="73" t="s">
        <v>381</v>
      </c>
      <c r="D323" s="44" t="s">
        <v>384</v>
      </c>
      <c r="E323" s="78">
        <v>6137</v>
      </c>
      <c r="F323" s="32">
        <v>6836</v>
      </c>
      <c r="G323" s="32">
        <f t="shared" si="8"/>
        <v>699</v>
      </c>
      <c r="H323" s="32">
        <v>2736</v>
      </c>
      <c r="I323" s="32">
        <f t="shared" si="9"/>
        <v>4100</v>
      </c>
      <c r="J323" s="75">
        <v>0.5998</v>
      </c>
      <c r="K323" s="32">
        <v>6711</v>
      </c>
      <c r="L323" s="29">
        <v>481</v>
      </c>
      <c r="M323" s="35">
        <f t="shared" si="10"/>
        <v>3217</v>
      </c>
      <c r="N323" s="35">
        <f t="shared" si="11"/>
        <v>3494</v>
      </c>
      <c r="O323" s="36">
        <f t="shared" si="7"/>
        <v>0.52063775890329311</v>
      </c>
    </row>
    <row r="324" spans="1:15" x14ac:dyDescent="0.25">
      <c r="A324" s="39">
        <v>30605</v>
      </c>
      <c r="B324" s="30" t="s">
        <v>38</v>
      </c>
      <c r="C324" s="73" t="s">
        <v>381</v>
      </c>
      <c r="D324" s="44" t="s">
        <v>385</v>
      </c>
      <c r="E324" s="78">
        <v>6504</v>
      </c>
      <c r="F324" s="32">
        <v>7125</v>
      </c>
      <c r="G324" s="32">
        <f t="shared" si="8"/>
        <v>621</v>
      </c>
      <c r="H324" s="32">
        <v>3794</v>
      </c>
      <c r="I324" s="32">
        <f t="shared" si="9"/>
        <v>3331</v>
      </c>
      <c r="J324" s="75">
        <v>0.46750000000000003</v>
      </c>
      <c r="K324" s="32">
        <v>7036</v>
      </c>
      <c r="L324" s="56"/>
      <c r="M324" s="35">
        <f t="shared" si="10"/>
        <v>3794</v>
      </c>
      <c r="N324" s="35">
        <f t="shared" si="11"/>
        <v>3242</v>
      </c>
      <c r="O324" s="36">
        <f t="shared" si="7"/>
        <v>0.46077316657191586</v>
      </c>
    </row>
    <row r="325" spans="1:15" x14ac:dyDescent="0.25">
      <c r="A325" s="39">
        <v>30606</v>
      </c>
      <c r="B325" s="30" t="s">
        <v>38</v>
      </c>
      <c r="C325" s="73" t="s">
        <v>381</v>
      </c>
      <c r="D325" s="44" t="s">
        <v>386</v>
      </c>
      <c r="E325" s="78">
        <v>2199</v>
      </c>
      <c r="F325" s="32">
        <v>2408</v>
      </c>
      <c r="G325" s="32">
        <f t="shared" si="8"/>
        <v>209</v>
      </c>
      <c r="H325" s="39">
        <v>268</v>
      </c>
      <c r="I325" s="32">
        <f t="shared" si="9"/>
        <v>2140</v>
      </c>
      <c r="J325" s="75">
        <v>0.88870000000000005</v>
      </c>
      <c r="K325" s="32">
        <v>2352</v>
      </c>
      <c r="L325" s="56"/>
      <c r="M325" s="34">
        <f t="shared" si="10"/>
        <v>268</v>
      </c>
      <c r="N325" s="35">
        <f t="shared" si="11"/>
        <v>2084</v>
      </c>
      <c r="O325" s="36">
        <f t="shared" si="7"/>
        <v>0.88605442176870752</v>
      </c>
    </row>
    <row r="326" spans="1:15" x14ac:dyDescent="0.25">
      <c r="A326" s="39">
        <v>30607</v>
      </c>
      <c r="B326" s="30" t="s">
        <v>38</v>
      </c>
      <c r="C326" s="73" t="s">
        <v>381</v>
      </c>
      <c r="D326" s="44" t="s">
        <v>387</v>
      </c>
      <c r="E326" s="78">
        <v>2498</v>
      </c>
      <c r="F326" s="32">
        <v>2794</v>
      </c>
      <c r="G326" s="32">
        <f t="shared" si="8"/>
        <v>296</v>
      </c>
      <c r="H326" s="32">
        <v>1033</v>
      </c>
      <c r="I326" s="32">
        <f t="shared" si="9"/>
        <v>1761</v>
      </c>
      <c r="J326" s="75">
        <v>0.63029999999999997</v>
      </c>
      <c r="K326" s="32">
        <v>2765</v>
      </c>
      <c r="L326" s="56"/>
      <c r="M326" s="35">
        <f t="shared" si="10"/>
        <v>1033</v>
      </c>
      <c r="N326" s="35">
        <f t="shared" si="11"/>
        <v>1732</v>
      </c>
      <c r="O326" s="36">
        <f t="shared" si="7"/>
        <v>0.62640144665461117</v>
      </c>
    </row>
    <row r="327" spans="1:15" x14ac:dyDescent="0.25">
      <c r="A327" s="39">
        <v>30608</v>
      </c>
      <c r="B327" s="30" t="s">
        <v>38</v>
      </c>
      <c r="C327" s="73" t="s">
        <v>381</v>
      </c>
      <c r="D327" s="44" t="s">
        <v>388</v>
      </c>
      <c r="E327" s="78">
        <v>3953</v>
      </c>
      <c r="F327" s="32">
        <v>4209</v>
      </c>
      <c r="G327" s="32">
        <f t="shared" si="8"/>
        <v>256</v>
      </c>
      <c r="H327" s="32">
        <v>3463</v>
      </c>
      <c r="I327" s="32">
        <f t="shared" si="9"/>
        <v>746</v>
      </c>
      <c r="J327" s="75">
        <v>0.1772</v>
      </c>
      <c r="K327" s="32">
        <v>4209</v>
      </c>
      <c r="L327" s="29">
        <v>746</v>
      </c>
      <c r="M327" s="35">
        <f t="shared" si="10"/>
        <v>4209</v>
      </c>
      <c r="N327" s="35">
        <f t="shared" si="11"/>
        <v>0</v>
      </c>
      <c r="O327" s="36">
        <f t="shared" si="7"/>
        <v>0</v>
      </c>
    </row>
    <row r="328" spans="1:15" x14ac:dyDescent="0.25">
      <c r="A328" s="39">
        <v>30609</v>
      </c>
      <c r="B328" s="30" t="s">
        <v>38</v>
      </c>
      <c r="C328" s="73" t="s">
        <v>381</v>
      </c>
      <c r="D328" s="44" t="s">
        <v>389</v>
      </c>
      <c r="E328" s="78">
        <v>2646</v>
      </c>
      <c r="F328" s="32">
        <v>2810</v>
      </c>
      <c r="G328" s="32">
        <f t="shared" si="8"/>
        <v>164</v>
      </c>
      <c r="H328" s="39">
        <v>754</v>
      </c>
      <c r="I328" s="32">
        <f t="shared" si="9"/>
        <v>2056</v>
      </c>
      <c r="J328" s="75">
        <v>0.73170000000000002</v>
      </c>
      <c r="K328" s="32">
        <v>2787</v>
      </c>
      <c r="L328" s="56"/>
      <c r="M328" s="34">
        <f t="shared" si="10"/>
        <v>754</v>
      </c>
      <c r="N328" s="35">
        <f t="shared" si="11"/>
        <v>2033</v>
      </c>
      <c r="O328" s="36">
        <f t="shared" si="7"/>
        <v>0.72945819878005025</v>
      </c>
    </row>
    <row r="329" spans="1:15" x14ac:dyDescent="0.25">
      <c r="A329" s="39">
        <v>30610</v>
      </c>
      <c r="B329" s="30" t="s">
        <v>38</v>
      </c>
      <c r="C329" s="73" t="s">
        <v>381</v>
      </c>
      <c r="D329" s="44" t="s">
        <v>390</v>
      </c>
      <c r="E329" s="78">
        <v>1700</v>
      </c>
      <c r="F329" s="32">
        <v>1788</v>
      </c>
      <c r="G329" s="32">
        <f t="shared" si="8"/>
        <v>88</v>
      </c>
      <c r="H329" s="39">
        <v>115</v>
      </c>
      <c r="I329" s="32">
        <f t="shared" si="9"/>
        <v>1673</v>
      </c>
      <c r="J329" s="75">
        <v>0.93569999999999998</v>
      </c>
      <c r="K329" s="32">
        <v>1771</v>
      </c>
      <c r="L329" s="56"/>
      <c r="M329" s="34">
        <f t="shared" si="10"/>
        <v>115</v>
      </c>
      <c r="N329" s="35">
        <f t="shared" si="11"/>
        <v>1656</v>
      </c>
      <c r="O329" s="36">
        <f t="shared" si="7"/>
        <v>0.93506493506493504</v>
      </c>
    </row>
    <row r="330" spans="1:15" x14ac:dyDescent="0.25">
      <c r="A330" s="39">
        <v>30611</v>
      </c>
      <c r="B330" s="30" t="s">
        <v>38</v>
      </c>
      <c r="C330" s="73" t="s">
        <v>381</v>
      </c>
      <c r="D330" s="44" t="s">
        <v>391</v>
      </c>
      <c r="E330" s="78">
        <v>974</v>
      </c>
      <c r="F330" s="32">
        <v>1050</v>
      </c>
      <c r="G330" s="32">
        <f t="shared" si="8"/>
        <v>76</v>
      </c>
      <c r="H330" s="39">
        <v>866</v>
      </c>
      <c r="I330" s="32">
        <f t="shared" si="9"/>
        <v>184</v>
      </c>
      <c r="J330" s="75">
        <v>0.17519999999999999</v>
      </c>
      <c r="K330" s="32">
        <v>1045</v>
      </c>
      <c r="L330" s="56"/>
      <c r="M330" s="34">
        <f t="shared" si="10"/>
        <v>866</v>
      </c>
      <c r="N330" s="35">
        <f t="shared" si="11"/>
        <v>179</v>
      </c>
      <c r="O330" s="36">
        <f t="shared" si="7"/>
        <v>0.17129186602870813</v>
      </c>
    </row>
    <row r="331" spans="1:15" x14ac:dyDescent="0.25">
      <c r="A331" s="39">
        <v>30701</v>
      </c>
      <c r="B331" s="30" t="s">
        <v>38</v>
      </c>
      <c r="C331" s="73" t="s">
        <v>392</v>
      </c>
      <c r="D331" s="44" t="s">
        <v>393</v>
      </c>
      <c r="E331" s="78">
        <v>1799</v>
      </c>
      <c r="F331" s="32">
        <v>2040</v>
      </c>
      <c r="G331" s="32">
        <f t="shared" si="8"/>
        <v>241</v>
      </c>
      <c r="H331" s="32">
        <v>1725</v>
      </c>
      <c r="I331" s="32">
        <f t="shared" si="9"/>
        <v>315</v>
      </c>
      <c r="J331" s="75">
        <v>0</v>
      </c>
      <c r="K331" s="80">
        <v>1944</v>
      </c>
      <c r="L331" s="56"/>
      <c r="M331" s="35">
        <f t="shared" si="10"/>
        <v>1725</v>
      </c>
      <c r="N331" s="35">
        <f t="shared" si="11"/>
        <v>219</v>
      </c>
      <c r="O331" s="36">
        <f t="shared" si="7"/>
        <v>0.11265432098765432</v>
      </c>
    </row>
    <row r="332" spans="1:15" x14ac:dyDescent="0.25">
      <c r="A332" s="39">
        <v>30702</v>
      </c>
      <c r="B332" s="30" t="s">
        <v>38</v>
      </c>
      <c r="C332" s="73" t="s">
        <v>392</v>
      </c>
      <c r="D332" s="44" t="s">
        <v>394</v>
      </c>
      <c r="E332" s="78">
        <v>1891</v>
      </c>
      <c r="F332" s="32">
        <v>2003</v>
      </c>
      <c r="G332" s="32">
        <f t="shared" si="8"/>
        <v>112</v>
      </c>
      <c r="H332" s="39">
        <v>782</v>
      </c>
      <c r="I332" s="32">
        <f t="shared" si="9"/>
        <v>1221</v>
      </c>
      <c r="J332" s="75">
        <v>0.60960000000000003</v>
      </c>
      <c r="K332" s="84">
        <v>2003</v>
      </c>
      <c r="L332" s="29">
        <v>0</v>
      </c>
      <c r="M332" s="34">
        <f t="shared" si="10"/>
        <v>782</v>
      </c>
      <c r="N332" s="35">
        <f t="shared" si="11"/>
        <v>1221</v>
      </c>
      <c r="O332" s="36">
        <f t="shared" si="7"/>
        <v>0.60958562156764851</v>
      </c>
    </row>
    <row r="333" spans="1:15" x14ac:dyDescent="0.25">
      <c r="A333" s="39">
        <v>30703</v>
      </c>
      <c r="B333" s="30" t="s">
        <v>38</v>
      </c>
      <c r="C333" s="73" t="s">
        <v>392</v>
      </c>
      <c r="D333" s="44" t="s">
        <v>395</v>
      </c>
      <c r="E333" s="78">
        <v>2581</v>
      </c>
      <c r="F333" s="32">
        <v>2791</v>
      </c>
      <c r="G333" s="32">
        <f t="shared" si="8"/>
        <v>210</v>
      </c>
      <c r="H333" s="39">
        <v>577</v>
      </c>
      <c r="I333" s="32">
        <f t="shared" si="9"/>
        <v>2214</v>
      </c>
      <c r="J333" s="75">
        <v>0.79330000000000001</v>
      </c>
      <c r="K333" s="80">
        <v>2696</v>
      </c>
      <c r="L333" s="56"/>
      <c r="M333" s="34">
        <f t="shared" si="10"/>
        <v>577</v>
      </c>
      <c r="N333" s="35">
        <f t="shared" si="11"/>
        <v>2119</v>
      </c>
      <c r="O333" s="36">
        <f t="shared" si="7"/>
        <v>0.78597922848664692</v>
      </c>
    </row>
    <row r="334" spans="1:15" x14ac:dyDescent="0.25">
      <c r="A334" s="39">
        <v>30704</v>
      </c>
      <c r="B334" s="30" t="s">
        <v>38</v>
      </c>
      <c r="C334" s="73" t="s">
        <v>392</v>
      </c>
      <c r="D334" s="44" t="s">
        <v>396</v>
      </c>
      <c r="E334" s="78">
        <v>1322</v>
      </c>
      <c r="F334" s="32">
        <v>1385</v>
      </c>
      <c r="G334" s="32">
        <f t="shared" si="8"/>
        <v>63</v>
      </c>
      <c r="H334" s="39">
        <v>379</v>
      </c>
      <c r="I334" s="32">
        <f t="shared" si="9"/>
        <v>1006</v>
      </c>
      <c r="J334" s="75">
        <v>0.72640000000000005</v>
      </c>
      <c r="K334" s="65">
        <v>1350</v>
      </c>
      <c r="L334" s="29">
        <v>0</v>
      </c>
      <c r="M334" s="34">
        <f t="shared" si="10"/>
        <v>379</v>
      </c>
      <c r="N334" s="35">
        <f t="shared" si="11"/>
        <v>971</v>
      </c>
      <c r="O334" s="36">
        <f t="shared" si="7"/>
        <v>0.71925925925925926</v>
      </c>
    </row>
    <row r="335" spans="1:15" x14ac:dyDescent="0.25">
      <c r="A335" s="39">
        <v>30705</v>
      </c>
      <c r="B335" s="30" t="s">
        <v>38</v>
      </c>
      <c r="C335" s="73" t="s">
        <v>392</v>
      </c>
      <c r="D335" s="44" t="s">
        <v>397</v>
      </c>
      <c r="E335" s="77">
        <v>734</v>
      </c>
      <c r="F335" s="39">
        <v>900</v>
      </c>
      <c r="G335" s="39">
        <f t="shared" si="8"/>
        <v>166</v>
      </c>
      <c r="H335" s="39">
        <v>434</v>
      </c>
      <c r="I335" s="39">
        <f t="shared" si="9"/>
        <v>466</v>
      </c>
      <c r="J335" s="75">
        <v>0.51780000000000004</v>
      </c>
      <c r="K335" s="39">
        <v>893</v>
      </c>
      <c r="L335" s="56"/>
      <c r="M335" s="34">
        <f t="shared" si="10"/>
        <v>434</v>
      </c>
      <c r="N335" s="34">
        <f t="shared" si="11"/>
        <v>459</v>
      </c>
      <c r="O335" s="36">
        <f t="shared" si="7"/>
        <v>0.51399776035834266</v>
      </c>
    </row>
    <row r="336" spans="1:15" x14ac:dyDescent="0.25">
      <c r="A336" s="39">
        <v>30706</v>
      </c>
      <c r="B336" s="30" t="s">
        <v>38</v>
      </c>
      <c r="C336" s="73" t="s">
        <v>392</v>
      </c>
      <c r="D336" s="44" t="s">
        <v>398</v>
      </c>
      <c r="E336" s="77">
        <v>855</v>
      </c>
      <c r="F336" s="39">
        <v>933</v>
      </c>
      <c r="G336" s="39">
        <f t="shared" si="8"/>
        <v>78</v>
      </c>
      <c r="H336" s="39">
        <v>206</v>
      </c>
      <c r="I336" s="39">
        <f t="shared" si="9"/>
        <v>727</v>
      </c>
      <c r="J336" s="75">
        <v>0.7792</v>
      </c>
      <c r="K336" s="39">
        <v>905</v>
      </c>
      <c r="L336" s="56"/>
      <c r="M336" s="34">
        <f t="shared" si="10"/>
        <v>206</v>
      </c>
      <c r="N336" s="34">
        <f t="shared" si="11"/>
        <v>699</v>
      </c>
      <c r="O336" s="36">
        <f t="shared" si="7"/>
        <v>0.77237569060773481</v>
      </c>
    </row>
    <row r="337" spans="1:15" x14ac:dyDescent="0.25">
      <c r="A337" s="39">
        <v>30707</v>
      </c>
      <c r="B337" s="30" t="s">
        <v>38</v>
      </c>
      <c r="C337" s="73" t="s">
        <v>392</v>
      </c>
      <c r="D337" s="44" t="s">
        <v>399</v>
      </c>
      <c r="E337" s="77">
        <v>776</v>
      </c>
      <c r="F337" s="39">
        <v>814</v>
      </c>
      <c r="G337" s="39">
        <f t="shared" si="8"/>
        <v>38</v>
      </c>
      <c r="H337" s="39">
        <v>374</v>
      </c>
      <c r="I337" s="39">
        <f t="shared" si="9"/>
        <v>440</v>
      </c>
      <c r="J337" s="75">
        <v>0.54049999999999998</v>
      </c>
      <c r="K337" s="39">
        <v>794</v>
      </c>
      <c r="L337" s="56"/>
      <c r="M337" s="34">
        <f t="shared" si="10"/>
        <v>374</v>
      </c>
      <c r="N337" s="34">
        <f t="shared" si="11"/>
        <v>420</v>
      </c>
      <c r="O337" s="36">
        <f t="shared" si="7"/>
        <v>0.52896725440806047</v>
      </c>
    </row>
    <row r="338" spans="1:15" x14ac:dyDescent="0.25">
      <c r="A338" s="39">
        <v>30708</v>
      </c>
      <c r="B338" s="30" t="s">
        <v>38</v>
      </c>
      <c r="C338" s="73" t="s">
        <v>392</v>
      </c>
      <c r="D338" s="44" t="s">
        <v>400</v>
      </c>
      <c r="E338" s="78">
        <v>2814</v>
      </c>
      <c r="F338" s="32">
        <v>3194</v>
      </c>
      <c r="G338" s="32">
        <f t="shared" si="8"/>
        <v>380</v>
      </c>
      <c r="H338" s="39">
        <v>958</v>
      </c>
      <c r="I338" s="32">
        <f t="shared" si="9"/>
        <v>2236</v>
      </c>
      <c r="J338" s="75">
        <v>0.70009999999999994</v>
      </c>
      <c r="K338" s="32">
        <v>3222</v>
      </c>
      <c r="L338" s="56"/>
      <c r="M338" s="34">
        <f t="shared" si="10"/>
        <v>958</v>
      </c>
      <c r="N338" s="35">
        <f t="shared" si="11"/>
        <v>2264</v>
      </c>
      <c r="O338" s="36">
        <f t="shared" si="7"/>
        <v>0.70266914959652393</v>
      </c>
    </row>
    <row r="339" spans="1:15" x14ac:dyDescent="0.25">
      <c r="A339" s="39">
        <v>30709</v>
      </c>
      <c r="B339" s="30" t="s">
        <v>38</v>
      </c>
      <c r="C339" s="73" t="s">
        <v>392</v>
      </c>
      <c r="D339" s="44" t="s">
        <v>401</v>
      </c>
      <c r="E339" s="77">
        <v>263</v>
      </c>
      <c r="F339" s="39">
        <v>278</v>
      </c>
      <c r="G339" s="39">
        <f t="shared" si="8"/>
        <v>15</v>
      </c>
      <c r="H339" s="39">
        <v>230</v>
      </c>
      <c r="I339" s="39">
        <f t="shared" si="9"/>
        <v>48</v>
      </c>
      <c r="J339" s="75">
        <v>0.17269999999999999</v>
      </c>
      <c r="K339" s="39">
        <v>271</v>
      </c>
      <c r="L339" s="56"/>
      <c r="M339" s="34">
        <f t="shared" si="10"/>
        <v>230</v>
      </c>
      <c r="N339" s="34">
        <f t="shared" si="11"/>
        <v>41</v>
      </c>
      <c r="O339" s="36">
        <f t="shared" si="7"/>
        <v>0.15129151291512916</v>
      </c>
    </row>
    <row r="340" spans="1:15" x14ac:dyDescent="0.25">
      <c r="A340" s="39">
        <v>30710</v>
      </c>
      <c r="B340" s="30" t="s">
        <v>38</v>
      </c>
      <c r="C340" s="73" t="s">
        <v>392</v>
      </c>
      <c r="D340" s="44" t="s">
        <v>150</v>
      </c>
      <c r="E340" s="77">
        <v>545</v>
      </c>
      <c r="F340" s="39">
        <v>576</v>
      </c>
      <c r="G340" s="39">
        <f t="shared" si="8"/>
        <v>31</v>
      </c>
      <c r="H340" s="39">
        <v>421</v>
      </c>
      <c r="I340" s="39">
        <f t="shared" si="9"/>
        <v>155</v>
      </c>
      <c r="J340" s="75">
        <v>0.26910000000000001</v>
      </c>
      <c r="K340" s="39">
        <v>562</v>
      </c>
      <c r="L340" s="56"/>
      <c r="M340" s="34">
        <f t="shared" si="10"/>
        <v>421</v>
      </c>
      <c r="N340" s="34">
        <f t="shared" si="11"/>
        <v>141</v>
      </c>
      <c r="O340" s="36">
        <f t="shared" si="7"/>
        <v>0.25088967971530252</v>
      </c>
    </row>
    <row r="341" spans="1:15" x14ac:dyDescent="0.25">
      <c r="A341" s="39">
        <v>30711</v>
      </c>
      <c r="B341" s="30" t="s">
        <v>38</v>
      </c>
      <c r="C341" s="73" t="s">
        <v>392</v>
      </c>
      <c r="D341" s="44" t="s">
        <v>402</v>
      </c>
      <c r="E341" s="77">
        <v>622</v>
      </c>
      <c r="F341" s="39">
        <v>652</v>
      </c>
      <c r="G341" s="39">
        <f t="shared" si="8"/>
        <v>30</v>
      </c>
      <c r="H341" s="39">
        <v>422</v>
      </c>
      <c r="I341" s="39">
        <f t="shared" si="9"/>
        <v>230</v>
      </c>
      <c r="J341" s="75">
        <v>0.3528</v>
      </c>
      <c r="K341" s="39">
        <v>640</v>
      </c>
      <c r="L341" s="56"/>
      <c r="M341" s="34">
        <f t="shared" si="10"/>
        <v>422</v>
      </c>
      <c r="N341" s="34">
        <f t="shared" si="11"/>
        <v>218</v>
      </c>
      <c r="O341" s="36">
        <f t="shared" si="7"/>
        <v>0.34062500000000001</v>
      </c>
    </row>
    <row r="342" spans="1:15" x14ac:dyDescent="0.25">
      <c r="A342" s="39">
        <v>30712</v>
      </c>
      <c r="B342" s="30" t="s">
        <v>38</v>
      </c>
      <c r="C342" s="73" t="s">
        <v>392</v>
      </c>
      <c r="D342" s="44" t="s">
        <v>403</v>
      </c>
      <c r="E342" s="78">
        <v>1183</v>
      </c>
      <c r="F342" s="32">
        <v>1321</v>
      </c>
      <c r="G342" s="32">
        <f t="shared" si="8"/>
        <v>138</v>
      </c>
      <c r="H342" s="32">
        <v>1089</v>
      </c>
      <c r="I342" s="32">
        <f t="shared" si="9"/>
        <v>232</v>
      </c>
      <c r="J342" s="75">
        <v>0.17560000000000001</v>
      </c>
      <c r="K342" s="32">
        <v>1324</v>
      </c>
      <c r="L342" s="56"/>
      <c r="M342" s="35">
        <f t="shared" si="10"/>
        <v>1089</v>
      </c>
      <c r="N342" s="35">
        <f t="shared" si="11"/>
        <v>235</v>
      </c>
      <c r="O342" s="36">
        <f t="shared" si="7"/>
        <v>0.17749244712990936</v>
      </c>
    </row>
    <row r="343" spans="1:15" x14ac:dyDescent="0.25">
      <c r="A343" s="39">
        <v>30713</v>
      </c>
      <c r="B343" s="30" t="s">
        <v>38</v>
      </c>
      <c r="C343" s="73" t="s">
        <v>392</v>
      </c>
      <c r="D343" s="44" t="s">
        <v>404</v>
      </c>
      <c r="E343" s="77">
        <v>643</v>
      </c>
      <c r="F343" s="39">
        <v>668</v>
      </c>
      <c r="G343" s="39">
        <f t="shared" si="8"/>
        <v>25</v>
      </c>
      <c r="H343" s="39">
        <v>591</v>
      </c>
      <c r="I343" s="39">
        <f t="shared" si="9"/>
        <v>77</v>
      </c>
      <c r="J343" s="75">
        <v>0.1153</v>
      </c>
      <c r="K343" s="39">
        <v>643</v>
      </c>
      <c r="L343" s="56"/>
      <c r="M343" s="34">
        <f t="shared" si="10"/>
        <v>591</v>
      </c>
      <c r="N343" s="34">
        <f t="shared" si="11"/>
        <v>52</v>
      </c>
      <c r="O343" s="36">
        <f t="shared" si="7"/>
        <v>8.0870917573872478E-2</v>
      </c>
    </row>
    <row r="344" spans="1:15" x14ac:dyDescent="0.25">
      <c r="A344" s="39">
        <v>30714</v>
      </c>
      <c r="B344" s="30" t="s">
        <v>38</v>
      </c>
      <c r="C344" s="73" t="s">
        <v>392</v>
      </c>
      <c r="D344" s="44" t="s">
        <v>405</v>
      </c>
      <c r="E344" s="78">
        <v>1151</v>
      </c>
      <c r="F344" s="32">
        <v>1263</v>
      </c>
      <c r="G344" s="32">
        <f t="shared" si="8"/>
        <v>112</v>
      </c>
      <c r="H344" s="39">
        <v>411</v>
      </c>
      <c r="I344" s="32">
        <f t="shared" si="9"/>
        <v>852</v>
      </c>
      <c r="J344" s="75">
        <v>0.67459999999999998</v>
      </c>
      <c r="K344" s="32">
        <v>1241</v>
      </c>
      <c r="L344" s="56"/>
      <c r="M344" s="34">
        <f t="shared" si="10"/>
        <v>411</v>
      </c>
      <c r="N344" s="35">
        <f t="shared" si="11"/>
        <v>830</v>
      </c>
      <c r="O344" s="36">
        <f t="shared" si="7"/>
        <v>0.66881547139403708</v>
      </c>
    </row>
    <row r="345" spans="1:15" x14ac:dyDescent="0.25">
      <c r="A345" s="39">
        <v>40101</v>
      </c>
      <c r="B345" s="30" t="s">
        <v>39</v>
      </c>
      <c r="C345" s="73" t="s">
        <v>39</v>
      </c>
      <c r="D345" s="44" t="s">
        <v>39</v>
      </c>
      <c r="E345" s="77"/>
      <c r="F345" s="39">
        <v>0</v>
      </c>
      <c r="G345" s="39">
        <f t="shared" si="8"/>
        <v>0</v>
      </c>
      <c r="H345" s="39">
        <v>0</v>
      </c>
      <c r="I345" s="39">
        <f t="shared" si="9"/>
        <v>0</v>
      </c>
      <c r="J345" s="39" t="s">
        <v>1834</v>
      </c>
      <c r="K345" s="39">
        <v>0</v>
      </c>
      <c r="L345" s="56"/>
      <c r="M345" s="34">
        <f t="shared" si="10"/>
        <v>0</v>
      </c>
      <c r="N345" s="34">
        <f t="shared" si="11"/>
        <v>0</v>
      </c>
      <c r="O345" s="36" t="e">
        <f t="shared" si="7"/>
        <v>#DIV/0!</v>
      </c>
    </row>
    <row r="346" spans="1:15" x14ac:dyDescent="0.25">
      <c r="A346" s="39">
        <v>40102</v>
      </c>
      <c r="B346" s="30" t="s">
        <v>39</v>
      </c>
      <c r="C346" s="73" t="s">
        <v>39</v>
      </c>
      <c r="D346" s="44" t="s">
        <v>406</v>
      </c>
      <c r="E346" s="77"/>
      <c r="F346" s="39">
        <v>0</v>
      </c>
      <c r="G346" s="39">
        <f t="shared" si="8"/>
        <v>0</v>
      </c>
      <c r="H346" s="39">
        <v>0</v>
      </c>
      <c r="I346" s="39">
        <f t="shared" si="9"/>
        <v>0</v>
      </c>
      <c r="J346" s="39" t="s">
        <v>1834</v>
      </c>
      <c r="K346" s="39">
        <v>0</v>
      </c>
      <c r="L346" s="56"/>
      <c r="M346" s="34">
        <f t="shared" si="10"/>
        <v>0</v>
      </c>
      <c r="N346" s="34">
        <f t="shared" si="11"/>
        <v>0</v>
      </c>
      <c r="O346" s="36" t="e">
        <f t="shared" si="7"/>
        <v>#DIV/0!</v>
      </c>
    </row>
    <row r="347" spans="1:15" x14ac:dyDescent="0.25">
      <c r="A347" s="39">
        <v>40103</v>
      </c>
      <c r="B347" s="30" t="s">
        <v>39</v>
      </c>
      <c r="C347" s="73" t="s">
        <v>39</v>
      </c>
      <c r="D347" s="44" t="s">
        <v>407</v>
      </c>
      <c r="E347" s="77">
        <v>13</v>
      </c>
      <c r="F347" s="39">
        <v>15</v>
      </c>
      <c r="G347" s="39">
        <f t="shared" si="8"/>
        <v>2</v>
      </c>
      <c r="H347" s="39">
        <v>3</v>
      </c>
      <c r="I347" s="39">
        <f t="shared" si="9"/>
        <v>12</v>
      </c>
      <c r="J347" s="75">
        <v>0.8</v>
      </c>
      <c r="K347" s="39">
        <v>15</v>
      </c>
      <c r="L347" s="56"/>
      <c r="M347" s="34">
        <f t="shared" si="10"/>
        <v>3</v>
      </c>
      <c r="N347" s="34">
        <f t="shared" si="11"/>
        <v>12</v>
      </c>
      <c r="O347" s="36">
        <f t="shared" si="7"/>
        <v>0.8</v>
      </c>
    </row>
    <row r="348" spans="1:15" x14ac:dyDescent="0.25">
      <c r="A348" s="39">
        <v>40104</v>
      </c>
      <c r="B348" s="30" t="s">
        <v>39</v>
      </c>
      <c r="C348" s="73" t="s">
        <v>39</v>
      </c>
      <c r="D348" s="44" t="s">
        <v>408</v>
      </c>
      <c r="E348" s="77">
        <v>204</v>
      </c>
      <c r="F348" s="39">
        <v>187</v>
      </c>
      <c r="G348" s="39">
        <f t="shared" si="8"/>
        <v>-17</v>
      </c>
      <c r="H348" s="39">
        <v>89</v>
      </c>
      <c r="I348" s="39">
        <f t="shared" si="9"/>
        <v>98</v>
      </c>
      <c r="J348" s="75">
        <v>0</v>
      </c>
      <c r="K348" s="39">
        <v>170</v>
      </c>
      <c r="L348" s="56"/>
      <c r="M348" s="34">
        <f t="shared" si="10"/>
        <v>89</v>
      </c>
      <c r="N348" s="34">
        <f t="shared" si="11"/>
        <v>81</v>
      </c>
      <c r="O348" s="36">
        <f t="shared" si="7"/>
        <v>0.47647058823529409</v>
      </c>
    </row>
    <row r="349" spans="1:15" x14ac:dyDescent="0.25">
      <c r="A349" s="39">
        <v>40105</v>
      </c>
      <c r="B349" s="30" t="s">
        <v>39</v>
      </c>
      <c r="C349" s="73" t="s">
        <v>39</v>
      </c>
      <c r="D349" s="44" t="s">
        <v>409</v>
      </c>
      <c r="E349" s="77">
        <v>515</v>
      </c>
      <c r="F349" s="39">
        <v>534</v>
      </c>
      <c r="G349" s="39">
        <f t="shared" si="8"/>
        <v>19</v>
      </c>
      <c r="H349" s="39">
        <v>381</v>
      </c>
      <c r="I349" s="39">
        <f t="shared" si="9"/>
        <v>153</v>
      </c>
      <c r="J349" s="75">
        <v>0.28649999999999998</v>
      </c>
      <c r="K349" s="39">
        <v>522</v>
      </c>
      <c r="L349" s="56"/>
      <c r="M349" s="34">
        <f t="shared" si="10"/>
        <v>381</v>
      </c>
      <c r="N349" s="34">
        <f t="shared" si="11"/>
        <v>141</v>
      </c>
      <c r="O349" s="36">
        <f t="shared" si="7"/>
        <v>0.27011494252873564</v>
      </c>
    </row>
    <row r="350" spans="1:15" x14ac:dyDescent="0.25">
      <c r="A350" s="39">
        <v>40106</v>
      </c>
      <c r="B350" s="30" t="s">
        <v>39</v>
      </c>
      <c r="C350" s="73" t="s">
        <v>39</v>
      </c>
      <c r="D350" s="44" t="s">
        <v>410</v>
      </c>
      <c r="E350" s="78">
        <v>2945</v>
      </c>
      <c r="F350" s="32">
        <v>3080</v>
      </c>
      <c r="G350" s="32">
        <f t="shared" si="8"/>
        <v>135</v>
      </c>
      <c r="H350" s="32">
        <v>2071</v>
      </c>
      <c r="I350" s="32">
        <f t="shared" si="9"/>
        <v>1009</v>
      </c>
      <c r="J350" s="75">
        <v>0.3276</v>
      </c>
      <c r="K350" s="32">
        <v>3112</v>
      </c>
      <c r="L350" s="56"/>
      <c r="M350" s="35">
        <f t="shared" si="10"/>
        <v>2071</v>
      </c>
      <c r="N350" s="35">
        <f t="shared" si="11"/>
        <v>1041</v>
      </c>
      <c r="O350" s="36">
        <f t="shared" si="7"/>
        <v>0.33451156812339333</v>
      </c>
    </row>
    <row r="351" spans="1:15" x14ac:dyDescent="0.25">
      <c r="A351" s="39">
        <v>40107</v>
      </c>
      <c r="B351" s="30" t="s">
        <v>39</v>
      </c>
      <c r="C351" s="73" t="s">
        <v>39</v>
      </c>
      <c r="D351" s="44" t="s">
        <v>411</v>
      </c>
      <c r="E351" s="77">
        <v>21</v>
      </c>
      <c r="F351" s="39">
        <v>24</v>
      </c>
      <c r="G351" s="39">
        <f t="shared" si="8"/>
        <v>3</v>
      </c>
      <c r="H351" s="39">
        <v>5</v>
      </c>
      <c r="I351" s="39">
        <f t="shared" si="9"/>
        <v>19</v>
      </c>
      <c r="J351" s="75">
        <v>0</v>
      </c>
      <c r="K351" s="39">
        <v>26</v>
      </c>
      <c r="L351" s="56"/>
      <c r="M351" s="34">
        <f t="shared" si="10"/>
        <v>5</v>
      </c>
      <c r="N351" s="34">
        <f t="shared" si="11"/>
        <v>21</v>
      </c>
      <c r="O351" s="36">
        <f t="shared" si="7"/>
        <v>0.80769230769230771</v>
      </c>
    </row>
    <row r="352" spans="1:15" x14ac:dyDescent="0.25">
      <c r="A352" s="39">
        <v>40108</v>
      </c>
      <c r="B352" s="30" t="s">
        <v>39</v>
      </c>
      <c r="C352" s="73" t="s">
        <v>39</v>
      </c>
      <c r="D352" s="44" t="s">
        <v>412</v>
      </c>
      <c r="E352" s="78">
        <v>9557</v>
      </c>
      <c r="F352" s="32">
        <v>10761</v>
      </c>
      <c r="G352" s="32">
        <f t="shared" si="8"/>
        <v>1204</v>
      </c>
      <c r="H352" s="32">
        <v>4804</v>
      </c>
      <c r="I352" s="32">
        <f t="shared" si="9"/>
        <v>5957</v>
      </c>
      <c r="J352" s="75">
        <v>0</v>
      </c>
      <c r="K352" s="32">
        <v>10712</v>
      </c>
      <c r="L352" s="56"/>
      <c r="M352" s="35">
        <f t="shared" si="10"/>
        <v>4804</v>
      </c>
      <c r="N352" s="35">
        <f t="shared" si="11"/>
        <v>5908</v>
      </c>
      <c r="O352" s="36">
        <f t="shared" si="7"/>
        <v>0.55153099327856614</v>
      </c>
    </row>
    <row r="353" spans="1:15" x14ac:dyDescent="0.25">
      <c r="A353" s="39">
        <v>40109</v>
      </c>
      <c r="B353" s="30" t="s">
        <v>39</v>
      </c>
      <c r="C353" s="73" t="s">
        <v>39</v>
      </c>
      <c r="D353" s="44" t="s">
        <v>413</v>
      </c>
      <c r="E353" s="77"/>
      <c r="F353" s="39">
        <v>0</v>
      </c>
      <c r="G353" s="39">
        <f t="shared" si="8"/>
        <v>0</v>
      </c>
      <c r="H353" s="39">
        <v>0</v>
      </c>
      <c r="I353" s="39">
        <f t="shared" si="9"/>
        <v>0</v>
      </c>
      <c r="J353" s="39" t="s">
        <v>1834</v>
      </c>
      <c r="K353" s="39">
        <v>0</v>
      </c>
      <c r="L353" s="56"/>
      <c r="M353" s="34">
        <f t="shared" si="10"/>
        <v>0</v>
      </c>
      <c r="N353" s="34">
        <f t="shared" si="11"/>
        <v>0</v>
      </c>
      <c r="O353" s="36" t="e">
        <f t="shared" si="7"/>
        <v>#DIV/0!</v>
      </c>
    </row>
    <row r="354" spans="1:15" x14ac:dyDescent="0.25">
      <c r="A354" s="39">
        <v>40110</v>
      </c>
      <c r="B354" s="30" t="s">
        <v>39</v>
      </c>
      <c r="C354" s="73" t="s">
        <v>39</v>
      </c>
      <c r="D354" s="44" t="s">
        <v>414</v>
      </c>
      <c r="E354" s="77"/>
      <c r="F354" s="39">
        <v>0</v>
      </c>
      <c r="G354" s="39">
        <f t="shared" si="8"/>
        <v>0</v>
      </c>
      <c r="H354" s="39">
        <v>0</v>
      </c>
      <c r="I354" s="39">
        <f t="shared" si="9"/>
        <v>0</v>
      </c>
      <c r="J354" s="39" t="s">
        <v>1834</v>
      </c>
      <c r="K354" s="39">
        <v>0</v>
      </c>
      <c r="L354" s="56"/>
      <c r="M354" s="34">
        <f t="shared" si="10"/>
        <v>0</v>
      </c>
      <c r="N354" s="34">
        <f t="shared" si="11"/>
        <v>0</v>
      </c>
      <c r="O354" s="36" t="e">
        <f t="shared" si="7"/>
        <v>#DIV/0!</v>
      </c>
    </row>
    <row r="355" spans="1:15" x14ac:dyDescent="0.25">
      <c r="A355" s="39">
        <v>40111</v>
      </c>
      <c r="B355" s="30" t="s">
        <v>39</v>
      </c>
      <c r="C355" s="73" t="s">
        <v>39</v>
      </c>
      <c r="D355" s="44" t="s">
        <v>415</v>
      </c>
      <c r="E355" s="78">
        <v>5063</v>
      </c>
      <c r="F355" s="32">
        <v>6172</v>
      </c>
      <c r="G355" s="32">
        <f t="shared" si="8"/>
        <v>1109</v>
      </c>
      <c r="H355" s="32">
        <v>1433</v>
      </c>
      <c r="I355" s="32">
        <f t="shared" si="9"/>
        <v>4739</v>
      </c>
      <c r="J355" s="75">
        <v>0.76780000000000004</v>
      </c>
      <c r="K355" s="32">
        <v>6998</v>
      </c>
      <c r="L355" s="56"/>
      <c r="M355" s="35">
        <f t="shared" si="10"/>
        <v>1433</v>
      </c>
      <c r="N355" s="35">
        <f t="shared" si="11"/>
        <v>5565</v>
      </c>
      <c r="O355" s="36">
        <f t="shared" si="7"/>
        <v>0.79522720777364964</v>
      </c>
    </row>
    <row r="356" spans="1:15" x14ac:dyDescent="0.25">
      <c r="A356" s="39">
        <v>40112</v>
      </c>
      <c r="B356" s="30" t="s">
        <v>39</v>
      </c>
      <c r="C356" s="73" t="s">
        <v>39</v>
      </c>
      <c r="D356" s="44" t="s">
        <v>416</v>
      </c>
      <c r="E356" s="77"/>
      <c r="F356" s="39">
        <v>0</v>
      </c>
      <c r="G356" s="39">
        <f t="shared" si="8"/>
        <v>0</v>
      </c>
      <c r="H356" s="39">
        <v>0</v>
      </c>
      <c r="I356" s="39">
        <f t="shared" si="9"/>
        <v>0</v>
      </c>
      <c r="J356" s="39" t="s">
        <v>1834</v>
      </c>
      <c r="K356" s="39">
        <v>0</v>
      </c>
      <c r="L356" s="56"/>
      <c r="M356" s="34">
        <f t="shared" si="10"/>
        <v>0</v>
      </c>
      <c r="N356" s="34">
        <f t="shared" si="11"/>
        <v>0</v>
      </c>
      <c r="O356" s="36" t="e">
        <f t="shared" si="7"/>
        <v>#DIV/0!</v>
      </c>
    </row>
    <row r="357" spans="1:15" x14ac:dyDescent="0.25">
      <c r="A357" s="39">
        <v>40113</v>
      </c>
      <c r="B357" s="30" t="s">
        <v>39</v>
      </c>
      <c r="C357" s="73" t="s">
        <v>39</v>
      </c>
      <c r="D357" s="44" t="s">
        <v>417</v>
      </c>
      <c r="E357" s="77">
        <v>407</v>
      </c>
      <c r="F357" s="39">
        <v>458</v>
      </c>
      <c r="G357" s="39">
        <f t="shared" si="8"/>
        <v>51</v>
      </c>
      <c r="H357" s="39">
        <v>205</v>
      </c>
      <c r="I357" s="39">
        <f t="shared" si="9"/>
        <v>253</v>
      </c>
      <c r="J357" s="75">
        <v>0.5524</v>
      </c>
      <c r="K357" s="39">
        <v>447</v>
      </c>
      <c r="L357" s="56"/>
      <c r="M357" s="34">
        <f t="shared" si="10"/>
        <v>205</v>
      </c>
      <c r="N357" s="34">
        <f t="shared" si="11"/>
        <v>242</v>
      </c>
      <c r="O357" s="36">
        <f t="shared" si="7"/>
        <v>0.54138702460850108</v>
      </c>
    </row>
    <row r="358" spans="1:15" x14ac:dyDescent="0.25">
      <c r="A358" s="39">
        <v>40114</v>
      </c>
      <c r="B358" s="30" t="s">
        <v>39</v>
      </c>
      <c r="C358" s="73" t="s">
        <v>39</v>
      </c>
      <c r="D358" s="44" t="s">
        <v>418</v>
      </c>
      <c r="E358" s="77">
        <v>782</v>
      </c>
      <c r="F358" s="39">
        <v>836</v>
      </c>
      <c r="G358" s="39">
        <f t="shared" si="8"/>
        <v>54</v>
      </c>
      <c r="H358" s="39">
        <v>470</v>
      </c>
      <c r="I358" s="39">
        <f t="shared" si="9"/>
        <v>366</v>
      </c>
      <c r="J358" s="75">
        <v>0.43780000000000002</v>
      </c>
      <c r="K358" s="39">
        <v>797</v>
      </c>
      <c r="L358" s="56"/>
      <c r="M358" s="34">
        <f t="shared" si="10"/>
        <v>470</v>
      </c>
      <c r="N358" s="34">
        <f t="shared" si="11"/>
        <v>327</v>
      </c>
      <c r="O358" s="36">
        <f t="shared" si="7"/>
        <v>0.41028858218318698</v>
      </c>
    </row>
    <row r="359" spans="1:15" x14ac:dyDescent="0.25">
      <c r="A359" s="39">
        <v>40115</v>
      </c>
      <c r="B359" s="30" t="s">
        <v>39</v>
      </c>
      <c r="C359" s="73" t="s">
        <v>39</v>
      </c>
      <c r="D359" s="44" t="s">
        <v>419</v>
      </c>
      <c r="E359" s="77">
        <v>376</v>
      </c>
      <c r="F359" s="39">
        <v>445</v>
      </c>
      <c r="G359" s="39">
        <f t="shared" si="8"/>
        <v>69</v>
      </c>
      <c r="H359" s="39">
        <v>276</v>
      </c>
      <c r="I359" s="39">
        <f t="shared" si="9"/>
        <v>169</v>
      </c>
      <c r="J359" s="75">
        <v>0.37980000000000003</v>
      </c>
      <c r="K359" s="39">
        <v>510</v>
      </c>
      <c r="L359" s="56"/>
      <c r="M359" s="34">
        <f t="shared" si="10"/>
        <v>276</v>
      </c>
      <c r="N359" s="34">
        <f t="shared" si="11"/>
        <v>234</v>
      </c>
      <c r="O359" s="36">
        <f t="shared" si="7"/>
        <v>0.45882352941176469</v>
      </c>
    </row>
    <row r="360" spans="1:15" x14ac:dyDescent="0.25">
      <c r="A360" s="39">
        <v>40116</v>
      </c>
      <c r="B360" s="30" t="s">
        <v>39</v>
      </c>
      <c r="C360" s="73" t="s">
        <v>39</v>
      </c>
      <c r="D360" s="44" t="s">
        <v>420</v>
      </c>
      <c r="E360" s="77">
        <v>584</v>
      </c>
      <c r="F360" s="39">
        <v>590</v>
      </c>
      <c r="G360" s="39">
        <f t="shared" si="8"/>
        <v>6</v>
      </c>
      <c r="H360" s="39">
        <v>562</v>
      </c>
      <c r="I360" s="39">
        <f t="shared" si="9"/>
        <v>28</v>
      </c>
      <c r="J360" s="75">
        <v>4.7500000000000001E-2</v>
      </c>
      <c r="K360" s="39">
        <v>584</v>
      </c>
      <c r="L360" s="56"/>
      <c r="M360" s="34">
        <f t="shared" si="10"/>
        <v>562</v>
      </c>
      <c r="N360" s="34">
        <f t="shared" si="11"/>
        <v>22</v>
      </c>
      <c r="O360" s="36">
        <f t="shared" si="7"/>
        <v>3.7671232876712327E-2</v>
      </c>
    </row>
    <row r="361" spans="1:15" x14ac:dyDescent="0.25">
      <c r="A361" s="39">
        <v>40117</v>
      </c>
      <c r="B361" s="30" t="s">
        <v>39</v>
      </c>
      <c r="C361" s="73" t="s">
        <v>39</v>
      </c>
      <c r="D361" s="44" t="s">
        <v>421</v>
      </c>
      <c r="E361" s="77">
        <v>561</v>
      </c>
      <c r="F361" s="39">
        <v>593</v>
      </c>
      <c r="G361" s="39">
        <f t="shared" si="8"/>
        <v>32</v>
      </c>
      <c r="H361" s="39">
        <v>531</v>
      </c>
      <c r="I361" s="39">
        <f t="shared" si="9"/>
        <v>62</v>
      </c>
      <c r="J361" s="75">
        <v>0.1046</v>
      </c>
      <c r="K361" s="81">
        <v>609</v>
      </c>
      <c r="L361" s="29">
        <v>0</v>
      </c>
      <c r="M361" s="34">
        <f t="shared" si="10"/>
        <v>531</v>
      </c>
      <c r="N361" s="34">
        <f t="shared" si="11"/>
        <v>78</v>
      </c>
      <c r="O361" s="36">
        <f t="shared" si="7"/>
        <v>0.12807881773399016</v>
      </c>
    </row>
    <row r="362" spans="1:15" x14ac:dyDescent="0.25">
      <c r="A362" s="39">
        <v>40118</v>
      </c>
      <c r="B362" s="30" t="s">
        <v>39</v>
      </c>
      <c r="C362" s="73" t="s">
        <v>39</v>
      </c>
      <c r="D362" s="44" t="s">
        <v>422</v>
      </c>
      <c r="E362" s="77">
        <v>586</v>
      </c>
      <c r="F362" s="39">
        <v>601</v>
      </c>
      <c r="G362" s="39">
        <f t="shared" si="8"/>
        <v>15</v>
      </c>
      <c r="H362" s="39">
        <v>554</v>
      </c>
      <c r="I362" s="39">
        <f t="shared" si="9"/>
        <v>47</v>
      </c>
      <c r="J362" s="75">
        <v>7.8200000000000006E-2</v>
      </c>
      <c r="K362" s="29">
        <v>569</v>
      </c>
      <c r="L362" s="56"/>
      <c r="M362" s="34">
        <f t="shared" si="10"/>
        <v>554</v>
      </c>
      <c r="N362" s="34">
        <f t="shared" si="11"/>
        <v>15</v>
      </c>
      <c r="O362" s="36">
        <f t="shared" si="7"/>
        <v>2.6362038664323375E-2</v>
      </c>
    </row>
    <row r="363" spans="1:15" x14ac:dyDescent="0.25">
      <c r="A363" s="39">
        <v>40119</v>
      </c>
      <c r="B363" s="30" t="s">
        <v>39</v>
      </c>
      <c r="C363" s="73" t="s">
        <v>39</v>
      </c>
      <c r="D363" s="44" t="s">
        <v>423</v>
      </c>
      <c r="E363" s="78">
        <v>1088</v>
      </c>
      <c r="F363" s="32">
        <v>1353</v>
      </c>
      <c r="G363" s="32">
        <f t="shared" si="8"/>
        <v>265</v>
      </c>
      <c r="H363" s="39">
        <v>516</v>
      </c>
      <c r="I363" s="32">
        <f t="shared" si="9"/>
        <v>837</v>
      </c>
      <c r="J363" s="75">
        <v>0.61860000000000004</v>
      </c>
      <c r="K363" s="32">
        <v>1299</v>
      </c>
      <c r="L363" s="56"/>
      <c r="M363" s="34">
        <f t="shared" si="10"/>
        <v>516</v>
      </c>
      <c r="N363" s="35">
        <f t="shared" si="11"/>
        <v>783</v>
      </c>
      <c r="O363" s="36">
        <f t="shared" si="7"/>
        <v>0.60277136258660513</v>
      </c>
    </row>
    <row r="364" spans="1:15" x14ac:dyDescent="0.25">
      <c r="A364" s="39">
        <v>40120</v>
      </c>
      <c r="B364" s="30" t="s">
        <v>39</v>
      </c>
      <c r="C364" s="73" t="s">
        <v>39</v>
      </c>
      <c r="D364" s="44" t="s">
        <v>424</v>
      </c>
      <c r="E364" s="77">
        <v>577</v>
      </c>
      <c r="F364" s="39">
        <v>686</v>
      </c>
      <c r="G364" s="39">
        <f t="shared" si="8"/>
        <v>109</v>
      </c>
      <c r="H364" s="39">
        <v>113</v>
      </c>
      <c r="I364" s="39">
        <f t="shared" si="9"/>
        <v>573</v>
      </c>
      <c r="J364" s="75">
        <v>0.83530000000000004</v>
      </c>
      <c r="K364" s="81">
        <v>650</v>
      </c>
      <c r="L364" s="56"/>
      <c r="M364" s="34">
        <f t="shared" si="10"/>
        <v>113</v>
      </c>
      <c r="N364" s="34">
        <f t="shared" si="11"/>
        <v>537</v>
      </c>
      <c r="O364" s="36">
        <f t="shared" si="7"/>
        <v>0.82615384615384613</v>
      </c>
    </row>
    <row r="365" spans="1:15" x14ac:dyDescent="0.25">
      <c r="A365" s="39">
        <v>40121</v>
      </c>
      <c r="B365" s="30" t="s">
        <v>39</v>
      </c>
      <c r="C365" s="73" t="s">
        <v>39</v>
      </c>
      <c r="D365" s="44" t="s">
        <v>425</v>
      </c>
      <c r="E365" s="77">
        <v>111</v>
      </c>
      <c r="F365" s="39">
        <v>108</v>
      </c>
      <c r="G365" s="39">
        <f t="shared" si="8"/>
        <v>-3</v>
      </c>
      <c r="H365" s="39">
        <v>97</v>
      </c>
      <c r="I365" s="39">
        <f t="shared" si="9"/>
        <v>11</v>
      </c>
      <c r="J365" s="75">
        <v>0.1019</v>
      </c>
      <c r="K365" s="29">
        <v>97</v>
      </c>
      <c r="L365" s="56"/>
      <c r="M365" s="34">
        <f t="shared" si="10"/>
        <v>97</v>
      </c>
      <c r="N365" s="34">
        <f t="shared" si="11"/>
        <v>0</v>
      </c>
      <c r="O365" s="36">
        <f t="shared" si="7"/>
        <v>0</v>
      </c>
    </row>
    <row r="366" spans="1:15" x14ac:dyDescent="0.25">
      <c r="A366" s="39">
        <v>40122</v>
      </c>
      <c r="B366" s="30" t="s">
        <v>39</v>
      </c>
      <c r="C366" s="73" t="s">
        <v>39</v>
      </c>
      <c r="D366" s="44" t="s">
        <v>426</v>
      </c>
      <c r="E366" s="77">
        <v>815</v>
      </c>
      <c r="F366" s="39">
        <v>910</v>
      </c>
      <c r="G366" s="39">
        <f t="shared" si="8"/>
        <v>95</v>
      </c>
      <c r="H366" s="39">
        <v>300</v>
      </c>
      <c r="I366" s="39">
        <f t="shared" si="9"/>
        <v>610</v>
      </c>
      <c r="J366" s="75">
        <v>0</v>
      </c>
      <c r="K366" s="39">
        <v>954</v>
      </c>
      <c r="L366" s="29">
        <v>0</v>
      </c>
      <c r="M366" s="34">
        <f t="shared" si="10"/>
        <v>300</v>
      </c>
      <c r="N366" s="34">
        <f t="shared" si="11"/>
        <v>654</v>
      </c>
      <c r="O366" s="36">
        <f t="shared" si="7"/>
        <v>0.68553459119496851</v>
      </c>
    </row>
    <row r="367" spans="1:15" x14ac:dyDescent="0.25">
      <c r="A367" s="39">
        <v>40123</v>
      </c>
      <c r="B367" s="30" t="s">
        <v>39</v>
      </c>
      <c r="C367" s="73" t="s">
        <v>39</v>
      </c>
      <c r="D367" s="44" t="s">
        <v>427</v>
      </c>
      <c r="E367" s="78">
        <v>2195</v>
      </c>
      <c r="F367" s="32">
        <v>2282</v>
      </c>
      <c r="G367" s="32">
        <f t="shared" si="8"/>
        <v>87</v>
      </c>
      <c r="H367" s="32">
        <v>1893</v>
      </c>
      <c r="I367" s="32">
        <f t="shared" si="9"/>
        <v>389</v>
      </c>
      <c r="J367" s="75">
        <v>0.17050000000000001</v>
      </c>
      <c r="K367" s="32">
        <v>2289</v>
      </c>
      <c r="L367" s="56"/>
      <c r="M367" s="35">
        <f t="shared" si="10"/>
        <v>1893</v>
      </c>
      <c r="N367" s="35">
        <f t="shared" si="11"/>
        <v>396</v>
      </c>
      <c r="O367" s="36">
        <f t="shared" si="7"/>
        <v>0.17300131061598953</v>
      </c>
    </row>
    <row r="368" spans="1:15" x14ac:dyDescent="0.25">
      <c r="A368" s="39">
        <v>40124</v>
      </c>
      <c r="B368" s="30" t="s">
        <v>39</v>
      </c>
      <c r="C368" s="73" t="s">
        <v>39</v>
      </c>
      <c r="D368" s="44" t="s">
        <v>428</v>
      </c>
      <c r="E368" s="78">
        <v>2908</v>
      </c>
      <c r="F368" s="32">
        <v>3115</v>
      </c>
      <c r="G368" s="32">
        <f t="shared" si="8"/>
        <v>207</v>
      </c>
      <c r="H368" s="32">
        <v>2150</v>
      </c>
      <c r="I368" s="32">
        <f t="shared" si="9"/>
        <v>965</v>
      </c>
      <c r="J368" s="75">
        <v>0.30980000000000002</v>
      </c>
      <c r="K368" s="32">
        <v>3132</v>
      </c>
      <c r="L368" s="56"/>
      <c r="M368" s="35">
        <f t="shared" si="10"/>
        <v>2150</v>
      </c>
      <c r="N368" s="35">
        <f t="shared" si="11"/>
        <v>982</v>
      </c>
      <c r="O368" s="36">
        <f t="shared" si="7"/>
        <v>0.31353767560664114</v>
      </c>
    </row>
    <row r="369" spans="1:15" x14ac:dyDescent="0.25">
      <c r="A369" s="39">
        <v>40125</v>
      </c>
      <c r="B369" s="30" t="s">
        <v>39</v>
      </c>
      <c r="C369" s="73" t="s">
        <v>39</v>
      </c>
      <c r="D369" s="44" t="s">
        <v>429</v>
      </c>
      <c r="E369" s="78">
        <v>3656</v>
      </c>
      <c r="F369" s="32">
        <v>4332</v>
      </c>
      <c r="G369" s="32">
        <f t="shared" si="8"/>
        <v>676</v>
      </c>
      <c r="H369" s="32">
        <v>1459</v>
      </c>
      <c r="I369" s="32">
        <f t="shared" si="9"/>
        <v>2873</v>
      </c>
      <c r="J369" s="75">
        <v>0.66320000000000001</v>
      </c>
      <c r="K369" s="32">
        <v>4506</v>
      </c>
      <c r="L369" s="56"/>
      <c r="M369" s="35">
        <f t="shared" si="10"/>
        <v>1459</v>
      </c>
      <c r="N369" s="35">
        <f t="shared" si="11"/>
        <v>3047</v>
      </c>
      <c r="O369" s="36">
        <f t="shared" si="7"/>
        <v>0.67620949844651579</v>
      </c>
    </row>
    <row r="370" spans="1:15" x14ac:dyDescent="0.25">
      <c r="A370" s="39">
        <v>40126</v>
      </c>
      <c r="B370" s="30" t="s">
        <v>39</v>
      </c>
      <c r="C370" s="73" t="s">
        <v>39</v>
      </c>
      <c r="D370" s="44" t="s">
        <v>430</v>
      </c>
      <c r="E370" s="77"/>
      <c r="F370" s="39">
        <v>0</v>
      </c>
      <c r="G370" s="39">
        <f t="shared" si="8"/>
        <v>0</v>
      </c>
      <c r="H370" s="39">
        <v>0</v>
      </c>
      <c r="I370" s="39">
        <f t="shared" si="9"/>
        <v>0</v>
      </c>
      <c r="J370" s="39" t="s">
        <v>1834</v>
      </c>
      <c r="K370" s="39">
        <v>0</v>
      </c>
      <c r="L370" s="56"/>
      <c r="M370" s="34">
        <f t="shared" si="10"/>
        <v>0</v>
      </c>
      <c r="N370" s="34">
        <f t="shared" si="11"/>
        <v>0</v>
      </c>
      <c r="O370" s="36" t="e">
        <f t="shared" si="7"/>
        <v>#DIV/0!</v>
      </c>
    </row>
    <row r="371" spans="1:15" x14ac:dyDescent="0.25">
      <c r="A371" s="39">
        <v>40127</v>
      </c>
      <c r="B371" s="30" t="s">
        <v>39</v>
      </c>
      <c r="C371" s="73" t="s">
        <v>39</v>
      </c>
      <c r="D371" s="44" t="s">
        <v>431</v>
      </c>
      <c r="E371" s="78">
        <v>1339</v>
      </c>
      <c r="F371" s="32">
        <v>1482</v>
      </c>
      <c r="G371" s="32">
        <f t="shared" si="8"/>
        <v>143</v>
      </c>
      <c r="H371" s="39">
        <v>737</v>
      </c>
      <c r="I371" s="32">
        <f t="shared" si="9"/>
        <v>745</v>
      </c>
      <c r="J371" s="75">
        <v>0.50270000000000004</v>
      </c>
      <c r="K371" s="32">
        <v>1528</v>
      </c>
      <c r="L371" s="29">
        <v>745</v>
      </c>
      <c r="M371" s="34">
        <f t="shared" si="10"/>
        <v>1482</v>
      </c>
      <c r="N371" s="35">
        <f t="shared" si="11"/>
        <v>46</v>
      </c>
      <c r="O371" s="36">
        <f t="shared" si="7"/>
        <v>3.0104712041884817E-2</v>
      </c>
    </row>
    <row r="372" spans="1:15" x14ac:dyDescent="0.25">
      <c r="A372" s="39">
        <v>40128</v>
      </c>
      <c r="B372" s="30" t="s">
        <v>39</v>
      </c>
      <c r="C372" s="73" t="s">
        <v>39</v>
      </c>
      <c r="D372" s="44" t="s">
        <v>432</v>
      </c>
      <c r="E372" s="78">
        <v>2141</v>
      </c>
      <c r="F372" s="32">
        <v>2432</v>
      </c>
      <c r="G372" s="32">
        <f t="shared" si="8"/>
        <v>291</v>
      </c>
      <c r="H372" s="32">
        <v>1169</v>
      </c>
      <c r="I372" s="32">
        <f t="shared" si="9"/>
        <v>1263</v>
      </c>
      <c r="J372" s="75">
        <v>0</v>
      </c>
      <c r="K372" s="32">
        <v>2583</v>
      </c>
      <c r="L372" s="29">
        <v>0</v>
      </c>
      <c r="M372" s="35">
        <f t="shared" si="10"/>
        <v>1169</v>
      </c>
      <c r="N372" s="35">
        <f t="shared" si="11"/>
        <v>1414</v>
      </c>
      <c r="O372" s="36">
        <f t="shared" si="7"/>
        <v>0.54742547425474253</v>
      </c>
    </row>
    <row r="373" spans="1:15" x14ac:dyDescent="0.25">
      <c r="A373" s="39">
        <v>40129</v>
      </c>
      <c r="B373" s="30" t="s">
        <v>39</v>
      </c>
      <c r="C373" s="73" t="s">
        <v>39</v>
      </c>
      <c r="D373" s="44" t="s">
        <v>433</v>
      </c>
      <c r="E373" s="77"/>
      <c r="F373" s="39">
        <v>0</v>
      </c>
      <c r="G373" s="39">
        <f t="shared" si="8"/>
        <v>0</v>
      </c>
      <c r="H373" s="39">
        <v>0</v>
      </c>
      <c r="I373" s="39">
        <f t="shared" si="9"/>
        <v>0</v>
      </c>
      <c r="J373" s="39" t="s">
        <v>1834</v>
      </c>
      <c r="K373" s="39">
        <v>0</v>
      </c>
      <c r="L373" s="56"/>
      <c r="M373" s="34">
        <f t="shared" si="10"/>
        <v>0</v>
      </c>
      <c r="N373" s="34">
        <f t="shared" si="11"/>
        <v>0</v>
      </c>
      <c r="O373" s="36" t="e">
        <f t="shared" si="7"/>
        <v>#DIV/0!</v>
      </c>
    </row>
    <row r="374" spans="1:15" x14ac:dyDescent="0.25">
      <c r="A374" s="85">
        <v>40201</v>
      </c>
      <c r="B374" s="86" t="s">
        <v>39</v>
      </c>
      <c r="C374" s="87" t="s">
        <v>434</v>
      </c>
      <c r="D374" s="88" t="s">
        <v>434</v>
      </c>
      <c r="E374" s="77">
        <v>2</v>
      </c>
      <c r="F374" s="85">
        <v>1</v>
      </c>
      <c r="G374" s="85">
        <f t="shared" si="8"/>
        <v>-1</v>
      </c>
      <c r="H374" s="85">
        <v>1</v>
      </c>
      <c r="I374" s="39">
        <f t="shared" si="9"/>
        <v>0</v>
      </c>
      <c r="J374" s="89">
        <v>0</v>
      </c>
      <c r="K374" s="81">
        <v>1</v>
      </c>
      <c r="L374" s="56"/>
      <c r="M374" s="34">
        <f t="shared" si="10"/>
        <v>1</v>
      </c>
      <c r="N374" s="34">
        <f t="shared" si="11"/>
        <v>0</v>
      </c>
      <c r="O374" s="36">
        <f t="shared" si="7"/>
        <v>0</v>
      </c>
    </row>
    <row r="375" spans="1:15" x14ac:dyDescent="0.25">
      <c r="A375" s="39">
        <v>40202</v>
      </c>
      <c r="B375" s="30" t="s">
        <v>39</v>
      </c>
      <c r="C375" s="73" t="s">
        <v>434</v>
      </c>
      <c r="D375" s="44" t="s">
        <v>435</v>
      </c>
      <c r="E375" s="78">
        <v>2109</v>
      </c>
      <c r="F375" s="32">
        <v>2025</v>
      </c>
      <c r="G375" s="32">
        <f t="shared" si="8"/>
        <v>-84</v>
      </c>
      <c r="H375" s="32">
        <v>1105</v>
      </c>
      <c r="I375" s="32">
        <f t="shared" si="9"/>
        <v>920</v>
      </c>
      <c r="J375" s="75">
        <v>0.45429999999999998</v>
      </c>
      <c r="K375" s="65">
        <v>2025</v>
      </c>
      <c r="L375" s="56"/>
      <c r="M375" s="35">
        <f t="shared" si="10"/>
        <v>1105</v>
      </c>
      <c r="N375" s="35">
        <f t="shared" si="11"/>
        <v>920</v>
      </c>
      <c r="O375" s="36">
        <f t="shared" si="7"/>
        <v>0.454320987654321</v>
      </c>
    </row>
    <row r="376" spans="1:15" x14ac:dyDescent="0.25">
      <c r="A376" s="39">
        <v>40203</v>
      </c>
      <c r="B376" s="30" t="s">
        <v>39</v>
      </c>
      <c r="C376" s="73" t="s">
        <v>434</v>
      </c>
      <c r="D376" s="44" t="s">
        <v>436</v>
      </c>
      <c r="E376" s="78">
        <v>1561</v>
      </c>
      <c r="F376" s="32">
        <v>1567</v>
      </c>
      <c r="G376" s="32">
        <f t="shared" si="8"/>
        <v>6</v>
      </c>
      <c r="H376" s="39">
        <v>458</v>
      </c>
      <c r="I376" s="32">
        <f t="shared" si="9"/>
        <v>1109</v>
      </c>
      <c r="J376" s="75">
        <v>0.7077</v>
      </c>
      <c r="K376" s="32">
        <v>1297</v>
      </c>
      <c r="L376" s="56"/>
      <c r="M376" s="34">
        <f t="shared" si="10"/>
        <v>458</v>
      </c>
      <c r="N376" s="35">
        <f t="shared" si="11"/>
        <v>839</v>
      </c>
      <c r="O376" s="36">
        <f t="shared" si="7"/>
        <v>0.64687740940632232</v>
      </c>
    </row>
    <row r="377" spans="1:15" x14ac:dyDescent="0.25">
      <c r="A377" s="39">
        <v>40204</v>
      </c>
      <c r="B377" s="30" t="s">
        <v>39</v>
      </c>
      <c r="C377" s="73" t="s">
        <v>434</v>
      </c>
      <c r="D377" s="44" t="s">
        <v>437</v>
      </c>
      <c r="E377" s="78">
        <v>2616</v>
      </c>
      <c r="F377" s="32">
        <v>2874</v>
      </c>
      <c r="G377" s="32">
        <f t="shared" si="8"/>
        <v>258</v>
      </c>
      <c r="H377" s="32">
        <v>2607</v>
      </c>
      <c r="I377" s="32">
        <f t="shared" si="9"/>
        <v>267</v>
      </c>
      <c r="J377" s="75">
        <v>9.2899999999999996E-2</v>
      </c>
      <c r="K377" s="32">
        <v>2893</v>
      </c>
      <c r="L377" s="56"/>
      <c r="M377" s="35">
        <f t="shared" si="10"/>
        <v>2607</v>
      </c>
      <c r="N377" s="35">
        <f t="shared" si="11"/>
        <v>286</v>
      </c>
      <c r="O377" s="36">
        <f t="shared" si="7"/>
        <v>9.8859315589353611E-2</v>
      </c>
    </row>
    <row r="378" spans="1:15" x14ac:dyDescent="0.25">
      <c r="A378" s="39">
        <v>40205</v>
      </c>
      <c r="B378" s="30" t="s">
        <v>39</v>
      </c>
      <c r="C378" s="73" t="s">
        <v>434</v>
      </c>
      <c r="D378" s="44" t="s">
        <v>438</v>
      </c>
      <c r="E378" s="78">
        <v>2555</v>
      </c>
      <c r="F378" s="32">
        <v>2675</v>
      </c>
      <c r="G378" s="32">
        <f t="shared" si="8"/>
        <v>120</v>
      </c>
      <c r="H378" s="32">
        <v>2340</v>
      </c>
      <c r="I378" s="32">
        <f t="shared" si="9"/>
        <v>335</v>
      </c>
      <c r="J378" s="75">
        <v>0.12520000000000001</v>
      </c>
      <c r="K378" s="32">
        <v>2671</v>
      </c>
      <c r="L378" s="56"/>
      <c r="M378" s="35">
        <f t="shared" si="10"/>
        <v>2340</v>
      </c>
      <c r="N378" s="35">
        <f t="shared" si="11"/>
        <v>331</v>
      </c>
      <c r="O378" s="36">
        <f t="shared" si="7"/>
        <v>0.12392362411081992</v>
      </c>
    </row>
    <row r="379" spans="1:15" x14ac:dyDescent="0.25">
      <c r="A379" s="39">
        <v>40206</v>
      </c>
      <c r="B379" s="30" t="s">
        <v>39</v>
      </c>
      <c r="C379" s="73" t="s">
        <v>434</v>
      </c>
      <c r="D379" s="44" t="s">
        <v>439</v>
      </c>
      <c r="E379" s="78">
        <v>3972</v>
      </c>
      <c r="F379" s="32">
        <v>4082</v>
      </c>
      <c r="G379" s="32">
        <f t="shared" si="8"/>
        <v>110</v>
      </c>
      <c r="H379" s="32">
        <v>2371</v>
      </c>
      <c r="I379" s="32">
        <f t="shared" si="9"/>
        <v>1711</v>
      </c>
      <c r="J379" s="75">
        <v>0.41920000000000002</v>
      </c>
      <c r="K379" s="32">
        <v>4040</v>
      </c>
      <c r="L379" s="56"/>
      <c r="M379" s="35">
        <f t="shared" si="10"/>
        <v>2371</v>
      </c>
      <c r="N379" s="35">
        <f t="shared" si="11"/>
        <v>1669</v>
      </c>
      <c r="O379" s="36">
        <f t="shared" si="7"/>
        <v>0.4131188118811881</v>
      </c>
    </row>
    <row r="380" spans="1:15" x14ac:dyDescent="0.25">
      <c r="A380" s="39">
        <v>40207</v>
      </c>
      <c r="B380" s="30" t="s">
        <v>39</v>
      </c>
      <c r="C380" s="73" t="s">
        <v>434</v>
      </c>
      <c r="D380" s="44" t="s">
        <v>440</v>
      </c>
      <c r="E380" s="78">
        <v>914</v>
      </c>
      <c r="F380" s="32">
        <v>1048</v>
      </c>
      <c r="G380" s="32">
        <f t="shared" si="8"/>
        <v>134</v>
      </c>
      <c r="H380" s="39">
        <v>533</v>
      </c>
      <c r="I380" s="32">
        <f t="shared" si="9"/>
        <v>515</v>
      </c>
      <c r="J380" s="75">
        <v>0.4914</v>
      </c>
      <c r="K380" s="32">
        <v>1072</v>
      </c>
      <c r="L380" s="56"/>
      <c r="M380" s="34">
        <f t="shared" si="10"/>
        <v>533</v>
      </c>
      <c r="N380" s="35">
        <f t="shared" si="11"/>
        <v>539</v>
      </c>
      <c r="O380" s="36">
        <f t="shared" si="7"/>
        <v>0.50279850746268662</v>
      </c>
    </row>
    <row r="381" spans="1:15" x14ac:dyDescent="0.25">
      <c r="A381" s="39">
        <v>40208</v>
      </c>
      <c r="B381" s="30" t="s">
        <v>39</v>
      </c>
      <c r="C381" s="73" t="s">
        <v>434</v>
      </c>
      <c r="D381" s="44" t="s">
        <v>441</v>
      </c>
      <c r="E381" s="78">
        <v>1452</v>
      </c>
      <c r="F381" s="32">
        <v>1418</v>
      </c>
      <c r="G381" s="32">
        <f t="shared" si="8"/>
        <v>-34</v>
      </c>
      <c r="H381" s="32">
        <v>1234</v>
      </c>
      <c r="I381" s="32">
        <f t="shared" si="9"/>
        <v>184</v>
      </c>
      <c r="J381" s="75">
        <v>0.1298</v>
      </c>
      <c r="K381" s="32">
        <v>1362</v>
      </c>
      <c r="L381" s="29">
        <v>0</v>
      </c>
      <c r="M381" s="35">
        <f t="shared" si="10"/>
        <v>1234</v>
      </c>
      <c r="N381" s="35">
        <f t="shared" si="11"/>
        <v>128</v>
      </c>
      <c r="O381" s="36">
        <f t="shared" si="7"/>
        <v>9.3979441997063137E-2</v>
      </c>
    </row>
    <row r="382" spans="1:15" x14ac:dyDescent="0.25">
      <c r="A382" s="39">
        <v>40301</v>
      </c>
      <c r="B382" s="30" t="s">
        <v>39</v>
      </c>
      <c r="C382" s="73" t="s">
        <v>442</v>
      </c>
      <c r="D382" s="44" t="s">
        <v>442</v>
      </c>
      <c r="E382" s="77">
        <v>163</v>
      </c>
      <c r="F382" s="39">
        <v>181</v>
      </c>
      <c r="G382" s="39">
        <f t="shared" si="8"/>
        <v>18</v>
      </c>
      <c r="H382" s="39">
        <v>127</v>
      </c>
      <c r="I382" s="39">
        <f t="shared" si="9"/>
        <v>54</v>
      </c>
      <c r="J382" s="75">
        <v>0.29830000000000001</v>
      </c>
      <c r="K382" s="39">
        <v>190</v>
      </c>
      <c r="L382" s="56"/>
      <c r="M382" s="34">
        <f t="shared" si="10"/>
        <v>127</v>
      </c>
      <c r="N382" s="34">
        <f t="shared" si="11"/>
        <v>63</v>
      </c>
      <c r="O382" s="36">
        <f t="shared" si="7"/>
        <v>0.33157894736842103</v>
      </c>
    </row>
    <row r="383" spans="1:15" x14ac:dyDescent="0.25">
      <c r="A383" s="39">
        <v>40302</v>
      </c>
      <c r="B383" s="30" t="s">
        <v>39</v>
      </c>
      <c r="C383" s="73" t="s">
        <v>442</v>
      </c>
      <c r="D383" s="44" t="s">
        <v>443</v>
      </c>
      <c r="E383" s="78">
        <v>1337</v>
      </c>
      <c r="F383" s="32">
        <v>1614</v>
      </c>
      <c r="G383" s="32">
        <f t="shared" si="8"/>
        <v>277</v>
      </c>
      <c r="H383" s="39">
        <v>540</v>
      </c>
      <c r="I383" s="32">
        <f t="shared" si="9"/>
        <v>1074</v>
      </c>
      <c r="J383" s="75">
        <v>0.66539999999999999</v>
      </c>
      <c r="K383" s="32">
        <v>1662</v>
      </c>
      <c r="L383" s="56"/>
      <c r="M383" s="34">
        <f t="shared" si="10"/>
        <v>540</v>
      </c>
      <c r="N383" s="35">
        <f t="shared" si="11"/>
        <v>1122</v>
      </c>
      <c r="O383" s="36">
        <f t="shared" si="7"/>
        <v>0.67509025270758127</v>
      </c>
    </row>
    <row r="384" spans="1:15" x14ac:dyDescent="0.25">
      <c r="A384" s="39">
        <v>40303</v>
      </c>
      <c r="B384" s="30" t="s">
        <v>39</v>
      </c>
      <c r="C384" s="73" t="s">
        <v>442</v>
      </c>
      <c r="D384" s="44" t="s">
        <v>444</v>
      </c>
      <c r="E384" s="77">
        <v>550</v>
      </c>
      <c r="F384" s="39">
        <v>608</v>
      </c>
      <c r="G384" s="39">
        <f t="shared" si="8"/>
        <v>58</v>
      </c>
      <c r="H384" s="39">
        <v>220</v>
      </c>
      <c r="I384" s="39">
        <f t="shared" si="9"/>
        <v>388</v>
      </c>
      <c r="J384" s="75">
        <v>0.63819999999999999</v>
      </c>
      <c r="K384" s="39">
        <v>572</v>
      </c>
      <c r="L384" s="56"/>
      <c r="M384" s="34">
        <f t="shared" si="10"/>
        <v>220</v>
      </c>
      <c r="N384" s="34">
        <f t="shared" si="11"/>
        <v>352</v>
      </c>
      <c r="O384" s="36">
        <f t="shared" si="7"/>
        <v>0.61538461538461542</v>
      </c>
    </row>
    <row r="385" spans="1:15" x14ac:dyDescent="0.25">
      <c r="A385" s="39">
        <v>40304</v>
      </c>
      <c r="B385" s="30" t="s">
        <v>39</v>
      </c>
      <c r="C385" s="73" t="s">
        <v>442</v>
      </c>
      <c r="D385" s="44" t="s">
        <v>445</v>
      </c>
      <c r="E385" s="77">
        <v>431</v>
      </c>
      <c r="F385" s="39">
        <v>493</v>
      </c>
      <c r="G385" s="39">
        <f t="shared" si="8"/>
        <v>62</v>
      </c>
      <c r="H385" s="39">
        <v>304</v>
      </c>
      <c r="I385" s="39">
        <f t="shared" si="9"/>
        <v>189</v>
      </c>
      <c r="J385" s="75">
        <v>0.38340000000000002</v>
      </c>
      <c r="K385" s="39">
        <v>475</v>
      </c>
      <c r="L385" s="56"/>
      <c r="M385" s="34">
        <f t="shared" si="10"/>
        <v>304</v>
      </c>
      <c r="N385" s="34">
        <f t="shared" si="11"/>
        <v>171</v>
      </c>
      <c r="O385" s="36">
        <f t="shared" si="7"/>
        <v>0.36</v>
      </c>
    </row>
    <row r="386" spans="1:15" x14ac:dyDescent="0.25">
      <c r="A386" s="39">
        <v>40305</v>
      </c>
      <c r="B386" s="30" t="s">
        <v>39</v>
      </c>
      <c r="C386" s="73" t="s">
        <v>442</v>
      </c>
      <c r="D386" s="44" t="s">
        <v>446</v>
      </c>
      <c r="E386" s="77">
        <v>296</v>
      </c>
      <c r="F386" s="39">
        <v>345</v>
      </c>
      <c r="G386" s="39">
        <f t="shared" si="8"/>
        <v>49</v>
      </c>
      <c r="H386" s="39">
        <v>32</v>
      </c>
      <c r="I386" s="39">
        <f t="shared" si="9"/>
        <v>313</v>
      </c>
      <c r="J386" s="75">
        <v>0.90720000000000001</v>
      </c>
      <c r="K386" s="39">
        <v>335</v>
      </c>
      <c r="L386" s="29">
        <v>0</v>
      </c>
      <c r="M386" s="34">
        <f t="shared" si="10"/>
        <v>32</v>
      </c>
      <c r="N386" s="34">
        <f t="shared" si="11"/>
        <v>303</v>
      </c>
      <c r="O386" s="36">
        <f t="shared" si="7"/>
        <v>0.90447761194029852</v>
      </c>
    </row>
    <row r="387" spans="1:15" x14ac:dyDescent="0.25">
      <c r="A387" s="39">
        <v>40306</v>
      </c>
      <c r="B387" s="30" t="s">
        <v>39</v>
      </c>
      <c r="C387" s="73" t="s">
        <v>442</v>
      </c>
      <c r="D387" s="44" t="s">
        <v>447</v>
      </c>
      <c r="E387" s="77">
        <v>554</v>
      </c>
      <c r="F387" s="39">
        <v>628</v>
      </c>
      <c r="G387" s="39">
        <f t="shared" si="8"/>
        <v>74</v>
      </c>
      <c r="H387" s="39">
        <v>482</v>
      </c>
      <c r="I387" s="39">
        <f t="shared" si="9"/>
        <v>146</v>
      </c>
      <c r="J387" s="75">
        <v>0.23250000000000001</v>
      </c>
      <c r="K387" s="39">
        <v>609</v>
      </c>
      <c r="L387" s="56"/>
      <c r="M387" s="34">
        <f t="shared" si="10"/>
        <v>482</v>
      </c>
      <c r="N387" s="34">
        <f t="shared" si="11"/>
        <v>127</v>
      </c>
      <c r="O387" s="36">
        <f t="shared" si="7"/>
        <v>0.20853858784893267</v>
      </c>
    </row>
    <row r="388" spans="1:15" x14ac:dyDescent="0.25">
      <c r="A388" s="39">
        <v>40307</v>
      </c>
      <c r="B388" s="30" t="s">
        <v>39</v>
      </c>
      <c r="C388" s="73" t="s">
        <v>442</v>
      </c>
      <c r="D388" s="44" t="s">
        <v>448</v>
      </c>
      <c r="E388" s="77">
        <v>757</v>
      </c>
      <c r="F388" s="39">
        <v>929</v>
      </c>
      <c r="G388" s="39">
        <f t="shared" si="8"/>
        <v>172</v>
      </c>
      <c r="H388" s="39">
        <v>146</v>
      </c>
      <c r="I388" s="39">
        <f t="shared" si="9"/>
        <v>783</v>
      </c>
      <c r="J388" s="75">
        <v>0.84279999999999999</v>
      </c>
      <c r="K388" s="39">
        <v>977</v>
      </c>
      <c r="L388" s="56"/>
      <c r="M388" s="34">
        <f t="shared" si="10"/>
        <v>146</v>
      </c>
      <c r="N388" s="34">
        <f t="shared" si="11"/>
        <v>831</v>
      </c>
      <c r="O388" s="36">
        <f t="shared" si="7"/>
        <v>0.8505629477993859</v>
      </c>
    </row>
    <row r="389" spans="1:15" x14ac:dyDescent="0.25">
      <c r="A389" s="39">
        <v>40308</v>
      </c>
      <c r="B389" s="30" t="s">
        <v>39</v>
      </c>
      <c r="C389" s="73" t="s">
        <v>442</v>
      </c>
      <c r="D389" s="44" t="s">
        <v>449</v>
      </c>
      <c r="E389" s="78">
        <v>2883</v>
      </c>
      <c r="F389" s="32">
        <v>3639</v>
      </c>
      <c r="G389" s="32">
        <f t="shared" si="8"/>
        <v>756</v>
      </c>
      <c r="H389" s="32">
        <v>2883</v>
      </c>
      <c r="I389" s="32">
        <f t="shared" si="9"/>
        <v>756</v>
      </c>
      <c r="J389" s="75">
        <v>0.2077</v>
      </c>
      <c r="K389" s="32">
        <v>3613</v>
      </c>
      <c r="L389" s="56"/>
      <c r="M389" s="35">
        <f t="shared" si="10"/>
        <v>2883</v>
      </c>
      <c r="N389" s="35">
        <f t="shared" si="11"/>
        <v>730</v>
      </c>
      <c r="O389" s="36">
        <f t="shared" si="7"/>
        <v>0.20204815942430113</v>
      </c>
    </row>
    <row r="390" spans="1:15" x14ac:dyDescent="0.25">
      <c r="A390" s="39">
        <v>40309</v>
      </c>
      <c r="B390" s="30" t="s">
        <v>39</v>
      </c>
      <c r="C390" s="73" t="s">
        <v>442</v>
      </c>
      <c r="D390" s="44" t="s">
        <v>450</v>
      </c>
      <c r="E390" s="78">
        <v>2336</v>
      </c>
      <c r="F390" s="32">
        <v>3144</v>
      </c>
      <c r="G390" s="32">
        <f t="shared" si="8"/>
        <v>808</v>
      </c>
      <c r="H390" s="32">
        <v>1915</v>
      </c>
      <c r="I390" s="32">
        <f t="shared" si="9"/>
        <v>1229</v>
      </c>
      <c r="J390" s="75">
        <v>0.39090000000000003</v>
      </c>
      <c r="K390" s="32">
        <v>3199</v>
      </c>
      <c r="L390" s="56"/>
      <c r="M390" s="35">
        <f t="shared" si="10"/>
        <v>1915</v>
      </c>
      <c r="N390" s="35">
        <f t="shared" si="11"/>
        <v>1284</v>
      </c>
      <c r="O390" s="36">
        <f t="shared" si="7"/>
        <v>0.40137542982181934</v>
      </c>
    </row>
    <row r="391" spans="1:15" x14ac:dyDescent="0.25">
      <c r="A391" s="39">
        <v>40310</v>
      </c>
      <c r="B391" s="30" t="s">
        <v>39</v>
      </c>
      <c r="C391" s="73" t="s">
        <v>442</v>
      </c>
      <c r="D391" s="44" t="s">
        <v>451</v>
      </c>
      <c r="E391" s="78">
        <v>1490</v>
      </c>
      <c r="F391" s="32">
        <v>1585</v>
      </c>
      <c r="G391" s="32">
        <f t="shared" si="8"/>
        <v>95</v>
      </c>
      <c r="H391" s="32">
        <v>1235</v>
      </c>
      <c r="I391" s="32">
        <f t="shared" si="9"/>
        <v>350</v>
      </c>
      <c r="J391" s="75">
        <v>0.2208</v>
      </c>
      <c r="K391" s="32">
        <v>1576</v>
      </c>
      <c r="L391" s="56"/>
      <c r="M391" s="35">
        <f t="shared" si="10"/>
        <v>1235</v>
      </c>
      <c r="N391" s="35">
        <f t="shared" si="11"/>
        <v>341</v>
      </c>
      <c r="O391" s="36">
        <f t="shared" si="7"/>
        <v>0.21637055837563451</v>
      </c>
    </row>
    <row r="392" spans="1:15" x14ac:dyDescent="0.25">
      <c r="A392" s="39">
        <v>40311</v>
      </c>
      <c r="B392" s="30" t="s">
        <v>39</v>
      </c>
      <c r="C392" s="73" t="s">
        <v>442</v>
      </c>
      <c r="D392" s="44" t="s">
        <v>452</v>
      </c>
      <c r="E392" s="78">
        <v>1379</v>
      </c>
      <c r="F392" s="32">
        <v>1548</v>
      </c>
      <c r="G392" s="32">
        <f t="shared" si="8"/>
        <v>169</v>
      </c>
      <c r="H392" s="39">
        <v>221</v>
      </c>
      <c r="I392" s="32">
        <f t="shared" si="9"/>
        <v>1327</v>
      </c>
      <c r="J392" s="75">
        <v>0.85719999999999996</v>
      </c>
      <c r="K392" s="32">
        <v>1580</v>
      </c>
      <c r="L392" s="56"/>
      <c r="M392" s="34">
        <f t="shared" si="10"/>
        <v>221</v>
      </c>
      <c r="N392" s="35">
        <f t="shared" si="11"/>
        <v>1359</v>
      </c>
      <c r="O392" s="36">
        <f t="shared" si="7"/>
        <v>0.86012658227848104</v>
      </c>
    </row>
    <row r="393" spans="1:15" x14ac:dyDescent="0.25">
      <c r="A393" s="39">
        <v>40312</v>
      </c>
      <c r="B393" s="30" t="s">
        <v>39</v>
      </c>
      <c r="C393" s="73" t="s">
        <v>442</v>
      </c>
      <c r="D393" s="44" t="s">
        <v>453</v>
      </c>
      <c r="E393" s="78">
        <v>1781</v>
      </c>
      <c r="F393" s="32">
        <v>1903</v>
      </c>
      <c r="G393" s="32">
        <f t="shared" si="8"/>
        <v>122</v>
      </c>
      <c r="H393" s="39">
        <v>881</v>
      </c>
      <c r="I393" s="32">
        <f t="shared" si="9"/>
        <v>1022</v>
      </c>
      <c r="J393" s="75">
        <v>0</v>
      </c>
      <c r="K393" s="32">
        <v>1902</v>
      </c>
      <c r="L393" s="56"/>
      <c r="M393" s="34">
        <f t="shared" si="10"/>
        <v>881</v>
      </c>
      <c r="N393" s="35">
        <f t="shared" si="11"/>
        <v>1021</v>
      </c>
      <c r="O393" s="36">
        <f t="shared" si="7"/>
        <v>0.53680336487907465</v>
      </c>
    </row>
    <row r="394" spans="1:15" x14ac:dyDescent="0.25">
      <c r="A394" s="39">
        <v>40313</v>
      </c>
      <c r="B394" s="30" t="s">
        <v>39</v>
      </c>
      <c r="C394" s="73" t="s">
        <v>442</v>
      </c>
      <c r="D394" s="44" t="s">
        <v>454</v>
      </c>
      <c r="E394" s="78">
        <v>1780</v>
      </c>
      <c r="F394" s="32">
        <v>2006</v>
      </c>
      <c r="G394" s="32">
        <f t="shared" si="8"/>
        <v>226</v>
      </c>
      <c r="H394" s="32">
        <v>1385</v>
      </c>
      <c r="I394" s="32">
        <f t="shared" si="9"/>
        <v>621</v>
      </c>
      <c r="J394" s="75">
        <v>0.30959999999999999</v>
      </c>
      <c r="K394" s="32">
        <v>2029</v>
      </c>
      <c r="L394" s="56"/>
      <c r="M394" s="35">
        <f t="shared" si="10"/>
        <v>1385</v>
      </c>
      <c r="N394" s="35">
        <f t="shared" si="11"/>
        <v>644</v>
      </c>
      <c r="O394" s="36">
        <f t="shared" si="7"/>
        <v>0.31739773287333661</v>
      </c>
    </row>
    <row r="395" spans="1:15" x14ac:dyDescent="0.25">
      <c r="A395" s="39">
        <v>40401</v>
      </c>
      <c r="B395" s="30" t="s">
        <v>39</v>
      </c>
      <c r="C395" s="73" t="s">
        <v>455</v>
      </c>
      <c r="D395" s="44" t="s">
        <v>456</v>
      </c>
      <c r="E395" s="78">
        <v>5549</v>
      </c>
      <c r="F395" s="32">
        <v>6079</v>
      </c>
      <c r="G395" s="32">
        <f t="shared" si="8"/>
        <v>530</v>
      </c>
      <c r="H395" s="32">
        <v>2502</v>
      </c>
      <c r="I395" s="32">
        <f t="shared" si="9"/>
        <v>3577</v>
      </c>
      <c r="J395" s="75">
        <v>0</v>
      </c>
      <c r="K395" s="32">
        <v>6099</v>
      </c>
      <c r="L395" s="29">
        <v>2290</v>
      </c>
      <c r="M395" s="35">
        <f t="shared" si="10"/>
        <v>4792</v>
      </c>
      <c r="N395" s="35">
        <f t="shared" si="11"/>
        <v>1307</v>
      </c>
      <c r="O395" s="36">
        <f t="shared" si="7"/>
        <v>0.21429742580750943</v>
      </c>
    </row>
    <row r="396" spans="1:15" x14ac:dyDescent="0.25">
      <c r="A396" s="39">
        <v>40402</v>
      </c>
      <c r="B396" s="30" t="s">
        <v>39</v>
      </c>
      <c r="C396" s="73" t="s">
        <v>455</v>
      </c>
      <c r="D396" s="44" t="s">
        <v>457</v>
      </c>
      <c r="E396" s="78">
        <v>787</v>
      </c>
      <c r="F396" s="32">
        <v>1031</v>
      </c>
      <c r="G396" s="32">
        <f t="shared" si="8"/>
        <v>244</v>
      </c>
      <c r="H396" s="39">
        <v>648</v>
      </c>
      <c r="I396" s="32">
        <f t="shared" si="9"/>
        <v>383</v>
      </c>
      <c r="J396" s="75">
        <v>0.3715</v>
      </c>
      <c r="K396" s="32">
        <v>1010</v>
      </c>
      <c r="L396" s="56"/>
      <c r="M396" s="34">
        <f t="shared" si="10"/>
        <v>648</v>
      </c>
      <c r="N396" s="35">
        <f t="shared" si="11"/>
        <v>362</v>
      </c>
      <c r="O396" s="36">
        <f t="shared" si="7"/>
        <v>0.3584158415841584</v>
      </c>
    </row>
    <row r="397" spans="1:15" x14ac:dyDescent="0.25">
      <c r="A397" s="39">
        <v>40403</v>
      </c>
      <c r="B397" s="30" t="s">
        <v>39</v>
      </c>
      <c r="C397" s="73" t="s">
        <v>455</v>
      </c>
      <c r="D397" s="44" t="s">
        <v>458</v>
      </c>
      <c r="E397" s="77">
        <v>186</v>
      </c>
      <c r="F397" s="39">
        <v>239</v>
      </c>
      <c r="G397" s="39">
        <f t="shared" si="8"/>
        <v>53</v>
      </c>
      <c r="H397" s="39">
        <v>171</v>
      </c>
      <c r="I397" s="39">
        <f t="shared" si="9"/>
        <v>68</v>
      </c>
      <c r="J397" s="75">
        <v>0.28449999999999998</v>
      </c>
      <c r="K397" s="39">
        <v>230</v>
      </c>
      <c r="L397" s="56"/>
      <c r="M397" s="34">
        <f t="shared" si="10"/>
        <v>171</v>
      </c>
      <c r="N397" s="34">
        <f t="shared" si="11"/>
        <v>59</v>
      </c>
      <c r="O397" s="36">
        <f t="shared" si="7"/>
        <v>0.2565217391304348</v>
      </c>
    </row>
    <row r="398" spans="1:15" x14ac:dyDescent="0.25">
      <c r="A398" s="39">
        <v>40404</v>
      </c>
      <c r="B398" s="30" t="s">
        <v>39</v>
      </c>
      <c r="C398" s="73" t="s">
        <v>455</v>
      </c>
      <c r="D398" s="44" t="s">
        <v>459</v>
      </c>
      <c r="E398" s="78">
        <v>1385</v>
      </c>
      <c r="F398" s="32">
        <v>1664</v>
      </c>
      <c r="G398" s="32">
        <f t="shared" si="8"/>
        <v>279</v>
      </c>
      <c r="H398" s="39">
        <v>532</v>
      </c>
      <c r="I398" s="32">
        <f t="shared" si="9"/>
        <v>1132</v>
      </c>
      <c r="J398" s="75">
        <v>0.68030000000000002</v>
      </c>
      <c r="K398" s="32">
        <v>1643</v>
      </c>
      <c r="L398" s="56"/>
      <c r="M398" s="34">
        <f t="shared" si="10"/>
        <v>532</v>
      </c>
      <c r="N398" s="35">
        <f t="shared" si="11"/>
        <v>1111</v>
      </c>
      <c r="O398" s="36">
        <f t="shared" si="7"/>
        <v>0.67620206938527083</v>
      </c>
    </row>
    <row r="399" spans="1:15" x14ac:dyDescent="0.25">
      <c r="A399" s="39">
        <v>40405</v>
      </c>
      <c r="B399" s="30" t="s">
        <v>39</v>
      </c>
      <c r="C399" s="73" t="s">
        <v>455</v>
      </c>
      <c r="D399" s="44" t="s">
        <v>460</v>
      </c>
      <c r="E399" s="78">
        <v>945</v>
      </c>
      <c r="F399" s="32">
        <v>1018</v>
      </c>
      <c r="G399" s="32">
        <f t="shared" si="8"/>
        <v>73</v>
      </c>
      <c r="H399" s="39">
        <v>769</v>
      </c>
      <c r="I399" s="32">
        <f t="shared" si="9"/>
        <v>249</v>
      </c>
      <c r="J399" s="75">
        <v>0.24460000000000001</v>
      </c>
      <c r="K399" s="32">
        <v>1034</v>
      </c>
      <c r="L399" s="56"/>
      <c r="M399" s="34">
        <f t="shared" si="10"/>
        <v>769</v>
      </c>
      <c r="N399" s="35">
        <f t="shared" si="11"/>
        <v>265</v>
      </c>
      <c r="O399" s="36">
        <f t="shared" si="7"/>
        <v>0.2562862669245648</v>
      </c>
    </row>
    <row r="400" spans="1:15" x14ac:dyDescent="0.25">
      <c r="A400" s="39">
        <v>40406</v>
      </c>
      <c r="B400" s="30" t="s">
        <v>39</v>
      </c>
      <c r="C400" s="73" t="s">
        <v>455</v>
      </c>
      <c r="D400" s="44" t="s">
        <v>461</v>
      </c>
      <c r="E400" s="77">
        <v>685</v>
      </c>
      <c r="F400" s="39">
        <v>694</v>
      </c>
      <c r="G400" s="39">
        <f t="shared" si="8"/>
        <v>9</v>
      </c>
      <c r="H400" s="39">
        <v>685</v>
      </c>
      <c r="I400" s="39">
        <f t="shared" si="9"/>
        <v>9</v>
      </c>
      <c r="J400" s="75">
        <v>1.2999999999999999E-2</v>
      </c>
      <c r="K400" s="39">
        <v>685</v>
      </c>
      <c r="L400" s="56"/>
      <c r="M400" s="34">
        <f t="shared" si="10"/>
        <v>685</v>
      </c>
      <c r="N400" s="34">
        <f t="shared" si="11"/>
        <v>0</v>
      </c>
      <c r="O400" s="36">
        <f t="shared" si="7"/>
        <v>0</v>
      </c>
    </row>
    <row r="401" spans="1:15" x14ac:dyDescent="0.25">
      <c r="A401" s="39">
        <v>40407</v>
      </c>
      <c r="B401" s="30" t="s">
        <v>39</v>
      </c>
      <c r="C401" s="73" t="s">
        <v>455</v>
      </c>
      <c r="D401" s="44" t="s">
        <v>462</v>
      </c>
      <c r="E401" s="78">
        <v>1342</v>
      </c>
      <c r="F401" s="32">
        <v>1574</v>
      </c>
      <c r="G401" s="32">
        <f t="shared" si="8"/>
        <v>232</v>
      </c>
      <c r="H401" s="32">
        <v>1126</v>
      </c>
      <c r="I401" s="32">
        <f t="shared" si="9"/>
        <v>448</v>
      </c>
      <c r="J401" s="75">
        <v>0.28460000000000002</v>
      </c>
      <c r="K401" s="32">
        <v>1586</v>
      </c>
      <c r="L401" s="56"/>
      <c r="M401" s="35">
        <f t="shared" si="10"/>
        <v>1126</v>
      </c>
      <c r="N401" s="35">
        <f t="shared" si="11"/>
        <v>460</v>
      </c>
      <c r="O401" s="36">
        <f t="shared" si="7"/>
        <v>0.2900378310214376</v>
      </c>
    </row>
    <row r="402" spans="1:15" x14ac:dyDescent="0.25">
      <c r="A402" s="39">
        <v>40408</v>
      </c>
      <c r="B402" s="30" t="s">
        <v>39</v>
      </c>
      <c r="C402" s="73" t="s">
        <v>455</v>
      </c>
      <c r="D402" s="44" t="s">
        <v>463</v>
      </c>
      <c r="E402" s="77">
        <v>453</v>
      </c>
      <c r="F402" s="39">
        <v>484</v>
      </c>
      <c r="G402" s="39">
        <f t="shared" si="8"/>
        <v>31</v>
      </c>
      <c r="H402" s="39">
        <v>302</v>
      </c>
      <c r="I402" s="39">
        <f t="shared" si="9"/>
        <v>182</v>
      </c>
      <c r="J402" s="75">
        <v>0.376</v>
      </c>
      <c r="K402" s="39">
        <v>457</v>
      </c>
      <c r="L402" s="56"/>
      <c r="M402" s="34">
        <f t="shared" si="10"/>
        <v>302</v>
      </c>
      <c r="N402" s="34">
        <f t="shared" si="11"/>
        <v>155</v>
      </c>
      <c r="O402" s="36">
        <f t="shared" si="7"/>
        <v>0.33916849015317285</v>
      </c>
    </row>
    <row r="403" spans="1:15" x14ac:dyDescent="0.25">
      <c r="A403" s="39">
        <v>40409</v>
      </c>
      <c r="B403" s="30" t="s">
        <v>39</v>
      </c>
      <c r="C403" s="73" t="s">
        <v>455</v>
      </c>
      <c r="D403" s="44" t="s">
        <v>464</v>
      </c>
      <c r="E403" s="77">
        <v>466</v>
      </c>
      <c r="F403" s="39">
        <v>531</v>
      </c>
      <c r="G403" s="39">
        <f t="shared" si="8"/>
        <v>65</v>
      </c>
      <c r="H403" s="39">
        <v>360</v>
      </c>
      <c r="I403" s="39">
        <f t="shared" si="9"/>
        <v>171</v>
      </c>
      <c r="J403" s="75">
        <v>0.32200000000000001</v>
      </c>
      <c r="K403" s="39">
        <v>489</v>
      </c>
      <c r="L403" s="56"/>
      <c r="M403" s="34">
        <f t="shared" si="10"/>
        <v>360</v>
      </c>
      <c r="N403" s="34">
        <f t="shared" si="11"/>
        <v>129</v>
      </c>
      <c r="O403" s="36">
        <f t="shared" si="7"/>
        <v>0.26380368098159507</v>
      </c>
    </row>
    <row r="404" spans="1:15" x14ac:dyDescent="0.25">
      <c r="A404" s="39">
        <v>40410</v>
      </c>
      <c r="B404" s="30" t="s">
        <v>39</v>
      </c>
      <c r="C404" s="73" t="s">
        <v>455</v>
      </c>
      <c r="D404" s="44" t="s">
        <v>465</v>
      </c>
      <c r="E404" s="78">
        <v>1867</v>
      </c>
      <c r="F404" s="32">
        <v>1944</v>
      </c>
      <c r="G404" s="32">
        <f t="shared" si="8"/>
        <v>77</v>
      </c>
      <c r="H404" s="32">
        <v>1333</v>
      </c>
      <c r="I404" s="32">
        <f t="shared" si="9"/>
        <v>611</v>
      </c>
      <c r="J404" s="75">
        <v>0.31430000000000002</v>
      </c>
      <c r="K404" s="32">
        <v>1862</v>
      </c>
      <c r="L404" s="56"/>
      <c r="M404" s="35">
        <f t="shared" si="10"/>
        <v>1333</v>
      </c>
      <c r="N404" s="35">
        <f t="shared" si="11"/>
        <v>529</v>
      </c>
      <c r="O404" s="36">
        <f t="shared" si="7"/>
        <v>0.28410311493018259</v>
      </c>
    </row>
    <row r="405" spans="1:15" x14ac:dyDescent="0.25">
      <c r="A405" s="39">
        <v>40411</v>
      </c>
      <c r="B405" s="30" t="s">
        <v>39</v>
      </c>
      <c r="C405" s="73" t="s">
        <v>455</v>
      </c>
      <c r="D405" s="44" t="s">
        <v>466</v>
      </c>
      <c r="E405" s="77">
        <v>395</v>
      </c>
      <c r="F405" s="39">
        <v>440</v>
      </c>
      <c r="G405" s="39">
        <f t="shared" si="8"/>
        <v>45</v>
      </c>
      <c r="H405" s="39">
        <v>317</v>
      </c>
      <c r="I405" s="39">
        <f t="shared" si="9"/>
        <v>123</v>
      </c>
      <c r="J405" s="75">
        <v>0</v>
      </c>
      <c r="K405" s="39">
        <v>429</v>
      </c>
      <c r="L405" s="56"/>
      <c r="M405" s="34">
        <f t="shared" si="10"/>
        <v>317</v>
      </c>
      <c r="N405" s="34">
        <f t="shared" si="11"/>
        <v>112</v>
      </c>
      <c r="O405" s="36">
        <f t="shared" si="7"/>
        <v>0.26107226107226106</v>
      </c>
    </row>
    <row r="406" spans="1:15" x14ac:dyDescent="0.25">
      <c r="A406" s="39">
        <v>40412</v>
      </c>
      <c r="B406" s="30" t="s">
        <v>39</v>
      </c>
      <c r="C406" s="73" t="s">
        <v>455</v>
      </c>
      <c r="D406" s="44" t="s">
        <v>467</v>
      </c>
      <c r="E406" s="77">
        <v>157</v>
      </c>
      <c r="F406" s="39">
        <v>206</v>
      </c>
      <c r="G406" s="39">
        <f t="shared" si="8"/>
        <v>49</v>
      </c>
      <c r="H406" s="39">
        <v>38</v>
      </c>
      <c r="I406" s="39">
        <f t="shared" si="9"/>
        <v>168</v>
      </c>
      <c r="J406" s="75">
        <v>0.8155</v>
      </c>
      <c r="K406" s="39">
        <v>202</v>
      </c>
      <c r="L406" s="56"/>
      <c r="M406" s="34">
        <f t="shared" si="10"/>
        <v>38</v>
      </c>
      <c r="N406" s="34">
        <f t="shared" si="11"/>
        <v>164</v>
      </c>
      <c r="O406" s="36">
        <f t="shared" si="7"/>
        <v>0.81188118811881194</v>
      </c>
    </row>
    <row r="407" spans="1:15" x14ac:dyDescent="0.25">
      <c r="A407" s="39">
        <v>40413</v>
      </c>
      <c r="B407" s="30" t="s">
        <v>39</v>
      </c>
      <c r="C407" s="73" t="s">
        <v>455</v>
      </c>
      <c r="D407" s="44" t="s">
        <v>468</v>
      </c>
      <c r="E407" s="78">
        <v>3855</v>
      </c>
      <c r="F407" s="32">
        <v>4214</v>
      </c>
      <c r="G407" s="32">
        <f t="shared" si="8"/>
        <v>359</v>
      </c>
      <c r="H407" s="32">
        <v>2349</v>
      </c>
      <c r="I407" s="32">
        <f t="shared" si="9"/>
        <v>1865</v>
      </c>
      <c r="J407" s="75">
        <v>0.44259999999999999</v>
      </c>
      <c r="K407" s="32">
        <v>4136</v>
      </c>
      <c r="L407" s="56"/>
      <c r="M407" s="35">
        <f t="shared" si="10"/>
        <v>2349</v>
      </c>
      <c r="N407" s="35">
        <f t="shared" si="11"/>
        <v>1787</v>
      </c>
      <c r="O407" s="36">
        <f t="shared" si="7"/>
        <v>0.43205996131528046</v>
      </c>
    </row>
    <row r="408" spans="1:15" x14ac:dyDescent="0.25">
      <c r="A408" s="39">
        <v>40414</v>
      </c>
      <c r="B408" s="30" t="s">
        <v>39</v>
      </c>
      <c r="C408" s="73" t="s">
        <v>455</v>
      </c>
      <c r="D408" s="44" t="s">
        <v>469</v>
      </c>
      <c r="E408" s="78">
        <v>1326</v>
      </c>
      <c r="F408" s="32">
        <v>1549</v>
      </c>
      <c r="G408" s="32">
        <f t="shared" si="8"/>
        <v>223</v>
      </c>
      <c r="H408" s="32">
        <v>1182</v>
      </c>
      <c r="I408" s="32">
        <f t="shared" si="9"/>
        <v>367</v>
      </c>
      <c r="J408" s="75">
        <v>0.2369</v>
      </c>
      <c r="K408" s="32">
        <v>1513</v>
      </c>
      <c r="L408" s="56"/>
      <c r="M408" s="35">
        <f t="shared" si="10"/>
        <v>1182</v>
      </c>
      <c r="N408" s="35">
        <f t="shared" si="11"/>
        <v>331</v>
      </c>
      <c r="O408" s="36">
        <f t="shared" si="7"/>
        <v>0.21877065432914738</v>
      </c>
    </row>
    <row r="409" spans="1:15" x14ac:dyDescent="0.25">
      <c r="A409" s="39">
        <v>40501</v>
      </c>
      <c r="B409" s="30" t="s">
        <v>39</v>
      </c>
      <c r="C409" s="73" t="s">
        <v>470</v>
      </c>
      <c r="D409" s="44" t="s">
        <v>471</v>
      </c>
      <c r="E409" s="77">
        <v>116</v>
      </c>
      <c r="F409" s="39">
        <v>117</v>
      </c>
      <c r="G409" s="39">
        <f t="shared" si="8"/>
        <v>1</v>
      </c>
      <c r="H409" s="39">
        <v>89</v>
      </c>
      <c r="I409" s="39">
        <f t="shared" si="9"/>
        <v>28</v>
      </c>
      <c r="J409" s="75">
        <v>0.23930000000000001</v>
      </c>
      <c r="K409" s="39">
        <v>104</v>
      </c>
      <c r="L409" s="56"/>
      <c r="M409" s="34">
        <f t="shared" si="10"/>
        <v>89</v>
      </c>
      <c r="N409" s="34">
        <f t="shared" si="11"/>
        <v>15</v>
      </c>
      <c r="O409" s="36">
        <f t="shared" si="7"/>
        <v>0.14423076923076922</v>
      </c>
    </row>
    <row r="410" spans="1:15" x14ac:dyDescent="0.25">
      <c r="A410" s="39">
        <v>40502</v>
      </c>
      <c r="B410" s="30" t="s">
        <v>39</v>
      </c>
      <c r="C410" s="73" t="s">
        <v>470</v>
      </c>
      <c r="D410" s="44" t="s">
        <v>472</v>
      </c>
      <c r="E410" s="77">
        <v>811</v>
      </c>
      <c r="F410" s="39">
        <v>840</v>
      </c>
      <c r="G410" s="39">
        <f t="shared" si="8"/>
        <v>29</v>
      </c>
      <c r="H410" s="39">
        <v>785</v>
      </c>
      <c r="I410" s="39">
        <f t="shared" si="9"/>
        <v>55</v>
      </c>
      <c r="J410" s="75">
        <v>6.5500000000000003E-2</v>
      </c>
      <c r="K410" s="39">
        <v>817</v>
      </c>
      <c r="L410" s="56"/>
      <c r="M410" s="34">
        <f t="shared" si="10"/>
        <v>785</v>
      </c>
      <c r="N410" s="34">
        <f t="shared" si="11"/>
        <v>32</v>
      </c>
      <c r="O410" s="36">
        <f t="shared" si="7"/>
        <v>3.9167686658506728E-2</v>
      </c>
    </row>
    <row r="411" spans="1:15" x14ac:dyDescent="0.25">
      <c r="A411" s="39">
        <v>40503</v>
      </c>
      <c r="B411" s="30" t="s">
        <v>39</v>
      </c>
      <c r="C411" s="73" t="s">
        <v>470</v>
      </c>
      <c r="D411" s="44" t="s">
        <v>473</v>
      </c>
      <c r="E411" s="78">
        <v>1773</v>
      </c>
      <c r="F411" s="32">
        <v>2149</v>
      </c>
      <c r="G411" s="32">
        <f t="shared" si="8"/>
        <v>376</v>
      </c>
      <c r="H411" s="32">
        <v>1698</v>
      </c>
      <c r="I411" s="32">
        <f t="shared" si="9"/>
        <v>451</v>
      </c>
      <c r="J411" s="75">
        <v>0.2099</v>
      </c>
      <c r="K411" s="32">
        <v>2094</v>
      </c>
      <c r="L411" s="56"/>
      <c r="M411" s="35">
        <f t="shared" si="10"/>
        <v>1698</v>
      </c>
      <c r="N411" s="35">
        <f t="shared" si="11"/>
        <v>396</v>
      </c>
      <c r="O411" s="36">
        <f t="shared" si="7"/>
        <v>0.18911174785100288</v>
      </c>
    </row>
    <row r="412" spans="1:15" x14ac:dyDescent="0.25">
      <c r="A412" s="39">
        <v>40504</v>
      </c>
      <c r="B412" s="30" t="s">
        <v>39</v>
      </c>
      <c r="C412" s="73" t="s">
        <v>470</v>
      </c>
      <c r="D412" s="44" t="s">
        <v>474</v>
      </c>
      <c r="E412" s="78">
        <v>1238</v>
      </c>
      <c r="F412" s="32">
        <v>1427</v>
      </c>
      <c r="G412" s="32">
        <f t="shared" si="8"/>
        <v>189</v>
      </c>
      <c r="H412" s="39">
        <v>901</v>
      </c>
      <c r="I412" s="32">
        <f t="shared" si="9"/>
        <v>526</v>
      </c>
      <c r="J412" s="75">
        <v>0.36859999999999998</v>
      </c>
      <c r="K412" s="32">
        <v>1357</v>
      </c>
      <c r="L412" s="56"/>
      <c r="M412" s="34">
        <f t="shared" si="10"/>
        <v>901</v>
      </c>
      <c r="N412" s="35">
        <f t="shared" si="11"/>
        <v>456</v>
      </c>
      <c r="O412" s="36">
        <f t="shared" si="7"/>
        <v>0.33603537214443624</v>
      </c>
    </row>
    <row r="413" spans="1:15" x14ac:dyDescent="0.25">
      <c r="A413" s="39">
        <v>40505</v>
      </c>
      <c r="B413" s="30" t="s">
        <v>39</v>
      </c>
      <c r="C413" s="73" t="s">
        <v>470</v>
      </c>
      <c r="D413" s="44" t="s">
        <v>470</v>
      </c>
      <c r="E413" s="78">
        <v>1904</v>
      </c>
      <c r="F413" s="32">
        <v>3718</v>
      </c>
      <c r="G413" s="32">
        <f t="shared" si="8"/>
        <v>1814</v>
      </c>
      <c r="H413" s="32">
        <v>1671</v>
      </c>
      <c r="I413" s="32">
        <f t="shared" si="9"/>
        <v>2047</v>
      </c>
      <c r="J413" s="75">
        <v>0.55059999999999998</v>
      </c>
      <c r="K413" s="32">
        <v>3688</v>
      </c>
      <c r="L413" s="56"/>
      <c r="M413" s="35">
        <f t="shared" si="10"/>
        <v>1671</v>
      </c>
      <c r="N413" s="35">
        <f t="shared" si="11"/>
        <v>2017</v>
      </c>
      <c r="O413" s="36">
        <f t="shared" si="7"/>
        <v>0.5469088937093276</v>
      </c>
    </row>
    <row r="414" spans="1:15" x14ac:dyDescent="0.25">
      <c r="A414" s="39">
        <v>40506</v>
      </c>
      <c r="B414" s="30" t="s">
        <v>39</v>
      </c>
      <c r="C414" s="73" t="s">
        <v>470</v>
      </c>
      <c r="D414" s="44" t="s">
        <v>475</v>
      </c>
      <c r="E414" s="78">
        <v>964</v>
      </c>
      <c r="F414" s="32">
        <v>1147</v>
      </c>
      <c r="G414" s="32">
        <f t="shared" si="8"/>
        <v>183</v>
      </c>
      <c r="H414" s="39">
        <v>723</v>
      </c>
      <c r="I414" s="32">
        <f t="shared" si="9"/>
        <v>424</v>
      </c>
      <c r="J414" s="75">
        <v>0.36969999999999997</v>
      </c>
      <c r="K414" s="32">
        <v>1126</v>
      </c>
      <c r="L414" s="56"/>
      <c r="M414" s="34">
        <f t="shared" si="10"/>
        <v>723</v>
      </c>
      <c r="N414" s="35">
        <f t="shared" si="11"/>
        <v>403</v>
      </c>
      <c r="O414" s="36">
        <f t="shared" si="7"/>
        <v>0.35790408525754885</v>
      </c>
    </row>
    <row r="415" spans="1:15" x14ac:dyDescent="0.25">
      <c r="A415" s="39">
        <v>40507</v>
      </c>
      <c r="B415" s="30" t="s">
        <v>39</v>
      </c>
      <c r="C415" s="73" t="s">
        <v>470</v>
      </c>
      <c r="D415" s="44" t="s">
        <v>144</v>
      </c>
      <c r="E415" s="77">
        <v>630</v>
      </c>
      <c r="F415" s="39">
        <v>678</v>
      </c>
      <c r="G415" s="39">
        <f t="shared" si="8"/>
        <v>48</v>
      </c>
      <c r="H415" s="39">
        <v>416</v>
      </c>
      <c r="I415" s="39">
        <f t="shared" si="9"/>
        <v>262</v>
      </c>
      <c r="J415" s="75">
        <v>0.38640000000000002</v>
      </c>
      <c r="K415" s="39">
        <v>660</v>
      </c>
      <c r="L415" s="56"/>
      <c r="M415" s="34">
        <f t="shared" si="10"/>
        <v>416</v>
      </c>
      <c r="N415" s="34">
        <f t="shared" si="11"/>
        <v>244</v>
      </c>
      <c r="O415" s="36">
        <f t="shared" si="7"/>
        <v>0.36969696969696969</v>
      </c>
    </row>
    <row r="416" spans="1:15" x14ac:dyDescent="0.25">
      <c r="A416" s="39">
        <v>40508</v>
      </c>
      <c r="B416" s="30" t="s">
        <v>39</v>
      </c>
      <c r="C416" s="73" t="s">
        <v>470</v>
      </c>
      <c r="D416" s="44" t="s">
        <v>476</v>
      </c>
      <c r="E416" s="78">
        <v>920</v>
      </c>
      <c r="F416" s="32">
        <v>1003</v>
      </c>
      <c r="G416" s="32">
        <f t="shared" si="8"/>
        <v>83</v>
      </c>
      <c r="H416" s="39">
        <v>603</v>
      </c>
      <c r="I416" s="32">
        <f t="shared" si="9"/>
        <v>400</v>
      </c>
      <c r="J416" s="75">
        <v>0.39879999999999999</v>
      </c>
      <c r="K416" s="39">
        <v>967</v>
      </c>
      <c r="L416" s="56"/>
      <c r="M416" s="34">
        <f t="shared" si="10"/>
        <v>603</v>
      </c>
      <c r="N416" s="34">
        <f t="shared" si="11"/>
        <v>364</v>
      </c>
      <c r="O416" s="36">
        <f t="shared" si="7"/>
        <v>0.37642192347466391</v>
      </c>
    </row>
    <row r="417" spans="1:15" x14ac:dyDescent="0.25">
      <c r="A417" s="39">
        <v>40509</v>
      </c>
      <c r="B417" s="30" t="s">
        <v>39</v>
      </c>
      <c r="C417" s="73" t="s">
        <v>470</v>
      </c>
      <c r="D417" s="44" t="s">
        <v>477</v>
      </c>
      <c r="E417" s="77">
        <v>555</v>
      </c>
      <c r="F417" s="39">
        <v>574</v>
      </c>
      <c r="G417" s="39">
        <f t="shared" si="8"/>
        <v>19</v>
      </c>
      <c r="H417" s="39">
        <v>515</v>
      </c>
      <c r="I417" s="39">
        <f t="shared" si="9"/>
        <v>59</v>
      </c>
      <c r="J417" s="75">
        <v>0.1028</v>
      </c>
      <c r="K417" s="39">
        <v>572</v>
      </c>
      <c r="L417" s="56"/>
      <c r="M417" s="34">
        <f t="shared" si="10"/>
        <v>515</v>
      </c>
      <c r="N417" s="34">
        <f t="shared" si="11"/>
        <v>57</v>
      </c>
      <c r="O417" s="36">
        <f t="shared" si="7"/>
        <v>9.9650349650349648E-2</v>
      </c>
    </row>
    <row r="418" spans="1:15" x14ac:dyDescent="0.25">
      <c r="A418" s="39">
        <v>40510</v>
      </c>
      <c r="B418" s="30" t="s">
        <v>39</v>
      </c>
      <c r="C418" s="73" t="s">
        <v>470</v>
      </c>
      <c r="D418" s="44" t="s">
        <v>478</v>
      </c>
      <c r="E418" s="77">
        <v>904</v>
      </c>
      <c r="F418" s="39">
        <v>904</v>
      </c>
      <c r="G418" s="39">
        <f t="shared" si="8"/>
        <v>0</v>
      </c>
      <c r="H418" s="39">
        <v>904</v>
      </c>
      <c r="I418" s="39">
        <f t="shared" si="9"/>
        <v>0</v>
      </c>
      <c r="J418" s="75">
        <v>0</v>
      </c>
      <c r="K418" s="39">
        <v>904</v>
      </c>
      <c r="L418" s="56"/>
      <c r="M418" s="34">
        <f t="shared" si="10"/>
        <v>904</v>
      </c>
      <c r="N418" s="34">
        <f t="shared" si="11"/>
        <v>0</v>
      </c>
      <c r="O418" s="36">
        <f t="shared" si="7"/>
        <v>0</v>
      </c>
    </row>
    <row r="419" spans="1:15" x14ac:dyDescent="0.25">
      <c r="A419" s="39">
        <v>40511</v>
      </c>
      <c r="B419" s="30" t="s">
        <v>39</v>
      </c>
      <c r="C419" s="73" t="s">
        <v>470</v>
      </c>
      <c r="D419" s="44" t="s">
        <v>479</v>
      </c>
      <c r="E419" s="77">
        <v>671</v>
      </c>
      <c r="F419" s="39">
        <v>723</v>
      </c>
      <c r="G419" s="39">
        <f t="shared" si="8"/>
        <v>52</v>
      </c>
      <c r="H419" s="39">
        <v>403</v>
      </c>
      <c r="I419" s="39">
        <f t="shared" si="9"/>
        <v>320</v>
      </c>
      <c r="J419" s="75">
        <v>0.44259999999999999</v>
      </c>
      <c r="K419" s="39">
        <v>703</v>
      </c>
      <c r="L419" s="56"/>
      <c r="M419" s="34">
        <f t="shared" si="10"/>
        <v>403</v>
      </c>
      <c r="N419" s="34">
        <f t="shared" si="11"/>
        <v>300</v>
      </c>
      <c r="O419" s="36">
        <f t="shared" si="7"/>
        <v>0.4267425320056899</v>
      </c>
    </row>
    <row r="420" spans="1:15" x14ac:dyDescent="0.25">
      <c r="A420" s="39">
        <v>40512</v>
      </c>
      <c r="B420" s="30" t="s">
        <v>39</v>
      </c>
      <c r="C420" s="73" t="s">
        <v>470</v>
      </c>
      <c r="D420" s="44" t="s">
        <v>480</v>
      </c>
      <c r="E420" s="77">
        <v>600</v>
      </c>
      <c r="F420" s="39">
        <v>704</v>
      </c>
      <c r="G420" s="39">
        <f t="shared" si="8"/>
        <v>104</v>
      </c>
      <c r="H420" s="39">
        <v>501</v>
      </c>
      <c r="I420" s="39">
        <f t="shared" si="9"/>
        <v>203</v>
      </c>
      <c r="J420" s="75">
        <v>0.28839999999999999</v>
      </c>
      <c r="K420" s="39">
        <v>687</v>
      </c>
      <c r="L420" s="56"/>
      <c r="M420" s="34">
        <f t="shared" si="10"/>
        <v>501</v>
      </c>
      <c r="N420" s="34">
        <f t="shared" si="11"/>
        <v>186</v>
      </c>
      <c r="O420" s="36">
        <f t="shared" si="7"/>
        <v>0.27074235807860264</v>
      </c>
    </row>
    <row r="421" spans="1:15" x14ac:dyDescent="0.25">
      <c r="A421" s="39">
        <v>40513</v>
      </c>
      <c r="B421" s="30" t="s">
        <v>39</v>
      </c>
      <c r="C421" s="73" t="s">
        <v>470</v>
      </c>
      <c r="D421" s="44" t="s">
        <v>481</v>
      </c>
      <c r="E421" s="77">
        <v>634</v>
      </c>
      <c r="F421" s="39">
        <v>664</v>
      </c>
      <c r="G421" s="39">
        <f t="shared" si="8"/>
        <v>30</v>
      </c>
      <c r="H421" s="39">
        <v>551</v>
      </c>
      <c r="I421" s="39">
        <f t="shared" si="9"/>
        <v>113</v>
      </c>
      <c r="J421" s="75">
        <v>0.17019999999999999</v>
      </c>
      <c r="K421" s="39">
        <v>660</v>
      </c>
      <c r="L421" s="56"/>
      <c r="M421" s="34">
        <f t="shared" si="10"/>
        <v>551</v>
      </c>
      <c r="N421" s="34">
        <f t="shared" si="11"/>
        <v>109</v>
      </c>
      <c r="O421" s="36">
        <f t="shared" si="7"/>
        <v>0.16515151515151516</v>
      </c>
    </row>
    <row r="422" spans="1:15" x14ac:dyDescent="0.25">
      <c r="A422" s="39">
        <v>40514</v>
      </c>
      <c r="B422" s="30" t="s">
        <v>39</v>
      </c>
      <c r="C422" s="73" t="s">
        <v>470</v>
      </c>
      <c r="D422" s="44" t="s">
        <v>482</v>
      </c>
      <c r="E422" s="77">
        <v>801</v>
      </c>
      <c r="F422" s="39">
        <v>901</v>
      </c>
      <c r="G422" s="39">
        <f t="shared" si="8"/>
        <v>100</v>
      </c>
      <c r="H422" s="39">
        <v>313</v>
      </c>
      <c r="I422" s="39">
        <f t="shared" si="9"/>
        <v>588</v>
      </c>
      <c r="J422" s="75">
        <v>0.65259999999999996</v>
      </c>
      <c r="K422" s="39">
        <v>878</v>
      </c>
      <c r="L422" s="56"/>
      <c r="M422" s="34">
        <f t="shared" si="10"/>
        <v>313</v>
      </c>
      <c r="N422" s="34">
        <f t="shared" si="11"/>
        <v>565</v>
      </c>
      <c r="O422" s="36">
        <f t="shared" si="7"/>
        <v>0.64350797266514803</v>
      </c>
    </row>
    <row r="423" spans="1:15" x14ac:dyDescent="0.25">
      <c r="A423" s="39">
        <v>40515</v>
      </c>
      <c r="B423" s="30" t="s">
        <v>39</v>
      </c>
      <c r="C423" s="73" t="s">
        <v>470</v>
      </c>
      <c r="D423" s="44" t="s">
        <v>483</v>
      </c>
      <c r="E423" s="77">
        <v>546</v>
      </c>
      <c r="F423" s="39">
        <v>687</v>
      </c>
      <c r="G423" s="39">
        <f t="shared" si="8"/>
        <v>141</v>
      </c>
      <c r="H423" s="39">
        <v>56</v>
      </c>
      <c r="I423" s="39">
        <f t="shared" si="9"/>
        <v>631</v>
      </c>
      <c r="J423" s="75">
        <v>0.91849999999999998</v>
      </c>
      <c r="K423" s="39">
        <v>677</v>
      </c>
      <c r="L423" s="56"/>
      <c r="M423" s="34">
        <f t="shared" si="10"/>
        <v>56</v>
      </c>
      <c r="N423" s="34">
        <f t="shared" si="11"/>
        <v>621</v>
      </c>
      <c r="O423" s="36">
        <f t="shared" si="7"/>
        <v>0.91728212703101919</v>
      </c>
    </row>
    <row r="424" spans="1:15" x14ac:dyDescent="0.25">
      <c r="A424" s="39">
        <v>40516</v>
      </c>
      <c r="B424" s="30" t="s">
        <v>39</v>
      </c>
      <c r="C424" s="73" t="s">
        <v>470</v>
      </c>
      <c r="D424" s="44" t="s">
        <v>484</v>
      </c>
      <c r="E424" s="77">
        <v>427</v>
      </c>
      <c r="F424" s="39">
        <v>799</v>
      </c>
      <c r="G424" s="39">
        <f t="shared" si="8"/>
        <v>372</v>
      </c>
      <c r="H424" s="39">
        <v>121</v>
      </c>
      <c r="I424" s="39">
        <f t="shared" si="9"/>
        <v>678</v>
      </c>
      <c r="J424" s="75">
        <v>0.84860000000000002</v>
      </c>
      <c r="K424" s="39">
        <v>817</v>
      </c>
      <c r="L424" s="56"/>
      <c r="M424" s="34">
        <f t="shared" si="10"/>
        <v>121</v>
      </c>
      <c r="N424" s="34">
        <f t="shared" si="11"/>
        <v>696</v>
      </c>
      <c r="O424" s="36">
        <f t="shared" si="7"/>
        <v>0.85189718482252141</v>
      </c>
    </row>
    <row r="425" spans="1:15" x14ac:dyDescent="0.25">
      <c r="A425" s="39">
        <v>40517</v>
      </c>
      <c r="B425" s="30" t="s">
        <v>39</v>
      </c>
      <c r="C425" s="73" t="s">
        <v>470</v>
      </c>
      <c r="D425" s="44" t="s">
        <v>485</v>
      </c>
      <c r="E425" s="78">
        <v>1191</v>
      </c>
      <c r="F425" s="32">
        <v>1507</v>
      </c>
      <c r="G425" s="32">
        <f t="shared" si="8"/>
        <v>316</v>
      </c>
      <c r="H425" s="39">
        <v>537</v>
      </c>
      <c r="I425" s="32">
        <f t="shared" si="9"/>
        <v>970</v>
      </c>
      <c r="J425" s="75">
        <v>0.64370000000000005</v>
      </c>
      <c r="K425" s="32">
        <v>1483</v>
      </c>
      <c r="L425" s="56"/>
      <c r="M425" s="34">
        <f t="shared" si="10"/>
        <v>537</v>
      </c>
      <c r="N425" s="35">
        <f t="shared" si="11"/>
        <v>946</v>
      </c>
      <c r="O425" s="36">
        <f t="shared" si="7"/>
        <v>0.63789615643964936</v>
      </c>
    </row>
    <row r="426" spans="1:15" x14ac:dyDescent="0.25">
      <c r="A426" s="39">
        <v>40518</v>
      </c>
      <c r="B426" s="30" t="s">
        <v>39</v>
      </c>
      <c r="C426" s="73" t="s">
        <v>470</v>
      </c>
      <c r="D426" s="44" t="s">
        <v>486</v>
      </c>
      <c r="E426" s="77">
        <v>535</v>
      </c>
      <c r="F426" s="39">
        <v>617</v>
      </c>
      <c r="G426" s="39">
        <f t="shared" si="8"/>
        <v>82</v>
      </c>
      <c r="H426" s="39">
        <v>457</v>
      </c>
      <c r="I426" s="39">
        <f t="shared" si="9"/>
        <v>160</v>
      </c>
      <c r="J426" s="75">
        <v>0.25929999999999997</v>
      </c>
      <c r="K426" s="39">
        <v>598</v>
      </c>
      <c r="L426" s="56"/>
      <c r="M426" s="34">
        <f t="shared" si="10"/>
        <v>457</v>
      </c>
      <c r="N426" s="34">
        <f t="shared" si="11"/>
        <v>141</v>
      </c>
      <c r="O426" s="36">
        <f t="shared" si="7"/>
        <v>0.23578595317725753</v>
      </c>
    </row>
    <row r="427" spans="1:15" x14ac:dyDescent="0.25">
      <c r="A427" s="39">
        <v>40519</v>
      </c>
      <c r="B427" s="30" t="s">
        <v>39</v>
      </c>
      <c r="C427" s="73" t="s">
        <v>470</v>
      </c>
      <c r="D427" s="44" t="s">
        <v>487</v>
      </c>
      <c r="E427" s="78">
        <v>1856</v>
      </c>
      <c r="F427" s="32">
        <v>2173</v>
      </c>
      <c r="G427" s="32">
        <f t="shared" si="8"/>
        <v>317</v>
      </c>
      <c r="H427" s="32">
        <v>1535</v>
      </c>
      <c r="I427" s="32">
        <f t="shared" si="9"/>
        <v>638</v>
      </c>
      <c r="J427" s="75">
        <v>0.29360000000000003</v>
      </c>
      <c r="K427" s="32">
        <v>2158</v>
      </c>
      <c r="L427" s="56"/>
      <c r="M427" s="35">
        <f t="shared" si="10"/>
        <v>1535</v>
      </c>
      <c r="N427" s="35">
        <f t="shared" si="11"/>
        <v>623</v>
      </c>
      <c r="O427" s="36">
        <f t="shared" si="7"/>
        <v>0.28869323447636702</v>
      </c>
    </row>
    <row r="428" spans="1:15" x14ac:dyDescent="0.25">
      <c r="A428" s="39">
        <v>40520</v>
      </c>
      <c r="B428" s="30" t="s">
        <v>39</v>
      </c>
      <c r="C428" s="73" t="s">
        <v>470</v>
      </c>
      <c r="D428" s="44" t="s">
        <v>488</v>
      </c>
      <c r="E428" s="78">
        <v>11743</v>
      </c>
      <c r="F428" s="32">
        <v>12121</v>
      </c>
      <c r="G428" s="32">
        <f t="shared" si="8"/>
        <v>378</v>
      </c>
      <c r="H428" s="32">
        <v>5126</v>
      </c>
      <c r="I428" s="32">
        <f t="shared" si="9"/>
        <v>6995</v>
      </c>
      <c r="J428" s="75">
        <v>0.57709999999999995</v>
      </c>
      <c r="K428" s="32">
        <v>11477</v>
      </c>
      <c r="L428" s="56"/>
      <c r="M428" s="35">
        <f t="shared" si="10"/>
        <v>5126</v>
      </c>
      <c r="N428" s="35">
        <f t="shared" si="11"/>
        <v>6351</v>
      </c>
      <c r="O428" s="36">
        <f t="shared" si="7"/>
        <v>0.55336760477476687</v>
      </c>
    </row>
    <row r="429" spans="1:15" x14ac:dyDescent="0.25">
      <c r="A429" s="39">
        <v>40601</v>
      </c>
      <c r="B429" s="30" t="s">
        <v>39</v>
      </c>
      <c r="C429" s="73" t="s">
        <v>489</v>
      </c>
      <c r="D429" s="44" t="s">
        <v>78</v>
      </c>
      <c r="E429" s="77">
        <v>424</v>
      </c>
      <c r="F429" s="39">
        <v>469</v>
      </c>
      <c r="G429" s="39">
        <f t="shared" si="8"/>
        <v>45</v>
      </c>
      <c r="H429" s="39">
        <v>223</v>
      </c>
      <c r="I429" s="39">
        <f t="shared" si="9"/>
        <v>246</v>
      </c>
      <c r="J429" s="75">
        <v>0.52449999999999997</v>
      </c>
      <c r="K429" s="39">
        <v>432</v>
      </c>
      <c r="L429" s="56"/>
      <c r="M429" s="34">
        <f t="shared" si="10"/>
        <v>223</v>
      </c>
      <c r="N429" s="34">
        <f t="shared" si="11"/>
        <v>209</v>
      </c>
      <c r="O429" s="36">
        <f t="shared" si="7"/>
        <v>0.48379629629629628</v>
      </c>
    </row>
    <row r="430" spans="1:15" x14ac:dyDescent="0.25">
      <c r="A430" s="39">
        <v>40602</v>
      </c>
      <c r="B430" s="30" t="s">
        <v>39</v>
      </c>
      <c r="C430" s="73" t="s">
        <v>489</v>
      </c>
      <c r="D430" s="44" t="s">
        <v>490</v>
      </c>
      <c r="E430" s="77">
        <v>347</v>
      </c>
      <c r="F430" s="39">
        <v>685</v>
      </c>
      <c r="G430" s="39">
        <f t="shared" si="8"/>
        <v>338</v>
      </c>
      <c r="H430" s="39">
        <v>207</v>
      </c>
      <c r="I430" s="39">
        <f t="shared" si="9"/>
        <v>478</v>
      </c>
      <c r="J430" s="75">
        <v>0.69779999999999998</v>
      </c>
      <c r="K430" s="39">
        <v>685</v>
      </c>
      <c r="L430" s="56"/>
      <c r="M430" s="34">
        <f t="shared" si="10"/>
        <v>207</v>
      </c>
      <c r="N430" s="34">
        <f t="shared" si="11"/>
        <v>478</v>
      </c>
      <c r="O430" s="36">
        <f t="shared" si="7"/>
        <v>0.69781021897810214</v>
      </c>
    </row>
    <row r="431" spans="1:15" x14ac:dyDescent="0.25">
      <c r="A431" s="39">
        <v>40603</v>
      </c>
      <c r="B431" s="30" t="s">
        <v>39</v>
      </c>
      <c r="C431" s="73" t="s">
        <v>489</v>
      </c>
      <c r="D431" s="44" t="s">
        <v>491</v>
      </c>
      <c r="E431" s="78">
        <v>2041</v>
      </c>
      <c r="F431" s="32">
        <v>3307</v>
      </c>
      <c r="G431" s="32">
        <f t="shared" si="8"/>
        <v>1266</v>
      </c>
      <c r="H431" s="39">
        <v>736</v>
      </c>
      <c r="I431" s="32">
        <f t="shared" si="9"/>
        <v>2571</v>
      </c>
      <c r="J431" s="75">
        <v>0</v>
      </c>
      <c r="K431" s="32">
        <v>3275</v>
      </c>
      <c r="L431" s="29">
        <v>96</v>
      </c>
      <c r="M431" s="34">
        <f t="shared" si="10"/>
        <v>832</v>
      </c>
      <c r="N431" s="35">
        <f t="shared" si="11"/>
        <v>2443</v>
      </c>
      <c r="O431" s="36">
        <f t="shared" si="7"/>
        <v>0.74595419847328248</v>
      </c>
    </row>
    <row r="432" spans="1:15" x14ac:dyDescent="0.25">
      <c r="A432" s="39">
        <v>40604</v>
      </c>
      <c r="B432" s="30" t="s">
        <v>39</v>
      </c>
      <c r="C432" s="73" t="s">
        <v>489</v>
      </c>
      <c r="D432" s="44" t="s">
        <v>492</v>
      </c>
      <c r="E432" s="77">
        <v>502</v>
      </c>
      <c r="F432" s="39">
        <v>684</v>
      </c>
      <c r="G432" s="39">
        <f t="shared" si="8"/>
        <v>182</v>
      </c>
      <c r="H432" s="39">
        <v>312</v>
      </c>
      <c r="I432" s="39">
        <f t="shared" si="9"/>
        <v>372</v>
      </c>
      <c r="J432" s="75">
        <v>0.54390000000000005</v>
      </c>
      <c r="K432" s="39">
        <v>673</v>
      </c>
      <c r="L432" s="56"/>
      <c r="M432" s="34">
        <f t="shared" si="10"/>
        <v>312</v>
      </c>
      <c r="N432" s="34">
        <f t="shared" si="11"/>
        <v>361</v>
      </c>
      <c r="O432" s="36">
        <f t="shared" si="7"/>
        <v>0.53640416047548289</v>
      </c>
    </row>
    <row r="433" spans="1:15" x14ac:dyDescent="0.25">
      <c r="A433" s="39">
        <v>40605</v>
      </c>
      <c r="B433" s="30" t="s">
        <v>39</v>
      </c>
      <c r="C433" s="73" t="s">
        <v>489</v>
      </c>
      <c r="D433" s="44" t="s">
        <v>493</v>
      </c>
      <c r="E433" s="77">
        <v>550</v>
      </c>
      <c r="F433" s="39">
        <v>607</v>
      </c>
      <c r="G433" s="39">
        <f t="shared" si="8"/>
        <v>57</v>
      </c>
      <c r="H433" s="39">
        <v>398</v>
      </c>
      <c r="I433" s="39">
        <f t="shared" si="9"/>
        <v>209</v>
      </c>
      <c r="J433" s="75">
        <v>0.34429999999999999</v>
      </c>
      <c r="K433" s="39">
        <v>599</v>
      </c>
      <c r="L433" s="56"/>
      <c r="M433" s="34">
        <f t="shared" si="10"/>
        <v>398</v>
      </c>
      <c r="N433" s="34">
        <f t="shared" si="11"/>
        <v>201</v>
      </c>
      <c r="O433" s="36">
        <f t="shared" si="7"/>
        <v>0.335559265442404</v>
      </c>
    </row>
    <row r="434" spans="1:15" x14ac:dyDescent="0.25">
      <c r="A434" s="39">
        <v>40606</v>
      </c>
      <c r="B434" s="30" t="s">
        <v>39</v>
      </c>
      <c r="C434" s="73" t="s">
        <v>489</v>
      </c>
      <c r="D434" s="44" t="s">
        <v>494</v>
      </c>
      <c r="E434" s="90">
        <v>2713</v>
      </c>
      <c r="F434" s="32">
        <v>3450</v>
      </c>
      <c r="G434" s="32">
        <f t="shared" si="8"/>
        <v>737</v>
      </c>
      <c r="H434" s="39">
        <v>452</v>
      </c>
      <c r="I434" s="32">
        <f t="shared" si="9"/>
        <v>2998</v>
      </c>
      <c r="J434" s="75">
        <v>0.86899999999999999</v>
      </c>
      <c r="K434" s="32">
        <v>3451</v>
      </c>
      <c r="L434" s="56"/>
      <c r="M434" s="34">
        <f t="shared" si="10"/>
        <v>452</v>
      </c>
      <c r="N434" s="35">
        <f t="shared" si="11"/>
        <v>2999</v>
      </c>
      <c r="O434" s="36">
        <f t="shared" si="7"/>
        <v>0.86902347145754855</v>
      </c>
    </row>
    <row r="435" spans="1:15" x14ac:dyDescent="0.25">
      <c r="A435" s="39">
        <v>40607</v>
      </c>
      <c r="B435" s="30" t="s">
        <v>39</v>
      </c>
      <c r="C435" s="73" t="s">
        <v>489</v>
      </c>
      <c r="D435" s="44" t="s">
        <v>495</v>
      </c>
      <c r="E435" s="91">
        <v>442</v>
      </c>
      <c r="F435" s="39">
        <v>448</v>
      </c>
      <c r="G435" s="39">
        <f t="shared" si="8"/>
        <v>6</v>
      </c>
      <c r="H435" s="39">
        <v>293</v>
      </c>
      <c r="I435" s="39">
        <f t="shared" si="9"/>
        <v>155</v>
      </c>
      <c r="J435" s="75">
        <v>0.34599999999999997</v>
      </c>
      <c r="K435" s="39">
        <v>419</v>
      </c>
      <c r="L435" s="56"/>
      <c r="M435" s="34">
        <f t="shared" si="10"/>
        <v>293</v>
      </c>
      <c r="N435" s="34">
        <f t="shared" si="11"/>
        <v>126</v>
      </c>
      <c r="O435" s="36">
        <f t="shared" si="7"/>
        <v>0.30071599045346065</v>
      </c>
    </row>
    <row r="436" spans="1:15" x14ac:dyDescent="0.25">
      <c r="A436" s="39">
        <v>40608</v>
      </c>
      <c r="B436" s="30" t="s">
        <v>39</v>
      </c>
      <c r="C436" s="73" t="s">
        <v>489</v>
      </c>
      <c r="D436" s="44" t="s">
        <v>496</v>
      </c>
      <c r="E436" s="90">
        <v>3374</v>
      </c>
      <c r="F436" s="32">
        <v>4034</v>
      </c>
      <c r="G436" s="32">
        <f t="shared" si="8"/>
        <v>660</v>
      </c>
      <c r="H436" s="32">
        <v>1131</v>
      </c>
      <c r="I436" s="32">
        <f t="shared" si="9"/>
        <v>2903</v>
      </c>
      <c r="J436" s="75">
        <v>0.71960000000000002</v>
      </c>
      <c r="K436" s="32">
        <v>3963</v>
      </c>
      <c r="L436" s="56"/>
      <c r="M436" s="35">
        <f t="shared" si="10"/>
        <v>1131</v>
      </c>
      <c r="N436" s="35">
        <f t="shared" si="11"/>
        <v>2832</v>
      </c>
      <c r="O436" s="36">
        <f t="shared" si="7"/>
        <v>0.71461014383043153</v>
      </c>
    </row>
    <row r="437" spans="1:15" x14ac:dyDescent="0.25">
      <c r="A437" s="39">
        <v>40701</v>
      </c>
      <c r="B437" s="30" t="s">
        <v>39</v>
      </c>
      <c r="C437" s="73" t="s">
        <v>497</v>
      </c>
      <c r="D437" s="44" t="s">
        <v>498</v>
      </c>
      <c r="E437" s="91">
        <v>160</v>
      </c>
      <c r="F437" s="39">
        <v>153</v>
      </c>
      <c r="G437" s="39">
        <f t="shared" si="8"/>
        <v>-7</v>
      </c>
      <c r="H437" s="39">
        <v>39</v>
      </c>
      <c r="I437" s="39">
        <f t="shared" si="9"/>
        <v>114</v>
      </c>
      <c r="J437" s="75">
        <v>0.74509999999999998</v>
      </c>
      <c r="K437" s="39">
        <v>132</v>
      </c>
      <c r="L437" s="56"/>
      <c r="M437" s="34">
        <f t="shared" si="10"/>
        <v>39</v>
      </c>
      <c r="N437" s="34">
        <f t="shared" si="11"/>
        <v>93</v>
      </c>
      <c r="O437" s="36">
        <f t="shared" si="7"/>
        <v>0.70454545454545459</v>
      </c>
    </row>
    <row r="438" spans="1:15" x14ac:dyDescent="0.25">
      <c r="A438" s="39">
        <v>40702</v>
      </c>
      <c r="B438" s="30" t="s">
        <v>39</v>
      </c>
      <c r="C438" s="73" t="s">
        <v>497</v>
      </c>
      <c r="D438" s="44" t="s">
        <v>499</v>
      </c>
      <c r="E438" s="90">
        <v>2701</v>
      </c>
      <c r="F438" s="32">
        <v>2766</v>
      </c>
      <c r="G438" s="32">
        <f t="shared" si="8"/>
        <v>65</v>
      </c>
      <c r="H438" s="32">
        <v>2123</v>
      </c>
      <c r="I438" s="32">
        <f t="shared" si="9"/>
        <v>643</v>
      </c>
      <c r="J438" s="75">
        <v>0.23250000000000001</v>
      </c>
      <c r="K438" s="32">
        <v>2679</v>
      </c>
      <c r="L438" s="56"/>
      <c r="M438" s="35">
        <f t="shared" si="10"/>
        <v>2123</v>
      </c>
      <c r="N438" s="35">
        <f t="shared" si="11"/>
        <v>556</v>
      </c>
      <c r="O438" s="36">
        <f t="shared" si="7"/>
        <v>0.20754012691302726</v>
      </c>
    </row>
    <row r="439" spans="1:15" x14ac:dyDescent="0.25">
      <c r="A439" s="39">
        <v>40703</v>
      </c>
      <c r="B439" s="30" t="s">
        <v>39</v>
      </c>
      <c r="C439" s="73" t="s">
        <v>497</v>
      </c>
      <c r="D439" s="44" t="s">
        <v>500</v>
      </c>
      <c r="E439" s="90">
        <v>1917</v>
      </c>
      <c r="F439" s="32">
        <v>2012</v>
      </c>
      <c r="G439" s="32">
        <f t="shared" si="8"/>
        <v>95</v>
      </c>
      <c r="H439" s="32">
        <v>1628</v>
      </c>
      <c r="I439" s="32">
        <f t="shared" si="9"/>
        <v>384</v>
      </c>
      <c r="J439" s="75">
        <v>0.19089999999999999</v>
      </c>
      <c r="K439" s="32">
        <v>2040</v>
      </c>
      <c r="L439" s="29">
        <v>0</v>
      </c>
      <c r="M439" s="35">
        <f t="shared" si="10"/>
        <v>1628</v>
      </c>
      <c r="N439" s="35">
        <f t="shared" si="11"/>
        <v>412</v>
      </c>
      <c r="O439" s="36">
        <f t="shared" si="7"/>
        <v>0.20196078431372549</v>
      </c>
    </row>
    <row r="440" spans="1:15" x14ac:dyDescent="0.25">
      <c r="A440" s="39">
        <v>40704</v>
      </c>
      <c r="B440" s="30" t="s">
        <v>39</v>
      </c>
      <c r="C440" s="73" t="s">
        <v>497</v>
      </c>
      <c r="D440" s="44" t="s">
        <v>497</v>
      </c>
      <c r="E440" s="91"/>
      <c r="F440" s="39">
        <v>0</v>
      </c>
      <c r="G440" s="39">
        <f t="shared" si="8"/>
        <v>0</v>
      </c>
      <c r="H440" s="39">
        <v>0</v>
      </c>
      <c r="I440" s="39">
        <f t="shared" si="9"/>
        <v>0</v>
      </c>
      <c r="J440" s="39" t="s">
        <v>1834</v>
      </c>
      <c r="K440" s="39">
        <v>0</v>
      </c>
      <c r="L440" s="29">
        <v>0</v>
      </c>
      <c r="M440" s="34">
        <f t="shared" si="10"/>
        <v>0</v>
      </c>
      <c r="N440" s="34">
        <f t="shared" si="11"/>
        <v>0</v>
      </c>
      <c r="O440" s="36" t="e">
        <f t="shared" si="7"/>
        <v>#DIV/0!</v>
      </c>
    </row>
    <row r="441" spans="1:15" x14ac:dyDescent="0.25">
      <c r="A441" s="39">
        <v>40705</v>
      </c>
      <c r="B441" s="30" t="s">
        <v>39</v>
      </c>
      <c r="C441" s="73" t="s">
        <v>497</v>
      </c>
      <c r="D441" s="44" t="s">
        <v>501</v>
      </c>
      <c r="E441" s="90">
        <v>951</v>
      </c>
      <c r="F441" s="32">
        <v>1230</v>
      </c>
      <c r="G441" s="32">
        <f t="shared" si="8"/>
        <v>279</v>
      </c>
      <c r="H441" s="39">
        <v>814</v>
      </c>
      <c r="I441" s="32">
        <f t="shared" si="9"/>
        <v>416</v>
      </c>
      <c r="J441" s="75">
        <v>0.3382</v>
      </c>
      <c r="K441" s="32">
        <v>1240</v>
      </c>
      <c r="L441" s="56"/>
      <c r="M441" s="34">
        <f t="shared" si="10"/>
        <v>814</v>
      </c>
      <c r="N441" s="35">
        <f t="shared" si="11"/>
        <v>426</v>
      </c>
      <c r="O441" s="36">
        <f t="shared" si="7"/>
        <v>0.34354838709677421</v>
      </c>
    </row>
    <row r="442" spans="1:15" x14ac:dyDescent="0.25">
      <c r="A442" s="39">
        <v>40706</v>
      </c>
      <c r="B442" s="30" t="s">
        <v>39</v>
      </c>
      <c r="C442" s="73" t="s">
        <v>497</v>
      </c>
      <c r="D442" s="44" t="s">
        <v>502</v>
      </c>
      <c r="E442" s="91">
        <v>621</v>
      </c>
      <c r="F442" s="39">
        <v>613</v>
      </c>
      <c r="G442" s="39">
        <f t="shared" si="8"/>
        <v>-8</v>
      </c>
      <c r="H442" s="39">
        <v>557</v>
      </c>
      <c r="I442" s="39">
        <f t="shared" si="9"/>
        <v>56</v>
      </c>
      <c r="J442" s="75">
        <v>9.1399999999999995E-2</v>
      </c>
      <c r="K442" s="81">
        <v>592</v>
      </c>
      <c r="L442" s="56"/>
      <c r="M442" s="34">
        <f t="shared" si="10"/>
        <v>557</v>
      </c>
      <c r="N442" s="34">
        <f t="shared" si="11"/>
        <v>35</v>
      </c>
      <c r="O442" s="36">
        <f t="shared" si="7"/>
        <v>5.9121621621621621E-2</v>
      </c>
    </row>
    <row r="443" spans="1:15" x14ac:dyDescent="0.25">
      <c r="A443" s="39">
        <v>40801</v>
      </c>
      <c r="B443" s="30" t="s">
        <v>39</v>
      </c>
      <c r="C443" s="73" t="s">
        <v>503</v>
      </c>
      <c r="D443" s="44" t="s">
        <v>504</v>
      </c>
      <c r="E443" s="91">
        <v>731</v>
      </c>
      <c r="F443" s="39">
        <v>555</v>
      </c>
      <c r="G443" s="39">
        <f t="shared" si="8"/>
        <v>-176</v>
      </c>
      <c r="H443" s="39">
        <v>138</v>
      </c>
      <c r="I443" s="39">
        <f t="shared" si="9"/>
        <v>417</v>
      </c>
      <c r="J443" s="75">
        <v>0.75139999999999996</v>
      </c>
      <c r="K443" s="29">
        <v>555</v>
      </c>
      <c r="L443" s="56"/>
      <c r="M443" s="34">
        <f t="shared" si="10"/>
        <v>138</v>
      </c>
      <c r="N443" s="34">
        <f t="shared" si="11"/>
        <v>417</v>
      </c>
      <c r="O443" s="36">
        <f t="shared" si="7"/>
        <v>0.75135135135135134</v>
      </c>
    </row>
    <row r="444" spans="1:15" x14ac:dyDescent="0.25">
      <c r="A444" s="39">
        <v>40802</v>
      </c>
      <c r="B444" s="30" t="s">
        <v>39</v>
      </c>
      <c r="C444" s="73" t="s">
        <v>503</v>
      </c>
      <c r="D444" s="44" t="s">
        <v>505</v>
      </c>
      <c r="E444" s="90">
        <v>1599</v>
      </c>
      <c r="F444" s="32">
        <v>1875</v>
      </c>
      <c r="G444" s="32">
        <f t="shared" si="8"/>
        <v>276</v>
      </c>
      <c r="H444" s="39">
        <v>413</v>
      </c>
      <c r="I444" s="32">
        <f t="shared" si="9"/>
        <v>1462</v>
      </c>
      <c r="J444" s="75">
        <v>0.77969999999999995</v>
      </c>
      <c r="K444" s="32">
        <v>1851</v>
      </c>
      <c r="L444" s="56"/>
      <c r="M444" s="34">
        <f t="shared" si="10"/>
        <v>413</v>
      </c>
      <c r="N444" s="35">
        <f t="shared" si="11"/>
        <v>1438</v>
      </c>
      <c r="O444" s="36">
        <f t="shared" si="7"/>
        <v>0.77687736358725012</v>
      </c>
    </row>
    <row r="445" spans="1:15" x14ac:dyDescent="0.25">
      <c r="A445" s="39">
        <v>40803</v>
      </c>
      <c r="B445" s="30" t="s">
        <v>39</v>
      </c>
      <c r="C445" s="73" t="s">
        <v>503</v>
      </c>
      <c r="D445" s="44" t="s">
        <v>506</v>
      </c>
      <c r="E445" s="91">
        <v>552</v>
      </c>
      <c r="F445" s="39">
        <v>591</v>
      </c>
      <c r="G445" s="39">
        <f t="shared" si="8"/>
        <v>39</v>
      </c>
      <c r="H445" s="39">
        <v>329</v>
      </c>
      <c r="I445" s="39">
        <f t="shared" si="9"/>
        <v>262</v>
      </c>
      <c r="J445" s="75">
        <v>0.44330000000000003</v>
      </c>
      <c r="K445" s="39">
        <v>586</v>
      </c>
      <c r="L445" s="56"/>
      <c r="M445" s="34">
        <f t="shared" si="10"/>
        <v>329</v>
      </c>
      <c r="N445" s="34">
        <f t="shared" si="11"/>
        <v>257</v>
      </c>
      <c r="O445" s="36">
        <f t="shared" si="7"/>
        <v>0.43856655290102387</v>
      </c>
    </row>
    <row r="446" spans="1:15" x14ac:dyDescent="0.25">
      <c r="A446" s="39">
        <v>40804</v>
      </c>
      <c r="B446" s="30" t="s">
        <v>39</v>
      </c>
      <c r="C446" s="73" t="s">
        <v>503</v>
      </c>
      <c r="D446" s="44" t="s">
        <v>507</v>
      </c>
      <c r="E446" s="90">
        <v>1694</v>
      </c>
      <c r="F446" s="32">
        <v>1907</v>
      </c>
      <c r="G446" s="32">
        <f t="shared" si="8"/>
        <v>213</v>
      </c>
      <c r="H446" s="39">
        <v>906</v>
      </c>
      <c r="I446" s="32">
        <f t="shared" si="9"/>
        <v>1001</v>
      </c>
      <c r="J446" s="75">
        <v>0.52490000000000003</v>
      </c>
      <c r="K446" s="32">
        <v>1867</v>
      </c>
      <c r="L446" s="56"/>
      <c r="M446" s="34">
        <f t="shared" si="10"/>
        <v>906</v>
      </c>
      <c r="N446" s="35">
        <f t="shared" si="11"/>
        <v>961</v>
      </c>
      <c r="O446" s="36">
        <f t="shared" si="7"/>
        <v>0.51472951258703803</v>
      </c>
    </row>
    <row r="447" spans="1:15" x14ac:dyDescent="0.25">
      <c r="A447" s="39">
        <v>40805</v>
      </c>
      <c r="B447" s="30" t="s">
        <v>39</v>
      </c>
      <c r="C447" s="73" t="s">
        <v>503</v>
      </c>
      <c r="D447" s="44" t="s">
        <v>508</v>
      </c>
      <c r="E447" s="90">
        <v>1059</v>
      </c>
      <c r="F447" s="32">
        <v>1129</v>
      </c>
      <c r="G447" s="32">
        <f t="shared" si="8"/>
        <v>70</v>
      </c>
      <c r="H447" s="39">
        <v>458</v>
      </c>
      <c r="I447" s="32">
        <f t="shared" si="9"/>
        <v>671</v>
      </c>
      <c r="J447" s="75">
        <v>0.59430000000000005</v>
      </c>
      <c r="K447" s="32">
        <v>1106</v>
      </c>
      <c r="L447" s="56"/>
      <c r="M447" s="34">
        <f t="shared" si="10"/>
        <v>458</v>
      </c>
      <c r="N447" s="35">
        <f t="shared" si="11"/>
        <v>648</v>
      </c>
      <c r="O447" s="36">
        <f t="shared" si="7"/>
        <v>0.58589511754068713</v>
      </c>
    </row>
    <row r="448" spans="1:15" x14ac:dyDescent="0.25">
      <c r="A448" s="39">
        <v>40806</v>
      </c>
      <c r="B448" s="30" t="s">
        <v>39</v>
      </c>
      <c r="C448" s="73" t="s">
        <v>503</v>
      </c>
      <c r="D448" s="44" t="s">
        <v>509</v>
      </c>
      <c r="E448" s="90">
        <v>2200</v>
      </c>
      <c r="F448" s="32">
        <v>2384</v>
      </c>
      <c r="G448" s="32">
        <f t="shared" si="8"/>
        <v>184</v>
      </c>
      <c r="H448" s="32">
        <v>1176</v>
      </c>
      <c r="I448" s="32">
        <f t="shared" si="9"/>
        <v>1208</v>
      </c>
      <c r="J448" s="75">
        <v>0.50670000000000004</v>
      </c>
      <c r="K448" s="32">
        <v>2346</v>
      </c>
      <c r="L448" s="56"/>
      <c r="M448" s="35">
        <f t="shared" si="10"/>
        <v>1176</v>
      </c>
      <c r="N448" s="35">
        <f t="shared" si="11"/>
        <v>1170</v>
      </c>
      <c r="O448" s="36">
        <f t="shared" si="7"/>
        <v>0.49872122762148335</v>
      </c>
    </row>
    <row r="449" spans="1:15" x14ac:dyDescent="0.25">
      <c r="A449" s="39">
        <v>40807</v>
      </c>
      <c r="B449" s="30" t="s">
        <v>39</v>
      </c>
      <c r="C449" s="73" t="s">
        <v>503</v>
      </c>
      <c r="D449" s="44" t="s">
        <v>510</v>
      </c>
      <c r="E449" s="91">
        <v>260</v>
      </c>
      <c r="F449" s="39">
        <v>278</v>
      </c>
      <c r="G449" s="39">
        <f t="shared" si="8"/>
        <v>18</v>
      </c>
      <c r="H449" s="39">
        <v>91</v>
      </c>
      <c r="I449" s="39">
        <f t="shared" si="9"/>
        <v>187</v>
      </c>
      <c r="J449" s="75">
        <v>0.67269999999999996</v>
      </c>
      <c r="K449" s="39">
        <v>278</v>
      </c>
      <c r="L449" s="56"/>
      <c r="M449" s="34">
        <f t="shared" si="10"/>
        <v>91</v>
      </c>
      <c r="N449" s="34">
        <f t="shared" si="11"/>
        <v>187</v>
      </c>
      <c r="O449" s="36">
        <f t="shared" si="7"/>
        <v>0.67266187050359716</v>
      </c>
    </row>
    <row r="450" spans="1:15" x14ac:dyDescent="0.25">
      <c r="A450" s="39">
        <v>40808</v>
      </c>
      <c r="B450" s="30" t="s">
        <v>39</v>
      </c>
      <c r="C450" s="73" t="s">
        <v>503</v>
      </c>
      <c r="D450" s="44" t="s">
        <v>511</v>
      </c>
      <c r="E450" s="91">
        <v>273</v>
      </c>
      <c r="F450" s="39">
        <v>313</v>
      </c>
      <c r="G450" s="39">
        <f t="shared" si="8"/>
        <v>40</v>
      </c>
      <c r="H450" s="39">
        <v>109</v>
      </c>
      <c r="I450" s="39">
        <f t="shared" si="9"/>
        <v>204</v>
      </c>
      <c r="J450" s="75">
        <v>0.65180000000000005</v>
      </c>
      <c r="K450" s="39">
        <v>300</v>
      </c>
      <c r="L450" s="56"/>
      <c r="M450" s="34">
        <f t="shared" si="10"/>
        <v>109</v>
      </c>
      <c r="N450" s="34">
        <f t="shared" si="11"/>
        <v>191</v>
      </c>
      <c r="O450" s="36">
        <f t="shared" si="7"/>
        <v>0.63666666666666671</v>
      </c>
    </row>
    <row r="451" spans="1:15" x14ac:dyDescent="0.25">
      <c r="A451" s="39">
        <v>40809</v>
      </c>
      <c r="B451" s="30" t="s">
        <v>39</v>
      </c>
      <c r="C451" s="73" t="s">
        <v>503</v>
      </c>
      <c r="D451" s="44" t="s">
        <v>512</v>
      </c>
      <c r="E451" s="91">
        <v>291</v>
      </c>
      <c r="F451" s="39">
        <v>315</v>
      </c>
      <c r="G451" s="39">
        <f t="shared" si="8"/>
        <v>24</v>
      </c>
      <c r="H451" s="39">
        <v>3</v>
      </c>
      <c r="I451" s="39">
        <f t="shared" si="9"/>
        <v>312</v>
      </c>
      <c r="J451" s="75">
        <v>0.99050000000000005</v>
      </c>
      <c r="K451" s="39">
        <v>313</v>
      </c>
      <c r="L451" s="56"/>
      <c r="M451" s="34">
        <f t="shared" si="10"/>
        <v>3</v>
      </c>
      <c r="N451" s="34">
        <f t="shared" si="11"/>
        <v>310</v>
      </c>
      <c r="O451" s="36">
        <f t="shared" si="7"/>
        <v>0.99041533546325877</v>
      </c>
    </row>
    <row r="452" spans="1:15" x14ac:dyDescent="0.25">
      <c r="A452" s="39">
        <v>40810</v>
      </c>
      <c r="B452" s="30" t="s">
        <v>39</v>
      </c>
      <c r="C452" s="73" t="s">
        <v>503</v>
      </c>
      <c r="D452" s="44" t="s">
        <v>513</v>
      </c>
      <c r="E452" s="91">
        <v>602</v>
      </c>
      <c r="F452" s="39">
        <v>675</v>
      </c>
      <c r="G452" s="39">
        <f t="shared" si="8"/>
        <v>73</v>
      </c>
      <c r="H452" s="39">
        <v>248</v>
      </c>
      <c r="I452" s="39">
        <f t="shared" si="9"/>
        <v>427</v>
      </c>
      <c r="J452" s="75">
        <v>0.63260000000000005</v>
      </c>
      <c r="K452" s="39">
        <v>658</v>
      </c>
      <c r="L452" s="56"/>
      <c r="M452" s="34">
        <f t="shared" si="10"/>
        <v>248</v>
      </c>
      <c r="N452" s="34">
        <f t="shared" si="11"/>
        <v>410</v>
      </c>
      <c r="O452" s="36">
        <f t="shared" si="7"/>
        <v>0.62310030395136773</v>
      </c>
    </row>
    <row r="453" spans="1:15" x14ac:dyDescent="0.25">
      <c r="A453" s="39">
        <v>40811</v>
      </c>
      <c r="B453" s="30" t="s">
        <v>39</v>
      </c>
      <c r="C453" s="73" t="s">
        <v>503</v>
      </c>
      <c r="D453" s="44" t="s">
        <v>514</v>
      </c>
      <c r="E453" s="91">
        <v>485</v>
      </c>
      <c r="F453" s="39">
        <v>538</v>
      </c>
      <c r="G453" s="39">
        <f t="shared" si="8"/>
        <v>53</v>
      </c>
      <c r="H453" s="39">
        <v>172</v>
      </c>
      <c r="I453" s="39">
        <f t="shared" si="9"/>
        <v>366</v>
      </c>
      <c r="J453" s="75">
        <v>0.68030000000000002</v>
      </c>
      <c r="K453" s="39">
        <v>511</v>
      </c>
      <c r="L453" s="56"/>
      <c r="M453" s="34">
        <f t="shared" si="10"/>
        <v>172</v>
      </c>
      <c r="N453" s="34">
        <f t="shared" si="11"/>
        <v>339</v>
      </c>
      <c r="O453" s="36">
        <f t="shared" si="7"/>
        <v>0.66340508806262233</v>
      </c>
    </row>
    <row r="454" spans="1:15" x14ac:dyDescent="0.25">
      <c r="A454" s="39">
        <v>50101</v>
      </c>
      <c r="B454" s="30" t="s">
        <v>40</v>
      </c>
      <c r="C454" s="73" t="s">
        <v>515</v>
      </c>
      <c r="D454" s="44" t="s">
        <v>40</v>
      </c>
      <c r="E454" s="90">
        <v>4011</v>
      </c>
      <c r="F454" s="32">
        <v>4498</v>
      </c>
      <c r="G454" s="32">
        <f t="shared" si="8"/>
        <v>487</v>
      </c>
      <c r="H454" s="32">
        <v>2191</v>
      </c>
      <c r="I454" s="32">
        <f t="shared" si="9"/>
        <v>2307</v>
      </c>
      <c r="J454" s="75">
        <v>0</v>
      </c>
      <c r="K454" s="32">
        <v>4512</v>
      </c>
      <c r="L454" s="56"/>
      <c r="M454" s="35">
        <f t="shared" si="10"/>
        <v>2191</v>
      </c>
      <c r="N454" s="35">
        <f t="shared" si="11"/>
        <v>2321</v>
      </c>
      <c r="O454" s="36">
        <f t="shared" si="7"/>
        <v>0.51440602836879434</v>
      </c>
    </row>
    <row r="455" spans="1:15" x14ac:dyDescent="0.25">
      <c r="A455" s="39">
        <v>50102</v>
      </c>
      <c r="B455" s="30" t="s">
        <v>40</v>
      </c>
      <c r="C455" s="73" t="s">
        <v>515</v>
      </c>
      <c r="D455" s="44" t="s">
        <v>516</v>
      </c>
      <c r="E455" s="90">
        <v>7152</v>
      </c>
      <c r="F455" s="32">
        <v>8573</v>
      </c>
      <c r="G455" s="32">
        <f t="shared" si="8"/>
        <v>1421</v>
      </c>
      <c r="H455" s="32">
        <v>4187</v>
      </c>
      <c r="I455" s="32">
        <f t="shared" si="9"/>
        <v>4386</v>
      </c>
      <c r="J455" s="75">
        <v>0</v>
      </c>
      <c r="K455" s="32">
        <v>8818</v>
      </c>
      <c r="L455" s="29">
        <v>0</v>
      </c>
      <c r="M455" s="35">
        <f t="shared" si="10"/>
        <v>4187</v>
      </c>
      <c r="N455" s="35">
        <f t="shared" si="11"/>
        <v>4631</v>
      </c>
      <c r="O455" s="36">
        <f t="shared" si="7"/>
        <v>0.52517577682014061</v>
      </c>
    </row>
    <row r="456" spans="1:15" x14ac:dyDescent="0.25">
      <c r="A456" s="39">
        <v>50103</v>
      </c>
      <c r="B456" s="30" t="s">
        <v>40</v>
      </c>
      <c r="C456" s="73" t="s">
        <v>515</v>
      </c>
      <c r="D456" s="44" t="s">
        <v>517</v>
      </c>
      <c r="E456" s="90">
        <v>4359</v>
      </c>
      <c r="F456" s="32">
        <v>4844</v>
      </c>
      <c r="G456" s="32">
        <f t="shared" si="8"/>
        <v>485</v>
      </c>
      <c r="H456" s="32">
        <v>2516</v>
      </c>
      <c r="I456" s="32">
        <f t="shared" si="9"/>
        <v>2328</v>
      </c>
      <c r="J456" s="75">
        <v>0.48060000000000003</v>
      </c>
      <c r="K456" s="32">
        <v>4964</v>
      </c>
      <c r="L456" s="56"/>
      <c r="M456" s="35">
        <f t="shared" si="10"/>
        <v>2516</v>
      </c>
      <c r="N456" s="35">
        <f t="shared" si="11"/>
        <v>2448</v>
      </c>
      <c r="O456" s="36">
        <f t="shared" si="7"/>
        <v>0.49315068493150682</v>
      </c>
    </row>
    <row r="457" spans="1:15" x14ac:dyDescent="0.25">
      <c r="A457" s="39">
        <v>50104</v>
      </c>
      <c r="B457" s="30" t="s">
        <v>40</v>
      </c>
      <c r="C457" s="73" t="s">
        <v>515</v>
      </c>
      <c r="D457" s="44" t="s">
        <v>518</v>
      </c>
      <c r="E457" s="91">
        <v>633</v>
      </c>
      <c r="F457" s="39">
        <v>675</v>
      </c>
      <c r="G457" s="39">
        <f t="shared" si="8"/>
        <v>42</v>
      </c>
      <c r="H457" s="39">
        <v>178</v>
      </c>
      <c r="I457" s="39">
        <f t="shared" si="9"/>
        <v>497</v>
      </c>
      <c r="J457" s="75">
        <v>0.73629999999999995</v>
      </c>
      <c r="K457" s="39">
        <v>690</v>
      </c>
      <c r="L457" s="56"/>
      <c r="M457" s="34">
        <f t="shared" si="10"/>
        <v>178</v>
      </c>
      <c r="N457" s="34">
        <f t="shared" si="11"/>
        <v>512</v>
      </c>
      <c r="O457" s="36">
        <f t="shared" si="7"/>
        <v>0.74202898550724639</v>
      </c>
    </row>
    <row r="458" spans="1:15" x14ac:dyDescent="0.25">
      <c r="A458" s="39">
        <v>50105</v>
      </c>
      <c r="B458" s="30" t="s">
        <v>40</v>
      </c>
      <c r="C458" s="73" t="s">
        <v>515</v>
      </c>
      <c r="D458" s="44" t="s">
        <v>334</v>
      </c>
      <c r="E458" s="90">
        <v>5628</v>
      </c>
      <c r="F458" s="32">
        <v>6512</v>
      </c>
      <c r="G458" s="32">
        <f t="shared" si="8"/>
        <v>884</v>
      </c>
      <c r="H458" s="32">
        <v>2656</v>
      </c>
      <c r="I458" s="32">
        <f t="shared" si="9"/>
        <v>3856</v>
      </c>
      <c r="J458" s="75">
        <v>0.59209999999999996</v>
      </c>
      <c r="K458" s="32">
        <v>6691</v>
      </c>
      <c r="L458" s="29">
        <v>0</v>
      </c>
      <c r="M458" s="35">
        <f t="shared" si="10"/>
        <v>2656</v>
      </c>
      <c r="N458" s="35">
        <f t="shared" si="11"/>
        <v>4035</v>
      </c>
      <c r="O458" s="36">
        <f t="shared" si="7"/>
        <v>0.60304887161859211</v>
      </c>
    </row>
    <row r="459" spans="1:15" x14ac:dyDescent="0.25">
      <c r="A459" s="39">
        <v>50106</v>
      </c>
      <c r="B459" s="30" t="s">
        <v>40</v>
      </c>
      <c r="C459" s="73" t="s">
        <v>515</v>
      </c>
      <c r="D459" s="44" t="s">
        <v>264</v>
      </c>
      <c r="E459" s="90">
        <v>5198</v>
      </c>
      <c r="F459" s="32">
        <v>6018</v>
      </c>
      <c r="G459" s="32">
        <f t="shared" si="8"/>
        <v>820</v>
      </c>
      <c r="H459" s="32">
        <v>2105</v>
      </c>
      <c r="I459" s="32">
        <f t="shared" si="9"/>
        <v>3913</v>
      </c>
      <c r="J459" s="75">
        <v>0.6502</v>
      </c>
      <c r="K459" s="32">
        <v>6172</v>
      </c>
      <c r="L459" s="29">
        <v>0</v>
      </c>
      <c r="M459" s="35">
        <f t="shared" si="10"/>
        <v>2105</v>
      </c>
      <c r="N459" s="35">
        <f t="shared" si="11"/>
        <v>4067</v>
      </c>
      <c r="O459" s="36">
        <f t="shared" si="7"/>
        <v>0.65894361633182108</v>
      </c>
    </row>
    <row r="460" spans="1:15" x14ac:dyDescent="0.25">
      <c r="A460" s="39">
        <v>50107</v>
      </c>
      <c r="B460" s="30" t="s">
        <v>40</v>
      </c>
      <c r="C460" s="73" t="s">
        <v>515</v>
      </c>
      <c r="D460" s="44" t="s">
        <v>519</v>
      </c>
      <c r="E460" s="90">
        <v>3141</v>
      </c>
      <c r="F460" s="32">
        <v>3477</v>
      </c>
      <c r="G460" s="32">
        <f t="shared" si="8"/>
        <v>336</v>
      </c>
      <c r="H460" s="32">
        <v>1505</v>
      </c>
      <c r="I460" s="32">
        <f t="shared" si="9"/>
        <v>1972</v>
      </c>
      <c r="J460" s="75">
        <v>0.56720000000000004</v>
      </c>
      <c r="K460" s="32">
        <v>3565</v>
      </c>
      <c r="L460" s="29">
        <v>0</v>
      </c>
      <c r="M460" s="35">
        <f t="shared" si="10"/>
        <v>1505</v>
      </c>
      <c r="N460" s="35">
        <f t="shared" si="11"/>
        <v>2060</v>
      </c>
      <c r="O460" s="36">
        <f t="shared" si="7"/>
        <v>0.57784011220196352</v>
      </c>
    </row>
    <row r="461" spans="1:15" x14ac:dyDescent="0.25">
      <c r="A461" s="39">
        <v>50108</v>
      </c>
      <c r="B461" s="30" t="s">
        <v>40</v>
      </c>
      <c r="C461" s="73" t="s">
        <v>515</v>
      </c>
      <c r="D461" s="44" t="s">
        <v>520</v>
      </c>
      <c r="E461" s="90">
        <v>2887</v>
      </c>
      <c r="F461" s="32">
        <v>3262</v>
      </c>
      <c r="G461" s="32">
        <f t="shared" si="8"/>
        <v>375</v>
      </c>
      <c r="H461" s="32">
        <v>2469</v>
      </c>
      <c r="I461" s="32">
        <f t="shared" si="9"/>
        <v>793</v>
      </c>
      <c r="J461" s="75">
        <v>0</v>
      </c>
      <c r="K461" s="32">
        <v>3318</v>
      </c>
      <c r="L461" s="29">
        <v>793</v>
      </c>
      <c r="M461" s="35">
        <f t="shared" si="10"/>
        <v>3262</v>
      </c>
      <c r="N461" s="35">
        <f t="shared" si="11"/>
        <v>56</v>
      </c>
      <c r="O461" s="36">
        <f t="shared" si="7"/>
        <v>1.6877637130801686E-2</v>
      </c>
    </row>
    <row r="462" spans="1:15" x14ac:dyDescent="0.25">
      <c r="A462" s="39">
        <v>50109</v>
      </c>
      <c r="B462" s="30" t="s">
        <v>40</v>
      </c>
      <c r="C462" s="73" t="s">
        <v>515</v>
      </c>
      <c r="D462" s="44" t="s">
        <v>521</v>
      </c>
      <c r="E462" s="90">
        <v>1366</v>
      </c>
      <c r="F462" s="32">
        <v>1558</v>
      </c>
      <c r="G462" s="32">
        <f t="shared" si="8"/>
        <v>192</v>
      </c>
      <c r="H462" s="39">
        <v>254</v>
      </c>
      <c r="I462" s="32">
        <f t="shared" si="9"/>
        <v>1304</v>
      </c>
      <c r="J462" s="75">
        <v>0.83699999999999997</v>
      </c>
      <c r="K462" s="32">
        <v>1596</v>
      </c>
      <c r="L462" s="56"/>
      <c r="M462" s="34">
        <f t="shared" si="10"/>
        <v>254</v>
      </c>
      <c r="N462" s="35">
        <f t="shared" si="11"/>
        <v>1342</v>
      </c>
      <c r="O462" s="36">
        <f t="shared" si="7"/>
        <v>0.84085213032581452</v>
      </c>
    </row>
    <row r="463" spans="1:15" x14ac:dyDescent="0.25">
      <c r="A463" s="39">
        <v>50110</v>
      </c>
      <c r="B463" s="30" t="s">
        <v>40</v>
      </c>
      <c r="C463" s="73" t="s">
        <v>515</v>
      </c>
      <c r="D463" s="44" t="s">
        <v>522</v>
      </c>
      <c r="E463" s="91">
        <v>42</v>
      </c>
      <c r="F463" s="39">
        <v>35</v>
      </c>
      <c r="G463" s="39">
        <f t="shared" si="8"/>
        <v>-7</v>
      </c>
      <c r="H463" s="39">
        <v>14</v>
      </c>
      <c r="I463" s="39">
        <f t="shared" si="9"/>
        <v>21</v>
      </c>
      <c r="J463" s="75">
        <v>0</v>
      </c>
      <c r="K463" s="39">
        <v>27</v>
      </c>
      <c r="L463" s="56"/>
      <c r="M463" s="34">
        <f t="shared" si="10"/>
        <v>14</v>
      </c>
      <c r="N463" s="34">
        <f t="shared" si="11"/>
        <v>13</v>
      </c>
      <c r="O463" s="36">
        <f t="shared" si="7"/>
        <v>0.48148148148148145</v>
      </c>
    </row>
    <row r="464" spans="1:15" x14ac:dyDescent="0.25">
      <c r="A464" s="39">
        <v>50111</v>
      </c>
      <c r="B464" s="30" t="s">
        <v>40</v>
      </c>
      <c r="C464" s="73" t="s">
        <v>515</v>
      </c>
      <c r="D464" s="44" t="s">
        <v>523</v>
      </c>
      <c r="E464" s="90">
        <v>1404</v>
      </c>
      <c r="F464" s="32">
        <v>1598</v>
      </c>
      <c r="G464" s="32">
        <f t="shared" si="8"/>
        <v>194</v>
      </c>
      <c r="H464" s="39">
        <v>334</v>
      </c>
      <c r="I464" s="32">
        <f t="shared" si="9"/>
        <v>1264</v>
      </c>
      <c r="J464" s="75">
        <v>0.79100000000000004</v>
      </c>
      <c r="K464" s="32">
        <v>1639</v>
      </c>
      <c r="L464" s="29">
        <v>334</v>
      </c>
      <c r="M464" s="34">
        <f t="shared" si="10"/>
        <v>668</v>
      </c>
      <c r="N464" s="35">
        <f t="shared" si="11"/>
        <v>971</v>
      </c>
      <c r="O464" s="36">
        <f t="shared" si="7"/>
        <v>0.59243441122635754</v>
      </c>
    </row>
    <row r="465" spans="1:15" x14ac:dyDescent="0.25">
      <c r="A465" s="39">
        <v>50112</v>
      </c>
      <c r="B465" s="30" t="s">
        <v>40</v>
      </c>
      <c r="C465" s="73" t="s">
        <v>515</v>
      </c>
      <c r="D465" s="44" t="s">
        <v>524</v>
      </c>
      <c r="E465" s="90">
        <v>5807</v>
      </c>
      <c r="F465" s="32">
        <v>6674</v>
      </c>
      <c r="G465" s="32">
        <f t="shared" si="8"/>
        <v>867</v>
      </c>
      <c r="H465" s="32">
        <v>2557</v>
      </c>
      <c r="I465" s="32">
        <f t="shared" si="9"/>
        <v>4117</v>
      </c>
      <c r="J465" s="75">
        <v>0.6169</v>
      </c>
      <c r="K465" s="32">
        <v>6846</v>
      </c>
      <c r="L465" s="29">
        <v>207</v>
      </c>
      <c r="M465" s="35">
        <f t="shared" si="10"/>
        <v>2764</v>
      </c>
      <c r="N465" s="35">
        <f t="shared" si="11"/>
        <v>4082</v>
      </c>
      <c r="O465" s="36">
        <f t="shared" si="7"/>
        <v>0.59626059012562083</v>
      </c>
    </row>
    <row r="466" spans="1:15" x14ac:dyDescent="0.25">
      <c r="A466" s="39">
        <v>50113</v>
      </c>
      <c r="B466" s="30" t="s">
        <v>40</v>
      </c>
      <c r="C466" s="73" t="s">
        <v>515</v>
      </c>
      <c r="D466" s="44" t="s">
        <v>525</v>
      </c>
      <c r="E466" s="78">
        <v>5041</v>
      </c>
      <c r="F466" s="32">
        <v>5835</v>
      </c>
      <c r="G466" s="32">
        <f t="shared" si="8"/>
        <v>794</v>
      </c>
      <c r="H466" s="32">
        <v>5050</v>
      </c>
      <c r="I466" s="32">
        <f t="shared" si="9"/>
        <v>785</v>
      </c>
      <c r="J466" s="75">
        <v>0</v>
      </c>
      <c r="K466" s="32">
        <v>6001</v>
      </c>
      <c r="L466" s="56"/>
      <c r="M466" s="35">
        <f t="shared" si="10"/>
        <v>5050</v>
      </c>
      <c r="N466" s="35">
        <f t="shared" si="11"/>
        <v>951</v>
      </c>
      <c r="O466" s="36">
        <f t="shared" si="7"/>
        <v>0.15847358773537742</v>
      </c>
    </row>
    <row r="467" spans="1:15" x14ac:dyDescent="0.25">
      <c r="A467" s="39">
        <v>50114</v>
      </c>
      <c r="B467" s="30" t="s">
        <v>40</v>
      </c>
      <c r="C467" s="73" t="s">
        <v>515</v>
      </c>
      <c r="D467" s="44" t="s">
        <v>526</v>
      </c>
      <c r="E467" s="90">
        <v>13337</v>
      </c>
      <c r="F467" s="32">
        <v>15780</v>
      </c>
      <c r="G467" s="32">
        <f t="shared" si="8"/>
        <v>2443</v>
      </c>
      <c r="H467" s="32">
        <v>4571</v>
      </c>
      <c r="I467" s="32">
        <f t="shared" si="9"/>
        <v>11209</v>
      </c>
      <c r="J467" s="75">
        <v>0</v>
      </c>
      <c r="K467" s="32">
        <v>16233</v>
      </c>
      <c r="L467" s="29">
        <v>440</v>
      </c>
      <c r="M467" s="35">
        <f t="shared" si="10"/>
        <v>5011</v>
      </c>
      <c r="N467" s="35">
        <f t="shared" si="11"/>
        <v>11222</v>
      </c>
      <c r="O467" s="36">
        <f t="shared" si="7"/>
        <v>0.69130782972956328</v>
      </c>
    </row>
    <row r="468" spans="1:15" x14ac:dyDescent="0.25">
      <c r="A468" s="39">
        <v>50115</v>
      </c>
      <c r="B468" s="30" t="s">
        <v>40</v>
      </c>
      <c r="C468" s="73" t="s">
        <v>515</v>
      </c>
      <c r="D468" s="44" t="s">
        <v>527</v>
      </c>
      <c r="E468" s="91">
        <v>869</v>
      </c>
      <c r="F468" s="39">
        <v>930</v>
      </c>
      <c r="G468" s="39">
        <f t="shared" si="8"/>
        <v>61</v>
      </c>
      <c r="H468" s="39">
        <v>329</v>
      </c>
      <c r="I468" s="39">
        <f t="shared" si="9"/>
        <v>601</v>
      </c>
      <c r="J468" s="75">
        <v>0.6462</v>
      </c>
      <c r="K468" s="39">
        <v>919</v>
      </c>
      <c r="L468" s="56"/>
      <c r="M468" s="34">
        <f t="shared" si="10"/>
        <v>329</v>
      </c>
      <c r="N468" s="34">
        <f t="shared" si="11"/>
        <v>590</v>
      </c>
      <c r="O468" s="36">
        <f t="shared" si="7"/>
        <v>0.64200217627856371</v>
      </c>
    </row>
    <row r="469" spans="1:15" x14ac:dyDescent="0.25">
      <c r="A469" s="39">
        <v>50116</v>
      </c>
      <c r="B469" s="30" t="s">
        <v>40</v>
      </c>
      <c r="C469" s="73" t="s">
        <v>515</v>
      </c>
      <c r="D469" s="44" t="s">
        <v>1848</v>
      </c>
      <c r="E469" s="91">
        <v>460</v>
      </c>
      <c r="F469" s="39">
        <v>554</v>
      </c>
      <c r="G469" s="39">
        <f t="shared" si="8"/>
        <v>94</v>
      </c>
      <c r="H469" s="39">
        <v>150</v>
      </c>
      <c r="I469" s="39">
        <f t="shared" si="9"/>
        <v>404</v>
      </c>
      <c r="J469" s="75">
        <v>0</v>
      </c>
      <c r="K469" s="39">
        <v>560</v>
      </c>
      <c r="L469" s="56"/>
      <c r="M469" s="34">
        <f t="shared" si="10"/>
        <v>150</v>
      </c>
      <c r="N469" s="34">
        <f t="shared" si="11"/>
        <v>410</v>
      </c>
      <c r="O469" s="36">
        <f t="shared" si="7"/>
        <v>0.7321428571428571</v>
      </c>
    </row>
    <row r="470" spans="1:15" x14ac:dyDescent="0.25">
      <c r="A470" s="39">
        <v>50201</v>
      </c>
      <c r="B470" s="30" t="s">
        <v>40</v>
      </c>
      <c r="C470" s="73" t="s">
        <v>529</v>
      </c>
      <c r="D470" s="44" t="s">
        <v>529</v>
      </c>
      <c r="E470" s="90">
        <v>5006</v>
      </c>
      <c r="F470" s="32">
        <v>5929</v>
      </c>
      <c r="G470" s="32">
        <f t="shared" si="8"/>
        <v>923</v>
      </c>
      <c r="H470" s="32">
        <v>3611</v>
      </c>
      <c r="I470" s="32">
        <f t="shared" si="9"/>
        <v>2318</v>
      </c>
      <c r="J470" s="75">
        <v>0.39100000000000001</v>
      </c>
      <c r="K470" s="32">
        <v>5842</v>
      </c>
      <c r="L470" s="56"/>
      <c r="M470" s="35">
        <f t="shared" si="10"/>
        <v>3611</v>
      </c>
      <c r="N470" s="35">
        <f t="shared" si="11"/>
        <v>2231</v>
      </c>
      <c r="O470" s="36">
        <f t="shared" si="7"/>
        <v>0.38188976377952755</v>
      </c>
    </row>
    <row r="471" spans="1:15" x14ac:dyDescent="0.25">
      <c r="A471" s="39">
        <v>50202</v>
      </c>
      <c r="B471" s="30" t="s">
        <v>40</v>
      </c>
      <c r="C471" s="73" t="s">
        <v>529</v>
      </c>
      <c r="D471" s="44" t="s">
        <v>530</v>
      </c>
      <c r="E471" s="90">
        <v>5901</v>
      </c>
      <c r="F471" s="32">
        <v>6377</v>
      </c>
      <c r="G471" s="32">
        <f t="shared" si="8"/>
        <v>476</v>
      </c>
      <c r="H471" s="32">
        <v>4879</v>
      </c>
      <c r="I471" s="32">
        <f t="shared" si="9"/>
        <v>1498</v>
      </c>
      <c r="J471" s="75">
        <v>0</v>
      </c>
      <c r="K471" s="32">
        <v>6173</v>
      </c>
      <c r="L471" s="56"/>
      <c r="M471" s="35">
        <f t="shared" si="10"/>
        <v>4879</v>
      </c>
      <c r="N471" s="35">
        <f t="shared" si="11"/>
        <v>1294</v>
      </c>
      <c r="O471" s="36">
        <f t="shared" si="7"/>
        <v>0.20962254981370484</v>
      </c>
    </row>
    <row r="472" spans="1:15" x14ac:dyDescent="0.25">
      <c r="A472" s="39">
        <v>50203</v>
      </c>
      <c r="B472" s="30" t="s">
        <v>40</v>
      </c>
      <c r="C472" s="73" t="s">
        <v>529</v>
      </c>
      <c r="D472" s="44" t="s">
        <v>531</v>
      </c>
      <c r="E472" s="90">
        <v>5296</v>
      </c>
      <c r="F472" s="32">
        <v>5938</v>
      </c>
      <c r="G472" s="32">
        <f t="shared" si="8"/>
        <v>642</v>
      </c>
      <c r="H472" s="32">
        <v>4274</v>
      </c>
      <c r="I472" s="32">
        <f t="shared" si="9"/>
        <v>1664</v>
      </c>
      <c r="J472" s="75">
        <v>0</v>
      </c>
      <c r="K472" s="80">
        <v>5932</v>
      </c>
      <c r="L472" s="29">
        <v>340</v>
      </c>
      <c r="M472" s="35">
        <f t="shared" si="10"/>
        <v>4614</v>
      </c>
      <c r="N472" s="35">
        <f t="shared" si="11"/>
        <v>1318</v>
      </c>
      <c r="O472" s="36">
        <f t="shared" si="7"/>
        <v>0.22218476062036413</v>
      </c>
    </row>
    <row r="473" spans="1:15" x14ac:dyDescent="0.25">
      <c r="A473" s="39">
        <v>50204</v>
      </c>
      <c r="B473" s="30" t="s">
        <v>40</v>
      </c>
      <c r="C473" s="73" t="s">
        <v>529</v>
      </c>
      <c r="D473" s="44" t="s">
        <v>532</v>
      </c>
      <c r="E473" s="90">
        <v>2059</v>
      </c>
      <c r="F473" s="32">
        <v>2088</v>
      </c>
      <c r="G473" s="32">
        <f t="shared" si="8"/>
        <v>29</v>
      </c>
      <c r="H473" s="32">
        <v>1810</v>
      </c>
      <c r="I473" s="32">
        <f t="shared" si="9"/>
        <v>278</v>
      </c>
      <c r="J473" s="75">
        <v>0.1331</v>
      </c>
      <c r="K473" s="65">
        <v>2039</v>
      </c>
      <c r="L473" s="56"/>
      <c r="M473" s="35">
        <f t="shared" si="10"/>
        <v>1810</v>
      </c>
      <c r="N473" s="35">
        <f t="shared" si="11"/>
        <v>229</v>
      </c>
      <c r="O473" s="36">
        <f t="shared" si="7"/>
        <v>0.11230995586071604</v>
      </c>
    </row>
    <row r="474" spans="1:15" x14ac:dyDescent="0.25">
      <c r="A474" s="39">
        <v>50205</v>
      </c>
      <c r="B474" s="30" t="s">
        <v>40</v>
      </c>
      <c r="C474" s="73" t="s">
        <v>529</v>
      </c>
      <c r="D474" s="44" t="s">
        <v>533</v>
      </c>
      <c r="E474" s="90">
        <v>3819</v>
      </c>
      <c r="F474" s="32">
        <v>4347</v>
      </c>
      <c r="G474" s="32">
        <f t="shared" si="8"/>
        <v>528</v>
      </c>
      <c r="H474" s="32">
        <v>2508</v>
      </c>
      <c r="I474" s="32">
        <f t="shared" si="9"/>
        <v>1839</v>
      </c>
      <c r="J474" s="75">
        <v>0.42309999999999998</v>
      </c>
      <c r="K474" s="80">
        <v>4279</v>
      </c>
      <c r="L474" s="56"/>
      <c r="M474" s="35">
        <f t="shared" si="10"/>
        <v>2508</v>
      </c>
      <c r="N474" s="35">
        <f t="shared" si="11"/>
        <v>1771</v>
      </c>
      <c r="O474" s="36">
        <f t="shared" si="7"/>
        <v>0.41388174807197942</v>
      </c>
    </row>
    <row r="475" spans="1:15" x14ac:dyDescent="0.25">
      <c r="A475" s="39">
        <v>50206</v>
      </c>
      <c r="B475" s="30" t="s">
        <v>40</v>
      </c>
      <c r="C475" s="73" t="s">
        <v>529</v>
      </c>
      <c r="D475" s="44" t="s">
        <v>534</v>
      </c>
      <c r="E475" s="90">
        <v>2880</v>
      </c>
      <c r="F475" s="32">
        <v>3079</v>
      </c>
      <c r="G475" s="32">
        <f t="shared" si="8"/>
        <v>199</v>
      </c>
      <c r="H475" s="32">
        <v>2070</v>
      </c>
      <c r="I475" s="32">
        <f t="shared" si="9"/>
        <v>1009</v>
      </c>
      <c r="J475" s="75">
        <v>0</v>
      </c>
      <c r="K475" s="65">
        <v>3079</v>
      </c>
      <c r="L475" s="29">
        <v>197</v>
      </c>
      <c r="M475" s="35">
        <f t="shared" si="10"/>
        <v>2267</v>
      </c>
      <c r="N475" s="35">
        <f t="shared" si="11"/>
        <v>812</v>
      </c>
      <c r="O475" s="36">
        <f t="shared" si="7"/>
        <v>0.2637219876583306</v>
      </c>
    </row>
    <row r="476" spans="1:15" x14ac:dyDescent="0.25">
      <c r="A476" s="39">
        <v>50301</v>
      </c>
      <c r="B476" s="30" t="s">
        <v>40</v>
      </c>
      <c r="C476" s="73" t="s">
        <v>535</v>
      </c>
      <c r="D476" s="44" t="s">
        <v>536</v>
      </c>
      <c r="E476" s="91">
        <v>161</v>
      </c>
      <c r="F476" s="39">
        <v>167</v>
      </c>
      <c r="G476" s="39">
        <f t="shared" si="8"/>
        <v>6</v>
      </c>
      <c r="H476" s="39">
        <v>6</v>
      </c>
      <c r="I476" s="39">
        <f t="shared" si="9"/>
        <v>161</v>
      </c>
      <c r="J476" s="75">
        <v>0.96409999999999996</v>
      </c>
      <c r="K476" s="39">
        <v>151</v>
      </c>
      <c r="L476" s="56"/>
      <c r="M476" s="34">
        <f t="shared" si="10"/>
        <v>6</v>
      </c>
      <c r="N476" s="34">
        <f t="shared" si="11"/>
        <v>145</v>
      </c>
      <c r="O476" s="36">
        <f t="shared" si="7"/>
        <v>0.96026490066225167</v>
      </c>
    </row>
    <row r="477" spans="1:15" x14ac:dyDescent="0.25">
      <c r="A477" s="39">
        <v>50302</v>
      </c>
      <c r="B477" s="30" t="s">
        <v>40</v>
      </c>
      <c r="C477" s="73" t="s">
        <v>535</v>
      </c>
      <c r="D477" s="44" t="s">
        <v>537</v>
      </c>
      <c r="E477" s="90">
        <v>1621</v>
      </c>
      <c r="F477" s="32">
        <v>1836</v>
      </c>
      <c r="G477" s="32">
        <f t="shared" si="8"/>
        <v>215</v>
      </c>
      <c r="H477" s="32">
        <v>1302</v>
      </c>
      <c r="I477" s="32">
        <f t="shared" si="9"/>
        <v>534</v>
      </c>
      <c r="J477" s="75">
        <v>0.2908</v>
      </c>
      <c r="K477" s="32">
        <v>1836</v>
      </c>
      <c r="L477" s="29">
        <v>534</v>
      </c>
      <c r="M477" s="35">
        <f t="shared" si="10"/>
        <v>1836</v>
      </c>
      <c r="N477" s="35">
        <f t="shared" si="11"/>
        <v>0</v>
      </c>
      <c r="O477" s="36">
        <f t="shared" si="7"/>
        <v>0</v>
      </c>
    </row>
    <row r="478" spans="1:15" x14ac:dyDescent="0.25">
      <c r="A478" s="39">
        <v>50303</v>
      </c>
      <c r="B478" s="30" t="s">
        <v>40</v>
      </c>
      <c r="C478" s="73" t="s">
        <v>535</v>
      </c>
      <c r="D478" s="44" t="s">
        <v>538</v>
      </c>
      <c r="E478" s="90">
        <v>1193</v>
      </c>
      <c r="F478" s="32">
        <v>1346</v>
      </c>
      <c r="G478" s="32">
        <f t="shared" si="8"/>
        <v>153</v>
      </c>
      <c r="H478" s="32">
        <v>1284</v>
      </c>
      <c r="I478" s="32">
        <f t="shared" si="9"/>
        <v>62</v>
      </c>
      <c r="J478" s="75">
        <v>0</v>
      </c>
      <c r="K478" s="32">
        <v>1308</v>
      </c>
      <c r="L478" s="56"/>
      <c r="M478" s="35">
        <f t="shared" si="10"/>
        <v>1284</v>
      </c>
      <c r="N478" s="35">
        <f t="shared" si="11"/>
        <v>24</v>
      </c>
      <c r="O478" s="36">
        <f t="shared" si="7"/>
        <v>1.834862385321101E-2</v>
      </c>
    </row>
    <row r="479" spans="1:15" x14ac:dyDescent="0.25">
      <c r="A479" s="39">
        <v>50304</v>
      </c>
      <c r="B479" s="30" t="s">
        <v>40</v>
      </c>
      <c r="C479" s="73" t="s">
        <v>535</v>
      </c>
      <c r="D479" s="44" t="s">
        <v>539</v>
      </c>
      <c r="E479" s="90">
        <v>1912</v>
      </c>
      <c r="F479" s="32">
        <v>2126</v>
      </c>
      <c r="G479" s="32">
        <f t="shared" si="8"/>
        <v>214</v>
      </c>
      <c r="H479" s="32">
        <v>1452</v>
      </c>
      <c r="I479" s="32">
        <f t="shared" si="9"/>
        <v>674</v>
      </c>
      <c r="J479" s="75">
        <v>0</v>
      </c>
      <c r="K479" s="32">
        <v>2078</v>
      </c>
      <c r="L479" s="56"/>
      <c r="M479" s="35">
        <f t="shared" si="10"/>
        <v>1452</v>
      </c>
      <c r="N479" s="35">
        <f t="shared" si="11"/>
        <v>626</v>
      </c>
      <c r="O479" s="36">
        <f t="shared" si="7"/>
        <v>0.30125120307988451</v>
      </c>
    </row>
    <row r="480" spans="1:15" x14ac:dyDescent="0.25">
      <c r="A480" s="39">
        <v>50401</v>
      </c>
      <c r="B480" s="30" t="s">
        <v>40</v>
      </c>
      <c r="C480" s="73" t="s">
        <v>540</v>
      </c>
      <c r="D480" s="44" t="s">
        <v>540</v>
      </c>
      <c r="E480" s="90">
        <v>7575</v>
      </c>
      <c r="F480" s="32">
        <v>8250</v>
      </c>
      <c r="G480" s="32">
        <f t="shared" si="8"/>
        <v>675</v>
      </c>
      <c r="H480" s="32">
        <v>4614</v>
      </c>
      <c r="I480" s="32">
        <f t="shared" si="9"/>
        <v>3636</v>
      </c>
      <c r="J480" s="75">
        <v>0</v>
      </c>
      <c r="K480" s="80">
        <v>8135</v>
      </c>
      <c r="L480" s="29">
        <v>1247</v>
      </c>
      <c r="M480" s="35">
        <f t="shared" si="10"/>
        <v>5861</v>
      </c>
      <c r="N480" s="35">
        <f t="shared" si="11"/>
        <v>2274</v>
      </c>
      <c r="O480" s="36">
        <f t="shared" si="7"/>
        <v>0.27953288260602338</v>
      </c>
    </row>
    <row r="481" spans="1:15" x14ac:dyDescent="0.25">
      <c r="A481" s="39">
        <v>50402</v>
      </c>
      <c r="B481" s="30" t="s">
        <v>40</v>
      </c>
      <c r="C481" s="73" t="s">
        <v>540</v>
      </c>
      <c r="D481" s="44" t="s">
        <v>541</v>
      </c>
      <c r="E481" s="90">
        <v>1170</v>
      </c>
      <c r="F481" s="32">
        <v>1139</v>
      </c>
      <c r="G481" s="32">
        <f t="shared" si="8"/>
        <v>-31</v>
      </c>
      <c r="H481" s="32">
        <v>1138</v>
      </c>
      <c r="I481" s="32">
        <f t="shared" si="9"/>
        <v>1</v>
      </c>
      <c r="J481" s="75">
        <v>0</v>
      </c>
      <c r="K481" s="65">
        <v>1138</v>
      </c>
      <c r="L481" s="56"/>
      <c r="M481" s="35">
        <f t="shared" si="10"/>
        <v>1138</v>
      </c>
      <c r="N481" s="35">
        <f t="shared" si="11"/>
        <v>0</v>
      </c>
      <c r="O481" s="36">
        <f t="shared" si="7"/>
        <v>0</v>
      </c>
    </row>
    <row r="482" spans="1:15" x14ac:dyDescent="0.25">
      <c r="A482" s="39">
        <v>50403</v>
      </c>
      <c r="B482" s="30" t="s">
        <v>40</v>
      </c>
      <c r="C482" s="73" t="s">
        <v>540</v>
      </c>
      <c r="D482" s="44" t="s">
        <v>542</v>
      </c>
      <c r="E482" s="90">
        <v>3918</v>
      </c>
      <c r="F482" s="32">
        <v>4287</v>
      </c>
      <c r="G482" s="32">
        <f t="shared" si="8"/>
        <v>369</v>
      </c>
      <c r="H482" s="32">
        <v>2537</v>
      </c>
      <c r="I482" s="32">
        <f t="shared" si="9"/>
        <v>1750</v>
      </c>
      <c r="J482" s="75">
        <v>0.40820000000000001</v>
      </c>
      <c r="K482" s="32">
        <v>4188</v>
      </c>
      <c r="L482" s="56"/>
      <c r="M482" s="35">
        <f t="shared" si="10"/>
        <v>2537</v>
      </c>
      <c r="N482" s="35">
        <f t="shared" si="11"/>
        <v>1651</v>
      </c>
      <c r="O482" s="36">
        <f t="shared" si="7"/>
        <v>0.39422158548233049</v>
      </c>
    </row>
    <row r="483" spans="1:15" x14ac:dyDescent="0.25">
      <c r="A483" s="39">
        <v>50404</v>
      </c>
      <c r="B483" s="30" t="s">
        <v>40</v>
      </c>
      <c r="C483" s="73" t="s">
        <v>540</v>
      </c>
      <c r="D483" s="44" t="s">
        <v>543</v>
      </c>
      <c r="E483" s="90">
        <v>2642</v>
      </c>
      <c r="F483" s="32">
        <v>2865</v>
      </c>
      <c r="G483" s="32">
        <f t="shared" si="8"/>
        <v>223</v>
      </c>
      <c r="H483" s="32">
        <v>1981</v>
      </c>
      <c r="I483" s="32">
        <f t="shared" si="9"/>
        <v>884</v>
      </c>
      <c r="J483" s="75">
        <v>0.30859999999999999</v>
      </c>
      <c r="K483" s="32">
        <v>2861</v>
      </c>
      <c r="L483" s="56"/>
      <c r="M483" s="35">
        <f t="shared" si="10"/>
        <v>1981</v>
      </c>
      <c r="N483" s="35">
        <f t="shared" si="11"/>
        <v>880</v>
      </c>
      <c r="O483" s="36">
        <f t="shared" si="7"/>
        <v>0.30758476057322615</v>
      </c>
    </row>
    <row r="484" spans="1:15" x14ac:dyDescent="0.25">
      <c r="A484" s="39">
        <v>50405</v>
      </c>
      <c r="B484" s="30" t="s">
        <v>40</v>
      </c>
      <c r="C484" s="73" t="s">
        <v>540</v>
      </c>
      <c r="D484" s="44" t="s">
        <v>544</v>
      </c>
      <c r="E484" s="90">
        <v>5532</v>
      </c>
      <c r="F484" s="32">
        <v>6157</v>
      </c>
      <c r="G484" s="32">
        <f t="shared" si="8"/>
        <v>625</v>
      </c>
      <c r="H484" s="32">
        <v>3503</v>
      </c>
      <c r="I484" s="32">
        <f t="shared" si="9"/>
        <v>2654</v>
      </c>
      <c r="J484" s="75">
        <v>0.43109999999999998</v>
      </c>
      <c r="K484" s="32">
        <v>6217</v>
      </c>
      <c r="L484" s="29">
        <v>129</v>
      </c>
      <c r="M484" s="35">
        <f t="shared" si="10"/>
        <v>3632</v>
      </c>
      <c r="N484" s="35">
        <f t="shared" si="11"/>
        <v>2585</v>
      </c>
      <c r="O484" s="36">
        <f t="shared" si="7"/>
        <v>0.4157953997104713</v>
      </c>
    </row>
    <row r="485" spans="1:15" x14ac:dyDescent="0.25">
      <c r="A485" s="39">
        <v>50406</v>
      </c>
      <c r="B485" s="30" t="s">
        <v>40</v>
      </c>
      <c r="C485" s="73" t="s">
        <v>540</v>
      </c>
      <c r="D485" s="44" t="s">
        <v>545</v>
      </c>
      <c r="E485" s="90">
        <v>3740</v>
      </c>
      <c r="F485" s="32">
        <v>3985</v>
      </c>
      <c r="G485" s="32">
        <f t="shared" si="8"/>
        <v>245</v>
      </c>
      <c r="H485" s="32">
        <v>3098</v>
      </c>
      <c r="I485" s="32">
        <f t="shared" si="9"/>
        <v>887</v>
      </c>
      <c r="J485" s="75">
        <v>0.22259999999999999</v>
      </c>
      <c r="K485" s="32">
        <v>3900</v>
      </c>
      <c r="L485" s="56"/>
      <c r="M485" s="35">
        <f t="shared" si="10"/>
        <v>3098</v>
      </c>
      <c r="N485" s="35">
        <f t="shared" si="11"/>
        <v>802</v>
      </c>
      <c r="O485" s="36">
        <f t="shared" si="7"/>
        <v>0.20564102564102565</v>
      </c>
    </row>
    <row r="486" spans="1:15" x14ac:dyDescent="0.25">
      <c r="A486" s="39">
        <v>50407</v>
      </c>
      <c r="B486" s="30" t="s">
        <v>40</v>
      </c>
      <c r="C486" s="73" t="s">
        <v>540</v>
      </c>
      <c r="D486" s="44" t="s">
        <v>546</v>
      </c>
      <c r="E486" s="90">
        <v>7223</v>
      </c>
      <c r="F486" s="32">
        <v>8232</v>
      </c>
      <c r="G486" s="32">
        <f t="shared" si="8"/>
        <v>1009</v>
      </c>
      <c r="H486" s="32">
        <v>3942</v>
      </c>
      <c r="I486" s="32">
        <f t="shared" si="9"/>
        <v>4290</v>
      </c>
      <c r="J486" s="75">
        <v>0.52110000000000001</v>
      </c>
      <c r="K486" s="32">
        <v>8061</v>
      </c>
      <c r="L486" s="29">
        <v>1013</v>
      </c>
      <c r="M486" s="35">
        <f t="shared" si="10"/>
        <v>4955</v>
      </c>
      <c r="N486" s="35">
        <f t="shared" si="11"/>
        <v>3106</v>
      </c>
      <c r="O486" s="36">
        <f t="shared" si="7"/>
        <v>0.38531199603026922</v>
      </c>
    </row>
    <row r="487" spans="1:15" x14ac:dyDescent="0.25">
      <c r="A487" s="39">
        <v>50408</v>
      </c>
      <c r="B487" s="30" t="s">
        <v>40</v>
      </c>
      <c r="C487" s="73" t="s">
        <v>540</v>
      </c>
      <c r="D487" s="44" t="s">
        <v>547</v>
      </c>
      <c r="E487" s="90">
        <v>6659</v>
      </c>
      <c r="F487" s="32">
        <v>7991</v>
      </c>
      <c r="G487" s="32">
        <f t="shared" si="8"/>
        <v>1332</v>
      </c>
      <c r="H487" s="32">
        <v>6424</v>
      </c>
      <c r="I487" s="32">
        <f t="shared" si="9"/>
        <v>1567</v>
      </c>
      <c r="J487" s="75">
        <v>0</v>
      </c>
      <c r="K487" s="32">
        <v>8033</v>
      </c>
      <c r="L487" s="56"/>
      <c r="M487" s="35">
        <f t="shared" si="10"/>
        <v>6424</v>
      </c>
      <c r="N487" s="35">
        <f t="shared" si="11"/>
        <v>1609</v>
      </c>
      <c r="O487" s="36">
        <f t="shared" si="7"/>
        <v>0.20029876758371717</v>
      </c>
    </row>
    <row r="488" spans="1:15" x14ac:dyDescent="0.25">
      <c r="A488" s="39">
        <v>50409</v>
      </c>
      <c r="B488" s="30" t="s">
        <v>40</v>
      </c>
      <c r="C488" s="73" t="s">
        <v>540</v>
      </c>
      <c r="D488" s="44" t="s">
        <v>548</v>
      </c>
      <c r="E488" s="90">
        <v>3482</v>
      </c>
      <c r="F488" s="32">
        <v>4233</v>
      </c>
      <c r="G488" s="32">
        <f t="shared" si="8"/>
        <v>751</v>
      </c>
      <c r="H488" s="32">
        <v>2153</v>
      </c>
      <c r="I488" s="32">
        <f t="shared" si="9"/>
        <v>2080</v>
      </c>
      <c r="J488" s="75">
        <v>0</v>
      </c>
      <c r="K488" s="32">
        <v>4384</v>
      </c>
      <c r="L488" s="56"/>
      <c r="M488" s="35">
        <f t="shared" si="10"/>
        <v>2153</v>
      </c>
      <c r="N488" s="35">
        <f t="shared" si="11"/>
        <v>2231</v>
      </c>
      <c r="O488" s="36">
        <f t="shared" si="7"/>
        <v>0.50889598540145986</v>
      </c>
    </row>
    <row r="489" spans="1:15" x14ac:dyDescent="0.25">
      <c r="A489" s="39">
        <v>50410</v>
      </c>
      <c r="B489" s="30" t="s">
        <v>40</v>
      </c>
      <c r="C489" s="73" t="s">
        <v>540</v>
      </c>
      <c r="D489" s="44" t="s">
        <v>549</v>
      </c>
      <c r="E489" s="90">
        <v>3355</v>
      </c>
      <c r="F489" s="32">
        <v>3763</v>
      </c>
      <c r="G489" s="32">
        <f t="shared" si="8"/>
        <v>408</v>
      </c>
      <c r="H489" s="32">
        <v>1310</v>
      </c>
      <c r="I489" s="32">
        <f t="shared" si="9"/>
        <v>2453</v>
      </c>
      <c r="J489" s="75">
        <v>0</v>
      </c>
      <c r="K489" s="32">
        <v>3672</v>
      </c>
      <c r="L489" s="29">
        <v>120</v>
      </c>
      <c r="M489" s="35">
        <f t="shared" si="10"/>
        <v>1430</v>
      </c>
      <c r="N489" s="35">
        <f t="shared" si="11"/>
        <v>2242</v>
      </c>
      <c r="O489" s="36">
        <f t="shared" si="7"/>
        <v>0.61056644880174293</v>
      </c>
    </row>
    <row r="490" spans="1:15" x14ac:dyDescent="0.25">
      <c r="A490" s="39">
        <v>50411</v>
      </c>
      <c r="B490" s="30" t="s">
        <v>40</v>
      </c>
      <c r="C490" s="73" t="s">
        <v>540</v>
      </c>
      <c r="D490" s="44" t="s">
        <v>550</v>
      </c>
      <c r="E490" s="90">
        <v>2278</v>
      </c>
      <c r="F490" s="32">
        <v>2453</v>
      </c>
      <c r="G490" s="32">
        <f t="shared" si="8"/>
        <v>175</v>
      </c>
      <c r="H490" s="32">
        <v>1202</v>
      </c>
      <c r="I490" s="32">
        <f t="shared" si="9"/>
        <v>1251</v>
      </c>
      <c r="J490" s="75">
        <v>0.51</v>
      </c>
      <c r="K490" s="32">
        <v>2299</v>
      </c>
      <c r="L490" s="56"/>
      <c r="M490" s="35">
        <f t="shared" si="10"/>
        <v>1202</v>
      </c>
      <c r="N490" s="35">
        <f t="shared" si="11"/>
        <v>1097</v>
      </c>
      <c r="O490" s="36">
        <f t="shared" si="7"/>
        <v>0.47716398434101781</v>
      </c>
    </row>
    <row r="491" spans="1:15" x14ac:dyDescent="0.25">
      <c r="A491" s="39">
        <v>50412</v>
      </c>
      <c r="B491" s="30" t="s">
        <v>40</v>
      </c>
      <c r="C491" s="73" t="s">
        <v>540</v>
      </c>
      <c r="D491" s="44" t="s">
        <v>551</v>
      </c>
      <c r="E491" s="90">
        <v>2130</v>
      </c>
      <c r="F491" s="32">
        <v>2230</v>
      </c>
      <c r="G491" s="32">
        <f t="shared" si="8"/>
        <v>100</v>
      </c>
      <c r="H491" s="32">
        <v>1351</v>
      </c>
      <c r="I491" s="32">
        <f t="shared" si="9"/>
        <v>879</v>
      </c>
      <c r="J491" s="75">
        <v>0.39419999999999999</v>
      </c>
      <c r="K491" s="32">
        <v>2195</v>
      </c>
      <c r="L491" s="56"/>
      <c r="M491" s="35">
        <f t="shared" si="10"/>
        <v>1351</v>
      </c>
      <c r="N491" s="35">
        <f t="shared" si="11"/>
        <v>844</v>
      </c>
      <c r="O491" s="36">
        <f t="shared" si="7"/>
        <v>0.38451025056947608</v>
      </c>
    </row>
    <row r="492" spans="1:15" x14ac:dyDescent="0.25">
      <c r="A492" s="39">
        <v>50501</v>
      </c>
      <c r="B492" s="30" t="s">
        <v>40</v>
      </c>
      <c r="C492" s="73" t="s">
        <v>552</v>
      </c>
      <c r="D492" s="44" t="s">
        <v>553</v>
      </c>
      <c r="E492" s="90">
        <v>6359</v>
      </c>
      <c r="F492" s="32">
        <v>7597</v>
      </c>
      <c r="G492" s="32">
        <f t="shared" si="8"/>
        <v>1238</v>
      </c>
      <c r="H492" s="32">
        <v>4919</v>
      </c>
      <c r="I492" s="32">
        <f t="shared" si="9"/>
        <v>2678</v>
      </c>
      <c r="J492" s="75">
        <v>0</v>
      </c>
      <c r="K492" s="32">
        <v>7579</v>
      </c>
      <c r="L492" s="29">
        <v>0</v>
      </c>
      <c r="M492" s="35">
        <f t="shared" si="10"/>
        <v>4919</v>
      </c>
      <c r="N492" s="35">
        <f t="shared" si="11"/>
        <v>2660</v>
      </c>
      <c r="O492" s="36">
        <f t="shared" si="7"/>
        <v>0.35096978493204906</v>
      </c>
    </row>
    <row r="493" spans="1:15" x14ac:dyDescent="0.25">
      <c r="A493" s="39">
        <v>50502</v>
      </c>
      <c r="B493" s="30" t="s">
        <v>40</v>
      </c>
      <c r="C493" s="73" t="s">
        <v>552</v>
      </c>
      <c r="D493" s="44" t="s">
        <v>554</v>
      </c>
      <c r="E493" s="90">
        <v>7313</v>
      </c>
      <c r="F493" s="32">
        <v>8300</v>
      </c>
      <c r="G493" s="32">
        <f t="shared" si="8"/>
        <v>987</v>
      </c>
      <c r="H493" s="32">
        <v>5202</v>
      </c>
      <c r="I493" s="32">
        <f t="shared" si="9"/>
        <v>3098</v>
      </c>
      <c r="J493" s="75">
        <v>0.37330000000000002</v>
      </c>
      <c r="K493" s="32">
        <v>8105</v>
      </c>
      <c r="L493" s="29">
        <v>337</v>
      </c>
      <c r="M493" s="35">
        <f t="shared" si="10"/>
        <v>5539</v>
      </c>
      <c r="N493" s="35">
        <f t="shared" si="11"/>
        <v>2566</v>
      </c>
      <c r="O493" s="36">
        <f t="shared" si="7"/>
        <v>0.31659469463294265</v>
      </c>
    </row>
    <row r="494" spans="1:15" x14ac:dyDescent="0.25">
      <c r="A494" s="39">
        <v>50503</v>
      </c>
      <c r="B494" s="30" t="s">
        <v>40</v>
      </c>
      <c r="C494" s="73" t="s">
        <v>552</v>
      </c>
      <c r="D494" s="44" t="s">
        <v>555</v>
      </c>
      <c r="E494" s="90">
        <v>3866</v>
      </c>
      <c r="F494" s="32">
        <v>4880</v>
      </c>
      <c r="G494" s="32">
        <f t="shared" si="8"/>
        <v>1014</v>
      </c>
      <c r="H494" s="32">
        <v>2652</v>
      </c>
      <c r="I494" s="32">
        <f t="shared" si="9"/>
        <v>2228</v>
      </c>
      <c r="J494" s="75">
        <v>0.45660000000000001</v>
      </c>
      <c r="K494" s="32">
        <v>4800</v>
      </c>
      <c r="L494" s="29">
        <v>0</v>
      </c>
      <c r="M494" s="35">
        <f t="shared" si="10"/>
        <v>2652</v>
      </c>
      <c r="N494" s="35">
        <f t="shared" si="11"/>
        <v>2148</v>
      </c>
      <c r="O494" s="36">
        <f t="shared" si="7"/>
        <v>0.44750000000000001</v>
      </c>
    </row>
    <row r="495" spans="1:15" x14ac:dyDescent="0.25">
      <c r="A495" s="39">
        <v>50504</v>
      </c>
      <c r="B495" s="30" t="s">
        <v>40</v>
      </c>
      <c r="C495" s="73" t="s">
        <v>552</v>
      </c>
      <c r="D495" s="44" t="s">
        <v>556</v>
      </c>
      <c r="E495" s="90">
        <v>1502</v>
      </c>
      <c r="F495" s="32">
        <v>1633</v>
      </c>
      <c r="G495" s="32">
        <f t="shared" si="8"/>
        <v>131</v>
      </c>
      <c r="H495" s="32">
        <v>1165</v>
      </c>
      <c r="I495" s="32">
        <f t="shared" si="9"/>
        <v>468</v>
      </c>
      <c r="J495" s="75">
        <v>0.28660000000000002</v>
      </c>
      <c r="K495" s="32">
        <v>1558</v>
      </c>
      <c r="L495" s="56"/>
      <c r="M495" s="35">
        <f t="shared" si="10"/>
        <v>1165</v>
      </c>
      <c r="N495" s="35">
        <f t="shared" si="11"/>
        <v>393</v>
      </c>
      <c r="O495" s="36">
        <f t="shared" si="7"/>
        <v>0.25224646983311938</v>
      </c>
    </row>
    <row r="496" spans="1:15" x14ac:dyDescent="0.25">
      <c r="A496" s="39">
        <v>50505</v>
      </c>
      <c r="B496" s="30" t="s">
        <v>40</v>
      </c>
      <c r="C496" s="73" t="s">
        <v>552</v>
      </c>
      <c r="D496" s="44" t="s">
        <v>1835</v>
      </c>
      <c r="E496" s="90">
        <v>4020</v>
      </c>
      <c r="F496" s="32">
        <v>4505</v>
      </c>
      <c r="G496" s="32">
        <f t="shared" si="8"/>
        <v>485</v>
      </c>
      <c r="H496" s="32">
        <v>1403</v>
      </c>
      <c r="I496" s="32">
        <f t="shared" si="9"/>
        <v>3102</v>
      </c>
      <c r="J496" s="75">
        <v>0</v>
      </c>
      <c r="K496" s="32">
        <v>4443</v>
      </c>
      <c r="L496" s="29">
        <v>224</v>
      </c>
      <c r="M496" s="35">
        <f t="shared" si="10"/>
        <v>1627</v>
      </c>
      <c r="N496" s="35">
        <f t="shared" si="11"/>
        <v>2816</v>
      </c>
      <c r="O496" s="36">
        <f t="shared" si="7"/>
        <v>0.6338059869457574</v>
      </c>
    </row>
    <row r="497" spans="1:15" x14ac:dyDescent="0.25">
      <c r="A497" s="39">
        <v>50506</v>
      </c>
      <c r="B497" s="30" t="s">
        <v>40</v>
      </c>
      <c r="C497" s="73" t="s">
        <v>552</v>
      </c>
      <c r="D497" s="44" t="s">
        <v>558</v>
      </c>
      <c r="E497" s="90">
        <v>1283</v>
      </c>
      <c r="F497" s="32">
        <v>1361</v>
      </c>
      <c r="G497" s="32">
        <f t="shared" si="8"/>
        <v>78</v>
      </c>
      <c r="H497" s="32">
        <v>1057</v>
      </c>
      <c r="I497" s="32">
        <f t="shared" si="9"/>
        <v>304</v>
      </c>
      <c r="J497" s="75">
        <v>0</v>
      </c>
      <c r="K497" s="32">
        <v>1365</v>
      </c>
      <c r="L497" s="56"/>
      <c r="M497" s="35">
        <f t="shared" si="10"/>
        <v>1057</v>
      </c>
      <c r="N497" s="35">
        <f t="shared" si="11"/>
        <v>308</v>
      </c>
      <c r="O497" s="36">
        <f t="shared" si="7"/>
        <v>0.22564102564102564</v>
      </c>
    </row>
    <row r="498" spans="1:15" x14ac:dyDescent="0.25">
      <c r="A498" s="39">
        <v>50507</v>
      </c>
      <c r="B498" s="30" t="s">
        <v>40</v>
      </c>
      <c r="C498" s="73" t="s">
        <v>552</v>
      </c>
      <c r="D498" s="44" t="s">
        <v>150</v>
      </c>
      <c r="E498" s="90">
        <v>6297</v>
      </c>
      <c r="F498" s="32">
        <v>7168</v>
      </c>
      <c r="G498" s="32">
        <f t="shared" si="8"/>
        <v>871</v>
      </c>
      <c r="H498" s="32">
        <v>4770</v>
      </c>
      <c r="I498" s="32">
        <f t="shared" si="9"/>
        <v>2398</v>
      </c>
      <c r="J498" s="75">
        <v>0.33450000000000002</v>
      </c>
      <c r="K498" s="80">
        <v>7184</v>
      </c>
      <c r="L498" s="56"/>
      <c r="M498" s="35">
        <f t="shared" si="10"/>
        <v>4770</v>
      </c>
      <c r="N498" s="35">
        <f t="shared" si="11"/>
        <v>2414</v>
      </c>
      <c r="O498" s="36">
        <f t="shared" si="7"/>
        <v>0.33602449888641428</v>
      </c>
    </row>
    <row r="499" spans="1:15" x14ac:dyDescent="0.25">
      <c r="A499" s="39">
        <v>50508</v>
      </c>
      <c r="B499" s="30" t="s">
        <v>40</v>
      </c>
      <c r="C499" s="73" t="s">
        <v>552</v>
      </c>
      <c r="D499" s="44" t="s">
        <v>559</v>
      </c>
      <c r="E499" s="90">
        <v>6180</v>
      </c>
      <c r="F499" s="32">
        <v>5804</v>
      </c>
      <c r="G499" s="32">
        <f t="shared" si="8"/>
        <v>-376</v>
      </c>
      <c r="H499" s="32">
        <v>5525</v>
      </c>
      <c r="I499" s="32">
        <f t="shared" si="9"/>
        <v>279</v>
      </c>
      <c r="J499" s="75">
        <v>4.8099999999999997E-2</v>
      </c>
      <c r="K499" s="65">
        <v>5804</v>
      </c>
      <c r="L499" s="56"/>
      <c r="M499" s="35">
        <f t="shared" si="10"/>
        <v>5525</v>
      </c>
      <c r="N499" s="35">
        <f t="shared" si="11"/>
        <v>279</v>
      </c>
      <c r="O499" s="36">
        <f t="shared" si="7"/>
        <v>4.8070296347346657E-2</v>
      </c>
    </row>
    <row r="500" spans="1:15" x14ac:dyDescent="0.25">
      <c r="A500" s="39">
        <v>50509</v>
      </c>
      <c r="B500" s="30" t="s">
        <v>40</v>
      </c>
      <c r="C500" s="73" t="s">
        <v>552</v>
      </c>
      <c r="D500" s="44" t="s">
        <v>560</v>
      </c>
      <c r="E500" s="90">
        <v>5796</v>
      </c>
      <c r="F500" s="32">
        <v>6804</v>
      </c>
      <c r="G500" s="32">
        <f t="shared" si="8"/>
        <v>1008</v>
      </c>
      <c r="H500" s="32">
        <v>3656</v>
      </c>
      <c r="I500" s="32">
        <f t="shared" si="9"/>
        <v>3148</v>
      </c>
      <c r="J500" s="75">
        <v>0</v>
      </c>
      <c r="K500" s="32">
        <v>6850</v>
      </c>
      <c r="L500" s="56"/>
      <c r="M500" s="35">
        <f t="shared" si="10"/>
        <v>3656</v>
      </c>
      <c r="N500" s="35">
        <f t="shared" si="11"/>
        <v>3194</v>
      </c>
      <c r="O500" s="36">
        <f t="shared" si="7"/>
        <v>0.46627737226277371</v>
      </c>
    </row>
    <row r="501" spans="1:15" x14ac:dyDescent="0.25">
      <c r="A501" s="39">
        <v>50510</v>
      </c>
      <c r="B501" s="30" t="s">
        <v>40</v>
      </c>
      <c r="C501" s="73" t="s">
        <v>552</v>
      </c>
      <c r="D501" s="44" t="s">
        <v>561</v>
      </c>
      <c r="E501" s="90">
        <v>3843</v>
      </c>
      <c r="F501" s="32">
        <v>4429</v>
      </c>
      <c r="G501" s="32">
        <f t="shared" si="8"/>
        <v>586</v>
      </c>
      <c r="H501" s="32">
        <v>2081</v>
      </c>
      <c r="I501" s="32">
        <f t="shared" si="9"/>
        <v>2348</v>
      </c>
      <c r="J501" s="75">
        <v>0.53010000000000002</v>
      </c>
      <c r="K501" s="32">
        <v>4345</v>
      </c>
      <c r="L501" s="56"/>
      <c r="M501" s="35">
        <f t="shared" si="10"/>
        <v>2081</v>
      </c>
      <c r="N501" s="35">
        <f t="shared" si="11"/>
        <v>2264</v>
      </c>
      <c r="O501" s="36">
        <f t="shared" si="7"/>
        <v>0.52105868814729572</v>
      </c>
    </row>
    <row r="502" spans="1:15" x14ac:dyDescent="0.25">
      <c r="A502" s="39">
        <v>50511</v>
      </c>
      <c r="B502" s="30" t="s">
        <v>40</v>
      </c>
      <c r="C502" s="73" t="s">
        <v>552</v>
      </c>
      <c r="D502" s="44" t="s">
        <v>1849</v>
      </c>
      <c r="E502" s="90">
        <v>930</v>
      </c>
      <c r="F502" s="32">
        <v>1098</v>
      </c>
      <c r="G502" s="32">
        <f t="shared" si="8"/>
        <v>168</v>
      </c>
      <c r="H502" s="39">
        <v>1</v>
      </c>
      <c r="I502" s="32">
        <f t="shared" si="9"/>
        <v>1097</v>
      </c>
      <c r="J502" s="75">
        <v>0.99909999999999999</v>
      </c>
      <c r="K502" s="32">
        <v>1071</v>
      </c>
      <c r="L502" s="56"/>
      <c r="M502" s="34">
        <f t="shared" si="10"/>
        <v>1</v>
      </c>
      <c r="N502" s="35">
        <f t="shared" si="11"/>
        <v>1070</v>
      </c>
      <c r="O502" s="36">
        <f t="shared" si="7"/>
        <v>0.99906629318394025</v>
      </c>
    </row>
    <row r="503" spans="1:15" x14ac:dyDescent="0.25">
      <c r="A503" s="39">
        <v>50601</v>
      </c>
      <c r="B503" s="30" t="s">
        <v>40</v>
      </c>
      <c r="C503" s="73" t="s">
        <v>563</v>
      </c>
      <c r="D503" s="44" t="s">
        <v>564</v>
      </c>
      <c r="E503" s="90">
        <v>1146</v>
      </c>
      <c r="F503" s="32">
        <v>1214</v>
      </c>
      <c r="G503" s="32">
        <f t="shared" si="8"/>
        <v>68</v>
      </c>
      <c r="H503" s="39">
        <v>631</v>
      </c>
      <c r="I503" s="32">
        <f t="shared" si="9"/>
        <v>583</v>
      </c>
      <c r="J503" s="75">
        <v>0</v>
      </c>
      <c r="K503" s="32">
        <v>1138</v>
      </c>
      <c r="L503" s="56"/>
      <c r="M503" s="34">
        <f t="shared" si="10"/>
        <v>631</v>
      </c>
      <c r="N503" s="35">
        <f t="shared" si="11"/>
        <v>507</v>
      </c>
      <c r="O503" s="36">
        <f t="shared" si="7"/>
        <v>0.44551845342706503</v>
      </c>
    </row>
    <row r="504" spans="1:15" x14ac:dyDescent="0.25">
      <c r="A504" s="39">
        <v>50602</v>
      </c>
      <c r="B504" s="30" t="s">
        <v>40</v>
      </c>
      <c r="C504" s="73" t="s">
        <v>563</v>
      </c>
      <c r="D504" s="44" t="s">
        <v>565</v>
      </c>
      <c r="E504" s="90">
        <v>2633</v>
      </c>
      <c r="F504" s="32">
        <v>2788</v>
      </c>
      <c r="G504" s="32">
        <f t="shared" si="8"/>
        <v>155</v>
      </c>
      <c r="H504" s="32">
        <v>1076</v>
      </c>
      <c r="I504" s="32">
        <f t="shared" si="9"/>
        <v>1712</v>
      </c>
      <c r="J504" s="75">
        <v>0.61409999999999998</v>
      </c>
      <c r="K504" s="80">
        <v>2665</v>
      </c>
      <c r="L504" s="29">
        <v>0</v>
      </c>
      <c r="M504" s="35">
        <f t="shared" si="10"/>
        <v>1076</v>
      </c>
      <c r="N504" s="35">
        <f t="shared" si="11"/>
        <v>1589</v>
      </c>
      <c r="O504" s="36">
        <f t="shared" si="7"/>
        <v>0.59624765478424013</v>
      </c>
    </row>
    <row r="505" spans="1:15" x14ac:dyDescent="0.25">
      <c r="A505" s="39">
        <v>50603</v>
      </c>
      <c r="B505" s="30" t="s">
        <v>40</v>
      </c>
      <c r="C505" s="73" t="s">
        <v>563</v>
      </c>
      <c r="D505" s="44" t="s">
        <v>275</v>
      </c>
      <c r="E505" s="90">
        <v>2066</v>
      </c>
      <c r="F505" s="32">
        <v>2068</v>
      </c>
      <c r="G505" s="32">
        <f t="shared" si="8"/>
        <v>2</v>
      </c>
      <c r="H505" s="32">
        <v>1906</v>
      </c>
      <c r="I505" s="32">
        <f t="shared" si="9"/>
        <v>162</v>
      </c>
      <c r="J505" s="75">
        <v>7.8299999999999995E-2</v>
      </c>
      <c r="K505" s="65">
        <v>2010</v>
      </c>
      <c r="L505" s="56"/>
      <c r="M505" s="35">
        <f t="shared" si="10"/>
        <v>1906</v>
      </c>
      <c r="N505" s="35">
        <f t="shared" si="11"/>
        <v>104</v>
      </c>
      <c r="O505" s="36">
        <f t="shared" si="7"/>
        <v>5.1741293532338306E-2</v>
      </c>
    </row>
    <row r="506" spans="1:15" x14ac:dyDescent="0.25">
      <c r="A506" s="39">
        <v>50604</v>
      </c>
      <c r="B506" s="30" t="s">
        <v>40</v>
      </c>
      <c r="C506" s="73" t="s">
        <v>563</v>
      </c>
      <c r="D506" s="44" t="s">
        <v>566</v>
      </c>
      <c r="E506" s="78">
        <v>1565</v>
      </c>
      <c r="F506" s="32">
        <v>1637</v>
      </c>
      <c r="G506" s="32">
        <f t="shared" si="8"/>
        <v>72</v>
      </c>
      <c r="H506" s="32">
        <v>1456</v>
      </c>
      <c r="I506" s="32">
        <f t="shared" si="9"/>
        <v>181</v>
      </c>
      <c r="J506" s="75">
        <v>0.1106</v>
      </c>
      <c r="K506" s="32">
        <v>1532</v>
      </c>
      <c r="L506" s="56"/>
      <c r="M506" s="35">
        <f t="shared" si="10"/>
        <v>1456</v>
      </c>
      <c r="N506" s="35">
        <f t="shared" si="11"/>
        <v>76</v>
      </c>
      <c r="O506" s="36">
        <f t="shared" si="7"/>
        <v>4.960835509138381E-2</v>
      </c>
    </row>
    <row r="507" spans="1:15" x14ac:dyDescent="0.25">
      <c r="A507" s="39">
        <v>50605</v>
      </c>
      <c r="B507" s="30" t="s">
        <v>40</v>
      </c>
      <c r="C507" s="73" t="s">
        <v>563</v>
      </c>
      <c r="D507" s="44" t="s">
        <v>567</v>
      </c>
      <c r="E507" s="90">
        <v>1798</v>
      </c>
      <c r="F507" s="32">
        <v>2312</v>
      </c>
      <c r="G507" s="32">
        <f t="shared" si="8"/>
        <v>514</v>
      </c>
      <c r="H507" s="32">
        <v>1304</v>
      </c>
      <c r="I507" s="32">
        <f t="shared" si="9"/>
        <v>1008</v>
      </c>
      <c r="J507" s="75">
        <v>0.436</v>
      </c>
      <c r="K507" s="32">
        <v>2296</v>
      </c>
      <c r="L507" s="56"/>
      <c r="M507" s="35">
        <f t="shared" si="10"/>
        <v>1304</v>
      </c>
      <c r="N507" s="35">
        <f t="shared" si="11"/>
        <v>992</v>
      </c>
      <c r="O507" s="36">
        <f t="shared" si="7"/>
        <v>0.43205574912891986</v>
      </c>
    </row>
    <row r="508" spans="1:15" x14ac:dyDescent="0.25">
      <c r="A508" s="39">
        <v>50606</v>
      </c>
      <c r="B508" s="30" t="s">
        <v>40</v>
      </c>
      <c r="C508" s="73" t="s">
        <v>563</v>
      </c>
      <c r="D508" s="44" t="s">
        <v>568</v>
      </c>
      <c r="E508" s="90">
        <v>2286</v>
      </c>
      <c r="F508" s="32">
        <v>2551</v>
      </c>
      <c r="G508" s="32">
        <f t="shared" si="8"/>
        <v>265</v>
      </c>
      <c r="H508" s="32">
        <v>1642</v>
      </c>
      <c r="I508" s="32">
        <f t="shared" si="9"/>
        <v>909</v>
      </c>
      <c r="J508" s="75">
        <v>0.35630000000000001</v>
      </c>
      <c r="K508" s="32">
        <v>2443</v>
      </c>
      <c r="L508" s="56"/>
      <c r="M508" s="35">
        <f t="shared" si="10"/>
        <v>1642</v>
      </c>
      <c r="N508" s="35">
        <f t="shared" si="11"/>
        <v>801</v>
      </c>
      <c r="O508" s="36">
        <f t="shared" si="7"/>
        <v>0.3278755628325829</v>
      </c>
    </row>
    <row r="509" spans="1:15" x14ac:dyDescent="0.25">
      <c r="A509" s="39">
        <v>50607</v>
      </c>
      <c r="B509" s="30" t="s">
        <v>40</v>
      </c>
      <c r="C509" s="73" t="s">
        <v>563</v>
      </c>
      <c r="D509" s="44" t="s">
        <v>569</v>
      </c>
      <c r="E509" s="90">
        <v>1410</v>
      </c>
      <c r="F509" s="32">
        <v>1627</v>
      </c>
      <c r="G509" s="32">
        <f t="shared" si="8"/>
        <v>217</v>
      </c>
      <c r="H509" s="39">
        <v>421</v>
      </c>
      <c r="I509" s="32">
        <f t="shared" si="9"/>
        <v>1206</v>
      </c>
      <c r="J509" s="75">
        <v>0.74119999999999997</v>
      </c>
      <c r="K509" s="32">
        <v>1550</v>
      </c>
      <c r="L509" s="56"/>
      <c r="M509" s="34">
        <f t="shared" si="10"/>
        <v>421</v>
      </c>
      <c r="N509" s="35">
        <f t="shared" si="11"/>
        <v>1129</v>
      </c>
      <c r="O509" s="36">
        <f t="shared" si="7"/>
        <v>0.72838709677419355</v>
      </c>
    </row>
    <row r="510" spans="1:15" x14ac:dyDescent="0.25">
      <c r="A510" s="39">
        <v>50608</v>
      </c>
      <c r="B510" s="30" t="s">
        <v>40</v>
      </c>
      <c r="C510" s="73" t="s">
        <v>563</v>
      </c>
      <c r="D510" s="44" t="s">
        <v>570</v>
      </c>
      <c r="E510" s="90">
        <v>1477</v>
      </c>
      <c r="F510" s="32">
        <v>1702</v>
      </c>
      <c r="G510" s="32">
        <f t="shared" si="8"/>
        <v>225</v>
      </c>
      <c r="H510" s="39">
        <v>796</v>
      </c>
      <c r="I510" s="32">
        <f t="shared" si="9"/>
        <v>906</v>
      </c>
      <c r="J510" s="75">
        <v>0.5323</v>
      </c>
      <c r="K510" s="32">
        <v>1676</v>
      </c>
      <c r="L510" s="56"/>
      <c r="M510" s="34">
        <f t="shared" si="10"/>
        <v>796</v>
      </c>
      <c r="N510" s="35">
        <f t="shared" si="11"/>
        <v>880</v>
      </c>
      <c r="O510" s="36">
        <f t="shared" si="7"/>
        <v>0.52505966587112174</v>
      </c>
    </row>
    <row r="511" spans="1:15" x14ac:dyDescent="0.25">
      <c r="A511" s="39">
        <v>50609</v>
      </c>
      <c r="B511" s="30" t="s">
        <v>40</v>
      </c>
      <c r="C511" s="73" t="s">
        <v>563</v>
      </c>
      <c r="D511" s="44" t="s">
        <v>571</v>
      </c>
      <c r="E511" s="90">
        <v>981</v>
      </c>
      <c r="F511" s="32">
        <v>1133</v>
      </c>
      <c r="G511" s="32">
        <f t="shared" si="8"/>
        <v>152</v>
      </c>
      <c r="H511" s="39">
        <v>88</v>
      </c>
      <c r="I511" s="32">
        <f t="shared" si="9"/>
        <v>1045</v>
      </c>
      <c r="J511" s="75">
        <v>0.92230000000000001</v>
      </c>
      <c r="K511" s="32">
        <v>1095</v>
      </c>
      <c r="L511" s="56"/>
      <c r="M511" s="34">
        <f t="shared" si="10"/>
        <v>88</v>
      </c>
      <c r="N511" s="35">
        <f t="shared" si="11"/>
        <v>1007</v>
      </c>
      <c r="O511" s="36">
        <f t="shared" si="7"/>
        <v>0.91963470319634699</v>
      </c>
    </row>
    <row r="512" spans="1:15" x14ac:dyDescent="0.25">
      <c r="A512" s="39">
        <v>50610</v>
      </c>
      <c r="B512" s="30" t="s">
        <v>40</v>
      </c>
      <c r="C512" s="73" t="s">
        <v>563</v>
      </c>
      <c r="D512" s="44" t="s">
        <v>572</v>
      </c>
      <c r="E512" s="91">
        <v>859</v>
      </c>
      <c r="F512" s="39">
        <v>913</v>
      </c>
      <c r="G512" s="39">
        <f t="shared" si="8"/>
        <v>54</v>
      </c>
      <c r="H512" s="39">
        <v>554</v>
      </c>
      <c r="I512" s="39">
        <f t="shared" si="9"/>
        <v>359</v>
      </c>
      <c r="J512" s="75">
        <v>0.39319999999999999</v>
      </c>
      <c r="K512" s="39">
        <v>877</v>
      </c>
      <c r="L512" s="56"/>
      <c r="M512" s="34">
        <f t="shared" si="10"/>
        <v>554</v>
      </c>
      <c r="N512" s="34">
        <f t="shared" si="11"/>
        <v>323</v>
      </c>
      <c r="O512" s="36">
        <f t="shared" si="7"/>
        <v>0.36830102622576966</v>
      </c>
    </row>
    <row r="513" spans="1:15" x14ac:dyDescent="0.25">
      <c r="A513" s="39">
        <v>50611</v>
      </c>
      <c r="B513" s="30" t="s">
        <v>40</v>
      </c>
      <c r="C513" s="73" t="s">
        <v>563</v>
      </c>
      <c r="D513" s="44" t="s">
        <v>563</v>
      </c>
      <c r="E513" s="90">
        <v>2409</v>
      </c>
      <c r="F513" s="32">
        <v>2790</v>
      </c>
      <c r="G513" s="32">
        <f t="shared" si="8"/>
        <v>381</v>
      </c>
      <c r="H513" s="32">
        <v>1208</v>
      </c>
      <c r="I513" s="32">
        <f t="shared" si="9"/>
        <v>1582</v>
      </c>
      <c r="J513" s="75">
        <v>0.56699999999999995</v>
      </c>
      <c r="K513" s="32">
        <v>2703</v>
      </c>
      <c r="L513" s="56"/>
      <c r="M513" s="35">
        <f t="shared" si="10"/>
        <v>1208</v>
      </c>
      <c r="N513" s="35">
        <f t="shared" si="11"/>
        <v>1495</v>
      </c>
      <c r="O513" s="36">
        <f t="shared" si="7"/>
        <v>0.55308916019237886</v>
      </c>
    </row>
    <row r="514" spans="1:15" x14ac:dyDescent="0.25">
      <c r="A514" s="39">
        <v>50612</v>
      </c>
      <c r="B514" s="30" t="s">
        <v>40</v>
      </c>
      <c r="C514" s="73" t="s">
        <v>563</v>
      </c>
      <c r="D514" s="44" t="s">
        <v>573</v>
      </c>
      <c r="E514" s="90">
        <v>2085</v>
      </c>
      <c r="F514" s="32">
        <v>2334</v>
      </c>
      <c r="G514" s="32">
        <f t="shared" si="8"/>
        <v>249</v>
      </c>
      <c r="H514" s="39">
        <v>798</v>
      </c>
      <c r="I514" s="32">
        <f t="shared" si="9"/>
        <v>1536</v>
      </c>
      <c r="J514" s="75">
        <v>0.65810000000000002</v>
      </c>
      <c r="K514" s="32">
        <v>2244</v>
      </c>
      <c r="L514" s="56"/>
      <c r="M514" s="34">
        <f t="shared" si="10"/>
        <v>798</v>
      </c>
      <c r="N514" s="35">
        <f t="shared" si="11"/>
        <v>1446</v>
      </c>
      <c r="O514" s="36">
        <f t="shared" si="7"/>
        <v>0.64438502673796794</v>
      </c>
    </row>
    <row r="515" spans="1:15" x14ac:dyDescent="0.25">
      <c r="A515" s="39">
        <v>50613</v>
      </c>
      <c r="B515" s="30" t="s">
        <v>40</v>
      </c>
      <c r="C515" s="73" t="s">
        <v>563</v>
      </c>
      <c r="D515" s="44" t="s">
        <v>574</v>
      </c>
      <c r="E515" s="90">
        <v>1650</v>
      </c>
      <c r="F515" s="32">
        <v>1932</v>
      </c>
      <c r="G515" s="32">
        <f t="shared" si="8"/>
        <v>282</v>
      </c>
      <c r="H515" s="39">
        <v>571</v>
      </c>
      <c r="I515" s="32">
        <f t="shared" si="9"/>
        <v>1361</v>
      </c>
      <c r="J515" s="75">
        <v>0.70450000000000002</v>
      </c>
      <c r="K515" s="32">
        <v>1848</v>
      </c>
      <c r="L515" s="56"/>
      <c r="M515" s="34">
        <f t="shared" si="10"/>
        <v>571</v>
      </c>
      <c r="N515" s="35">
        <f t="shared" si="11"/>
        <v>1277</v>
      </c>
      <c r="O515" s="36">
        <f t="shared" si="7"/>
        <v>0.69101731601731597</v>
      </c>
    </row>
    <row r="516" spans="1:15" x14ac:dyDescent="0.25">
      <c r="A516" s="39">
        <v>50614</v>
      </c>
      <c r="B516" s="30" t="s">
        <v>40</v>
      </c>
      <c r="C516" s="73" t="s">
        <v>563</v>
      </c>
      <c r="D516" s="44" t="s">
        <v>575</v>
      </c>
      <c r="E516" s="91">
        <v>723</v>
      </c>
      <c r="F516" s="39">
        <v>854</v>
      </c>
      <c r="G516" s="39">
        <f t="shared" si="8"/>
        <v>131</v>
      </c>
      <c r="H516" s="39">
        <v>467</v>
      </c>
      <c r="I516" s="39">
        <f t="shared" si="9"/>
        <v>387</v>
      </c>
      <c r="J516" s="75">
        <v>0.45319999999999999</v>
      </c>
      <c r="K516" s="39">
        <v>848</v>
      </c>
      <c r="L516" s="56"/>
      <c r="M516" s="34">
        <f t="shared" si="10"/>
        <v>467</v>
      </c>
      <c r="N516" s="34">
        <f t="shared" si="11"/>
        <v>381</v>
      </c>
      <c r="O516" s="36">
        <f t="shared" si="7"/>
        <v>0.4492924528301887</v>
      </c>
    </row>
    <row r="517" spans="1:15" x14ac:dyDescent="0.25">
      <c r="A517" s="39">
        <v>50615</v>
      </c>
      <c r="B517" s="30" t="s">
        <v>40</v>
      </c>
      <c r="C517" s="73" t="s">
        <v>563</v>
      </c>
      <c r="D517" s="44" t="s">
        <v>132</v>
      </c>
      <c r="E517" s="90">
        <v>1525</v>
      </c>
      <c r="F517" s="32">
        <v>1842</v>
      </c>
      <c r="G517" s="32">
        <f t="shared" si="8"/>
        <v>317</v>
      </c>
      <c r="H517" s="39">
        <v>967</v>
      </c>
      <c r="I517" s="32">
        <f t="shared" si="9"/>
        <v>875</v>
      </c>
      <c r="J517" s="75">
        <v>0.47499999999999998</v>
      </c>
      <c r="K517" s="32">
        <v>1823</v>
      </c>
      <c r="L517" s="56"/>
      <c r="M517" s="34">
        <f t="shared" si="10"/>
        <v>967</v>
      </c>
      <c r="N517" s="35">
        <f t="shared" si="11"/>
        <v>856</v>
      </c>
      <c r="O517" s="36">
        <f t="shared" si="7"/>
        <v>0.46955567745474491</v>
      </c>
    </row>
    <row r="518" spans="1:15" x14ac:dyDescent="0.25">
      <c r="A518" s="39">
        <v>50616</v>
      </c>
      <c r="B518" s="30" t="s">
        <v>40</v>
      </c>
      <c r="C518" s="73" t="s">
        <v>563</v>
      </c>
      <c r="D518" s="44" t="s">
        <v>313</v>
      </c>
      <c r="E518" s="90">
        <v>941</v>
      </c>
      <c r="F518" s="32">
        <v>1012</v>
      </c>
      <c r="G518" s="32">
        <f t="shared" si="8"/>
        <v>71</v>
      </c>
      <c r="H518" s="39">
        <v>475</v>
      </c>
      <c r="I518" s="32">
        <f t="shared" si="9"/>
        <v>537</v>
      </c>
      <c r="J518" s="75">
        <v>0.53059999999999996</v>
      </c>
      <c r="K518" s="39">
        <v>994</v>
      </c>
      <c r="L518" s="56"/>
      <c r="M518" s="34">
        <f t="shared" si="10"/>
        <v>475</v>
      </c>
      <c r="N518" s="34">
        <f t="shared" si="11"/>
        <v>519</v>
      </c>
      <c r="O518" s="36">
        <f t="shared" si="7"/>
        <v>0.52213279678068414</v>
      </c>
    </row>
    <row r="519" spans="1:15" x14ac:dyDescent="0.25">
      <c r="A519" s="39">
        <v>50617</v>
      </c>
      <c r="B519" s="30" t="s">
        <v>40</v>
      </c>
      <c r="C519" s="73" t="s">
        <v>563</v>
      </c>
      <c r="D519" s="44" t="s">
        <v>272</v>
      </c>
      <c r="E519" s="90">
        <v>2400</v>
      </c>
      <c r="F519" s="32">
        <v>2722</v>
      </c>
      <c r="G519" s="32">
        <f t="shared" si="8"/>
        <v>322</v>
      </c>
      <c r="H519" s="39">
        <v>986</v>
      </c>
      <c r="I519" s="32">
        <f t="shared" si="9"/>
        <v>1736</v>
      </c>
      <c r="J519" s="75">
        <v>0.63780000000000003</v>
      </c>
      <c r="K519" s="32">
        <v>2661</v>
      </c>
      <c r="L519" s="56"/>
      <c r="M519" s="34">
        <f t="shared" si="10"/>
        <v>986</v>
      </c>
      <c r="N519" s="35">
        <f t="shared" si="11"/>
        <v>1675</v>
      </c>
      <c r="O519" s="36">
        <f t="shared" si="7"/>
        <v>0.62946260804208942</v>
      </c>
    </row>
    <row r="520" spans="1:15" x14ac:dyDescent="0.25">
      <c r="A520" s="39">
        <v>50618</v>
      </c>
      <c r="B520" s="30" t="s">
        <v>40</v>
      </c>
      <c r="C520" s="73" t="s">
        <v>563</v>
      </c>
      <c r="D520" s="44" t="s">
        <v>576</v>
      </c>
      <c r="E520" s="91">
        <v>853</v>
      </c>
      <c r="F520" s="39">
        <v>941</v>
      </c>
      <c r="G520" s="39">
        <f t="shared" si="8"/>
        <v>88</v>
      </c>
      <c r="H520" s="39">
        <v>376</v>
      </c>
      <c r="I520" s="39">
        <f t="shared" si="9"/>
        <v>565</v>
      </c>
      <c r="J520" s="75">
        <v>0.60040000000000004</v>
      </c>
      <c r="K520" s="39">
        <v>898</v>
      </c>
      <c r="L520" s="56"/>
      <c r="M520" s="34">
        <f t="shared" si="10"/>
        <v>376</v>
      </c>
      <c r="N520" s="34">
        <f t="shared" si="11"/>
        <v>522</v>
      </c>
      <c r="O520" s="36">
        <f t="shared" ref="O520:O774" si="12">N520/K520</f>
        <v>0.58129175946547884</v>
      </c>
    </row>
    <row r="521" spans="1:15" x14ac:dyDescent="0.25">
      <c r="A521" s="39">
        <v>50619</v>
      </c>
      <c r="B521" s="30" t="s">
        <v>40</v>
      </c>
      <c r="C521" s="73" t="s">
        <v>563</v>
      </c>
      <c r="D521" s="44" t="s">
        <v>536</v>
      </c>
      <c r="E521" s="90">
        <v>4213</v>
      </c>
      <c r="F521" s="32">
        <v>4947</v>
      </c>
      <c r="G521" s="32">
        <f t="shared" ref="G521:G775" si="13">F521-E521</f>
        <v>734</v>
      </c>
      <c r="H521" s="39">
        <v>973</v>
      </c>
      <c r="I521" s="32">
        <f t="shared" ref="I521:I775" si="14">F521-H521</f>
        <v>3974</v>
      </c>
      <c r="J521" s="75">
        <v>0.80330000000000001</v>
      </c>
      <c r="K521" s="32">
        <v>4869</v>
      </c>
      <c r="L521" s="56"/>
      <c r="M521" s="34">
        <f t="shared" ref="M521:M775" si="15">H521+L521</f>
        <v>973</v>
      </c>
      <c r="N521" s="35">
        <f t="shared" ref="N521:N775" si="16">K521-M521</f>
        <v>3896</v>
      </c>
      <c r="O521" s="36">
        <f t="shared" si="12"/>
        <v>0.80016430478537692</v>
      </c>
    </row>
    <row r="522" spans="1:15" x14ac:dyDescent="0.25">
      <c r="A522" s="39">
        <v>50620</v>
      </c>
      <c r="B522" s="30" t="s">
        <v>40</v>
      </c>
      <c r="C522" s="73" t="s">
        <v>563</v>
      </c>
      <c r="D522" s="44" t="s">
        <v>577</v>
      </c>
      <c r="E522" s="91">
        <v>792</v>
      </c>
      <c r="F522" s="39">
        <v>846</v>
      </c>
      <c r="G522" s="39">
        <f t="shared" si="13"/>
        <v>54</v>
      </c>
      <c r="H522" s="39">
        <v>489</v>
      </c>
      <c r="I522" s="39">
        <f t="shared" si="14"/>
        <v>357</v>
      </c>
      <c r="J522" s="75">
        <v>0.42199999999999999</v>
      </c>
      <c r="K522" s="39">
        <v>850</v>
      </c>
      <c r="L522" s="56"/>
      <c r="M522" s="34">
        <f t="shared" si="15"/>
        <v>489</v>
      </c>
      <c r="N522" s="34">
        <f t="shared" si="16"/>
        <v>361</v>
      </c>
      <c r="O522" s="36">
        <f t="shared" si="12"/>
        <v>0.42470588235294116</v>
      </c>
    </row>
    <row r="523" spans="1:15" x14ac:dyDescent="0.25">
      <c r="A523" s="39">
        <v>50621</v>
      </c>
      <c r="B523" s="30" t="s">
        <v>40</v>
      </c>
      <c r="C523" s="73" t="s">
        <v>563</v>
      </c>
      <c r="D523" s="44" t="s">
        <v>578</v>
      </c>
      <c r="E523" s="90">
        <v>1233</v>
      </c>
      <c r="F523" s="32">
        <v>1434</v>
      </c>
      <c r="G523" s="32">
        <f t="shared" si="13"/>
        <v>201</v>
      </c>
      <c r="H523" s="39">
        <v>384</v>
      </c>
      <c r="I523" s="32">
        <f t="shared" si="14"/>
        <v>1050</v>
      </c>
      <c r="J523" s="75">
        <v>0.73219999999999996</v>
      </c>
      <c r="K523" s="32">
        <v>1455</v>
      </c>
      <c r="L523" s="56"/>
      <c r="M523" s="34">
        <f t="shared" si="15"/>
        <v>384</v>
      </c>
      <c r="N523" s="35">
        <f t="shared" si="16"/>
        <v>1071</v>
      </c>
      <c r="O523" s="36">
        <f t="shared" si="12"/>
        <v>0.73608247422680417</v>
      </c>
    </row>
    <row r="524" spans="1:15" x14ac:dyDescent="0.25">
      <c r="A524" s="39">
        <v>50701</v>
      </c>
      <c r="B524" s="30" t="s">
        <v>40</v>
      </c>
      <c r="C524" s="73" t="s">
        <v>579</v>
      </c>
      <c r="D524" s="44" t="s">
        <v>580</v>
      </c>
      <c r="E524" s="90">
        <v>2031</v>
      </c>
      <c r="F524" s="32">
        <v>2245</v>
      </c>
      <c r="G524" s="32">
        <f t="shared" si="13"/>
        <v>214</v>
      </c>
      <c r="H524" s="39">
        <v>696</v>
      </c>
      <c r="I524" s="32">
        <f t="shared" si="14"/>
        <v>1549</v>
      </c>
      <c r="J524" s="75">
        <v>0.69</v>
      </c>
      <c r="K524" s="32">
        <v>1979</v>
      </c>
      <c r="L524" s="56"/>
      <c r="M524" s="34">
        <f t="shared" si="15"/>
        <v>696</v>
      </c>
      <c r="N524" s="35">
        <f t="shared" si="16"/>
        <v>1283</v>
      </c>
      <c r="O524" s="36">
        <f t="shared" si="12"/>
        <v>0.64830722587165235</v>
      </c>
    </row>
    <row r="525" spans="1:15" x14ac:dyDescent="0.25">
      <c r="A525" s="39">
        <v>50702</v>
      </c>
      <c r="B525" s="30" t="s">
        <v>40</v>
      </c>
      <c r="C525" s="73" t="s">
        <v>579</v>
      </c>
      <c r="D525" s="44" t="s">
        <v>581</v>
      </c>
      <c r="E525" s="90">
        <v>2129</v>
      </c>
      <c r="F525" s="32">
        <v>2248</v>
      </c>
      <c r="G525" s="32">
        <f t="shared" si="13"/>
        <v>119</v>
      </c>
      <c r="H525" s="32">
        <v>1156</v>
      </c>
      <c r="I525" s="32">
        <f t="shared" si="14"/>
        <v>1092</v>
      </c>
      <c r="J525" s="75">
        <v>0.48580000000000001</v>
      </c>
      <c r="K525" s="32">
        <v>2179</v>
      </c>
      <c r="L525" s="56"/>
      <c r="M525" s="35">
        <f t="shared" si="15"/>
        <v>1156</v>
      </c>
      <c r="N525" s="35">
        <f t="shared" si="16"/>
        <v>1023</v>
      </c>
      <c r="O525" s="36">
        <f t="shared" si="12"/>
        <v>0.46948141349242772</v>
      </c>
    </row>
    <row r="526" spans="1:15" x14ac:dyDescent="0.25">
      <c r="A526" s="39">
        <v>50703</v>
      </c>
      <c r="B526" s="30" t="s">
        <v>40</v>
      </c>
      <c r="C526" s="73" t="s">
        <v>579</v>
      </c>
      <c r="D526" s="44" t="s">
        <v>582</v>
      </c>
      <c r="E526" s="90">
        <v>576</v>
      </c>
      <c r="F526" s="32">
        <v>1884</v>
      </c>
      <c r="G526" s="32">
        <f t="shared" si="13"/>
        <v>1308</v>
      </c>
      <c r="H526" s="39">
        <v>393</v>
      </c>
      <c r="I526" s="32">
        <f t="shared" si="14"/>
        <v>1491</v>
      </c>
      <c r="J526" s="75">
        <v>0.79139999999999999</v>
      </c>
      <c r="K526" s="32">
        <v>1934</v>
      </c>
      <c r="L526" s="29">
        <v>0</v>
      </c>
      <c r="M526" s="34">
        <f t="shared" si="15"/>
        <v>393</v>
      </c>
      <c r="N526" s="35">
        <f t="shared" si="16"/>
        <v>1541</v>
      </c>
      <c r="O526" s="36">
        <f t="shared" si="12"/>
        <v>0.79679420889348496</v>
      </c>
    </row>
    <row r="527" spans="1:15" x14ac:dyDescent="0.25">
      <c r="A527" s="39">
        <v>50704</v>
      </c>
      <c r="B527" s="30" t="s">
        <v>40</v>
      </c>
      <c r="C527" s="73" t="s">
        <v>579</v>
      </c>
      <c r="D527" s="44" t="s">
        <v>583</v>
      </c>
      <c r="E527" s="91">
        <v>509</v>
      </c>
      <c r="F527" s="39">
        <v>599</v>
      </c>
      <c r="G527" s="39">
        <f t="shared" si="13"/>
        <v>90</v>
      </c>
      <c r="H527" s="39">
        <v>174</v>
      </c>
      <c r="I527" s="39">
        <f t="shared" si="14"/>
        <v>425</v>
      </c>
      <c r="J527" s="75">
        <v>0.70950000000000002</v>
      </c>
      <c r="K527" s="81">
        <v>556</v>
      </c>
      <c r="L527" s="56"/>
      <c r="M527" s="34">
        <f t="shared" si="15"/>
        <v>174</v>
      </c>
      <c r="N527" s="34">
        <f t="shared" si="16"/>
        <v>382</v>
      </c>
      <c r="O527" s="36">
        <f t="shared" si="12"/>
        <v>0.68705035971223016</v>
      </c>
    </row>
    <row r="528" spans="1:15" x14ac:dyDescent="0.25">
      <c r="A528" s="39">
        <v>50705</v>
      </c>
      <c r="B528" s="30" t="s">
        <v>40</v>
      </c>
      <c r="C528" s="73" t="s">
        <v>579</v>
      </c>
      <c r="D528" s="44" t="s">
        <v>584</v>
      </c>
      <c r="E528" s="90">
        <v>1574</v>
      </c>
      <c r="F528" s="32">
        <v>1566</v>
      </c>
      <c r="G528" s="32">
        <f t="shared" si="13"/>
        <v>-8</v>
      </c>
      <c r="H528" s="39">
        <v>406</v>
      </c>
      <c r="I528" s="32">
        <f t="shared" si="14"/>
        <v>1160</v>
      </c>
      <c r="J528" s="75">
        <v>0.74070000000000003</v>
      </c>
      <c r="K528" s="65">
        <v>1566</v>
      </c>
      <c r="L528" s="56"/>
      <c r="M528" s="34">
        <f t="shared" si="15"/>
        <v>406</v>
      </c>
      <c r="N528" s="35">
        <f t="shared" si="16"/>
        <v>1160</v>
      </c>
      <c r="O528" s="36">
        <f t="shared" si="12"/>
        <v>0.7407407407407407</v>
      </c>
    </row>
    <row r="529" spans="1:15" x14ac:dyDescent="0.25">
      <c r="A529" s="39">
        <v>50706</v>
      </c>
      <c r="B529" s="30" t="s">
        <v>40</v>
      </c>
      <c r="C529" s="73" t="s">
        <v>579</v>
      </c>
      <c r="D529" s="44" t="s">
        <v>585</v>
      </c>
      <c r="E529" s="90">
        <v>1893</v>
      </c>
      <c r="F529" s="32">
        <v>2154</v>
      </c>
      <c r="G529" s="32">
        <f t="shared" si="13"/>
        <v>261</v>
      </c>
      <c r="H529" s="39">
        <v>829</v>
      </c>
      <c r="I529" s="32">
        <f t="shared" si="14"/>
        <v>1325</v>
      </c>
      <c r="J529" s="75">
        <v>0.61509999999999998</v>
      </c>
      <c r="K529" s="32">
        <v>2123</v>
      </c>
      <c r="L529" s="56"/>
      <c r="M529" s="34">
        <f t="shared" si="15"/>
        <v>829</v>
      </c>
      <c r="N529" s="35">
        <f t="shared" si="16"/>
        <v>1294</v>
      </c>
      <c r="O529" s="36">
        <f t="shared" si="12"/>
        <v>0.60951483749411206</v>
      </c>
    </row>
    <row r="530" spans="1:15" x14ac:dyDescent="0.25">
      <c r="A530" s="39">
        <v>50707</v>
      </c>
      <c r="B530" s="30" t="s">
        <v>40</v>
      </c>
      <c r="C530" s="73" t="s">
        <v>579</v>
      </c>
      <c r="D530" s="44" t="s">
        <v>586</v>
      </c>
      <c r="E530" s="91">
        <v>482</v>
      </c>
      <c r="F530" s="39">
        <v>532</v>
      </c>
      <c r="G530" s="39">
        <f t="shared" si="13"/>
        <v>50</v>
      </c>
      <c r="H530" s="39">
        <v>217</v>
      </c>
      <c r="I530" s="39">
        <f t="shared" si="14"/>
        <v>315</v>
      </c>
      <c r="J530" s="75">
        <v>0.59209999999999996</v>
      </c>
      <c r="K530" s="81">
        <v>518</v>
      </c>
      <c r="L530" s="56"/>
      <c r="M530" s="34">
        <f t="shared" si="15"/>
        <v>217</v>
      </c>
      <c r="N530" s="34">
        <f t="shared" si="16"/>
        <v>301</v>
      </c>
      <c r="O530" s="36">
        <f t="shared" si="12"/>
        <v>0.58108108108108103</v>
      </c>
    </row>
    <row r="531" spans="1:15" x14ac:dyDescent="0.25">
      <c r="A531" s="39">
        <v>50708</v>
      </c>
      <c r="B531" s="30" t="s">
        <v>40</v>
      </c>
      <c r="C531" s="73" t="s">
        <v>579</v>
      </c>
      <c r="D531" s="44" t="s">
        <v>587</v>
      </c>
      <c r="E531" s="78">
        <v>1047</v>
      </c>
      <c r="F531" s="32">
        <v>1145</v>
      </c>
      <c r="G531" s="32">
        <f t="shared" si="13"/>
        <v>98</v>
      </c>
      <c r="H531" s="32">
        <v>1123</v>
      </c>
      <c r="I531" s="32">
        <f t="shared" si="14"/>
        <v>22</v>
      </c>
      <c r="J531" s="75">
        <v>1.9199999999999998E-2</v>
      </c>
      <c r="K531" s="29">
        <v>1123</v>
      </c>
      <c r="L531" s="56"/>
      <c r="M531" s="35">
        <f t="shared" si="15"/>
        <v>1123</v>
      </c>
      <c r="N531" s="35">
        <f t="shared" si="16"/>
        <v>0</v>
      </c>
      <c r="O531" s="36">
        <f t="shared" si="12"/>
        <v>0</v>
      </c>
    </row>
    <row r="532" spans="1:15" x14ac:dyDescent="0.25">
      <c r="A532" s="39">
        <v>50801</v>
      </c>
      <c r="B532" s="30" t="s">
        <v>40</v>
      </c>
      <c r="C532" s="73" t="s">
        <v>588</v>
      </c>
      <c r="D532" s="44" t="s">
        <v>589</v>
      </c>
      <c r="E532" s="91">
        <v>776</v>
      </c>
      <c r="F532" s="39">
        <v>730</v>
      </c>
      <c r="G532" s="39">
        <f t="shared" si="13"/>
        <v>-46</v>
      </c>
      <c r="H532" s="39">
        <v>400</v>
      </c>
      <c r="I532" s="39">
        <f t="shared" si="14"/>
        <v>330</v>
      </c>
      <c r="J532" s="75">
        <v>0.4521</v>
      </c>
      <c r="K532" s="37">
        <v>730</v>
      </c>
      <c r="L532" s="29">
        <v>240</v>
      </c>
      <c r="M532" s="34">
        <f t="shared" si="15"/>
        <v>640</v>
      </c>
      <c r="N532" s="34">
        <f t="shared" si="16"/>
        <v>90</v>
      </c>
      <c r="O532" s="36">
        <f t="shared" si="12"/>
        <v>0.12328767123287671</v>
      </c>
    </row>
    <row r="533" spans="1:15" x14ac:dyDescent="0.25">
      <c r="A533" s="39">
        <v>50802</v>
      </c>
      <c r="B533" s="30" t="s">
        <v>40</v>
      </c>
      <c r="C533" s="73" t="s">
        <v>588</v>
      </c>
      <c r="D533" s="44" t="s">
        <v>590</v>
      </c>
      <c r="E533" s="91">
        <v>415</v>
      </c>
      <c r="F533" s="39">
        <v>463</v>
      </c>
      <c r="G533" s="39">
        <f t="shared" si="13"/>
        <v>48</v>
      </c>
      <c r="H533" s="39">
        <v>312</v>
      </c>
      <c r="I533" s="39">
        <f t="shared" si="14"/>
        <v>151</v>
      </c>
      <c r="J533" s="75">
        <v>0.3261</v>
      </c>
      <c r="K533" s="39">
        <v>440</v>
      </c>
      <c r="L533" s="56"/>
      <c r="M533" s="34">
        <f t="shared" si="15"/>
        <v>312</v>
      </c>
      <c r="N533" s="34">
        <f t="shared" si="16"/>
        <v>128</v>
      </c>
      <c r="O533" s="36">
        <f t="shared" si="12"/>
        <v>0.29090909090909089</v>
      </c>
    </row>
    <row r="534" spans="1:15" x14ac:dyDescent="0.25">
      <c r="A534" s="39">
        <v>50803</v>
      </c>
      <c r="B534" s="30" t="s">
        <v>40</v>
      </c>
      <c r="C534" s="73" t="s">
        <v>588</v>
      </c>
      <c r="D534" s="44" t="s">
        <v>591</v>
      </c>
      <c r="E534" s="91">
        <v>421</v>
      </c>
      <c r="F534" s="39">
        <v>456</v>
      </c>
      <c r="G534" s="39">
        <f t="shared" si="13"/>
        <v>35</v>
      </c>
      <c r="H534" s="39">
        <v>228</v>
      </c>
      <c r="I534" s="39">
        <f t="shared" si="14"/>
        <v>228</v>
      </c>
      <c r="J534" s="75">
        <v>0.5</v>
      </c>
      <c r="K534" s="39">
        <v>445</v>
      </c>
      <c r="L534" s="56"/>
      <c r="M534" s="34">
        <f t="shared" si="15"/>
        <v>228</v>
      </c>
      <c r="N534" s="34">
        <f t="shared" si="16"/>
        <v>217</v>
      </c>
      <c r="O534" s="36">
        <f t="shared" si="12"/>
        <v>0.48764044943820223</v>
      </c>
    </row>
    <row r="535" spans="1:15" x14ac:dyDescent="0.25">
      <c r="A535" s="39">
        <v>50804</v>
      </c>
      <c r="B535" s="30" t="s">
        <v>40</v>
      </c>
      <c r="C535" s="73" t="s">
        <v>588</v>
      </c>
      <c r="D535" s="44" t="s">
        <v>592</v>
      </c>
      <c r="E535" s="90">
        <v>1841</v>
      </c>
      <c r="F535" s="32">
        <v>2031</v>
      </c>
      <c r="G535" s="32">
        <f t="shared" si="13"/>
        <v>190</v>
      </c>
      <c r="H535" s="39">
        <v>989</v>
      </c>
      <c r="I535" s="32">
        <f t="shared" si="14"/>
        <v>1042</v>
      </c>
      <c r="J535" s="75">
        <v>0.51300000000000001</v>
      </c>
      <c r="K535" s="32">
        <v>1983</v>
      </c>
      <c r="L535" s="56"/>
      <c r="M535" s="34">
        <f t="shared" si="15"/>
        <v>989</v>
      </c>
      <c r="N535" s="35">
        <f t="shared" si="16"/>
        <v>994</v>
      </c>
      <c r="O535" s="36">
        <f t="shared" si="12"/>
        <v>0.50126071608673728</v>
      </c>
    </row>
    <row r="536" spans="1:15" x14ac:dyDescent="0.25">
      <c r="A536" s="39">
        <v>50805</v>
      </c>
      <c r="B536" s="30" t="s">
        <v>40</v>
      </c>
      <c r="C536" s="73" t="s">
        <v>588</v>
      </c>
      <c r="D536" s="44" t="s">
        <v>593</v>
      </c>
      <c r="E536" s="91">
        <v>540</v>
      </c>
      <c r="F536" s="39">
        <v>636</v>
      </c>
      <c r="G536" s="39">
        <f t="shared" si="13"/>
        <v>96</v>
      </c>
      <c r="H536" s="39">
        <v>425</v>
      </c>
      <c r="I536" s="39">
        <f t="shared" si="14"/>
        <v>211</v>
      </c>
      <c r="J536" s="75">
        <v>0.33179999999999998</v>
      </c>
      <c r="K536" s="39">
        <v>621</v>
      </c>
      <c r="L536" s="56"/>
      <c r="M536" s="34">
        <f t="shared" si="15"/>
        <v>425</v>
      </c>
      <c r="N536" s="34">
        <f t="shared" si="16"/>
        <v>196</v>
      </c>
      <c r="O536" s="36">
        <f t="shared" si="12"/>
        <v>0.31561996779388085</v>
      </c>
    </row>
    <row r="537" spans="1:15" x14ac:dyDescent="0.25">
      <c r="A537" s="39">
        <v>50806</v>
      </c>
      <c r="B537" s="30" t="s">
        <v>40</v>
      </c>
      <c r="C537" s="73" t="s">
        <v>588</v>
      </c>
      <c r="D537" s="44" t="s">
        <v>594</v>
      </c>
      <c r="E537" s="90">
        <v>981</v>
      </c>
      <c r="F537" s="32">
        <v>1610</v>
      </c>
      <c r="G537" s="32">
        <f t="shared" si="13"/>
        <v>629</v>
      </c>
      <c r="H537" s="39">
        <v>570</v>
      </c>
      <c r="I537" s="32">
        <f t="shared" si="14"/>
        <v>1040</v>
      </c>
      <c r="J537" s="75">
        <v>0.64600000000000002</v>
      </c>
      <c r="K537" s="80">
        <v>1647</v>
      </c>
      <c r="L537" s="56"/>
      <c r="M537" s="34">
        <f t="shared" si="15"/>
        <v>570</v>
      </c>
      <c r="N537" s="35">
        <f t="shared" si="16"/>
        <v>1077</v>
      </c>
      <c r="O537" s="36">
        <f t="shared" si="12"/>
        <v>0.6539162112932605</v>
      </c>
    </row>
    <row r="538" spans="1:15" x14ac:dyDescent="0.25">
      <c r="A538" s="39">
        <v>50807</v>
      </c>
      <c r="B538" s="30" t="s">
        <v>40</v>
      </c>
      <c r="C538" s="73" t="s">
        <v>588</v>
      </c>
      <c r="D538" s="44" t="s">
        <v>595</v>
      </c>
      <c r="E538" s="91">
        <v>419</v>
      </c>
      <c r="F538" s="39">
        <v>414</v>
      </c>
      <c r="G538" s="39">
        <f t="shared" si="13"/>
        <v>-5</v>
      </c>
      <c r="H538" s="39">
        <v>180</v>
      </c>
      <c r="I538" s="39">
        <f t="shared" si="14"/>
        <v>234</v>
      </c>
      <c r="J538" s="75">
        <v>0.56520000000000004</v>
      </c>
      <c r="K538" s="29">
        <v>414</v>
      </c>
      <c r="L538" s="56"/>
      <c r="M538" s="34">
        <f t="shared" si="15"/>
        <v>180</v>
      </c>
      <c r="N538" s="34">
        <f t="shared" si="16"/>
        <v>234</v>
      </c>
      <c r="O538" s="36">
        <f t="shared" si="12"/>
        <v>0.56521739130434778</v>
      </c>
    </row>
    <row r="539" spans="1:15" x14ac:dyDescent="0.25">
      <c r="A539" s="39">
        <v>50808</v>
      </c>
      <c r="B539" s="30" t="s">
        <v>40</v>
      </c>
      <c r="C539" s="73" t="s">
        <v>588</v>
      </c>
      <c r="D539" s="44" t="s">
        <v>596</v>
      </c>
      <c r="E539" s="91">
        <v>271</v>
      </c>
      <c r="F539" s="39">
        <v>290</v>
      </c>
      <c r="G539" s="39">
        <f t="shared" si="13"/>
        <v>19</v>
      </c>
      <c r="H539" s="39">
        <v>193</v>
      </c>
      <c r="I539" s="39">
        <f t="shared" si="14"/>
        <v>97</v>
      </c>
      <c r="J539" s="75">
        <v>0.33450000000000002</v>
      </c>
      <c r="K539" s="39">
        <v>275</v>
      </c>
      <c r="L539" s="56"/>
      <c r="M539" s="34">
        <f t="shared" si="15"/>
        <v>193</v>
      </c>
      <c r="N539" s="34">
        <f t="shared" si="16"/>
        <v>82</v>
      </c>
      <c r="O539" s="36">
        <f t="shared" si="12"/>
        <v>0.29818181818181816</v>
      </c>
    </row>
    <row r="540" spans="1:15" x14ac:dyDescent="0.25">
      <c r="A540" s="39">
        <v>50809</v>
      </c>
      <c r="B540" s="30" t="s">
        <v>40</v>
      </c>
      <c r="C540" s="73" t="s">
        <v>588</v>
      </c>
      <c r="D540" s="44" t="s">
        <v>597</v>
      </c>
      <c r="E540" s="91">
        <v>224</v>
      </c>
      <c r="F540" s="39">
        <v>242</v>
      </c>
      <c r="G540" s="39">
        <f t="shared" si="13"/>
        <v>18</v>
      </c>
      <c r="H540" s="39">
        <v>85</v>
      </c>
      <c r="I540" s="39">
        <f t="shared" si="14"/>
        <v>157</v>
      </c>
      <c r="J540" s="75">
        <v>0.64880000000000004</v>
      </c>
      <c r="K540" s="39">
        <v>247</v>
      </c>
      <c r="L540" s="56"/>
      <c r="M540" s="34">
        <f t="shared" si="15"/>
        <v>85</v>
      </c>
      <c r="N540" s="34">
        <f t="shared" si="16"/>
        <v>162</v>
      </c>
      <c r="O540" s="36">
        <f t="shared" si="12"/>
        <v>0.65587044534412953</v>
      </c>
    </row>
    <row r="541" spans="1:15" x14ac:dyDescent="0.25">
      <c r="A541" s="39">
        <v>50810</v>
      </c>
      <c r="B541" s="30" t="s">
        <v>40</v>
      </c>
      <c r="C541" s="73" t="s">
        <v>588</v>
      </c>
      <c r="D541" s="44" t="s">
        <v>598</v>
      </c>
      <c r="E541" s="91">
        <v>444</v>
      </c>
      <c r="F541" s="39">
        <v>505</v>
      </c>
      <c r="G541" s="39">
        <f t="shared" si="13"/>
        <v>61</v>
      </c>
      <c r="H541" s="39">
        <v>407</v>
      </c>
      <c r="I541" s="39">
        <f t="shared" si="14"/>
        <v>98</v>
      </c>
      <c r="J541" s="75">
        <v>0.19409999999999999</v>
      </c>
      <c r="K541" s="39">
        <v>483</v>
      </c>
      <c r="L541" s="56"/>
      <c r="M541" s="34">
        <f t="shared" si="15"/>
        <v>407</v>
      </c>
      <c r="N541" s="34">
        <f t="shared" si="16"/>
        <v>76</v>
      </c>
      <c r="O541" s="36">
        <f t="shared" si="12"/>
        <v>0.15734989648033126</v>
      </c>
    </row>
    <row r="542" spans="1:15" x14ac:dyDescent="0.25">
      <c r="A542" s="39">
        <v>50901</v>
      </c>
      <c r="B542" s="30" t="s">
        <v>40</v>
      </c>
      <c r="C542" s="73" t="s">
        <v>599</v>
      </c>
      <c r="D542" s="44" t="s">
        <v>600</v>
      </c>
      <c r="E542" s="78">
        <v>2332</v>
      </c>
      <c r="F542" s="32">
        <v>2618</v>
      </c>
      <c r="G542" s="32">
        <f t="shared" si="13"/>
        <v>286</v>
      </c>
      <c r="H542" s="32">
        <v>2332</v>
      </c>
      <c r="I542" s="32">
        <f t="shared" si="14"/>
        <v>286</v>
      </c>
      <c r="J542" s="75">
        <v>0.10920000000000001</v>
      </c>
      <c r="K542" s="32">
        <v>2600</v>
      </c>
      <c r="L542" s="56"/>
      <c r="M542" s="35">
        <f t="shared" si="15"/>
        <v>2332</v>
      </c>
      <c r="N542" s="35">
        <f t="shared" si="16"/>
        <v>268</v>
      </c>
      <c r="O542" s="36">
        <f t="shared" si="12"/>
        <v>0.10307692307692308</v>
      </c>
    </row>
    <row r="543" spans="1:15" x14ac:dyDescent="0.25">
      <c r="A543" s="39">
        <v>50902</v>
      </c>
      <c r="B543" s="30" t="s">
        <v>40</v>
      </c>
      <c r="C543" s="73" t="s">
        <v>599</v>
      </c>
      <c r="D543" s="44" t="s">
        <v>601</v>
      </c>
      <c r="E543" s="91">
        <v>308</v>
      </c>
      <c r="F543" s="39">
        <v>325</v>
      </c>
      <c r="G543" s="39">
        <f t="shared" si="13"/>
        <v>17</v>
      </c>
      <c r="H543" s="39">
        <v>60</v>
      </c>
      <c r="I543" s="39">
        <f t="shared" si="14"/>
        <v>265</v>
      </c>
      <c r="J543" s="75">
        <v>0.81540000000000001</v>
      </c>
      <c r="K543" s="39">
        <v>310</v>
      </c>
      <c r="L543" s="56"/>
      <c r="M543" s="34">
        <f t="shared" si="15"/>
        <v>60</v>
      </c>
      <c r="N543" s="34">
        <f t="shared" si="16"/>
        <v>250</v>
      </c>
      <c r="O543" s="36">
        <f t="shared" si="12"/>
        <v>0.80645161290322576</v>
      </c>
    </row>
    <row r="544" spans="1:15" x14ac:dyDescent="0.25">
      <c r="A544" s="39">
        <v>50903</v>
      </c>
      <c r="B544" s="30" t="s">
        <v>40</v>
      </c>
      <c r="C544" s="73" t="s">
        <v>599</v>
      </c>
      <c r="D544" s="44" t="s">
        <v>602</v>
      </c>
      <c r="E544" s="91">
        <v>454</v>
      </c>
      <c r="F544" s="39">
        <v>481</v>
      </c>
      <c r="G544" s="39">
        <f t="shared" si="13"/>
        <v>27</v>
      </c>
      <c r="H544" s="39">
        <v>383</v>
      </c>
      <c r="I544" s="39">
        <f t="shared" si="14"/>
        <v>98</v>
      </c>
      <c r="J544" s="75">
        <v>0</v>
      </c>
      <c r="K544" s="39">
        <v>461</v>
      </c>
      <c r="L544" s="56"/>
      <c r="M544" s="34">
        <f t="shared" si="15"/>
        <v>383</v>
      </c>
      <c r="N544" s="34">
        <f t="shared" si="16"/>
        <v>78</v>
      </c>
      <c r="O544" s="36">
        <f t="shared" si="12"/>
        <v>0.16919739696312364</v>
      </c>
    </row>
    <row r="545" spans="1:15" x14ac:dyDescent="0.25">
      <c r="A545" s="39">
        <v>50904</v>
      </c>
      <c r="B545" s="30" t="s">
        <v>40</v>
      </c>
      <c r="C545" s="73" t="s">
        <v>599</v>
      </c>
      <c r="D545" s="44" t="s">
        <v>603</v>
      </c>
      <c r="E545" s="91">
        <v>479</v>
      </c>
      <c r="F545" s="39">
        <v>497</v>
      </c>
      <c r="G545" s="39">
        <f t="shared" si="13"/>
        <v>18</v>
      </c>
      <c r="H545" s="39">
        <v>179</v>
      </c>
      <c r="I545" s="39">
        <f t="shared" si="14"/>
        <v>318</v>
      </c>
      <c r="J545" s="75">
        <v>0.63980000000000004</v>
      </c>
      <c r="K545" s="39">
        <v>497</v>
      </c>
      <c r="L545" s="29">
        <v>318</v>
      </c>
      <c r="M545" s="34">
        <f t="shared" si="15"/>
        <v>497</v>
      </c>
      <c r="N545" s="34">
        <f t="shared" si="16"/>
        <v>0</v>
      </c>
      <c r="O545" s="36">
        <f t="shared" si="12"/>
        <v>0</v>
      </c>
    </row>
    <row r="546" spans="1:15" x14ac:dyDescent="0.25">
      <c r="A546" s="39">
        <v>50905</v>
      </c>
      <c r="B546" s="30" t="s">
        <v>40</v>
      </c>
      <c r="C546" s="73" t="s">
        <v>599</v>
      </c>
      <c r="D546" s="44" t="s">
        <v>604</v>
      </c>
      <c r="E546" s="91">
        <v>347</v>
      </c>
      <c r="F546" s="39">
        <v>365</v>
      </c>
      <c r="G546" s="39">
        <f t="shared" si="13"/>
        <v>18</v>
      </c>
      <c r="H546" s="39">
        <v>266</v>
      </c>
      <c r="I546" s="39">
        <f t="shared" si="14"/>
        <v>99</v>
      </c>
      <c r="J546" s="75">
        <v>0.2712</v>
      </c>
      <c r="K546" s="39">
        <v>348</v>
      </c>
      <c r="L546" s="56"/>
      <c r="M546" s="34">
        <f t="shared" si="15"/>
        <v>266</v>
      </c>
      <c r="N546" s="34">
        <f t="shared" si="16"/>
        <v>82</v>
      </c>
      <c r="O546" s="36">
        <f t="shared" si="12"/>
        <v>0.23563218390804597</v>
      </c>
    </row>
    <row r="547" spans="1:15" x14ac:dyDescent="0.25">
      <c r="A547" s="39">
        <v>50906</v>
      </c>
      <c r="B547" s="30" t="s">
        <v>40</v>
      </c>
      <c r="C547" s="73" t="s">
        <v>599</v>
      </c>
      <c r="D547" s="44" t="s">
        <v>605</v>
      </c>
      <c r="E547" s="90">
        <v>1059</v>
      </c>
      <c r="F547" s="32">
        <v>1274</v>
      </c>
      <c r="G547" s="32">
        <f t="shared" si="13"/>
        <v>215</v>
      </c>
      <c r="H547" s="39">
        <v>825</v>
      </c>
      <c r="I547" s="32">
        <f t="shared" si="14"/>
        <v>449</v>
      </c>
      <c r="J547" s="75">
        <v>0.35239999999999999</v>
      </c>
      <c r="K547" s="80">
        <v>1243</v>
      </c>
      <c r="L547" s="56"/>
      <c r="M547" s="34">
        <f t="shared" si="15"/>
        <v>825</v>
      </c>
      <c r="N547" s="35">
        <f t="shared" si="16"/>
        <v>418</v>
      </c>
      <c r="O547" s="36">
        <f t="shared" si="12"/>
        <v>0.33628318584070799</v>
      </c>
    </row>
    <row r="548" spans="1:15" x14ac:dyDescent="0.25">
      <c r="A548" s="39">
        <v>50907</v>
      </c>
      <c r="B548" s="30" t="s">
        <v>40</v>
      </c>
      <c r="C548" s="73" t="s">
        <v>599</v>
      </c>
      <c r="D548" s="44" t="s">
        <v>606</v>
      </c>
      <c r="E548" s="91">
        <v>553</v>
      </c>
      <c r="F548" s="39">
        <v>544</v>
      </c>
      <c r="G548" s="39">
        <f t="shared" si="13"/>
        <v>-9</v>
      </c>
      <c r="H548" s="39">
        <v>391</v>
      </c>
      <c r="I548" s="39">
        <f t="shared" si="14"/>
        <v>153</v>
      </c>
      <c r="J548" s="75">
        <v>0.28129999999999999</v>
      </c>
      <c r="K548" s="29">
        <v>524</v>
      </c>
      <c r="L548" s="56"/>
      <c r="M548" s="34">
        <f t="shared" si="15"/>
        <v>391</v>
      </c>
      <c r="N548" s="34">
        <f t="shared" si="16"/>
        <v>133</v>
      </c>
      <c r="O548" s="36">
        <f t="shared" si="12"/>
        <v>0.25381679389312978</v>
      </c>
    </row>
    <row r="549" spans="1:15" x14ac:dyDescent="0.25">
      <c r="A549" s="39">
        <v>50908</v>
      </c>
      <c r="B549" s="30" t="s">
        <v>40</v>
      </c>
      <c r="C549" s="73" t="s">
        <v>599</v>
      </c>
      <c r="D549" s="44" t="s">
        <v>607</v>
      </c>
      <c r="E549" s="91">
        <v>793</v>
      </c>
      <c r="F549" s="39">
        <v>829</v>
      </c>
      <c r="G549" s="39">
        <f t="shared" si="13"/>
        <v>36</v>
      </c>
      <c r="H549" s="39">
        <v>654</v>
      </c>
      <c r="I549" s="39">
        <f t="shared" si="14"/>
        <v>175</v>
      </c>
      <c r="J549" s="75">
        <v>0.21110000000000001</v>
      </c>
      <c r="K549" s="39">
        <v>814</v>
      </c>
      <c r="L549" s="56"/>
      <c r="M549" s="34">
        <f t="shared" si="15"/>
        <v>654</v>
      </c>
      <c r="N549" s="34">
        <f t="shared" si="16"/>
        <v>160</v>
      </c>
      <c r="O549" s="36">
        <f t="shared" si="12"/>
        <v>0.19656019656019655</v>
      </c>
    </row>
    <row r="550" spans="1:15" x14ac:dyDescent="0.25">
      <c r="A550" s="39">
        <v>50909</v>
      </c>
      <c r="B550" s="30" t="s">
        <v>40</v>
      </c>
      <c r="C550" s="73" t="s">
        <v>599</v>
      </c>
      <c r="D550" s="44" t="s">
        <v>608</v>
      </c>
      <c r="E550" s="91">
        <v>908</v>
      </c>
      <c r="F550" s="39">
        <v>982</v>
      </c>
      <c r="G550" s="39">
        <f t="shared" si="13"/>
        <v>74</v>
      </c>
      <c r="H550" s="39">
        <v>637</v>
      </c>
      <c r="I550" s="39">
        <f t="shared" si="14"/>
        <v>345</v>
      </c>
      <c r="J550" s="75">
        <v>0.3513</v>
      </c>
      <c r="K550" s="81">
        <v>936</v>
      </c>
      <c r="L550" s="56"/>
      <c r="M550" s="34">
        <f t="shared" si="15"/>
        <v>637</v>
      </c>
      <c r="N550" s="34">
        <f t="shared" si="16"/>
        <v>299</v>
      </c>
      <c r="O550" s="36">
        <f t="shared" si="12"/>
        <v>0.31944444444444442</v>
      </c>
    </row>
    <row r="551" spans="1:15" x14ac:dyDescent="0.25">
      <c r="A551" s="39">
        <v>50910</v>
      </c>
      <c r="B551" s="30" t="s">
        <v>40</v>
      </c>
      <c r="C551" s="73" t="s">
        <v>599</v>
      </c>
      <c r="D551" s="44" t="s">
        <v>609</v>
      </c>
      <c r="E551" s="91">
        <v>594</v>
      </c>
      <c r="F551" s="39">
        <v>590</v>
      </c>
      <c r="G551" s="39">
        <f t="shared" si="13"/>
        <v>-4</v>
      </c>
      <c r="H551" s="39">
        <v>512</v>
      </c>
      <c r="I551" s="39">
        <f t="shared" si="14"/>
        <v>78</v>
      </c>
      <c r="J551" s="75">
        <v>0.13220000000000001</v>
      </c>
      <c r="K551" s="29">
        <v>579</v>
      </c>
      <c r="L551" s="56"/>
      <c r="M551" s="34">
        <f t="shared" si="15"/>
        <v>512</v>
      </c>
      <c r="N551" s="34">
        <f t="shared" si="16"/>
        <v>67</v>
      </c>
      <c r="O551" s="36">
        <f t="shared" si="12"/>
        <v>0.1157167530224525</v>
      </c>
    </row>
    <row r="552" spans="1:15" x14ac:dyDescent="0.25">
      <c r="A552" s="39">
        <v>50911</v>
      </c>
      <c r="B552" s="30" t="s">
        <v>40</v>
      </c>
      <c r="C552" s="73" t="s">
        <v>599</v>
      </c>
      <c r="D552" s="44" t="s">
        <v>610</v>
      </c>
      <c r="E552" s="90">
        <v>904</v>
      </c>
      <c r="F552" s="32">
        <v>1038</v>
      </c>
      <c r="G552" s="32">
        <f t="shared" si="13"/>
        <v>134</v>
      </c>
      <c r="H552" s="39">
        <v>684</v>
      </c>
      <c r="I552" s="32">
        <f t="shared" si="14"/>
        <v>354</v>
      </c>
      <c r="J552" s="75">
        <v>0.34100000000000003</v>
      </c>
      <c r="K552" s="32">
        <v>1017</v>
      </c>
      <c r="L552" s="56"/>
      <c r="M552" s="34">
        <f t="shared" si="15"/>
        <v>684</v>
      </c>
      <c r="N552" s="35">
        <f t="shared" si="16"/>
        <v>333</v>
      </c>
      <c r="O552" s="36">
        <f t="shared" si="12"/>
        <v>0.32743362831858408</v>
      </c>
    </row>
    <row r="553" spans="1:15" x14ac:dyDescent="0.25">
      <c r="A553" s="39">
        <v>51001</v>
      </c>
      <c r="B553" s="30" t="s">
        <v>40</v>
      </c>
      <c r="C553" s="73" t="s">
        <v>611</v>
      </c>
      <c r="D553" s="44" t="s">
        <v>612</v>
      </c>
      <c r="E553" s="90">
        <v>1570</v>
      </c>
      <c r="F553" s="32">
        <v>1923</v>
      </c>
      <c r="G553" s="32">
        <f t="shared" si="13"/>
        <v>353</v>
      </c>
      <c r="H553" s="32">
        <v>1519</v>
      </c>
      <c r="I553" s="32">
        <f t="shared" si="14"/>
        <v>404</v>
      </c>
      <c r="J553" s="75">
        <v>0.21010000000000001</v>
      </c>
      <c r="K553" s="80">
        <v>1878</v>
      </c>
      <c r="L553" s="56"/>
      <c r="M553" s="35">
        <f t="shared" si="15"/>
        <v>1519</v>
      </c>
      <c r="N553" s="35">
        <f t="shared" si="16"/>
        <v>359</v>
      </c>
      <c r="O553" s="36">
        <f t="shared" si="12"/>
        <v>0.19116080937167199</v>
      </c>
    </row>
    <row r="554" spans="1:15" x14ac:dyDescent="0.25">
      <c r="A554" s="39">
        <v>51002</v>
      </c>
      <c r="B554" s="30" t="s">
        <v>40</v>
      </c>
      <c r="C554" s="73" t="s">
        <v>611</v>
      </c>
      <c r="D554" s="44" t="s">
        <v>613</v>
      </c>
      <c r="E554" s="90">
        <v>1424</v>
      </c>
      <c r="F554" s="32">
        <v>1474</v>
      </c>
      <c r="G554" s="32">
        <f t="shared" si="13"/>
        <v>50</v>
      </c>
      <c r="H554" s="32">
        <v>1230</v>
      </c>
      <c r="I554" s="32">
        <f t="shared" si="14"/>
        <v>244</v>
      </c>
      <c r="J554" s="75">
        <v>0.16550000000000001</v>
      </c>
      <c r="K554" s="65">
        <v>1474</v>
      </c>
      <c r="L554" s="29">
        <v>117</v>
      </c>
      <c r="M554" s="35">
        <f t="shared" si="15"/>
        <v>1347</v>
      </c>
      <c r="N554" s="35">
        <f t="shared" si="16"/>
        <v>127</v>
      </c>
      <c r="O554" s="36">
        <f t="shared" si="12"/>
        <v>8.6160108548168246E-2</v>
      </c>
    </row>
    <row r="555" spans="1:15" x14ac:dyDescent="0.25">
      <c r="A555" s="39">
        <v>51003</v>
      </c>
      <c r="B555" s="30" t="s">
        <v>40</v>
      </c>
      <c r="C555" s="73" t="s">
        <v>611</v>
      </c>
      <c r="D555" s="44" t="s">
        <v>614</v>
      </c>
      <c r="E555" s="91">
        <v>630</v>
      </c>
      <c r="F555" s="39">
        <v>624</v>
      </c>
      <c r="G555" s="39">
        <f t="shared" si="13"/>
        <v>-6</v>
      </c>
      <c r="H555" s="39">
        <v>390</v>
      </c>
      <c r="I555" s="39">
        <f t="shared" si="14"/>
        <v>234</v>
      </c>
      <c r="J555" s="75">
        <v>0.375</v>
      </c>
      <c r="K555" s="37">
        <v>624</v>
      </c>
      <c r="L555" s="56"/>
      <c r="M555" s="34">
        <f t="shared" si="15"/>
        <v>390</v>
      </c>
      <c r="N555" s="34">
        <f t="shared" si="16"/>
        <v>234</v>
      </c>
      <c r="O555" s="36">
        <f t="shared" si="12"/>
        <v>0.375</v>
      </c>
    </row>
    <row r="556" spans="1:15" x14ac:dyDescent="0.25">
      <c r="A556" s="39">
        <v>51004</v>
      </c>
      <c r="B556" s="30" t="s">
        <v>40</v>
      </c>
      <c r="C556" s="73" t="s">
        <v>611</v>
      </c>
      <c r="D556" s="44" t="s">
        <v>615</v>
      </c>
      <c r="E556" s="91">
        <v>443</v>
      </c>
      <c r="F556" s="39">
        <v>484</v>
      </c>
      <c r="G556" s="39">
        <f t="shared" si="13"/>
        <v>41</v>
      </c>
      <c r="H556" s="39">
        <v>380</v>
      </c>
      <c r="I556" s="39">
        <f t="shared" si="14"/>
        <v>104</v>
      </c>
      <c r="J556" s="75">
        <v>0.21490000000000001</v>
      </c>
      <c r="K556" s="39">
        <v>482</v>
      </c>
      <c r="L556" s="56"/>
      <c r="M556" s="34">
        <f t="shared" si="15"/>
        <v>380</v>
      </c>
      <c r="N556" s="34">
        <f t="shared" si="16"/>
        <v>102</v>
      </c>
      <c r="O556" s="36">
        <f t="shared" si="12"/>
        <v>0.21161825726141079</v>
      </c>
    </row>
    <row r="557" spans="1:15" x14ac:dyDescent="0.25">
      <c r="A557" s="39">
        <v>51005</v>
      </c>
      <c r="B557" s="30" t="s">
        <v>40</v>
      </c>
      <c r="C557" s="73" t="s">
        <v>611</v>
      </c>
      <c r="D557" s="44" t="s">
        <v>616</v>
      </c>
      <c r="E557" s="90">
        <v>3177</v>
      </c>
      <c r="F557" s="32">
        <v>4045</v>
      </c>
      <c r="G557" s="32">
        <f t="shared" si="13"/>
        <v>868</v>
      </c>
      <c r="H557" s="32">
        <v>2826</v>
      </c>
      <c r="I557" s="32">
        <f t="shared" si="14"/>
        <v>1219</v>
      </c>
      <c r="J557" s="75">
        <v>0</v>
      </c>
      <c r="K557" s="32">
        <v>4027</v>
      </c>
      <c r="L557" s="56"/>
      <c r="M557" s="35">
        <f t="shared" si="15"/>
        <v>2826</v>
      </c>
      <c r="N557" s="35">
        <f t="shared" si="16"/>
        <v>1201</v>
      </c>
      <c r="O557" s="36">
        <f t="shared" si="12"/>
        <v>0.29823690091879812</v>
      </c>
    </row>
    <row r="558" spans="1:15" x14ac:dyDescent="0.25">
      <c r="A558" s="39">
        <v>51006</v>
      </c>
      <c r="B558" s="30" t="s">
        <v>40</v>
      </c>
      <c r="C558" s="73" t="s">
        <v>611</v>
      </c>
      <c r="D558" s="44" t="s">
        <v>617</v>
      </c>
      <c r="E558" s="90">
        <v>1118</v>
      </c>
      <c r="F558" s="32">
        <v>1158</v>
      </c>
      <c r="G558" s="32">
        <f t="shared" si="13"/>
        <v>40</v>
      </c>
      <c r="H558" s="39">
        <v>832</v>
      </c>
      <c r="I558" s="32">
        <f t="shared" si="14"/>
        <v>326</v>
      </c>
      <c r="J558" s="75">
        <v>0.28149999999999997</v>
      </c>
      <c r="K558" s="32">
        <v>1138</v>
      </c>
      <c r="L558" s="56"/>
      <c r="M558" s="34">
        <f t="shared" si="15"/>
        <v>832</v>
      </c>
      <c r="N558" s="35">
        <f t="shared" si="16"/>
        <v>306</v>
      </c>
      <c r="O558" s="36">
        <f t="shared" si="12"/>
        <v>0.26889279437609842</v>
      </c>
    </row>
    <row r="559" spans="1:15" x14ac:dyDescent="0.25">
      <c r="A559" s="39">
        <v>51007</v>
      </c>
      <c r="B559" s="30" t="s">
        <v>40</v>
      </c>
      <c r="C559" s="73" t="s">
        <v>611</v>
      </c>
      <c r="D559" s="44" t="s">
        <v>618</v>
      </c>
      <c r="E559" s="90">
        <v>931</v>
      </c>
      <c r="F559" s="32">
        <v>1039</v>
      </c>
      <c r="G559" s="32">
        <f t="shared" si="13"/>
        <v>108</v>
      </c>
      <c r="H559" s="39">
        <v>930</v>
      </c>
      <c r="I559" s="32">
        <f t="shared" si="14"/>
        <v>109</v>
      </c>
      <c r="J559" s="75">
        <v>0</v>
      </c>
      <c r="K559" s="32">
        <v>1020</v>
      </c>
      <c r="L559" s="56"/>
      <c r="M559" s="34">
        <f t="shared" si="15"/>
        <v>930</v>
      </c>
      <c r="N559" s="35">
        <f t="shared" si="16"/>
        <v>90</v>
      </c>
      <c r="O559" s="36">
        <f t="shared" si="12"/>
        <v>8.8235294117647065E-2</v>
      </c>
    </row>
    <row r="560" spans="1:15" x14ac:dyDescent="0.25">
      <c r="A560" s="39">
        <v>51008</v>
      </c>
      <c r="B560" s="30" t="s">
        <v>40</v>
      </c>
      <c r="C560" s="73" t="s">
        <v>611</v>
      </c>
      <c r="D560" s="44" t="s">
        <v>619</v>
      </c>
      <c r="E560" s="90">
        <v>1035</v>
      </c>
      <c r="F560" s="32">
        <v>1124</v>
      </c>
      <c r="G560" s="32">
        <f t="shared" si="13"/>
        <v>89</v>
      </c>
      <c r="H560" s="39">
        <v>912</v>
      </c>
      <c r="I560" s="32">
        <f t="shared" si="14"/>
        <v>212</v>
      </c>
      <c r="J560" s="75">
        <v>0</v>
      </c>
      <c r="K560" s="80">
        <v>1107</v>
      </c>
      <c r="L560" s="56"/>
      <c r="M560" s="34">
        <f t="shared" si="15"/>
        <v>912</v>
      </c>
      <c r="N560" s="35">
        <f t="shared" si="16"/>
        <v>195</v>
      </c>
      <c r="O560" s="36">
        <f t="shared" si="12"/>
        <v>0.17615176151761516</v>
      </c>
    </row>
    <row r="561" spans="1:15" x14ac:dyDescent="0.25">
      <c r="A561" s="39">
        <v>51009</v>
      </c>
      <c r="B561" s="30" t="s">
        <v>40</v>
      </c>
      <c r="C561" s="73" t="s">
        <v>611</v>
      </c>
      <c r="D561" s="44" t="s">
        <v>620</v>
      </c>
      <c r="E561" s="90">
        <v>1294</v>
      </c>
      <c r="F561" s="32">
        <v>1283</v>
      </c>
      <c r="G561" s="32">
        <f t="shared" si="13"/>
        <v>-11</v>
      </c>
      <c r="H561" s="32">
        <v>1153</v>
      </c>
      <c r="I561" s="32">
        <f t="shared" si="14"/>
        <v>130</v>
      </c>
      <c r="J561" s="75">
        <v>0.1013</v>
      </c>
      <c r="K561" s="65">
        <v>1263</v>
      </c>
      <c r="L561" s="56"/>
      <c r="M561" s="35">
        <f t="shared" si="15"/>
        <v>1153</v>
      </c>
      <c r="N561" s="35">
        <f t="shared" si="16"/>
        <v>110</v>
      </c>
      <c r="O561" s="36">
        <f t="shared" si="12"/>
        <v>8.7094220110847193E-2</v>
      </c>
    </row>
    <row r="562" spans="1:15" x14ac:dyDescent="0.25">
      <c r="A562" s="39">
        <v>51010</v>
      </c>
      <c r="B562" s="30" t="s">
        <v>40</v>
      </c>
      <c r="C562" s="73" t="s">
        <v>611</v>
      </c>
      <c r="D562" s="44" t="s">
        <v>621</v>
      </c>
      <c r="E562" s="90">
        <v>1986</v>
      </c>
      <c r="F562" s="32">
        <v>2070</v>
      </c>
      <c r="G562" s="32">
        <f t="shared" si="13"/>
        <v>84</v>
      </c>
      <c r="H562" s="32">
        <v>1815</v>
      </c>
      <c r="I562" s="32">
        <f t="shared" si="14"/>
        <v>255</v>
      </c>
      <c r="J562" s="75">
        <v>0.1232</v>
      </c>
      <c r="K562" s="80">
        <v>1985</v>
      </c>
      <c r="L562" s="56"/>
      <c r="M562" s="35">
        <f t="shared" si="15"/>
        <v>1815</v>
      </c>
      <c r="N562" s="35">
        <f t="shared" si="16"/>
        <v>170</v>
      </c>
      <c r="O562" s="36">
        <f t="shared" si="12"/>
        <v>8.5642317380352648E-2</v>
      </c>
    </row>
    <row r="563" spans="1:15" x14ac:dyDescent="0.25">
      <c r="A563" s="39">
        <v>51011</v>
      </c>
      <c r="B563" s="30" t="s">
        <v>40</v>
      </c>
      <c r="C563" s="73" t="s">
        <v>611</v>
      </c>
      <c r="D563" s="44" t="s">
        <v>622</v>
      </c>
      <c r="E563" s="90">
        <v>2353</v>
      </c>
      <c r="F563" s="32">
        <v>2661</v>
      </c>
      <c r="G563" s="32">
        <f t="shared" si="13"/>
        <v>308</v>
      </c>
      <c r="H563" s="32">
        <v>2276</v>
      </c>
      <c r="I563" s="32">
        <f t="shared" si="14"/>
        <v>385</v>
      </c>
      <c r="J563" s="75">
        <v>0.1447</v>
      </c>
      <c r="K563" s="65">
        <v>2661</v>
      </c>
      <c r="L563" s="29">
        <v>385</v>
      </c>
      <c r="M563" s="35">
        <f t="shared" si="15"/>
        <v>2661</v>
      </c>
      <c r="N563" s="35">
        <f t="shared" si="16"/>
        <v>0</v>
      </c>
      <c r="O563" s="36">
        <f t="shared" si="12"/>
        <v>0</v>
      </c>
    </row>
    <row r="564" spans="1:15" x14ac:dyDescent="0.25">
      <c r="A564" s="39">
        <v>51012</v>
      </c>
      <c r="B564" s="30" t="s">
        <v>40</v>
      </c>
      <c r="C564" s="73" t="s">
        <v>611</v>
      </c>
      <c r="D564" s="44" t="s">
        <v>623</v>
      </c>
      <c r="E564" s="78">
        <v>2272</v>
      </c>
      <c r="F564" s="32">
        <v>2447</v>
      </c>
      <c r="G564" s="32">
        <f t="shared" si="13"/>
        <v>175</v>
      </c>
      <c r="H564" s="32">
        <v>2214</v>
      </c>
      <c r="I564" s="32">
        <f t="shared" si="14"/>
        <v>233</v>
      </c>
      <c r="J564" s="75">
        <v>9.5200000000000007E-2</v>
      </c>
      <c r="K564" s="32">
        <v>2400</v>
      </c>
      <c r="L564" s="56"/>
      <c r="M564" s="35">
        <f t="shared" si="15"/>
        <v>2214</v>
      </c>
      <c r="N564" s="35">
        <f t="shared" si="16"/>
        <v>186</v>
      </c>
      <c r="O564" s="36">
        <f t="shared" si="12"/>
        <v>7.7499999999999999E-2</v>
      </c>
    </row>
    <row r="565" spans="1:15" x14ac:dyDescent="0.25">
      <c r="A565" s="39">
        <v>51101</v>
      </c>
      <c r="B565" s="30" t="s">
        <v>40</v>
      </c>
      <c r="C565" s="73" t="s">
        <v>624</v>
      </c>
      <c r="D565" s="44" t="s">
        <v>624</v>
      </c>
      <c r="E565" s="90">
        <v>3568</v>
      </c>
      <c r="F565" s="32">
        <v>4090</v>
      </c>
      <c r="G565" s="32">
        <f t="shared" si="13"/>
        <v>522</v>
      </c>
      <c r="H565" s="32">
        <v>2137</v>
      </c>
      <c r="I565" s="32">
        <f t="shared" si="14"/>
        <v>1953</v>
      </c>
      <c r="J565" s="75">
        <v>0</v>
      </c>
      <c r="K565" s="32">
        <v>3947</v>
      </c>
      <c r="L565" s="29">
        <v>0</v>
      </c>
      <c r="M565" s="35">
        <f t="shared" si="15"/>
        <v>2137</v>
      </c>
      <c r="N565" s="35">
        <f t="shared" si="16"/>
        <v>1810</v>
      </c>
      <c r="O565" s="36">
        <f t="shared" si="12"/>
        <v>0.45857613377248541</v>
      </c>
    </row>
    <row r="566" spans="1:15" x14ac:dyDescent="0.25">
      <c r="A566" s="39">
        <v>51102</v>
      </c>
      <c r="B566" s="30" t="s">
        <v>40</v>
      </c>
      <c r="C566" s="73" t="s">
        <v>624</v>
      </c>
      <c r="D566" s="44" t="s">
        <v>625</v>
      </c>
      <c r="E566" s="91">
        <v>839</v>
      </c>
      <c r="F566" s="39">
        <v>887</v>
      </c>
      <c r="G566" s="39">
        <f t="shared" si="13"/>
        <v>48</v>
      </c>
      <c r="H566" s="39">
        <v>730</v>
      </c>
      <c r="I566" s="39">
        <f t="shared" si="14"/>
        <v>157</v>
      </c>
      <c r="J566" s="75">
        <v>0.17699999999999999</v>
      </c>
      <c r="K566" s="39">
        <v>851</v>
      </c>
      <c r="L566" s="56"/>
      <c r="M566" s="34">
        <f t="shared" si="15"/>
        <v>730</v>
      </c>
      <c r="N566" s="34">
        <f t="shared" si="16"/>
        <v>121</v>
      </c>
      <c r="O566" s="36">
        <f t="shared" si="12"/>
        <v>0.14218566392479437</v>
      </c>
    </row>
    <row r="567" spans="1:15" x14ac:dyDescent="0.25">
      <c r="A567" s="39">
        <v>51103</v>
      </c>
      <c r="B567" s="30" t="s">
        <v>40</v>
      </c>
      <c r="C567" s="73" t="s">
        <v>624</v>
      </c>
      <c r="D567" s="44" t="s">
        <v>626</v>
      </c>
      <c r="E567" s="91">
        <v>787</v>
      </c>
      <c r="F567" s="39">
        <v>837</v>
      </c>
      <c r="G567" s="39">
        <f t="shared" si="13"/>
        <v>50</v>
      </c>
      <c r="H567" s="39">
        <v>563</v>
      </c>
      <c r="I567" s="39">
        <f t="shared" si="14"/>
        <v>274</v>
      </c>
      <c r="J567" s="75">
        <v>0</v>
      </c>
      <c r="K567" s="39">
        <v>812</v>
      </c>
      <c r="L567" s="56"/>
      <c r="M567" s="34">
        <f t="shared" si="15"/>
        <v>563</v>
      </c>
      <c r="N567" s="34">
        <f t="shared" si="16"/>
        <v>249</v>
      </c>
      <c r="O567" s="36">
        <f t="shared" si="12"/>
        <v>0.30665024630541871</v>
      </c>
    </row>
    <row r="568" spans="1:15" x14ac:dyDescent="0.25">
      <c r="A568" s="39">
        <v>51104</v>
      </c>
      <c r="B568" s="30" t="s">
        <v>40</v>
      </c>
      <c r="C568" s="73" t="s">
        <v>624</v>
      </c>
      <c r="D568" s="44" t="s">
        <v>627</v>
      </c>
      <c r="E568" s="90">
        <v>1446</v>
      </c>
      <c r="F568" s="32">
        <v>1642</v>
      </c>
      <c r="G568" s="32">
        <f t="shared" si="13"/>
        <v>196</v>
      </c>
      <c r="H568" s="32">
        <v>1224</v>
      </c>
      <c r="I568" s="32">
        <f t="shared" si="14"/>
        <v>418</v>
      </c>
      <c r="J568" s="75">
        <v>0.25459999999999999</v>
      </c>
      <c r="K568" s="32">
        <v>1558</v>
      </c>
      <c r="L568" s="56"/>
      <c r="M568" s="35">
        <f t="shared" si="15"/>
        <v>1224</v>
      </c>
      <c r="N568" s="35">
        <f t="shared" si="16"/>
        <v>334</v>
      </c>
      <c r="O568" s="36">
        <f t="shared" si="12"/>
        <v>0.21437740693196405</v>
      </c>
    </row>
    <row r="569" spans="1:15" x14ac:dyDescent="0.25">
      <c r="A569" s="39">
        <v>51105</v>
      </c>
      <c r="B569" s="30" t="s">
        <v>40</v>
      </c>
      <c r="C569" s="73" t="s">
        <v>624</v>
      </c>
      <c r="D569" s="44" t="s">
        <v>628</v>
      </c>
      <c r="E569" s="90">
        <v>1218</v>
      </c>
      <c r="F569" s="32">
        <v>1342</v>
      </c>
      <c r="G569" s="32">
        <f t="shared" si="13"/>
        <v>124</v>
      </c>
      <c r="H569" s="39">
        <v>915</v>
      </c>
      <c r="I569" s="32">
        <f t="shared" si="14"/>
        <v>427</v>
      </c>
      <c r="J569" s="75">
        <v>0.31819999999999998</v>
      </c>
      <c r="K569" s="32">
        <v>1280</v>
      </c>
      <c r="L569" s="56"/>
      <c r="M569" s="34">
        <f t="shared" si="15"/>
        <v>915</v>
      </c>
      <c r="N569" s="35">
        <f t="shared" si="16"/>
        <v>365</v>
      </c>
      <c r="O569" s="36">
        <f t="shared" si="12"/>
        <v>0.28515625</v>
      </c>
    </row>
    <row r="570" spans="1:15" x14ac:dyDescent="0.25">
      <c r="A570" s="39">
        <v>51106</v>
      </c>
      <c r="B570" s="30" t="s">
        <v>40</v>
      </c>
      <c r="C570" s="73" t="s">
        <v>624</v>
      </c>
      <c r="D570" s="44" t="s">
        <v>165</v>
      </c>
      <c r="E570" s="90">
        <v>1042</v>
      </c>
      <c r="F570" s="32">
        <v>1144</v>
      </c>
      <c r="G570" s="32">
        <f t="shared" si="13"/>
        <v>102</v>
      </c>
      <c r="H570" s="39">
        <v>136</v>
      </c>
      <c r="I570" s="32">
        <f t="shared" si="14"/>
        <v>1008</v>
      </c>
      <c r="J570" s="75">
        <v>0.88109999999999999</v>
      </c>
      <c r="K570" s="32">
        <v>1095</v>
      </c>
      <c r="L570" s="56"/>
      <c r="M570" s="34">
        <f t="shared" si="15"/>
        <v>136</v>
      </c>
      <c r="N570" s="35">
        <f t="shared" si="16"/>
        <v>959</v>
      </c>
      <c r="O570" s="36">
        <f t="shared" si="12"/>
        <v>0.8757990867579909</v>
      </c>
    </row>
    <row r="571" spans="1:15" x14ac:dyDescent="0.25">
      <c r="A571" s="39">
        <v>51107</v>
      </c>
      <c r="B571" s="30" t="s">
        <v>40</v>
      </c>
      <c r="C571" s="73" t="s">
        <v>624</v>
      </c>
      <c r="D571" s="44" t="s">
        <v>629</v>
      </c>
      <c r="E571" s="90">
        <v>995</v>
      </c>
      <c r="F571" s="32">
        <v>1075</v>
      </c>
      <c r="G571" s="32">
        <f t="shared" si="13"/>
        <v>80</v>
      </c>
      <c r="H571" s="39">
        <v>918</v>
      </c>
      <c r="I571" s="32">
        <f t="shared" si="14"/>
        <v>157</v>
      </c>
      <c r="J571" s="75">
        <v>0.14599999999999999</v>
      </c>
      <c r="K571" s="32">
        <v>1075</v>
      </c>
      <c r="L571" s="29">
        <v>157</v>
      </c>
      <c r="M571" s="34">
        <f t="shared" si="15"/>
        <v>1075</v>
      </c>
      <c r="N571" s="35">
        <f t="shared" si="16"/>
        <v>0</v>
      </c>
      <c r="O571" s="36">
        <f t="shared" si="12"/>
        <v>0</v>
      </c>
    </row>
    <row r="572" spans="1:15" x14ac:dyDescent="0.25">
      <c r="A572" s="39">
        <v>51108</v>
      </c>
      <c r="B572" s="30" t="s">
        <v>40</v>
      </c>
      <c r="C572" s="73" t="s">
        <v>624</v>
      </c>
      <c r="D572" s="44" t="s">
        <v>630</v>
      </c>
      <c r="E572" s="78">
        <v>3541</v>
      </c>
      <c r="F572" s="32">
        <v>3965</v>
      </c>
      <c r="G572" s="32">
        <f t="shared" si="13"/>
        <v>424</v>
      </c>
      <c r="H572" s="32">
        <v>3541</v>
      </c>
      <c r="I572" s="32">
        <f t="shared" si="14"/>
        <v>424</v>
      </c>
      <c r="J572" s="75">
        <v>0.1069</v>
      </c>
      <c r="K572" s="32">
        <v>3912</v>
      </c>
      <c r="L572" s="56"/>
      <c r="M572" s="35">
        <f t="shared" si="15"/>
        <v>3541</v>
      </c>
      <c r="N572" s="35">
        <f t="shared" si="16"/>
        <v>371</v>
      </c>
      <c r="O572" s="36">
        <f t="shared" si="12"/>
        <v>9.4836400817995908E-2</v>
      </c>
    </row>
    <row r="573" spans="1:15" x14ac:dyDescent="0.25">
      <c r="A573" s="39">
        <v>60101</v>
      </c>
      <c r="B573" s="30" t="s">
        <v>41</v>
      </c>
      <c r="C573" s="73" t="s">
        <v>41</v>
      </c>
      <c r="D573" s="44" t="s">
        <v>41</v>
      </c>
      <c r="E573" s="90">
        <v>34380</v>
      </c>
      <c r="F573" s="32">
        <v>38005</v>
      </c>
      <c r="G573" s="32">
        <f t="shared" si="13"/>
        <v>3625</v>
      </c>
      <c r="H573" s="32">
        <v>16664</v>
      </c>
      <c r="I573" s="32">
        <f t="shared" si="14"/>
        <v>21341</v>
      </c>
      <c r="J573" s="75">
        <v>0</v>
      </c>
      <c r="K573" s="80">
        <v>38121</v>
      </c>
      <c r="L573" s="29">
        <v>116</v>
      </c>
      <c r="M573" s="35">
        <f t="shared" si="15"/>
        <v>16780</v>
      </c>
      <c r="N573" s="35">
        <f t="shared" si="16"/>
        <v>21341</v>
      </c>
      <c r="O573" s="36">
        <f t="shared" si="12"/>
        <v>0.55982266991946694</v>
      </c>
    </row>
    <row r="574" spans="1:15" x14ac:dyDescent="0.25">
      <c r="A574" s="39">
        <v>60102</v>
      </c>
      <c r="B574" s="30" t="s">
        <v>41</v>
      </c>
      <c r="C574" s="73" t="s">
        <v>41</v>
      </c>
      <c r="D574" s="44" t="s">
        <v>74</v>
      </c>
      <c r="E574" s="90">
        <v>7820</v>
      </c>
      <c r="F574" s="32">
        <v>8137</v>
      </c>
      <c r="G574" s="32">
        <f t="shared" si="13"/>
        <v>317</v>
      </c>
      <c r="H574" s="32">
        <v>6981</v>
      </c>
      <c r="I574" s="32">
        <f t="shared" si="14"/>
        <v>1156</v>
      </c>
      <c r="J574" s="75">
        <v>0.1421</v>
      </c>
      <c r="K574" s="65">
        <v>8137</v>
      </c>
      <c r="L574" s="29">
        <v>0</v>
      </c>
      <c r="M574" s="35">
        <f t="shared" si="15"/>
        <v>6981</v>
      </c>
      <c r="N574" s="35">
        <f t="shared" si="16"/>
        <v>1156</v>
      </c>
      <c r="O574" s="36">
        <f t="shared" si="12"/>
        <v>0.14206710089713653</v>
      </c>
    </row>
    <row r="575" spans="1:15" x14ac:dyDescent="0.25">
      <c r="A575" s="39">
        <v>60103</v>
      </c>
      <c r="B575" s="30" t="s">
        <v>41</v>
      </c>
      <c r="C575" s="73" t="s">
        <v>41</v>
      </c>
      <c r="D575" s="44" t="s">
        <v>631</v>
      </c>
      <c r="E575" s="90">
        <v>3660</v>
      </c>
      <c r="F575" s="32">
        <v>3880</v>
      </c>
      <c r="G575" s="32">
        <f t="shared" si="13"/>
        <v>220</v>
      </c>
      <c r="H575" s="32">
        <v>3258</v>
      </c>
      <c r="I575" s="32">
        <f t="shared" si="14"/>
        <v>622</v>
      </c>
      <c r="J575" s="75">
        <v>0</v>
      </c>
      <c r="K575" s="32">
        <v>3863</v>
      </c>
      <c r="L575" s="56"/>
      <c r="M575" s="35">
        <f t="shared" si="15"/>
        <v>3258</v>
      </c>
      <c r="N575" s="35">
        <f t="shared" si="16"/>
        <v>605</v>
      </c>
      <c r="O575" s="36">
        <f t="shared" si="12"/>
        <v>0.15661403054620762</v>
      </c>
    </row>
    <row r="576" spans="1:15" x14ac:dyDescent="0.25">
      <c r="A576" s="39">
        <v>60104</v>
      </c>
      <c r="B576" s="30" t="s">
        <v>41</v>
      </c>
      <c r="C576" s="73" t="s">
        <v>41</v>
      </c>
      <c r="D576" s="44" t="s">
        <v>632</v>
      </c>
      <c r="E576" s="90">
        <v>6626</v>
      </c>
      <c r="F576" s="32">
        <v>7222</v>
      </c>
      <c r="G576" s="32">
        <f t="shared" si="13"/>
        <v>596</v>
      </c>
      <c r="H576" s="32">
        <v>3148</v>
      </c>
      <c r="I576" s="32">
        <f t="shared" si="14"/>
        <v>4074</v>
      </c>
      <c r="J576" s="75">
        <v>0.56410000000000005</v>
      </c>
      <c r="K576" s="32">
        <v>7159</v>
      </c>
      <c r="L576" s="56"/>
      <c r="M576" s="35">
        <f t="shared" si="15"/>
        <v>3148</v>
      </c>
      <c r="N576" s="35">
        <f t="shared" si="16"/>
        <v>4011</v>
      </c>
      <c r="O576" s="36">
        <f t="shared" si="12"/>
        <v>0.56027378125436511</v>
      </c>
    </row>
    <row r="577" spans="1:15" x14ac:dyDescent="0.25">
      <c r="A577" s="39">
        <v>60105</v>
      </c>
      <c r="B577" s="30" t="s">
        <v>41</v>
      </c>
      <c r="C577" s="73" t="s">
        <v>41</v>
      </c>
      <c r="D577" s="44" t="s">
        <v>633</v>
      </c>
      <c r="E577" s="90">
        <v>18592</v>
      </c>
      <c r="F577" s="32">
        <v>20310</v>
      </c>
      <c r="G577" s="32">
        <f t="shared" si="13"/>
        <v>1718</v>
      </c>
      <c r="H577" s="32">
        <v>11557</v>
      </c>
      <c r="I577" s="32">
        <f t="shared" si="14"/>
        <v>8753</v>
      </c>
      <c r="J577" s="75">
        <v>0</v>
      </c>
      <c r="K577" s="32">
        <v>20052</v>
      </c>
      <c r="L577" s="56"/>
      <c r="M577" s="35">
        <f t="shared" si="15"/>
        <v>11557</v>
      </c>
      <c r="N577" s="35">
        <f t="shared" si="16"/>
        <v>8495</v>
      </c>
      <c r="O577" s="36">
        <f t="shared" si="12"/>
        <v>0.42364851386395375</v>
      </c>
    </row>
    <row r="578" spans="1:15" x14ac:dyDescent="0.25">
      <c r="A578" s="39">
        <v>60106</v>
      </c>
      <c r="B578" s="30" t="s">
        <v>41</v>
      </c>
      <c r="C578" s="73" t="s">
        <v>41</v>
      </c>
      <c r="D578" s="44" t="s">
        <v>634</v>
      </c>
      <c r="E578" s="90">
        <v>11802</v>
      </c>
      <c r="F578" s="32">
        <v>12848</v>
      </c>
      <c r="G578" s="32">
        <f t="shared" si="13"/>
        <v>1046</v>
      </c>
      <c r="H578" s="32">
        <v>2346</v>
      </c>
      <c r="I578" s="32">
        <f t="shared" si="14"/>
        <v>10502</v>
      </c>
      <c r="J578" s="75">
        <v>0.81740000000000002</v>
      </c>
      <c r="K578" s="32">
        <v>12918</v>
      </c>
      <c r="L578" s="29">
        <v>0</v>
      </c>
      <c r="M578" s="35">
        <f t="shared" si="15"/>
        <v>2346</v>
      </c>
      <c r="N578" s="35">
        <f t="shared" si="16"/>
        <v>10572</v>
      </c>
      <c r="O578" s="36">
        <f t="shared" si="12"/>
        <v>0.8183929400836043</v>
      </c>
    </row>
    <row r="579" spans="1:15" x14ac:dyDescent="0.25">
      <c r="A579" s="39">
        <v>60107</v>
      </c>
      <c r="B579" s="30" t="s">
        <v>41</v>
      </c>
      <c r="C579" s="73" t="s">
        <v>41</v>
      </c>
      <c r="D579" s="44" t="s">
        <v>635</v>
      </c>
      <c r="E579" s="90">
        <v>5712</v>
      </c>
      <c r="F579" s="32">
        <v>6508</v>
      </c>
      <c r="G579" s="32">
        <f t="shared" si="13"/>
        <v>796</v>
      </c>
      <c r="H579" s="32">
        <v>4083</v>
      </c>
      <c r="I579" s="32">
        <f t="shared" si="14"/>
        <v>2425</v>
      </c>
      <c r="J579" s="75">
        <v>0.37259999999999999</v>
      </c>
      <c r="K579" s="32">
        <v>6657</v>
      </c>
      <c r="L579" s="29">
        <v>1213</v>
      </c>
      <c r="M579" s="35">
        <f t="shared" si="15"/>
        <v>5296</v>
      </c>
      <c r="N579" s="35">
        <f t="shared" si="16"/>
        <v>1361</v>
      </c>
      <c r="O579" s="36">
        <f t="shared" si="12"/>
        <v>0.20444644734865555</v>
      </c>
    </row>
    <row r="580" spans="1:15" x14ac:dyDescent="0.25">
      <c r="A580" s="39">
        <v>60108</v>
      </c>
      <c r="B580" s="30" t="s">
        <v>41</v>
      </c>
      <c r="C580" s="73" t="s">
        <v>41</v>
      </c>
      <c r="D580" s="44" t="s">
        <v>636</v>
      </c>
      <c r="E580" s="90">
        <v>25249</v>
      </c>
      <c r="F580" s="32">
        <v>27474</v>
      </c>
      <c r="G580" s="32">
        <f t="shared" si="13"/>
        <v>2225</v>
      </c>
      <c r="H580" s="32">
        <v>17265</v>
      </c>
      <c r="I580" s="32">
        <f t="shared" si="14"/>
        <v>10209</v>
      </c>
      <c r="J580" s="75">
        <v>0</v>
      </c>
      <c r="K580" s="32">
        <v>27732</v>
      </c>
      <c r="L580" s="56"/>
      <c r="M580" s="35">
        <f t="shared" si="15"/>
        <v>17265</v>
      </c>
      <c r="N580" s="35">
        <f t="shared" si="16"/>
        <v>10467</v>
      </c>
      <c r="O580" s="36">
        <f t="shared" si="12"/>
        <v>0.37743401125054088</v>
      </c>
    </row>
    <row r="581" spans="1:15" x14ac:dyDescent="0.25">
      <c r="A581" s="39">
        <v>60109</v>
      </c>
      <c r="B581" s="30" t="s">
        <v>41</v>
      </c>
      <c r="C581" s="73" t="s">
        <v>41</v>
      </c>
      <c r="D581" s="44" t="s">
        <v>84</v>
      </c>
      <c r="E581" s="90">
        <v>8125</v>
      </c>
      <c r="F581" s="32">
        <v>8851</v>
      </c>
      <c r="G581" s="32">
        <f t="shared" si="13"/>
        <v>726</v>
      </c>
      <c r="H581" s="32">
        <v>4547</v>
      </c>
      <c r="I581" s="32">
        <f t="shared" si="14"/>
        <v>4304</v>
      </c>
      <c r="J581" s="75">
        <v>0.48630000000000001</v>
      </c>
      <c r="K581" s="32">
        <v>8809</v>
      </c>
      <c r="L581" s="56"/>
      <c r="M581" s="35">
        <f t="shared" si="15"/>
        <v>4547</v>
      </c>
      <c r="N581" s="35">
        <f t="shared" si="16"/>
        <v>4262</v>
      </c>
      <c r="O581" s="36">
        <f t="shared" si="12"/>
        <v>0.48382336247020091</v>
      </c>
    </row>
    <row r="582" spans="1:15" x14ac:dyDescent="0.25">
      <c r="A582" s="39">
        <v>60110</v>
      </c>
      <c r="B582" s="30" t="s">
        <v>41</v>
      </c>
      <c r="C582" s="73" t="s">
        <v>41</v>
      </c>
      <c r="D582" s="44" t="s">
        <v>637</v>
      </c>
      <c r="E582" s="90">
        <v>3441</v>
      </c>
      <c r="F582" s="32">
        <v>3795</v>
      </c>
      <c r="G582" s="32">
        <f t="shared" si="13"/>
        <v>354</v>
      </c>
      <c r="H582" s="32">
        <v>2076</v>
      </c>
      <c r="I582" s="32">
        <f t="shared" si="14"/>
        <v>1719</v>
      </c>
      <c r="J582" s="75">
        <v>0.45300000000000001</v>
      </c>
      <c r="K582" s="32">
        <v>3793</v>
      </c>
      <c r="L582" s="56"/>
      <c r="M582" s="35">
        <f t="shared" si="15"/>
        <v>2076</v>
      </c>
      <c r="N582" s="35">
        <f t="shared" si="16"/>
        <v>1717</v>
      </c>
      <c r="O582" s="36">
        <f t="shared" si="12"/>
        <v>0.45267598207223836</v>
      </c>
    </row>
    <row r="583" spans="1:15" x14ac:dyDescent="0.25">
      <c r="A583" s="39">
        <v>60111</v>
      </c>
      <c r="B583" s="30" t="s">
        <v>41</v>
      </c>
      <c r="C583" s="73" t="s">
        <v>41</v>
      </c>
      <c r="D583" s="44" t="s">
        <v>638</v>
      </c>
      <c r="E583" s="90">
        <v>9238</v>
      </c>
      <c r="F583" s="32">
        <v>10253</v>
      </c>
      <c r="G583" s="32">
        <f t="shared" si="13"/>
        <v>1015</v>
      </c>
      <c r="H583" s="32">
        <v>5030</v>
      </c>
      <c r="I583" s="32">
        <f t="shared" si="14"/>
        <v>5223</v>
      </c>
      <c r="J583" s="75">
        <v>0</v>
      </c>
      <c r="K583" s="32">
        <v>10308</v>
      </c>
      <c r="L583" s="29">
        <v>1422</v>
      </c>
      <c r="M583" s="35">
        <f t="shared" si="15"/>
        <v>6452</v>
      </c>
      <c r="N583" s="35">
        <f t="shared" si="16"/>
        <v>3856</v>
      </c>
      <c r="O583" s="36">
        <f t="shared" si="12"/>
        <v>0.37407838571982927</v>
      </c>
    </row>
    <row r="584" spans="1:15" x14ac:dyDescent="0.25">
      <c r="A584" s="39">
        <v>60112</v>
      </c>
      <c r="B584" s="30" t="s">
        <v>41</v>
      </c>
      <c r="C584" s="73" t="s">
        <v>41</v>
      </c>
      <c r="D584" s="44" t="s">
        <v>313</v>
      </c>
      <c r="E584" s="90">
        <v>4323</v>
      </c>
      <c r="F584" s="32">
        <v>4560</v>
      </c>
      <c r="G584" s="32">
        <f t="shared" si="13"/>
        <v>237</v>
      </c>
      <c r="H584" s="32">
        <v>3865</v>
      </c>
      <c r="I584" s="32">
        <f t="shared" si="14"/>
        <v>695</v>
      </c>
      <c r="J584" s="75">
        <v>0</v>
      </c>
      <c r="K584" s="32">
        <v>4532</v>
      </c>
      <c r="L584" s="56"/>
      <c r="M584" s="35">
        <f t="shared" si="15"/>
        <v>3865</v>
      </c>
      <c r="N584" s="35">
        <f t="shared" si="16"/>
        <v>667</v>
      </c>
      <c r="O584" s="36">
        <f t="shared" si="12"/>
        <v>0.1471756398940865</v>
      </c>
    </row>
    <row r="585" spans="1:15" x14ac:dyDescent="0.25">
      <c r="A585" s="39">
        <v>60201</v>
      </c>
      <c r="B585" s="30" t="s">
        <v>41</v>
      </c>
      <c r="C585" s="73" t="s">
        <v>639</v>
      </c>
      <c r="D585" s="44" t="s">
        <v>639</v>
      </c>
      <c r="E585" s="90">
        <v>12526</v>
      </c>
      <c r="F585" s="32">
        <v>13377</v>
      </c>
      <c r="G585" s="32">
        <f t="shared" si="13"/>
        <v>851</v>
      </c>
      <c r="H585" s="32">
        <v>6263</v>
      </c>
      <c r="I585" s="32">
        <f t="shared" si="14"/>
        <v>7114</v>
      </c>
      <c r="J585" s="75">
        <v>0</v>
      </c>
      <c r="K585" s="32">
        <v>13359</v>
      </c>
      <c r="L585" s="56"/>
      <c r="M585" s="35">
        <f t="shared" si="15"/>
        <v>6263</v>
      </c>
      <c r="N585" s="35">
        <f t="shared" si="16"/>
        <v>7096</v>
      </c>
      <c r="O585" s="36">
        <f t="shared" si="12"/>
        <v>0.53117748334456172</v>
      </c>
    </row>
    <row r="586" spans="1:15" x14ac:dyDescent="0.25">
      <c r="A586" s="39">
        <v>60202</v>
      </c>
      <c r="B586" s="30" t="s">
        <v>41</v>
      </c>
      <c r="C586" s="73" t="s">
        <v>639</v>
      </c>
      <c r="D586" s="44" t="s">
        <v>640</v>
      </c>
      <c r="E586" s="90">
        <v>22065</v>
      </c>
      <c r="F586" s="32">
        <v>25479</v>
      </c>
      <c r="G586" s="32">
        <f t="shared" si="13"/>
        <v>3414</v>
      </c>
      <c r="H586" s="32">
        <v>11147</v>
      </c>
      <c r="I586" s="32">
        <f t="shared" si="14"/>
        <v>14332</v>
      </c>
      <c r="J586" s="75">
        <v>0.5625</v>
      </c>
      <c r="K586" s="32">
        <v>25575</v>
      </c>
      <c r="L586" s="29">
        <v>350</v>
      </c>
      <c r="M586" s="35">
        <f t="shared" si="15"/>
        <v>11497</v>
      </c>
      <c r="N586" s="35">
        <f t="shared" si="16"/>
        <v>14078</v>
      </c>
      <c r="O586" s="36">
        <f t="shared" si="12"/>
        <v>0.55045943304007816</v>
      </c>
    </row>
    <row r="587" spans="1:15" x14ac:dyDescent="0.25">
      <c r="A587" s="39">
        <v>60203</v>
      </c>
      <c r="B587" s="30" t="s">
        <v>41</v>
      </c>
      <c r="C587" s="73" t="s">
        <v>639</v>
      </c>
      <c r="D587" s="44" t="s">
        <v>641</v>
      </c>
      <c r="E587" s="90">
        <v>13401</v>
      </c>
      <c r="F587" s="32">
        <v>15143</v>
      </c>
      <c r="G587" s="32">
        <f t="shared" si="13"/>
        <v>1742</v>
      </c>
      <c r="H587" s="32">
        <v>7330</v>
      </c>
      <c r="I587" s="32">
        <f t="shared" si="14"/>
        <v>7813</v>
      </c>
      <c r="J587" s="75">
        <v>0.51590000000000003</v>
      </c>
      <c r="K587" s="32">
        <v>15319</v>
      </c>
      <c r="L587" s="29">
        <v>0</v>
      </c>
      <c r="M587" s="35">
        <f t="shared" si="15"/>
        <v>7330</v>
      </c>
      <c r="N587" s="35">
        <f t="shared" si="16"/>
        <v>7989</v>
      </c>
      <c r="O587" s="36">
        <f t="shared" si="12"/>
        <v>0.52150923689535866</v>
      </c>
    </row>
    <row r="588" spans="1:15" x14ac:dyDescent="0.25">
      <c r="A588" s="39">
        <v>60204</v>
      </c>
      <c r="B588" s="30" t="s">
        <v>41</v>
      </c>
      <c r="C588" s="73" t="s">
        <v>639</v>
      </c>
      <c r="D588" s="44" t="s">
        <v>642</v>
      </c>
      <c r="E588" s="90">
        <v>7389</v>
      </c>
      <c r="F588" s="32">
        <v>8097</v>
      </c>
      <c r="G588" s="32">
        <f t="shared" si="13"/>
        <v>708</v>
      </c>
      <c r="H588" s="32">
        <v>4183</v>
      </c>
      <c r="I588" s="32">
        <f t="shared" si="14"/>
        <v>3914</v>
      </c>
      <c r="J588" s="75">
        <v>0.4834</v>
      </c>
      <c r="K588" s="32">
        <v>8042</v>
      </c>
      <c r="L588" s="56"/>
      <c r="M588" s="35">
        <f t="shared" si="15"/>
        <v>4183</v>
      </c>
      <c r="N588" s="35">
        <f t="shared" si="16"/>
        <v>3859</v>
      </c>
      <c r="O588" s="36">
        <f t="shared" si="12"/>
        <v>0.47985575727430985</v>
      </c>
    </row>
    <row r="589" spans="1:15" x14ac:dyDescent="0.25">
      <c r="A589" s="39">
        <v>60301</v>
      </c>
      <c r="B589" s="30" t="s">
        <v>41</v>
      </c>
      <c r="C589" s="73" t="s">
        <v>643</v>
      </c>
      <c r="D589" s="44" t="s">
        <v>643</v>
      </c>
      <c r="E589" s="90">
        <v>7037</v>
      </c>
      <c r="F589" s="32">
        <v>7539</v>
      </c>
      <c r="G589" s="32">
        <f t="shared" si="13"/>
        <v>502</v>
      </c>
      <c r="H589" s="32">
        <v>3352</v>
      </c>
      <c r="I589" s="32">
        <f t="shared" si="14"/>
        <v>4187</v>
      </c>
      <c r="J589" s="75">
        <v>0</v>
      </c>
      <c r="K589" s="32">
        <v>7492</v>
      </c>
      <c r="L589" s="56"/>
      <c r="M589" s="35">
        <f t="shared" si="15"/>
        <v>3352</v>
      </c>
      <c r="N589" s="35">
        <f t="shared" si="16"/>
        <v>4140</v>
      </c>
      <c r="O589" s="36">
        <f t="shared" si="12"/>
        <v>0.55258942872397221</v>
      </c>
    </row>
    <row r="590" spans="1:15" x14ac:dyDescent="0.25">
      <c r="A590" s="39">
        <v>60302</v>
      </c>
      <c r="B590" s="30" t="s">
        <v>41</v>
      </c>
      <c r="C590" s="73" t="s">
        <v>643</v>
      </c>
      <c r="D590" s="44" t="s">
        <v>644</v>
      </c>
      <c r="E590" s="90">
        <v>2516</v>
      </c>
      <c r="F590" s="32">
        <v>2732</v>
      </c>
      <c r="G590" s="32">
        <f t="shared" si="13"/>
        <v>216</v>
      </c>
      <c r="H590" s="32">
        <v>1297</v>
      </c>
      <c r="I590" s="32">
        <f t="shared" si="14"/>
        <v>1435</v>
      </c>
      <c r="J590" s="75">
        <v>0</v>
      </c>
      <c r="K590" s="32">
        <v>2699</v>
      </c>
      <c r="L590" s="56"/>
      <c r="M590" s="35">
        <f t="shared" si="15"/>
        <v>1297</v>
      </c>
      <c r="N590" s="35">
        <f t="shared" si="16"/>
        <v>1402</v>
      </c>
      <c r="O590" s="36">
        <f t="shared" si="12"/>
        <v>0.51945164875879957</v>
      </c>
    </row>
    <row r="591" spans="1:15" x14ac:dyDescent="0.25">
      <c r="A591" s="39">
        <v>60303</v>
      </c>
      <c r="B591" s="30" t="s">
        <v>41</v>
      </c>
      <c r="C591" s="73" t="s">
        <v>643</v>
      </c>
      <c r="D591" s="44" t="s">
        <v>645</v>
      </c>
      <c r="E591" s="90">
        <v>6606</v>
      </c>
      <c r="F591" s="32">
        <v>7406</v>
      </c>
      <c r="G591" s="32">
        <f t="shared" si="13"/>
        <v>800</v>
      </c>
      <c r="H591" s="32">
        <v>3873</v>
      </c>
      <c r="I591" s="32">
        <f t="shared" si="14"/>
        <v>3533</v>
      </c>
      <c r="J591" s="75">
        <v>0.47699999999999998</v>
      </c>
      <c r="K591" s="32">
        <v>7343</v>
      </c>
      <c r="L591" s="29">
        <v>1167</v>
      </c>
      <c r="M591" s="35">
        <f t="shared" si="15"/>
        <v>5040</v>
      </c>
      <c r="N591" s="35">
        <f t="shared" si="16"/>
        <v>2303</v>
      </c>
      <c r="O591" s="36">
        <f t="shared" si="12"/>
        <v>0.31363203050524308</v>
      </c>
    </row>
    <row r="592" spans="1:15" x14ac:dyDescent="0.25">
      <c r="A592" s="39">
        <v>60304</v>
      </c>
      <c r="B592" s="30" t="s">
        <v>41</v>
      </c>
      <c r="C592" s="73" t="s">
        <v>643</v>
      </c>
      <c r="D592" s="44" t="s">
        <v>646</v>
      </c>
      <c r="E592" s="90">
        <v>10355</v>
      </c>
      <c r="F592" s="32">
        <v>11069</v>
      </c>
      <c r="G592" s="32">
        <f t="shared" si="13"/>
        <v>714</v>
      </c>
      <c r="H592" s="32">
        <v>6294</v>
      </c>
      <c r="I592" s="32">
        <f t="shared" si="14"/>
        <v>4775</v>
      </c>
      <c r="J592" s="75">
        <v>0.43140000000000001</v>
      </c>
      <c r="K592" s="32">
        <v>10885</v>
      </c>
      <c r="L592" s="56"/>
      <c r="M592" s="35">
        <f t="shared" si="15"/>
        <v>6294</v>
      </c>
      <c r="N592" s="35">
        <f t="shared" si="16"/>
        <v>4591</v>
      </c>
      <c r="O592" s="36">
        <f t="shared" si="12"/>
        <v>0.421773082223243</v>
      </c>
    </row>
    <row r="593" spans="1:15" x14ac:dyDescent="0.25">
      <c r="A593" s="39">
        <v>60305</v>
      </c>
      <c r="B593" s="30" t="s">
        <v>41</v>
      </c>
      <c r="C593" s="73" t="s">
        <v>643</v>
      </c>
      <c r="D593" s="44" t="s">
        <v>647</v>
      </c>
      <c r="E593" s="91">
        <v>423</v>
      </c>
      <c r="F593" s="39">
        <v>468</v>
      </c>
      <c r="G593" s="39">
        <f t="shared" si="13"/>
        <v>45</v>
      </c>
      <c r="H593" s="39">
        <v>392</v>
      </c>
      <c r="I593" s="39">
        <f t="shared" si="14"/>
        <v>76</v>
      </c>
      <c r="J593" s="75">
        <v>0.16239999999999999</v>
      </c>
      <c r="K593" s="39">
        <v>461</v>
      </c>
      <c r="L593" s="56"/>
      <c r="M593" s="34">
        <f t="shared" si="15"/>
        <v>392</v>
      </c>
      <c r="N593" s="34">
        <f t="shared" si="16"/>
        <v>69</v>
      </c>
      <c r="O593" s="36">
        <f t="shared" si="12"/>
        <v>0.14967462039045554</v>
      </c>
    </row>
    <row r="594" spans="1:15" x14ac:dyDescent="0.25">
      <c r="A594" s="39">
        <v>60306</v>
      </c>
      <c r="B594" s="30" t="s">
        <v>41</v>
      </c>
      <c r="C594" s="73" t="s">
        <v>643</v>
      </c>
      <c r="D594" s="44" t="s">
        <v>648</v>
      </c>
      <c r="E594" s="90">
        <v>2522</v>
      </c>
      <c r="F594" s="32">
        <v>2762</v>
      </c>
      <c r="G594" s="32">
        <f t="shared" si="13"/>
        <v>240</v>
      </c>
      <c r="H594" s="32">
        <v>1356</v>
      </c>
      <c r="I594" s="32">
        <f t="shared" si="14"/>
        <v>1406</v>
      </c>
      <c r="J594" s="75">
        <v>0.5091</v>
      </c>
      <c r="K594" s="32">
        <v>2751</v>
      </c>
      <c r="L594" s="56"/>
      <c r="M594" s="35">
        <f t="shared" si="15"/>
        <v>1356</v>
      </c>
      <c r="N594" s="35">
        <f t="shared" si="16"/>
        <v>1395</v>
      </c>
      <c r="O594" s="36">
        <f t="shared" si="12"/>
        <v>0.50708833151581245</v>
      </c>
    </row>
    <row r="595" spans="1:15" x14ac:dyDescent="0.25">
      <c r="A595" s="39">
        <v>60307</v>
      </c>
      <c r="B595" s="30" t="s">
        <v>41</v>
      </c>
      <c r="C595" s="73" t="s">
        <v>643</v>
      </c>
      <c r="D595" s="44" t="s">
        <v>649</v>
      </c>
      <c r="E595" s="90">
        <v>3730</v>
      </c>
      <c r="F595" s="32">
        <v>3993</v>
      </c>
      <c r="G595" s="32">
        <f t="shared" si="13"/>
        <v>263</v>
      </c>
      <c r="H595" s="32">
        <v>1323</v>
      </c>
      <c r="I595" s="32">
        <f t="shared" si="14"/>
        <v>2670</v>
      </c>
      <c r="J595" s="75">
        <v>0.66869999999999996</v>
      </c>
      <c r="K595" s="32">
        <v>3922</v>
      </c>
      <c r="L595" s="56"/>
      <c r="M595" s="35">
        <f t="shared" si="15"/>
        <v>1323</v>
      </c>
      <c r="N595" s="35">
        <f t="shared" si="16"/>
        <v>2599</v>
      </c>
      <c r="O595" s="36">
        <f t="shared" si="12"/>
        <v>0.66267210606833249</v>
      </c>
    </row>
    <row r="596" spans="1:15" x14ac:dyDescent="0.25">
      <c r="A596" s="39">
        <v>60308</v>
      </c>
      <c r="B596" s="30" t="s">
        <v>41</v>
      </c>
      <c r="C596" s="73" t="s">
        <v>643</v>
      </c>
      <c r="D596" s="44" t="s">
        <v>650</v>
      </c>
      <c r="E596" s="90">
        <v>5291</v>
      </c>
      <c r="F596" s="32">
        <v>5874</v>
      </c>
      <c r="G596" s="32">
        <f t="shared" si="13"/>
        <v>583</v>
      </c>
      <c r="H596" s="32">
        <v>3950</v>
      </c>
      <c r="I596" s="32">
        <f t="shared" si="14"/>
        <v>1924</v>
      </c>
      <c r="J596" s="75">
        <v>0.32750000000000001</v>
      </c>
      <c r="K596" s="32">
        <v>5824</v>
      </c>
      <c r="L596" s="56"/>
      <c r="M596" s="35">
        <f t="shared" si="15"/>
        <v>3950</v>
      </c>
      <c r="N596" s="35">
        <f t="shared" si="16"/>
        <v>1874</v>
      </c>
      <c r="O596" s="36">
        <f t="shared" si="12"/>
        <v>0.32177197802197804</v>
      </c>
    </row>
    <row r="597" spans="1:15" x14ac:dyDescent="0.25">
      <c r="A597" s="39">
        <v>60309</v>
      </c>
      <c r="B597" s="30" t="s">
        <v>41</v>
      </c>
      <c r="C597" s="73" t="s">
        <v>643</v>
      </c>
      <c r="D597" s="44" t="s">
        <v>651</v>
      </c>
      <c r="E597" s="90">
        <v>7013</v>
      </c>
      <c r="F597" s="32">
        <v>7683</v>
      </c>
      <c r="G597" s="32">
        <f t="shared" si="13"/>
        <v>670</v>
      </c>
      <c r="H597" s="32">
        <v>2488</v>
      </c>
      <c r="I597" s="32">
        <f t="shared" si="14"/>
        <v>5195</v>
      </c>
      <c r="J597" s="75">
        <v>0</v>
      </c>
      <c r="K597" s="32">
        <v>7514</v>
      </c>
      <c r="L597" s="29">
        <v>326</v>
      </c>
      <c r="M597" s="35">
        <f t="shared" si="15"/>
        <v>2814</v>
      </c>
      <c r="N597" s="35">
        <f t="shared" si="16"/>
        <v>4700</v>
      </c>
      <c r="O597" s="36">
        <f t="shared" si="12"/>
        <v>0.62549906840564284</v>
      </c>
    </row>
    <row r="598" spans="1:15" x14ac:dyDescent="0.25">
      <c r="A598" s="39">
        <v>60310</v>
      </c>
      <c r="B598" s="30" t="s">
        <v>41</v>
      </c>
      <c r="C598" s="73" t="s">
        <v>643</v>
      </c>
      <c r="D598" s="44" t="s">
        <v>599</v>
      </c>
      <c r="E598" s="90">
        <v>4939</v>
      </c>
      <c r="F598" s="32">
        <v>5491</v>
      </c>
      <c r="G598" s="32">
        <f t="shared" si="13"/>
        <v>552</v>
      </c>
      <c r="H598" s="32">
        <v>4316</v>
      </c>
      <c r="I598" s="32">
        <f t="shared" si="14"/>
        <v>1175</v>
      </c>
      <c r="J598" s="75">
        <v>0.214</v>
      </c>
      <c r="K598" s="32">
        <v>5455</v>
      </c>
      <c r="L598" s="29">
        <v>0</v>
      </c>
      <c r="M598" s="35">
        <f t="shared" si="15"/>
        <v>4316</v>
      </c>
      <c r="N598" s="35">
        <f t="shared" si="16"/>
        <v>1139</v>
      </c>
      <c r="O598" s="36">
        <f t="shared" si="12"/>
        <v>0.20879926672777269</v>
      </c>
    </row>
    <row r="599" spans="1:15" x14ac:dyDescent="0.25">
      <c r="A599" s="39">
        <v>60311</v>
      </c>
      <c r="B599" s="30" t="s">
        <v>41</v>
      </c>
      <c r="C599" s="73" t="s">
        <v>643</v>
      </c>
      <c r="D599" s="44" t="s">
        <v>652</v>
      </c>
      <c r="E599" s="90">
        <v>1027</v>
      </c>
      <c r="F599" s="32">
        <v>1097</v>
      </c>
      <c r="G599" s="32">
        <f t="shared" si="13"/>
        <v>70</v>
      </c>
      <c r="H599" s="39">
        <v>583</v>
      </c>
      <c r="I599" s="32">
        <f t="shared" si="14"/>
        <v>514</v>
      </c>
      <c r="J599" s="75">
        <v>0.46860000000000002</v>
      </c>
      <c r="K599" s="32">
        <v>1081</v>
      </c>
      <c r="L599" s="56"/>
      <c r="M599" s="34">
        <f t="shared" si="15"/>
        <v>583</v>
      </c>
      <c r="N599" s="35">
        <f t="shared" si="16"/>
        <v>498</v>
      </c>
      <c r="O599" s="36">
        <f t="shared" si="12"/>
        <v>0.46068455134135061</v>
      </c>
    </row>
    <row r="600" spans="1:15" x14ac:dyDescent="0.25">
      <c r="A600" s="39">
        <v>60312</v>
      </c>
      <c r="B600" s="30" t="s">
        <v>41</v>
      </c>
      <c r="C600" s="73" t="s">
        <v>643</v>
      </c>
      <c r="D600" s="44" t="s">
        <v>653</v>
      </c>
      <c r="E600" s="90">
        <v>6309</v>
      </c>
      <c r="F600" s="32">
        <v>6946</v>
      </c>
      <c r="G600" s="32">
        <f t="shared" si="13"/>
        <v>637</v>
      </c>
      <c r="H600" s="32">
        <v>2163</v>
      </c>
      <c r="I600" s="32">
        <f t="shared" si="14"/>
        <v>4783</v>
      </c>
      <c r="J600" s="75">
        <v>0</v>
      </c>
      <c r="K600" s="32">
        <v>6884</v>
      </c>
      <c r="L600" s="56"/>
      <c r="M600" s="35">
        <f t="shared" si="15"/>
        <v>2163</v>
      </c>
      <c r="N600" s="35">
        <f t="shared" si="16"/>
        <v>4721</v>
      </c>
      <c r="O600" s="36">
        <f t="shared" si="12"/>
        <v>0.68579314352120857</v>
      </c>
    </row>
    <row r="601" spans="1:15" x14ac:dyDescent="0.25">
      <c r="A601" s="39">
        <v>60401</v>
      </c>
      <c r="B601" s="30" t="s">
        <v>41</v>
      </c>
      <c r="C601" s="73" t="s">
        <v>654</v>
      </c>
      <c r="D601" s="44" t="s">
        <v>654</v>
      </c>
      <c r="E601" s="90">
        <v>24662</v>
      </c>
      <c r="F601" s="32">
        <v>26394</v>
      </c>
      <c r="G601" s="32">
        <f t="shared" si="13"/>
        <v>1732</v>
      </c>
      <c r="H601" s="32">
        <v>13137</v>
      </c>
      <c r="I601" s="32">
        <f t="shared" si="14"/>
        <v>13257</v>
      </c>
      <c r="J601" s="75">
        <v>0</v>
      </c>
      <c r="K601" s="32">
        <v>26065</v>
      </c>
      <c r="L601" s="56"/>
      <c r="M601" s="35">
        <f t="shared" si="15"/>
        <v>13137</v>
      </c>
      <c r="N601" s="35">
        <f t="shared" si="16"/>
        <v>12928</v>
      </c>
      <c r="O601" s="36">
        <f t="shared" si="12"/>
        <v>0.49599079225014386</v>
      </c>
    </row>
    <row r="602" spans="1:15" x14ac:dyDescent="0.25">
      <c r="A602" s="39">
        <v>60402</v>
      </c>
      <c r="B602" s="30" t="s">
        <v>41</v>
      </c>
      <c r="C602" s="73" t="s">
        <v>654</v>
      </c>
      <c r="D602" s="44" t="s">
        <v>655</v>
      </c>
      <c r="E602" s="90">
        <v>3061</v>
      </c>
      <c r="F602" s="32">
        <v>3290</v>
      </c>
      <c r="G602" s="32">
        <f t="shared" si="13"/>
        <v>229</v>
      </c>
      <c r="H602" s="32">
        <v>2703</v>
      </c>
      <c r="I602" s="32">
        <f t="shared" si="14"/>
        <v>587</v>
      </c>
      <c r="J602" s="75">
        <v>0.1784</v>
      </c>
      <c r="K602" s="32">
        <v>3216</v>
      </c>
      <c r="L602" s="29">
        <v>165</v>
      </c>
      <c r="M602" s="35">
        <f t="shared" si="15"/>
        <v>2868</v>
      </c>
      <c r="N602" s="35">
        <f t="shared" si="16"/>
        <v>348</v>
      </c>
      <c r="O602" s="36">
        <f t="shared" si="12"/>
        <v>0.10820895522388059</v>
      </c>
    </row>
    <row r="603" spans="1:15" x14ac:dyDescent="0.25">
      <c r="A603" s="39">
        <v>60403</v>
      </c>
      <c r="B603" s="30" t="s">
        <v>41</v>
      </c>
      <c r="C603" s="73" t="s">
        <v>654</v>
      </c>
      <c r="D603" s="44" t="s">
        <v>656</v>
      </c>
      <c r="E603" s="90">
        <v>3306</v>
      </c>
      <c r="F603" s="32">
        <v>3669</v>
      </c>
      <c r="G603" s="32">
        <f t="shared" si="13"/>
        <v>363</v>
      </c>
      <c r="H603" s="32">
        <v>2601</v>
      </c>
      <c r="I603" s="32">
        <f t="shared" si="14"/>
        <v>1068</v>
      </c>
      <c r="J603" s="75">
        <v>0.29110000000000003</v>
      </c>
      <c r="K603" s="80">
        <v>3632</v>
      </c>
      <c r="L603" s="56"/>
      <c r="M603" s="35">
        <f t="shared" si="15"/>
        <v>2601</v>
      </c>
      <c r="N603" s="35">
        <f t="shared" si="16"/>
        <v>1031</v>
      </c>
      <c r="O603" s="36">
        <f t="shared" si="12"/>
        <v>0.28386563876651982</v>
      </c>
    </row>
    <row r="604" spans="1:15" x14ac:dyDescent="0.25">
      <c r="A604" s="39">
        <v>60404</v>
      </c>
      <c r="B604" s="30" t="s">
        <v>41</v>
      </c>
      <c r="C604" s="73" t="s">
        <v>654</v>
      </c>
      <c r="D604" s="44" t="s">
        <v>657</v>
      </c>
      <c r="E604" s="90">
        <v>3537</v>
      </c>
      <c r="F604" s="32">
        <v>3704</v>
      </c>
      <c r="G604" s="32">
        <f t="shared" si="13"/>
        <v>167</v>
      </c>
      <c r="H604" s="32">
        <v>2520</v>
      </c>
      <c r="I604" s="32">
        <f t="shared" si="14"/>
        <v>1184</v>
      </c>
      <c r="J604" s="75">
        <v>0.31969999999999998</v>
      </c>
      <c r="K604" s="65">
        <v>3704</v>
      </c>
      <c r="L604" s="29">
        <v>564</v>
      </c>
      <c r="M604" s="35">
        <f t="shared" si="15"/>
        <v>3084</v>
      </c>
      <c r="N604" s="35">
        <f t="shared" si="16"/>
        <v>620</v>
      </c>
      <c r="O604" s="36">
        <f t="shared" si="12"/>
        <v>0.16738660907127431</v>
      </c>
    </row>
    <row r="605" spans="1:15" x14ac:dyDescent="0.25">
      <c r="A605" s="39">
        <v>60405</v>
      </c>
      <c r="B605" s="30" t="s">
        <v>41</v>
      </c>
      <c r="C605" s="73" t="s">
        <v>654</v>
      </c>
      <c r="D605" s="44" t="s">
        <v>658</v>
      </c>
      <c r="E605" s="90">
        <v>2073</v>
      </c>
      <c r="F605" s="32">
        <v>2274</v>
      </c>
      <c r="G605" s="32">
        <f t="shared" si="13"/>
        <v>201</v>
      </c>
      <c r="H605" s="32">
        <v>1011</v>
      </c>
      <c r="I605" s="32">
        <f t="shared" si="14"/>
        <v>1263</v>
      </c>
      <c r="J605" s="75">
        <v>0.5554</v>
      </c>
      <c r="K605" s="32">
        <v>2201</v>
      </c>
      <c r="L605" s="56"/>
      <c r="M605" s="35">
        <f t="shared" si="15"/>
        <v>1011</v>
      </c>
      <c r="N605" s="35">
        <f t="shared" si="16"/>
        <v>1190</v>
      </c>
      <c r="O605" s="36">
        <f t="shared" si="12"/>
        <v>0.5406633348477965</v>
      </c>
    </row>
    <row r="606" spans="1:15" x14ac:dyDescent="0.25">
      <c r="A606" s="39">
        <v>60406</v>
      </c>
      <c r="B606" s="30" t="s">
        <v>41</v>
      </c>
      <c r="C606" s="73" t="s">
        <v>654</v>
      </c>
      <c r="D606" s="44" t="s">
        <v>659</v>
      </c>
      <c r="E606" s="90">
        <v>2175</v>
      </c>
      <c r="F606" s="32">
        <v>2377</v>
      </c>
      <c r="G606" s="32">
        <f t="shared" si="13"/>
        <v>202</v>
      </c>
      <c r="H606" s="39">
        <v>668</v>
      </c>
      <c r="I606" s="32">
        <f t="shared" si="14"/>
        <v>1709</v>
      </c>
      <c r="J606" s="75">
        <v>0</v>
      </c>
      <c r="K606" s="32">
        <v>2311</v>
      </c>
      <c r="L606" s="29">
        <v>314</v>
      </c>
      <c r="M606" s="34">
        <f t="shared" si="15"/>
        <v>982</v>
      </c>
      <c r="N606" s="35">
        <f t="shared" si="16"/>
        <v>1329</v>
      </c>
      <c r="O606" s="36">
        <f t="shared" si="12"/>
        <v>0.57507572479446123</v>
      </c>
    </row>
    <row r="607" spans="1:15" x14ac:dyDescent="0.25">
      <c r="A607" s="39">
        <v>60407</v>
      </c>
      <c r="B607" s="30" t="s">
        <v>41</v>
      </c>
      <c r="C607" s="73" t="s">
        <v>654</v>
      </c>
      <c r="D607" s="44" t="s">
        <v>162</v>
      </c>
      <c r="E607" s="90">
        <v>5272</v>
      </c>
      <c r="F607" s="32">
        <v>5899</v>
      </c>
      <c r="G607" s="32">
        <f t="shared" si="13"/>
        <v>627</v>
      </c>
      <c r="H607" s="32">
        <v>2838</v>
      </c>
      <c r="I607" s="32">
        <f t="shared" si="14"/>
        <v>3061</v>
      </c>
      <c r="J607" s="75">
        <v>0</v>
      </c>
      <c r="K607" s="32">
        <v>5832</v>
      </c>
      <c r="L607" s="56"/>
      <c r="M607" s="35">
        <f t="shared" si="15"/>
        <v>2838</v>
      </c>
      <c r="N607" s="35">
        <f t="shared" si="16"/>
        <v>2994</v>
      </c>
      <c r="O607" s="36">
        <f t="shared" si="12"/>
        <v>0.51337448559670784</v>
      </c>
    </row>
    <row r="608" spans="1:15" x14ac:dyDescent="0.25">
      <c r="A608" s="39">
        <v>60408</v>
      </c>
      <c r="B608" s="30" t="s">
        <v>41</v>
      </c>
      <c r="C608" s="73" t="s">
        <v>654</v>
      </c>
      <c r="D608" s="44" t="s">
        <v>660</v>
      </c>
      <c r="E608" s="90">
        <v>5621</v>
      </c>
      <c r="F608" s="32">
        <v>5986</v>
      </c>
      <c r="G608" s="32">
        <f t="shared" si="13"/>
        <v>365</v>
      </c>
      <c r="H608" s="32">
        <v>1594</v>
      </c>
      <c r="I608" s="32">
        <f t="shared" si="14"/>
        <v>4392</v>
      </c>
      <c r="J608" s="75">
        <v>0.73370000000000002</v>
      </c>
      <c r="K608" s="32">
        <v>5944</v>
      </c>
      <c r="L608" s="56"/>
      <c r="M608" s="35">
        <f t="shared" si="15"/>
        <v>1594</v>
      </c>
      <c r="N608" s="35">
        <f t="shared" si="16"/>
        <v>4350</v>
      </c>
      <c r="O608" s="36">
        <f t="shared" si="12"/>
        <v>0.73183041722745623</v>
      </c>
    </row>
    <row r="609" spans="1:15" x14ac:dyDescent="0.25">
      <c r="A609" s="39">
        <v>60409</v>
      </c>
      <c r="B609" s="30" t="s">
        <v>41</v>
      </c>
      <c r="C609" s="73" t="s">
        <v>654</v>
      </c>
      <c r="D609" s="44" t="s">
        <v>661</v>
      </c>
      <c r="E609" s="90">
        <v>7808</v>
      </c>
      <c r="F609" s="32">
        <v>8660</v>
      </c>
      <c r="G609" s="32">
        <f t="shared" si="13"/>
        <v>852</v>
      </c>
      <c r="H609" s="32">
        <v>3978</v>
      </c>
      <c r="I609" s="32">
        <f t="shared" si="14"/>
        <v>4682</v>
      </c>
      <c r="J609" s="75">
        <v>0.54059999999999997</v>
      </c>
      <c r="K609" s="32">
        <v>8584</v>
      </c>
      <c r="L609" s="29">
        <v>0</v>
      </c>
      <c r="M609" s="35">
        <f t="shared" si="15"/>
        <v>3978</v>
      </c>
      <c r="N609" s="35">
        <f t="shared" si="16"/>
        <v>4606</v>
      </c>
      <c r="O609" s="36">
        <f t="shared" si="12"/>
        <v>0.53657968313140725</v>
      </c>
    </row>
    <row r="610" spans="1:15" x14ac:dyDescent="0.25">
      <c r="A610" s="39">
        <v>60410</v>
      </c>
      <c r="B610" s="30" t="s">
        <v>41</v>
      </c>
      <c r="C610" s="73" t="s">
        <v>654</v>
      </c>
      <c r="D610" s="44" t="s">
        <v>662</v>
      </c>
      <c r="E610" s="90">
        <v>8597</v>
      </c>
      <c r="F610" s="32">
        <v>9310</v>
      </c>
      <c r="G610" s="32">
        <f t="shared" si="13"/>
        <v>713</v>
      </c>
      <c r="H610" s="32">
        <v>4367</v>
      </c>
      <c r="I610" s="32">
        <f t="shared" si="14"/>
        <v>4943</v>
      </c>
      <c r="J610" s="75">
        <v>0.53090000000000004</v>
      </c>
      <c r="K610" s="32">
        <v>9186</v>
      </c>
      <c r="L610" s="29">
        <v>0</v>
      </c>
      <c r="M610" s="35">
        <f t="shared" si="15"/>
        <v>4367</v>
      </c>
      <c r="N610" s="35">
        <f t="shared" si="16"/>
        <v>4819</v>
      </c>
      <c r="O610" s="36">
        <f t="shared" si="12"/>
        <v>0.52460265621598079</v>
      </c>
    </row>
    <row r="611" spans="1:15" x14ac:dyDescent="0.25">
      <c r="A611" s="39">
        <v>60411</v>
      </c>
      <c r="B611" s="30" t="s">
        <v>41</v>
      </c>
      <c r="C611" s="73" t="s">
        <v>654</v>
      </c>
      <c r="D611" s="44" t="s">
        <v>260</v>
      </c>
      <c r="E611" s="90">
        <v>6947</v>
      </c>
      <c r="F611" s="32">
        <v>7444</v>
      </c>
      <c r="G611" s="32">
        <f t="shared" si="13"/>
        <v>497</v>
      </c>
      <c r="H611" s="32">
        <v>2678</v>
      </c>
      <c r="I611" s="32">
        <f t="shared" si="14"/>
        <v>4766</v>
      </c>
      <c r="J611" s="75">
        <v>0.64019999999999999</v>
      </c>
      <c r="K611" s="32">
        <v>7385</v>
      </c>
      <c r="L611" s="29">
        <v>3180</v>
      </c>
      <c r="M611" s="35">
        <f t="shared" si="15"/>
        <v>5858</v>
      </c>
      <c r="N611" s="35">
        <f t="shared" si="16"/>
        <v>1527</v>
      </c>
      <c r="O611" s="36">
        <f t="shared" si="12"/>
        <v>0.20677048070412998</v>
      </c>
    </row>
    <row r="612" spans="1:15" x14ac:dyDescent="0.25">
      <c r="A612" s="39">
        <v>60412</v>
      </c>
      <c r="B612" s="30" t="s">
        <v>41</v>
      </c>
      <c r="C612" s="73" t="s">
        <v>654</v>
      </c>
      <c r="D612" s="44" t="s">
        <v>663</v>
      </c>
      <c r="E612" s="90">
        <v>3114</v>
      </c>
      <c r="F612" s="32">
        <v>3333</v>
      </c>
      <c r="G612" s="32">
        <f t="shared" si="13"/>
        <v>219</v>
      </c>
      <c r="H612" s="39">
        <v>363</v>
      </c>
      <c r="I612" s="32">
        <f t="shared" si="14"/>
        <v>2970</v>
      </c>
      <c r="J612" s="75">
        <v>0.8911</v>
      </c>
      <c r="K612" s="32">
        <v>3300</v>
      </c>
      <c r="L612" s="56"/>
      <c r="M612" s="34">
        <f t="shared" si="15"/>
        <v>363</v>
      </c>
      <c r="N612" s="35">
        <f t="shared" si="16"/>
        <v>2937</v>
      </c>
      <c r="O612" s="36">
        <f t="shared" si="12"/>
        <v>0.89</v>
      </c>
    </row>
    <row r="613" spans="1:15" x14ac:dyDescent="0.25">
      <c r="A613" s="39">
        <v>60413</v>
      </c>
      <c r="B613" s="30" t="s">
        <v>41</v>
      </c>
      <c r="C613" s="73" t="s">
        <v>654</v>
      </c>
      <c r="D613" s="44" t="s">
        <v>664</v>
      </c>
      <c r="E613" s="90">
        <v>4342</v>
      </c>
      <c r="F613" s="32">
        <v>4666</v>
      </c>
      <c r="G613" s="32">
        <f t="shared" si="13"/>
        <v>324</v>
      </c>
      <c r="H613" s="32">
        <v>2614</v>
      </c>
      <c r="I613" s="32">
        <f t="shared" si="14"/>
        <v>2052</v>
      </c>
      <c r="J613" s="75">
        <v>0</v>
      </c>
      <c r="K613" s="32">
        <v>4621</v>
      </c>
      <c r="L613" s="29">
        <v>0</v>
      </c>
      <c r="M613" s="35">
        <f t="shared" si="15"/>
        <v>2614</v>
      </c>
      <c r="N613" s="35">
        <f t="shared" si="16"/>
        <v>2007</v>
      </c>
      <c r="O613" s="36">
        <f t="shared" si="12"/>
        <v>0.43432157541657651</v>
      </c>
    </row>
    <row r="614" spans="1:15" x14ac:dyDescent="0.25">
      <c r="A614" s="39">
        <v>60414</v>
      </c>
      <c r="B614" s="30" t="s">
        <v>41</v>
      </c>
      <c r="C614" s="73" t="s">
        <v>654</v>
      </c>
      <c r="D614" s="44" t="s">
        <v>665</v>
      </c>
      <c r="E614" s="90">
        <v>1173</v>
      </c>
      <c r="F614" s="32">
        <v>1248</v>
      </c>
      <c r="G614" s="32">
        <f t="shared" si="13"/>
        <v>75</v>
      </c>
      <c r="H614" s="39">
        <v>846</v>
      </c>
      <c r="I614" s="32">
        <f t="shared" si="14"/>
        <v>402</v>
      </c>
      <c r="J614" s="75">
        <v>0.3221</v>
      </c>
      <c r="K614" s="32">
        <v>1222</v>
      </c>
      <c r="L614" s="56"/>
      <c r="M614" s="34">
        <f t="shared" si="15"/>
        <v>846</v>
      </c>
      <c r="N614" s="35">
        <f t="shared" si="16"/>
        <v>376</v>
      </c>
      <c r="O614" s="36">
        <f t="shared" si="12"/>
        <v>0.30769230769230771</v>
      </c>
    </row>
    <row r="615" spans="1:15" x14ac:dyDescent="0.25">
      <c r="A615" s="39">
        <v>60415</v>
      </c>
      <c r="B615" s="30" t="s">
        <v>41</v>
      </c>
      <c r="C615" s="73" t="s">
        <v>654</v>
      </c>
      <c r="D615" s="44" t="s">
        <v>666</v>
      </c>
      <c r="E615" s="90">
        <v>7770</v>
      </c>
      <c r="F615" s="32">
        <v>8863</v>
      </c>
      <c r="G615" s="32">
        <f t="shared" si="13"/>
        <v>1093</v>
      </c>
      <c r="H615" s="32">
        <v>5649</v>
      </c>
      <c r="I615" s="32">
        <f t="shared" si="14"/>
        <v>3214</v>
      </c>
      <c r="J615" s="75">
        <v>0.36259999999999998</v>
      </c>
      <c r="K615" s="32">
        <v>8826</v>
      </c>
      <c r="L615" s="29">
        <v>1079</v>
      </c>
      <c r="M615" s="35">
        <f t="shared" si="15"/>
        <v>6728</v>
      </c>
      <c r="N615" s="35">
        <f t="shared" si="16"/>
        <v>2098</v>
      </c>
      <c r="O615" s="36">
        <f t="shared" si="12"/>
        <v>0.23770677543621119</v>
      </c>
    </row>
    <row r="616" spans="1:15" x14ac:dyDescent="0.25">
      <c r="A616" s="39">
        <v>60416</v>
      </c>
      <c r="B616" s="30" t="s">
        <v>41</v>
      </c>
      <c r="C616" s="73" t="s">
        <v>654</v>
      </c>
      <c r="D616" s="44" t="s">
        <v>667</v>
      </c>
      <c r="E616" s="91">
        <v>931</v>
      </c>
      <c r="F616" s="39">
        <v>988</v>
      </c>
      <c r="G616" s="39">
        <f t="shared" si="13"/>
        <v>57</v>
      </c>
      <c r="H616" s="39">
        <v>352</v>
      </c>
      <c r="I616" s="39">
        <f t="shared" si="14"/>
        <v>636</v>
      </c>
      <c r="J616" s="75">
        <v>0.64370000000000005</v>
      </c>
      <c r="K616" s="39">
        <v>977</v>
      </c>
      <c r="L616" s="56"/>
      <c r="M616" s="34">
        <f t="shared" si="15"/>
        <v>352</v>
      </c>
      <c r="N616" s="34">
        <f t="shared" si="16"/>
        <v>625</v>
      </c>
      <c r="O616" s="36">
        <f t="shared" si="12"/>
        <v>0.63971340839303992</v>
      </c>
    </row>
    <row r="617" spans="1:15" x14ac:dyDescent="0.25">
      <c r="A617" s="39">
        <v>60417</v>
      </c>
      <c r="B617" s="30" t="s">
        <v>41</v>
      </c>
      <c r="C617" s="73" t="s">
        <v>654</v>
      </c>
      <c r="D617" s="44" t="s">
        <v>668</v>
      </c>
      <c r="E617" s="90">
        <v>12296</v>
      </c>
      <c r="F617" s="32">
        <v>13940</v>
      </c>
      <c r="G617" s="32">
        <f t="shared" si="13"/>
        <v>1644</v>
      </c>
      <c r="H617" s="32">
        <v>2599</v>
      </c>
      <c r="I617" s="32">
        <f t="shared" si="14"/>
        <v>11341</v>
      </c>
      <c r="J617" s="75">
        <v>0.81359999999999999</v>
      </c>
      <c r="K617" s="32">
        <v>13802</v>
      </c>
      <c r="L617" s="29">
        <v>0</v>
      </c>
      <c r="M617" s="35">
        <f t="shared" si="15"/>
        <v>2599</v>
      </c>
      <c r="N617" s="35">
        <f t="shared" si="16"/>
        <v>11203</v>
      </c>
      <c r="O617" s="36">
        <f t="shared" si="12"/>
        <v>0.81169395739747863</v>
      </c>
    </row>
    <row r="618" spans="1:15" x14ac:dyDescent="0.25">
      <c r="A618" s="39">
        <v>60418</v>
      </c>
      <c r="B618" s="30" t="s">
        <v>41</v>
      </c>
      <c r="C618" s="73" t="s">
        <v>654</v>
      </c>
      <c r="D618" s="44" t="s">
        <v>669</v>
      </c>
      <c r="E618" s="91">
        <v>837</v>
      </c>
      <c r="F618" s="39">
        <v>890</v>
      </c>
      <c r="G618" s="39">
        <f t="shared" si="13"/>
        <v>53</v>
      </c>
      <c r="H618" s="39">
        <v>807</v>
      </c>
      <c r="I618" s="39">
        <f t="shared" si="14"/>
        <v>83</v>
      </c>
      <c r="J618" s="75">
        <v>9.3299999999999994E-2</v>
      </c>
      <c r="K618" s="39">
        <v>890</v>
      </c>
      <c r="L618" s="29">
        <v>83</v>
      </c>
      <c r="M618" s="34">
        <f t="shared" si="15"/>
        <v>890</v>
      </c>
      <c r="N618" s="34">
        <f t="shared" si="16"/>
        <v>0</v>
      </c>
      <c r="O618" s="36">
        <f t="shared" si="12"/>
        <v>0</v>
      </c>
    </row>
    <row r="619" spans="1:15" x14ac:dyDescent="0.25">
      <c r="A619" s="39">
        <v>60419</v>
      </c>
      <c r="B619" s="30" t="s">
        <v>41</v>
      </c>
      <c r="C619" s="73" t="s">
        <v>654</v>
      </c>
      <c r="D619" s="44" t="s">
        <v>670</v>
      </c>
      <c r="E619" s="90">
        <v>8954</v>
      </c>
      <c r="F619" s="32">
        <v>9744</v>
      </c>
      <c r="G619" s="32">
        <f t="shared" si="13"/>
        <v>790</v>
      </c>
      <c r="H619" s="32">
        <v>2149</v>
      </c>
      <c r="I619" s="32">
        <f t="shared" si="14"/>
        <v>7595</v>
      </c>
      <c r="J619" s="75">
        <v>0</v>
      </c>
      <c r="K619" s="32">
        <v>9670</v>
      </c>
      <c r="L619" s="29">
        <v>3005</v>
      </c>
      <c r="M619" s="35">
        <f t="shared" si="15"/>
        <v>5154</v>
      </c>
      <c r="N619" s="35">
        <f t="shared" si="16"/>
        <v>4516</v>
      </c>
      <c r="O619" s="36">
        <f t="shared" si="12"/>
        <v>0.4670113753877973</v>
      </c>
    </row>
    <row r="620" spans="1:15" x14ac:dyDescent="0.25">
      <c r="A620" s="39">
        <v>60501</v>
      </c>
      <c r="B620" s="30" t="s">
        <v>41</v>
      </c>
      <c r="C620" s="73" t="s">
        <v>671</v>
      </c>
      <c r="D620" s="44" t="s">
        <v>671</v>
      </c>
      <c r="E620" s="90">
        <v>4085</v>
      </c>
      <c r="F620" s="32">
        <v>4491</v>
      </c>
      <c r="G620" s="32">
        <f t="shared" si="13"/>
        <v>406</v>
      </c>
      <c r="H620" s="32">
        <v>1018</v>
      </c>
      <c r="I620" s="32">
        <f t="shared" si="14"/>
        <v>3473</v>
      </c>
      <c r="J620" s="75">
        <v>0</v>
      </c>
      <c r="K620" s="32">
        <v>4397</v>
      </c>
      <c r="L620" s="29">
        <v>304</v>
      </c>
      <c r="M620" s="35">
        <f t="shared" si="15"/>
        <v>1322</v>
      </c>
      <c r="N620" s="35">
        <f t="shared" si="16"/>
        <v>3075</v>
      </c>
      <c r="O620" s="36">
        <f t="shared" si="12"/>
        <v>0.69934045940413914</v>
      </c>
    </row>
    <row r="621" spans="1:15" x14ac:dyDescent="0.25">
      <c r="A621" s="39">
        <v>60502</v>
      </c>
      <c r="B621" s="30" t="s">
        <v>41</v>
      </c>
      <c r="C621" s="73" t="s">
        <v>671</v>
      </c>
      <c r="D621" s="44" t="s">
        <v>672</v>
      </c>
      <c r="E621" s="90">
        <v>2387</v>
      </c>
      <c r="F621" s="32">
        <v>2783</v>
      </c>
      <c r="G621" s="32">
        <f t="shared" si="13"/>
        <v>396</v>
      </c>
      <c r="H621" s="32">
        <v>2217</v>
      </c>
      <c r="I621" s="32">
        <f t="shared" si="14"/>
        <v>566</v>
      </c>
      <c r="J621" s="75">
        <v>0.2034</v>
      </c>
      <c r="K621" s="32">
        <v>2752</v>
      </c>
      <c r="L621" s="56"/>
      <c r="M621" s="35">
        <f t="shared" si="15"/>
        <v>2217</v>
      </c>
      <c r="N621" s="35">
        <f t="shared" si="16"/>
        <v>535</v>
      </c>
      <c r="O621" s="36">
        <f t="shared" si="12"/>
        <v>0.19440406976744187</v>
      </c>
    </row>
    <row r="622" spans="1:15" x14ac:dyDescent="0.25">
      <c r="A622" s="39">
        <v>60503</v>
      </c>
      <c r="B622" s="30" t="s">
        <v>41</v>
      </c>
      <c r="C622" s="73" t="s">
        <v>671</v>
      </c>
      <c r="D622" s="44" t="s">
        <v>673</v>
      </c>
      <c r="E622" s="90">
        <v>1289</v>
      </c>
      <c r="F622" s="32">
        <v>1415</v>
      </c>
      <c r="G622" s="32">
        <f t="shared" si="13"/>
        <v>126</v>
      </c>
      <c r="H622" s="39">
        <v>977</v>
      </c>
      <c r="I622" s="32">
        <f t="shared" si="14"/>
        <v>438</v>
      </c>
      <c r="J622" s="75">
        <v>0.3095</v>
      </c>
      <c r="K622" s="32">
        <v>1402</v>
      </c>
      <c r="L622" s="56"/>
      <c r="M622" s="34">
        <f t="shared" si="15"/>
        <v>977</v>
      </c>
      <c r="N622" s="35">
        <f t="shared" si="16"/>
        <v>425</v>
      </c>
      <c r="O622" s="36">
        <f t="shared" si="12"/>
        <v>0.30313837375178315</v>
      </c>
    </row>
    <row r="623" spans="1:15" x14ac:dyDescent="0.25">
      <c r="A623" s="39">
        <v>60504</v>
      </c>
      <c r="B623" s="30" t="s">
        <v>41</v>
      </c>
      <c r="C623" s="73" t="s">
        <v>671</v>
      </c>
      <c r="D623" s="44" t="s">
        <v>674</v>
      </c>
      <c r="E623" s="90">
        <v>2632</v>
      </c>
      <c r="F623" s="32">
        <v>2854</v>
      </c>
      <c r="G623" s="32">
        <f t="shared" si="13"/>
        <v>222</v>
      </c>
      <c r="H623" s="32">
        <v>1270</v>
      </c>
      <c r="I623" s="32">
        <f t="shared" si="14"/>
        <v>1584</v>
      </c>
      <c r="J623" s="75">
        <v>0.55500000000000005</v>
      </c>
      <c r="K623" s="32">
        <v>2845</v>
      </c>
      <c r="L623" s="56"/>
      <c r="M623" s="35">
        <f t="shared" si="15"/>
        <v>1270</v>
      </c>
      <c r="N623" s="35">
        <f t="shared" si="16"/>
        <v>1575</v>
      </c>
      <c r="O623" s="36">
        <f t="shared" si="12"/>
        <v>0.55360281195079086</v>
      </c>
    </row>
    <row r="624" spans="1:15" x14ac:dyDescent="0.25">
      <c r="A624" s="39">
        <v>60505</v>
      </c>
      <c r="B624" s="30" t="s">
        <v>41</v>
      </c>
      <c r="C624" s="73" t="s">
        <v>671</v>
      </c>
      <c r="D624" s="44" t="s">
        <v>675</v>
      </c>
      <c r="E624" s="90">
        <v>3370</v>
      </c>
      <c r="F624" s="32">
        <v>3605</v>
      </c>
      <c r="G624" s="32">
        <f t="shared" si="13"/>
        <v>235</v>
      </c>
      <c r="H624" s="32">
        <v>1787</v>
      </c>
      <c r="I624" s="32">
        <f t="shared" si="14"/>
        <v>1818</v>
      </c>
      <c r="J624" s="75">
        <v>0.50429999999999997</v>
      </c>
      <c r="K624" s="32">
        <v>3607</v>
      </c>
      <c r="L624" s="29">
        <v>59</v>
      </c>
      <c r="M624" s="35">
        <f t="shared" si="15"/>
        <v>1846</v>
      </c>
      <c r="N624" s="35">
        <f t="shared" si="16"/>
        <v>1761</v>
      </c>
      <c r="O624" s="36">
        <f t="shared" si="12"/>
        <v>0.48821735514277792</v>
      </c>
    </row>
    <row r="625" spans="1:15" x14ac:dyDescent="0.25">
      <c r="A625" s="39">
        <v>60506</v>
      </c>
      <c r="B625" s="30" t="s">
        <v>41</v>
      </c>
      <c r="C625" s="73" t="s">
        <v>671</v>
      </c>
      <c r="D625" s="44" t="s">
        <v>676</v>
      </c>
      <c r="E625" s="78">
        <v>987</v>
      </c>
      <c r="F625" s="32">
        <v>1054</v>
      </c>
      <c r="G625" s="32">
        <f t="shared" si="13"/>
        <v>67</v>
      </c>
      <c r="H625" s="39">
        <v>983</v>
      </c>
      <c r="I625" s="32">
        <f t="shared" si="14"/>
        <v>71</v>
      </c>
      <c r="J625" s="75">
        <v>6.7400000000000002E-2</v>
      </c>
      <c r="K625" s="32">
        <v>1047</v>
      </c>
      <c r="L625" s="56"/>
      <c r="M625" s="34">
        <f t="shared" si="15"/>
        <v>983</v>
      </c>
      <c r="N625" s="35">
        <f t="shared" si="16"/>
        <v>64</v>
      </c>
      <c r="O625" s="36">
        <f t="shared" si="12"/>
        <v>6.1127029608404965E-2</v>
      </c>
    </row>
    <row r="626" spans="1:15" x14ac:dyDescent="0.25">
      <c r="A626" s="39">
        <v>60507</v>
      </c>
      <c r="B626" s="30" t="s">
        <v>41</v>
      </c>
      <c r="C626" s="73" t="s">
        <v>671</v>
      </c>
      <c r="D626" s="44" t="s">
        <v>677</v>
      </c>
      <c r="E626" s="90">
        <v>2426</v>
      </c>
      <c r="F626" s="32">
        <v>2643</v>
      </c>
      <c r="G626" s="32">
        <f t="shared" si="13"/>
        <v>217</v>
      </c>
      <c r="H626" s="32">
        <v>1329</v>
      </c>
      <c r="I626" s="32">
        <f t="shared" si="14"/>
        <v>1314</v>
      </c>
      <c r="J626" s="75">
        <v>0.49719999999999998</v>
      </c>
      <c r="K626" s="32">
        <v>2650</v>
      </c>
      <c r="L626" s="56"/>
      <c r="M626" s="35">
        <f t="shared" si="15"/>
        <v>1329</v>
      </c>
      <c r="N626" s="35">
        <f t="shared" si="16"/>
        <v>1321</v>
      </c>
      <c r="O626" s="36">
        <f t="shared" si="12"/>
        <v>0.49849056603773584</v>
      </c>
    </row>
    <row r="627" spans="1:15" x14ac:dyDescent="0.25">
      <c r="A627" s="39">
        <v>60508</v>
      </c>
      <c r="B627" s="30" t="s">
        <v>41</v>
      </c>
      <c r="C627" s="73" t="s">
        <v>671</v>
      </c>
      <c r="D627" s="44" t="s">
        <v>678</v>
      </c>
      <c r="E627" s="90">
        <v>3444</v>
      </c>
      <c r="F627" s="32">
        <v>3703</v>
      </c>
      <c r="G627" s="32">
        <f t="shared" si="13"/>
        <v>259</v>
      </c>
      <c r="H627" s="39">
        <v>699</v>
      </c>
      <c r="I627" s="32">
        <f t="shared" si="14"/>
        <v>3004</v>
      </c>
      <c r="J627" s="75">
        <v>0.81120000000000003</v>
      </c>
      <c r="K627" s="32">
        <v>3684</v>
      </c>
      <c r="L627" s="56"/>
      <c r="M627" s="34">
        <f t="shared" si="15"/>
        <v>699</v>
      </c>
      <c r="N627" s="35">
        <f t="shared" si="16"/>
        <v>2985</v>
      </c>
      <c r="O627" s="36">
        <f t="shared" si="12"/>
        <v>0.81026058631921827</v>
      </c>
    </row>
    <row r="628" spans="1:15" x14ac:dyDescent="0.25">
      <c r="A628" s="39">
        <v>60601</v>
      </c>
      <c r="B628" s="30" t="s">
        <v>41</v>
      </c>
      <c r="C628" s="73" t="s">
        <v>679</v>
      </c>
      <c r="D628" s="44" t="s">
        <v>679</v>
      </c>
      <c r="E628" s="90">
        <v>29019</v>
      </c>
      <c r="F628" s="32">
        <v>29240</v>
      </c>
      <c r="G628" s="32">
        <f t="shared" si="13"/>
        <v>221</v>
      </c>
      <c r="H628" s="32">
        <v>13155</v>
      </c>
      <c r="I628" s="32">
        <f t="shared" si="14"/>
        <v>16085</v>
      </c>
      <c r="J628" s="75">
        <v>0</v>
      </c>
      <c r="K628" s="32">
        <v>28607</v>
      </c>
      <c r="L628" s="29">
        <v>0</v>
      </c>
      <c r="M628" s="35">
        <f t="shared" si="15"/>
        <v>13155</v>
      </c>
      <c r="N628" s="35">
        <f t="shared" si="16"/>
        <v>15452</v>
      </c>
      <c r="O628" s="36">
        <f t="shared" si="12"/>
        <v>0.54014751634215397</v>
      </c>
    </row>
    <row r="629" spans="1:15" x14ac:dyDescent="0.25">
      <c r="A629" s="39">
        <v>60602</v>
      </c>
      <c r="B629" s="30" t="s">
        <v>41</v>
      </c>
      <c r="C629" s="73" t="s">
        <v>679</v>
      </c>
      <c r="D629" s="44" t="s">
        <v>680</v>
      </c>
      <c r="E629" s="90">
        <v>8933</v>
      </c>
      <c r="F629" s="32">
        <v>9694</v>
      </c>
      <c r="G629" s="32">
        <f t="shared" si="13"/>
        <v>761</v>
      </c>
      <c r="H629" s="32">
        <v>2850</v>
      </c>
      <c r="I629" s="32">
        <f t="shared" si="14"/>
        <v>6844</v>
      </c>
      <c r="J629" s="75">
        <v>0.70599999999999996</v>
      </c>
      <c r="K629" s="32">
        <v>9627</v>
      </c>
      <c r="L629" s="29">
        <v>0</v>
      </c>
      <c r="M629" s="35">
        <f t="shared" si="15"/>
        <v>2850</v>
      </c>
      <c r="N629" s="35">
        <f t="shared" si="16"/>
        <v>6777</v>
      </c>
      <c r="O629" s="36">
        <f t="shared" si="12"/>
        <v>0.70395761919601119</v>
      </c>
    </row>
    <row r="630" spans="1:15" x14ac:dyDescent="0.25">
      <c r="A630" s="39">
        <v>60603</v>
      </c>
      <c r="B630" s="30" t="s">
        <v>41</v>
      </c>
      <c r="C630" s="73" t="s">
        <v>679</v>
      </c>
      <c r="D630" s="44" t="s">
        <v>681</v>
      </c>
      <c r="E630" s="90">
        <v>2772</v>
      </c>
      <c r="F630" s="32">
        <v>3308</v>
      </c>
      <c r="G630" s="32">
        <f t="shared" si="13"/>
        <v>536</v>
      </c>
      <c r="H630" s="32">
        <v>1722</v>
      </c>
      <c r="I630" s="32">
        <f t="shared" si="14"/>
        <v>1586</v>
      </c>
      <c r="J630" s="75">
        <v>0.47939999999999999</v>
      </c>
      <c r="K630" s="32">
        <v>3286</v>
      </c>
      <c r="L630" s="29">
        <v>0</v>
      </c>
      <c r="M630" s="35">
        <f t="shared" si="15"/>
        <v>1722</v>
      </c>
      <c r="N630" s="35">
        <f t="shared" si="16"/>
        <v>1564</v>
      </c>
      <c r="O630" s="36">
        <f t="shared" si="12"/>
        <v>0.47595861229458308</v>
      </c>
    </row>
    <row r="631" spans="1:15" x14ac:dyDescent="0.25">
      <c r="A631" s="39">
        <v>60604</v>
      </c>
      <c r="B631" s="30" t="s">
        <v>41</v>
      </c>
      <c r="C631" s="73" t="s">
        <v>679</v>
      </c>
      <c r="D631" s="44" t="s">
        <v>682</v>
      </c>
      <c r="E631" s="90">
        <v>2234</v>
      </c>
      <c r="F631" s="32">
        <v>2595</v>
      </c>
      <c r="G631" s="32">
        <f t="shared" si="13"/>
        <v>361</v>
      </c>
      <c r="H631" s="32">
        <v>1042</v>
      </c>
      <c r="I631" s="32">
        <f t="shared" si="14"/>
        <v>1553</v>
      </c>
      <c r="J631" s="75">
        <v>0.59850000000000003</v>
      </c>
      <c r="K631" s="32">
        <v>2569</v>
      </c>
      <c r="L631" s="56"/>
      <c r="M631" s="35">
        <f t="shared" si="15"/>
        <v>1042</v>
      </c>
      <c r="N631" s="35">
        <f t="shared" si="16"/>
        <v>1527</v>
      </c>
      <c r="O631" s="36">
        <f t="shared" si="12"/>
        <v>0.59439470611132739</v>
      </c>
    </row>
    <row r="632" spans="1:15" x14ac:dyDescent="0.25">
      <c r="A632" s="39">
        <v>60605</v>
      </c>
      <c r="B632" s="30" t="s">
        <v>41</v>
      </c>
      <c r="C632" s="73" t="s">
        <v>679</v>
      </c>
      <c r="D632" s="44" t="s">
        <v>683</v>
      </c>
      <c r="E632" s="90">
        <v>3490</v>
      </c>
      <c r="F632" s="32">
        <v>4032</v>
      </c>
      <c r="G632" s="32">
        <f t="shared" si="13"/>
        <v>542</v>
      </c>
      <c r="H632" s="32">
        <v>1418</v>
      </c>
      <c r="I632" s="32">
        <f t="shared" si="14"/>
        <v>2614</v>
      </c>
      <c r="J632" s="75">
        <v>0.64829999999999999</v>
      </c>
      <c r="K632" s="32">
        <v>3977</v>
      </c>
      <c r="L632" s="56"/>
      <c r="M632" s="35">
        <f t="shared" si="15"/>
        <v>1418</v>
      </c>
      <c r="N632" s="35">
        <f t="shared" si="16"/>
        <v>2559</v>
      </c>
      <c r="O632" s="36">
        <f t="shared" si="12"/>
        <v>0.64344983656022126</v>
      </c>
    </row>
    <row r="633" spans="1:15" x14ac:dyDescent="0.25">
      <c r="A633" s="39">
        <v>60606</v>
      </c>
      <c r="B633" s="30" t="s">
        <v>41</v>
      </c>
      <c r="C633" s="73" t="s">
        <v>679</v>
      </c>
      <c r="D633" s="44" t="s">
        <v>684</v>
      </c>
      <c r="E633" s="90">
        <v>4924</v>
      </c>
      <c r="F633" s="32">
        <v>5202</v>
      </c>
      <c r="G633" s="32">
        <f t="shared" si="13"/>
        <v>278</v>
      </c>
      <c r="H633" s="32">
        <v>1989</v>
      </c>
      <c r="I633" s="32">
        <f t="shared" si="14"/>
        <v>3213</v>
      </c>
      <c r="J633" s="75">
        <v>0.61760000000000004</v>
      </c>
      <c r="K633" s="32">
        <v>5121</v>
      </c>
      <c r="L633" s="56"/>
      <c r="M633" s="35">
        <f t="shared" si="15"/>
        <v>1989</v>
      </c>
      <c r="N633" s="35">
        <f t="shared" si="16"/>
        <v>3132</v>
      </c>
      <c r="O633" s="36">
        <f t="shared" si="12"/>
        <v>0.61159929701230231</v>
      </c>
    </row>
    <row r="634" spans="1:15" x14ac:dyDescent="0.25">
      <c r="A634" s="39">
        <v>60607</v>
      </c>
      <c r="B634" s="30" t="s">
        <v>41</v>
      </c>
      <c r="C634" s="73" t="s">
        <v>679</v>
      </c>
      <c r="D634" s="44" t="s">
        <v>685</v>
      </c>
      <c r="E634" s="90">
        <v>12422</v>
      </c>
      <c r="F634" s="32">
        <v>13646</v>
      </c>
      <c r="G634" s="32">
        <f t="shared" si="13"/>
        <v>1224</v>
      </c>
      <c r="H634" s="32">
        <v>4800</v>
      </c>
      <c r="I634" s="32">
        <f t="shared" si="14"/>
        <v>8846</v>
      </c>
      <c r="J634" s="75">
        <v>0</v>
      </c>
      <c r="K634" s="32">
        <v>13416</v>
      </c>
      <c r="L634" s="29">
        <v>0</v>
      </c>
      <c r="M634" s="35">
        <f t="shared" si="15"/>
        <v>4800</v>
      </c>
      <c r="N634" s="35">
        <f t="shared" si="16"/>
        <v>8616</v>
      </c>
      <c r="O634" s="36">
        <f t="shared" si="12"/>
        <v>0.64221824686940965</v>
      </c>
    </row>
    <row r="635" spans="1:15" x14ac:dyDescent="0.25">
      <c r="A635" s="39">
        <v>60608</v>
      </c>
      <c r="B635" s="30" t="s">
        <v>41</v>
      </c>
      <c r="C635" s="73" t="s">
        <v>679</v>
      </c>
      <c r="D635" s="44" t="s">
        <v>686</v>
      </c>
      <c r="E635" s="90">
        <v>3896</v>
      </c>
      <c r="F635" s="32">
        <v>4353</v>
      </c>
      <c r="G635" s="32">
        <f t="shared" si="13"/>
        <v>457</v>
      </c>
      <c r="H635" s="32">
        <v>2866</v>
      </c>
      <c r="I635" s="32">
        <f t="shared" si="14"/>
        <v>1487</v>
      </c>
      <c r="J635" s="75">
        <v>0.34160000000000001</v>
      </c>
      <c r="K635" s="32">
        <v>4276</v>
      </c>
      <c r="L635" s="56"/>
      <c r="M635" s="35">
        <f t="shared" si="15"/>
        <v>2866</v>
      </c>
      <c r="N635" s="35">
        <f t="shared" si="16"/>
        <v>1410</v>
      </c>
      <c r="O635" s="36">
        <f t="shared" si="12"/>
        <v>0.32974742750233865</v>
      </c>
    </row>
    <row r="636" spans="1:15" x14ac:dyDescent="0.25">
      <c r="A636" s="39">
        <v>60609</v>
      </c>
      <c r="B636" s="30" t="s">
        <v>41</v>
      </c>
      <c r="C636" s="73" t="s">
        <v>679</v>
      </c>
      <c r="D636" s="44" t="s">
        <v>687</v>
      </c>
      <c r="E636" s="90">
        <v>1813</v>
      </c>
      <c r="F636" s="32">
        <v>1878</v>
      </c>
      <c r="G636" s="32">
        <f t="shared" si="13"/>
        <v>65</v>
      </c>
      <c r="H636" s="39">
        <v>598</v>
      </c>
      <c r="I636" s="32">
        <f t="shared" si="14"/>
        <v>1280</v>
      </c>
      <c r="J636" s="75">
        <v>0.68159999999999998</v>
      </c>
      <c r="K636" s="32">
        <v>1856</v>
      </c>
      <c r="L636" s="56"/>
      <c r="M636" s="34">
        <f t="shared" si="15"/>
        <v>598</v>
      </c>
      <c r="N636" s="35">
        <f t="shared" si="16"/>
        <v>1258</v>
      </c>
      <c r="O636" s="36">
        <f t="shared" si="12"/>
        <v>0.67780172413793105</v>
      </c>
    </row>
    <row r="637" spans="1:15" x14ac:dyDescent="0.25">
      <c r="A637" s="39">
        <v>60610</v>
      </c>
      <c r="B637" s="30" t="s">
        <v>41</v>
      </c>
      <c r="C637" s="73" t="s">
        <v>679</v>
      </c>
      <c r="D637" s="44" t="s">
        <v>688</v>
      </c>
      <c r="E637" s="90">
        <v>3000</v>
      </c>
      <c r="F637" s="32">
        <v>3067</v>
      </c>
      <c r="G637" s="32">
        <f t="shared" si="13"/>
        <v>67</v>
      </c>
      <c r="H637" s="32">
        <v>1315</v>
      </c>
      <c r="I637" s="32">
        <f t="shared" si="14"/>
        <v>1752</v>
      </c>
      <c r="J637" s="75">
        <v>0.57120000000000004</v>
      </c>
      <c r="K637" s="32">
        <v>2999</v>
      </c>
      <c r="L637" s="56"/>
      <c r="M637" s="35">
        <f t="shared" si="15"/>
        <v>1315</v>
      </c>
      <c r="N637" s="35">
        <f t="shared" si="16"/>
        <v>1684</v>
      </c>
      <c r="O637" s="36">
        <f t="shared" si="12"/>
        <v>0.56152050683561183</v>
      </c>
    </row>
    <row r="638" spans="1:15" x14ac:dyDescent="0.25">
      <c r="A638" s="39">
        <v>60611</v>
      </c>
      <c r="B638" s="30" t="s">
        <v>41</v>
      </c>
      <c r="C638" s="73" t="s">
        <v>679</v>
      </c>
      <c r="D638" s="44" t="s">
        <v>252</v>
      </c>
      <c r="E638" s="90">
        <v>2527</v>
      </c>
      <c r="F638" s="32">
        <v>2713</v>
      </c>
      <c r="G638" s="32">
        <f t="shared" si="13"/>
        <v>186</v>
      </c>
      <c r="H638" s="39">
        <v>547</v>
      </c>
      <c r="I638" s="32">
        <f t="shared" si="14"/>
        <v>2166</v>
      </c>
      <c r="J638" s="75">
        <v>0.7984</v>
      </c>
      <c r="K638" s="32">
        <v>2671</v>
      </c>
      <c r="L638" s="56"/>
      <c r="M638" s="34">
        <f t="shared" si="15"/>
        <v>547</v>
      </c>
      <c r="N638" s="35">
        <f t="shared" si="16"/>
        <v>2124</v>
      </c>
      <c r="O638" s="36">
        <f t="shared" si="12"/>
        <v>0.79520778734556341</v>
      </c>
    </row>
    <row r="639" spans="1:15" x14ac:dyDescent="0.25">
      <c r="A639" s="39">
        <v>60612</v>
      </c>
      <c r="B639" s="30" t="s">
        <v>41</v>
      </c>
      <c r="C639" s="73" t="s">
        <v>679</v>
      </c>
      <c r="D639" s="44" t="s">
        <v>689</v>
      </c>
      <c r="E639" s="90">
        <v>4496</v>
      </c>
      <c r="F639" s="32">
        <v>5052</v>
      </c>
      <c r="G639" s="32">
        <f t="shared" si="13"/>
        <v>556</v>
      </c>
      <c r="H639" s="32">
        <v>1816</v>
      </c>
      <c r="I639" s="32">
        <f t="shared" si="14"/>
        <v>3236</v>
      </c>
      <c r="J639" s="75">
        <v>0</v>
      </c>
      <c r="K639" s="32">
        <v>5015</v>
      </c>
      <c r="L639" s="29">
        <v>201</v>
      </c>
      <c r="M639" s="35">
        <f t="shared" si="15"/>
        <v>2017</v>
      </c>
      <c r="N639" s="35">
        <f t="shared" si="16"/>
        <v>2998</v>
      </c>
      <c r="O639" s="36">
        <f t="shared" si="12"/>
        <v>0.59780658025922229</v>
      </c>
    </row>
    <row r="640" spans="1:15" x14ac:dyDescent="0.25">
      <c r="A640" s="39">
        <v>60613</v>
      </c>
      <c r="B640" s="30" t="s">
        <v>41</v>
      </c>
      <c r="C640" s="73" t="s">
        <v>679</v>
      </c>
      <c r="D640" s="44" t="s">
        <v>137</v>
      </c>
      <c r="E640" s="90">
        <v>6765</v>
      </c>
      <c r="F640" s="32">
        <v>7660</v>
      </c>
      <c r="G640" s="32">
        <f t="shared" si="13"/>
        <v>895</v>
      </c>
      <c r="H640" s="32">
        <v>4376</v>
      </c>
      <c r="I640" s="32">
        <f t="shared" si="14"/>
        <v>3284</v>
      </c>
      <c r="J640" s="75">
        <v>0</v>
      </c>
      <c r="K640" s="32">
        <v>7603</v>
      </c>
      <c r="L640" s="29">
        <v>0</v>
      </c>
      <c r="M640" s="35">
        <f t="shared" si="15"/>
        <v>4376</v>
      </c>
      <c r="N640" s="35">
        <f t="shared" si="16"/>
        <v>3227</v>
      </c>
      <c r="O640" s="36">
        <f t="shared" si="12"/>
        <v>0.42443772195186108</v>
      </c>
    </row>
    <row r="641" spans="1:15" x14ac:dyDescent="0.25">
      <c r="A641" s="39">
        <v>60614</v>
      </c>
      <c r="B641" s="30" t="s">
        <v>41</v>
      </c>
      <c r="C641" s="73" t="s">
        <v>679</v>
      </c>
      <c r="D641" s="44" t="s">
        <v>690</v>
      </c>
      <c r="E641" s="90">
        <v>5958</v>
      </c>
      <c r="F641" s="32">
        <v>6409</v>
      </c>
      <c r="G641" s="32">
        <f t="shared" si="13"/>
        <v>451</v>
      </c>
      <c r="H641" s="32">
        <v>1871</v>
      </c>
      <c r="I641" s="32">
        <f t="shared" si="14"/>
        <v>4538</v>
      </c>
      <c r="J641" s="75">
        <v>0.70809999999999995</v>
      </c>
      <c r="K641" s="32">
        <v>6215</v>
      </c>
      <c r="L641" s="56"/>
      <c r="M641" s="35">
        <f t="shared" si="15"/>
        <v>1871</v>
      </c>
      <c r="N641" s="35">
        <f t="shared" si="16"/>
        <v>4344</v>
      </c>
      <c r="O641" s="36">
        <f t="shared" si="12"/>
        <v>0.69895414320193083</v>
      </c>
    </row>
    <row r="642" spans="1:15" x14ac:dyDescent="0.25">
      <c r="A642" s="39">
        <v>60615</v>
      </c>
      <c r="B642" s="30" t="s">
        <v>41</v>
      </c>
      <c r="C642" s="73" t="s">
        <v>679</v>
      </c>
      <c r="D642" s="44" t="s">
        <v>691</v>
      </c>
      <c r="E642" s="90">
        <v>1050</v>
      </c>
      <c r="F642" s="32">
        <v>1129</v>
      </c>
      <c r="G642" s="32">
        <f t="shared" si="13"/>
        <v>79</v>
      </c>
      <c r="H642" s="39">
        <v>670</v>
      </c>
      <c r="I642" s="32">
        <f t="shared" si="14"/>
        <v>459</v>
      </c>
      <c r="J642" s="75">
        <v>0.40660000000000002</v>
      </c>
      <c r="K642" s="32">
        <v>1104</v>
      </c>
      <c r="L642" s="56"/>
      <c r="M642" s="34">
        <f t="shared" si="15"/>
        <v>670</v>
      </c>
      <c r="N642" s="35">
        <f t="shared" si="16"/>
        <v>434</v>
      </c>
      <c r="O642" s="36">
        <f t="shared" si="12"/>
        <v>0.39311594202898553</v>
      </c>
    </row>
    <row r="643" spans="1:15" x14ac:dyDescent="0.25">
      <c r="A643" s="39">
        <v>60701</v>
      </c>
      <c r="B643" s="30" t="s">
        <v>41</v>
      </c>
      <c r="C643" s="73" t="s">
        <v>692</v>
      </c>
      <c r="D643" s="44" t="s">
        <v>693</v>
      </c>
      <c r="E643" s="90">
        <v>42877</v>
      </c>
      <c r="F643" s="32">
        <v>47158</v>
      </c>
      <c r="G643" s="32">
        <f t="shared" si="13"/>
        <v>4281</v>
      </c>
      <c r="H643" s="32">
        <v>21609</v>
      </c>
      <c r="I643" s="32">
        <f t="shared" si="14"/>
        <v>25549</v>
      </c>
      <c r="J643" s="75">
        <v>0</v>
      </c>
      <c r="K643" s="32">
        <v>46532</v>
      </c>
      <c r="L643" s="29">
        <v>12052</v>
      </c>
      <c r="M643" s="35">
        <f t="shared" si="15"/>
        <v>33661</v>
      </c>
      <c r="N643" s="35">
        <f t="shared" si="16"/>
        <v>12871</v>
      </c>
      <c r="O643" s="36">
        <f t="shared" si="12"/>
        <v>0.27660534685807614</v>
      </c>
    </row>
    <row r="644" spans="1:15" x14ac:dyDescent="0.25">
      <c r="A644" s="39">
        <v>60702</v>
      </c>
      <c r="B644" s="30" t="s">
        <v>41</v>
      </c>
      <c r="C644" s="73" t="s">
        <v>692</v>
      </c>
      <c r="D644" s="44" t="s">
        <v>694</v>
      </c>
      <c r="E644" s="90">
        <v>2712</v>
      </c>
      <c r="F644" s="32">
        <v>3003</v>
      </c>
      <c r="G644" s="32">
        <f t="shared" si="13"/>
        <v>291</v>
      </c>
      <c r="H644" s="32">
        <v>2473</v>
      </c>
      <c r="I644" s="32">
        <f t="shared" si="14"/>
        <v>530</v>
      </c>
      <c r="J644" s="75">
        <v>0.17649999999999999</v>
      </c>
      <c r="K644" s="32">
        <v>2959</v>
      </c>
      <c r="L644" s="56"/>
      <c r="M644" s="35">
        <f t="shared" si="15"/>
        <v>2473</v>
      </c>
      <c r="N644" s="35">
        <f t="shared" si="16"/>
        <v>486</v>
      </c>
      <c r="O644" s="36">
        <f t="shared" si="12"/>
        <v>0.16424467725582967</v>
      </c>
    </row>
    <row r="645" spans="1:15" x14ac:dyDescent="0.25">
      <c r="A645" s="39">
        <v>60703</v>
      </c>
      <c r="B645" s="30" t="s">
        <v>41</v>
      </c>
      <c r="C645" s="73" t="s">
        <v>692</v>
      </c>
      <c r="D645" s="44" t="s">
        <v>692</v>
      </c>
      <c r="E645" s="90">
        <v>12143</v>
      </c>
      <c r="F645" s="32">
        <v>16298</v>
      </c>
      <c r="G645" s="32">
        <f t="shared" si="13"/>
        <v>4155</v>
      </c>
      <c r="H645" s="32">
        <v>5968</v>
      </c>
      <c r="I645" s="32">
        <f t="shared" si="14"/>
        <v>10330</v>
      </c>
      <c r="J645" s="75">
        <v>0</v>
      </c>
      <c r="K645" s="32">
        <v>16252</v>
      </c>
      <c r="L645" s="29">
        <v>465</v>
      </c>
      <c r="M645" s="35">
        <f t="shared" si="15"/>
        <v>6433</v>
      </c>
      <c r="N645" s="35">
        <f t="shared" si="16"/>
        <v>9819</v>
      </c>
      <c r="O645" s="36">
        <f t="shared" si="12"/>
        <v>0.60417179424070888</v>
      </c>
    </row>
    <row r="646" spans="1:15" x14ac:dyDescent="0.25">
      <c r="A646" s="39">
        <v>60801</v>
      </c>
      <c r="B646" s="30" t="s">
        <v>41</v>
      </c>
      <c r="C646" s="73" t="s">
        <v>695</v>
      </c>
      <c r="D646" s="44" t="s">
        <v>695</v>
      </c>
      <c r="E646" s="90">
        <v>13300</v>
      </c>
      <c r="F646" s="32">
        <v>14666</v>
      </c>
      <c r="G646" s="32">
        <f t="shared" si="13"/>
        <v>1366</v>
      </c>
      <c r="H646" s="32">
        <v>4003</v>
      </c>
      <c r="I646" s="32">
        <f t="shared" si="14"/>
        <v>10663</v>
      </c>
      <c r="J646" s="75">
        <v>0.72709999999999997</v>
      </c>
      <c r="K646" s="32">
        <v>14457</v>
      </c>
      <c r="L646" s="29">
        <v>1040</v>
      </c>
      <c r="M646" s="35">
        <f t="shared" si="15"/>
        <v>5043</v>
      </c>
      <c r="N646" s="35">
        <f t="shared" si="16"/>
        <v>9414</v>
      </c>
      <c r="O646" s="36">
        <f t="shared" si="12"/>
        <v>0.65117244241543892</v>
      </c>
    </row>
    <row r="647" spans="1:15" x14ac:dyDescent="0.25">
      <c r="A647" s="39">
        <v>60802</v>
      </c>
      <c r="B647" s="30" t="s">
        <v>41</v>
      </c>
      <c r="C647" s="73" t="s">
        <v>695</v>
      </c>
      <c r="D647" s="44" t="s">
        <v>696</v>
      </c>
      <c r="E647" s="90">
        <v>12419</v>
      </c>
      <c r="F647" s="32">
        <v>13227</v>
      </c>
      <c r="G647" s="32">
        <f t="shared" si="13"/>
        <v>808</v>
      </c>
      <c r="H647" s="32">
        <v>3911</v>
      </c>
      <c r="I647" s="32">
        <f t="shared" si="14"/>
        <v>9316</v>
      </c>
      <c r="J647" s="75">
        <v>0.70430000000000004</v>
      </c>
      <c r="K647" s="32">
        <v>13265</v>
      </c>
      <c r="L647" s="56"/>
      <c r="M647" s="35">
        <f t="shared" si="15"/>
        <v>3911</v>
      </c>
      <c r="N647" s="35">
        <f t="shared" si="16"/>
        <v>9354</v>
      </c>
      <c r="O647" s="36">
        <f t="shared" si="12"/>
        <v>0.70516396532227665</v>
      </c>
    </row>
    <row r="648" spans="1:15" x14ac:dyDescent="0.25">
      <c r="A648" s="39">
        <v>60803</v>
      </c>
      <c r="B648" s="30" t="s">
        <v>41</v>
      </c>
      <c r="C648" s="73" t="s">
        <v>695</v>
      </c>
      <c r="D648" s="44" t="s">
        <v>697</v>
      </c>
      <c r="E648" s="90">
        <v>9707</v>
      </c>
      <c r="F648" s="32">
        <v>10374</v>
      </c>
      <c r="G648" s="32">
        <f t="shared" si="13"/>
        <v>667</v>
      </c>
      <c r="H648" s="32">
        <v>4527</v>
      </c>
      <c r="I648" s="32">
        <f t="shared" si="14"/>
        <v>5847</v>
      </c>
      <c r="J648" s="75">
        <v>0</v>
      </c>
      <c r="K648" s="32">
        <v>10391</v>
      </c>
      <c r="L648" s="29">
        <v>284</v>
      </c>
      <c r="M648" s="35">
        <f t="shared" si="15"/>
        <v>4811</v>
      </c>
      <c r="N648" s="35">
        <f t="shared" si="16"/>
        <v>5580</v>
      </c>
      <c r="O648" s="36">
        <f t="shared" si="12"/>
        <v>0.53700317582523338</v>
      </c>
    </row>
    <row r="649" spans="1:15" x14ac:dyDescent="0.25">
      <c r="A649" s="39">
        <v>60804</v>
      </c>
      <c r="B649" s="30" t="s">
        <v>41</v>
      </c>
      <c r="C649" s="73" t="s">
        <v>695</v>
      </c>
      <c r="D649" s="44" t="s">
        <v>698</v>
      </c>
      <c r="E649" s="90">
        <v>10083</v>
      </c>
      <c r="F649" s="32">
        <v>10639</v>
      </c>
      <c r="G649" s="32">
        <f t="shared" si="13"/>
        <v>556</v>
      </c>
      <c r="H649" s="32">
        <v>3548</v>
      </c>
      <c r="I649" s="32">
        <f t="shared" si="14"/>
        <v>7091</v>
      </c>
      <c r="J649" s="75">
        <v>0</v>
      </c>
      <c r="K649" s="32">
        <v>10567</v>
      </c>
      <c r="L649" s="56"/>
      <c r="M649" s="35">
        <f t="shared" si="15"/>
        <v>3548</v>
      </c>
      <c r="N649" s="35">
        <f t="shared" si="16"/>
        <v>7019</v>
      </c>
      <c r="O649" s="36">
        <f t="shared" si="12"/>
        <v>0.66423772120753288</v>
      </c>
    </row>
    <row r="650" spans="1:15" x14ac:dyDescent="0.25">
      <c r="A650" s="39">
        <v>60805</v>
      </c>
      <c r="B650" s="30" t="s">
        <v>41</v>
      </c>
      <c r="C650" s="73" t="s">
        <v>695</v>
      </c>
      <c r="D650" s="44" t="s">
        <v>699</v>
      </c>
      <c r="E650" s="90">
        <v>7515</v>
      </c>
      <c r="F650" s="32">
        <v>8887</v>
      </c>
      <c r="G650" s="32">
        <f t="shared" si="13"/>
        <v>1372</v>
      </c>
      <c r="H650" s="32">
        <v>2658</v>
      </c>
      <c r="I650" s="32">
        <f t="shared" si="14"/>
        <v>6229</v>
      </c>
      <c r="J650" s="75">
        <v>0.70089999999999997</v>
      </c>
      <c r="K650" s="32">
        <v>8989</v>
      </c>
      <c r="L650" s="56"/>
      <c r="M650" s="35">
        <f t="shared" si="15"/>
        <v>2658</v>
      </c>
      <c r="N650" s="35">
        <f t="shared" si="16"/>
        <v>6331</v>
      </c>
      <c r="O650" s="36">
        <f t="shared" si="12"/>
        <v>0.70430526198687282</v>
      </c>
    </row>
    <row r="651" spans="1:15" x14ac:dyDescent="0.25">
      <c r="A651" s="39">
        <v>60806</v>
      </c>
      <c r="B651" s="30" t="s">
        <v>41</v>
      </c>
      <c r="C651" s="73" t="s">
        <v>695</v>
      </c>
      <c r="D651" s="44" t="s">
        <v>700</v>
      </c>
      <c r="E651" s="90">
        <v>4264</v>
      </c>
      <c r="F651" s="32">
        <v>4621</v>
      </c>
      <c r="G651" s="32">
        <f t="shared" si="13"/>
        <v>357</v>
      </c>
      <c r="H651" s="32">
        <v>2022</v>
      </c>
      <c r="I651" s="32">
        <f t="shared" si="14"/>
        <v>2599</v>
      </c>
      <c r="J651" s="75">
        <v>0.56240000000000001</v>
      </c>
      <c r="K651" s="32">
        <v>4643</v>
      </c>
      <c r="L651" s="56"/>
      <c r="M651" s="35">
        <f t="shared" si="15"/>
        <v>2022</v>
      </c>
      <c r="N651" s="35">
        <f t="shared" si="16"/>
        <v>2621</v>
      </c>
      <c r="O651" s="36">
        <f t="shared" si="12"/>
        <v>0.56450570751669182</v>
      </c>
    </row>
    <row r="652" spans="1:15" x14ac:dyDescent="0.25">
      <c r="A652" s="39">
        <v>60807</v>
      </c>
      <c r="B652" s="30" t="s">
        <v>41</v>
      </c>
      <c r="C652" s="73" t="s">
        <v>695</v>
      </c>
      <c r="D652" s="44" t="s">
        <v>701</v>
      </c>
      <c r="E652" s="90">
        <v>8232</v>
      </c>
      <c r="F652" s="32">
        <v>9211</v>
      </c>
      <c r="G652" s="32">
        <f t="shared" si="13"/>
        <v>979</v>
      </c>
      <c r="H652" s="32">
        <v>4233</v>
      </c>
      <c r="I652" s="32">
        <f t="shared" si="14"/>
        <v>4978</v>
      </c>
      <c r="J652" s="75">
        <v>0.54039999999999999</v>
      </c>
      <c r="K652" s="32">
        <v>9245</v>
      </c>
      <c r="L652" s="29">
        <v>515</v>
      </c>
      <c r="M652" s="35">
        <f t="shared" si="15"/>
        <v>4748</v>
      </c>
      <c r="N652" s="35">
        <f t="shared" si="16"/>
        <v>4497</v>
      </c>
      <c r="O652" s="36">
        <f t="shared" si="12"/>
        <v>0.48642509464575445</v>
      </c>
    </row>
    <row r="653" spans="1:15" x14ac:dyDescent="0.25">
      <c r="A653" s="39">
        <v>60808</v>
      </c>
      <c r="B653" s="30" t="s">
        <v>41</v>
      </c>
      <c r="C653" s="73" t="s">
        <v>695</v>
      </c>
      <c r="D653" s="44" t="s">
        <v>702</v>
      </c>
      <c r="E653" s="90">
        <v>3255</v>
      </c>
      <c r="F653" s="32">
        <v>3345</v>
      </c>
      <c r="G653" s="32">
        <f t="shared" si="13"/>
        <v>90</v>
      </c>
      <c r="H653" s="39">
        <v>923</v>
      </c>
      <c r="I653" s="32">
        <f t="shared" si="14"/>
        <v>2422</v>
      </c>
      <c r="J653" s="75">
        <v>0.72409999999999997</v>
      </c>
      <c r="K653" s="32">
        <v>3310</v>
      </c>
      <c r="L653" s="56"/>
      <c r="M653" s="34">
        <f t="shared" si="15"/>
        <v>923</v>
      </c>
      <c r="N653" s="35">
        <f t="shared" si="16"/>
        <v>2387</v>
      </c>
      <c r="O653" s="36">
        <f t="shared" si="12"/>
        <v>0.72114803625377644</v>
      </c>
    </row>
    <row r="654" spans="1:15" x14ac:dyDescent="0.25">
      <c r="A654" s="39">
        <v>60809</v>
      </c>
      <c r="B654" s="30" t="s">
        <v>41</v>
      </c>
      <c r="C654" s="73" t="s">
        <v>695</v>
      </c>
      <c r="D654" s="44" t="s">
        <v>703</v>
      </c>
      <c r="E654" s="90">
        <v>6909</v>
      </c>
      <c r="F654" s="32">
        <v>7536</v>
      </c>
      <c r="G654" s="32">
        <f t="shared" si="13"/>
        <v>627</v>
      </c>
      <c r="H654" s="32">
        <v>4037</v>
      </c>
      <c r="I654" s="32">
        <f t="shared" si="14"/>
        <v>3499</v>
      </c>
      <c r="J654" s="75">
        <v>0.46429999999999999</v>
      </c>
      <c r="K654" s="32">
        <v>7509</v>
      </c>
      <c r="L654" s="29">
        <v>0</v>
      </c>
      <c r="M654" s="35">
        <f t="shared" si="15"/>
        <v>4037</v>
      </c>
      <c r="N654" s="35">
        <f t="shared" si="16"/>
        <v>3472</v>
      </c>
      <c r="O654" s="36">
        <f t="shared" si="12"/>
        <v>0.46237847915834335</v>
      </c>
    </row>
    <row r="655" spans="1:15" x14ac:dyDescent="0.25">
      <c r="A655" s="39">
        <v>60810</v>
      </c>
      <c r="B655" s="30" t="s">
        <v>41</v>
      </c>
      <c r="C655" s="73" t="s">
        <v>695</v>
      </c>
      <c r="D655" s="44" t="s">
        <v>704</v>
      </c>
      <c r="E655" s="90">
        <v>4517</v>
      </c>
      <c r="F655" s="32">
        <v>4809</v>
      </c>
      <c r="G655" s="32">
        <f t="shared" si="13"/>
        <v>292</v>
      </c>
      <c r="H655" s="32">
        <v>1990</v>
      </c>
      <c r="I655" s="32">
        <f t="shared" si="14"/>
        <v>2819</v>
      </c>
      <c r="J655" s="75">
        <v>0</v>
      </c>
      <c r="K655" s="32">
        <v>4740</v>
      </c>
      <c r="L655" s="56"/>
      <c r="M655" s="35">
        <f t="shared" si="15"/>
        <v>1990</v>
      </c>
      <c r="N655" s="35">
        <f t="shared" si="16"/>
        <v>2750</v>
      </c>
      <c r="O655" s="36">
        <f t="shared" si="12"/>
        <v>0.58016877637130804</v>
      </c>
    </row>
    <row r="656" spans="1:15" x14ac:dyDescent="0.25">
      <c r="A656" s="39">
        <v>60811</v>
      </c>
      <c r="B656" s="30" t="s">
        <v>41</v>
      </c>
      <c r="C656" s="73" t="s">
        <v>695</v>
      </c>
      <c r="D656" s="44" t="s">
        <v>705</v>
      </c>
      <c r="E656" s="90">
        <v>6869</v>
      </c>
      <c r="F656" s="32">
        <v>7959</v>
      </c>
      <c r="G656" s="32">
        <f t="shared" si="13"/>
        <v>1090</v>
      </c>
      <c r="H656" s="32">
        <v>2204</v>
      </c>
      <c r="I656" s="32">
        <f t="shared" si="14"/>
        <v>5755</v>
      </c>
      <c r="J656" s="75">
        <v>0</v>
      </c>
      <c r="K656" s="32">
        <v>8050</v>
      </c>
      <c r="L656" s="56"/>
      <c r="M656" s="35">
        <f t="shared" si="15"/>
        <v>2204</v>
      </c>
      <c r="N656" s="35">
        <f t="shared" si="16"/>
        <v>5846</v>
      </c>
      <c r="O656" s="36">
        <f t="shared" si="12"/>
        <v>0.72621118012422359</v>
      </c>
    </row>
    <row r="657" spans="1:15" x14ac:dyDescent="0.25">
      <c r="A657" s="39">
        <v>60812</v>
      </c>
      <c r="B657" s="30" t="s">
        <v>41</v>
      </c>
      <c r="C657" s="73" t="s">
        <v>695</v>
      </c>
      <c r="D657" s="44" t="s">
        <v>150</v>
      </c>
      <c r="E657" s="90">
        <v>9451</v>
      </c>
      <c r="F657" s="32">
        <v>10498</v>
      </c>
      <c r="G657" s="32">
        <f t="shared" si="13"/>
        <v>1047</v>
      </c>
      <c r="H657" s="32">
        <v>4077</v>
      </c>
      <c r="I657" s="32">
        <f t="shared" si="14"/>
        <v>6421</v>
      </c>
      <c r="J657" s="75">
        <v>0.61160000000000003</v>
      </c>
      <c r="K657" s="32">
        <v>10361</v>
      </c>
      <c r="L657" s="56"/>
      <c r="M657" s="35">
        <f t="shared" si="15"/>
        <v>4077</v>
      </c>
      <c r="N657" s="35">
        <f t="shared" si="16"/>
        <v>6284</v>
      </c>
      <c r="O657" s="36">
        <f t="shared" si="12"/>
        <v>0.60650516359424766</v>
      </c>
    </row>
    <row r="658" spans="1:15" x14ac:dyDescent="0.25">
      <c r="A658" s="39">
        <v>60901</v>
      </c>
      <c r="B658" s="30" t="s">
        <v>41</v>
      </c>
      <c r="C658" s="73" t="s">
        <v>706</v>
      </c>
      <c r="D658" s="44" t="s">
        <v>706</v>
      </c>
      <c r="E658" s="90">
        <v>21397</v>
      </c>
      <c r="F658" s="32">
        <v>24567</v>
      </c>
      <c r="G658" s="32">
        <f t="shared" si="13"/>
        <v>3170</v>
      </c>
      <c r="H658" s="32">
        <v>5964</v>
      </c>
      <c r="I658" s="32">
        <f t="shared" si="14"/>
        <v>18603</v>
      </c>
      <c r="J658" s="75">
        <v>0.75719999999999998</v>
      </c>
      <c r="K658" s="32">
        <v>24856</v>
      </c>
      <c r="L658" s="29">
        <v>380</v>
      </c>
      <c r="M658" s="35">
        <f t="shared" si="15"/>
        <v>6344</v>
      </c>
      <c r="N658" s="35">
        <f t="shared" si="16"/>
        <v>18512</v>
      </c>
      <c r="O658" s="36">
        <f t="shared" si="12"/>
        <v>0.74476987447698739</v>
      </c>
    </row>
    <row r="659" spans="1:15" x14ac:dyDescent="0.25">
      <c r="A659" s="39">
        <v>60902</v>
      </c>
      <c r="B659" s="30" t="s">
        <v>41</v>
      </c>
      <c r="C659" s="73" t="s">
        <v>706</v>
      </c>
      <c r="D659" s="44" t="s">
        <v>707</v>
      </c>
      <c r="E659" s="90">
        <v>14536</v>
      </c>
      <c r="F659" s="32">
        <v>15773</v>
      </c>
      <c r="G659" s="32">
        <f t="shared" si="13"/>
        <v>1237</v>
      </c>
      <c r="H659" s="32">
        <v>8139</v>
      </c>
      <c r="I659" s="32">
        <f t="shared" si="14"/>
        <v>7634</v>
      </c>
      <c r="J659" s="75">
        <v>0</v>
      </c>
      <c r="K659" s="32">
        <v>15974</v>
      </c>
      <c r="L659" s="56"/>
      <c r="M659" s="35">
        <f t="shared" si="15"/>
        <v>8139</v>
      </c>
      <c r="N659" s="35">
        <f t="shared" si="16"/>
        <v>7835</v>
      </c>
      <c r="O659" s="36">
        <f t="shared" si="12"/>
        <v>0.4904845373732315</v>
      </c>
    </row>
    <row r="660" spans="1:15" x14ac:dyDescent="0.25">
      <c r="A660" s="39">
        <v>60903</v>
      </c>
      <c r="B660" s="30" t="s">
        <v>41</v>
      </c>
      <c r="C660" s="73" t="s">
        <v>706</v>
      </c>
      <c r="D660" s="44" t="s">
        <v>708</v>
      </c>
      <c r="E660" s="90">
        <v>17671</v>
      </c>
      <c r="F660" s="32">
        <v>18766</v>
      </c>
      <c r="G660" s="32">
        <f t="shared" si="13"/>
        <v>1095</v>
      </c>
      <c r="H660" s="32">
        <v>6829</v>
      </c>
      <c r="I660" s="32">
        <f t="shared" si="14"/>
        <v>11937</v>
      </c>
      <c r="J660" s="75">
        <v>0</v>
      </c>
      <c r="K660" s="32">
        <v>18607</v>
      </c>
      <c r="L660" s="56"/>
      <c r="M660" s="35">
        <f t="shared" si="15"/>
        <v>6829</v>
      </c>
      <c r="N660" s="35">
        <f t="shared" si="16"/>
        <v>11778</v>
      </c>
      <c r="O660" s="36">
        <f t="shared" si="12"/>
        <v>0.63298758531735366</v>
      </c>
    </row>
    <row r="661" spans="1:15" x14ac:dyDescent="0.25">
      <c r="A661" s="39">
        <v>60904</v>
      </c>
      <c r="B661" s="30" t="s">
        <v>41</v>
      </c>
      <c r="C661" s="73" t="s">
        <v>706</v>
      </c>
      <c r="D661" s="44" t="s">
        <v>709</v>
      </c>
      <c r="E661" s="90">
        <v>19541</v>
      </c>
      <c r="F661" s="32">
        <v>21032</v>
      </c>
      <c r="G661" s="32">
        <f t="shared" si="13"/>
        <v>1491</v>
      </c>
      <c r="H661" s="32">
        <v>6700</v>
      </c>
      <c r="I661" s="32">
        <f t="shared" si="14"/>
        <v>14332</v>
      </c>
      <c r="J661" s="75">
        <v>0.68140000000000001</v>
      </c>
      <c r="K661" s="32">
        <v>21229</v>
      </c>
      <c r="L661" s="56"/>
      <c r="M661" s="35">
        <f t="shared" si="15"/>
        <v>6700</v>
      </c>
      <c r="N661" s="35">
        <f t="shared" si="16"/>
        <v>14529</v>
      </c>
      <c r="O661" s="36">
        <f t="shared" si="12"/>
        <v>0.68439398935418527</v>
      </c>
    </row>
    <row r="662" spans="1:15" x14ac:dyDescent="0.25">
      <c r="A662" s="39">
        <v>60905</v>
      </c>
      <c r="B662" s="30" t="s">
        <v>41</v>
      </c>
      <c r="C662" s="73" t="s">
        <v>706</v>
      </c>
      <c r="D662" s="44" t="s">
        <v>710</v>
      </c>
      <c r="E662" s="90">
        <v>8914</v>
      </c>
      <c r="F662" s="32">
        <v>9970</v>
      </c>
      <c r="G662" s="32">
        <f t="shared" si="13"/>
        <v>1056</v>
      </c>
      <c r="H662" s="32">
        <v>5004</v>
      </c>
      <c r="I662" s="32">
        <f t="shared" si="14"/>
        <v>4966</v>
      </c>
      <c r="J662" s="75">
        <v>0.49809999999999999</v>
      </c>
      <c r="K662" s="32">
        <v>9945</v>
      </c>
      <c r="L662" s="56"/>
      <c r="M662" s="35">
        <f t="shared" si="15"/>
        <v>5004</v>
      </c>
      <c r="N662" s="35">
        <f t="shared" si="16"/>
        <v>4941</v>
      </c>
      <c r="O662" s="36">
        <f t="shared" si="12"/>
        <v>0.49683257918552037</v>
      </c>
    </row>
    <row r="663" spans="1:15" x14ac:dyDescent="0.25">
      <c r="A663" s="39">
        <v>60906</v>
      </c>
      <c r="B663" s="30" t="s">
        <v>41</v>
      </c>
      <c r="C663" s="73" t="s">
        <v>706</v>
      </c>
      <c r="D663" s="44" t="s">
        <v>711</v>
      </c>
      <c r="E663" s="90">
        <v>16751</v>
      </c>
      <c r="F663" s="32">
        <v>19757</v>
      </c>
      <c r="G663" s="32">
        <f t="shared" si="13"/>
        <v>3006</v>
      </c>
      <c r="H663" s="32">
        <v>10279</v>
      </c>
      <c r="I663" s="32">
        <f t="shared" si="14"/>
        <v>9478</v>
      </c>
      <c r="J663" s="75">
        <v>0</v>
      </c>
      <c r="K663" s="32">
        <v>19890</v>
      </c>
      <c r="L663" s="56"/>
      <c r="M663" s="35">
        <f t="shared" si="15"/>
        <v>10279</v>
      </c>
      <c r="N663" s="35">
        <f t="shared" si="16"/>
        <v>9611</v>
      </c>
      <c r="O663" s="36">
        <f t="shared" si="12"/>
        <v>0.48320764203117145</v>
      </c>
    </row>
    <row r="664" spans="1:15" x14ac:dyDescent="0.25">
      <c r="A664" s="39">
        <v>60907</v>
      </c>
      <c r="B664" s="30" t="s">
        <v>41</v>
      </c>
      <c r="C664" s="73" t="s">
        <v>706</v>
      </c>
      <c r="D664" s="44" t="s">
        <v>712</v>
      </c>
      <c r="E664" s="90">
        <v>17527</v>
      </c>
      <c r="F664" s="32">
        <v>19776</v>
      </c>
      <c r="G664" s="32">
        <f t="shared" si="13"/>
        <v>2249</v>
      </c>
      <c r="H664" s="32">
        <v>6109</v>
      </c>
      <c r="I664" s="32">
        <f t="shared" si="14"/>
        <v>13667</v>
      </c>
      <c r="J664" s="75">
        <v>0.69110000000000005</v>
      </c>
      <c r="K664" s="32">
        <v>19954</v>
      </c>
      <c r="L664" s="56"/>
      <c r="M664" s="35">
        <f t="shared" si="15"/>
        <v>6109</v>
      </c>
      <c r="N664" s="35">
        <f t="shared" si="16"/>
        <v>13845</v>
      </c>
      <c r="O664" s="36">
        <f t="shared" si="12"/>
        <v>0.69384584544452244</v>
      </c>
    </row>
    <row r="665" spans="1:15" x14ac:dyDescent="0.25">
      <c r="A665" s="39">
        <v>61001</v>
      </c>
      <c r="B665" s="30" t="s">
        <v>41</v>
      </c>
      <c r="C665" s="73" t="s">
        <v>238</v>
      </c>
      <c r="D665" s="44" t="s">
        <v>713</v>
      </c>
      <c r="E665" s="90">
        <v>10582</v>
      </c>
      <c r="F665" s="32">
        <v>11603</v>
      </c>
      <c r="G665" s="32">
        <f t="shared" si="13"/>
        <v>1021</v>
      </c>
      <c r="H665" s="32">
        <v>3824</v>
      </c>
      <c r="I665" s="32">
        <f t="shared" si="14"/>
        <v>7779</v>
      </c>
      <c r="J665" s="75">
        <v>0</v>
      </c>
      <c r="K665" s="32">
        <v>11588</v>
      </c>
      <c r="L665" s="29">
        <v>0</v>
      </c>
      <c r="M665" s="35">
        <f t="shared" si="15"/>
        <v>3824</v>
      </c>
      <c r="N665" s="35">
        <f t="shared" si="16"/>
        <v>7764</v>
      </c>
      <c r="O665" s="36">
        <f t="shared" si="12"/>
        <v>0.67000345184673804</v>
      </c>
    </row>
    <row r="666" spans="1:15" x14ac:dyDescent="0.25">
      <c r="A666" s="39">
        <v>61002</v>
      </c>
      <c r="B666" s="30" t="s">
        <v>41</v>
      </c>
      <c r="C666" s="73" t="s">
        <v>238</v>
      </c>
      <c r="D666" s="44" t="s">
        <v>714</v>
      </c>
      <c r="E666" s="90">
        <v>2932</v>
      </c>
      <c r="F666" s="32">
        <v>3088</v>
      </c>
      <c r="G666" s="32">
        <f t="shared" si="13"/>
        <v>156</v>
      </c>
      <c r="H666" s="32">
        <v>1794</v>
      </c>
      <c r="I666" s="32">
        <f t="shared" si="14"/>
        <v>1294</v>
      </c>
      <c r="J666" s="75">
        <v>0.41899999999999998</v>
      </c>
      <c r="K666" s="32">
        <v>3069</v>
      </c>
      <c r="L666" s="56"/>
      <c r="M666" s="35">
        <f t="shared" si="15"/>
        <v>1794</v>
      </c>
      <c r="N666" s="35">
        <f t="shared" si="16"/>
        <v>1275</v>
      </c>
      <c r="O666" s="36">
        <f t="shared" si="12"/>
        <v>0.41544477028347998</v>
      </c>
    </row>
    <row r="667" spans="1:15" x14ac:dyDescent="0.25">
      <c r="A667" s="39">
        <v>61003</v>
      </c>
      <c r="B667" s="30" t="s">
        <v>41</v>
      </c>
      <c r="C667" s="73" t="s">
        <v>238</v>
      </c>
      <c r="D667" s="44" t="s">
        <v>715</v>
      </c>
      <c r="E667" s="90">
        <v>2701</v>
      </c>
      <c r="F667" s="32">
        <v>2975</v>
      </c>
      <c r="G667" s="32">
        <f t="shared" si="13"/>
        <v>274</v>
      </c>
      <c r="H667" s="32">
        <v>1478</v>
      </c>
      <c r="I667" s="32">
        <f t="shared" si="14"/>
        <v>1497</v>
      </c>
      <c r="J667" s="75">
        <v>0.50319999999999998</v>
      </c>
      <c r="K667" s="32">
        <v>3039</v>
      </c>
      <c r="L667" s="56"/>
      <c r="M667" s="35">
        <f t="shared" si="15"/>
        <v>1478</v>
      </c>
      <c r="N667" s="35">
        <f t="shared" si="16"/>
        <v>1561</v>
      </c>
      <c r="O667" s="36">
        <f t="shared" si="12"/>
        <v>0.51365580783152354</v>
      </c>
    </row>
    <row r="668" spans="1:15" x14ac:dyDescent="0.25">
      <c r="A668" s="39">
        <v>61004</v>
      </c>
      <c r="B668" s="30" t="s">
        <v>41</v>
      </c>
      <c r="C668" s="73" t="s">
        <v>238</v>
      </c>
      <c r="D668" s="44" t="s">
        <v>716</v>
      </c>
      <c r="E668" s="90">
        <v>4909</v>
      </c>
      <c r="F668" s="32">
        <v>5284</v>
      </c>
      <c r="G668" s="32">
        <f t="shared" si="13"/>
        <v>375</v>
      </c>
      <c r="H668" s="32">
        <v>2685</v>
      </c>
      <c r="I668" s="32">
        <f t="shared" si="14"/>
        <v>2599</v>
      </c>
      <c r="J668" s="75">
        <v>0.4919</v>
      </c>
      <c r="K668" s="32">
        <v>5150</v>
      </c>
      <c r="L668" s="56"/>
      <c r="M668" s="35">
        <f t="shared" si="15"/>
        <v>2685</v>
      </c>
      <c r="N668" s="35">
        <f t="shared" si="16"/>
        <v>2465</v>
      </c>
      <c r="O668" s="36">
        <f t="shared" si="12"/>
        <v>0.4786407766990291</v>
      </c>
    </row>
    <row r="669" spans="1:15" x14ac:dyDescent="0.25">
      <c r="A669" s="39">
        <v>61005</v>
      </c>
      <c r="B669" s="30" t="s">
        <v>41</v>
      </c>
      <c r="C669" s="73" t="s">
        <v>238</v>
      </c>
      <c r="D669" s="44" t="s">
        <v>717</v>
      </c>
      <c r="E669" s="90">
        <v>1858</v>
      </c>
      <c r="F669" s="32">
        <v>1987</v>
      </c>
      <c r="G669" s="32">
        <f t="shared" si="13"/>
        <v>129</v>
      </c>
      <c r="H669" s="32">
        <v>1279</v>
      </c>
      <c r="I669" s="32">
        <f t="shared" si="14"/>
        <v>708</v>
      </c>
      <c r="J669" s="75">
        <v>0.35630000000000001</v>
      </c>
      <c r="K669" s="32">
        <v>1971</v>
      </c>
      <c r="L669" s="29">
        <v>0</v>
      </c>
      <c r="M669" s="35">
        <f t="shared" si="15"/>
        <v>1279</v>
      </c>
      <c r="N669" s="35">
        <f t="shared" si="16"/>
        <v>692</v>
      </c>
      <c r="O669" s="36">
        <f t="shared" si="12"/>
        <v>0.35109081684424148</v>
      </c>
    </row>
    <row r="670" spans="1:15" x14ac:dyDescent="0.25">
      <c r="A670" s="39">
        <v>61006</v>
      </c>
      <c r="B670" s="30" t="s">
        <v>41</v>
      </c>
      <c r="C670" s="73" t="s">
        <v>238</v>
      </c>
      <c r="D670" s="44" t="s">
        <v>718</v>
      </c>
      <c r="E670" s="90">
        <v>3481</v>
      </c>
      <c r="F670" s="32">
        <v>3670</v>
      </c>
      <c r="G670" s="32">
        <f t="shared" si="13"/>
        <v>189</v>
      </c>
      <c r="H670" s="32">
        <v>1178</v>
      </c>
      <c r="I670" s="32">
        <f t="shared" si="14"/>
        <v>2492</v>
      </c>
      <c r="J670" s="75">
        <v>0.67900000000000005</v>
      </c>
      <c r="K670" s="32">
        <v>3627</v>
      </c>
      <c r="L670" s="29">
        <v>0</v>
      </c>
      <c r="M670" s="35">
        <f t="shared" si="15"/>
        <v>1178</v>
      </c>
      <c r="N670" s="35">
        <f t="shared" si="16"/>
        <v>2449</v>
      </c>
      <c r="O670" s="36">
        <f t="shared" si="12"/>
        <v>0.67521367521367526</v>
      </c>
    </row>
    <row r="671" spans="1:15" x14ac:dyDescent="0.25">
      <c r="A671" s="39">
        <v>61007</v>
      </c>
      <c r="B671" s="30" t="s">
        <v>41</v>
      </c>
      <c r="C671" s="73" t="s">
        <v>238</v>
      </c>
      <c r="D671" s="44" t="s">
        <v>719</v>
      </c>
      <c r="E671" s="90">
        <v>11922</v>
      </c>
      <c r="F671" s="32">
        <v>13135</v>
      </c>
      <c r="G671" s="32">
        <f t="shared" si="13"/>
        <v>1213</v>
      </c>
      <c r="H671" s="32">
        <v>2851</v>
      </c>
      <c r="I671" s="32">
        <f t="shared" si="14"/>
        <v>10284</v>
      </c>
      <c r="J671" s="75">
        <v>0.78290000000000004</v>
      </c>
      <c r="K671" s="32">
        <v>13137</v>
      </c>
      <c r="L671" s="29">
        <v>221</v>
      </c>
      <c r="M671" s="35">
        <f t="shared" si="15"/>
        <v>3072</v>
      </c>
      <c r="N671" s="35">
        <f t="shared" si="16"/>
        <v>10065</v>
      </c>
      <c r="O671" s="36">
        <f t="shared" si="12"/>
        <v>0.76615665677095224</v>
      </c>
    </row>
    <row r="672" spans="1:15" x14ac:dyDescent="0.25">
      <c r="A672" s="39">
        <v>61101</v>
      </c>
      <c r="B672" s="30" t="s">
        <v>41</v>
      </c>
      <c r="C672" s="73" t="s">
        <v>553</v>
      </c>
      <c r="D672" s="44" t="s">
        <v>553</v>
      </c>
      <c r="E672" s="90">
        <v>9136</v>
      </c>
      <c r="F672" s="32">
        <v>9701</v>
      </c>
      <c r="G672" s="32">
        <f t="shared" si="13"/>
        <v>565</v>
      </c>
      <c r="H672" s="32">
        <v>3698</v>
      </c>
      <c r="I672" s="32">
        <f t="shared" si="14"/>
        <v>6003</v>
      </c>
      <c r="J672" s="75">
        <v>0</v>
      </c>
      <c r="K672" s="32">
        <v>9440</v>
      </c>
      <c r="L672" s="56"/>
      <c r="M672" s="35">
        <f t="shared" si="15"/>
        <v>3698</v>
      </c>
      <c r="N672" s="35">
        <f t="shared" si="16"/>
        <v>5742</v>
      </c>
      <c r="O672" s="36">
        <f t="shared" si="12"/>
        <v>0.60826271186440672</v>
      </c>
    </row>
    <row r="673" spans="1:15" x14ac:dyDescent="0.25">
      <c r="A673" s="39">
        <v>61102</v>
      </c>
      <c r="B673" s="30" t="s">
        <v>41</v>
      </c>
      <c r="C673" s="73" t="s">
        <v>553</v>
      </c>
      <c r="D673" s="44" t="s">
        <v>720</v>
      </c>
      <c r="E673" s="90">
        <v>1201</v>
      </c>
      <c r="F673" s="32">
        <v>1336</v>
      </c>
      <c r="G673" s="32">
        <f t="shared" si="13"/>
        <v>135</v>
      </c>
      <c r="H673" s="32">
        <v>1176</v>
      </c>
      <c r="I673" s="32">
        <f t="shared" si="14"/>
        <v>160</v>
      </c>
      <c r="J673" s="75">
        <v>0</v>
      </c>
      <c r="K673" s="32">
        <v>1310</v>
      </c>
      <c r="L673" s="56"/>
      <c r="M673" s="35">
        <f t="shared" si="15"/>
        <v>1176</v>
      </c>
      <c r="N673" s="35">
        <f t="shared" si="16"/>
        <v>134</v>
      </c>
      <c r="O673" s="36">
        <f t="shared" si="12"/>
        <v>0.10229007633587786</v>
      </c>
    </row>
    <row r="674" spans="1:15" x14ac:dyDescent="0.25">
      <c r="A674" s="39">
        <v>61103</v>
      </c>
      <c r="B674" s="30" t="s">
        <v>41</v>
      </c>
      <c r="C674" s="73" t="s">
        <v>553</v>
      </c>
      <c r="D674" s="44" t="s">
        <v>721</v>
      </c>
      <c r="E674" s="90">
        <v>4053</v>
      </c>
      <c r="F674" s="32">
        <v>4295</v>
      </c>
      <c r="G674" s="32">
        <f t="shared" si="13"/>
        <v>242</v>
      </c>
      <c r="H674" s="39">
        <v>570</v>
      </c>
      <c r="I674" s="32">
        <f t="shared" si="14"/>
        <v>3725</v>
      </c>
      <c r="J674" s="75">
        <v>0.86729999999999996</v>
      </c>
      <c r="K674" s="32">
        <v>4281</v>
      </c>
      <c r="L674" s="56"/>
      <c r="M674" s="34">
        <f t="shared" si="15"/>
        <v>570</v>
      </c>
      <c r="N674" s="35">
        <f t="shared" si="16"/>
        <v>3711</v>
      </c>
      <c r="O674" s="36">
        <f t="shared" si="12"/>
        <v>0.86685353889278205</v>
      </c>
    </row>
    <row r="675" spans="1:15" x14ac:dyDescent="0.25">
      <c r="A675" s="39">
        <v>61104</v>
      </c>
      <c r="B675" s="30" t="s">
        <v>41</v>
      </c>
      <c r="C675" s="73" t="s">
        <v>553</v>
      </c>
      <c r="D675" s="44" t="s">
        <v>722</v>
      </c>
      <c r="E675" s="90">
        <v>2621</v>
      </c>
      <c r="F675" s="32">
        <v>2855</v>
      </c>
      <c r="G675" s="32">
        <f t="shared" si="13"/>
        <v>234</v>
      </c>
      <c r="H675" s="39">
        <v>874</v>
      </c>
      <c r="I675" s="32">
        <f t="shared" si="14"/>
        <v>1981</v>
      </c>
      <c r="J675" s="75">
        <v>0.69389999999999996</v>
      </c>
      <c r="K675" s="32">
        <v>2813</v>
      </c>
      <c r="L675" s="56"/>
      <c r="M675" s="34">
        <f t="shared" si="15"/>
        <v>874</v>
      </c>
      <c r="N675" s="35">
        <f t="shared" si="16"/>
        <v>1939</v>
      </c>
      <c r="O675" s="36">
        <f t="shared" si="12"/>
        <v>0.68929968005687881</v>
      </c>
    </row>
    <row r="676" spans="1:15" x14ac:dyDescent="0.25">
      <c r="A676" s="39">
        <v>61105</v>
      </c>
      <c r="B676" s="30" t="s">
        <v>41</v>
      </c>
      <c r="C676" s="73" t="s">
        <v>553</v>
      </c>
      <c r="D676" s="44" t="s">
        <v>723</v>
      </c>
      <c r="E676" s="90">
        <v>1537</v>
      </c>
      <c r="F676" s="32">
        <v>1680</v>
      </c>
      <c r="G676" s="32">
        <f t="shared" si="13"/>
        <v>143</v>
      </c>
      <c r="H676" s="39">
        <v>670</v>
      </c>
      <c r="I676" s="32">
        <f t="shared" si="14"/>
        <v>1010</v>
      </c>
      <c r="J676" s="75">
        <v>0.60119999999999996</v>
      </c>
      <c r="K676" s="32">
        <v>1657</v>
      </c>
      <c r="L676" s="56"/>
      <c r="M676" s="34">
        <f t="shared" si="15"/>
        <v>670</v>
      </c>
      <c r="N676" s="35">
        <f t="shared" si="16"/>
        <v>987</v>
      </c>
      <c r="O676" s="36">
        <f t="shared" si="12"/>
        <v>0.59565479782739894</v>
      </c>
    </row>
    <row r="677" spans="1:15" x14ac:dyDescent="0.25">
      <c r="A677" s="39">
        <v>61106</v>
      </c>
      <c r="B677" s="30" t="s">
        <v>41</v>
      </c>
      <c r="C677" s="73" t="s">
        <v>553</v>
      </c>
      <c r="D677" s="44" t="s">
        <v>724</v>
      </c>
      <c r="E677" s="90">
        <v>2034</v>
      </c>
      <c r="F677" s="32">
        <v>2193</v>
      </c>
      <c r="G677" s="32">
        <f t="shared" si="13"/>
        <v>159</v>
      </c>
      <c r="H677" s="32">
        <v>1092</v>
      </c>
      <c r="I677" s="32">
        <f t="shared" si="14"/>
        <v>1101</v>
      </c>
      <c r="J677" s="75">
        <v>0</v>
      </c>
      <c r="K677" s="32">
        <v>2165</v>
      </c>
      <c r="L677" s="56"/>
      <c r="M677" s="35">
        <f t="shared" si="15"/>
        <v>1092</v>
      </c>
      <c r="N677" s="35">
        <f t="shared" si="16"/>
        <v>1073</v>
      </c>
      <c r="O677" s="36">
        <f t="shared" si="12"/>
        <v>0.4956120092378753</v>
      </c>
    </row>
    <row r="678" spans="1:15" x14ac:dyDescent="0.25">
      <c r="A678" s="39">
        <v>61107</v>
      </c>
      <c r="B678" s="30" t="s">
        <v>41</v>
      </c>
      <c r="C678" s="73" t="s">
        <v>553</v>
      </c>
      <c r="D678" s="44" t="s">
        <v>725</v>
      </c>
      <c r="E678" s="90">
        <v>4278</v>
      </c>
      <c r="F678" s="32">
        <v>4633</v>
      </c>
      <c r="G678" s="32">
        <f t="shared" si="13"/>
        <v>355</v>
      </c>
      <c r="H678" s="32">
        <v>2142</v>
      </c>
      <c r="I678" s="32">
        <f t="shared" si="14"/>
        <v>2491</v>
      </c>
      <c r="J678" s="75">
        <v>0.53769999999999996</v>
      </c>
      <c r="K678" s="32">
        <v>4563</v>
      </c>
      <c r="L678" s="29">
        <v>208</v>
      </c>
      <c r="M678" s="35">
        <f t="shared" si="15"/>
        <v>2350</v>
      </c>
      <c r="N678" s="35">
        <f t="shared" si="16"/>
        <v>2213</v>
      </c>
      <c r="O678" s="36">
        <f t="shared" si="12"/>
        <v>0.48498794652640809</v>
      </c>
    </row>
    <row r="679" spans="1:15" x14ac:dyDescent="0.25">
      <c r="A679" s="39">
        <v>61108</v>
      </c>
      <c r="B679" s="30" t="s">
        <v>41</v>
      </c>
      <c r="C679" s="73" t="s">
        <v>553</v>
      </c>
      <c r="D679" s="44" t="s">
        <v>726</v>
      </c>
      <c r="E679" s="90">
        <v>1270</v>
      </c>
      <c r="F679" s="32">
        <v>1373</v>
      </c>
      <c r="G679" s="32">
        <f t="shared" si="13"/>
        <v>103</v>
      </c>
      <c r="H679" s="39">
        <v>687</v>
      </c>
      <c r="I679" s="32">
        <f t="shared" si="14"/>
        <v>686</v>
      </c>
      <c r="J679" s="75">
        <v>0.49959999999999999</v>
      </c>
      <c r="K679" s="32">
        <v>1370</v>
      </c>
      <c r="L679" s="56"/>
      <c r="M679" s="34">
        <f t="shared" si="15"/>
        <v>687</v>
      </c>
      <c r="N679" s="35">
        <f t="shared" si="16"/>
        <v>683</v>
      </c>
      <c r="O679" s="36">
        <f t="shared" si="12"/>
        <v>0.49854014598540147</v>
      </c>
    </row>
    <row r="680" spans="1:15" x14ac:dyDescent="0.25">
      <c r="A680" s="39">
        <v>61109</v>
      </c>
      <c r="B680" s="30" t="s">
        <v>41</v>
      </c>
      <c r="C680" s="73" t="s">
        <v>553</v>
      </c>
      <c r="D680" s="44" t="s">
        <v>727</v>
      </c>
      <c r="E680" s="90">
        <v>3110</v>
      </c>
      <c r="F680" s="32">
        <v>3359</v>
      </c>
      <c r="G680" s="32">
        <f t="shared" si="13"/>
        <v>249</v>
      </c>
      <c r="H680" s="32">
        <v>1742</v>
      </c>
      <c r="I680" s="32">
        <f t="shared" si="14"/>
        <v>1617</v>
      </c>
      <c r="J680" s="75">
        <v>0</v>
      </c>
      <c r="K680" s="32">
        <v>3276</v>
      </c>
      <c r="L680" s="56"/>
      <c r="M680" s="35">
        <f t="shared" si="15"/>
        <v>1742</v>
      </c>
      <c r="N680" s="35">
        <f t="shared" si="16"/>
        <v>1534</v>
      </c>
      <c r="O680" s="36">
        <f t="shared" si="12"/>
        <v>0.46825396825396826</v>
      </c>
    </row>
    <row r="681" spans="1:15" x14ac:dyDescent="0.25">
      <c r="A681" s="39">
        <v>61110</v>
      </c>
      <c r="B681" s="30" t="s">
        <v>41</v>
      </c>
      <c r="C681" s="73" t="s">
        <v>553</v>
      </c>
      <c r="D681" s="44" t="s">
        <v>728</v>
      </c>
      <c r="E681" s="90">
        <v>2148</v>
      </c>
      <c r="F681" s="32">
        <v>2293</v>
      </c>
      <c r="G681" s="32">
        <f t="shared" si="13"/>
        <v>145</v>
      </c>
      <c r="H681" s="39">
        <v>348</v>
      </c>
      <c r="I681" s="32">
        <f t="shared" si="14"/>
        <v>1945</v>
      </c>
      <c r="J681" s="75">
        <v>0.84819999999999995</v>
      </c>
      <c r="K681" s="32">
        <v>2274</v>
      </c>
      <c r="L681" s="56"/>
      <c r="M681" s="34">
        <f t="shared" si="15"/>
        <v>348</v>
      </c>
      <c r="N681" s="35">
        <f t="shared" si="16"/>
        <v>1926</v>
      </c>
      <c r="O681" s="36">
        <f t="shared" si="12"/>
        <v>0.84696569920844322</v>
      </c>
    </row>
    <row r="682" spans="1:15" x14ac:dyDescent="0.25">
      <c r="A682" s="39">
        <v>61111</v>
      </c>
      <c r="B682" s="30" t="s">
        <v>41</v>
      </c>
      <c r="C682" s="73" t="s">
        <v>553</v>
      </c>
      <c r="D682" s="44" t="s">
        <v>729</v>
      </c>
      <c r="E682" s="90">
        <v>3537</v>
      </c>
      <c r="F682" s="32">
        <v>3781</v>
      </c>
      <c r="G682" s="32">
        <f t="shared" si="13"/>
        <v>244</v>
      </c>
      <c r="H682" s="32">
        <v>2045</v>
      </c>
      <c r="I682" s="32">
        <f t="shared" si="14"/>
        <v>1736</v>
      </c>
      <c r="J682" s="75">
        <v>0.45910000000000001</v>
      </c>
      <c r="K682" s="32">
        <v>3711</v>
      </c>
      <c r="L682" s="56"/>
      <c r="M682" s="35">
        <f t="shared" si="15"/>
        <v>2045</v>
      </c>
      <c r="N682" s="35">
        <f t="shared" si="16"/>
        <v>1666</v>
      </c>
      <c r="O682" s="36">
        <f t="shared" si="12"/>
        <v>0.44893559687415791</v>
      </c>
    </row>
    <row r="683" spans="1:15" x14ac:dyDescent="0.25">
      <c r="A683" s="39">
        <v>61112</v>
      </c>
      <c r="B683" s="30" t="s">
        <v>41</v>
      </c>
      <c r="C683" s="73" t="s">
        <v>553</v>
      </c>
      <c r="D683" s="44" t="s">
        <v>730</v>
      </c>
      <c r="E683" s="90">
        <v>2402</v>
      </c>
      <c r="F683" s="32">
        <v>2644</v>
      </c>
      <c r="G683" s="32">
        <f t="shared" si="13"/>
        <v>242</v>
      </c>
      <c r="H683" s="32">
        <v>2129</v>
      </c>
      <c r="I683" s="32">
        <f t="shared" si="14"/>
        <v>515</v>
      </c>
      <c r="J683" s="75">
        <v>0.1948</v>
      </c>
      <c r="K683" s="32">
        <v>2530</v>
      </c>
      <c r="L683" s="56"/>
      <c r="M683" s="35">
        <f t="shared" si="15"/>
        <v>2129</v>
      </c>
      <c r="N683" s="35">
        <f t="shared" si="16"/>
        <v>401</v>
      </c>
      <c r="O683" s="36">
        <f t="shared" si="12"/>
        <v>0.15849802371541502</v>
      </c>
    </row>
    <row r="684" spans="1:15" x14ac:dyDescent="0.25">
      <c r="A684" s="39">
        <v>61113</v>
      </c>
      <c r="B684" s="30" t="s">
        <v>41</v>
      </c>
      <c r="C684" s="73" t="s">
        <v>553</v>
      </c>
      <c r="D684" s="44" t="s">
        <v>731</v>
      </c>
      <c r="E684" s="90">
        <v>2904</v>
      </c>
      <c r="F684" s="32">
        <v>3173</v>
      </c>
      <c r="G684" s="32">
        <f t="shared" si="13"/>
        <v>269</v>
      </c>
      <c r="H684" s="32">
        <v>1258</v>
      </c>
      <c r="I684" s="32">
        <f t="shared" si="14"/>
        <v>1915</v>
      </c>
      <c r="J684" s="75">
        <v>0.60350000000000004</v>
      </c>
      <c r="K684" s="32">
        <v>3128</v>
      </c>
      <c r="L684" s="56"/>
      <c r="M684" s="35">
        <f t="shared" si="15"/>
        <v>1258</v>
      </c>
      <c r="N684" s="35">
        <f t="shared" si="16"/>
        <v>1870</v>
      </c>
      <c r="O684" s="36">
        <f t="shared" si="12"/>
        <v>0.59782608695652173</v>
      </c>
    </row>
    <row r="685" spans="1:15" x14ac:dyDescent="0.25">
      <c r="A685" s="39">
        <v>61201</v>
      </c>
      <c r="B685" s="30" t="s">
        <v>41</v>
      </c>
      <c r="C685" s="73" t="s">
        <v>732</v>
      </c>
      <c r="D685" s="44" t="s">
        <v>732</v>
      </c>
      <c r="E685" s="90">
        <v>8871</v>
      </c>
      <c r="F685" s="32">
        <v>9670</v>
      </c>
      <c r="G685" s="32">
        <f t="shared" si="13"/>
        <v>799</v>
      </c>
      <c r="H685" s="32">
        <v>4587</v>
      </c>
      <c r="I685" s="32">
        <f t="shared" si="14"/>
        <v>5083</v>
      </c>
      <c r="J685" s="75">
        <v>0</v>
      </c>
      <c r="K685" s="32">
        <v>9618</v>
      </c>
      <c r="L685" s="29">
        <v>0</v>
      </c>
      <c r="M685" s="35">
        <f t="shared" si="15"/>
        <v>4587</v>
      </c>
      <c r="N685" s="35">
        <f t="shared" si="16"/>
        <v>5031</v>
      </c>
      <c r="O685" s="36">
        <f t="shared" si="12"/>
        <v>0.52308172177167811</v>
      </c>
    </row>
    <row r="686" spans="1:15" x14ac:dyDescent="0.25">
      <c r="A686" s="39">
        <v>61202</v>
      </c>
      <c r="B686" s="30" t="s">
        <v>41</v>
      </c>
      <c r="C686" s="73" t="s">
        <v>732</v>
      </c>
      <c r="D686" s="44" t="s">
        <v>733</v>
      </c>
      <c r="E686" s="90">
        <v>4234</v>
      </c>
      <c r="F686" s="32">
        <v>4590</v>
      </c>
      <c r="G686" s="32">
        <f t="shared" si="13"/>
        <v>356</v>
      </c>
      <c r="H686" s="32">
        <v>1531</v>
      </c>
      <c r="I686" s="32">
        <f t="shared" si="14"/>
        <v>3059</v>
      </c>
      <c r="J686" s="75">
        <v>0.66639999999999999</v>
      </c>
      <c r="K686" s="32">
        <v>4578</v>
      </c>
      <c r="L686" s="29">
        <v>0</v>
      </c>
      <c r="M686" s="35">
        <f t="shared" si="15"/>
        <v>1531</v>
      </c>
      <c r="N686" s="35">
        <f t="shared" si="16"/>
        <v>3047</v>
      </c>
      <c r="O686" s="36">
        <f t="shared" si="12"/>
        <v>0.66557448667540409</v>
      </c>
    </row>
    <row r="687" spans="1:15" x14ac:dyDescent="0.25">
      <c r="A687" s="39">
        <v>61203</v>
      </c>
      <c r="B687" s="30" t="s">
        <v>41</v>
      </c>
      <c r="C687" s="73" t="s">
        <v>732</v>
      </c>
      <c r="D687" s="44" t="s">
        <v>212</v>
      </c>
      <c r="E687" s="91">
        <v>913</v>
      </c>
      <c r="F687" s="39">
        <v>953</v>
      </c>
      <c r="G687" s="39">
        <f t="shared" si="13"/>
        <v>40</v>
      </c>
      <c r="H687" s="39">
        <v>246</v>
      </c>
      <c r="I687" s="39">
        <f t="shared" si="14"/>
        <v>707</v>
      </c>
      <c r="J687" s="75">
        <v>0.7419</v>
      </c>
      <c r="K687" s="39">
        <v>922</v>
      </c>
      <c r="L687" s="56"/>
      <c r="M687" s="34">
        <f t="shared" si="15"/>
        <v>246</v>
      </c>
      <c r="N687" s="34">
        <f t="shared" si="16"/>
        <v>676</v>
      </c>
      <c r="O687" s="36">
        <f t="shared" si="12"/>
        <v>0.73318872017353576</v>
      </c>
    </row>
    <row r="688" spans="1:15" x14ac:dyDescent="0.25">
      <c r="A688" s="39">
        <v>61204</v>
      </c>
      <c r="B688" s="30" t="s">
        <v>41</v>
      </c>
      <c r="C688" s="73" t="s">
        <v>732</v>
      </c>
      <c r="D688" s="44" t="s">
        <v>734</v>
      </c>
      <c r="E688" s="90">
        <v>3361</v>
      </c>
      <c r="F688" s="32">
        <v>3677</v>
      </c>
      <c r="G688" s="32">
        <f t="shared" si="13"/>
        <v>316</v>
      </c>
      <c r="H688" s="32">
        <v>1298</v>
      </c>
      <c r="I688" s="32">
        <f t="shared" si="14"/>
        <v>2379</v>
      </c>
      <c r="J688" s="75">
        <v>0.64700000000000002</v>
      </c>
      <c r="K688" s="32">
        <v>3678</v>
      </c>
      <c r="L688" s="29">
        <v>178</v>
      </c>
      <c r="M688" s="35">
        <f t="shared" si="15"/>
        <v>1476</v>
      </c>
      <c r="N688" s="35">
        <f t="shared" si="16"/>
        <v>2202</v>
      </c>
      <c r="O688" s="36">
        <f t="shared" si="12"/>
        <v>0.59869494290375203</v>
      </c>
    </row>
    <row r="689" spans="1:15" x14ac:dyDescent="0.25">
      <c r="A689" s="39">
        <v>61301</v>
      </c>
      <c r="B689" s="30" t="s">
        <v>41</v>
      </c>
      <c r="C689" s="73" t="s">
        <v>252</v>
      </c>
      <c r="D689" s="44" t="s">
        <v>252</v>
      </c>
      <c r="E689" s="90">
        <v>3901</v>
      </c>
      <c r="F689" s="32">
        <v>4124</v>
      </c>
      <c r="G689" s="32">
        <f t="shared" si="13"/>
        <v>223</v>
      </c>
      <c r="H689" s="32">
        <v>1956</v>
      </c>
      <c r="I689" s="32">
        <f t="shared" si="14"/>
        <v>2168</v>
      </c>
      <c r="J689" s="75">
        <v>0.52569999999999995</v>
      </c>
      <c r="K689" s="32">
        <v>3983</v>
      </c>
      <c r="L689" s="29">
        <v>0</v>
      </c>
      <c r="M689" s="35">
        <f t="shared" si="15"/>
        <v>1956</v>
      </c>
      <c r="N689" s="35">
        <f t="shared" si="16"/>
        <v>2027</v>
      </c>
      <c r="O689" s="36">
        <f t="shared" si="12"/>
        <v>0.50891287973889032</v>
      </c>
    </row>
    <row r="690" spans="1:15" x14ac:dyDescent="0.25">
      <c r="A690" s="39">
        <v>61302</v>
      </c>
      <c r="B690" s="30" t="s">
        <v>41</v>
      </c>
      <c r="C690" s="73" t="s">
        <v>252</v>
      </c>
      <c r="D690" s="44" t="s">
        <v>735</v>
      </c>
      <c r="E690" s="90">
        <v>1263</v>
      </c>
      <c r="F690" s="32">
        <v>1343</v>
      </c>
      <c r="G690" s="32">
        <f t="shared" si="13"/>
        <v>80</v>
      </c>
      <c r="H690" s="32">
        <v>1091</v>
      </c>
      <c r="I690" s="32">
        <f t="shared" si="14"/>
        <v>252</v>
      </c>
      <c r="J690" s="75">
        <v>0.18759999999999999</v>
      </c>
      <c r="K690" s="32">
        <v>1311</v>
      </c>
      <c r="L690" s="56"/>
      <c r="M690" s="35">
        <f t="shared" si="15"/>
        <v>1091</v>
      </c>
      <c r="N690" s="35">
        <f t="shared" si="16"/>
        <v>220</v>
      </c>
      <c r="O690" s="36">
        <f t="shared" si="12"/>
        <v>0.16781083142639205</v>
      </c>
    </row>
    <row r="691" spans="1:15" x14ac:dyDescent="0.25">
      <c r="A691" s="39">
        <v>61303</v>
      </c>
      <c r="B691" s="30" t="s">
        <v>41</v>
      </c>
      <c r="C691" s="73" t="s">
        <v>252</v>
      </c>
      <c r="D691" s="44" t="s">
        <v>736</v>
      </c>
      <c r="E691" s="90">
        <v>7716</v>
      </c>
      <c r="F691" s="32">
        <v>9852</v>
      </c>
      <c r="G691" s="32">
        <f t="shared" si="13"/>
        <v>2136</v>
      </c>
      <c r="H691" s="32">
        <v>2685</v>
      </c>
      <c r="I691" s="32">
        <f t="shared" si="14"/>
        <v>7167</v>
      </c>
      <c r="J691" s="75">
        <v>0.72750000000000004</v>
      </c>
      <c r="K691" s="32">
        <v>9870</v>
      </c>
      <c r="L691" s="29">
        <v>1475</v>
      </c>
      <c r="M691" s="35">
        <f t="shared" si="15"/>
        <v>4160</v>
      </c>
      <c r="N691" s="35">
        <f t="shared" si="16"/>
        <v>5710</v>
      </c>
      <c r="O691" s="36">
        <f t="shared" si="12"/>
        <v>0.57852077001013169</v>
      </c>
    </row>
    <row r="692" spans="1:15" x14ac:dyDescent="0.25">
      <c r="A692" s="39">
        <v>61304</v>
      </c>
      <c r="B692" s="30" t="s">
        <v>41</v>
      </c>
      <c r="C692" s="73" t="s">
        <v>252</v>
      </c>
      <c r="D692" s="44" t="s">
        <v>737</v>
      </c>
      <c r="E692" s="90">
        <v>3242</v>
      </c>
      <c r="F692" s="32">
        <v>3505</v>
      </c>
      <c r="G692" s="32">
        <f t="shared" si="13"/>
        <v>263</v>
      </c>
      <c r="H692" s="32">
        <v>2604</v>
      </c>
      <c r="I692" s="32">
        <f t="shared" si="14"/>
        <v>901</v>
      </c>
      <c r="J692" s="75">
        <v>0.2571</v>
      </c>
      <c r="K692" s="32">
        <v>3468</v>
      </c>
      <c r="L692" s="56"/>
      <c r="M692" s="35">
        <f t="shared" si="15"/>
        <v>2604</v>
      </c>
      <c r="N692" s="35">
        <f t="shared" si="16"/>
        <v>864</v>
      </c>
      <c r="O692" s="36">
        <f t="shared" si="12"/>
        <v>0.2491349480968858</v>
      </c>
    </row>
    <row r="693" spans="1:15" x14ac:dyDescent="0.25">
      <c r="A693" s="39">
        <v>61305</v>
      </c>
      <c r="B693" s="30" t="s">
        <v>41</v>
      </c>
      <c r="C693" s="73" t="s">
        <v>252</v>
      </c>
      <c r="D693" s="44" t="s">
        <v>738</v>
      </c>
      <c r="E693" s="90">
        <v>2264</v>
      </c>
      <c r="F693" s="32">
        <v>2391</v>
      </c>
      <c r="G693" s="32">
        <f t="shared" si="13"/>
        <v>127</v>
      </c>
      <c r="H693" s="39">
        <v>888</v>
      </c>
      <c r="I693" s="32">
        <f t="shared" si="14"/>
        <v>1503</v>
      </c>
      <c r="J693" s="75">
        <v>0.62860000000000005</v>
      </c>
      <c r="K693" s="32">
        <v>2351</v>
      </c>
      <c r="L693" s="56"/>
      <c r="M693" s="34">
        <f t="shared" si="15"/>
        <v>888</v>
      </c>
      <c r="N693" s="35">
        <f t="shared" si="16"/>
        <v>1463</v>
      </c>
      <c r="O693" s="36">
        <f t="shared" si="12"/>
        <v>0.62228838792003405</v>
      </c>
    </row>
    <row r="694" spans="1:15" x14ac:dyDescent="0.25">
      <c r="A694" s="39">
        <v>61306</v>
      </c>
      <c r="B694" s="30" t="s">
        <v>41</v>
      </c>
      <c r="C694" s="73" t="s">
        <v>252</v>
      </c>
      <c r="D694" s="44" t="s">
        <v>739</v>
      </c>
      <c r="E694" s="90">
        <v>1955</v>
      </c>
      <c r="F694" s="32">
        <v>2067</v>
      </c>
      <c r="G694" s="32">
        <f t="shared" si="13"/>
        <v>112</v>
      </c>
      <c r="H694" s="32">
        <v>1872</v>
      </c>
      <c r="I694" s="32">
        <f t="shared" si="14"/>
        <v>195</v>
      </c>
      <c r="J694" s="75">
        <v>9.4299999999999995E-2</v>
      </c>
      <c r="K694" s="32">
        <v>1999</v>
      </c>
      <c r="L694" s="56"/>
      <c r="M694" s="35">
        <f t="shared" si="15"/>
        <v>1872</v>
      </c>
      <c r="N694" s="35">
        <f t="shared" si="16"/>
        <v>127</v>
      </c>
      <c r="O694" s="36">
        <f t="shared" si="12"/>
        <v>6.3531765882941474E-2</v>
      </c>
    </row>
    <row r="695" spans="1:15" x14ac:dyDescent="0.25">
      <c r="A695" s="39">
        <v>61307</v>
      </c>
      <c r="B695" s="30" t="s">
        <v>41</v>
      </c>
      <c r="C695" s="73" t="s">
        <v>252</v>
      </c>
      <c r="D695" s="44" t="s">
        <v>740</v>
      </c>
      <c r="E695" s="90">
        <v>3700</v>
      </c>
      <c r="F695" s="32">
        <v>3962</v>
      </c>
      <c r="G695" s="32">
        <f t="shared" si="13"/>
        <v>262</v>
      </c>
      <c r="H695" s="32">
        <v>1572</v>
      </c>
      <c r="I695" s="32">
        <f t="shared" si="14"/>
        <v>2390</v>
      </c>
      <c r="J695" s="75">
        <v>0.60319999999999996</v>
      </c>
      <c r="K695" s="80">
        <v>3887</v>
      </c>
      <c r="L695" s="29">
        <v>996</v>
      </c>
      <c r="M695" s="35">
        <f t="shared" si="15"/>
        <v>2568</v>
      </c>
      <c r="N695" s="35">
        <f t="shared" si="16"/>
        <v>1319</v>
      </c>
      <c r="O695" s="36">
        <f t="shared" si="12"/>
        <v>0.33933624903524567</v>
      </c>
    </row>
    <row r="696" spans="1:15" x14ac:dyDescent="0.25">
      <c r="A696" s="39">
        <v>61308</v>
      </c>
      <c r="B696" s="30" t="s">
        <v>41</v>
      </c>
      <c r="C696" s="73" t="s">
        <v>252</v>
      </c>
      <c r="D696" s="44" t="s">
        <v>741</v>
      </c>
      <c r="E696" s="90">
        <v>1390</v>
      </c>
      <c r="F696" s="32">
        <v>1442</v>
      </c>
      <c r="G696" s="32">
        <f t="shared" si="13"/>
        <v>52</v>
      </c>
      <c r="H696" s="39">
        <v>659</v>
      </c>
      <c r="I696" s="32">
        <f t="shared" si="14"/>
        <v>783</v>
      </c>
      <c r="J696" s="75">
        <v>0.54300000000000004</v>
      </c>
      <c r="K696" s="65">
        <v>1442</v>
      </c>
      <c r="L696" s="29">
        <v>0</v>
      </c>
      <c r="M696" s="34">
        <f t="shared" si="15"/>
        <v>659</v>
      </c>
      <c r="N696" s="35">
        <f t="shared" si="16"/>
        <v>783</v>
      </c>
      <c r="O696" s="36">
        <f t="shared" si="12"/>
        <v>0.54299583911234395</v>
      </c>
    </row>
    <row r="697" spans="1:15" x14ac:dyDescent="0.25">
      <c r="A697" s="39">
        <v>61309</v>
      </c>
      <c r="B697" s="30" t="s">
        <v>41</v>
      </c>
      <c r="C697" s="73" t="s">
        <v>252</v>
      </c>
      <c r="D697" s="44" t="s">
        <v>742</v>
      </c>
      <c r="E697" s="91">
        <v>309</v>
      </c>
      <c r="F697" s="39">
        <v>443</v>
      </c>
      <c r="G697" s="39">
        <f t="shared" si="13"/>
        <v>134</v>
      </c>
      <c r="H697" s="39">
        <v>251</v>
      </c>
      <c r="I697" s="39">
        <f t="shared" si="14"/>
        <v>192</v>
      </c>
      <c r="J697" s="75">
        <v>0.43340000000000001</v>
      </c>
      <c r="K697" s="39">
        <v>437</v>
      </c>
      <c r="L697" s="56"/>
      <c r="M697" s="34">
        <f t="shared" si="15"/>
        <v>251</v>
      </c>
      <c r="N697" s="34">
        <f t="shared" si="16"/>
        <v>186</v>
      </c>
      <c r="O697" s="36">
        <f t="shared" si="12"/>
        <v>0.42562929061784899</v>
      </c>
    </row>
    <row r="698" spans="1:15" x14ac:dyDescent="0.25">
      <c r="A698" s="39">
        <v>61310</v>
      </c>
      <c r="B698" s="30" t="s">
        <v>41</v>
      </c>
      <c r="C698" s="73" t="s">
        <v>252</v>
      </c>
      <c r="D698" s="44" t="s">
        <v>743</v>
      </c>
      <c r="E698" s="90">
        <v>1194</v>
      </c>
      <c r="F698" s="32">
        <v>1284</v>
      </c>
      <c r="G698" s="32">
        <f t="shared" si="13"/>
        <v>90</v>
      </c>
      <c r="H698" s="32">
        <v>1104</v>
      </c>
      <c r="I698" s="32">
        <f t="shared" si="14"/>
        <v>180</v>
      </c>
      <c r="J698" s="75">
        <v>0.14019999999999999</v>
      </c>
      <c r="K698" s="32">
        <v>1255</v>
      </c>
      <c r="L698" s="56"/>
      <c r="M698" s="35">
        <f t="shared" si="15"/>
        <v>1104</v>
      </c>
      <c r="N698" s="35">
        <f t="shared" si="16"/>
        <v>151</v>
      </c>
      <c r="O698" s="36">
        <f t="shared" si="12"/>
        <v>0.12031872509960159</v>
      </c>
    </row>
    <row r="699" spans="1:15" x14ac:dyDescent="0.25">
      <c r="A699" s="39">
        <v>61311</v>
      </c>
      <c r="B699" s="30" t="s">
        <v>41</v>
      </c>
      <c r="C699" s="73" t="s">
        <v>252</v>
      </c>
      <c r="D699" s="44" t="s">
        <v>744</v>
      </c>
      <c r="E699" s="90">
        <v>2569</v>
      </c>
      <c r="F699" s="32">
        <v>2911</v>
      </c>
      <c r="G699" s="32">
        <f t="shared" si="13"/>
        <v>342</v>
      </c>
      <c r="H699" s="32">
        <v>2375</v>
      </c>
      <c r="I699" s="32">
        <f t="shared" si="14"/>
        <v>536</v>
      </c>
      <c r="J699" s="75">
        <v>0.18410000000000001</v>
      </c>
      <c r="K699" s="32">
        <v>2869</v>
      </c>
      <c r="L699" s="56"/>
      <c r="M699" s="35">
        <f t="shared" si="15"/>
        <v>2375</v>
      </c>
      <c r="N699" s="35">
        <f t="shared" si="16"/>
        <v>494</v>
      </c>
      <c r="O699" s="36">
        <f t="shared" si="12"/>
        <v>0.17218543046357615</v>
      </c>
    </row>
    <row r="700" spans="1:15" x14ac:dyDescent="0.25">
      <c r="A700" s="39">
        <v>70101</v>
      </c>
      <c r="B700" s="30" t="s">
        <v>42</v>
      </c>
      <c r="C700" s="73" t="s">
        <v>42</v>
      </c>
      <c r="D700" s="44" t="s">
        <v>42</v>
      </c>
      <c r="E700" s="91"/>
      <c r="F700" s="39">
        <v>0</v>
      </c>
      <c r="G700" s="39">
        <f t="shared" si="13"/>
        <v>0</v>
      </c>
      <c r="H700" s="39">
        <v>0</v>
      </c>
      <c r="I700" s="39">
        <f t="shared" si="14"/>
        <v>0</v>
      </c>
      <c r="J700" s="39" t="s">
        <v>1834</v>
      </c>
      <c r="K700" s="39">
        <v>0</v>
      </c>
      <c r="L700" s="29">
        <v>0</v>
      </c>
      <c r="M700" s="34">
        <f t="shared" si="15"/>
        <v>0</v>
      </c>
      <c r="N700" s="34">
        <f t="shared" si="16"/>
        <v>0</v>
      </c>
      <c r="O700" s="36" t="e">
        <f t="shared" si="12"/>
        <v>#DIV/0!</v>
      </c>
    </row>
    <row r="701" spans="1:15" x14ac:dyDescent="0.25">
      <c r="A701" s="39">
        <v>70102</v>
      </c>
      <c r="B701" s="30" t="s">
        <v>42</v>
      </c>
      <c r="C701" s="73" t="s">
        <v>42</v>
      </c>
      <c r="D701" s="44" t="s">
        <v>696</v>
      </c>
      <c r="E701" s="91"/>
      <c r="F701" s="39">
        <v>0</v>
      </c>
      <c r="G701" s="39">
        <f t="shared" si="13"/>
        <v>0</v>
      </c>
      <c r="H701" s="39">
        <v>0</v>
      </c>
      <c r="I701" s="39">
        <f t="shared" si="14"/>
        <v>0</v>
      </c>
      <c r="J701" s="39" t="s">
        <v>1834</v>
      </c>
      <c r="K701" s="39">
        <v>0</v>
      </c>
      <c r="L701" s="56"/>
      <c r="M701" s="34">
        <f t="shared" si="15"/>
        <v>0</v>
      </c>
      <c r="N701" s="34">
        <f t="shared" si="16"/>
        <v>0</v>
      </c>
      <c r="O701" s="36" t="e">
        <f t="shared" si="12"/>
        <v>#DIV/0!</v>
      </c>
    </row>
    <row r="702" spans="1:15" x14ac:dyDescent="0.25">
      <c r="A702" s="39">
        <v>70103</v>
      </c>
      <c r="B702" s="30" t="s">
        <v>42</v>
      </c>
      <c r="C702" s="73" t="s">
        <v>42</v>
      </c>
      <c r="D702" s="44" t="s">
        <v>745</v>
      </c>
      <c r="E702" s="91"/>
      <c r="F702" s="39">
        <v>0</v>
      </c>
      <c r="G702" s="39">
        <f t="shared" si="13"/>
        <v>0</v>
      </c>
      <c r="H702" s="39">
        <v>0</v>
      </c>
      <c r="I702" s="39">
        <f t="shared" si="14"/>
        <v>0</v>
      </c>
      <c r="J702" s="39" t="s">
        <v>1834</v>
      </c>
      <c r="K702" s="39">
        <v>0</v>
      </c>
      <c r="L702" s="56"/>
      <c r="M702" s="34">
        <f t="shared" si="15"/>
        <v>0</v>
      </c>
      <c r="N702" s="34">
        <f t="shared" si="16"/>
        <v>0</v>
      </c>
      <c r="O702" s="36" t="e">
        <f t="shared" si="12"/>
        <v>#DIV/0!</v>
      </c>
    </row>
    <row r="703" spans="1:15" x14ac:dyDescent="0.25">
      <c r="A703" s="39">
        <v>70104</v>
      </c>
      <c r="B703" s="30" t="s">
        <v>42</v>
      </c>
      <c r="C703" s="73" t="s">
        <v>42</v>
      </c>
      <c r="D703" s="44" t="s">
        <v>746</v>
      </c>
      <c r="E703" s="91"/>
      <c r="F703" s="39">
        <v>0</v>
      </c>
      <c r="G703" s="39">
        <f t="shared" si="13"/>
        <v>0</v>
      </c>
      <c r="H703" s="39">
        <v>0</v>
      </c>
      <c r="I703" s="39">
        <f t="shared" si="14"/>
        <v>0</v>
      </c>
      <c r="J703" s="39" t="s">
        <v>1834</v>
      </c>
      <c r="K703" s="39">
        <v>0</v>
      </c>
      <c r="L703" s="56"/>
      <c r="M703" s="34">
        <f t="shared" si="15"/>
        <v>0</v>
      </c>
      <c r="N703" s="34">
        <f t="shared" si="16"/>
        <v>0</v>
      </c>
      <c r="O703" s="36" t="e">
        <f t="shared" si="12"/>
        <v>#DIV/0!</v>
      </c>
    </row>
    <row r="704" spans="1:15" x14ac:dyDescent="0.25">
      <c r="A704" s="39">
        <v>70105</v>
      </c>
      <c r="B704" s="30" t="s">
        <v>42</v>
      </c>
      <c r="C704" s="73" t="s">
        <v>42</v>
      </c>
      <c r="D704" s="44" t="s">
        <v>747</v>
      </c>
      <c r="E704" s="91"/>
      <c r="F704" s="39">
        <v>0</v>
      </c>
      <c r="G704" s="39">
        <f t="shared" si="13"/>
        <v>0</v>
      </c>
      <c r="H704" s="39">
        <v>0</v>
      </c>
      <c r="I704" s="39">
        <f t="shared" si="14"/>
        <v>0</v>
      </c>
      <c r="J704" s="39" t="s">
        <v>1834</v>
      </c>
      <c r="K704" s="39">
        <v>0</v>
      </c>
      <c r="L704" s="56"/>
      <c r="M704" s="34">
        <f t="shared" si="15"/>
        <v>0</v>
      </c>
      <c r="N704" s="34">
        <f t="shared" si="16"/>
        <v>0</v>
      </c>
      <c r="O704" s="36" t="e">
        <f t="shared" si="12"/>
        <v>#DIV/0!</v>
      </c>
    </row>
    <row r="705" spans="1:15" x14ac:dyDescent="0.25">
      <c r="A705" s="39">
        <v>70106</v>
      </c>
      <c r="B705" s="30" t="s">
        <v>42</v>
      </c>
      <c r="C705" s="73" t="s">
        <v>42</v>
      </c>
      <c r="D705" s="44" t="s">
        <v>1850</v>
      </c>
      <c r="E705" s="91"/>
      <c r="F705" s="39">
        <v>0</v>
      </c>
      <c r="G705" s="39">
        <f t="shared" si="13"/>
        <v>0</v>
      </c>
      <c r="H705" s="39">
        <v>0</v>
      </c>
      <c r="I705" s="39">
        <f t="shared" si="14"/>
        <v>0</v>
      </c>
      <c r="J705" s="39" t="s">
        <v>1834</v>
      </c>
      <c r="K705" s="39">
        <v>0</v>
      </c>
      <c r="L705" s="56"/>
      <c r="M705" s="34">
        <f t="shared" si="15"/>
        <v>0</v>
      </c>
      <c r="N705" s="34">
        <f t="shared" si="16"/>
        <v>0</v>
      </c>
      <c r="O705" s="36" t="e">
        <f t="shared" si="12"/>
        <v>#DIV/0!</v>
      </c>
    </row>
    <row r="706" spans="1:15" x14ac:dyDescent="0.25">
      <c r="A706" s="39">
        <v>70107</v>
      </c>
      <c r="B706" s="30" t="s">
        <v>42</v>
      </c>
      <c r="C706" s="73" t="s">
        <v>42</v>
      </c>
      <c r="D706" s="44" t="s">
        <v>1851</v>
      </c>
      <c r="E706" s="91"/>
      <c r="F706" s="39">
        <v>0</v>
      </c>
      <c r="G706" s="39">
        <f t="shared" si="13"/>
        <v>0</v>
      </c>
      <c r="H706" s="39">
        <v>0</v>
      </c>
      <c r="I706" s="39">
        <f t="shared" si="14"/>
        <v>0</v>
      </c>
      <c r="J706" s="39" t="s">
        <v>1834</v>
      </c>
      <c r="K706" s="39">
        <v>0</v>
      </c>
      <c r="L706" s="56"/>
      <c r="M706" s="34">
        <f t="shared" si="15"/>
        <v>0</v>
      </c>
      <c r="N706" s="34">
        <f t="shared" si="16"/>
        <v>0</v>
      </c>
      <c r="O706" s="36" t="e">
        <f t="shared" si="12"/>
        <v>#DIV/0!</v>
      </c>
    </row>
    <row r="707" spans="1:15" x14ac:dyDescent="0.25">
      <c r="A707" s="39">
        <v>80101</v>
      </c>
      <c r="B707" s="30" t="s">
        <v>43</v>
      </c>
      <c r="C707" s="73" t="s">
        <v>43</v>
      </c>
      <c r="D707" s="44" t="s">
        <v>43</v>
      </c>
      <c r="E707" s="90">
        <v>2727</v>
      </c>
      <c r="F707" s="32">
        <v>2973</v>
      </c>
      <c r="G707" s="32">
        <f t="shared" si="13"/>
        <v>246</v>
      </c>
      <c r="H707" s="32">
        <v>2091</v>
      </c>
      <c r="I707" s="32">
        <f t="shared" si="14"/>
        <v>882</v>
      </c>
      <c r="J707" s="75">
        <v>0</v>
      </c>
      <c r="K707" s="32">
        <v>2996</v>
      </c>
      <c r="L707" s="29">
        <v>0</v>
      </c>
      <c r="M707" s="35">
        <f t="shared" si="15"/>
        <v>2091</v>
      </c>
      <c r="N707" s="35">
        <f t="shared" si="16"/>
        <v>905</v>
      </c>
      <c r="O707" s="36">
        <f t="shared" si="12"/>
        <v>0.30206942590120162</v>
      </c>
    </row>
    <row r="708" spans="1:15" x14ac:dyDescent="0.25">
      <c r="A708" s="39">
        <v>80102</v>
      </c>
      <c r="B708" s="30" t="s">
        <v>43</v>
      </c>
      <c r="C708" s="73" t="s">
        <v>43</v>
      </c>
      <c r="D708" s="44" t="s">
        <v>750</v>
      </c>
      <c r="E708" s="90">
        <v>2236</v>
      </c>
      <c r="F708" s="32">
        <v>2408</v>
      </c>
      <c r="G708" s="32">
        <f t="shared" si="13"/>
        <v>172</v>
      </c>
      <c r="H708" s="32">
        <v>1653</v>
      </c>
      <c r="I708" s="32">
        <f t="shared" si="14"/>
        <v>755</v>
      </c>
      <c r="J708" s="75">
        <v>0.3135</v>
      </c>
      <c r="K708" s="32">
        <v>2405</v>
      </c>
      <c r="L708" s="56"/>
      <c r="M708" s="35">
        <f t="shared" si="15"/>
        <v>1653</v>
      </c>
      <c r="N708" s="35">
        <f t="shared" si="16"/>
        <v>752</v>
      </c>
      <c r="O708" s="36">
        <f t="shared" si="12"/>
        <v>0.3126819126819127</v>
      </c>
    </row>
    <row r="709" spans="1:15" x14ac:dyDescent="0.25">
      <c r="A709" s="39">
        <v>80103</v>
      </c>
      <c r="B709" s="30" t="s">
        <v>43</v>
      </c>
      <c r="C709" s="73" t="s">
        <v>43</v>
      </c>
      <c r="D709" s="44" t="s">
        <v>751</v>
      </c>
      <c r="E709" s="90">
        <v>2425</v>
      </c>
      <c r="F709" s="32">
        <v>11418</v>
      </c>
      <c r="G709" s="32">
        <f t="shared" si="13"/>
        <v>8993</v>
      </c>
      <c r="H709" s="32">
        <v>1895</v>
      </c>
      <c r="I709" s="32">
        <f t="shared" si="14"/>
        <v>9523</v>
      </c>
      <c r="J709" s="75">
        <v>0.83399999999999996</v>
      </c>
      <c r="K709" s="32">
        <v>12333</v>
      </c>
      <c r="L709" s="56"/>
      <c r="M709" s="35">
        <f t="shared" si="15"/>
        <v>1895</v>
      </c>
      <c r="N709" s="35">
        <f t="shared" si="16"/>
        <v>10438</v>
      </c>
      <c r="O709" s="36">
        <f t="shared" si="12"/>
        <v>0.84634719857293439</v>
      </c>
    </row>
    <row r="710" spans="1:15" x14ac:dyDescent="0.25">
      <c r="A710" s="39">
        <v>80104</v>
      </c>
      <c r="B710" s="30" t="s">
        <v>43</v>
      </c>
      <c r="C710" s="73" t="s">
        <v>43</v>
      </c>
      <c r="D710" s="44" t="s">
        <v>134</v>
      </c>
      <c r="E710" s="90">
        <v>1713</v>
      </c>
      <c r="F710" s="32">
        <v>1937</v>
      </c>
      <c r="G710" s="32">
        <f t="shared" si="13"/>
        <v>224</v>
      </c>
      <c r="H710" s="32">
        <v>1355</v>
      </c>
      <c r="I710" s="32">
        <f t="shared" si="14"/>
        <v>582</v>
      </c>
      <c r="J710" s="75">
        <v>0</v>
      </c>
      <c r="K710" s="32">
        <v>1949</v>
      </c>
      <c r="L710" s="56"/>
      <c r="M710" s="35">
        <f t="shared" si="15"/>
        <v>1355</v>
      </c>
      <c r="N710" s="35">
        <f t="shared" si="16"/>
        <v>594</v>
      </c>
      <c r="O710" s="36">
        <f t="shared" si="12"/>
        <v>0.30477167778347869</v>
      </c>
    </row>
    <row r="711" spans="1:15" x14ac:dyDescent="0.25">
      <c r="A711" s="39">
        <v>80105</v>
      </c>
      <c r="B711" s="30" t="s">
        <v>43</v>
      </c>
      <c r="C711" s="73" t="s">
        <v>43</v>
      </c>
      <c r="D711" s="44" t="s">
        <v>752</v>
      </c>
      <c r="E711" s="78">
        <v>2635</v>
      </c>
      <c r="F711" s="32">
        <v>2869</v>
      </c>
      <c r="G711" s="32">
        <f t="shared" si="13"/>
        <v>234</v>
      </c>
      <c r="H711" s="32">
        <v>2616</v>
      </c>
      <c r="I711" s="32">
        <f t="shared" si="14"/>
        <v>253</v>
      </c>
      <c r="J711" s="75">
        <v>8.8200000000000001E-2</v>
      </c>
      <c r="K711" s="32">
        <v>2923</v>
      </c>
      <c r="L711" s="29">
        <v>0</v>
      </c>
      <c r="M711" s="35">
        <f t="shared" si="15"/>
        <v>2616</v>
      </c>
      <c r="N711" s="35">
        <f t="shared" si="16"/>
        <v>307</v>
      </c>
      <c r="O711" s="36">
        <f t="shared" si="12"/>
        <v>0.10502907971262401</v>
      </c>
    </row>
    <row r="712" spans="1:15" x14ac:dyDescent="0.25">
      <c r="A712" s="39">
        <v>80106</v>
      </c>
      <c r="B712" s="30" t="s">
        <v>43</v>
      </c>
      <c r="C712" s="73" t="s">
        <v>43</v>
      </c>
      <c r="D712" s="44" t="s">
        <v>753</v>
      </c>
      <c r="E712" s="90">
        <v>2002</v>
      </c>
      <c r="F712" s="32">
        <v>2140</v>
      </c>
      <c r="G712" s="32">
        <f t="shared" si="13"/>
        <v>138</v>
      </c>
      <c r="H712" s="32">
        <v>1599</v>
      </c>
      <c r="I712" s="32">
        <f t="shared" si="14"/>
        <v>541</v>
      </c>
      <c r="J712" s="75">
        <v>0</v>
      </c>
      <c r="K712" s="32">
        <v>2120</v>
      </c>
      <c r="L712" s="29">
        <v>0</v>
      </c>
      <c r="M712" s="35">
        <f t="shared" si="15"/>
        <v>1599</v>
      </c>
      <c r="N712" s="35">
        <f t="shared" si="16"/>
        <v>521</v>
      </c>
      <c r="O712" s="36">
        <f t="shared" si="12"/>
        <v>0.24575471698113208</v>
      </c>
    </row>
    <row r="713" spans="1:15" x14ac:dyDescent="0.25">
      <c r="A713" s="39">
        <v>80107</v>
      </c>
      <c r="B713" s="30" t="s">
        <v>43</v>
      </c>
      <c r="C713" s="73" t="s">
        <v>43</v>
      </c>
      <c r="D713" s="44" t="s">
        <v>754</v>
      </c>
      <c r="E713" s="90">
        <v>3278</v>
      </c>
      <c r="F713" s="32">
        <v>4370</v>
      </c>
      <c r="G713" s="32">
        <f t="shared" si="13"/>
        <v>1092</v>
      </c>
      <c r="H713" s="32">
        <v>1940</v>
      </c>
      <c r="I713" s="32">
        <f t="shared" si="14"/>
        <v>2430</v>
      </c>
      <c r="J713" s="75">
        <v>0</v>
      </c>
      <c r="K713" s="32">
        <v>4589</v>
      </c>
      <c r="L713" s="56"/>
      <c r="M713" s="35">
        <f t="shared" si="15"/>
        <v>1940</v>
      </c>
      <c r="N713" s="35">
        <f t="shared" si="16"/>
        <v>2649</v>
      </c>
      <c r="O713" s="36">
        <f t="shared" si="12"/>
        <v>0.57724994552190023</v>
      </c>
    </row>
    <row r="714" spans="1:15" x14ac:dyDescent="0.25">
      <c r="A714" s="39">
        <v>80108</v>
      </c>
      <c r="B714" s="30" t="s">
        <v>43</v>
      </c>
      <c r="C714" s="73" t="s">
        <v>43</v>
      </c>
      <c r="D714" s="44" t="s">
        <v>755</v>
      </c>
      <c r="E714" s="91"/>
      <c r="F714" s="39">
        <v>0</v>
      </c>
      <c r="G714" s="39">
        <f t="shared" si="13"/>
        <v>0</v>
      </c>
      <c r="H714" s="39">
        <v>0</v>
      </c>
      <c r="I714" s="39">
        <f t="shared" si="14"/>
        <v>0</v>
      </c>
      <c r="J714" s="39" t="s">
        <v>1834</v>
      </c>
      <c r="K714" s="81">
        <v>0</v>
      </c>
      <c r="L714" s="56"/>
      <c r="M714" s="34">
        <f t="shared" si="15"/>
        <v>0</v>
      </c>
      <c r="N714" s="34">
        <f t="shared" si="16"/>
        <v>0</v>
      </c>
      <c r="O714" s="36" t="e">
        <f t="shared" si="12"/>
        <v>#DIV/0!</v>
      </c>
    </row>
    <row r="715" spans="1:15" x14ac:dyDescent="0.25">
      <c r="A715" s="39">
        <v>80201</v>
      </c>
      <c r="B715" s="30" t="s">
        <v>43</v>
      </c>
      <c r="C715" s="73" t="s">
        <v>756</v>
      </c>
      <c r="D715" s="44" t="s">
        <v>756</v>
      </c>
      <c r="E715" s="90">
        <v>1896</v>
      </c>
      <c r="F715" s="32">
        <v>2056</v>
      </c>
      <c r="G715" s="32">
        <f t="shared" si="13"/>
        <v>160</v>
      </c>
      <c r="H715" s="32">
        <v>1170</v>
      </c>
      <c r="I715" s="32">
        <f t="shared" si="14"/>
        <v>886</v>
      </c>
      <c r="J715" s="75">
        <v>0.43090000000000001</v>
      </c>
      <c r="K715" s="65">
        <v>2056</v>
      </c>
      <c r="L715" s="29">
        <v>0</v>
      </c>
      <c r="M715" s="35">
        <f t="shared" si="15"/>
        <v>1170</v>
      </c>
      <c r="N715" s="35">
        <f t="shared" si="16"/>
        <v>886</v>
      </c>
      <c r="O715" s="36">
        <f t="shared" si="12"/>
        <v>0.43093385214007784</v>
      </c>
    </row>
    <row r="716" spans="1:15" x14ac:dyDescent="0.25">
      <c r="A716" s="39">
        <v>80202</v>
      </c>
      <c r="B716" s="30" t="s">
        <v>43</v>
      </c>
      <c r="C716" s="73" t="s">
        <v>756</v>
      </c>
      <c r="D716" s="44" t="s">
        <v>757</v>
      </c>
      <c r="E716" s="90">
        <v>2409</v>
      </c>
      <c r="F716" s="32">
        <v>3010</v>
      </c>
      <c r="G716" s="32">
        <f t="shared" si="13"/>
        <v>601</v>
      </c>
      <c r="H716" s="32">
        <v>1820</v>
      </c>
      <c r="I716" s="32">
        <f t="shared" si="14"/>
        <v>1190</v>
      </c>
      <c r="J716" s="75">
        <v>0.39529999999999998</v>
      </c>
      <c r="K716" s="32">
        <v>3048</v>
      </c>
      <c r="L716" s="56"/>
      <c r="M716" s="35">
        <f t="shared" si="15"/>
        <v>1820</v>
      </c>
      <c r="N716" s="35">
        <f t="shared" si="16"/>
        <v>1228</v>
      </c>
      <c r="O716" s="36">
        <f t="shared" si="12"/>
        <v>0.40288713910761154</v>
      </c>
    </row>
    <row r="717" spans="1:15" x14ac:dyDescent="0.25">
      <c r="A717" s="39">
        <v>80203</v>
      </c>
      <c r="B717" s="30" t="s">
        <v>43</v>
      </c>
      <c r="C717" s="73" t="s">
        <v>756</v>
      </c>
      <c r="D717" s="44" t="s">
        <v>758</v>
      </c>
      <c r="E717" s="90">
        <v>2127</v>
      </c>
      <c r="F717" s="32">
        <v>2367</v>
      </c>
      <c r="G717" s="32">
        <f t="shared" si="13"/>
        <v>240</v>
      </c>
      <c r="H717" s="32">
        <v>2127</v>
      </c>
      <c r="I717" s="32">
        <f t="shared" si="14"/>
        <v>240</v>
      </c>
      <c r="J717" s="75">
        <v>0.1014</v>
      </c>
      <c r="K717" s="32">
        <v>2350</v>
      </c>
      <c r="L717" s="56"/>
      <c r="M717" s="35">
        <f t="shared" si="15"/>
        <v>2127</v>
      </c>
      <c r="N717" s="35">
        <f t="shared" si="16"/>
        <v>223</v>
      </c>
      <c r="O717" s="36">
        <f t="shared" si="12"/>
        <v>9.4893617021276591E-2</v>
      </c>
    </row>
    <row r="718" spans="1:15" x14ac:dyDescent="0.25">
      <c r="A718" s="39">
        <v>80204</v>
      </c>
      <c r="B718" s="30" t="s">
        <v>43</v>
      </c>
      <c r="C718" s="73" t="s">
        <v>756</v>
      </c>
      <c r="D718" s="44" t="s">
        <v>759</v>
      </c>
      <c r="E718" s="90">
        <v>972</v>
      </c>
      <c r="F718" s="32">
        <v>1118</v>
      </c>
      <c r="G718" s="32">
        <f t="shared" si="13"/>
        <v>146</v>
      </c>
      <c r="H718" s="39">
        <v>324</v>
      </c>
      <c r="I718" s="32">
        <f t="shared" si="14"/>
        <v>794</v>
      </c>
      <c r="J718" s="75">
        <v>0.71020000000000005</v>
      </c>
      <c r="K718" s="32">
        <v>1069</v>
      </c>
      <c r="L718" s="56"/>
      <c r="M718" s="34">
        <f t="shared" si="15"/>
        <v>324</v>
      </c>
      <c r="N718" s="35">
        <f t="shared" si="16"/>
        <v>745</v>
      </c>
      <c r="O718" s="36">
        <f t="shared" si="12"/>
        <v>0.69691300280636104</v>
      </c>
    </row>
    <row r="719" spans="1:15" x14ac:dyDescent="0.25">
      <c r="A719" s="39">
        <v>80205</v>
      </c>
      <c r="B719" s="30" t="s">
        <v>43</v>
      </c>
      <c r="C719" s="73" t="s">
        <v>756</v>
      </c>
      <c r="D719" s="44" t="s">
        <v>760</v>
      </c>
      <c r="E719" s="90">
        <v>3735</v>
      </c>
      <c r="F719" s="32">
        <v>3926</v>
      </c>
      <c r="G719" s="32">
        <f t="shared" si="13"/>
        <v>191</v>
      </c>
      <c r="H719" s="32">
        <v>2748</v>
      </c>
      <c r="I719" s="32">
        <f t="shared" si="14"/>
        <v>1178</v>
      </c>
      <c r="J719" s="75">
        <v>0</v>
      </c>
      <c r="K719" s="32">
        <v>3845</v>
      </c>
      <c r="L719" s="56"/>
      <c r="M719" s="35">
        <f t="shared" si="15"/>
        <v>2748</v>
      </c>
      <c r="N719" s="35">
        <f t="shared" si="16"/>
        <v>1097</v>
      </c>
      <c r="O719" s="36">
        <f t="shared" si="12"/>
        <v>0.28530559167750325</v>
      </c>
    </row>
    <row r="720" spans="1:15" x14ac:dyDescent="0.25">
      <c r="A720" s="39">
        <v>80206</v>
      </c>
      <c r="B720" s="30" t="s">
        <v>43</v>
      </c>
      <c r="C720" s="73" t="s">
        <v>756</v>
      </c>
      <c r="D720" s="44" t="s">
        <v>761</v>
      </c>
      <c r="E720" s="90">
        <v>1841</v>
      </c>
      <c r="F720" s="32">
        <v>1982</v>
      </c>
      <c r="G720" s="32">
        <f t="shared" si="13"/>
        <v>141</v>
      </c>
      <c r="H720" s="32">
        <v>1633</v>
      </c>
      <c r="I720" s="32">
        <f t="shared" si="14"/>
        <v>349</v>
      </c>
      <c r="J720" s="75">
        <v>0.17610000000000001</v>
      </c>
      <c r="K720" s="32">
        <v>1915</v>
      </c>
      <c r="L720" s="56"/>
      <c r="M720" s="35">
        <f t="shared" si="15"/>
        <v>1633</v>
      </c>
      <c r="N720" s="35">
        <f t="shared" si="16"/>
        <v>282</v>
      </c>
      <c r="O720" s="36">
        <f t="shared" si="12"/>
        <v>0.14725848563968669</v>
      </c>
    </row>
    <row r="721" spans="1:15" x14ac:dyDescent="0.25">
      <c r="A721" s="39">
        <v>80207</v>
      </c>
      <c r="B721" s="30" t="s">
        <v>43</v>
      </c>
      <c r="C721" s="73" t="s">
        <v>756</v>
      </c>
      <c r="D721" s="44" t="s">
        <v>762</v>
      </c>
      <c r="E721" s="90">
        <v>3178</v>
      </c>
      <c r="F721" s="32">
        <v>3435</v>
      </c>
      <c r="G721" s="32">
        <f t="shared" si="13"/>
        <v>257</v>
      </c>
      <c r="H721" s="32">
        <v>2522</v>
      </c>
      <c r="I721" s="32">
        <f t="shared" si="14"/>
        <v>913</v>
      </c>
      <c r="J721" s="75">
        <v>0.26579999999999998</v>
      </c>
      <c r="K721" s="32">
        <v>3404</v>
      </c>
      <c r="L721" s="29">
        <v>0</v>
      </c>
      <c r="M721" s="35">
        <f t="shared" si="15"/>
        <v>2522</v>
      </c>
      <c r="N721" s="35">
        <f t="shared" si="16"/>
        <v>882</v>
      </c>
      <c r="O721" s="36">
        <f t="shared" si="12"/>
        <v>0.2591069330199765</v>
      </c>
    </row>
    <row r="722" spans="1:15" x14ac:dyDescent="0.25">
      <c r="A722" s="39">
        <v>80301</v>
      </c>
      <c r="B722" s="30" t="s">
        <v>43</v>
      </c>
      <c r="C722" s="73" t="s">
        <v>203</v>
      </c>
      <c r="D722" s="44" t="s">
        <v>203</v>
      </c>
      <c r="E722" s="90">
        <v>11617</v>
      </c>
      <c r="F722" s="32">
        <v>13120</v>
      </c>
      <c r="G722" s="32">
        <f t="shared" si="13"/>
        <v>1503</v>
      </c>
      <c r="H722" s="32">
        <v>7046</v>
      </c>
      <c r="I722" s="32">
        <f t="shared" si="14"/>
        <v>6074</v>
      </c>
      <c r="J722" s="75">
        <v>0</v>
      </c>
      <c r="K722" s="32">
        <v>13443</v>
      </c>
      <c r="L722" s="56"/>
      <c r="M722" s="35">
        <f t="shared" si="15"/>
        <v>7046</v>
      </c>
      <c r="N722" s="35">
        <f t="shared" si="16"/>
        <v>6397</v>
      </c>
      <c r="O722" s="36">
        <f t="shared" si="12"/>
        <v>0.47586104292196685</v>
      </c>
    </row>
    <row r="723" spans="1:15" x14ac:dyDescent="0.25">
      <c r="A723" s="39">
        <v>80302</v>
      </c>
      <c r="B723" s="30" t="s">
        <v>43</v>
      </c>
      <c r="C723" s="73" t="s">
        <v>203</v>
      </c>
      <c r="D723" s="44" t="s">
        <v>763</v>
      </c>
      <c r="E723" s="90">
        <v>6621</v>
      </c>
      <c r="F723" s="32">
        <v>7711</v>
      </c>
      <c r="G723" s="32">
        <f t="shared" si="13"/>
        <v>1090</v>
      </c>
      <c r="H723" s="32">
        <v>4689</v>
      </c>
      <c r="I723" s="32">
        <f t="shared" si="14"/>
        <v>3022</v>
      </c>
      <c r="J723" s="75">
        <v>0.39190000000000003</v>
      </c>
      <c r="K723" s="32">
        <v>7784</v>
      </c>
      <c r="L723" s="56"/>
      <c r="M723" s="35">
        <f t="shared" si="15"/>
        <v>4689</v>
      </c>
      <c r="N723" s="35">
        <f t="shared" si="16"/>
        <v>3095</v>
      </c>
      <c r="O723" s="36">
        <f t="shared" si="12"/>
        <v>0.3976104830421377</v>
      </c>
    </row>
    <row r="724" spans="1:15" x14ac:dyDescent="0.25">
      <c r="A724" s="39">
        <v>80303</v>
      </c>
      <c r="B724" s="30" t="s">
        <v>43</v>
      </c>
      <c r="C724" s="73" t="s">
        <v>203</v>
      </c>
      <c r="D724" s="44" t="s">
        <v>764</v>
      </c>
      <c r="E724" s="90">
        <v>2371</v>
      </c>
      <c r="F724" s="32">
        <v>2681</v>
      </c>
      <c r="G724" s="32">
        <f t="shared" si="13"/>
        <v>310</v>
      </c>
      <c r="H724" s="32">
        <v>1893</v>
      </c>
      <c r="I724" s="32">
        <f t="shared" si="14"/>
        <v>788</v>
      </c>
      <c r="J724" s="75">
        <v>0.29389999999999999</v>
      </c>
      <c r="K724" s="32">
        <v>2742</v>
      </c>
      <c r="L724" s="56"/>
      <c r="M724" s="35">
        <f t="shared" si="15"/>
        <v>1893</v>
      </c>
      <c r="N724" s="35">
        <f t="shared" si="16"/>
        <v>849</v>
      </c>
      <c r="O724" s="36">
        <f t="shared" si="12"/>
        <v>0.30962800875273522</v>
      </c>
    </row>
    <row r="725" spans="1:15" x14ac:dyDescent="0.25">
      <c r="A725" s="39">
        <v>80304</v>
      </c>
      <c r="B725" s="30" t="s">
        <v>43</v>
      </c>
      <c r="C725" s="73" t="s">
        <v>203</v>
      </c>
      <c r="D725" s="44" t="s">
        <v>765</v>
      </c>
      <c r="E725" s="90">
        <v>3820</v>
      </c>
      <c r="F725" s="32">
        <v>4370</v>
      </c>
      <c r="G725" s="32">
        <f t="shared" si="13"/>
        <v>550</v>
      </c>
      <c r="H725" s="32">
        <v>1944</v>
      </c>
      <c r="I725" s="32">
        <f t="shared" si="14"/>
        <v>2426</v>
      </c>
      <c r="J725" s="75">
        <v>0.55510000000000004</v>
      </c>
      <c r="K725" s="32">
        <v>4333</v>
      </c>
      <c r="L725" s="29">
        <v>0</v>
      </c>
      <c r="M725" s="35">
        <f t="shared" si="15"/>
        <v>1944</v>
      </c>
      <c r="N725" s="35">
        <f t="shared" si="16"/>
        <v>2389</v>
      </c>
      <c r="O725" s="36">
        <f t="shared" si="12"/>
        <v>0.55135010385414263</v>
      </c>
    </row>
    <row r="726" spans="1:15" x14ac:dyDescent="0.25">
      <c r="A726" s="39">
        <v>80305</v>
      </c>
      <c r="B726" s="30" t="s">
        <v>43</v>
      </c>
      <c r="C726" s="73" t="s">
        <v>203</v>
      </c>
      <c r="D726" s="44" t="s">
        <v>766</v>
      </c>
      <c r="E726" s="90">
        <v>2033</v>
      </c>
      <c r="F726" s="32">
        <v>2218</v>
      </c>
      <c r="G726" s="32">
        <f t="shared" si="13"/>
        <v>185</v>
      </c>
      <c r="H726" s="32">
        <v>1192</v>
      </c>
      <c r="I726" s="32">
        <f t="shared" si="14"/>
        <v>1026</v>
      </c>
      <c r="J726" s="75">
        <v>0</v>
      </c>
      <c r="K726" s="32">
        <v>2098</v>
      </c>
      <c r="L726" s="56"/>
      <c r="M726" s="35">
        <f t="shared" si="15"/>
        <v>1192</v>
      </c>
      <c r="N726" s="35">
        <f t="shared" si="16"/>
        <v>906</v>
      </c>
      <c r="O726" s="36">
        <f t="shared" si="12"/>
        <v>0.43183984747378457</v>
      </c>
    </row>
    <row r="727" spans="1:15" x14ac:dyDescent="0.25">
      <c r="A727" s="39">
        <v>80306</v>
      </c>
      <c r="B727" s="30" t="s">
        <v>43</v>
      </c>
      <c r="C727" s="73" t="s">
        <v>203</v>
      </c>
      <c r="D727" s="44" t="s">
        <v>767</v>
      </c>
      <c r="E727" s="90">
        <v>6841</v>
      </c>
      <c r="F727" s="32">
        <v>7868</v>
      </c>
      <c r="G727" s="32">
        <f t="shared" si="13"/>
        <v>1027</v>
      </c>
      <c r="H727" s="32">
        <v>5886</v>
      </c>
      <c r="I727" s="32">
        <f t="shared" si="14"/>
        <v>1982</v>
      </c>
      <c r="J727" s="75">
        <v>0.25190000000000001</v>
      </c>
      <c r="K727" s="32">
        <v>7754</v>
      </c>
      <c r="L727" s="56"/>
      <c r="M727" s="35">
        <f t="shared" si="15"/>
        <v>5886</v>
      </c>
      <c r="N727" s="35">
        <f t="shared" si="16"/>
        <v>1868</v>
      </c>
      <c r="O727" s="36">
        <f t="shared" si="12"/>
        <v>0.24090791849368068</v>
      </c>
    </row>
    <row r="728" spans="1:15" x14ac:dyDescent="0.25">
      <c r="A728" s="39">
        <v>80307</v>
      </c>
      <c r="B728" s="30" t="s">
        <v>43</v>
      </c>
      <c r="C728" s="73" t="s">
        <v>203</v>
      </c>
      <c r="D728" s="44" t="s">
        <v>768</v>
      </c>
      <c r="E728" s="90">
        <v>3011</v>
      </c>
      <c r="F728" s="32">
        <v>3450</v>
      </c>
      <c r="G728" s="32">
        <f t="shared" si="13"/>
        <v>439</v>
      </c>
      <c r="H728" s="32">
        <v>2378</v>
      </c>
      <c r="I728" s="32">
        <f t="shared" si="14"/>
        <v>1072</v>
      </c>
      <c r="J728" s="75">
        <v>0.31069999999999998</v>
      </c>
      <c r="K728" s="32">
        <v>3496</v>
      </c>
      <c r="L728" s="56"/>
      <c r="M728" s="35">
        <f t="shared" si="15"/>
        <v>2378</v>
      </c>
      <c r="N728" s="35">
        <f t="shared" si="16"/>
        <v>1118</v>
      </c>
      <c r="O728" s="36">
        <f t="shared" si="12"/>
        <v>0.31979405034324943</v>
      </c>
    </row>
    <row r="729" spans="1:15" x14ac:dyDescent="0.25">
      <c r="A729" s="39">
        <v>80308</v>
      </c>
      <c r="B729" s="30" t="s">
        <v>43</v>
      </c>
      <c r="C729" s="73" t="s">
        <v>203</v>
      </c>
      <c r="D729" s="44" t="s">
        <v>769</v>
      </c>
      <c r="E729" s="90">
        <v>2664</v>
      </c>
      <c r="F729" s="32">
        <v>3199</v>
      </c>
      <c r="G729" s="32">
        <f t="shared" si="13"/>
        <v>535</v>
      </c>
      <c r="H729" s="32">
        <v>1824</v>
      </c>
      <c r="I729" s="32">
        <f t="shared" si="14"/>
        <v>1375</v>
      </c>
      <c r="J729" s="75">
        <v>0.42980000000000002</v>
      </c>
      <c r="K729" s="32">
        <v>3166</v>
      </c>
      <c r="L729" s="29">
        <v>264</v>
      </c>
      <c r="M729" s="35">
        <f t="shared" si="15"/>
        <v>2088</v>
      </c>
      <c r="N729" s="35">
        <f t="shared" si="16"/>
        <v>1078</v>
      </c>
      <c r="O729" s="36">
        <f t="shared" si="12"/>
        <v>0.34049273531269741</v>
      </c>
    </row>
    <row r="730" spans="1:15" x14ac:dyDescent="0.25">
      <c r="A730" s="39">
        <v>80309</v>
      </c>
      <c r="B730" s="30" t="s">
        <v>43</v>
      </c>
      <c r="C730" s="73" t="s">
        <v>203</v>
      </c>
      <c r="D730" s="44" t="s">
        <v>770</v>
      </c>
      <c r="E730" s="90">
        <v>3447</v>
      </c>
      <c r="F730" s="32">
        <v>3760</v>
      </c>
      <c r="G730" s="32">
        <f t="shared" si="13"/>
        <v>313</v>
      </c>
      <c r="H730" s="32">
        <v>3447</v>
      </c>
      <c r="I730" s="32">
        <f t="shared" si="14"/>
        <v>313</v>
      </c>
      <c r="J730" s="75">
        <v>8.3199999999999996E-2</v>
      </c>
      <c r="K730" s="32">
        <v>3758</v>
      </c>
      <c r="L730" s="56"/>
      <c r="M730" s="35">
        <f t="shared" si="15"/>
        <v>3447</v>
      </c>
      <c r="N730" s="35">
        <f t="shared" si="16"/>
        <v>311</v>
      </c>
      <c r="O730" s="36">
        <f t="shared" si="12"/>
        <v>8.2756785524215004E-2</v>
      </c>
    </row>
    <row r="731" spans="1:15" x14ac:dyDescent="0.25">
      <c r="A731" s="39">
        <v>80401</v>
      </c>
      <c r="B731" s="30" t="s">
        <v>43</v>
      </c>
      <c r="C731" s="73" t="s">
        <v>771</v>
      </c>
      <c r="D731" s="44" t="s">
        <v>771</v>
      </c>
      <c r="E731" s="90">
        <v>6930</v>
      </c>
      <c r="F731" s="32">
        <v>7630</v>
      </c>
      <c r="G731" s="32">
        <f t="shared" si="13"/>
        <v>700</v>
      </c>
      <c r="H731" s="32">
        <v>5152</v>
      </c>
      <c r="I731" s="32">
        <f t="shared" si="14"/>
        <v>2478</v>
      </c>
      <c r="J731" s="75">
        <v>0</v>
      </c>
      <c r="K731" s="80">
        <v>7504</v>
      </c>
      <c r="L731" s="56"/>
      <c r="M731" s="35">
        <f t="shared" si="15"/>
        <v>5152</v>
      </c>
      <c r="N731" s="35">
        <f t="shared" si="16"/>
        <v>2352</v>
      </c>
      <c r="O731" s="36">
        <f t="shared" si="12"/>
        <v>0.31343283582089554</v>
      </c>
    </row>
    <row r="732" spans="1:15" x14ac:dyDescent="0.25">
      <c r="A732" s="39">
        <v>80402</v>
      </c>
      <c r="B732" s="30" t="s">
        <v>43</v>
      </c>
      <c r="C732" s="73" t="s">
        <v>771</v>
      </c>
      <c r="D732" s="44" t="s">
        <v>772</v>
      </c>
      <c r="E732" s="90">
        <v>3406</v>
      </c>
      <c r="F732" s="32">
        <v>3652</v>
      </c>
      <c r="G732" s="32">
        <f t="shared" si="13"/>
        <v>246</v>
      </c>
      <c r="H732" s="32">
        <v>1962</v>
      </c>
      <c r="I732" s="32">
        <f t="shared" si="14"/>
        <v>1690</v>
      </c>
      <c r="J732" s="75">
        <v>0.46279999999999999</v>
      </c>
      <c r="K732" s="65">
        <v>3652</v>
      </c>
      <c r="L732" s="29">
        <v>230</v>
      </c>
      <c r="M732" s="35">
        <f t="shared" si="15"/>
        <v>2192</v>
      </c>
      <c r="N732" s="35">
        <f t="shared" si="16"/>
        <v>1460</v>
      </c>
      <c r="O732" s="36">
        <f t="shared" si="12"/>
        <v>0.39978094194961666</v>
      </c>
    </row>
    <row r="733" spans="1:15" x14ac:dyDescent="0.25">
      <c r="A733" s="39">
        <v>80403</v>
      </c>
      <c r="B733" s="30" t="s">
        <v>43</v>
      </c>
      <c r="C733" s="73" t="s">
        <v>771</v>
      </c>
      <c r="D733" s="44" t="s">
        <v>773</v>
      </c>
      <c r="E733" s="90">
        <v>2943</v>
      </c>
      <c r="F733" s="32">
        <v>3105</v>
      </c>
      <c r="G733" s="32">
        <f t="shared" si="13"/>
        <v>162</v>
      </c>
      <c r="H733" s="32">
        <v>2695</v>
      </c>
      <c r="I733" s="32">
        <f t="shared" si="14"/>
        <v>410</v>
      </c>
      <c r="J733" s="75">
        <v>0</v>
      </c>
      <c r="K733" s="32">
        <v>2889</v>
      </c>
      <c r="L733" s="29">
        <v>162</v>
      </c>
      <c r="M733" s="35">
        <f t="shared" si="15"/>
        <v>2857</v>
      </c>
      <c r="N733" s="35">
        <f t="shared" si="16"/>
        <v>32</v>
      </c>
      <c r="O733" s="36">
        <f t="shared" si="12"/>
        <v>1.107649705780547E-2</v>
      </c>
    </row>
    <row r="734" spans="1:15" x14ac:dyDescent="0.25">
      <c r="A734" s="39">
        <v>80404</v>
      </c>
      <c r="B734" s="30" t="s">
        <v>43</v>
      </c>
      <c r="C734" s="73" t="s">
        <v>771</v>
      </c>
      <c r="D734" s="44" t="s">
        <v>774</v>
      </c>
      <c r="E734" s="90">
        <v>5279</v>
      </c>
      <c r="F734" s="32">
        <v>6472</v>
      </c>
      <c r="G734" s="32">
        <f t="shared" si="13"/>
        <v>1193</v>
      </c>
      <c r="H734" s="32">
        <v>4647</v>
      </c>
      <c r="I734" s="32">
        <f t="shared" si="14"/>
        <v>1825</v>
      </c>
      <c r="J734" s="75">
        <v>0.28199999999999997</v>
      </c>
      <c r="K734" s="32">
        <v>6412</v>
      </c>
      <c r="L734" s="29">
        <v>294</v>
      </c>
      <c r="M734" s="35">
        <f t="shared" si="15"/>
        <v>4941</v>
      </c>
      <c r="N734" s="35">
        <f t="shared" si="16"/>
        <v>1471</v>
      </c>
      <c r="O734" s="36">
        <f t="shared" si="12"/>
        <v>0.22941359950093573</v>
      </c>
    </row>
    <row r="735" spans="1:15" x14ac:dyDescent="0.25">
      <c r="A735" s="39">
        <v>80405</v>
      </c>
      <c r="B735" s="30" t="s">
        <v>43</v>
      </c>
      <c r="C735" s="73" t="s">
        <v>771</v>
      </c>
      <c r="D735" s="44" t="s">
        <v>775</v>
      </c>
      <c r="E735" s="90">
        <v>6039</v>
      </c>
      <c r="F735" s="32">
        <v>7140</v>
      </c>
      <c r="G735" s="32">
        <f t="shared" si="13"/>
        <v>1101</v>
      </c>
      <c r="H735" s="32">
        <v>4959</v>
      </c>
      <c r="I735" s="32">
        <f t="shared" si="14"/>
        <v>2181</v>
      </c>
      <c r="J735" s="75">
        <v>0</v>
      </c>
      <c r="K735" s="32">
        <v>7230</v>
      </c>
      <c r="L735" s="29">
        <v>719</v>
      </c>
      <c r="M735" s="35">
        <f t="shared" si="15"/>
        <v>5678</v>
      </c>
      <c r="N735" s="35">
        <f t="shared" si="16"/>
        <v>1552</v>
      </c>
      <c r="O735" s="36">
        <f t="shared" si="12"/>
        <v>0.21466113416320884</v>
      </c>
    </row>
    <row r="736" spans="1:15" x14ac:dyDescent="0.25">
      <c r="A736" s="39">
        <v>80406</v>
      </c>
      <c r="B736" s="30" t="s">
        <v>43</v>
      </c>
      <c r="C736" s="73" t="s">
        <v>771</v>
      </c>
      <c r="D736" s="44" t="s">
        <v>776</v>
      </c>
      <c r="E736" s="90">
        <v>5222</v>
      </c>
      <c r="F736" s="32">
        <v>6097</v>
      </c>
      <c r="G736" s="32">
        <f t="shared" si="13"/>
        <v>875</v>
      </c>
      <c r="H736" s="32">
        <v>4200</v>
      </c>
      <c r="I736" s="32">
        <f t="shared" si="14"/>
        <v>1897</v>
      </c>
      <c r="J736" s="75">
        <v>0.31109999999999999</v>
      </c>
      <c r="K736" s="32">
        <v>6175</v>
      </c>
      <c r="L736" s="29">
        <v>1897</v>
      </c>
      <c r="M736" s="35">
        <f t="shared" si="15"/>
        <v>6097</v>
      </c>
      <c r="N736" s="35">
        <f t="shared" si="16"/>
        <v>78</v>
      </c>
      <c r="O736" s="36">
        <f t="shared" si="12"/>
        <v>1.2631578947368421E-2</v>
      </c>
    </row>
    <row r="737" spans="1:15" x14ac:dyDescent="0.25">
      <c r="A737" s="39">
        <v>80407</v>
      </c>
      <c r="B737" s="30" t="s">
        <v>43</v>
      </c>
      <c r="C737" s="73" t="s">
        <v>771</v>
      </c>
      <c r="D737" s="44" t="s">
        <v>777</v>
      </c>
      <c r="E737" s="90">
        <v>4316</v>
      </c>
      <c r="F737" s="32">
        <v>4832</v>
      </c>
      <c r="G737" s="32">
        <f t="shared" si="13"/>
        <v>516</v>
      </c>
      <c r="H737" s="32">
        <v>2433</v>
      </c>
      <c r="I737" s="32">
        <f t="shared" si="14"/>
        <v>2399</v>
      </c>
      <c r="J737" s="75">
        <v>0.4965</v>
      </c>
      <c r="K737" s="32">
        <v>4880</v>
      </c>
      <c r="L737" s="56"/>
      <c r="M737" s="35">
        <f t="shared" si="15"/>
        <v>2433</v>
      </c>
      <c r="N737" s="35">
        <f t="shared" si="16"/>
        <v>2447</v>
      </c>
      <c r="O737" s="36">
        <f t="shared" si="12"/>
        <v>0.50143442622950818</v>
      </c>
    </row>
    <row r="738" spans="1:15" x14ac:dyDescent="0.25">
      <c r="A738" s="39">
        <v>80408</v>
      </c>
      <c r="B738" s="30" t="s">
        <v>43</v>
      </c>
      <c r="C738" s="73" t="s">
        <v>771</v>
      </c>
      <c r="D738" s="44" t="s">
        <v>778</v>
      </c>
      <c r="E738" s="90">
        <v>5897</v>
      </c>
      <c r="F738" s="32">
        <v>6949</v>
      </c>
      <c r="G738" s="32">
        <f t="shared" si="13"/>
        <v>1052</v>
      </c>
      <c r="H738" s="32">
        <v>3496</v>
      </c>
      <c r="I738" s="32">
        <f t="shared" si="14"/>
        <v>3453</v>
      </c>
      <c r="J738" s="75">
        <v>0</v>
      </c>
      <c r="K738" s="32">
        <v>6787</v>
      </c>
      <c r="L738" s="29">
        <v>212</v>
      </c>
      <c r="M738" s="35">
        <f t="shared" si="15"/>
        <v>3708</v>
      </c>
      <c r="N738" s="35">
        <f t="shared" si="16"/>
        <v>3079</v>
      </c>
      <c r="O738" s="36">
        <f t="shared" si="12"/>
        <v>0.45366141152202738</v>
      </c>
    </row>
    <row r="739" spans="1:15" x14ac:dyDescent="0.25">
      <c r="A739" s="39">
        <v>80501</v>
      </c>
      <c r="B739" s="30" t="s">
        <v>43</v>
      </c>
      <c r="C739" s="73" t="s">
        <v>779</v>
      </c>
      <c r="D739" s="44" t="s">
        <v>780</v>
      </c>
      <c r="E739" s="90">
        <v>5054</v>
      </c>
      <c r="F739" s="32">
        <v>5779</v>
      </c>
      <c r="G739" s="32">
        <f t="shared" si="13"/>
        <v>725</v>
      </c>
      <c r="H739" s="32">
        <v>2666</v>
      </c>
      <c r="I739" s="32">
        <f t="shared" si="14"/>
        <v>3113</v>
      </c>
      <c r="J739" s="75">
        <v>0</v>
      </c>
      <c r="K739" s="32">
        <v>5620</v>
      </c>
      <c r="L739" s="29">
        <v>884</v>
      </c>
      <c r="M739" s="35">
        <f t="shared" si="15"/>
        <v>3550</v>
      </c>
      <c r="N739" s="35">
        <f t="shared" si="16"/>
        <v>2070</v>
      </c>
      <c r="O739" s="36">
        <f t="shared" si="12"/>
        <v>0.3683274021352313</v>
      </c>
    </row>
    <row r="740" spans="1:15" x14ac:dyDescent="0.25">
      <c r="A740" s="39">
        <v>80502</v>
      </c>
      <c r="B740" s="30" t="s">
        <v>43</v>
      </c>
      <c r="C740" s="73" t="s">
        <v>779</v>
      </c>
      <c r="D740" s="44" t="s">
        <v>781</v>
      </c>
      <c r="E740" s="90">
        <v>4886</v>
      </c>
      <c r="F740" s="32">
        <v>5523</v>
      </c>
      <c r="G740" s="32">
        <f t="shared" si="13"/>
        <v>637</v>
      </c>
      <c r="H740" s="32">
        <v>1918</v>
      </c>
      <c r="I740" s="32">
        <f t="shared" si="14"/>
        <v>3605</v>
      </c>
      <c r="J740" s="75">
        <v>0.65269999999999995</v>
      </c>
      <c r="K740" s="32">
        <v>5485</v>
      </c>
      <c r="L740" s="29">
        <v>1158</v>
      </c>
      <c r="M740" s="35">
        <f t="shared" si="15"/>
        <v>3076</v>
      </c>
      <c r="N740" s="35">
        <f t="shared" si="16"/>
        <v>2409</v>
      </c>
      <c r="O740" s="36">
        <f t="shared" si="12"/>
        <v>0.43919781221513216</v>
      </c>
    </row>
    <row r="741" spans="1:15" x14ac:dyDescent="0.25">
      <c r="A741" s="39">
        <v>80503</v>
      </c>
      <c r="B741" s="30" t="s">
        <v>43</v>
      </c>
      <c r="C741" s="73" t="s">
        <v>779</v>
      </c>
      <c r="D741" s="44" t="s">
        <v>782</v>
      </c>
      <c r="E741" s="90">
        <v>4544</v>
      </c>
      <c r="F741" s="32">
        <v>5204</v>
      </c>
      <c r="G741" s="32">
        <f t="shared" si="13"/>
        <v>660</v>
      </c>
      <c r="H741" s="32">
        <v>2950</v>
      </c>
      <c r="I741" s="32">
        <f t="shared" si="14"/>
        <v>2254</v>
      </c>
      <c r="J741" s="75">
        <v>0.43309999999999998</v>
      </c>
      <c r="K741" s="32">
        <v>5178</v>
      </c>
      <c r="L741" s="56"/>
      <c r="M741" s="35">
        <f t="shared" si="15"/>
        <v>2950</v>
      </c>
      <c r="N741" s="35">
        <f t="shared" si="16"/>
        <v>2228</v>
      </c>
      <c r="O741" s="36">
        <f t="shared" si="12"/>
        <v>0.43028196214754733</v>
      </c>
    </row>
    <row r="742" spans="1:15" x14ac:dyDescent="0.25">
      <c r="A742" s="39">
        <v>80504</v>
      </c>
      <c r="B742" s="30" t="s">
        <v>43</v>
      </c>
      <c r="C742" s="73" t="s">
        <v>779</v>
      </c>
      <c r="D742" s="44" t="s">
        <v>783</v>
      </c>
      <c r="E742" s="90">
        <v>1831</v>
      </c>
      <c r="F742" s="32">
        <v>2142</v>
      </c>
      <c r="G742" s="32">
        <f t="shared" si="13"/>
        <v>311</v>
      </c>
      <c r="H742" s="39">
        <v>949</v>
      </c>
      <c r="I742" s="32">
        <f t="shared" si="14"/>
        <v>1193</v>
      </c>
      <c r="J742" s="75">
        <v>0.55700000000000005</v>
      </c>
      <c r="K742" s="32">
        <v>2104</v>
      </c>
      <c r="L742" s="29">
        <v>578</v>
      </c>
      <c r="M742" s="34">
        <f t="shared" si="15"/>
        <v>1527</v>
      </c>
      <c r="N742" s="35">
        <f t="shared" si="16"/>
        <v>577</v>
      </c>
      <c r="O742" s="36">
        <f t="shared" si="12"/>
        <v>0.27423954372623577</v>
      </c>
    </row>
    <row r="743" spans="1:15" x14ac:dyDescent="0.25">
      <c r="A743" s="39">
        <v>80505</v>
      </c>
      <c r="B743" s="30" t="s">
        <v>43</v>
      </c>
      <c r="C743" s="73" t="s">
        <v>779</v>
      </c>
      <c r="D743" s="44" t="s">
        <v>784</v>
      </c>
      <c r="E743" s="90">
        <v>4976</v>
      </c>
      <c r="F743" s="32">
        <v>5600</v>
      </c>
      <c r="G743" s="32">
        <f t="shared" si="13"/>
        <v>624</v>
      </c>
      <c r="H743" s="39">
        <v>982</v>
      </c>
      <c r="I743" s="32">
        <f t="shared" si="14"/>
        <v>4618</v>
      </c>
      <c r="J743" s="75">
        <v>0.8246</v>
      </c>
      <c r="K743" s="32">
        <v>5548</v>
      </c>
      <c r="L743" s="56"/>
      <c r="M743" s="34">
        <f t="shared" si="15"/>
        <v>982</v>
      </c>
      <c r="N743" s="35">
        <f t="shared" si="16"/>
        <v>4566</v>
      </c>
      <c r="O743" s="36">
        <f t="shared" si="12"/>
        <v>0.82299927901946646</v>
      </c>
    </row>
    <row r="744" spans="1:15" x14ac:dyDescent="0.25">
      <c r="A744" s="39">
        <v>80506</v>
      </c>
      <c r="B744" s="30" t="s">
        <v>43</v>
      </c>
      <c r="C744" s="73" t="s">
        <v>779</v>
      </c>
      <c r="D744" s="44" t="s">
        <v>508</v>
      </c>
      <c r="E744" s="90">
        <v>1589</v>
      </c>
      <c r="F744" s="32">
        <v>1903</v>
      </c>
      <c r="G744" s="32">
        <f t="shared" si="13"/>
        <v>314</v>
      </c>
      <c r="H744" s="32">
        <v>1213</v>
      </c>
      <c r="I744" s="32">
        <f t="shared" si="14"/>
        <v>690</v>
      </c>
      <c r="J744" s="75">
        <v>0.36259999999999998</v>
      </c>
      <c r="K744" s="32">
        <v>1889</v>
      </c>
      <c r="L744" s="56"/>
      <c r="M744" s="35">
        <f t="shared" si="15"/>
        <v>1213</v>
      </c>
      <c r="N744" s="35">
        <f t="shared" si="16"/>
        <v>676</v>
      </c>
      <c r="O744" s="36">
        <f t="shared" si="12"/>
        <v>0.35786130227633667</v>
      </c>
    </row>
    <row r="745" spans="1:15" x14ac:dyDescent="0.25">
      <c r="A745" s="39">
        <v>80507</v>
      </c>
      <c r="B745" s="30" t="s">
        <v>43</v>
      </c>
      <c r="C745" s="73" t="s">
        <v>779</v>
      </c>
      <c r="D745" s="44" t="s">
        <v>785</v>
      </c>
      <c r="E745" s="90">
        <v>2473</v>
      </c>
      <c r="F745" s="32">
        <v>2704</v>
      </c>
      <c r="G745" s="32">
        <f t="shared" si="13"/>
        <v>231</v>
      </c>
      <c r="H745" s="39">
        <v>627</v>
      </c>
      <c r="I745" s="32">
        <f t="shared" si="14"/>
        <v>2077</v>
      </c>
      <c r="J745" s="75">
        <v>0.7681</v>
      </c>
      <c r="K745" s="32">
        <v>2660</v>
      </c>
      <c r="L745" s="56"/>
      <c r="M745" s="34">
        <f t="shared" si="15"/>
        <v>627</v>
      </c>
      <c r="N745" s="35">
        <f t="shared" si="16"/>
        <v>2033</v>
      </c>
      <c r="O745" s="36">
        <f t="shared" si="12"/>
        <v>0.76428571428571423</v>
      </c>
    </row>
    <row r="746" spans="1:15" x14ac:dyDescent="0.25">
      <c r="A746" s="39">
        <v>80508</v>
      </c>
      <c r="B746" s="30" t="s">
        <v>43</v>
      </c>
      <c r="C746" s="73" t="s">
        <v>779</v>
      </c>
      <c r="D746" s="44" t="s">
        <v>786</v>
      </c>
      <c r="E746" s="90">
        <v>2337</v>
      </c>
      <c r="F746" s="32">
        <v>2646</v>
      </c>
      <c r="G746" s="32">
        <f t="shared" si="13"/>
        <v>309</v>
      </c>
      <c r="H746" s="32">
        <v>1437</v>
      </c>
      <c r="I746" s="32">
        <f t="shared" si="14"/>
        <v>1209</v>
      </c>
      <c r="J746" s="75">
        <v>0.45689999999999997</v>
      </c>
      <c r="K746" s="32">
        <v>2620</v>
      </c>
      <c r="L746" s="56"/>
      <c r="M746" s="35">
        <f t="shared" si="15"/>
        <v>1437</v>
      </c>
      <c r="N746" s="35">
        <f t="shared" si="16"/>
        <v>1183</v>
      </c>
      <c r="O746" s="36">
        <f t="shared" si="12"/>
        <v>0.45152671755725193</v>
      </c>
    </row>
    <row r="747" spans="1:15" x14ac:dyDescent="0.25">
      <c r="A747" s="39">
        <v>80601</v>
      </c>
      <c r="B747" s="30" t="s">
        <v>43</v>
      </c>
      <c r="C747" s="73" t="s">
        <v>787</v>
      </c>
      <c r="D747" s="44" t="s">
        <v>788</v>
      </c>
      <c r="E747" s="90">
        <v>11508</v>
      </c>
      <c r="F747" s="32">
        <v>12646</v>
      </c>
      <c r="G747" s="32">
        <f t="shared" si="13"/>
        <v>1138</v>
      </c>
      <c r="H747" s="32">
        <v>6184</v>
      </c>
      <c r="I747" s="32">
        <f t="shared" si="14"/>
        <v>6462</v>
      </c>
      <c r="J747" s="75">
        <v>0</v>
      </c>
      <c r="K747" s="32">
        <v>12512</v>
      </c>
      <c r="L747" s="29">
        <v>0</v>
      </c>
      <c r="M747" s="35">
        <f t="shared" si="15"/>
        <v>6184</v>
      </c>
      <c r="N747" s="35">
        <f t="shared" si="16"/>
        <v>6328</v>
      </c>
      <c r="O747" s="36">
        <f t="shared" si="12"/>
        <v>0.50575447570332477</v>
      </c>
    </row>
    <row r="748" spans="1:15" x14ac:dyDescent="0.25">
      <c r="A748" s="39">
        <v>80602</v>
      </c>
      <c r="B748" s="30" t="s">
        <v>43</v>
      </c>
      <c r="C748" s="73" t="s">
        <v>787</v>
      </c>
      <c r="D748" s="44" t="s">
        <v>789</v>
      </c>
      <c r="E748" s="90">
        <v>4631</v>
      </c>
      <c r="F748" s="32">
        <v>5191</v>
      </c>
      <c r="G748" s="32">
        <f t="shared" si="13"/>
        <v>560</v>
      </c>
      <c r="H748" s="32">
        <v>3079</v>
      </c>
      <c r="I748" s="32">
        <f t="shared" si="14"/>
        <v>2112</v>
      </c>
      <c r="J748" s="75">
        <v>0</v>
      </c>
      <c r="K748" s="32">
        <v>5217</v>
      </c>
      <c r="L748" s="56"/>
      <c r="M748" s="35">
        <f t="shared" si="15"/>
        <v>3079</v>
      </c>
      <c r="N748" s="35">
        <f t="shared" si="16"/>
        <v>2138</v>
      </c>
      <c r="O748" s="36">
        <f t="shared" si="12"/>
        <v>0.40981406938853748</v>
      </c>
    </row>
    <row r="749" spans="1:15" x14ac:dyDescent="0.25">
      <c r="A749" s="39">
        <v>80603</v>
      </c>
      <c r="B749" s="30" t="s">
        <v>43</v>
      </c>
      <c r="C749" s="73" t="s">
        <v>787</v>
      </c>
      <c r="D749" s="44" t="s">
        <v>790</v>
      </c>
      <c r="E749" s="90">
        <v>4483</v>
      </c>
      <c r="F749" s="32">
        <v>5038</v>
      </c>
      <c r="G749" s="32">
        <f t="shared" si="13"/>
        <v>555</v>
      </c>
      <c r="H749" s="32">
        <v>3708</v>
      </c>
      <c r="I749" s="32">
        <f t="shared" si="14"/>
        <v>1330</v>
      </c>
      <c r="J749" s="75">
        <v>0.26400000000000001</v>
      </c>
      <c r="K749" s="32">
        <v>5026</v>
      </c>
      <c r="L749" s="56"/>
      <c r="M749" s="35">
        <f t="shared" si="15"/>
        <v>3708</v>
      </c>
      <c r="N749" s="35">
        <f t="shared" si="16"/>
        <v>1318</v>
      </c>
      <c r="O749" s="36">
        <f t="shared" si="12"/>
        <v>0.26223637087146834</v>
      </c>
    </row>
    <row r="750" spans="1:15" x14ac:dyDescent="0.25">
      <c r="A750" s="39">
        <v>80604</v>
      </c>
      <c r="B750" s="30" t="s">
        <v>43</v>
      </c>
      <c r="C750" s="73" t="s">
        <v>787</v>
      </c>
      <c r="D750" s="44" t="s">
        <v>791</v>
      </c>
      <c r="E750" s="90">
        <v>6335</v>
      </c>
      <c r="F750" s="32">
        <v>7263</v>
      </c>
      <c r="G750" s="32">
        <f t="shared" si="13"/>
        <v>928</v>
      </c>
      <c r="H750" s="32">
        <v>5559</v>
      </c>
      <c r="I750" s="32">
        <f t="shared" si="14"/>
        <v>1704</v>
      </c>
      <c r="J750" s="75">
        <v>0</v>
      </c>
      <c r="K750" s="32">
        <v>7130</v>
      </c>
      <c r="L750" s="56"/>
      <c r="M750" s="35">
        <f t="shared" si="15"/>
        <v>5559</v>
      </c>
      <c r="N750" s="35">
        <f t="shared" si="16"/>
        <v>1571</v>
      </c>
      <c r="O750" s="36">
        <f t="shared" si="12"/>
        <v>0.22033660589060308</v>
      </c>
    </row>
    <row r="751" spans="1:15" x14ac:dyDescent="0.25">
      <c r="A751" s="39">
        <v>80605</v>
      </c>
      <c r="B751" s="30" t="s">
        <v>43</v>
      </c>
      <c r="C751" s="73" t="s">
        <v>787</v>
      </c>
      <c r="D751" s="44" t="s">
        <v>792</v>
      </c>
      <c r="E751" s="90">
        <v>3394</v>
      </c>
      <c r="F751" s="32">
        <v>3882</v>
      </c>
      <c r="G751" s="32">
        <f t="shared" si="13"/>
        <v>488</v>
      </c>
      <c r="H751" s="32">
        <v>1253</v>
      </c>
      <c r="I751" s="32">
        <f t="shared" si="14"/>
        <v>2629</v>
      </c>
      <c r="J751" s="75">
        <v>0.67720000000000002</v>
      </c>
      <c r="K751" s="32">
        <v>3858</v>
      </c>
      <c r="L751" s="56"/>
      <c r="M751" s="35">
        <f t="shared" si="15"/>
        <v>1253</v>
      </c>
      <c r="N751" s="35">
        <f t="shared" si="16"/>
        <v>2605</v>
      </c>
      <c r="O751" s="36">
        <f t="shared" si="12"/>
        <v>0.67522032141005706</v>
      </c>
    </row>
    <row r="752" spans="1:15" x14ac:dyDescent="0.25">
      <c r="A752" s="39">
        <v>80606</v>
      </c>
      <c r="B752" s="30" t="s">
        <v>43</v>
      </c>
      <c r="C752" s="73" t="s">
        <v>787</v>
      </c>
      <c r="D752" s="44" t="s">
        <v>732</v>
      </c>
      <c r="E752" s="90">
        <v>3969</v>
      </c>
      <c r="F752" s="32">
        <v>4515</v>
      </c>
      <c r="G752" s="32">
        <f t="shared" si="13"/>
        <v>546</v>
      </c>
      <c r="H752" s="32">
        <v>2731</v>
      </c>
      <c r="I752" s="32">
        <f t="shared" si="14"/>
        <v>1784</v>
      </c>
      <c r="J752" s="75">
        <v>0.39510000000000001</v>
      </c>
      <c r="K752" s="32">
        <v>4475</v>
      </c>
      <c r="L752" s="29">
        <v>249</v>
      </c>
      <c r="M752" s="35">
        <f t="shared" si="15"/>
        <v>2980</v>
      </c>
      <c r="N752" s="35">
        <f t="shared" si="16"/>
        <v>1495</v>
      </c>
      <c r="O752" s="36">
        <f t="shared" si="12"/>
        <v>0.33407821229050277</v>
      </c>
    </row>
    <row r="753" spans="1:15" x14ac:dyDescent="0.25">
      <c r="A753" s="39">
        <v>80607</v>
      </c>
      <c r="B753" s="30" t="s">
        <v>43</v>
      </c>
      <c r="C753" s="73" t="s">
        <v>787</v>
      </c>
      <c r="D753" s="44" t="s">
        <v>272</v>
      </c>
      <c r="E753" s="90">
        <v>2530</v>
      </c>
      <c r="F753" s="32">
        <v>2821</v>
      </c>
      <c r="G753" s="32">
        <f t="shared" si="13"/>
        <v>291</v>
      </c>
      <c r="H753" s="32">
        <v>2032</v>
      </c>
      <c r="I753" s="32">
        <f t="shared" si="14"/>
        <v>789</v>
      </c>
      <c r="J753" s="75">
        <v>0.2797</v>
      </c>
      <c r="K753" s="32">
        <v>2808</v>
      </c>
      <c r="L753" s="56"/>
      <c r="M753" s="35">
        <f t="shared" si="15"/>
        <v>2032</v>
      </c>
      <c r="N753" s="35">
        <f t="shared" si="16"/>
        <v>776</v>
      </c>
      <c r="O753" s="36">
        <f t="shared" si="12"/>
        <v>0.27635327635327633</v>
      </c>
    </row>
    <row r="754" spans="1:15" x14ac:dyDescent="0.25">
      <c r="A754" s="39">
        <v>80608</v>
      </c>
      <c r="B754" s="30" t="s">
        <v>43</v>
      </c>
      <c r="C754" s="73" t="s">
        <v>787</v>
      </c>
      <c r="D754" s="44" t="s">
        <v>793</v>
      </c>
      <c r="E754" s="90">
        <v>2238</v>
      </c>
      <c r="F754" s="32">
        <v>2423</v>
      </c>
      <c r="G754" s="32">
        <f t="shared" si="13"/>
        <v>185</v>
      </c>
      <c r="H754" s="39">
        <v>843</v>
      </c>
      <c r="I754" s="32">
        <f t="shared" si="14"/>
        <v>1580</v>
      </c>
      <c r="J754" s="75">
        <v>0.65210000000000001</v>
      </c>
      <c r="K754" s="32">
        <v>2373</v>
      </c>
      <c r="L754" s="56"/>
      <c r="M754" s="34">
        <f t="shared" si="15"/>
        <v>843</v>
      </c>
      <c r="N754" s="35">
        <f t="shared" si="16"/>
        <v>1530</v>
      </c>
      <c r="O754" s="36">
        <f t="shared" si="12"/>
        <v>0.64475347661188365</v>
      </c>
    </row>
    <row r="755" spans="1:15" x14ac:dyDescent="0.25">
      <c r="A755" s="39">
        <v>80701</v>
      </c>
      <c r="B755" s="30" t="s">
        <v>43</v>
      </c>
      <c r="C755" s="73" t="s">
        <v>794</v>
      </c>
      <c r="D755" s="44" t="s">
        <v>137</v>
      </c>
      <c r="E755" s="90">
        <v>10909</v>
      </c>
      <c r="F755" s="32">
        <v>11572</v>
      </c>
      <c r="G755" s="32">
        <f t="shared" si="13"/>
        <v>663</v>
      </c>
      <c r="H755" s="32">
        <v>5004</v>
      </c>
      <c r="I755" s="32">
        <f t="shared" si="14"/>
        <v>6568</v>
      </c>
      <c r="J755" s="75">
        <v>0</v>
      </c>
      <c r="K755" s="32">
        <v>11059</v>
      </c>
      <c r="L755" s="29">
        <v>69</v>
      </c>
      <c r="M755" s="35">
        <f t="shared" si="15"/>
        <v>5073</v>
      </c>
      <c r="N755" s="35">
        <f t="shared" si="16"/>
        <v>5986</v>
      </c>
      <c r="O755" s="36">
        <f t="shared" si="12"/>
        <v>0.54127859661813904</v>
      </c>
    </row>
    <row r="756" spans="1:15" x14ac:dyDescent="0.25">
      <c r="A756" s="39">
        <v>80702</v>
      </c>
      <c r="B756" s="30" t="s">
        <v>43</v>
      </c>
      <c r="C756" s="73" t="s">
        <v>794</v>
      </c>
      <c r="D756" s="44" t="s">
        <v>795</v>
      </c>
      <c r="E756" s="90">
        <v>3625</v>
      </c>
      <c r="F756" s="32">
        <v>4158</v>
      </c>
      <c r="G756" s="32">
        <f t="shared" si="13"/>
        <v>533</v>
      </c>
      <c r="H756" s="32">
        <v>2123</v>
      </c>
      <c r="I756" s="32">
        <f t="shared" si="14"/>
        <v>2035</v>
      </c>
      <c r="J756" s="75">
        <v>0.4894</v>
      </c>
      <c r="K756" s="80">
        <v>4119</v>
      </c>
      <c r="L756" s="29">
        <v>561</v>
      </c>
      <c r="M756" s="35">
        <f t="shared" si="15"/>
        <v>2684</v>
      </c>
      <c r="N756" s="35">
        <f t="shared" si="16"/>
        <v>1435</v>
      </c>
      <c r="O756" s="36">
        <f t="shared" si="12"/>
        <v>0.34838553046856036</v>
      </c>
    </row>
    <row r="757" spans="1:15" x14ac:dyDescent="0.25">
      <c r="A757" s="39">
        <v>80703</v>
      </c>
      <c r="B757" s="30" t="s">
        <v>43</v>
      </c>
      <c r="C757" s="73" t="s">
        <v>794</v>
      </c>
      <c r="D757" s="44" t="s">
        <v>796</v>
      </c>
      <c r="E757" s="78">
        <v>6006</v>
      </c>
      <c r="F757" s="32">
        <v>6596</v>
      </c>
      <c r="G757" s="32">
        <f t="shared" si="13"/>
        <v>590</v>
      </c>
      <c r="H757" s="32">
        <v>6534</v>
      </c>
      <c r="I757" s="32">
        <f t="shared" si="14"/>
        <v>62</v>
      </c>
      <c r="J757" s="75">
        <v>0</v>
      </c>
      <c r="K757" s="65">
        <v>6556</v>
      </c>
      <c r="L757" s="29">
        <v>0</v>
      </c>
      <c r="M757" s="35">
        <f t="shared" si="15"/>
        <v>6534</v>
      </c>
      <c r="N757" s="35">
        <f t="shared" si="16"/>
        <v>22</v>
      </c>
      <c r="O757" s="36">
        <f t="shared" si="12"/>
        <v>3.3557046979865771E-3</v>
      </c>
    </row>
    <row r="758" spans="1:15" x14ac:dyDescent="0.25">
      <c r="A758" s="39">
        <v>80704</v>
      </c>
      <c r="B758" s="30" t="s">
        <v>43</v>
      </c>
      <c r="C758" s="73" t="s">
        <v>794</v>
      </c>
      <c r="D758" s="44" t="s">
        <v>797</v>
      </c>
      <c r="E758" s="90">
        <v>6683</v>
      </c>
      <c r="F758" s="32">
        <v>7228</v>
      </c>
      <c r="G758" s="32">
        <f t="shared" si="13"/>
        <v>545</v>
      </c>
      <c r="H758" s="32">
        <v>4396</v>
      </c>
      <c r="I758" s="32">
        <f t="shared" si="14"/>
        <v>2832</v>
      </c>
      <c r="J758" s="75">
        <v>0</v>
      </c>
      <c r="K758" s="32">
        <v>7228</v>
      </c>
      <c r="L758" s="29">
        <v>2832</v>
      </c>
      <c r="M758" s="35">
        <f t="shared" si="15"/>
        <v>7228</v>
      </c>
      <c r="N758" s="35">
        <f t="shared" si="16"/>
        <v>0</v>
      </c>
      <c r="O758" s="36">
        <f t="shared" si="12"/>
        <v>0</v>
      </c>
    </row>
    <row r="759" spans="1:15" x14ac:dyDescent="0.25">
      <c r="A759" s="39">
        <v>80705</v>
      </c>
      <c r="B759" s="30" t="s">
        <v>43</v>
      </c>
      <c r="C759" s="73" t="s">
        <v>794</v>
      </c>
      <c r="D759" s="44" t="s">
        <v>798</v>
      </c>
      <c r="E759" s="90">
        <v>10091</v>
      </c>
      <c r="F759" s="32">
        <v>12704</v>
      </c>
      <c r="G759" s="32">
        <f t="shared" si="13"/>
        <v>2613</v>
      </c>
      <c r="H759" s="32">
        <v>3748</v>
      </c>
      <c r="I759" s="32">
        <f t="shared" si="14"/>
        <v>8956</v>
      </c>
      <c r="J759" s="75">
        <v>0</v>
      </c>
      <c r="K759" s="32">
        <v>12798</v>
      </c>
      <c r="L759" s="29">
        <v>2515</v>
      </c>
      <c r="M759" s="35">
        <f t="shared" si="15"/>
        <v>6263</v>
      </c>
      <c r="N759" s="35">
        <f t="shared" si="16"/>
        <v>6535</v>
      </c>
      <c r="O759" s="36">
        <f t="shared" si="12"/>
        <v>0.51062666041568994</v>
      </c>
    </row>
    <row r="760" spans="1:15" x14ac:dyDescent="0.25">
      <c r="A760" s="39">
        <v>80706</v>
      </c>
      <c r="B760" s="30" t="s">
        <v>43</v>
      </c>
      <c r="C760" s="73" t="s">
        <v>794</v>
      </c>
      <c r="D760" s="44" t="s">
        <v>799</v>
      </c>
      <c r="E760" s="90">
        <v>3958</v>
      </c>
      <c r="F760" s="32">
        <v>4462</v>
      </c>
      <c r="G760" s="32">
        <f t="shared" si="13"/>
        <v>504</v>
      </c>
      <c r="H760" s="32">
        <v>3182</v>
      </c>
      <c r="I760" s="32">
        <f t="shared" si="14"/>
        <v>1280</v>
      </c>
      <c r="J760" s="75">
        <v>0</v>
      </c>
      <c r="K760" s="32">
        <v>4322</v>
      </c>
      <c r="L760" s="56"/>
      <c r="M760" s="35">
        <f t="shared" si="15"/>
        <v>3182</v>
      </c>
      <c r="N760" s="35">
        <f t="shared" si="16"/>
        <v>1140</v>
      </c>
      <c r="O760" s="36">
        <f t="shared" si="12"/>
        <v>0.26376677464136972</v>
      </c>
    </row>
    <row r="761" spans="1:15" x14ac:dyDescent="0.25">
      <c r="A761" s="39">
        <v>80707</v>
      </c>
      <c r="B761" s="30" t="s">
        <v>43</v>
      </c>
      <c r="C761" s="73" t="s">
        <v>794</v>
      </c>
      <c r="D761" s="44" t="s">
        <v>800</v>
      </c>
      <c r="E761" s="90">
        <v>3681</v>
      </c>
      <c r="F761" s="32">
        <v>4036</v>
      </c>
      <c r="G761" s="32">
        <f t="shared" si="13"/>
        <v>355</v>
      </c>
      <c r="H761" s="32">
        <v>2115</v>
      </c>
      <c r="I761" s="32">
        <f t="shared" si="14"/>
        <v>1921</v>
      </c>
      <c r="J761" s="75">
        <v>0</v>
      </c>
      <c r="K761" s="32">
        <v>4010</v>
      </c>
      <c r="L761" s="56"/>
      <c r="M761" s="35">
        <f t="shared" si="15"/>
        <v>2115</v>
      </c>
      <c r="N761" s="35">
        <f t="shared" si="16"/>
        <v>1895</v>
      </c>
      <c r="O761" s="36">
        <f t="shared" si="12"/>
        <v>0.47256857855361595</v>
      </c>
    </row>
    <row r="762" spans="1:15" x14ac:dyDescent="0.25">
      <c r="A762" s="39">
        <v>80708</v>
      </c>
      <c r="B762" s="30" t="s">
        <v>43</v>
      </c>
      <c r="C762" s="73" t="s">
        <v>794</v>
      </c>
      <c r="D762" s="44" t="s">
        <v>801</v>
      </c>
      <c r="E762" s="90">
        <v>4390</v>
      </c>
      <c r="F762" s="32">
        <v>4723</v>
      </c>
      <c r="G762" s="32">
        <f t="shared" si="13"/>
        <v>333</v>
      </c>
      <c r="H762" s="32">
        <v>2407</v>
      </c>
      <c r="I762" s="32">
        <f t="shared" si="14"/>
        <v>2316</v>
      </c>
      <c r="J762" s="75">
        <v>0</v>
      </c>
      <c r="K762" s="80">
        <v>4409</v>
      </c>
      <c r="L762" s="29">
        <v>1000</v>
      </c>
      <c r="M762" s="35">
        <f t="shared" si="15"/>
        <v>3407</v>
      </c>
      <c r="N762" s="35">
        <f t="shared" si="16"/>
        <v>1002</v>
      </c>
      <c r="O762" s="36">
        <f t="shared" si="12"/>
        <v>0.22726241778180994</v>
      </c>
    </row>
    <row r="763" spans="1:15" x14ac:dyDescent="0.25">
      <c r="A763" s="39">
        <v>80801</v>
      </c>
      <c r="B763" s="30" t="s">
        <v>43</v>
      </c>
      <c r="C763" s="73" t="s">
        <v>802</v>
      </c>
      <c r="D763" s="44" t="s">
        <v>802</v>
      </c>
      <c r="E763" s="90">
        <v>3527</v>
      </c>
      <c r="F763" s="32">
        <v>3986</v>
      </c>
      <c r="G763" s="32">
        <f t="shared" si="13"/>
        <v>459</v>
      </c>
      <c r="H763" s="32">
        <v>3547</v>
      </c>
      <c r="I763" s="32">
        <f t="shared" si="14"/>
        <v>439</v>
      </c>
      <c r="J763" s="75">
        <v>0</v>
      </c>
      <c r="K763" s="65">
        <v>3986</v>
      </c>
      <c r="L763" s="29">
        <v>439</v>
      </c>
      <c r="M763" s="35">
        <f t="shared" si="15"/>
        <v>3986</v>
      </c>
      <c r="N763" s="35">
        <f t="shared" si="16"/>
        <v>0</v>
      </c>
      <c r="O763" s="36">
        <f t="shared" si="12"/>
        <v>0</v>
      </c>
    </row>
    <row r="764" spans="1:15" x14ac:dyDescent="0.25">
      <c r="A764" s="39">
        <v>80802</v>
      </c>
      <c r="B764" s="30" t="s">
        <v>43</v>
      </c>
      <c r="C764" s="73" t="s">
        <v>802</v>
      </c>
      <c r="D764" s="44" t="s">
        <v>803</v>
      </c>
      <c r="E764" s="91">
        <v>723</v>
      </c>
      <c r="F764" s="39">
        <v>896</v>
      </c>
      <c r="G764" s="39">
        <f t="shared" si="13"/>
        <v>173</v>
      </c>
      <c r="H764" s="39">
        <v>472</v>
      </c>
      <c r="I764" s="39">
        <f t="shared" si="14"/>
        <v>424</v>
      </c>
      <c r="J764" s="75">
        <v>0.47320000000000001</v>
      </c>
      <c r="K764" s="39">
        <v>872</v>
      </c>
      <c r="L764" s="56"/>
      <c r="M764" s="34">
        <f t="shared" si="15"/>
        <v>472</v>
      </c>
      <c r="N764" s="34">
        <f t="shared" si="16"/>
        <v>400</v>
      </c>
      <c r="O764" s="36">
        <f t="shared" si="12"/>
        <v>0.45871559633027525</v>
      </c>
    </row>
    <row r="765" spans="1:15" x14ac:dyDescent="0.25">
      <c r="A765" s="39">
        <v>80803</v>
      </c>
      <c r="B765" s="30" t="s">
        <v>43</v>
      </c>
      <c r="C765" s="73" t="s">
        <v>802</v>
      </c>
      <c r="D765" s="44" t="s">
        <v>475</v>
      </c>
      <c r="E765" s="90">
        <v>8850</v>
      </c>
      <c r="F765" s="32">
        <v>10236</v>
      </c>
      <c r="G765" s="32">
        <f t="shared" si="13"/>
        <v>1386</v>
      </c>
      <c r="H765" s="32">
        <v>5349</v>
      </c>
      <c r="I765" s="32">
        <f t="shared" si="14"/>
        <v>4887</v>
      </c>
      <c r="J765" s="75">
        <v>0</v>
      </c>
      <c r="K765" s="32">
        <v>9824</v>
      </c>
      <c r="L765" s="56"/>
      <c r="M765" s="35">
        <f t="shared" si="15"/>
        <v>5349</v>
      </c>
      <c r="N765" s="35">
        <f t="shared" si="16"/>
        <v>4475</v>
      </c>
      <c r="O765" s="36">
        <f t="shared" si="12"/>
        <v>0.45551710097719872</v>
      </c>
    </row>
    <row r="766" spans="1:15" x14ac:dyDescent="0.25">
      <c r="A766" s="39">
        <v>80804</v>
      </c>
      <c r="B766" s="30" t="s">
        <v>43</v>
      </c>
      <c r="C766" s="73" t="s">
        <v>802</v>
      </c>
      <c r="D766" s="44" t="s">
        <v>804</v>
      </c>
      <c r="E766" s="90">
        <v>954</v>
      </c>
      <c r="F766" s="32">
        <v>1035</v>
      </c>
      <c r="G766" s="32">
        <f t="shared" si="13"/>
        <v>81</v>
      </c>
      <c r="H766" s="39">
        <v>396</v>
      </c>
      <c r="I766" s="32">
        <f t="shared" si="14"/>
        <v>639</v>
      </c>
      <c r="J766" s="75">
        <v>0</v>
      </c>
      <c r="K766" s="81">
        <v>995</v>
      </c>
      <c r="L766" s="56"/>
      <c r="M766" s="34">
        <f t="shared" si="15"/>
        <v>396</v>
      </c>
      <c r="N766" s="34">
        <f t="shared" si="16"/>
        <v>599</v>
      </c>
      <c r="O766" s="36">
        <f t="shared" si="12"/>
        <v>0.60201005025125631</v>
      </c>
    </row>
    <row r="767" spans="1:15" x14ac:dyDescent="0.25">
      <c r="A767" s="39">
        <v>80805</v>
      </c>
      <c r="B767" s="30" t="s">
        <v>43</v>
      </c>
      <c r="C767" s="73" t="s">
        <v>802</v>
      </c>
      <c r="D767" s="44" t="s">
        <v>805</v>
      </c>
      <c r="E767" s="90">
        <v>1751</v>
      </c>
      <c r="F767" s="32">
        <v>1677</v>
      </c>
      <c r="G767" s="32">
        <f t="shared" si="13"/>
        <v>-74</v>
      </c>
      <c r="H767" s="32">
        <v>1445</v>
      </c>
      <c r="I767" s="32">
        <f t="shared" si="14"/>
        <v>232</v>
      </c>
      <c r="J767" s="75">
        <v>0.13830000000000001</v>
      </c>
      <c r="K767" s="65">
        <v>1677</v>
      </c>
      <c r="L767" s="29">
        <v>232</v>
      </c>
      <c r="M767" s="35">
        <f t="shared" si="15"/>
        <v>1677</v>
      </c>
      <c r="N767" s="35">
        <f t="shared" si="16"/>
        <v>0</v>
      </c>
      <c r="O767" s="36">
        <f t="shared" si="12"/>
        <v>0</v>
      </c>
    </row>
    <row r="768" spans="1:15" x14ac:dyDescent="0.25">
      <c r="A768" s="39">
        <v>80806</v>
      </c>
      <c r="B768" s="30" t="s">
        <v>43</v>
      </c>
      <c r="C768" s="73" t="s">
        <v>802</v>
      </c>
      <c r="D768" s="44" t="s">
        <v>806</v>
      </c>
      <c r="E768" s="90">
        <v>2670</v>
      </c>
      <c r="F768" s="32">
        <v>2896</v>
      </c>
      <c r="G768" s="32">
        <f t="shared" si="13"/>
        <v>226</v>
      </c>
      <c r="H768" s="32">
        <v>1846</v>
      </c>
      <c r="I768" s="32">
        <f t="shared" si="14"/>
        <v>1050</v>
      </c>
      <c r="J768" s="75">
        <v>0.36259999999999998</v>
      </c>
      <c r="K768" s="32">
        <v>2824</v>
      </c>
      <c r="L768" s="56"/>
      <c r="M768" s="35">
        <f t="shared" si="15"/>
        <v>1846</v>
      </c>
      <c r="N768" s="35">
        <f t="shared" si="16"/>
        <v>978</v>
      </c>
      <c r="O768" s="36">
        <f t="shared" si="12"/>
        <v>0.34631728045325777</v>
      </c>
    </row>
    <row r="769" spans="1:15" x14ac:dyDescent="0.25">
      <c r="A769" s="39">
        <v>80807</v>
      </c>
      <c r="B769" s="30" t="s">
        <v>43</v>
      </c>
      <c r="C769" s="73" t="s">
        <v>802</v>
      </c>
      <c r="D769" s="44" t="s">
        <v>807</v>
      </c>
      <c r="E769" s="90">
        <v>1496</v>
      </c>
      <c r="F769" s="32">
        <v>1640</v>
      </c>
      <c r="G769" s="32">
        <f t="shared" si="13"/>
        <v>144</v>
      </c>
      <c r="H769" s="39">
        <v>889</v>
      </c>
      <c r="I769" s="32">
        <f t="shared" si="14"/>
        <v>751</v>
      </c>
      <c r="J769" s="75">
        <v>0</v>
      </c>
      <c r="K769" s="32">
        <v>1566</v>
      </c>
      <c r="L769" s="56"/>
      <c r="M769" s="34">
        <f t="shared" si="15"/>
        <v>889</v>
      </c>
      <c r="N769" s="35">
        <f t="shared" si="16"/>
        <v>677</v>
      </c>
      <c r="O769" s="36">
        <f t="shared" si="12"/>
        <v>0.4323116219667944</v>
      </c>
    </row>
    <row r="770" spans="1:15" x14ac:dyDescent="0.25">
      <c r="A770" s="39">
        <v>80808</v>
      </c>
      <c r="B770" s="30" t="s">
        <v>43</v>
      </c>
      <c r="C770" s="73" t="s">
        <v>802</v>
      </c>
      <c r="D770" s="44" t="s">
        <v>808</v>
      </c>
      <c r="E770" s="90">
        <v>1819</v>
      </c>
      <c r="F770" s="32">
        <v>2023</v>
      </c>
      <c r="G770" s="32">
        <f t="shared" si="13"/>
        <v>204</v>
      </c>
      <c r="H770" s="32">
        <v>1137</v>
      </c>
      <c r="I770" s="32">
        <f t="shared" si="14"/>
        <v>886</v>
      </c>
      <c r="J770" s="75">
        <v>0.438</v>
      </c>
      <c r="K770" s="32">
        <v>1981</v>
      </c>
      <c r="L770" s="56"/>
      <c r="M770" s="35">
        <f t="shared" si="15"/>
        <v>1137</v>
      </c>
      <c r="N770" s="35">
        <f t="shared" si="16"/>
        <v>844</v>
      </c>
      <c r="O770" s="36">
        <f t="shared" si="12"/>
        <v>0.42604745078243311</v>
      </c>
    </row>
    <row r="771" spans="1:15" x14ac:dyDescent="0.25">
      <c r="A771" s="39">
        <v>80901</v>
      </c>
      <c r="B771" s="30" t="s">
        <v>43</v>
      </c>
      <c r="C771" s="73" t="s">
        <v>809</v>
      </c>
      <c r="D771" s="44" t="s">
        <v>810</v>
      </c>
      <c r="E771" s="90">
        <v>3479</v>
      </c>
      <c r="F771" s="32">
        <v>6836</v>
      </c>
      <c r="G771" s="32">
        <f t="shared" si="13"/>
        <v>3357</v>
      </c>
      <c r="H771" s="32">
        <v>3840</v>
      </c>
      <c r="I771" s="32">
        <f t="shared" si="14"/>
        <v>2996</v>
      </c>
      <c r="J771" s="75">
        <v>0</v>
      </c>
      <c r="K771" s="32">
        <v>6893</v>
      </c>
      <c r="L771" s="29">
        <v>367</v>
      </c>
      <c r="M771" s="35">
        <f t="shared" si="15"/>
        <v>4207</v>
      </c>
      <c r="N771" s="35">
        <f t="shared" si="16"/>
        <v>2686</v>
      </c>
      <c r="O771" s="36">
        <f t="shared" si="12"/>
        <v>0.3896706804004062</v>
      </c>
    </row>
    <row r="772" spans="1:15" x14ac:dyDescent="0.25">
      <c r="A772" s="39">
        <v>80902</v>
      </c>
      <c r="B772" s="30" t="s">
        <v>43</v>
      </c>
      <c r="C772" s="73" t="s">
        <v>809</v>
      </c>
      <c r="D772" s="44" t="s">
        <v>1852</v>
      </c>
      <c r="E772" s="90">
        <v>19187</v>
      </c>
      <c r="F772" s="32">
        <v>26006</v>
      </c>
      <c r="G772" s="32">
        <f t="shared" si="13"/>
        <v>6819</v>
      </c>
      <c r="H772" s="32">
        <v>15092</v>
      </c>
      <c r="I772" s="32">
        <f t="shared" si="14"/>
        <v>10914</v>
      </c>
      <c r="J772" s="75">
        <v>0</v>
      </c>
      <c r="K772" s="32">
        <v>25281</v>
      </c>
      <c r="L772" s="29">
        <v>2170</v>
      </c>
      <c r="M772" s="35">
        <f t="shared" si="15"/>
        <v>17262</v>
      </c>
      <c r="N772" s="35">
        <f t="shared" si="16"/>
        <v>8019</v>
      </c>
      <c r="O772" s="36">
        <f t="shared" si="12"/>
        <v>0.31719473122107511</v>
      </c>
    </row>
    <row r="773" spans="1:15" x14ac:dyDescent="0.25">
      <c r="A773" s="39">
        <v>80903</v>
      </c>
      <c r="B773" s="30" t="s">
        <v>43</v>
      </c>
      <c r="C773" s="73" t="s">
        <v>809</v>
      </c>
      <c r="D773" s="44" t="s">
        <v>812</v>
      </c>
      <c r="E773" s="90">
        <v>4465</v>
      </c>
      <c r="F773" s="32">
        <v>5525</v>
      </c>
      <c r="G773" s="32">
        <f t="shared" si="13"/>
        <v>1060</v>
      </c>
      <c r="H773" s="32">
        <v>4336</v>
      </c>
      <c r="I773" s="32">
        <f t="shared" si="14"/>
        <v>1189</v>
      </c>
      <c r="J773" s="75">
        <v>0</v>
      </c>
      <c r="K773" s="80">
        <v>5487</v>
      </c>
      <c r="L773" s="56"/>
      <c r="M773" s="35">
        <f t="shared" si="15"/>
        <v>4336</v>
      </c>
      <c r="N773" s="35">
        <f t="shared" si="16"/>
        <v>1151</v>
      </c>
      <c r="O773" s="36">
        <f t="shared" si="12"/>
        <v>0.20976854383087298</v>
      </c>
    </row>
    <row r="774" spans="1:15" x14ac:dyDescent="0.25">
      <c r="A774" s="39">
        <v>80904</v>
      </c>
      <c r="B774" s="30" t="s">
        <v>43</v>
      </c>
      <c r="C774" s="73" t="s">
        <v>809</v>
      </c>
      <c r="D774" s="44" t="s">
        <v>813</v>
      </c>
      <c r="E774" s="90">
        <v>3600</v>
      </c>
      <c r="F774" s="32">
        <v>5336</v>
      </c>
      <c r="G774" s="32">
        <f t="shared" si="13"/>
        <v>1736</v>
      </c>
      <c r="H774" s="32">
        <v>5331</v>
      </c>
      <c r="I774" s="32">
        <f t="shared" si="14"/>
        <v>5</v>
      </c>
      <c r="J774" s="75">
        <v>0</v>
      </c>
      <c r="K774" s="65">
        <v>5336</v>
      </c>
      <c r="L774" s="29">
        <v>5</v>
      </c>
      <c r="M774" s="35">
        <f t="shared" si="15"/>
        <v>5336</v>
      </c>
      <c r="N774" s="35">
        <f t="shared" si="16"/>
        <v>0</v>
      </c>
      <c r="O774" s="36">
        <f t="shared" si="12"/>
        <v>0</v>
      </c>
    </row>
    <row r="775" spans="1:15" x14ac:dyDescent="0.25">
      <c r="A775" s="39">
        <v>80905</v>
      </c>
      <c r="B775" s="30" t="s">
        <v>43</v>
      </c>
      <c r="C775" s="73" t="s">
        <v>809</v>
      </c>
      <c r="D775" s="44" t="s">
        <v>385</v>
      </c>
      <c r="E775" s="90">
        <v>4002</v>
      </c>
      <c r="F775" s="32">
        <v>6025</v>
      </c>
      <c r="G775" s="32">
        <f t="shared" si="13"/>
        <v>2023</v>
      </c>
      <c r="H775" s="32">
        <v>2728</v>
      </c>
      <c r="I775" s="32">
        <f t="shared" si="14"/>
        <v>3297</v>
      </c>
      <c r="J775" s="75">
        <v>0.54720000000000002</v>
      </c>
      <c r="K775" s="32">
        <v>5985</v>
      </c>
      <c r="L775" s="56"/>
      <c r="M775" s="35">
        <f t="shared" si="15"/>
        <v>2728</v>
      </c>
      <c r="N775" s="35">
        <f t="shared" si="16"/>
        <v>3257</v>
      </c>
      <c r="O775" s="36">
        <f t="shared" ref="O775:O1029" si="17">N775/K775</f>
        <v>0.54419381787802845</v>
      </c>
    </row>
    <row r="776" spans="1:15" x14ac:dyDescent="0.25">
      <c r="A776" s="39">
        <v>80906</v>
      </c>
      <c r="B776" s="30" t="s">
        <v>43</v>
      </c>
      <c r="C776" s="73" t="s">
        <v>809</v>
      </c>
      <c r="D776" s="44" t="s">
        <v>814</v>
      </c>
      <c r="E776" s="90">
        <v>12948</v>
      </c>
      <c r="F776" s="32">
        <v>15187</v>
      </c>
      <c r="G776" s="32">
        <f t="shared" ref="G776:G1030" si="18">F776-E776</f>
        <v>2239</v>
      </c>
      <c r="H776" s="32">
        <v>8458</v>
      </c>
      <c r="I776" s="32">
        <f t="shared" ref="I776:I1030" si="19">F776-H776</f>
        <v>6729</v>
      </c>
      <c r="J776" s="75">
        <v>0</v>
      </c>
      <c r="K776" s="32">
        <v>15150</v>
      </c>
      <c r="L776" s="29">
        <v>148</v>
      </c>
      <c r="M776" s="35">
        <f t="shared" ref="M776:M1030" si="20">H776+L776</f>
        <v>8606</v>
      </c>
      <c r="N776" s="35">
        <f t="shared" ref="N776:N1030" si="21">K776-M776</f>
        <v>6544</v>
      </c>
      <c r="O776" s="36">
        <f t="shared" si="17"/>
        <v>0.43194719471947196</v>
      </c>
    </row>
    <row r="777" spans="1:15" x14ac:dyDescent="0.25">
      <c r="A777" s="39">
        <v>80907</v>
      </c>
      <c r="B777" s="30" t="s">
        <v>43</v>
      </c>
      <c r="C777" s="73" t="s">
        <v>809</v>
      </c>
      <c r="D777" s="44" t="s">
        <v>815</v>
      </c>
      <c r="E777" s="90">
        <v>10011</v>
      </c>
      <c r="F777" s="32">
        <v>11575</v>
      </c>
      <c r="G777" s="32">
        <f t="shared" si="18"/>
        <v>1564</v>
      </c>
      <c r="H777" s="32">
        <v>8657</v>
      </c>
      <c r="I777" s="32">
        <f t="shared" si="19"/>
        <v>2918</v>
      </c>
      <c r="J777" s="75">
        <v>0</v>
      </c>
      <c r="K777" s="32">
        <v>11710</v>
      </c>
      <c r="L777" s="29">
        <v>112</v>
      </c>
      <c r="M777" s="35">
        <f t="shared" si="20"/>
        <v>8769</v>
      </c>
      <c r="N777" s="35">
        <f t="shared" si="21"/>
        <v>2941</v>
      </c>
      <c r="O777" s="36">
        <f t="shared" si="17"/>
        <v>0.25115286080273269</v>
      </c>
    </row>
    <row r="778" spans="1:15" x14ac:dyDescent="0.25">
      <c r="A778" s="39">
        <v>80908</v>
      </c>
      <c r="B778" s="30" t="s">
        <v>43</v>
      </c>
      <c r="C778" s="73" t="s">
        <v>809</v>
      </c>
      <c r="D778" s="44" t="s">
        <v>816</v>
      </c>
      <c r="E778" s="90">
        <v>5559</v>
      </c>
      <c r="F778" s="32">
        <v>6969</v>
      </c>
      <c r="G778" s="32">
        <f t="shared" si="18"/>
        <v>1410</v>
      </c>
      <c r="H778" s="32">
        <v>6180</v>
      </c>
      <c r="I778" s="32">
        <f t="shared" si="19"/>
        <v>789</v>
      </c>
      <c r="J778" s="75">
        <v>0</v>
      </c>
      <c r="K778" s="32">
        <v>6945</v>
      </c>
      <c r="L778" s="29">
        <v>0</v>
      </c>
      <c r="M778" s="35">
        <f t="shared" si="20"/>
        <v>6180</v>
      </c>
      <c r="N778" s="35">
        <f t="shared" si="21"/>
        <v>765</v>
      </c>
      <c r="O778" s="36">
        <f t="shared" si="17"/>
        <v>0.1101511879049676</v>
      </c>
    </row>
    <row r="779" spans="1:15" x14ac:dyDescent="0.25">
      <c r="A779" s="39">
        <v>80909</v>
      </c>
      <c r="B779" s="30" t="s">
        <v>43</v>
      </c>
      <c r="C779" s="73" t="s">
        <v>809</v>
      </c>
      <c r="D779" s="44" t="s">
        <v>403</v>
      </c>
      <c r="E779" s="90">
        <v>9065</v>
      </c>
      <c r="F779" s="32">
        <v>10359</v>
      </c>
      <c r="G779" s="32">
        <f t="shared" si="18"/>
        <v>1294</v>
      </c>
      <c r="H779" s="32">
        <v>6164</v>
      </c>
      <c r="I779" s="32">
        <f t="shared" si="19"/>
        <v>4195</v>
      </c>
      <c r="J779" s="75">
        <v>0</v>
      </c>
      <c r="K779" s="32">
        <v>10240</v>
      </c>
      <c r="L779" s="29">
        <v>1971</v>
      </c>
      <c r="M779" s="35">
        <f t="shared" si="20"/>
        <v>8135</v>
      </c>
      <c r="N779" s="35">
        <f t="shared" si="21"/>
        <v>2105</v>
      </c>
      <c r="O779" s="36">
        <f t="shared" si="17"/>
        <v>0.20556640625</v>
      </c>
    </row>
    <row r="780" spans="1:15" x14ac:dyDescent="0.25">
      <c r="A780" s="39">
        <v>80910</v>
      </c>
      <c r="B780" s="30" t="s">
        <v>43</v>
      </c>
      <c r="C780" s="73" t="s">
        <v>809</v>
      </c>
      <c r="D780" s="44" t="s">
        <v>818</v>
      </c>
      <c r="E780" s="90">
        <v>5238</v>
      </c>
      <c r="F780" s="32">
        <v>5851</v>
      </c>
      <c r="G780" s="32">
        <f t="shared" si="18"/>
        <v>613</v>
      </c>
      <c r="H780" s="32">
        <v>4879</v>
      </c>
      <c r="I780" s="32">
        <f t="shared" si="19"/>
        <v>972</v>
      </c>
      <c r="J780" s="75">
        <v>0</v>
      </c>
      <c r="K780" s="32">
        <v>5851</v>
      </c>
      <c r="L780" s="29">
        <v>972</v>
      </c>
      <c r="M780" s="35">
        <f t="shared" si="20"/>
        <v>5851</v>
      </c>
      <c r="N780" s="35">
        <f t="shared" si="21"/>
        <v>0</v>
      </c>
      <c r="O780" s="36">
        <f t="shared" si="17"/>
        <v>0</v>
      </c>
    </row>
    <row r="781" spans="1:15" x14ac:dyDescent="0.25">
      <c r="A781" s="39">
        <v>80911</v>
      </c>
      <c r="B781" s="30" t="s">
        <v>43</v>
      </c>
      <c r="C781" s="73" t="s">
        <v>809</v>
      </c>
      <c r="D781" s="44" t="s">
        <v>819</v>
      </c>
      <c r="E781" s="90">
        <v>4158</v>
      </c>
      <c r="F781" s="32">
        <v>4979</v>
      </c>
      <c r="G781" s="32">
        <f t="shared" si="18"/>
        <v>821</v>
      </c>
      <c r="H781" s="32">
        <v>1168</v>
      </c>
      <c r="I781" s="32">
        <f t="shared" si="19"/>
        <v>3811</v>
      </c>
      <c r="J781" s="75">
        <v>0</v>
      </c>
      <c r="K781" s="32">
        <v>5031</v>
      </c>
      <c r="L781" s="56"/>
      <c r="M781" s="35">
        <f t="shared" si="20"/>
        <v>1168</v>
      </c>
      <c r="N781" s="35">
        <f t="shared" si="21"/>
        <v>3863</v>
      </c>
      <c r="O781" s="36">
        <f t="shared" si="17"/>
        <v>0.7678393957463725</v>
      </c>
    </row>
    <row r="782" spans="1:15" x14ac:dyDescent="0.25">
      <c r="A782" s="39">
        <v>80912</v>
      </c>
      <c r="B782" s="30" t="s">
        <v>43</v>
      </c>
      <c r="C782" s="73" t="s">
        <v>809</v>
      </c>
      <c r="D782" s="44" t="s">
        <v>1853</v>
      </c>
      <c r="E782" s="90">
        <v>1802</v>
      </c>
      <c r="F782" s="32">
        <v>2365</v>
      </c>
      <c r="G782" s="32">
        <f t="shared" si="18"/>
        <v>563</v>
      </c>
      <c r="H782" s="32">
        <v>1088</v>
      </c>
      <c r="I782" s="32">
        <f t="shared" si="19"/>
        <v>1277</v>
      </c>
      <c r="J782" s="75">
        <v>0.54</v>
      </c>
      <c r="K782" s="32">
        <v>2391</v>
      </c>
      <c r="L782" s="29">
        <v>1277</v>
      </c>
      <c r="M782" s="35">
        <f t="shared" si="20"/>
        <v>2365</v>
      </c>
      <c r="N782" s="35">
        <f t="shared" si="21"/>
        <v>26</v>
      </c>
      <c r="O782" s="36">
        <f t="shared" si="17"/>
        <v>1.0874111250522794E-2</v>
      </c>
    </row>
    <row r="783" spans="1:15" x14ac:dyDescent="0.25">
      <c r="A783" s="39">
        <v>80913</v>
      </c>
      <c r="B783" s="30" t="s">
        <v>43</v>
      </c>
      <c r="C783" s="73" t="s">
        <v>809</v>
      </c>
      <c r="D783" s="44" t="s">
        <v>821</v>
      </c>
      <c r="E783" s="90">
        <v>1952</v>
      </c>
      <c r="F783" s="32">
        <v>2350</v>
      </c>
      <c r="G783" s="32">
        <f t="shared" si="18"/>
        <v>398</v>
      </c>
      <c r="H783" s="32">
        <v>1114</v>
      </c>
      <c r="I783" s="32">
        <f t="shared" si="19"/>
        <v>1236</v>
      </c>
      <c r="J783" s="75">
        <v>0.52600000000000002</v>
      </c>
      <c r="K783" s="32">
        <v>2369</v>
      </c>
      <c r="L783" s="29">
        <v>50</v>
      </c>
      <c r="M783" s="35">
        <f t="shared" si="20"/>
        <v>1164</v>
      </c>
      <c r="N783" s="35">
        <f t="shared" si="21"/>
        <v>1205</v>
      </c>
      <c r="O783" s="36">
        <f t="shared" si="17"/>
        <v>0.50865344027015613</v>
      </c>
    </row>
    <row r="784" spans="1:15" x14ac:dyDescent="0.25">
      <c r="A784" s="39">
        <v>80914</v>
      </c>
      <c r="B784" s="30" t="s">
        <v>43</v>
      </c>
      <c r="C784" s="73" t="s">
        <v>809</v>
      </c>
      <c r="D784" s="44" t="s">
        <v>1854</v>
      </c>
      <c r="E784" s="90">
        <v>4555</v>
      </c>
      <c r="F784" s="32">
        <v>7553</v>
      </c>
      <c r="G784" s="32">
        <f t="shared" si="18"/>
        <v>2998</v>
      </c>
      <c r="H784" s="39">
        <v>687</v>
      </c>
      <c r="I784" s="32">
        <f t="shared" si="19"/>
        <v>6866</v>
      </c>
      <c r="J784" s="75">
        <v>0.90900000000000003</v>
      </c>
      <c r="K784" s="32">
        <v>7499</v>
      </c>
      <c r="L784" s="56"/>
      <c r="M784" s="34">
        <f t="shared" si="20"/>
        <v>687</v>
      </c>
      <c r="N784" s="35">
        <f t="shared" si="21"/>
        <v>6812</v>
      </c>
      <c r="O784" s="36">
        <f t="shared" si="17"/>
        <v>0.9083877850380051</v>
      </c>
    </row>
    <row r="785" spans="1:15" x14ac:dyDescent="0.25">
      <c r="A785" s="39">
        <v>81001</v>
      </c>
      <c r="B785" s="30" t="s">
        <v>43</v>
      </c>
      <c r="C785" s="73" t="s">
        <v>823</v>
      </c>
      <c r="D785" s="44" t="s">
        <v>823</v>
      </c>
      <c r="E785" s="90">
        <v>2989</v>
      </c>
      <c r="F785" s="32">
        <v>3479</v>
      </c>
      <c r="G785" s="32">
        <f t="shared" si="18"/>
        <v>490</v>
      </c>
      <c r="H785" s="32">
        <v>2611</v>
      </c>
      <c r="I785" s="32">
        <f t="shared" si="19"/>
        <v>868</v>
      </c>
      <c r="J785" s="75">
        <v>0.2495</v>
      </c>
      <c r="K785" s="32">
        <v>3474</v>
      </c>
      <c r="L785" s="29">
        <v>0</v>
      </c>
      <c r="M785" s="35">
        <f t="shared" si="20"/>
        <v>2611</v>
      </c>
      <c r="N785" s="35">
        <f t="shared" si="21"/>
        <v>863</v>
      </c>
      <c r="O785" s="36">
        <f t="shared" si="17"/>
        <v>0.24841681059297641</v>
      </c>
    </row>
    <row r="786" spans="1:15" x14ac:dyDescent="0.25">
      <c r="A786" s="39">
        <v>81002</v>
      </c>
      <c r="B786" s="30" t="s">
        <v>43</v>
      </c>
      <c r="C786" s="73" t="s">
        <v>823</v>
      </c>
      <c r="D786" s="44" t="s">
        <v>824</v>
      </c>
      <c r="E786" s="90">
        <v>2952</v>
      </c>
      <c r="F786" s="32">
        <v>3179</v>
      </c>
      <c r="G786" s="32">
        <f t="shared" si="18"/>
        <v>227</v>
      </c>
      <c r="H786" s="32">
        <v>2583</v>
      </c>
      <c r="I786" s="32">
        <f t="shared" si="19"/>
        <v>596</v>
      </c>
      <c r="J786" s="75">
        <v>0.1875</v>
      </c>
      <c r="K786" s="32">
        <v>3125</v>
      </c>
      <c r="L786" s="56"/>
      <c r="M786" s="35">
        <f t="shared" si="20"/>
        <v>2583</v>
      </c>
      <c r="N786" s="35">
        <f t="shared" si="21"/>
        <v>542</v>
      </c>
      <c r="O786" s="36">
        <f t="shared" si="17"/>
        <v>0.17344000000000001</v>
      </c>
    </row>
    <row r="787" spans="1:15" x14ac:dyDescent="0.25">
      <c r="A787" s="39">
        <v>81003</v>
      </c>
      <c r="B787" s="30" t="s">
        <v>43</v>
      </c>
      <c r="C787" s="73" t="s">
        <v>823</v>
      </c>
      <c r="D787" s="44" t="s">
        <v>825</v>
      </c>
      <c r="E787" s="90">
        <v>2912</v>
      </c>
      <c r="F787" s="32">
        <v>3175</v>
      </c>
      <c r="G787" s="32">
        <f t="shared" si="18"/>
        <v>263</v>
      </c>
      <c r="H787" s="32">
        <v>1407</v>
      </c>
      <c r="I787" s="32">
        <f t="shared" si="19"/>
        <v>1768</v>
      </c>
      <c r="J787" s="75">
        <v>0.55689999999999995</v>
      </c>
      <c r="K787" s="80">
        <v>3121</v>
      </c>
      <c r="L787" s="56"/>
      <c r="M787" s="35">
        <f t="shared" si="20"/>
        <v>1407</v>
      </c>
      <c r="N787" s="35">
        <f t="shared" si="21"/>
        <v>1714</v>
      </c>
      <c r="O787" s="36">
        <f t="shared" si="17"/>
        <v>0.5491829541813521</v>
      </c>
    </row>
    <row r="788" spans="1:15" x14ac:dyDescent="0.25">
      <c r="A788" s="39">
        <v>81004</v>
      </c>
      <c r="B788" s="30" t="s">
        <v>43</v>
      </c>
      <c r="C788" s="73" t="s">
        <v>823</v>
      </c>
      <c r="D788" s="44" t="s">
        <v>826</v>
      </c>
      <c r="E788" s="91">
        <v>963</v>
      </c>
      <c r="F788" s="39">
        <v>974</v>
      </c>
      <c r="G788" s="39">
        <f t="shared" si="18"/>
        <v>11</v>
      </c>
      <c r="H788" s="39">
        <v>916</v>
      </c>
      <c r="I788" s="39">
        <f t="shared" si="19"/>
        <v>58</v>
      </c>
      <c r="J788" s="75">
        <v>5.9499999999999997E-2</v>
      </c>
      <c r="K788" s="29">
        <v>949</v>
      </c>
      <c r="L788" s="56"/>
      <c r="M788" s="34">
        <f t="shared" si="20"/>
        <v>916</v>
      </c>
      <c r="N788" s="34">
        <f t="shared" si="21"/>
        <v>33</v>
      </c>
      <c r="O788" s="36">
        <f t="shared" si="17"/>
        <v>3.4773445732349841E-2</v>
      </c>
    </row>
    <row r="789" spans="1:15" x14ac:dyDescent="0.25">
      <c r="A789" s="39">
        <v>81005</v>
      </c>
      <c r="B789" s="30" t="s">
        <v>43</v>
      </c>
      <c r="C789" s="73" t="s">
        <v>823</v>
      </c>
      <c r="D789" s="44" t="s">
        <v>827</v>
      </c>
      <c r="E789" s="90">
        <v>4783</v>
      </c>
      <c r="F789" s="32">
        <v>5116</v>
      </c>
      <c r="G789" s="32">
        <f t="shared" si="18"/>
        <v>333</v>
      </c>
      <c r="H789" s="32">
        <v>3169</v>
      </c>
      <c r="I789" s="32">
        <f t="shared" si="19"/>
        <v>1947</v>
      </c>
      <c r="J789" s="75">
        <v>0</v>
      </c>
      <c r="K789" s="32">
        <v>5078</v>
      </c>
      <c r="L789" s="29">
        <v>264</v>
      </c>
      <c r="M789" s="35">
        <f t="shared" si="20"/>
        <v>3433</v>
      </c>
      <c r="N789" s="35">
        <f t="shared" si="21"/>
        <v>1645</v>
      </c>
      <c r="O789" s="36">
        <f t="shared" si="17"/>
        <v>0.32394643560456871</v>
      </c>
    </row>
    <row r="790" spans="1:15" x14ac:dyDescent="0.25">
      <c r="A790" s="39">
        <v>81006</v>
      </c>
      <c r="B790" s="30" t="s">
        <v>43</v>
      </c>
      <c r="C790" s="73" t="s">
        <v>823</v>
      </c>
      <c r="D790" s="44" t="s">
        <v>828</v>
      </c>
      <c r="E790" s="90">
        <v>5173</v>
      </c>
      <c r="F790" s="32">
        <v>5891</v>
      </c>
      <c r="G790" s="32">
        <f t="shared" si="18"/>
        <v>718</v>
      </c>
      <c r="H790" s="32">
        <v>3621</v>
      </c>
      <c r="I790" s="32">
        <f t="shared" si="19"/>
        <v>2270</v>
      </c>
      <c r="J790" s="75">
        <v>0</v>
      </c>
      <c r="K790" s="32">
        <v>5842</v>
      </c>
      <c r="L790" s="29">
        <v>316</v>
      </c>
      <c r="M790" s="35">
        <f t="shared" si="20"/>
        <v>3937</v>
      </c>
      <c r="N790" s="35">
        <f t="shared" si="21"/>
        <v>1905</v>
      </c>
      <c r="O790" s="36">
        <f t="shared" si="17"/>
        <v>0.32608695652173914</v>
      </c>
    </row>
    <row r="791" spans="1:15" x14ac:dyDescent="0.25">
      <c r="A791" s="39">
        <v>81007</v>
      </c>
      <c r="B791" s="30" t="s">
        <v>43</v>
      </c>
      <c r="C791" s="73" t="s">
        <v>823</v>
      </c>
      <c r="D791" s="44" t="s">
        <v>829</v>
      </c>
      <c r="E791" s="90">
        <v>1703</v>
      </c>
      <c r="F791" s="32">
        <v>2118</v>
      </c>
      <c r="G791" s="32">
        <f t="shared" si="18"/>
        <v>415</v>
      </c>
      <c r="H791" s="32">
        <v>1093</v>
      </c>
      <c r="I791" s="32">
        <f t="shared" si="19"/>
        <v>1025</v>
      </c>
      <c r="J791" s="75">
        <v>0.4839</v>
      </c>
      <c r="K791" s="32">
        <v>2092</v>
      </c>
      <c r="L791" s="56"/>
      <c r="M791" s="35">
        <f t="shared" si="20"/>
        <v>1093</v>
      </c>
      <c r="N791" s="35">
        <f t="shared" si="21"/>
        <v>999</v>
      </c>
      <c r="O791" s="36">
        <f t="shared" si="17"/>
        <v>0.47753346080305925</v>
      </c>
    </row>
    <row r="792" spans="1:15" x14ac:dyDescent="0.25">
      <c r="A792" s="39">
        <v>81008</v>
      </c>
      <c r="B792" s="30" t="s">
        <v>43</v>
      </c>
      <c r="C792" s="73" t="s">
        <v>823</v>
      </c>
      <c r="D792" s="44" t="s">
        <v>830</v>
      </c>
      <c r="E792" s="90">
        <v>1026</v>
      </c>
      <c r="F792" s="32">
        <v>1054</v>
      </c>
      <c r="G792" s="32">
        <f t="shared" si="18"/>
        <v>28</v>
      </c>
      <c r="H792" s="39">
        <v>892</v>
      </c>
      <c r="I792" s="32">
        <f t="shared" si="19"/>
        <v>162</v>
      </c>
      <c r="J792" s="75">
        <v>0.1537</v>
      </c>
      <c r="K792" s="32">
        <v>1033</v>
      </c>
      <c r="L792" s="56"/>
      <c r="M792" s="34">
        <f t="shared" si="20"/>
        <v>892</v>
      </c>
      <c r="N792" s="35">
        <f t="shared" si="21"/>
        <v>141</v>
      </c>
      <c r="O792" s="36">
        <f t="shared" si="17"/>
        <v>0.13649564375605033</v>
      </c>
    </row>
    <row r="793" spans="1:15" x14ac:dyDescent="0.25">
      <c r="A793" s="39">
        <v>81009</v>
      </c>
      <c r="B793" s="30" t="s">
        <v>43</v>
      </c>
      <c r="C793" s="73" t="s">
        <v>823</v>
      </c>
      <c r="D793" s="44" t="s">
        <v>831</v>
      </c>
      <c r="E793" s="90">
        <v>1859</v>
      </c>
      <c r="F793" s="32">
        <v>1978</v>
      </c>
      <c r="G793" s="32">
        <f t="shared" si="18"/>
        <v>119</v>
      </c>
      <c r="H793" s="32">
        <v>1634</v>
      </c>
      <c r="I793" s="32">
        <f t="shared" si="19"/>
        <v>344</v>
      </c>
      <c r="J793" s="75">
        <v>0.1739</v>
      </c>
      <c r="K793" s="32">
        <v>1931</v>
      </c>
      <c r="L793" s="56"/>
      <c r="M793" s="35">
        <f t="shared" si="20"/>
        <v>1634</v>
      </c>
      <c r="N793" s="35">
        <f t="shared" si="21"/>
        <v>297</v>
      </c>
      <c r="O793" s="36">
        <f t="shared" si="17"/>
        <v>0.15380631796996375</v>
      </c>
    </row>
    <row r="794" spans="1:15" x14ac:dyDescent="0.25">
      <c r="A794" s="39">
        <v>81101</v>
      </c>
      <c r="B794" s="30" t="s">
        <v>43</v>
      </c>
      <c r="C794" s="73" t="s">
        <v>832</v>
      </c>
      <c r="D794" s="44" t="s">
        <v>832</v>
      </c>
      <c r="E794" s="90">
        <v>7820</v>
      </c>
      <c r="F794" s="32">
        <v>8842</v>
      </c>
      <c r="G794" s="32">
        <f t="shared" si="18"/>
        <v>1022</v>
      </c>
      <c r="H794" s="32">
        <v>3882</v>
      </c>
      <c r="I794" s="32">
        <f t="shared" si="19"/>
        <v>4960</v>
      </c>
      <c r="J794" s="75">
        <v>0.56100000000000005</v>
      </c>
      <c r="K794" s="32">
        <v>8861</v>
      </c>
      <c r="L794" s="29">
        <v>228</v>
      </c>
      <c r="M794" s="35">
        <f t="shared" si="20"/>
        <v>4110</v>
      </c>
      <c r="N794" s="35">
        <f t="shared" si="21"/>
        <v>4751</v>
      </c>
      <c r="O794" s="36">
        <f t="shared" si="17"/>
        <v>0.53616973253583122</v>
      </c>
    </row>
    <row r="795" spans="1:15" x14ac:dyDescent="0.25">
      <c r="A795" s="39">
        <v>81102</v>
      </c>
      <c r="B795" s="30" t="s">
        <v>43</v>
      </c>
      <c r="C795" s="73" t="s">
        <v>832</v>
      </c>
      <c r="D795" s="44" t="s">
        <v>833</v>
      </c>
      <c r="E795" s="90">
        <v>2736</v>
      </c>
      <c r="F795" s="32">
        <v>3005</v>
      </c>
      <c r="G795" s="32">
        <f t="shared" si="18"/>
        <v>269</v>
      </c>
      <c r="H795" s="32">
        <v>1817</v>
      </c>
      <c r="I795" s="32">
        <f t="shared" si="19"/>
        <v>1188</v>
      </c>
      <c r="J795" s="75">
        <v>0.39529999999999998</v>
      </c>
      <c r="K795" s="32">
        <v>3050</v>
      </c>
      <c r="L795" s="29">
        <v>535</v>
      </c>
      <c r="M795" s="35">
        <f t="shared" si="20"/>
        <v>2352</v>
      </c>
      <c r="N795" s="35">
        <f t="shared" si="21"/>
        <v>698</v>
      </c>
      <c r="O795" s="36">
        <f t="shared" si="17"/>
        <v>0.22885245901639345</v>
      </c>
    </row>
    <row r="796" spans="1:15" x14ac:dyDescent="0.25">
      <c r="A796" s="39">
        <v>81103</v>
      </c>
      <c r="B796" s="30" t="s">
        <v>43</v>
      </c>
      <c r="C796" s="73" t="s">
        <v>832</v>
      </c>
      <c r="D796" s="44" t="s">
        <v>834</v>
      </c>
      <c r="E796" s="90">
        <v>8268</v>
      </c>
      <c r="F796" s="32">
        <v>9468</v>
      </c>
      <c r="G796" s="32">
        <f t="shared" si="18"/>
        <v>1200</v>
      </c>
      <c r="H796" s="32">
        <v>4769</v>
      </c>
      <c r="I796" s="32">
        <f t="shared" si="19"/>
        <v>4699</v>
      </c>
      <c r="J796" s="75">
        <v>0</v>
      </c>
      <c r="K796" s="80">
        <v>9421</v>
      </c>
      <c r="L796" s="56"/>
      <c r="M796" s="35">
        <f t="shared" si="20"/>
        <v>4769</v>
      </c>
      <c r="N796" s="35">
        <f t="shared" si="21"/>
        <v>4652</v>
      </c>
      <c r="O796" s="36">
        <f t="shared" si="17"/>
        <v>0.49379046810317379</v>
      </c>
    </row>
    <row r="797" spans="1:15" x14ac:dyDescent="0.25">
      <c r="A797" s="39">
        <v>81104</v>
      </c>
      <c r="B797" s="30" t="s">
        <v>43</v>
      </c>
      <c r="C797" s="73" t="s">
        <v>832</v>
      </c>
      <c r="D797" s="44" t="s">
        <v>835</v>
      </c>
      <c r="E797" s="90">
        <v>7891</v>
      </c>
      <c r="F797" s="32">
        <v>8973</v>
      </c>
      <c r="G797" s="32">
        <f t="shared" si="18"/>
        <v>1082</v>
      </c>
      <c r="H797" s="32">
        <v>5324</v>
      </c>
      <c r="I797" s="32">
        <f t="shared" si="19"/>
        <v>3649</v>
      </c>
      <c r="J797" s="75">
        <v>0</v>
      </c>
      <c r="K797" s="65">
        <v>8973</v>
      </c>
      <c r="L797" s="29">
        <v>353</v>
      </c>
      <c r="M797" s="35">
        <f t="shared" si="20"/>
        <v>5677</v>
      </c>
      <c r="N797" s="35">
        <f t="shared" si="21"/>
        <v>3296</v>
      </c>
      <c r="O797" s="36">
        <f t="shared" si="17"/>
        <v>0.36732419480664213</v>
      </c>
    </row>
    <row r="798" spans="1:15" x14ac:dyDescent="0.25">
      <c r="A798" s="39">
        <v>81105</v>
      </c>
      <c r="B798" s="30" t="s">
        <v>43</v>
      </c>
      <c r="C798" s="73" t="s">
        <v>832</v>
      </c>
      <c r="D798" s="44" t="s">
        <v>836</v>
      </c>
      <c r="E798" s="90">
        <v>6870</v>
      </c>
      <c r="F798" s="32">
        <v>7788</v>
      </c>
      <c r="G798" s="32">
        <f t="shared" si="18"/>
        <v>918</v>
      </c>
      <c r="H798" s="32">
        <v>4353</v>
      </c>
      <c r="I798" s="32">
        <f t="shared" si="19"/>
        <v>3435</v>
      </c>
      <c r="J798" s="75">
        <v>0.44109999999999999</v>
      </c>
      <c r="K798" s="32">
        <v>7866</v>
      </c>
      <c r="L798" s="56"/>
      <c r="M798" s="35">
        <f t="shared" si="20"/>
        <v>4353</v>
      </c>
      <c r="N798" s="35">
        <f t="shared" si="21"/>
        <v>3513</v>
      </c>
      <c r="O798" s="36">
        <f t="shared" si="17"/>
        <v>0.44660564454614798</v>
      </c>
    </row>
    <row r="799" spans="1:15" x14ac:dyDescent="0.25">
      <c r="A799" s="39">
        <v>81106</v>
      </c>
      <c r="B799" s="30" t="s">
        <v>43</v>
      </c>
      <c r="C799" s="73" t="s">
        <v>832</v>
      </c>
      <c r="D799" s="44" t="s">
        <v>837</v>
      </c>
      <c r="E799" s="90">
        <v>4155</v>
      </c>
      <c r="F799" s="32">
        <v>4885</v>
      </c>
      <c r="G799" s="32">
        <f t="shared" si="18"/>
        <v>730</v>
      </c>
      <c r="H799" s="39">
        <v>291</v>
      </c>
      <c r="I799" s="32">
        <f t="shared" si="19"/>
        <v>4594</v>
      </c>
      <c r="J799" s="75">
        <v>0.94040000000000001</v>
      </c>
      <c r="K799" s="32">
        <v>4892</v>
      </c>
      <c r="L799" s="56"/>
      <c r="M799" s="34">
        <f t="shared" si="20"/>
        <v>291</v>
      </c>
      <c r="N799" s="35">
        <f t="shared" si="21"/>
        <v>4601</v>
      </c>
      <c r="O799" s="36">
        <f t="shared" si="17"/>
        <v>0.94051512673753068</v>
      </c>
    </row>
    <row r="800" spans="1:15" x14ac:dyDescent="0.25">
      <c r="A800" s="39">
        <v>81201</v>
      </c>
      <c r="B800" s="30" t="s">
        <v>43</v>
      </c>
      <c r="C800" s="73" t="s">
        <v>838</v>
      </c>
      <c r="D800" s="44" t="s">
        <v>839</v>
      </c>
      <c r="E800" s="90">
        <v>4613</v>
      </c>
      <c r="F800" s="32">
        <v>5217</v>
      </c>
      <c r="G800" s="32">
        <f t="shared" si="18"/>
        <v>604</v>
      </c>
      <c r="H800" s="32">
        <v>2727</v>
      </c>
      <c r="I800" s="32">
        <f t="shared" si="19"/>
        <v>2490</v>
      </c>
      <c r="J800" s="75">
        <v>0</v>
      </c>
      <c r="K800" s="32">
        <v>5230</v>
      </c>
      <c r="L800" s="56"/>
      <c r="M800" s="35">
        <f t="shared" si="20"/>
        <v>2727</v>
      </c>
      <c r="N800" s="35">
        <f t="shared" si="21"/>
        <v>2503</v>
      </c>
      <c r="O800" s="36">
        <f t="shared" si="17"/>
        <v>0.47858508604206501</v>
      </c>
    </row>
    <row r="801" spans="1:15" x14ac:dyDescent="0.25">
      <c r="A801" s="39">
        <v>81202</v>
      </c>
      <c r="B801" s="30" t="s">
        <v>43</v>
      </c>
      <c r="C801" s="73" t="s">
        <v>838</v>
      </c>
      <c r="D801" s="44" t="s">
        <v>840</v>
      </c>
      <c r="E801" s="90">
        <v>2962</v>
      </c>
      <c r="F801" s="32">
        <v>3399</v>
      </c>
      <c r="G801" s="32">
        <f t="shared" si="18"/>
        <v>437</v>
      </c>
      <c r="H801" s="39">
        <v>822</v>
      </c>
      <c r="I801" s="32">
        <f t="shared" si="19"/>
        <v>2577</v>
      </c>
      <c r="J801" s="75">
        <v>0.75819999999999999</v>
      </c>
      <c r="K801" s="32">
        <v>3461</v>
      </c>
      <c r="L801" s="56"/>
      <c r="M801" s="34">
        <f t="shared" si="20"/>
        <v>822</v>
      </c>
      <c r="N801" s="35">
        <f t="shared" si="21"/>
        <v>2639</v>
      </c>
      <c r="O801" s="36">
        <f t="shared" si="17"/>
        <v>0.76249638832707312</v>
      </c>
    </row>
    <row r="802" spans="1:15" x14ac:dyDescent="0.25">
      <c r="A802" s="39">
        <v>81203</v>
      </c>
      <c r="B802" s="30" t="s">
        <v>43</v>
      </c>
      <c r="C802" s="73" t="s">
        <v>838</v>
      </c>
      <c r="D802" s="44" t="s">
        <v>841</v>
      </c>
      <c r="E802" s="90">
        <v>2070</v>
      </c>
      <c r="F802" s="32">
        <v>2556</v>
      </c>
      <c r="G802" s="32">
        <f t="shared" si="18"/>
        <v>486</v>
      </c>
      <c r="H802" s="32">
        <v>1425</v>
      </c>
      <c r="I802" s="32">
        <f t="shared" si="19"/>
        <v>1131</v>
      </c>
      <c r="J802" s="75">
        <v>0.4425</v>
      </c>
      <c r="K802" s="32">
        <v>2603</v>
      </c>
      <c r="L802" s="29">
        <v>1131</v>
      </c>
      <c r="M802" s="35">
        <f t="shared" si="20"/>
        <v>2556</v>
      </c>
      <c r="N802" s="35">
        <f t="shared" si="21"/>
        <v>47</v>
      </c>
      <c r="O802" s="36">
        <f t="shared" si="17"/>
        <v>1.8056089127929314E-2</v>
      </c>
    </row>
    <row r="803" spans="1:15" x14ac:dyDescent="0.25">
      <c r="A803" s="39">
        <v>81204</v>
      </c>
      <c r="B803" s="30" t="s">
        <v>43</v>
      </c>
      <c r="C803" s="73" t="s">
        <v>838</v>
      </c>
      <c r="D803" s="44" t="s">
        <v>842</v>
      </c>
      <c r="E803" s="90">
        <v>2752</v>
      </c>
      <c r="F803" s="32">
        <v>3136</v>
      </c>
      <c r="G803" s="32">
        <f t="shared" si="18"/>
        <v>384</v>
      </c>
      <c r="H803" s="32">
        <v>1645</v>
      </c>
      <c r="I803" s="32">
        <f t="shared" si="19"/>
        <v>1491</v>
      </c>
      <c r="J803" s="75">
        <v>0</v>
      </c>
      <c r="K803" s="32">
        <v>3156</v>
      </c>
      <c r="L803" s="56"/>
      <c r="M803" s="35">
        <f t="shared" si="20"/>
        <v>1645</v>
      </c>
      <c r="N803" s="35">
        <f t="shared" si="21"/>
        <v>1511</v>
      </c>
      <c r="O803" s="36">
        <f t="shared" si="17"/>
        <v>0.47877059569074776</v>
      </c>
    </row>
    <row r="804" spans="1:15" x14ac:dyDescent="0.25">
      <c r="A804" s="39">
        <v>81205</v>
      </c>
      <c r="B804" s="30" t="s">
        <v>43</v>
      </c>
      <c r="C804" s="73" t="s">
        <v>838</v>
      </c>
      <c r="D804" s="44" t="s">
        <v>843</v>
      </c>
      <c r="E804" s="90">
        <v>13077</v>
      </c>
      <c r="F804" s="32">
        <v>15039</v>
      </c>
      <c r="G804" s="32">
        <f t="shared" si="18"/>
        <v>1962</v>
      </c>
      <c r="H804" s="32">
        <v>7223</v>
      </c>
      <c r="I804" s="32">
        <f t="shared" si="19"/>
        <v>7816</v>
      </c>
      <c r="J804" s="75">
        <v>0</v>
      </c>
      <c r="K804" s="32">
        <v>15084</v>
      </c>
      <c r="L804" s="29">
        <v>221</v>
      </c>
      <c r="M804" s="35">
        <f t="shared" si="20"/>
        <v>7444</v>
      </c>
      <c r="N804" s="35">
        <f t="shared" si="21"/>
        <v>7640</v>
      </c>
      <c r="O804" s="36">
        <f t="shared" si="17"/>
        <v>0.5064969504110316</v>
      </c>
    </row>
    <row r="805" spans="1:15" x14ac:dyDescent="0.25">
      <c r="A805" s="39">
        <v>81206</v>
      </c>
      <c r="B805" s="30" t="s">
        <v>43</v>
      </c>
      <c r="C805" s="73" t="s">
        <v>838</v>
      </c>
      <c r="D805" s="44" t="s">
        <v>844</v>
      </c>
      <c r="E805" s="90">
        <v>4168</v>
      </c>
      <c r="F805" s="32">
        <v>4673</v>
      </c>
      <c r="G805" s="32">
        <f t="shared" si="18"/>
        <v>505</v>
      </c>
      <c r="H805" s="32">
        <v>2761</v>
      </c>
      <c r="I805" s="32">
        <f t="shared" si="19"/>
        <v>1912</v>
      </c>
      <c r="J805" s="75">
        <v>0.40920000000000001</v>
      </c>
      <c r="K805" s="32">
        <v>4661</v>
      </c>
      <c r="L805" s="29">
        <v>612</v>
      </c>
      <c r="M805" s="35">
        <f t="shared" si="20"/>
        <v>3373</v>
      </c>
      <c r="N805" s="35">
        <f t="shared" si="21"/>
        <v>1288</v>
      </c>
      <c r="O805" s="36">
        <f t="shared" si="17"/>
        <v>0.27633555031109203</v>
      </c>
    </row>
    <row r="806" spans="1:15" x14ac:dyDescent="0.25">
      <c r="A806" s="39">
        <v>81207</v>
      </c>
      <c r="B806" s="30" t="s">
        <v>43</v>
      </c>
      <c r="C806" s="73" t="s">
        <v>838</v>
      </c>
      <c r="D806" s="44" t="s">
        <v>845</v>
      </c>
      <c r="E806" s="90">
        <v>4450</v>
      </c>
      <c r="F806" s="32">
        <v>4919</v>
      </c>
      <c r="G806" s="32">
        <f t="shared" si="18"/>
        <v>469</v>
      </c>
      <c r="H806" s="32">
        <v>3427</v>
      </c>
      <c r="I806" s="32">
        <f t="shared" si="19"/>
        <v>1492</v>
      </c>
      <c r="J806" s="75">
        <v>0.30330000000000001</v>
      </c>
      <c r="K806" s="32">
        <v>4965</v>
      </c>
      <c r="L806" s="56"/>
      <c r="M806" s="35">
        <f t="shared" si="20"/>
        <v>3427</v>
      </c>
      <c r="N806" s="35">
        <f t="shared" si="21"/>
        <v>1538</v>
      </c>
      <c r="O806" s="36">
        <f t="shared" si="17"/>
        <v>0.3097683786505539</v>
      </c>
    </row>
    <row r="807" spans="1:15" x14ac:dyDescent="0.25">
      <c r="A807" s="39">
        <v>81208</v>
      </c>
      <c r="B807" s="30" t="s">
        <v>43</v>
      </c>
      <c r="C807" s="73" t="s">
        <v>838</v>
      </c>
      <c r="D807" s="44" t="s">
        <v>366</v>
      </c>
      <c r="E807" s="78">
        <v>2011</v>
      </c>
      <c r="F807" s="32">
        <v>2174</v>
      </c>
      <c r="G807" s="32">
        <f t="shared" si="18"/>
        <v>163</v>
      </c>
      <c r="H807" s="32">
        <v>1994</v>
      </c>
      <c r="I807" s="32">
        <f t="shared" si="19"/>
        <v>180</v>
      </c>
      <c r="J807" s="75">
        <v>8.2799999999999999E-2</v>
      </c>
      <c r="K807" s="32">
        <v>2209</v>
      </c>
      <c r="L807" s="56"/>
      <c r="M807" s="35">
        <f t="shared" si="20"/>
        <v>1994</v>
      </c>
      <c r="N807" s="35">
        <f t="shared" si="21"/>
        <v>215</v>
      </c>
      <c r="O807" s="36">
        <f t="shared" si="17"/>
        <v>9.7329108193752831E-2</v>
      </c>
    </row>
    <row r="808" spans="1:15" x14ac:dyDescent="0.25">
      <c r="A808" s="39">
        <v>81209</v>
      </c>
      <c r="B808" s="30" t="s">
        <v>43</v>
      </c>
      <c r="C808" s="73" t="s">
        <v>838</v>
      </c>
      <c r="D808" s="44" t="s">
        <v>846</v>
      </c>
      <c r="E808" s="90">
        <v>4296</v>
      </c>
      <c r="F808" s="32">
        <v>4917</v>
      </c>
      <c r="G808" s="32">
        <f t="shared" si="18"/>
        <v>621</v>
      </c>
      <c r="H808" s="32">
        <v>2049</v>
      </c>
      <c r="I808" s="32">
        <f t="shared" si="19"/>
        <v>2868</v>
      </c>
      <c r="J808" s="75">
        <v>0.58330000000000004</v>
      </c>
      <c r="K808" s="32">
        <v>4947</v>
      </c>
      <c r="L808" s="56"/>
      <c r="M808" s="35">
        <f t="shared" si="20"/>
        <v>2049</v>
      </c>
      <c r="N808" s="35">
        <f t="shared" si="21"/>
        <v>2898</v>
      </c>
      <c r="O808" s="36">
        <f t="shared" si="17"/>
        <v>0.58580958156458462</v>
      </c>
    </row>
    <row r="809" spans="1:15" x14ac:dyDescent="0.25">
      <c r="A809" s="39">
        <v>81210</v>
      </c>
      <c r="B809" s="30" t="s">
        <v>43</v>
      </c>
      <c r="C809" s="73" t="s">
        <v>838</v>
      </c>
      <c r="D809" s="44" t="s">
        <v>847</v>
      </c>
      <c r="E809" s="90">
        <v>13119</v>
      </c>
      <c r="F809" s="32">
        <v>15228</v>
      </c>
      <c r="G809" s="32">
        <f t="shared" si="18"/>
        <v>2109</v>
      </c>
      <c r="H809" s="32">
        <v>8295</v>
      </c>
      <c r="I809" s="32">
        <f t="shared" si="19"/>
        <v>6933</v>
      </c>
      <c r="J809" s="75">
        <v>0.45529999999999998</v>
      </c>
      <c r="K809" s="32">
        <v>15389</v>
      </c>
      <c r="L809" s="29">
        <v>0</v>
      </c>
      <c r="M809" s="35">
        <f t="shared" si="20"/>
        <v>8295</v>
      </c>
      <c r="N809" s="35">
        <f t="shared" si="21"/>
        <v>7094</v>
      </c>
      <c r="O809" s="36">
        <f t="shared" si="17"/>
        <v>0.46097862109298848</v>
      </c>
    </row>
    <row r="810" spans="1:15" x14ac:dyDescent="0.25">
      <c r="A810" s="39">
        <v>81211</v>
      </c>
      <c r="B810" s="30" t="s">
        <v>43</v>
      </c>
      <c r="C810" s="73" t="s">
        <v>838</v>
      </c>
      <c r="D810" s="44" t="s">
        <v>355</v>
      </c>
      <c r="E810" s="90">
        <v>2482</v>
      </c>
      <c r="F810" s="32">
        <v>2723</v>
      </c>
      <c r="G810" s="32">
        <f t="shared" si="18"/>
        <v>241</v>
      </c>
      <c r="H810" s="32">
        <v>1978</v>
      </c>
      <c r="I810" s="32">
        <f t="shared" si="19"/>
        <v>745</v>
      </c>
      <c r="J810" s="75">
        <v>0</v>
      </c>
      <c r="K810" s="32">
        <v>2672</v>
      </c>
      <c r="L810" s="29">
        <v>0</v>
      </c>
      <c r="M810" s="35">
        <f t="shared" si="20"/>
        <v>1978</v>
      </c>
      <c r="N810" s="35">
        <f t="shared" si="21"/>
        <v>694</v>
      </c>
      <c r="O810" s="36">
        <f t="shared" si="17"/>
        <v>0.2597305389221557</v>
      </c>
    </row>
    <row r="811" spans="1:15" x14ac:dyDescent="0.25">
      <c r="A811" s="39">
        <v>81212</v>
      </c>
      <c r="B811" s="30" t="s">
        <v>43</v>
      </c>
      <c r="C811" s="73" t="s">
        <v>838</v>
      </c>
      <c r="D811" s="44" t="s">
        <v>848</v>
      </c>
      <c r="E811" s="90">
        <v>7806</v>
      </c>
      <c r="F811" s="32">
        <v>8657</v>
      </c>
      <c r="G811" s="32">
        <f t="shared" si="18"/>
        <v>851</v>
      </c>
      <c r="H811" s="32">
        <v>4748</v>
      </c>
      <c r="I811" s="32">
        <f t="shared" si="19"/>
        <v>3909</v>
      </c>
      <c r="J811" s="75">
        <v>0.45150000000000001</v>
      </c>
      <c r="K811" s="32">
        <v>8484</v>
      </c>
      <c r="L811" s="56"/>
      <c r="M811" s="35">
        <f t="shared" si="20"/>
        <v>4748</v>
      </c>
      <c r="N811" s="35">
        <f t="shared" si="21"/>
        <v>3736</v>
      </c>
      <c r="O811" s="36">
        <f t="shared" si="17"/>
        <v>0.44035832154644033</v>
      </c>
    </row>
    <row r="812" spans="1:15" x14ac:dyDescent="0.25">
      <c r="A812" s="39">
        <v>81301</v>
      </c>
      <c r="B812" s="30" t="s">
        <v>43</v>
      </c>
      <c r="C812" s="73" t="s">
        <v>849</v>
      </c>
      <c r="D812" s="44" t="s">
        <v>849</v>
      </c>
      <c r="E812" s="90">
        <v>6026</v>
      </c>
      <c r="F812" s="32">
        <v>7176</v>
      </c>
      <c r="G812" s="32">
        <f t="shared" si="18"/>
        <v>1150</v>
      </c>
      <c r="H812" s="32">
        <v>5694</v>
      </c>
      <c r="I812" s="32">
        <f t="shared" si="19"/>
        <v>1482</v>
      </c>
      <c r="J812" s="75">
        <v>0</v>
      </c>
      <c r="K812" s="32">
        <v>7273</v>
      </c>
      <c r="L812" s="56"/>
      <c r="M812" s="35">
        <f t="shared" si="20"/>
        <v>5694</v>
      </c>
      <c r="N812" s="35">
        <f t="shared" si="21"/>
        <v>1579</v>
      </c>
      <c r="O812" s="36">
        <f t="shared" si="17"/>
        <v>0.217104358586553</v>
      </c>
    </row>
    <row r="813" spans="1:15" x14ac:dyDescent="0.25">
      <c r="A813" s="39">
        <v>81302</v>
      </c>
      <c r="B813" s="30" t="s">
        <v>43</v>
      </c>
      <c r="C813" s="73" t="s">
        <v>849</v>
      </c>
      <c r="D813" s="44" t="s">
        <v>850</v>
      </c>
      <c r="E813" s="90">
        <v>6707</v>
      </c>
      <c r="F813" s="32">
        <v>7576</v>
      </c>
      <c r="G813" s="32">
        <f t="shared" si="18"/>
        <v>869</v>
      </c>
      <c r="H813" s="32">
        <v>5887</v>
      </c>
      <c r="I813" s="32">
        <f t="shared" si="19"/>
        <v>1689</v>
      </c>
      <c r="J813" s="75">
        <v>0.22289999999999999</v>
      </c>
      <c r="K813" s="32">
        <v>7655</v>
      </c>
      <c r="L813" s="56"/>
      <c r="M813" s="35">
        <f t="shared" si="20"/>
        <v>5887</v>
      </c>
      <c r="N813" s="35">
        <f t="shared" si="21"/>
        <v>1768</v>
      </c>
      <c r="O813" s="36">
        <f t="shared" si="17"/>
        <v>0.23096015676028739</v>
      </c>
    </row>
    <row r="814" spans="1:15" x14ac:dyDescent="0.25">
      <c r="A814" s="39">
        <v>81303</v>
      </c>
      <c r="B814" s="30" t="s">
        <v>43</v>
      </c>
      <c r="C814" s="73" t="s">
        <v>849</v>
      </c>
      <c r="D814" s="44" t="s">
        <v>310</v>
      </c>
      <c r="E814" s="90">
        <v>5364</v>
      </c>
      <c r="F814" s="32">
        <v>6192</v>
      </c>
      <c r="G814" s="32">
        <f t="shared" si="18"/>
        <v>828</v>
      </c>
      <c r="H814" s="32">
        <v>3988</v>
      </c>
      <c r="I814" s="32">
        <f t="shared" si="19"/>
        <v>2204</v>
      </c>
      <c r="J814" s="75">
        <v>0</v>
      </c>
      <c r="K814" s="32">
        <v>6308</v>
      </c>
      <c r="L814" s="56"/>
      <c r="M814" s="35">
        <f t="shared" si="20"/>
        <v>3988</v>
      </c>
      <c r="N814" s="35">
        <f t="shared" si="21"/>
        <v>2320</v>
      </c>
      <c r="O814" s="36">
        <f t="shared" si="17"/>
        <v>0.36778693722257449</v>
      </c>
    </row>
    <row r="815" spans="1:15" x14ac:dyDescent="0.25">
      <c r="A815" s="39">
        <v>81304</v>
      </c>
      <c r="B815" s="30" t="s">
        <v>43</v>
      </c>
      <c r="C815" s="73" t="s">
        <v>849</v>
      </c>
      <c r="D815" s="44" t="s">
        <v>851</v>
      </c>
      <c r="E815" s="91">
        <v>577</v>
      </c>
      <c r="F815" s="39">
        <v>803</v>
      </c>
      <c r="G815" s="39">
        <f t="shared" si="18"/>
        <v>226</v>
      </c>
      <c r="H815" s="39">
        <v>389</v>
      </c>
      <c r="I815" s="39">
        <f t="shared" si="19"/>
        <v>414</v>
      </c>
      <c r="J815" s="75">
        <v>0.51559999999999995</v>
      </c>
      <c r="K815" s="39">
        <v>780</v>
      </c>
      <c r="L815" s="56"/>
      <c r="M815" s="34">
        <f t="shared" si="20"/>
        <v>389</v>
      </c>
      <c r="N815" s="34">
        <f t="shared" si="21"/>
        <v>391</v>
      </c>
      <c r="O815" s="36">
        <f t="shared" si="17"/>
        <v>0.50128205128205128</v>
      </c>
    </row>
    <row r="816" spans="1:15" x14ac:dyDescent="0.25">
      <c r="A816" s="39">
        <v>81305</v>
      </c>
      <c r="B816" s="30" t="s">
        <v>43</v>
      </c>
      <c r="C816" s="73" t="s">
        <v>849</v>
      </c>
      <c r="D816" s="44" t="s">
        <v>852</v>
      </c>
      <c r="E816" s="90">
        <v>5893</v>
      </c>
      <c r="F816" s="32">
        <v>6729</v>
      </c>
      <c r="G816" s="32">
        <f t="shared" si="18"/>
        <v>836</v>
      </c>
      <c r="H816" s="32">
        <v>3006</v>
      </c>
      <c r="I816" s="32">
        <f t="shared" si="19"/>
        <v>3723</v>
      </c>
      <c r="J816" s="75">
        <v>0.55330000000000001</v>
      </c>
      <c r="K816" s="32">
        <v>6769</v>
      </c>
      <c r="L816" s="29">
        <v>0</v>
      </c>
      <c r="M816" s="35">
        <f t="shared" si="20"/>
        <v>3006</v>
      </c>
      <c r="N816" s="35">
        <f t="shared" si="21"/>
        <v>3763</v>
      </c>
      <c r="O816" s="36">
        <f t="shared" si="17"/>
        <v>0.55591667897769237</v>
      </c>
    </row>
    <row r="817" spans="1:15" x14ac:dyDescent="0.25">
      <c r="A817" s="39">
        <v>81306</v>
      </c>
      <c r="B817" s="30" t="s">
        <v>43</v>
      </c>
      <c r="C817" s="73" t="s">
        <v>849</v>
      </c>
      <c r="D817" s="44" t="s">
        <v>853</v>
      </c>
      <c r="E817" s="90">
        <v>6948</v>
      </c>
      <c r="F817" s="32">
        <v>8692</v>
      </c>
      <c r="G817" s="32">
        <f t="shared" si="18"/>
        <v>1744</v>
      </c>
      <c r="H817" s="32">
        <v>5247</v>
      </c>
      <c r="I817" s="32">
        <f t="shared" si="19"/>
        <v>3445</v>
      </c>
      <c r="J817" s="75">
        <v>0</v>
      </c>
      <c r="K817" s="80">
        <v>8799</v>
      </c>
      <c r="L817" s="29">
        <v>92</v>
      </c>
      <c r="M817" s="35">
        <f t="shared" si="20"/>
        <v>5339</v>
      </c>
      <c r="N817" s="35">
        <f t="shared" si="21"/>
        <v>3460</v>
      </c>
      <c r="O817" s="36">
        <f t="shared" si="17"/>
        <v>0.39322650301170586</v>
      </c>
    </row>
    <row r="818" spans="1:15" x14ac:dyDescent="0.25">
      <c r="A818" s="39">
        <v>81307</v>
      </c>
      <c r="B818" s="30" t="s">
        <v>43</v>
      </c>
      <c r="C818" s="73" t="s">
        <v>849</v>
      </c>
      <c r="D818" s="44" t="s">
        <v>854</v>
      </c>
      <c r="E818" s="91">
        <v>69</v>
      </c>
      <c r="F818" s="39">
        <v>69</v>
      </c>
      <c r="G818" s="39">
        <f t="shared" si="18"/>
        <v>0</v>
      </c>
      <c r="H818" s="39">
        <v>0</v>
      </c>
      <c r="I818" s="39">
        <f t="shared" si="19"/>
        <v>69</v>
      </c>
      <c r="J818" s="75">
        <v>1</v>
      </c>
      <c r="K818" s="29">
        <v>69</v>
      </c>
      <c r="L818" s="56"/>
      <c r="M818" s="34">
        <f t="shared" si="20"/>
        <v>0</v>
      </c>
      <c r="N818" s="34">
        <f t="shared" si="21"/>
        <v>69</v>
      </c>
      <c r="O818" s="36">
        <f t="shared" si="17"/>
        <v>1</v>
      </c>
    </row>
    <row r="819" spans="1:15" x14ac:dyDescent="0.25">
      <c r="A819" s="39">
        <v>90101</v>
      </c>
      <c r="B819" s="30" t="s">
        <v>44</v>
      </c>
      <c r="C819" s="73" t="s">
        <v>44</v>
      </c>
      <c r="D819" s="44" t="s">
        <v>44</v>
      </c>
      <c r="E819" s="90">
        <v>5000</v>
      </c>
      <c r="F819" s="32">
        <v>5319</v>
      </c>
      <c r="G819" s="32">
        <f t="shared" si="18"/>
        <v>319</v>
      </c>
      <c r="H819" s="32">
        <v>3337</v>
      </c>
      <c r="I819" s="32">
        <f t="shared" si="19"/>
        <v>1982</v>
      </c>
      <c r="J819" s="75">
        <v>0</v>
      </c>
      <c r="K819" s="32">
        <v>5179</v>
      </c>
      <c r="L819" s="29">
        <v>0</v>
      </c>
      <c r="M819" s="35">
        <f t="shared" si="20"/>
        <v>3337</v>
      </c>
      <c r="N819" s="35">
        <f t="shared" si="21"/>
        <v>1842</v>
      </c>
      <c r="O819" s="36">
        <f t="shared" si="17"/>
        <v>0.35566711720409344</v>
      </c>
    </row>
    <row r="820" spans="1:15" x14ac:dyDescent="0.25">
      <c r="A820" s="39">
        <v>90102</v>
      </c>
      <c r="B820" s="30" t="s">
        <v>44</v>
      </c>
      <c r="C820" s="73" t="s">
        <v>44</v>
      </c>
      <c r="D820" s="44" t="s">
        <v>855</v>
      </c>
      <c r="E820" s="90">
        <v>1830</v>
      </c>
      <c r="F820" s="32">
        <v>2027</v>
      </c>
      <c r="G820" s="32">
        <f t="shared" si="18"/>
        <v>197</v>
      </c>
      <c r="H820" s="39">
        <v>737</v>
      </c>
      <c r="I820" s="32">
        <f t="shared" si="19"/>
        <v>1290</v>
      </c>
      <c r="J820" s="75">
        <v>0.63639999999999997</v>
      </c>
      <c r="K820" s="32">
        <v>1909</v>
      </c>
      <c r="L820" s="56"/>
      <c r="M820" s="34">
        <f t="shared" si="20"/>
        <v>737</v>
      </c>
      <c r="N820" s="35">
        <f t="shared" si="21"/>
        <v>1172</v>
      </c>
      <c r="O820" s="36">
        <f t="shared" si="17"/>
        <v>0.61393399685699324</v>
      </c>
    </row>
    <row r="821" spans="1:15" x14ac:dyDescent="0.25">
      <c r="A821" s="39">
        <v>90103</v>
      </c>
      <c r="B821" s="30" t="s">
        <v>44</v>
      </c>
      <c r="C821" s="73" t="s">
        <v>44</v>
      </c>
      <c r="D821" s="44" t="s">
        <v>856</v>
      </c>
      <c r="E821" s="90">
        <v>16062</v>
      </c>
      <c r="F821" s="32">
        <v>18013</v>
      </c>
      <c r="G821" s="32">
        <f t="shared" si="18"/>
        <v>1951</v>
      </c>
      <c r="H821" s="32">
        <v>9778</v>
      </c>
      <c r="I821" s="32">
        <f t="shared" si="19"/>
        <v>8235</v>
      </c>
      <c r="J821" s="75">
        <v>0</v>
      </c>
      <c r="K821" s="32">
        <v>17056</v>
      </c>
      <c r="L821" s="29">
        <v>371</v>
      </c>
      <c r="M821" s="35">
        <f t="shared" si="20"/>
        <v>10149</v>
      </c>
      <c r="N821" s="35">
        <f t="shared" si="21"/>
        <v>6907</v>
      </c>
      <c r="O821" s="36">
        <f t="shared" si="17"/>
        <v>0.40496013133208253</v>
      </c>
    </row>
    <row r="822" spans="1:15" x14ac:dyDescent="0.25">
      <c r="A822" s="39">
        <v>90104</v>
      </c>
      <c r="B822" s="30" t="s">
        <v>44</v>
      </c>
      <c r="C822" s="73" t="s">
        <v>44</v>
      </c>
      <c r="D822" s="44" t="s">
        <v>857</v>
      </c>
      <c r="E822" s="91">
        <v>807</v>
      </c>
      <c r="F822" s="39">
        <v>879</v>
      </c>
      <c r="G822" s="39">
        <f t="shared" si="18"/>
        <v>72</v>
      </c>
      <c r="H822" s="39">
        <v>628</v>
      </c>
      <c r="I822" s="39">
        <f t="shared" si="19"/>
        <v>251</v>
      </c>
      <c r="J822" s="75">
        <v>0.28560000000000002</v>
      </c>
      <c r="K822" s="39">
        <v>848</v>
      </c>
      <c r="L822" s="56"/>
      <c r="M822" s="34">
        <f t="shared" si="20"/>
        <v>628</v>
      </c>
      <c r="N822" s="34">
        <f t="shared" si="21"/>
        <v>220</v>
      </c>
      <c r="O822" s="36">
        <f t="shared" si="17"/>
        <v>0.25943396226415094</v>
      </c>
    </row>
    <row r="823" spans="1:15" x14ac:dyDescent="0.25">
      <c r="A823" s="39">
        <v>90105</v>
      </c>
      <c r="B823" s="30" t="s">
        <v>44</v>
      </c>
      <c r="C823" s="73" t="s">
        <v>44</v>
      </c>
      <c r="D823" s="44" t="s">
        <v>858</v>
      </c>
      <c r="E823" s="90">
        <v>1064</v>
      </c>
      <c r="F823" s="32">
        <v>1130</v>
      </c>
      <c r="G823" s="32">
        <f t="shared" si="18"/>
        <v>66</v>
      </c>
      <c r="H823" s="39">
        <v>810</v>
      </c>
      <c r="I823" s="32">
        <f t="shared" si="19"/>
        <v>320</v>
      </c>
      <c r="J823" s="75">
        <v>0.28320000000000001</v>
      </c>
      <c r="K823" s="32">
        <v>1071</v>
      </c>
      <c r="L823" s="56"/>
      <c r="M823" s="34">
        <f t="shared" si="20"/>
        <v>810</v>
      </c>
      <c r="N823" s="35">
        <f t="shared" si="21"/>
        <v>261</v>
      </c>
      <c r="O823" s="36">
        <f t="shared" si="17"/>
        <v>0.24369747899159663</v>
      </c>
    </row>
    <row r="824" spans="1:15" x14ac:dyDescent="0.25">
      <c r="A824" s="39">
        <v>90106</v>
      </c>
      <c r="B824" s="30" t="s">
        <v>44</v>
      </c>
      <c r="C824" s="73" t="s">
        <v>44</v>
      </c>
      <c r="D824" s="44" t="s">
        <v>859</v>
      </c>
      <c r="E824" s="90">
        <v>1430</v>
      </c>
      <c r="F824" s="32">
        <v>1893</v>
      </c>
      <c r="G824" s="32">
        <f t="shared" si="18"/>
        <v>463</v>
      </c>
      <c r="H824" s="32">
        <v>1237</v>
      </c>
      <c r="I824" s="32">
        <f t="shared" si="19"/>
        <v>656</v>
      </c>
      <c r="J824" s="75">
        <v>0.34649999999999997</v>
      </c>
      <c r="K824" s="32">
        <v>1807</v>
      </c>
      <c r="L824" s="56"/>
      <c r="M824" s="35">
        <f t="shared" si="20"/>
        <v>1237</v>
      </c>
      <c r="N824" s="35">
        <f t="shared" si="21"/>
        <v>570</v>
      </c>
      <c r="O824" s="36">
        <f t="shared" si="17"/>
        <v>0.31543995572772549</v>
      </c>
    </row>
    <row r="825" spans="1:15" x14ac:dyDescent="0.25">
      <c r="A825" s="39">
        <v>90107</v>
      </c>
      <c r="B825" s="30" t="s">
        <v>44</v>
      </c>
      <c r="C825" s="73" t="s">
        <v>44</v>
      </c>
      <c r="D825" s="44" t="s">
        <v>860</v>
      </c>
      <c r="E825" s="91">
        <v>563</v>
      </c>
      <c r="F825" s="39">
        <v>681</v>
      </c>
      <c r="G825" s="39">
        <f t="shared" si="18"/>
        <v>118</v>
      </c>
      <c r="H825" s="39">
        <v>190</v>
      </c>
      <c r="I825" s="39">
        <f t="shared" si="19"/>
        <v>491</v>
      </c>
      <c r="J825" s="75">
        <v>0.72099999999999997</v>
      </c>
      <c r="K825" s="39">
        <v>662</v>
      </c>
      <c r="L825" s="56"/>
      <c r="M825" s="34">
        <f t="shared" si="20"/>
        <v>190</v>
      </c>
      <c r="N825" s="34">
        <f t="shared" si="21"/>
        <v>472</v>
      </c>
      <c r="O825" s="36">
        <f t="shared" si="17"/>
        <v>0.71299093655589119</v>
      </c>
    </row>
    <row r="826" spans="1:15" x14ac:dyDescent="0.25">
      <c r="A826" s="39">
        <v>90108</v>
      </c>
      <c r="B826" s="30" t="s">
        <v>44</v>
      </c>
      <c r="C826" s="73" t="s">
        <v>44</v>
      </c>
      <c r="D826" s="44" t="s">
        <v>861</v>
      </c>
      <c r="E826" s="91">
        <v>769</v>
      </c>
      <c r="F826" s="39">
        <v>916</v>
      </c>
      <c r="G826" s="39">
        <f t="shared" si="18"/>
        <v>147</v>
      </c>
      <c r="H826" s="39">
        <v>590</v>
      </c>
      <c r="I826" s="39">
        <f t="shared" si="19"/>
        <v>326</v>
      </c>
      <c r="J826" s="75">
        <v>0.35589999999999999</v>
      </c>
      <c r="K826" s="39">
        <v>905</v>
      </c>
      <c r="L826" s="56"/>
      <c r="M826" s="34">
        <f t="shared" si="20"/>
        <v>590</v>
      </c>
      <c r="N826" s="34">
        <f t="shared" si="21"/>
        <v>315</v>
      </c>
      <c r="O826" s="36">
        <f t="shared" si="17"/>
        <v>0.34806629834254144</v>
      </c>
    </row>
    <row r="827" spans="1:15" x14ac:dyDescent="0.25">
      <c r="A827" s="39">
        <v>90109</v>
      </c>
      <c r="B827" s="30" t="s">
        <v>44</v>
      </c>
      <c r="C827" s="73" t="s">
        <v>44</v>
      </c>
      <c r="D827" s="44" t="s">
        <v>862</v>
      </c>
      <c r="E827" s="91">
        <v>667</v>
      </c>
      <c r="F827" s="39">
        <v>747</v>
      </c>
      <c r="G827" s="39">
        <f t="shared" si="18"/>
        <v>80</v>
      </c>
      <c r="H827" s="39">
        <v>609</v>
      </c>
      <c r="I827" s="39">
        <f t="shared" si="19"/>
        <v>138</v>
      </c>
      <c r="J827" s="75">
        <v>0.1847</v>
      </c>
      <c r="K827" s="39">
        <v>717</v>
      </c>
      <c r="L827" s="56"/>
      <c r="M827" s="34">
        <f t="shared" si="20"/>
        <v>609</v>
      </c>
      <c r="N827" s="34">
        <f t="shared" si="21"/>
        <v>108</v>
      </c>
      <c r="O827" s="36">
        <f t="shared" si="17"/>
        <v>0.15062761506276151</v>
      </c>
    </row>
    <row r="828" spans="1:15" x14ac:dyDescent="0.25">
      <c r="A828" s="39">
        <v>90110</v>
      </c>
      <c r="B828" s="30" t="s">
        <v>44</v>
      </c>
      <c r="C828" s="73" t="s">
        <v>44</v>
      </c>
      <c r="D828" s="44" t="s">
        <v>863</v>
      </c>
      <c r="E828" s="91">
        <v>797</v>
      </c>
      <c r="F828" s="39">
        <v>962</v>
      </c>
      <c r="G828" s="39">
        <f t="shared" si="18"/>
        <v>165</v>
      </c>
      <c r="H828" s="39">
        <v>268</v>
      </c>
      <c r="I828" s="39">
        <f t="shared" si="19"/>
        <v>694</v>
      </c>
      <c r="J828" s="75">
        <v>0.72140000000000004</v>
      </c>
      <c r="K828" s="39">
        <v>917</v>
      </c>
      <c r="L828" s="56"/>
      <c r="M828" s="34">
        <f t="shared" si="20"/>
        <v>268</v>
      </c>
      <c r="N828" s="34">
        <f t="shared" si="21"/>
        <v>649</v>
      </c>
      <c r="O828" s="36">
        <f t="shared" si="17"/>
        <v>0.70774263904034895</v>
      </c>
    </row>
    <row r="829" spans="1:15" x14ac:dyDescent="0.25">
      <c r="A829" s="39">
        <v>90111</v>
      </c>
      <c r="B829" s="30" t="s">
        <v>44</v>
      </c>
      <c r="C829" s="73" t="s">
        <v>44</v>
      </c>
      <c r="D829" s="44" t="s">
        <v>437</v>
      </c>
      <c r="E829" s="91">
        <v>468</v>
      </c>
      <c r="F829" s="39">
        <v>514</v>
      </c>
      <c r="G829" s="39">
        <f t="shared" si="18"/>
        <v>46</v>
      </c>
      <c r="H829" s="39">
        <v>312</v>
      </c>
      <c r="I829" s="39">
        <f t="shared" si="19"/>
        <v>202</v>
      </c>
      <c r="J829" s="75">
        <v>0.39300000000000002</v>
      </c>
      <c r="K829" s="81">
        <v>494</v>
      </c>
      <c r="L829" s="56"/>
      <c r="M829" s="34">
        <f t="shared" si="20"/>
        <v>312</v>
      </c>
      <c r="N829" s="34">
        <f t="shared" si="21"/>
        <v>182</v>
      </c>
      <c r="O829" s="36">
        <f t="shared" si="17"/>
        <v>0.36842105263157893</v>
      </c>
    </row>
    <row r="830" spans="1:15" x14ac:dyDescent="0.25">
      <c r="A830" s="39">
        <v>90112</v>
      </c>
      <c r="B830" s="30" t="s">
        <v>44</v>
      </c>
      <c r="C830" s="73" t="s">
        <v>44</v>
      </c>
      <c r="D830" s="44" t="s">
        <v>864</v>
      </c>
      <c r="E830" s="91">
        <v>889</v>
      </c>
      <c r="F830" s="39">
        <v>966</v>
      </c>
      <c r="G830" s="39">
        <f t="shared" si="18"/>
        <v>77</v>
      </c>
      <c r="H830" s="39">
        <v>902</v>
      </c>
      <c r="I830" s="39">
        <f t="shared" si="19"/>
        <v>64</v>
      </c>
      <c r="J830" s="75">
        <v>0</v>
      </c>
      <c r="K830" s="29">
        <v>915</v>
      </c>
      <c r="L830" s="56"/>
      <c r="M830" s="34">
        <f t="shared" si="20"/>
        <v>902</v>
      </c>
      <c r="N830" s="34">
        <f t="shared" si="21"/>
        <v>13</v>
      </c>
      <c r="O830" s="36">
        <f t="shared" si="17"/>
        <v>1.4207650273224045E-2</v>
      </c>
    </row>
    <row r="831" spans="1:15" x14ac:dyDescent="0.25">
      <c r="A831" s="39">
        <v>90113</v>
      </c>
      <c r="B831" s="30" t="s">
        <v>44</v>
      </c>
      <c r="C831" s="73" t="s">
        <v>44</v>
      </c>
      <c r="D831" s="44" t="s">
        <v>865</v>
      </c>
      <c r="E831" s="90">
        <v>1549</v>
      </c>
      <c r="F831" s="32">
        <v>1769</v>
      </c>
      <c r="G831" s="32">
        <f t="shared" si="18"/>
        <v>220</v>
      </c>
      <c r="H831" s="32">
        <v>1041</v>
      </c>
      <c r="I831" s="32">
        <f t="shared" si="19"/>
        <v>728</v>
      </c>
      <c r="J831" s="75">
        <v>0</v>
      </c>
      <c r="K831" s="32">
        <v>1706</v>
      </c>
      <c r="L831" s="56"/>
      <c r="M831" s="35">
        <f t="shared" si="20"/>
        <v>1041</v>
      </c>
      <c r="N831" s="35">
        <f t="shared" si="21"/>
        <v>665</v>
      </c>
      <c r="O831" s="36">
        <f t="shared" si="17"/>
        <v>0.38980070339976552</v>
      </c>
    </row>
    <row r="832" spans="1:15" x14ac:dyDescent="0.25">
      <c r="A832" s="39">
        <v>90114</v>
      </c>
      <c r="B832" s="30" t="s">
        <v>44</v>
      </c>
      <c r="C832" s="73" t="s">
        <v>44</v>
      </c>
      <c r="D832" s="44" t="s">
        <v>866</v>
      </c>
      <c r="E832" s="90">
        <v>1791</v>
      </c>
      <c r="F832" s="32">
        <v>2005</v>
      </c>
      <c r="G832" s="32">
        <f t="shared" si="18"/>
        <v>214</v>
      </c>
      <c r="H832" s="39">
        <v>628</v>
      </c>
      <c r="I832" s="32">
        <f t="shared" si="19"/>
        <v>1377</v>
      </c>
      <c r="J832" s="75">
        <v>0.68679999999999997</v>
      </c>
      <c r="K832" s="32">
        <v>1906</v>
      </c>
      <c r="L832" s="56"/>
      <c r="M832" s="34">
        <f t="shared" si="20"/>
        <v>628</v>
      </c>
      <c r="N832" s="35">
        <f t="shared" si="21"/>
        <v>1278</v>
      </c>
      <c r="O832" s="36">
        <f t="shared" si="17"/>
        <v>0.670514165792235</v>
      </c>
    </row>
    <row r="833" spans="1:15" x14ac:dyDescent="0.25">
      <c r="A833" s="39">
        <v>90115</v>
      </c>
      <c r="B833" s="30" t="s">
        <v>44</v>
      </c>
      <c r="C833" s="73" t="s">
        <v>44</v>
      </c>
      <c r="D833" s="44" t="s">
        <v>867</v>
      </c>
      <c r="E833" s="91">
        <v>487</v>
      </c>
      <c r="F833" s="39">
        <v>528</v>
      </c>
      <c r="G833" s="39">
        <f t="shared" si="18"/>
        <v>41</v>
      </c>
      <c r="H833" s="39">
        <v>439</v>
      </c>
      <c r="I833" s="39">
        <f t="shared" si="19"/>
        <v>89</v>
      </c>
      <c r="J833" s="75">
        <v>0.1686</v>
      </c>
      <c r="K833" s="39">
        <v>517</v>
      </c>
      <c r="L833" s="56"/>
      <c r="M833" s="34">
        <f t="shared" si="20"/>
        <v>439</v>
      </c>
      <c r="N833" s="34">
        <f t="shared" si="21"/>
        <v>78</v>
      </c>
      <c r="O833" s="36">
        <f t="shared" si="17"/>
        <v>0.15087040618955513</v>
      </c>
    </row>
    <row r="834" spans="1:15" x14ac:dyDescent="0.25">
      <c r="A834" s="39">
        <v>90116</v>
      </c>
      <c r="B834" s="30" t="s">
        <v>44</v>
      </c>
      <c r="C834" s="73" t="s">
        <v>44</v>
      </c>
      <c r="D834" s="44" t="s">
        <v>868</v>
      </c>
      <c r="E834" s="90">
        <v>1764</v>
      </c>
      <c r="F834" s="32">
        <v>1922</v>
      </c>
      <c r="G834" s="32">
        <f t="shared" si="18"/>
        <v>158</v>
      </c>
      <c r="H834" s="32">
        <v>1190</v>
      </c>
      <c r="I834" s="32">
        <f t="shared" si="19"/>
        <v>732</v>
      </c>
      <c r="J834" s="75">
        <v>0</v>
      </c>
      <c r="K834" s="32">
        <v>1834</v>
      </c>
      <c r="L834" s="56"/>
      <c r="M834" s="35">
        <f t="shared" si="20"/>
        <v>1190</v>
      </c>
      <c r="N834" s="35">
        <f t="shared" si="21"/>
        <v>644</v>
      </c>
      <c r="O834" s="36">
        <f t="shared" si="17"/>
        <v>0.35114503816793891</v>
      </c>
    </row>
    <row r="835" spans="1:15" x14ac:dyDescent="0.25">
      <c r="A835" s="39">
        <v>90117</v>
      </c>
      <c r="B835" s="30" t="s">
        <v>44</v>
      </c>
      <c r="C835" s="73" t="s">
        <v>44</v>
      </c>
      <c r="D835" s="44" t="s">
        <v>869</v>
      </c>
      <c r="E835" s="90">
        <v>15285</v>
      </c>
      <c r="F835" s="32">
        <v>17472</v>
      </c>
      <c r="G835" s="32">
        <f t="shared" si="18"/>
        <v>2187</v>
      </c>
      <c r="H835" s="32">
        <v>6166</v>
      </c>
      <c r="I835" s="32">
        <f t="shared" si="19"/>
        <v>11306</v>
      </c>
      <c r="J835" s="75">
        <v>0</v>
      </c>
      <c r="K835" s="32">
        <v>16886</v>
      </c>
      <c r="L835" s="29">
        <v>0</v>
      </c>
      <c r="M835" s="35">
        <f t="shared" si="20"/>
        <v>6166</v>
      </c>
      <c r="N835" s="35">
        <f t="shared" si="21"/>
        <v>10720</v>
      </c>
      <c r="O835" s="36">
        <f t="shared" si="17"/>
        <v>0.63484543408740968</v>
      </c>
    </row>
    <row r="836" spans="1:15" x14ac:dyDescent="0.25">
      <c r="A836" s="39">
        <v>90118</v>
      </c>
      <c r="B836" s="30" t="s">
        <v>44</v>
      </c>
      <c r="C836" s="73" t="s">
        <v>44</v>
      </c>
      <c r="D836" s="44" t="s">
        <v>870</v>
      </c>
      <c r="E836" s="91">
        <v>651</v>
      </c>
      <c r="F836" s="39">
        <v>905</v>
      </c>
      <c r="G836" s="39">
        <f t="shared" si="18"/>
        <v>254</v>
      </c>
      <c r="H836" s="39">
        <v>322</v>
      </c>
      <c r="I836" s="39">
        <f t="shared" si="19"/>
        <v>583</v>
      </c>
      <c r="J836" s="75">
        <v>0.64419999999999999</v>
      </c>
      <c r="K836" s="39">
        <v>926</v>
      </c>
      <c r="L836" s="56"/>
      <c r="M836" s="34">
        <f t="shared" si="20"/>
        <v>322</v>
      </c>
      <c r="N836" s="34">
        <f t="shared" si="21"/>
        <v>604</v>
      </c>
      <c r="O836" s="36">
        <f t="shared" si="17"/>
        <v>0.65226781857451399</v>
      </c>
    </row>
    <row r="837" spans="1:15" x14ac:dyDescent="0.25">
      <c r="A837" s="92">
        <v>90119</v>
      </c>
      <c r="B837" s="93" t="s">
        <v>44</v>
      </c>
      <c r="C837" s="94" t="s">
        <v>44</v>
      </c>
      <c r="D837" s="95" t="s">
        <v>871</v>
      </c>
      <c r="E837" s="90">
        <v>5558</v>
      </c>
      <c r="F837" s="32">
        <v>6619</v>
      </c>
      <c r="G837" s="32">
        <f t="shared" si="18"/>
        <v>1061</v>
      </c>
      <c r="H837" s="32">
        <v>3196</v>
      </c>
      <c r="I837" s="32">
        <f t="shared" si="19"/>
        <v>3423</v>
      </c>
      <c r="J837" s="75">
        <v>0</v>
      </c>
      <c r="K837" s="32">
        <v>6490</v>
      </c>
      <c r="L837" s="29">
        <v>145</v>
      </c>
      <c r="M837" s="35">
        <f t="shared" si="20"/>
        <v>3341</v>
      </c>
      <c r="N837" s="35">
        <f t="shared" si="21"/>
        <v>3149</v>
      </c>
      <c r="O837" s="36">
        <f t="shared" si="17"/>
        <v>0.48520801232665639</v>
      </c>
    </row>
    <row r="838" spans="1:15" x14ac:dyDescent="0.25">
      <c r="A838" s="39">
        <v>90201</v>
      </c>
      <c r="B838" s="30" t="s">
        <v>44</v>
      </c>
      <c r="C838" s="73" t="s">
        <v>306</v>
      </c>
      <c r="D838" s="44" t="s">
        <v>306</v>
      </c>
      <c r="E838" s="90">
        <v>3387</v>
      </c>
      <c r="F838" s="32">
        <v>3633</v>
      </c>
      <c r="G838" s="32">
        <f t="shared" si="18"/>
        <v>246</v>
      </c>
      <c r="H838" s="32">
        <v>1403</v>
      </c>
      <c r="I838" s="32">
        <f t="shared" si="19"/>
        <v>2230</v>
      </c>
      <c r="J838" s="75">
        <v>0.61380000000000001</v>
      </c>
      <c r="K838" s="80">
        <v>3466</v>
      </c>
      <c r="L838" s="56"/>
      <c r="M838" s="35">
        <f t="shared" si="20"/>
        <v>1403</v>
      </c>
      <c r="N838" s="35">
        <f t="shared" si="21"/>
        <v>2063</v>
      </c>
      <c r="O838" s="36">
        <f t="shared" si="17"/>
        <v>0.59521061742642811</v>
      </c>
    </row>
    <row r="839" spans="1:15" x14ac:dyDescent="0.25">
      <c r="A839" s="39">
        <v>90202</v>
      </c>
      <c r="B839" s="30" t="s">
        <v>44</v>
      </c>
      <c r="C839" s="73" t="s">
        <v>306</v>
      </c>
      <c r="D839" s="44" t="s">
        <v>735</v>
      </c>
      <c r="E839" s="90">
        <v>3092</v>
      </c>
      <c r="F839" s="32">
        <v>3287</v>
      </c>
      <c r="G839" s="32">
        <f t="shared" si="18"/>
        <v>195</v>
      </c>
      <c r="H839" s="32">
        <v>2800</v>
      </c>
      <c r="I839" s="32">
        <f t="shared" si="19"/>
        <v>487</v>
      </c>
      <c r="J839" s="75">
        <v>0.1482</v>
      </c>
      <c r="K839" s="65">
        <v>3287</v>
      </c>
      <c r="L839" s="29">
        <v>487</v>
      </c>
      <c r="M839" s="35">
        <f t="shared" si="20"/>
        <v>3287</v>
      </c>
      <c r="N839" s="35">
        <f t="shared" si="21"/>
        <v>0</v>
      </c>
      <c r="O839" s="36">
        <f t="shared" si="17"/>
        <v>0</v>
      </c>
    </row>
    <row r="840" spans="1:15" x14ac:dyDescent="0.25">
      <c r="A840" s="39">
        <v>90203</v>
      </c>
      <c r="B840" s="30" t="s">
        <v>44</v>
      </c>
      <c r="C840" s="73" t="s">
        <v>306</v>
      </c>
      <c r="D840" s="44" t="s">
        <v>203</v>
      </c>
      <c r="E840" s="90">
        <v>4169</v>
      </c>
      <c r="F840" s="32">
        <v>4718</v>
      </c>
      <c r="G840" s="32">
        <f t="shared" si="18"/>
        <v>549</v>
      </c>
      <c r="H840" s="32">
        <v>1182</v>
      </c>
      <c r="I840" s="32">
        <f t="shared" si="19"/>
        <v>3536</v>
      </c>
      <c r="J840" s="75">
        <v>0.74950000000000006</v>
      </c>
      <c r="K840" s="32">
        <v>4483</v>
      </c>
      <c r="L840" s="29">
        <v>0</v>
      </c>
      <c r="M840" s="35">
        <f t="shared" si="20"/>
        <v>1182</v>
      </c>
      <c r="N840" s="35">
        <f t="shared" si="21"/>
        <v>3301</v>
      </c>
      <c r="O840" s="36">
        <f t="shared" si="17"/>
        <v>0.73633727414677674</v>
      </c>
    </row>
    <row r="841" spans="1:15" x14ac:dyDescent="0.25">
      <c r="A841" s="39">
        <v>90204</v>
      </c>
      <c r="B841" s="30" t="s">
        <v>44</v>
      </c>
      <c r="C841" s="73" t="s">
        <v>306</v>
      </c>
      <c r="D841" s="44" t="s">
        <v>872</v>
      </c>
      <c r="E841" s="90">
        <v>1715</v>
      </c>
      <c r="F841" s="32">
        <v>1887</v>
      </c>
      <c r="G841" s="32">
        <f t="shared" si="18"/>
        <v>172</v>
      </c>
      <c r="H841" s="39">
        <v>663</v>
      </c>
      <c r="I841" s="32">
        <f t="shared" si="19"/>
        <v>1224</v>
      </c>
      <c r="J841" s="75">
        <v>0.64859999999999995</v>
      </c>
      <c r="K841" s="32">
        <v>1809</v>
      </c>
      <c r="L841" s="29">
        <v>0</v>
      </c>
      <c r="M841" s="34">
        <f t="shared" si="20"/>
        <v>663</v>
      </c>
      <c r="N841" s="35">
        <f t="shared" si="21"/>
        <v>1146</v>
      </c>
      <c r="O841" s="36">
        <f t="shared" si="17"/>
        <v>0.63349917081260365</v>
      </c>
    </row>
    <row r="842" spans="1:15" x14ac:dyDescent="0.25">
      <c r="A842" s="39">
        <v>90205</v>
      </c>
      <c r="B842" s="30" t="s">
        <v>44</v>
      </c>
      <c r="C842" s="73" t="s">
        <v>306</v>
      </c>
      <c r="D842" s="44" t="s">
        <v>873</v>
      </c>
      <c r="E842" s="90">
        <v>1506</v>
      </c>
      <c r="F842" s="32">
        <v>1577</v>
      </c>
      <c r="G842" s="32">
        <f t="shared" si="18"/>
        <v>71</v>
      </c>
      <c r="H842" s="32">
        <v>1506</v>
      </c>
      <c r="I842" s="32">
        <f t="shared" si="19"/>
        <v>71</v>
      </c>
      <c r="J842" s="75">
        <v>4.4999999999999998E-2</v>
      </c>
      <c r="K842" s="32">
        <v>1519</v>
      </c>
      <c r="L842" s="56"/>
      <c r="M842" s="35">
        <f t="shared" si="20"/>
        <v>1506</v>
      </c>
      <c r="N842" s="35">
        <f t="shared" si="21"/>
        <v>13</v>
      </c>
      <c r="O842" s="36">
        <f t="shared" si="17"/>
        <v>8.558262014483212E-3</v>
      </c>
    </row>
    <row r="843" spans="1:15" x14ac:dyDescent="0.25">
      <c r="A843" s="39">
        <v>90206</v>
      </c>
      <c r="B843" s="30" t="s">
        <v>44</v>
      </c>
      <c r="C843" s="73" t="s">
        <v>306</v>
      </c>
      <c r="D843" s="44" t="s">
        <v>874</v>
      </c>
      <c r="E843" s="90">
        <v>5355</v>
      </c>
      <c r="F843" s="32">
        <v>5939</v>
      </c>
      <c r="G843" s="32">
        <f t="shared" si="18"/>
        <v>584</v>
      </c>
      <c r="H843" s="32">
        <v>3497</v>
      </c>
      <c r="I843" s="32">
        <f t="shared" si="19"/>
        <v>2442</v>
      </c>
      <c r="J843" s="75">
        <v>0</v>
      </c>
      <c r="K843" s="32">
        <v>5380</v>
      </c>
      <c r="L843" s="29">
        <v>0</v>
      </c>
      <c r="M843" s="35">
        <f t="shared" si="20"/>
        <v>3497</v>
      </c>
      <c r="N843" s="35">
        <f t="shared" si="21"/>
        <v>1883</v>
      </c>
      <c r="O843" s="36">
        <f t="shared" si="17"/>
        <v>0.35</v>
      </c>
    </row>
    <row r="844" spans="1:15" x14ac:dyDescent="0.25">
      <c r="A844" s="39">
        <v>90207</v>
      </c>
      <c r="B844" s="30" t="s">
        <v>44</v>
      </c>
      <c r="C844" s="73" t="s">
        <v>306</v>
      </c>
      <c r="D844" s="44" t="s">
        <v>342</v>
      </c>
      <c r="E844" s="90">
        <v>2673</v>
      </c>
      <c r="F844" s="32">
        <v>2973</v>
      </c>
      <c r="G844" s="32">
        <f t="shared" si="18"/>
        <v>300</v>
      </c>
      <c r="H844" s="32">
        <v>1291</v>
      </c>
      <c r="I844" s="32">
        <f t="shared" si="19"/>
        <v>1682</v>
      </c>
      <c r="J844" s="75">
        <v>0.56579999999999997</v>
      </c>
      <c r="K844" s="80">
        <v>2973</v>
      </c>
      <c r="L844" s="29">
        <v>1682</v>
      </c>
      <c r="M844" s="35">
        <f t="shared" si="20"/>
        <v>2973</v>
      </c>
      <c r="N844" s="35">
        <f t="shared" si="21"/>
        <v>0</v>
      </c>
      <c r="O844" s="36">
        <f t="shared" si="17"/>
        <v>0</v>
      </c>
    </row>
    <row r="845" spans="1:15" x14ac:dyDescent="0.25">
      <c r="A845" s="39">
        <v>90208</v>
      </c>
      <c r="B845" s="30" t="s">
        <v>44</v>
      </c>
      <c r="C845" s="73" t="s">
        <v>306</v>
      </c>
      <c r="D845" s="44" t="s">
        <v>875</v>
      </c>
      <c r="E845" s="90">
        <v>4455</v>
      </c>
      <c r="F845" s="32">
        <v>5103</v>
      </c>
      <c r="G845" s="32">
        <f t="shared" si="18"/>
        <v>648</v>
      </c>
      <c r="H845" s="32">
        <v>3012</v>
      </c>
      <c r="I845" s="32">
        <f t="shared" si="19"/>
        <v>2091</v>
      </c>
      <c r="J845" s="75">
        <v>0.4098</v>
      </c>
      <c r="K845" s="65">
        <v>5012</v>
      </c>
      <c r="L845" s="29">
        <v>1270</v>
      </c>
      <c r="M845" s="35">
        <f t="shared" si="20"/>
        <v>4282</v>
      </c>
      <c r="N845" s="35">
        <f t="shared" si="21"/>
        <v>730</v>
      </c>
      <c r="O845" s="36">
        <f t="shared" si="17"/>
        <v>0.14565043894652832</v>
      </c>
    </row>
    <row r="846" spans="1:15" x14ac:dyDescent="0.25">
      <c r="A846" s="39">
        <v>90301</v>
      </c>
      <c r="B846" s="30" t="s">
        <v>44</v>
      </c>
      <c r="C846" s="73" t="s">
        <v>876</v>
      </c>
      <c r="D846" s="44" t="s">
        <v>877</v>
      </c>
      <c r="E846" s="90">
        <v>12789</v>
      </c>
      <c r="F846" s="32">
        <v>14312</v>
      </c>
      <c r="G846" s="32">
        <f t="shared" si="18"/>
        <v>1523</v>
      </c>
      <c r="H846" s="32">
        <v>6680</v>
      </c>
      <c r="I846" s="32">
        <f t="shared" si="19"/>
        <v>7632</v>
      </c>
      <c r="J846" s="75">
        <v>0.5333</v>
      </c>
      <c r="K846" s="32">
        <v>13924</v>
      </c>
      <c r="L846" s="56"/>
      <c r="M846" s="35">
        <f t="shared" si="20"/>
        <v>6680</v>
      </c>
      <c r="N846" s="35">
        <f t="shared" si="21"/>
        <v>7244</v>
      </c>
      <c r="O846" s="36">
        <f t="shared" si="17"/>
        <v>0.52025280091927606</v>
      </c>
    </row>
    <row r="847" spans="1:15" x14ac:dyDescent="0.25">
      <c r="A847" s="39">
        <v>90302</v>
      </c>
      <c r="B847" s="30" t="s">
        <v>44</v>
      </c>
      <c r="C847" s="73" t="s">
        <v>876</v>
      </c>
      <c r="D847" s="44" t="s">
        <v>878</v>
      </c>
      <c r="E847" s="90">
        <v>7078</v>
      </c>
      <c r="F847" s="32">
        <v>7781</v>
      </c>
      <c r="G847" s="32">
        <f t="shared" si="18"/>
        <v>703</v>
      </c>
      <c r="H847" s="32">
        <v>1902</v>
      </c>
      <c r="I847" s="32">
        <f t="shared" si="19"/>
        <v>5879</v>
      </c>
      <c r="J847" s="75">
        <v>0</v>
      </c>
      <c r="K847" s="32">
        <v>7805</v>
      </c>
      <c r="L847" s="56"/>
      <c r="M847" s="35">
        <f t="shared" si="20"/>
        <v>1902</v>
      </c>
      <c r="N847" s="35">
        <f t="shared" si="21"/>
        <v>5903</v>
      </c>
      <c r="O847" s="36">
        <f t="shared" si="17"/>
        <v>0.75631005765534909</v>
      </c>
    </row>
    <row r="848" spans="1:15" x14ac:dyDescent="0.25">
      <c r="A848" s="39">
        <v>90303</v>
      </c>
      <c r="B848" s="30" t="s">
        <v>44</v>
      </c>
      <c r="C848" s="73" t="s">
        <v>876</v>
      </c>
      <c r="D848" s="44" t="s">
        <v>879</v>
      </c>
      <c r="E848" s="91">
        <v>522</v>
      </c>
      <c r="F848" s="39">
        <v>634</v>
      </c>
      <c r="G848" s="39">
        <f t="shared" si="18"/>
        <v>112</v>
      </c>
      <c r="H848" s="39">
        <v>489</v>
      </c>
      <c r="I848" s="39">
        <f t="shared" si="19"/>
        <v>145</v>
      </c>
      <c r="J848" s="75">
        <v>0.22869999999999999</v>
      </c>
      <c r="K848" s="39">
        <v>615</v>
      </c>
      <c r="L848" s="56"/>
      <c r="M848" s="34">
        <f t="shared" si="20"/>
        <v>489</v>
      </c>
      <c r="N848" s="34">
        <f t="shared" si="21"/>
        <v>126</v>
      </c>
      <c r="O848" s="36">
        <f t="shared" si="17"/>
        <v>0.20487804878048779</v>
      </c>
    </row>
    <row r="849" spans="1:15" x14ac:dyDescent="0.25">
      <c r="A849" s="39">
        <v>90304</v>
      </c>
      <c r="B849" s="30" t="s">
        <v>44</v>
      </c>
      <c r="C849" s="73" t="s">
        <v>876</v>
      </c>
      <c r="D849" s="44" t="s">
        <v>880</v>
      </c>
      <c r="E849" s="90">
        <v>2868</v>
      </c>
      <c r="F849" s="32">
        <v>3216</v>
      </c>
      <c r="G849" s="32">
        <f t="shared" si="18"/>
        <v>348</v>
      </c>
      <c r="H849" s="32">
        <v>2287</v>
      </c>
      <c r="I849" s="32">
        <f t="shared" si="19"/>
        <v>929</v>
      </c>
      <c r="J849" s="75">
        <v>0.28889999999999999</v>
      </c>
      <c r="K849" s="32">
        <v>3198</v>
      </c>
      <c r="L849" s="56"/>
      <c r="M849" s="35">
        <f t="shared" si="20"/>
        <v>2287</v>
      </c>
      <c r="N849" s="35">
        <f t="shared" si="21"/>
        <v>911</v>
      </c>
      <c r="O849" s="36">
        <f t="shared" si="17"/>
        <v>0.28486554096310196</v>
      </c>
    </row>
    <row r="850" spans="1:15" x14ac:dyDescent="0.25">
      <c r="A850" s="39">
        <v>90305</v>
      </c>
      <c r="B850" s="30" t="s">
        <v>44</v>
      </c>
      <c r="C850" s="73" t="s">
        <v>876</v>
      </c>
      <c r="D850" s="44" t="s">
        <v>881</v>
      </c>
      <c r="E850" s="91">
        <v>905</v>
      </c>
      <c r="F850" s="39">
        <v>991</v>
      </c>
      <c r="G850" s="39">
        <f t="shared" si="18"/>
        <v>86</v>
      </c>
      <c r="H850" s="39">
        <v>350</v>
      </c>
      <c r="I850" s="39">
        <f t="shared" si="19"/>
        <v>641</v>
      </c>
      <c r="J850" s="75">
        <v>0.64680000000000004</v>
      </c>
      <c r="K850" s="39">
        <v>967</v>
      </c>
      <c r="L850" s="56"/>
      <c r="M850" s="34">
        <f t="shared" si="20"/>
        <v>350</v>
      </c>
      <c r="N850" s="34">
        <f t="shared" si="21"/>
        <v>617</v>
      </c>
      <c r="O850" s="36">
        <f t="shared" si="17"/>
        <v>0.63805584281282313</v>
      </c>
    </row>
    <row r="851" spans="1:15" x14ac:dyDescent="0.25">
      <c r="A851" s="39">
        <v>90306</v>
      </c>
      <c r="B851" s="30" t="s">
        <v>44</v>
      </c>
      <c r="C851" s="73" t="s">
        <v>876</v>
      </c>
      <c r="D851" s="44" t="s">
        <v>882</v>
      </c>
      <c r="E851" s="90">
        <v>3386</v>
      </c>
      <c r="F851" s="32">
        <v>3831</v>
      </c>
      <c r="G851" s="32">
        <f t="shared" si="18"/>
        <v>445</v>
      </c>
      <c r="H851" s="32">
        <v>1646</v>
      </c>
      <c r="I851" s="32">
        <f t="shared" si="19"/>
        <v>2185</v>
      </c>
      <c r="J851" s="75">
        <v>0.57030000000000003</v>
      </c>
      <c r="K851" s="32">
        <v>3786</v>
      </c>
      <c r="L851" s="29">
        <v>349</v>
      </c>
      <c r="M851" s="35">
        <f t="shared" si="20"/>
        <v>1995</v>
      </c>
      <c r="N851" s="35">
        <f t="shared" si="21"/>
        <v>1791</v>
      </c>
      <c r="O851" s="36">
        <f t="shared" si="17"/>
        <v>0.47305863708399365</v>
      </c>
    </row>
    <row r="852" spans="1:15" x14ac:dyDescent="0.25">
      <c r="A852" s="39">
        <v>90307</v>
      </c>
      <c r="B852" s="30" t="s">
        <v>44</v>
      </c>
      <c r="C852" s="73" t="s">
        <v>876</v>
      </c>
      <c r="D852" s="44" t="s">
        <v>883</v>
      </c>
      <c r="E852" s="90">
        <v>1220</v>
      </c>
      <c r="F852" s="32">
        <v>1423</v>
      </c>
      <c r="G852" s="32">
        <f t="shared" si="18"/>
        <v>203</v>
      </c>
      <c r="H852" s="39">
        <v>754</v>
      </c>
      <c r="I852" s="32">
        <f t="shared" si="19"/>
        <v>669</v>
      </c>
      <c r="J852" s="75">
        <v>0.47010000000000002</v>
      </c>
      <c r="K852" s="32">
        <v>1405</v>
      </c>
      <c r="L852" s="29">
        <v>267</v>
      </c>
      <c r="M852" s="34">
        <f t="shared" si="20"/>
        <v>1021</v>
      </c>
      <c r="N852" s="35">
        <f t="shared" si="21"/>
        <v>384</v>
      </c>
      <c r="O852" s="36">
        <f t="shared" si="17"/>
        <v>0.27330960854092529</v>
      </c>
    </row>
    <row r="853" spans="1:15" x14ac:dyDescent="0.25">
      <c r="A853" s="39">
        <v>90308</v>
      </c>
      <c r="B853" s="30" t="s">
        <v>44</v>
      </c>
      <c r="C853" s="73" t="s">
        <v>876</v>
      </c>
      <c r="D853" s="44" t="s">
        <v>884</v>
      </c>
      <c r="E853" s="90">
        <v>1093</v>
      </c>
      <c r="F853" s="32">
        <v>1103</v>
      </c>
      <c r="G853" s="32">
        <f t="shared" si="18"/>
        <v>10</v>
      </c>
      <c r="H853" s="39">
        <v>786</v>
      </c>
      <c r="I853" s="32">
        <f t="shared" si="19"/>
        <v>317</v>
      </c>
      <c r="J853" s="75">
        <v>0.28739999999999999</v>
      </c>
      <c r="K853" s="32">
        <v>1103</v>
      </c>
      <c r="L853" s="29">
        <v>317</v>
      </c>
      <c r="M853" s="34">
        <f t="shared" si="20"/>
        <v>1103</v>
      </c>
      <c r="N853" s="35">
        <f t="shared" si="21"/>
        <v>0</v>
      </c>
      <c r="O853" s="36">
        <f t="shared" si="17"/>
        <v>0</v>
      </c>
    </row>
    <row r="854" spans="1:15" x14ac:dyDescent="0.25">
      <c r="A854" s="39">
        <v>90309</v>
      </c>
      <c r="B854" s="30" t="s">
        <v>44</v>
      </c>
      <c r="C854" s="73" t="s">
        <v>876</v>
      </c>
      <c r="D854" s="44" t="s">
        <v>885</v>
      </c>
      <c r="E854" s="90">
        <v>1653</v>
      </c>
      <c r="F854" s="32">
        <v>1907</v>
      </c>
      <c r="G854" s="32">
        <f t="shared" si="18"/>
        <v>254</v>
      </c>
      <c r="H854" s="39">
        <v>932</v>
      </c>
      <c r="I854" s="32">
        <f t="shared" si="19"/>
        <v>975</v>
      </c>
      <c r="J854" s="75">
        <v>0.51129999999999998</v>
      </c>
      <c r="K854" s="32">
        <v>1929</v>
      </c>
      <c r="L854" s="56"/>
      <c r="M854" s="34">
        <f t="shared" si="20"/>
        <v>932</v>
      </c>
      <c r="N854" s="35">
        <f t="shared" si="21"/>
        <v>997</v>
      </c>
      <c r="O854" s="36">
        <f t="shared" si="17"/>
        <v>0.51684810782789015</v>
      </c>
    </row>
    <row r="855" spans="1:15" x14ac:dyDescent="0.25">
      <c r="A855" s="39">
        <v>90310</v>
      </c>
      <c r="B855" s="30" t="s">
        <v>44</v>
      </c>
      <c r="C855" s="73" t="s">
        <v>876</v>
      </c>
      <c r="D855" s="44" t="s">
        <v>886</v>
      </c>
      <c r="E855" s="90">
        <v>2243</v>
      </c>
      <c r="F855" s="32">
        <v>2474</v>
      </c>
      <c r="G855" s="32">
        <f t="shared" si="18"/>
        <v>231</v>
      </c>
      <c r="H855" s="32">
        <v>1174</v>
      </c>
      <c r="I855" s="32">
        <f t="shared" si="19"/>
        <v>1300</v>
      </c>
      <c r="J855" s="75">
        <v>0.52549999999999997</v>
      </c>
      <c r="K855" s="32">
        <v>2429</v>
      </c>
      <c r="L855" s="56"/>
      <c r="M855" s="35">
        <f t="shared" si="20"/>
        <v>1174</v>
      </c>
      <c r="N855" s="35">
        <f t="shared" si="21"/>
        <v>1255</v>
      </c>
      <c r="O855" s="36">
        <f t="shared" si="17"/>
        <v>0.51667352820090573</v>
      </c>
    </row>
    <row r="856" spans="1:15" x14ac:dyDescent="0.25">
      <c r="A856" s="39">
        <v>90311</v>
      </c>
      <c r="B856" s="30" t="s">
        <v>44</v>
      </c>
      <c r="C856" s="73" t="s">
        <v>876</v>
      </c>
      <c r="D856" s="44" t="s">
        <v>887</v>
      </c>
      <c r="E856" s="78">
        <v>1404</v>
      </c>
      <c r="F856" s="32">
        <v>1536</v>
      </c>
      <c r="G856" s="32">
        <f t="shared" si="18"/>
        <v>132</v>
      </c>
      <c r="H856" s="32">
        <v>1404</v>
      </c>
      <c r="I856" s="32">
        <f t="shared" si="19"/>
        <v>132</v>
      </c>
      <c r="J856" s="75">
        <v>8.5900000000000004E-2</v>
      </c>
      <c r="K856" s="32">
        <v>1513</v>
      </c>
      <c r="L856" s="56"/>
      <c r="M856" s="35">
        <f t="shared" si="20"/>
        <v>1404</v>
      </c>
      <c r="N856" s="35">
        <f t="shared" si="21"/>
        <v>109</v>
      </c>
      <c r="O856" s="36">
        <f t="shared" si="17"/>
        <v>7.2042300066093856E-2</v>
      </c>
    </row>
    <row r="857" spans="1:15" x14ac:dyDescent="0.25">
      <c r="A857" s="39">
        <v>90312</v>
      </c>
      <c r="B857" s="30" t="s">
        <v>44</v>
      </c>
      <c r="C857" s="73" t="s">
        <v>876</v>
      </c>
      <c r="D857" s="44" t="s">
        <v>888</v>
      </c>
      <c r="E857" s="90">
        <v>2949</v>
      </c>
      <c r="F857" s="32">
        <v>3318</v>
      </c>
      <c r="G857" s="32">
        <f t="shared" si="18"/>
        <v>369</v>
      </c>
      <c r="H857" s="32">
        <v>2787</v>
      </c>
      <c r="I857" s="32">
        <f t="shared" si="19"/>
        <v>531</v>
      </c>
      <c r="J857" s="75">
        <v>0.16</v>
      </c>
      <c r="K857" s="32">
        <v>3312</v>
      </c>
      <c r="L857" s="56"/>
      <c r="M857" s="35">
        <f t="shared" si="20"/>
        <v>2787</v>
      </c>
      <c r="N857" s="35">
        <f t="shared" si="21"/>
        <v>525</v>
      </c>
      <c r="O857" s="36">
        <f t="shared" si="17"/>
        <v>0.1585144927536232</v>
      </c>
    </row>
    <row r="858" spans="1:15" x14ac:dyDescent="0.25">
      <c r="A858" s="39">
        <v>90401</v>
      </c>
      <c r="B858" s="30" t="s">
        <v>44</v>
      </c>
      <c r="C858" s="73" t="s">
        <v>889</v>
      </c>
      <c r="D858" s="44" t="s">
        <v>889</v>
      </c>
      <c r="E858" s="90">
        <v>2751</v>
      </c>
      <c r="F858" s="32">
        <v>3199</v>
      </c>
      <c r="G858" s="32">
        <f t="shared" si="18"/>
        <v>448</v>
      </c>
      <c r="H858" s="32">
        <v>1522</v>
      </c>
      <c r="I858" s="32">
        <f t="shared" si="19"/>
        <v>1677</v>
      </c>
      <c r="J858" s="75">
        <v>0.5242</v>
      </c>
      <c r="K858" s="32">
        <v>3172</v>
      </c>
      <c r="L858" s="56"/>
      <c r="M858" s="35">
        <f t="shared" si="20"/>
        <v>1522</v>
      </c>
      <c r="N858" s="35">
        <f t="shared" si="21"/>
        <v>1650</v>
      </c>
      <c r="O858" s="36">
        <f t="shared" si="17"/>
        <v>0.52017654476670871</v>
      </c>
    </row>
    <row r="859" spans="1:15" x14ac:dyDescent="0.25">
      <c r="A859" s="39">
        <v>90402</v>
      </c>
      <c r="B859" s="30" t="s">
        <v>44</v>
      </c>
      <c r="C859" s="73" t="s">
        <v>889</v>
      </c>
      <c r="D859" s="44" t="s">
        <v>890</v>
      </c>
      <c r="E859" s="90">
        <v>887</v>
      </c>
      <c r="F859" s="32">
        <v>1008</v>
      </c>
      <c r="G859" s="32">
        <f t="shared" si="18"/>
        <v>121</v>
      </c>
      <c r="H859" s="39">
        <v>591</v>
      </c>
      <c r="I859" s="32">
        <f t="shared" si="19"/>
        <v>417</v>
      </c>
      <c r="J859" s="75">
        <v>0.41370000000000001</v>
      </c>
      <c r="K859" s="39">
        <v>972</v>
      </c>
      <c r="L859" s="56"/>
      <c r="M859" s="34">
        <f t="shared" si="20"/>
        <v>591</v>
      </c>
      <c r="N859" s="34">
        <f t="shared" si="21"/>
        <v>381</v>
      </c>
      <c r="O859" s="36">
        <f t="shared" si="17"/>
        <v>0.39197530864197533</v>
      </c>
    </row>
    <row r="860" spans="1:15" x14ac:dyDescent="0.25">
      <c r="A860" s="39">
        <v>90403</v>
      </c>
      <c r="B860" s="30" t="s">
        <v>44</v>
      </c>
      <c r="C860" s="73" t="s">
        <v>889</v>
      </c>
      <c r="D860" s="44" t="s">
        <v>891</v>
      </c>
      <c r="E860" s="90">
        <v>1330</v>
      </c>
      <c r="F860" s="32">
        <v>1543</v>
      </c>
      <c r="G860" s="32">
        <f t="shared" si="18"/>
        <v>213</v>
      </c>
      <c r="H860" s="39">
        <v>613</v>
      </c>
      <c r="I860" s="32">
        <f t="shared" si="19"/>
        <v>930</v>
      </c>
      <c r="J860" s="75">
        <v>0.60270000000000001</v>
      </c>
      <c r="K860" s="32">
        <v>1497</v>
      </c>
      <c r="L860" s="56"/>
      <c r="M860" s="34">
        <f t="shared" si="20"/>
        <v>613</v>
      </c>
      <c r="N860" s="35">
        <f t="shared" si="21"/>
        <v>884</v>
      </c>
      <c r="O860" s="36">
        <f t="shared" si="17"/>
        <v>0.59051436205744823</v>
      </c>
    </row>
    <row r="861" spans="1:15" x14ac:dyDescent="0.25">
      <c r="A861" s="39">
        <v>90404</v>
      </c>
      <c r="B861" s="30" t="s">
        <v>44</v>
      </c>
      <c r="C861" s="73" t="s">
        <v>889</v>
      </c>
      <c r="D861" s="44" t="s">
        <v>892</v>
      </c>
      <c r="E861" s="91">
        <v>832</v>
      </c>
      <c r="F861" s="39">
        <v>948</v>
      </c>
      <c r="G861" s="39">
        <f t="shared" si="18"/>
        <v>116</v>
      </c>
      <c r="H861" s="39">
        <v>41</v>
      </c>
      <c r="I861" s="39">
        <f t="shared" si="19"/>
        <v>907</v>
      </c>
      <c r="J861" s="75">
        <v>0.95679999999999998</v>
      </c>
      <c r="K861" s="39">
        <v>915</v>
      </c>
      <c r="L861" s="56"/>
      <c r="M861" s="34">
        <f t="shared" si="20"/>
        <v>41</v>
      </c>
      <c r="N861" s="34">
        <f t="shared" si="21"/>
        <v>874</v>
      </c>
      <c r="O861" s="36">
        <f t="shared" si="17"/>
        <v>0.95519125683060113</v>
      </c>
    </row>
    <row r="862" spans="1:15" x14ac:dyDescent="0.25">
      <c r="A862" s="39">
        <v>90405</v>
      </c>
      <c r="B862" s="30" t="s">
        <v>44</v>
      </c>
      <c r="C862" s="73" t="s">
        <v>889</v>
      </c>
      <c r="D862" s="44" t="s">
        <v>893</v>
      </c>
      <c r="E862" s="91">
        <v>825</v>
      </c>
      <c r="F862" s="39">
        <v>950</v>
      </c>
      <c r="G862" s="39">
        <f t="shared" si="18"/>
        <v>125</v>
      </c>
      <c r="H862" s="39">
        <v>375</v>
      </c>
      <c r="I862" s="39">
        <f t="shared" si="19"/>
        <v>575</v>
      </c>
      <c r="J862" s="75">
        <v>0.60529999999999995</v>
      </c>
      <c r="K862" s="39">
        <v>935</v>
      </c>
      <c r="L862" s="56"/>
      <c r="M862" s="34">
        <f t="shared" si="20"/>
        <v>375</v>
      </c>
      <c r="N862" s="34">
        <f t="shared" si="21"/>
        <v>560</v>
      </c>
      <c r="O862" s="36">
        <f t="shared" si="17"/>
        <v>0.59893048128342241</v>
      </c>
    </row>
    <row r="863" spans="1:15" x14ac:dyDescent="0.25">
      <c r="A863" s="39">
        <v>90406</v>
      </c>
      <c r="B863" s="30" t="s">
        <v>44</v>
      </c>
      <c r="C863" s="73" t="s">
        <v>889</v>
      </c>
      <c r="D863" s="44" t="s">
        <v>894</v>
      </c>
      <c r="E863" s="91">
        <v>668</v>
      </c>
      <c r="F863" s="39">
        <v>754</v>
      </c>
      <c r="G863" s="39">
        <f t="shared" si="18"/>
        <v>86</v>
      </c>
      <c r="H863" s="39">
        <v>328</v>
      </c>
      <c r="I863" s="39">
        <f t="shared" si="19"/>
        <v>426</v>
      </c>
      <c r="J863" s="75">
        <v>0.56499999999999995</v>
      </c>
      <c r="K863" s="39">
        <v>737</v>
      </c>
      <c r="L863" s="56"/>
      <c r="M863" s="34">
        <f t="shared" si="20"/>
        <v>328</v>
      </c>
      <c r="N863" s="34">
        <f t="shared" si="21"/>
        <v>409</v>
      </c>
      <c r="O863" s="36">
        <f t="shared" si="17"/>
        <v>0.5549525101763908</v>
      </c>
    </row>
    <row r="864" spans="1:15" x14ac:dyDescent="0.25">
      <c r="A864" s="39">
        <v>90407</v>
      </c>
      <c r="B864" s="30" t="s">
        <v>44</v>
      </c>
      <c r="C864" s="73" t="s">
        <v>889</v>
      </c>
      <c r="D864" s="44" t="s">
        <v>895</v>
      </c>
      <c r="E864" s="91">
        <v>818</v>
      </c>
      <c r="F864" s="39">
        <v>933</v>
      </c>
      <c r="G864" s="39">
        <f t="shared" si="18"/>
        <v>115</v>
      </c>
      <c r="H864" s="39">
        <v>363</v>
      </c>
      <c r="I864" s="39">
        <f t="shared" si="19"/>
        <v>570</v>
      </c>
      <c r="J864" s="75">
        <v>0.6109</v>
      </c>
      <c r="K864" s="39">
        <v>880</v>
      </c>
      <c r="L864" s="56"/>
      <c r="M864" s="34">
        <f t="shared" si="20"/>
        <v>363</v>
      </c>
      <c r="N864" s="34">
        <f t="shared" si="21"/>
        <v>517</v>
      </c>
      <c r="O864" s="36">
        <f t="shared" si="17"/>
        <v>0.58750000000000002</v>
      </c>
    </row>
    <row r="865" spans="1:15" x14ac:dyDescent="0.25">
      <c r="A865" s="39">
        <v>90408</v>
      </c>
      <c r="B865" s="30" t="s">
        <v>44</v>
      </c>
      <c r="C865" s="73" t="s">
        <v>889</v>
      </c>
      <c r="D865" s="44" t="s">
        <v>896</v>
      </c>
      <c r="E865" s="91">
        <v>371</v>
      </c>
      <c r="F865" s="39">
        <v>422</v>
      </c>
      <c r="G865" s="39">
        <f t="shared" si="18"/>
        <v>51</v>
      </c>
      <c r="H865" s="39">
        <v>152</v>
      </c>
      <c r="I865" s="39">
        <f t="shared" si="19"/>
        <v>270</v>
      </c>
      <c r="J865" s="75">
        <v>0.63980000000000004</v>
      </c>
      <c r="K865" s="39">
        <v>418</v>
      </c>
      <c r="L865" s="56"/>
      <c r="M865" s="34">
        <f t="shared" si="20"/>
        <v>152</v>
      </c>
      <c r="N865" s="34">
        <f t="shared" si="21"/>
        <v>266</v>
      </c>
      <c r="O865" s="36">
        <f t="shared" si="17"/>
        <v>0.63636363636363635</v>
      </c>
    </row>
    <row r="866" spans="1:15" x14ac:dyDescent="0.25">
      <c r="A866" s="39">
        <v>90409</v>
      </c>
      <c r="B866" s="30" t="s">
        <v>44</v>
      </c>
      <c r="C866" s="73" t="s">
        <v>889</v>
      </c>
      <c r="D866" s="44" t="s">
        <v>897</v>
      </c>
      <c r="E866" s="90">
        <v>1101</v>
      </c>
      <c r="F866" s="32">
        <v>1229</v>
      </c>
      <c r="G866" s="32">
        <f t="shared" si="18"/>
        <v>128</v>
      </c>
      <c r="H866" s="39">
        <v>285</v>
      </c>
      <c r="I866" s="32">
        <f t="shared" si="19"/>
        <v>944</v>
      </c>
      <c r="J866" s="75">
        <v>0.7681</v>
      </c>
      <c r="K866" s="32">
        <v>1201</v>
      </c>
      <c r="L866" s="56"/>
      <c r="M866" s="34">
        <f t="shared" si="20"/>
        <v>285</v>
      </c>
      <c r="N866" s="35">
        <f t="shared" si="21"/>
        <v>916</v>
      </c>
      <c r="O866" s="36">
        <f t="shared" si="17"/>
        <v>0.7626977518734388</v>
      </c>
    </row>
    <row r="867" spans="1:15" x14ac:dyDescent="0.25">
      <c r="A867" s="39">
        <v>90410</v>
      </c>
      <c r="B867" s="30" t="s">
        <v>44</v>
      </c>
      <c r="C867" s="73" t="s">
        <v>889</v>
      </c>
      <c r="D867" s="44" t="s">
        <v>313</v>
      </c>
      <c r="E867" s="91">
        <v>615</v>
      </c>
      <c r="F867" s="39">
        <v>758</v>
      </c>
      <c r="G867" s="39">
        <f t="shared" si="18"/>
        <v>143</v>
      </c>
      <c r="H867" s="39">
        <v>339</v>
      </c>
      <c r="I867" s="39">
        <f t="shared" si="19"/>
        <v>419</v>
      </c>
      <c r="J867" s="75">
        <v>0.55279999999999996</v>
      </c>
      <c r="K867" s="39">
        <v>769</v>
      </c>
      <c r="L867" s="56"/>
      <c r="M867" s="34">
        <f t="shared" si="20"/>
        <v>339</v>
      </c>
      <c r="N867" s="34">
        <f t="shared" si="21"/>
        <v>430</v>
      </c>
      <c r="O867" s="36">
        <f t="shared" si="17"/>
        <v>0.55916775032509758</v>
      </c>
    </row>
    <row r="868" spans="1:15" x14ac:dyDescent="0.25">
      <c r="A868" s="39">
        <v>90411</v>
      </c>
      <c r="B868" s="30" t="s">
        <v>44</v>
      </c>
      <c r="C868" s="73" t="s">
        <v>889</v>
      </c>
      <c r="D868" s="44" t="s">
        <v>810</v>
      </c>
      <c r="E868" s="91">
        <v>735</v>
      </c>
      <c r="F868" s="39">
        <v>886</v>
      </c>
      <c r="G868" s="39">
        <f t="shared" si="18"/>
        <v>151</v>
      </c>
      <c r="H868" s="39">
        <v>343</v>
      </c>
      <c r="I868" s="39">
        <f t="shared" si="19"/>
        <v>543</v>
      </c>
      <c r="J868" s="75">
        <v>0.6129</v>
      </c>
      <c r="K868" s="39">
        <v>834</v>
      </c>
      <c r="L868" s="56"/>
      <c r="M868" s="34">
        <f t="shared" si="20"/>
        <v>343</v>
      </c>
      <c r="N868" s="34">
        <f t="shared" si="21"/>
        <v>491</v>
      </c>
      <c r="O868" s="36">
        <f t="shared" si="17"/>
        <v>0.58872901678657075</v>
      </c>
    </row>
    <row r="869" spans="1:15" x14ac:dyDescent="0.25">
      <c r="A869" s="39">
        <v>90412</v>
      </c>
      <c r="B869" s="30" t="s">
        <v>44</v>
      </c>
      <c r="C869" s="73" t="s">
        <v>889</v>
      </c>
      <c r="D869" s="44" t="s">
        <v>898</v>
      </c>
      <c r="E869" s="91">
        <v>584</v>
      </c>
      <c r="F869" s="39">
        <v>699</v>
      </c>
      <c r="G869" s="39">
        <f t="shared" si="18"/>
        <v>115</v>
      </c>
      <c r="H869" s="39">
        <v>381</v>
      </c>
      <c r="I869" s="39">
        <f t="shared" si="19"/>
        <v>318</v>
      </c>
      <c r="J869" s="75">
        <v>0.45490000000000003</v>
      </c>
      <c r="K869" s="39">
        <v>691</v>
      </c>
      <c r="L869" s="56"/>
      <c r="M869" s="34">
        <f t="shared" si="20"/>
        <v>381</v>
      </c>
      <c r="N869" s="34">
        <f t="shared" si="21"/>
        <v>310</v>
      </c>
      <c r="O869" s="36">
        <f t="shared" si="17"/>
        <v>0.44862518089725034</v>
      </c>
    </row>
    <row r="870" spans="1:15" x14ac:dyDescent="0.25">
      <c r="A870" s="39">
        <v>90413</v>
      </c>
      <c r="B870" s="30" t="s">
        <v>44</v>
      </c>
      <c r="C870" s="73" t="s">
        <v>889</v>
      </c>
      <c r="D870" s="44" t="s">
        <v>899</v>
      </c>
      <c r="E870" s="90">
        <v>1379</v>
      </c>
      <c r="F870" s="32">
        <v>1588</v>
      </c>
      <c r="G870" s="32">
        <f t="shared" si="18"/>
        <v>209</v>
      </c>
      <c r="H870" s="39">
        <v>851</v>
      </c>
      <c r="I870" s="32">
        <f t="shared" si="19"/>
        <v>737</v>
      </c>
      <c r="J870" s="75">
        <v>0.46410000000000001</v>
      </c>
      <c r="K870" s="32">
        <v>1567</v>
      </c>
      <c r="L870" s="56"/>
      <c r="M870" s="34">
        <f t="shared" si="20"/>
        <v>851</v>
      </c>
      <c r="N870" s="35">
        <f t="shared" si="21"/>
        <v>716</v>
      </c>
      <c r="O870" s="36">
        <f t="shared" si="17"/>
        <v>0.45692405871091257</v>
      </c>
    </row>
    <row r="871" spans="1:15" x14ac:dyDescent="0.25">
      <c r="A871" s="39">
        <v>90501</v>
      </c>
      <c r="B871" s="30" t="s">
        <v>44</v>
      </c>
      <c r="C871" s="73" t="s">
        <v>900</v>
      </c>
      <c r="D871" s="44" t="s">
        <v>900</v>
      </c>
      <c r="E871" s="90">
        <v>1632</v>
      </c>
      <c r="F871" s="32">
        <v>1845</v>
      </c>
      <c r="G871" s="32">
        <f t="shared" si="18"/>
        <v>213</v>
      </c>
      <c r="H871" s="32">
        <v>1274</v>
      </c>
      <c r="I871" s="32">
        <f t="shared" si="19"/>
        <v>571</v>
      </c>
      <c r="J871" s="75">
        <v>0.3095</v>
      </c>
      <c r="K871" s="32">
        <v>1692</v>
      </c>
      <c r="L871" s="56"/>
      <c r="M871" s="35">
        <f t="shared" si="20"/>
        <v>1274</v>
      </c>
      <c r="N871" s="35">
        <f t="shared" si="21"/>
        <v>418</v>
      </c>
      <c r="O871" s="36">
        <f t="shared" si="17"/>
        <v>0.24704491725768321</v>
      </c>
    </row>
    <row r="872" spans="1:15" x14ac:dyDescent="0.25">
      <c r="A872" s="39">
        <v>90502</v>
      </c>
      <c r="B872" s="30" t="s">
        <v>44</v>
      </c>
      <c r="C872" s="73" t="s">
        <v>900</v>
      </c>
      <c r="D872" s="44" t="s">
        <v>554</v>
      </c>
      <c r="E872" s="90">
        <v>5232</v>
      </c>
      <c r="F872" s="32">
        <v>5896</v>
      </c>
      <c r="G872" s="32">
        <f t="shared" si="18"/>
        <v>664</v>
      </c>
      <c r="H872" s="32">
        <v>4203</v>
      </c>
      <c r="I872" s="32">
        <f t="shared" si="19"/>
        <v>1693</v>
      </c>
      <c r="J872" s="75">
        <v>0.28710000000000002</v>
      </c>
      <c r="K872" s="32">
        <v>5833</v>
      </c>
      <c r="L872" s="56"/>
      <c r="M872" s="35">
        <f t="shared" si="20"/>
        <v>4203</v>
      </c>
      <c r="N872" s="35">
        <f t="shared" si="21"/>
        <v>1630</v>
      </c>
      <c r="O872" s="36">
        <f t="shared" si="17"/>
        <v>0.27944453968798216</v>
      </c>
    </row>
    <row r="873" spans="1:15" x14ac:dyDescent="0.25">
      <c r="A873" s="39">
        <v>90503</v>
      </c>
      <c r="B873" s="30" t="s">
        <v>44</v>
      </c>
      <c r="C873" s="73" t="s">
        <v>900</v>
      </c>
      <c r="D873" s="44" t="s">
        <v>901</v>
      </c>
      <c r="E873" s="90">
        <v>1834</v>
      </c>
      <c r="F873" s="32">
        <v>1987</v>
      </c>
      <c r="G873" s="32">
        <f t="shared" si="18"/>
        <v>153</v>
      </c>
      <c r="H873" s="32">
        <v>1124</v>
      </c>
      <c r="I873" s="32">
        <f t="shared" si="19"/>
        <v>863</v>
      </c>
      <c r="J873" s="75">
        <v>0.43430000000000002</v>
      </c>
      <c r="K873" s="32">
        <v>1889</v>
      </c>
      <c r="L873" s="56"/>
      <c r="M873" s="35">
        <f t="shared" si="20"/>
        <v>1124</v>
      </c>
      <c r="N873" s="35">
        <f t="shared" si="21"/>
        <v>765</v>
      </c>
      <c r="O873" s="36">
        <f t="shared" si="17"/>
        <v>0.40497617787188989</v>
      </c>
    </row>
    <row r="874" spans="1:15" x14ac:dyDescent="0.25">
      <c r="A874" s="39">
        <v>90504</v>
      </c>
      <c r="B874" s="30" t="s">
        <v>44</v>
      </c>
      <c r="C874" s="73" t="s">
        <v>900</v>
      </c>
      <c r="D874" s="44" t="s">
        <v>902</v>
      </c>
      <c r="E874" s="90">
        <v>2340</v>
      </c>
      <c r="F874" s="32">
        <v>2576</v>
      </c>
      <c r="G874" s="32">
        <f t="shared" si="18"/>
        <v>236</v>
      </c>
      <c r="H874" s="32">
        <v>1483</v>
      </c>
      <c r="I874" s="32">
        <f t="shared" si="19"/>
        <v>1093</v>
      </c>
      <c r="J874" s="75">
        <v>0.42430000000000001</v>
      </c>
      <c r="K874" s="32">
        <v>2533</v>
      </c>
      <c r="L874" s="56"/>
      <c r="M874" s="35">
        <f t="shared" si="20"/>
        <v>1483</v>
      </c>
      <c r="N874" s="35">
        <f t="shared" si="21"/>
        <v>1050</v>
      </c>
      <c r="O874" s="36">
        <f t="shared" si="17"/>
        <v>0.41452822739834189</v>
      </c>
    </row>
    <row r="875" spans="1:15" x14ac:dyDescent="0.25">
      <c r="A875" s="39">
        <v>90505</v>
      </c>
      <c r="B875" s="30" t="s">
        <v>44</v>
      </c>
      <c r="C875" s="73" t="s">
        <v>900</v>
      </c>
      <c r="D875" s="44" t="s">
        <v>174</v>
      </c>
      <c r="E875" s="90">
        <v>1065</v>
      </c>
      <c r="F875" s="32">
        <v>1178</v>
      </c>
      <c r="G875" s="32">
        <f t="shared" si="18"/>
        <v>113</v>
      </c>
      <c r="H875" s="39">
        <v>486</v>
      </c>
      <c r="I875" s="32">
        <f t="shared" si="19"/>
        <v>692</v>
      </c>
      <c r="J875" s="75">
        <v>0.58740000000000003</v>
      </c>
      <c r="K875" s="32">
        <v>1179</v>
      </c>
      <c r="L875" s="56"/>
      <c r="M875" s="34">
        <f t="shared" si="20"/>
        <v>486</v>
      </c>
      <c r="N875" s="35">
        <f t="shared" si="21"/>
        <v>693</v>
      </c>
      <c r="O875" s="36">
        <f t="shared" si="17"/>
        <v>0.58778625954198471</v>
      </c>
    </row>
    <row r="876" spans="1:15" x14ac:dyDescent="0.25">
      <c r="A876" s="39">
        <v>90506</v>
      </c>
      <c r="B876" s="30" t="s">
        <v>44</v>
      </c>
      <c r="C876" s="73" t="s">
        <v>900</v>
      </c>
      <c r="D876" s="44" t="s">
        <v>903</v>
      </c>
      <c r="E876" s="90">
        <v>3153</v>
      </c>
      <c r="F876" s="32">
        <v>3534</v>
      </c>
      <c r="G876" s="32">
        <f t="shared" si="18"/>
        <v>381</v>
      </c>
      <c r="H876" s="32">
        <v>1745</v>
      </c>
      <c r="I876" s="32">
        <f t="shared" si="19"/>
        <v>1789</v>
      </c>
      <c r="J876" s="75">
        <v>0.50619999999999998</v>
      </c>
      <c r="K876" s="32">
        <v>3464</v>
      </c>
      <c r="L876" s="56"/>
      <c r="M876" s="35">
        <f t="shared" si="20"/>
        <v>1745</v>
      </c>
      <c r="N876" s="35">
        <f t="shared" si="21"/>
        <v>1719</v>
      </c>
      <c r="O876" s="36">
        <f t="shared" si="17"/>
        <v>0.4962471131639723</v>
      </c>
    </row>
    <row r="877" spans="1:15" x14ac:dyDescent="0.25">
      <c r="A877" s="39">
        <v>90507</v>
      </c>
      <c r="B877" s="30" t="s">
        <v>44</v>
      </c>
      <c r="C877" s="73" t="s">
        <v>900</v>
      </c>
      <c r="D877" s="44" t="s">
        <v>904</v>
      </c>
      <c r="E877" s="90">
        <v>4015</v>
      </c>
      <c r="F877" s="32">
        <v>4544</v>
      </c>
      <c r="G877" s="32">
        <f t="shared" si="18"/>
        <v>529</v>
      </c>
      <c r="H877" s="32">
        <v>2440</v>
      </c>
      <c r="I877" s="32">
        <f t="shared" si="19"/>
        <v>2104</v>
      </c>
      <c r="J877" s="75">
        <v>0.46300000000000002</v>
      </c>
      <c r="K877" s="32">
        <v>4362</v>
      </c>
      <c r="L877" s="29">
        <v>307</v>
      </c>
      <c r="M877" s="35">
        <f t="shared" si="20"/>
        <v>2747</v>
      </c>
      <c r="N877" s="35">
        <f t="shared" si="21"/>
        <v>1615</v>
      </c>
      <c r="O877" s="36">
        <f t="shared" si="17"/>
        <v>0.37024300779458963</v>
      </c>
    </row>
    <row r="878" spans="1:15" x14ac:dyDescent="0.25">
      <c r="A878" s="39">
        <v>90508</v>
      </c>
      <c r="B878" s="30" t="s">
        <v>44</v>
      </c>
      <c r="C878" s="73" t="s">
        <v>900</v>
      </c>
      <c r="D878" s="44" t="s">
        <v>905</v>
      </c>
      <c r="E878" s="91">
        <v>644</v>
      </c>
      <c r="F878" s="39">
        <v>777</v>
      </c>
      <c r="G878" s="39">
        <f t="shared" si="18"/>
        <v>133</v>
      </c>
      <c r="H878" s="39">
        <v>499</v>
      </c>
      <c r="I878" s="39">
        <f t="shared" si="19"/>
        <v>278</v>
      </c>
      <c r="J878" s="75">
        <v>0.35780000000000001</v>
      </c>
      <c r="K878" s="39">
        <v>751</v>
      </c>
      <c r="L878" s="56"/>
      <c r="M878" s="34">
        <f t="shared" si="20"/>
        <v>499</v>
      </c>
      <c r="N878" s="34">
        <f t="shared" si="21"/>
        <v>252</v>
      </c>
      <c r="O878" s="36">
        <f t="shared" si="17"/>
        <v>0.33555259653794939</v>
      </c>
    </row>
    <row r="879" spans="1:15" x14ac:dyDescent="0.25">
      <c r="A879" s="39">
        <v>90509</v>
      </c>
      <c r="B879" s="30" t="s">
        <v>44</v>
      </c>
      <c r="C879" s="73" t="s">
        <v>900</v>
      </c>
      <c r="D879" s="44" t="s">
        <v>906</v>
      </c>
      <c r="E879" s="90">
        <v>2578</v>
      </c>
      <c r="F879" s="32">
        <v>3604</v>
      </c>
      <c r="G879" s="32">
        <f t="shared" si="18"/>
        <v>1026</v>
      </c>
      <c r="H879" s="32">
        <v>2053</v>
      </c>
      <c r="I879" s="32">
        <f t="shared" si="19"/>
        <v>1551</v>
      </c>
      <c r="J879" s="75">
        <v>0.4304</v>
      </c>
      <c r="K879" s="80">
        <v>3535</v>
      </c>
      <c r="L879" s="56"/>
      <c r="M879" s="35">
        <f t="shared" si="20"/>
        <v>2053</v>
      </c>
      <c r="N879" s="35">
        <f t="shared" si="21"/>
        <v>1482</v>
      </c>
      <c r="O879" s="36">
        <f t="shared" si="17"/>
        <v>0.41923620933521921</v>
      </c>
    </row>
    <row r="880" spans="1:15" x14ac:dyDescent="0.25">
      <c r="A880" s="39">
        <v>90510</v>
      </c>
      <c r="B880" s="30" t="s">
        <v>44</v>
      </c>
      <c r="C880" s="73" t="s">
        <v>900</v>
      </c>
      <c r="D880" s="44" t="s">
        <v>907</v>
      </c>
      <c r="E880" s="90">
        <v>1748</v>
      </c>
      <c r="F880" s="32">
        <v>1930</v>
      </c>
      <c r="G880" s="32">
        <f t="shared" si="18"/>
        <v>182</v>
      </c>
      <c r="H880" s="39">
        <v>775</v>
      </c>
      <c r="I880" s="32">
        <f t="shared" si="19"/>
        <v>1155</v>
      </c>
      <c r="J880" s="75">
        <v>0.59840000000000004</v>
      </c>
      <c r="K880" s="65">
        <v>1930</v>
      </c>
      <c r="L880" s="29">
        <v>0</v>
      </c>
      <c r="M880" s="34">
        <f t="shared" si="20"/>
        <v>775</v>
      </c>
      <c r="N880" s="35">
        <f t="shared" si="21"/>
        <v>1155</v>
      </c>
      <c r="O880" s="36">
        <f t="shared" si="17"/>
        <v>0.5984455958549223</v>
      </c>
    </row>
    <row r="881" spans="1:15" x14ac:dyDescent="0.25">
      <c r="A881" s="39">
        <v>90511</v>
      </c>
      <c r="B881" s="30" t="s">
        <v>44</v>
      </c>
      <c r="C881" s="73" t="s">
        <v>900</v>
      </c>
      <c r="D881" s="44" t="s">
        <v>908</v>
      </c>
      <c r="E881" s="90">
        <v>2684</v>
      </c>
      <c r="F881" s="32">
        <v>3065</v>
      </c>
      <c r="G881" s="32">
        <f t="shared" si="18"/>
        <v>381</v>
      </c>
      <c r="H881" s="32">
        <v>1967</v>
      </c>
      <c r="I881" s="32">
        <f t="shared" si="19"/>
        <v>1098</v>
      </c>
      <c r="J881" s="75">
        <v>0.35820000000000002</v>
      </c>
      <c r="K881" s="32">
        <v>2983</v>
      </c>
      <c r="L881" s="56"/>
      <c r="M881" s="35">
        <f t="shared" si="20"/>
        <v>1967</v>
      </c>
      <c r="N881" s="35">
        <f t="shared" si="21"/>
        <v>1016</v>
      </c>
      <c r="O881" s="36">
        <f t="shared" si="17"/>
        <v>0.34059671471672814</v>
      </c>
    </row>
    <row r="882" spans="1:15" x14ac:dyDescent="0.25">
      <c r="A882" s="39">
        <v>90601</v>
      </c>
      <c r="B882" s="30" t="s">
        <v>44</v>
      </c>
      <c r="C882" s="73" t="s">
        <v>909</v>
      </c>
      <c r="D882" s="44" t="s">
        <v>909</v>
      </c>
      <c r="E882" s="90">
        <v>2069</v>
      </c>
      <c r="F882" s="32">
        <v>2375</v>
      </c>
      <c r="G882" s="32">
        <f t="shared" si="18"/>
        <v>306</v>
      </c>
      <c r="H882" s="32">
        <v>1418</v>
      </c>
      <c r="I882" s="32">
        <f t="shared" si="19"/>
        <v>957</v>
      </c>
      <c r="J882" s="75">
        <v>0.40289999999999998</v>
      </c>
      <c r="K882" s="32">
        <v>2374</v>
      </c>
      <c r="L882" s="56"/>
      <c r="M882" s="35">
        <f t="shared" si="20"/>
        <v>1418</v>
      </c>
      <c r="N882" s="35">
        <f t="shared" si="21"/>
        <v>956</v>
      </c>
      <c r="O882" s="36">
        <f t="shared" si="17"/>
        <v>0.40269587194608258</v>
      </c>
    </row>
    <row r="883" spans="1:15" x14ac:dyDescent="0.25">
      <c r="A883" s="39">
        <v>90602</v>
      </c>
      <c r="B883" s="30" t="s">
        <v>44</v>
      </c>
      <c r="C883" s="73" t="s">
        <v>909</v>
      </c>
      <c r="D883" s="44" t="s">
        <v>910</v>
      </c>
      <c r="E883" s="91">
        <v>708</v>
      </c>
      <c r="F883" s="39">
        <v>833</v>
      </c>
      <c r="G883" s="39">
        <f t="shared" si="18"/>
        <v>125</v>
      </c>
      <c r="H883" s="39">
        <v>70</v>
      </c>
      <c r="I883" s="39">
        <f t="shared" si="19"/>
        <v>763</v>
      </c>
      <c r="J883" s="75">
        <v>0.91600000000000004</v>
      </c>
      <c r="K883" s="39">
        <v>830</v>
      </c>
      <c r="L883" s="56"/>
      <c r="M883" s="34">
        <f t="shared" si="20"/>
        <v>70</v>
      </c>
      <c r="N883" s="34">
        <f t="shared" si="21"/>
        <v>760</v>
      </c>
      <c r="O883" s="36">
        <f t="shared" si="17"/>
        <v>0.91566265060240959</v>
      </c>
    </row>
    <row r="884" spans="1:15" x14ac:dyDescent="0.25">
      <c r="A884" s="39">
        <v>90603</v>
      </c>
      <c r="B884" s="30" t="s">
        <v>44</v>
      </c>
      <c r="C884" s="73" t="s">
        <v>909</v>
      </c>
      <c r="D884" s="44" t="s">
        <v>911</v>
      </c>
      <c r="E884" s="91">
        <v>962</v>
      </c>
      <c r="F884" s="39">
        <v>991</v>
      </c>
      <c r="G884" s="39">
        <f t="shared" si="18"/>
        <v>29</v>
      </c>
      <c r="H884" s="39">
        <v>392</v>
      </c>
      <c r="I884" s="39">
        <f t="shared" si="19"/>
        <v>599</v>
      </c>
      <c r="J884" s="75">
        <v>0.60440000000000005</v>
      </c>
      <c r="K884" s="39">
        <v>927</v>
      </c>
      <c r="L884" s="56"/>
      <c r="M884" s="34">
        <f t="shared" si="20"/>
        <v>392</v>
      </c>
      <c r="N884" s="34">
        <f t="shared" si="21"/>
        <v>535</v>
      </c>
      <c r="O884" s="36">
        <f t="shared" si="17"/>
        <v>0.57713052858683922</v>
      </c>
    </row>
    <row r="885" spans="1:15" x14ac:dyDescent="0.25">
      <c r="A885" s="39">
        <v>90604</v>
      </c>
      <c r="B885" s="30" t="s">
        <v>44</v>
      </c>
      <c r="C885" s="73" t="s">
        <v>909</v>
      </c>
      <c r="D885" s="44" t="s">
        <v>912</v>
      </c>
      <c r="E885" s="91">
        <v>442</v>
      </c>
      <c r="F885" s="39">
        <v>488</v>
      </c>
      <c r="G885" s="39">
        <f t="shared" si="18"/>
        <v>46</v>
      </c>
      <c r="H885" s="39">
        <v>336</v>
      </c>
      <c r="I885" s="39">
        <f t="shared" si="19"/>
        <v>152</v>
      </c>
      <c r="J885" s="75">
        <v>0.3115</v>
      </c>
      <c r="K885" s="39">
        <v>488</v>
      </c>
      <c r="L885" s="56"/>
      <c r="M885" s="34">
        <f t="shared" si="20"/>
        <v>336</v>
      </c>
      <c r="N885" s="34">
        <f t="shared" si="21"/>
        <v>152</v>
      </c>
      <c r="O885" s="36">
        <f t="shared" si="17"/>
        <v>0.31147540983606559</v>
      </c>
    </row>
    <row r="886" spans="1:15" x14ac:dyDescent="0.25">
      <c r="A886" s="39">
        <v>90605</v>
      </c>
      <c r="B886" s="30" t="s">
        <v>44</v>
      </c>
      <c r="C886" s="73" t="s">
        <v>909</v>
      </c>
      <c r="D886" s="44" t="s">
        <v>913</v>
      </c>
      <c r="E886" s="91">
        <v>773</v>
      </c>
      <c r="F886" s="39">
        <v>892</v>
      </c>
      <c r="G886" s="39">
        <f t="shared" si="18"/>
        <v>119</v>
      </c>
      <c r="H886" s="39">
        <v>622</v>
      </c>
      <c r="I886" s="39">
        <f t="shared" si="19"/>
        <v>270</v>
      </c>
      <c r="J886" s="75">
        <v>0.30270000000000002</v>
      </c>
      <c r="K886" s="39">
        <v>876</v>
      </c>
      <c r="L886" s="56"/>
      <c r="M886" s="34">
        <f t="shared" si="20"/>
        <v>622</v>
      </c>
      <c r="N886" s="34">
        <f t="shared" si="21"/>
        <v>254</v>
      </c>
      <c r="O886" s="36">
        <f t="shared" si="17"/>
        <v>0.28995433789954339</v>
      </c>
    </row>
    <row r="887" spans="1:15" x14ac:dyDescent="0.25">
      <c r="A887" s="39">
        <v>90606</v>
      </c>
      <c r="B887" s="30" t="s">
        <v>44</v>
      </c>
      <c r="C887" s="73" t="s">
        <v>909</v>
      </c>
      <c r="D887" s="44" t="s">
        <v>914</v>
      </c>
      <c r="E887" s="91">
        <v>544</v>
      </c>
      <c r="F887" s="39">
        <v>795</v>
      </c>
      <c r="G887" s="39">
        <f t="shared" si="18"/>
        <v>251</v>
      </c>
      <c r="H887" s="39">
        <v>292</v>
      </c>
      <c r="I887" s="39">
        <f t="shared" si="19"/>
        <v>503</v>
      </c>
      <c r="J887" s="75">
        <v>0</v>
      </c>
      <c r="K887" s="39">
        <v>735</v>
      </c>
      <c r="L887" s="56"/>
      <c r="M887" s="34">
        <f t="shared" si="20"/>
        <v>292</v>
      </c>
      <c r="N887" s="34">
        <f t="shared" si="21"/>
        <v>443</v>
      </c>
      <c r="O887" s="36">
        <f t="shared" si="17"/>
        <v>0.6027210884353742</v>
      </c>
    </row>
    <row r="888" spans="1:15" x14ac:dyDescent="0.25">
      <c r="A888" s="39">
        <v>90607</v>
      </c>
      <c r="B888" s="30" t="s">
        <v>44</v>
      </c>
      <c r="C888" s="73" t="s">
        <v>909</v>
      </c>
      <c r="D888" s="44" t="s">
        <v>915</v>
      </c>
      <c r="E888" s="90">
        <v>2590</v>
      </c>
      <c r="F888" s="32">
        <v>2973</v>
      </c>
      <c r="G888" s="32">
        <f t="shared" si="18"/>
        <v>383</v>
      </c>
      <c r="H888" s="32">
        <v>1175</v>
      </c>
      <c r="I888" s="32">
        <f t="shared" si="19"/>
        <v>1798</v>
      </c>
      <c r="J888" s="75">
        <v>0</v>
      </c>
      <c r="K888" s="32">
        <v>2899</v>
      </c>
      <c r="L888" s="56"/>
      <c r="M888" s="35">
        <f t="shared" si="20"/>
        <v>1175</v>
      </c>
      <c r="N888" s="35">
        <f t="shared" si="21"/>
        <v>1724</v>
      </c>
      <c r="O888" s="36">
        <f t="shared" si="17"/>
        <v>0.59468782338737491</v>
      </c>
    </row>
    <row r="889" spans="1:15" x14ac:dyDescent="0.25">
      <c r="A889" s="39">
        <v>90608</v>
      </c>
      <c r="B889" s="30" t="s">
        <v>44</v>
      </c>
      <c r="C889" s="73" t="s">
        <v>909</v>
      </c>
      <c r="D889" s="44" t="s">
        <v>916</v>
      </c>
      <c r="E889" s="90">
        <v>1000</v>
      </c>
      <c r="F889" s="32">
        <v>1183</v>
      </c>
      <c r="G889" s="32">
        <f t="shared" si="18"/>
        <v>183</v>
      </c>
      <c r="H889" s="39">
        <v>326</v>
      </c>
      <c r="I889" s="32">
        <f t="shared" si="19"/>
        <v>857</v>
      </c>
      <c r="J889" s="75">
        <v>0.72440000000000004</v>
      </c>
      <c r="K889" s="32">
        <v>1211</v>
      </c>
      <c r="L889" s="56"/>
      <c r="M889" s="34">
        <f t="shared" si="20"/>
        <v>326</v>
      </c>
      <c r="N889" s="35">
        <f t="shared" si="21"/>
        <v>885</v>
      </c>
      <c r="O889" s="36">
        <f t="shared" si="17"/>
        <v>0.73080099091659789</v>
      </c>
    </row>
    <row r="890" spans="1:15" x14ac:dyDescent="0.25">
      <c r="A890" s="39">
        <v>90609</v>
      </c>
      <c r="B890" s="30" t="s">
        <v>44</v>
      </c>
      <c r="C890" s="73" t="s">
        <v>909</v>
      </c>
      <c r="D890" s="44" t="s">
        <v>917</v>
      </c>
      <c r="E890" s="91">
        <v>644</v>
      </c>
      <c r="F890" s="39">
        <v>733</v>
      </c>
      <c r="G890" s="39">
        <f t="shared" si="18"/>
        <v>89</v>
      </c>
      <c r="H890" s="39">
        <v>536</v>
      </c>
      <c r="I890" s="39">
        <f t="shared" si="19"/>
        <v>197</v>
      </c>
      <c r="J890" s="75">
        <v>0.26879999999999998</v>
      </c>
      <c r="K890" s="39">
        <v>718</v>
      </c>
      <c r="L890" s="56"/>
      <c r="M890" s="34">
        <f t="shared" si="20"/>
        <v>536</v>
      </c>
      <c r="N890" s="34">
        <f t="shared" si="21"/>
        <v>182</v>
      </c>
      <c r="O890" s="36">
        <f t="shared" si="17"/>
        <v>0.25348189415041783</v>
      </c>
    </row>
    <row r="891" spans="1:15" x14ac:dyDescent="0.25">
      <c r="A891" s="39">
        <v>90610</v>
      </c>
      <c r="B891" s="30" t="s">
        <v>44</v>
      </c>
      <c r="C891" s="73" t="s">
        <v>909</v>
      </c>
      <c r="D891" s="44" t="s">
        <v>918</v>
      </c>
      <c r="E891" s="90">
        <v>1329</v>
      </c>
      <c r="F891" s="32">
        <v>1455</v>
      </c>
      <c r="G891" s="32">
        <f t="shared" si="18"/>
        <v>126</v>
      </c>
      <c r="H891" s="39">
        <v>426</v>
      </c>
      <c r="I891" s="32">
        <f t="shared" si="19"/>
        <v>1029</v>
      </c>
      <c r="J891" s="75">
        <v>0.70720000000000005</v>
      </c>
      <c r="K891" s="32">
        <v>1431</v>
      </c>
      <c r="L891" s="56"/>
      <c r="M891" s="34">
        <f t="shared" si="20"/>
        <v>426</v>
      </c>
      <c r="N891" s="35">
        <f t="shared" si="21"/>
        <v>1005</v>
      </c>
      <c r="O891" s="36">
        <f t="shared" si="17"/>
        <v>0.70230607966457026</v>
      </c>
    </row>
    <row r="892" spans="1:15" x14ac:dyDescent="0.25">
      <c r="A892" s="39">
        <v>90611</v>
      </c>
      <c r="B892" s="30" t="s">
        <v>44</v>
      </c>
      <c r="C892" s="73" t="s">
        <v>909</v>
      </c>
      <c r="D892" s="44" t="s">
        <v>919</v>
      </c>
      <c r="E892" s="78">
        <v>825</v>
      </c>
      <c r="F892" s="32">
        <v>1015</v>
      </c>
      <c r="G892" s="32">
        <f t="shared" si="18"/>
        <v>190</v>
      </c>
      <c r="H892" s="39">
        <v>825</v>
      </c>
      <c r="I892" s="32">
        <f t="shared" si="19"/>
        <v>190</v>
      </c>
      <c r="J892" s="75">
        <v>0.18720000000000001</v>
      </c>
      <c r="K892" s="32">
        <v>1029</v>
      </c>
      <c r="L892" s="56"/>
      <c r="M892" s="34">
        <f t="shared" si="20"/>
        <v>825</v>
      </c>
      <c r="N892" s="35">
        <f t="shared" si="21"/>
        <v>204</v>
      </c>
      <c r="O892" s="36">
        <f t="shared" si="17"/>
        <v>0.19825072886297376</v>
      </c>
    </row>
    <row r="893" spans="1:15" x14ac:dyDescent="0.25">
      <c r="A893" s="39">
        <v>90612</v>
      </c>
      <c r="B893" s="30" t="s">
        <v>44</v>
      </c>
      <c r="C893" s="73" t="s">
        <v>909</v>
      </c>
      <c r="D893" s="44" t="s">
        <v>920</v>
      </c>
      <c r="E893" s="90">
        <v>1044</v>
      </c>
      <c r="F893" s="32">
        <v>1150</v>
      </c>
      <c r="G893" s="32">
        <f t="shared" si="18"/>
        <v>106</v>
      </c>
      <c r="H893" s="39">
        <v>77</v>
      </c>
      <c r="I893" s="32">
        <f t="shared" si="19"/>
        <v>1073</v>
      </c>
      <c r="J893" s="75">
        <v>0.93300000000000005</v>
      </c>
      <c r="K893" s="32">
        <v>1148</v>
      </c>
      <c r="L893" s="56"/>
      <c r="M893" s="34">
        <f t="shared" si="20"/>
        <v>77</v>
      </c>
      <c r="N893" s="35">
        <f t="shared" si="21"/>
        <v>1071</v>
      </c>
      <c r="O893" s="36">
        <f t="shared" si="17"/>
        <v>0.93292682926829273</v>
      </c>
    </row>
    <row r="894" spans="1:15" x14ac:dyDescent="0.25">
      <c r="A894" s="39">
        <v>90613</v>
      </c>
      <c r="B894" s="30" t="s">
        <v>44</v>
      </c>
      <c r="C894" s="73" t="s">
        <v>909</v>
      </c>
      <c r="D894" s="44" t="s">
        <v>921</v>
      </c>
      <c r="E894" s="90">
        <v>1498</v>
      </c>
      <c r="F894" s="32">
        <v>1706</v>
      </c>
      <c r="G894" s="32">
        <f t="shared" si="18"/>
        <v>208</v>
      </c>
      <c r="H894" s="39">
        <v>328</v>
      </c>
      <c r="I894" s="32">
        <f t="shared" si="19"/>
        <v>1378</v>
      </c>
      <c r="J894" s="75">
        <v>0.80769999999999997</v>
      </c>
      <c r="K894" s="32">
        <v>1600</v>
      </c>
      <c r="L894" s="56"/>
      <c r="M894" s="34">
        <f t="shared" si="20"/>
        <v>328</v>
      </c>
      <c r="N894" s="35">
        <f t="shared" si="21"/>
        <v>1272</v>
      </c>
      <c r="O894" s="36">
        <f t="shared" si="17"/>
        <v>0.79500000000000004</v>
      </c>
    </row>
    <row r="895" spans="1:15" x14ac:dyDescent="0.25">
      <c r="A895" s="39">
        <v>90614</v>
      </c>
      <c r="B895" s="30" t="s">
        <v>44</v>
      </c>
      <c r="C895" s="73" t="s">
        <v>909</v>
      </c>
      <c r="D895" s="44" t="s">
        <v>922</v>
      </c>
      <c r="E895" s="91">
        <v>344</v>
      </c>
      <c r="F895" s="39">
        <v>377</v>
      </c>
      <c r="G895" s="39">
        <f t="shared" si="18"/>
        <v>33</v>
      </c>
      <c r="H895" s="39">
        <v>189</v>
      </c>
      <c r="I895" s="39">
        <f t="shared" si="19"/>
        <v>188</v>
      </c>
      <c r="J895" s="75">
        <v>0.49869999999999998</v>
      </c>
      <c r="K895" s="39">
        <v>356</v>
      </c>
      <c r="L895" s="56"/>
      <c r="M895" s="34">
        <f t="shared" si="20"/>
        <v>189</v>
      </c>
      <c r="N895" s="34">
        <f t="shared" si="21"/>
        <v>167</v>
      </c>
      <c r="O895" s="36">
        <f t="shared" si="17"/>
        <v>0.4691011235955056</v>
      </c>
    </row>
    <row r="896" spans="1:15" x14ac:dyDescent="0.25">
      <c r="A896" s="39">
        <v>90615</v>
      </c>
      <c r="B896" s="30" t="s">
        <v>44</v>
      </c>
      <c r="C896" s="73" t="s">
        <v>909</v>
      </c>
      <c r="D896" s="44" t="s">
        <v>923</v>
      </c>
      <c r="E896" s="91">
        <v>691</v>
      </c>
      <c r="F896" s="39">
        <v>778</v>
      </c>
      <c r="G896" s="39">
        <f t="shared" si="18"/>
        <v>87</v>
      </c>
      <c r="H896" s="39">
        <v>633</v>
      </c>
      <c r="I896" s="39">
        <f t="shared" si="19"/>
        <v>145</v>
      </c>
      <c r="J896" s="75">
        <v>0</v>
      </c>
      <c r="K896" s="39">
        <v>751</v>
      </c>
      <c r="L896" s="56"/>
      <c r="M896" s="34">
        <f t="shared" si="20"/>
        <v>633</v>
      </c>
      <c r="N896" s="34">
        <f t="shared" si="21"/>
        <v>118</v>
      </c>
      <c r="O896" s="36">
        <f t="shared" si="17"/>
        <v>0.15712383488681758</v>
      </c>
    </row>
    <row r="897" spans="1:15" x14ac:dyDescent="0.25">
      <c r="A897" s="39">
        <v>90616</v>
      </c>
      <c r="B897" s="30" t="s">
        <v>44</v>
      </c>
      <c r="C897" s="73" t="s">
        <v>909</v>
      </c>
      <c r="D897" s="44" t="s">
        <v>559</v>
      </c>
      <c r="E897" s="91">
        <v>664</v>
      </c>
      <c r="F897" s="39">
        <v>785</v>
      </c>
      <c r="G897" s="39">
        <f t="shared" si="18"/>
        <v>121</v>
      </c>
      <c r="H897" s="39">
        <v>260</v>
      </c>
      <c r="I897" s="39">
        <f t="shared" si="19"/>
        <v>525</v>
      </c>
      <c r="J897" s="75">
        <v>0.66879999999999995</v>
      </c>
      <c r="K897" s="39">
        <v>809</v>
      </c>
      <c r="L897" s="29">
        <v>0</v>
      </c>
      <c r="M897" s="34">
        <f t="shared" si="20"/>
        <v>260</v>
      </c>
      <c r="N897" s="34">
        <f t="shared" si="21"/>
        <v>549</v>
      </c>
      <c r="O897" s="36">
        <f t="shared" si="17"/>
        <v>0.67861557478368351</v>
      </c>
    </row>
    <row r="898" spans="1:15" x14ac:dyDescent="0.25">
      <c r="A898" s="39">
        <v>90701</v>
      </c>
      <c r="B898" s="30" t="s">
        <v>44</v>
      </c>
      <c r="C898" s="73" t="s">
        <v>924</v>
      </c>
      <c r="D898" s="44" t="s">
        <v>167</v>
      </c>
      <c r="E898" s="90">
        <v>2090</v>
      </c>
      <c r="F898" s="32">
        <v>2480</v>
      </c>
      <c r="G898" s="32">
        <f t="shared" si="18"/>
        <v>390</v>
      </c>
      <c r="H898" s="32">
        <v>1479</v>
      </c>
      <c r="I898" s="32">
        <f t="shared" si="19"/>
        <v>1001</v>
      </c>
      <c r="J898" s="75">
        <v>0.40360000000000001</v>
      </c>
      <c r="K898" s="32">
        <v>2423</v>
      </c>
      <c r="L898" s="56"/>
      <c r="M898" s="35">
        <f t="shared" si="20"/>
        <v>1479</v>
      </c>
      <c r="N898" s="35">
        <f t="shared" si="21"/>
        <v>944</v>
      </c>
      <c r="O898" s="36">
        <f t="shared" si="17"/>
        <v>0.38959966983078825</v>
      </c>
    </row>
    <row r="899" spans="1:15" x14ac:dyDescent="0.25">
      <c r="A899" s="39">
        <v>90702</v>
      </c>
      <c r="B899" s="30" t="s">
        <v>44</v>
      </c>
      <c r="C899" s="73" t="s">
        <v>924</v>
      </c>
      <c r="D899" s="44" t="s">
        <v>926</v>
      </c>
      <c r="E899" s="90">
        <v>3016</v>
      </c>
      <c r="F899" s="32">
        <v>3453</v>
      </c>
      <c r="G899" s="32">
        <f t="shared" si="18"/>
        <v>437</v>
      </c>
      <c r="H899" s="39">
        <v>519</v>
      </c>
      <c r="I899" s="32">
        <f t="shared" si="19"/>
        <v>2934</v>
      </c>
      <c r="J899" s="75">
        <v>0.84970000000000001</v>
      </c>
      <c r="K899" s="32">
        <v>3365</v>
      </c>
      <c r="L899" s="56"/>
      <c r="M899" s="34">
        <f t="shared" si="20"/>
        <v>519</v>
      </c>
      <c r="N899" s="35">
        <f t="shared" si="21"/>
        <v>2846</v>
      </c>
      <c r="O899" s="36">
        <f t="shared" si="17"/>
        <v>0.84576523031203565</v>
      </c>
    </row>
    <row r="900" spans="1:15" x14ac:dyDescent="0.25">
      <c r="A900" s="39">
        <v>90703</v>
      </c>
      <c r="B900" s="30" t="s">
        <v>44</v>
      </c>
      <c r="C900" s="73" t="s">
        <v>924</v>
      </c>
      <c r="D900" s="44" t="s">
        <v>927</v>
      </c>
      <c r="E900" s="90">
        <v>3352</v>
      </c>
      <c r="F900" s="32">
        <v>3664</v>
      </c>
      <c r="G900" s="32">
        <f t="shared" si="18"/>
        <v>312</v>
      </c>
      <c r="H900" s="32">
        <v>1816</v>
      </c>
      <c r="I900" s="32">
        <f t="shared" si="19"/>
        <v>1848</v>
      </c>
      <c r="J900" s="75">
        <v>0</v>
      </c>
      <c r="K900" s="32">
        <v>3548</v>
      </c>
      <c r="L900" s="56"/>
      <c r="M900" s="35">
        <f t="shared" si="20"/>
        <v>1816</v>
      </c>
      <c r="N900" s="35">
        <f t="shared" si="21"/>
        <v>1732</v>
      </c>
      <c r="O900" s="36">
        <f t="shared" si="17"/>
        <v>0.48816234498308908</v>
      </c>
    </row>
    <row r="901" spans="1:15" x14ac:dyDescent="0.25">
      <c r="A901" s="39">
        <v>90704</v>
      </c>
      <c r="B901" s="30" t="s">
        <v>44</v>
      </c>
      <c r="C901" s="73" t="s">
        <v>924</v>
      </c>
      <c r="D901" s="44" t="s">
        <v>928</v>
      </c>
      <c r="E901" s="90">
        <v>3740</v>
      </c>
      <c r="F901" s="32">
        <v>4071</v>
      </c>
      <c r="G901" s="32">
        <f t="shared" si="18"/>
        <v>331</v>
      </c>
      <c r="H901" s="32">
        <v>2235</v>
      </c>
      <c r="I901" s="32">
        <f t="shared" si="19"/>
        <v>1836</v>
      </c>
      <c r="J901" s="75">
        <v>0</v>
      </c>
      <c r="K901" s="32">
        <v>3978</v>
      </c>
      <c r="L901" s="56"/>
      <c r="M901" s="35">
        <f t="shared" si="20"/>
        <v>2235</v>
      </c>
      <c r="N901" s="35">
        <f t="shared" si="21"/>
        <v>1743</v>
      </c>
      <c r="O901" s="36">
        <f t="shared" si="17"/>
        <v>0.43815987933634992</v>
      </c>
    </row>
    <row r="902" spans="1:15" x14ac:dyDescent="0.25">
      <c r="A902" s="39">
        <v>90705</v>
      </c>
      <c r="B902" s="30" t="s">
        <v>44</v>
      </c>
      <c r="C902" s="73" t="s">
        <v>924</v>
      </c>
      <c r="D902" s="44" t="s">
        <v>163</v>
      </c>
      <c r="E902" s="90">
        <v>7635</v>
      </c>
      <c r="F902" s="32">
        <v>8620</v>
      </c>
      <c r="G902" s="32">
        <f t="shared" si="18"/>
        <v>985</v>
      </c>
      <c r="H902" s="32">
        <v>4158</v>
      </c>
      <c r="I902" s="32">
        <f t="shared" si="19"/>
        <v>4462</v>
      </c>
      <c r="J902" s="75">
        <v>0.51759999999999995</v>
      </c>
      <c r="K902" s="32">
        <v>8139</v>
      </c>
      <c r="L902" s="29">
        <v>2074</v>
      </c>
      <c r="M902" s="35">
        <f t="shared" si="20"/>
        <v>6232</v>
      </c>
      <c r="N902" s="35">
        <f t="shared" si="21"/>
        <v>1907</v>
      </c>
      <c r="O902" s="36">
        <f t="shared" si="17"/>
        <v>0.23430396854650448</v>
      </c>
    </row>
    <row r="903" spans="1:15" x14ac:dyDescent="0.25">
      <c r="A903" s="39">
        <v>90706</v>
      </c>
      <c r="B903" s="30" t="s">
        <v>44</v>
      </c>
      <c r="C903" s="73" t="s">
        <v>924</v>
      </c>
      <c r="D903" s="44" t="s">
        <v>1836</v>
      </c>
      <c r="E903" s="90">
        <v>3367</v>
      </c>
      <c r="F903" s="32">
        <v>3627</v>
      </c>
      <c r="G903" s="32">
        <f t="shared" si="18"/>
        <v>260</v>
      </c>
      <c r="H903" s="32">
        <v>2997</v>
      </c>
      <c r="I903" s="32">
        <f t="shared" si="19"/>
        <v>630</v>
      </c>
      <c r="J903" s="75">
        <v>0</v>
      </c>
      <c r="K903" s="32">
        <v>3409</v>
      </c>
      <c r="L903" s="56"/>
      <c r="M903" s="35">
        <f t="shared" si="20"/>
        <v>2997</v>
      </c>
      <c r="N903" s="35">
        <f t="shared" si="21"/>
        <v>412</v>
      </c>
      <c r="O903" s="36">
        <f t="shared" si="17"/>
        <v>0.12085655617483133</v>
      </c>
    </row>
    <row r="904" spans="1:15" x14ac:dyDescent="0.25">
      <c r="A904" s="39">
        <v>90707</v>
      </c>
      <c r="B904" s="30" t="s">
        <v>44</v>
      </c>
      <c r="C904" s="73" t="s">
        <v>924</v>
      </c>
      <c r="D904" s="44" t="s">
        <v>859</v>
      </c>
      <c r="E904" s="90">
        <v>2970</v>
      </c>
      <c r="F904" s="32">
        <v>3320</v>
      </c>
      <c r="G904" s="32">
        <f t="shared" si="18"/>
        <v>350</v>
      </c>
      <c r="H904" s="39">
        <v>830</v>
      </c>
      <c r="I904" s="32">
        <f t="shared" si="19"/>
        <v>2490</v>
      </c>
      <c r="J904" s="75">
        <v>0.75</v>
      </c>
      <c r="K904" s="32">
        <v>3201</v>
      </c>
      <c r="L904" s="56"/>
      <c r="M904" s="34">
        <f t="shared" si="20"/>
        <v>830</v>
      </c>
      <c r="N904" s="35">
        <f t="shared" si="21"/>
        <v>2371</v>
      </c>
      <c r="O904" s="36">
        <f t="shared" si="17"/>
        <v>0.74070602936582319</v>
      </c>
    </row>
    <row r="905" spans="1:15" x14ac:dyDescent="0.25">
      <c r="A905" s="39">
        <v>90709</v>
      </c>
      <c r="B905" s="30" t="s">
        <v>44</v>
      </c>
      <c r="C905" s="73" t="s">
        <v>924</v>
      </c>
      <c r="D905" s="44" t="s">
        <v>931</v>
      </c>
      <c r="E905" s="90">
        <v>2875</v>
      </c>
      <c r="F905" s="32">
        <v>3141</v>
      </c>
      <c r="G905" s="32">
        <f t="shared" si="18"/>
        <v>266</v>
      </c>
      <c r="H905" s="32">
        <v>2108</v>
      </c>
      <c r="I905" s="32">
        <f t="shared" si="19"/>
        <v>1033</v>
      </c>
      <c r="J905" s="75">
        <v>0.32890000000000003</v>
      </c>
      <c r="K905" s="32">
        <v>3052</v>
      </c>
      <c r="L905" s="56"/>
      <c r="M905" s="35">
        <f t="shared" si="20"/>
        <v>2108</v>
      </c>
      <c r="N905" s="35">
        <f t="shared" si="21"/>
        <v>944</v>
      </c>
      <c r="O905" s="36">
        <f t="shared" si="17"/>
        <v>0.30930537352555704</v>
      </c>
    </row>
    <row r="906" spans="1:15" x14ac:dyDescent="0.25">
      <c r="A906" s="39">
        <v>90710</v>
      </c>
      <c r="B906" s="30" t="s">
        <v>44</v>
      </c>
      <c r="C906" s="73" t="s">
        <v>924</v>
      </c>
      <c r="D906" s="44" t="s">
        <v>932</v>
      </c>
      <c r="E906" s="90">
        <v>1411</v>
      </c>
      <c r="F906" s="32">
        <v>1527</v>
      </c>
      <c r="G906" s="32">
        <f t="shared" si="18"/>
        <v>116</v>
      </c>
      <c r="H906" s="32">
        <v>1478</v>
      </c>
      <c r="I906" s="32">
        <f t="shared" si="19"/>
        <v>49</v>
      </c>
      <c r="J906" s="75">
        <v>0</v>
      </c>
      <c r="K906" s="32">
        <v>1479</v>
      </c>
      <c r="L906" s="56"/>
      <c r="M906" s="35">
        <f t="shared" si="20"/>
        <v>1478</v>
      </c>
      <c r="N906" s="35">
        <f t="shared" si="21"/>
        <v>1</v>
      </c>
      <c r="O906" s="36">
        <f t="shared" si="17"/>
        <v>6.7613252197430695E-4</v>
      </c>
    </row>
    <row r="907" spans="1:15" x14ac:dyDescent="0.25">
      <c r="A907" s="39">
        <v>90711</v>
      </c>
      <c r="B907" s="30" t="s">
        <v>44</v>
      </c>
      <c r="C907" s="73" t="s">
        <v>924</v>
      </c>
      <c r="D907" s="44" t="s">
        <v>933</v>
      </c>
      <c r="E907" s="90">
        <v>4687</v>
      </c>
      <c r="F907" s="32">
        <v>5361</v>
      </c>
      <c r="G907" s="32">
        <f t="shared" si="18"/>
        <v>674</v>
      </c>
      <c r="H907" s="32">
        <v>3098</v>
      </c>
      <c r="I907" s="32">
        <f t="shared" si="19"/>
        <v>2263</v>
      </c>
      <c r="J907" s="75">
        <v>0</v>
      </c>
      <c r="K907" s="32">
        <v>5198</v>
      </c>
      <c r="L907" s="56"/>
      <c r="M907" s="35">
        <f t="shared" si="20"/>
        <v>3098</v>
      </c>
      <c r="N907" s="35">
        <f t="shared" si="21"/>
        <v>2100</v>
      </c>
      <c r="O907" s="36">
        <f t="shared" si="17"/>
        <v>0.40400153905348213</v>
      </c>
    </row>
    <row r="908" spans="1:15" x14ac:dyDescent="0.25">
      <c r="A908" s="39">
        <v>90713</v>
      </c>
      <c r="B908" s="30" t="s">
        <v>44</v>
      </c>
      <c r="C908" s="73" t="s">
        <v>924</v>
      </c>
      <c r="D908" s="44" t="s">
        <v>934</v>
      </c>
      <c r="E908" s="91">
        <v>711</v>
      </c>
      <c r="F908" s="39">
        <v>767</v>
      </c>
      <c r="G908" s="39">
        <f t="shared" si="18"/>
        <v>56</v>
      </c>
      <c r="H908" s="39">
        <v>378</v>
      </c>
      <c r="I908" s="39">
        <f t="shared" si="19"/>
        <v>389</v>
      </c>
      <c r="J908" s="75">
        <v>0.50719999999999998</v>
      </c>
      <c r="K908" s="39">
        <v>752</v>
      </c>
      <c r="L908" s="56"/>
      <c r="M908" s="34">
        <f t="shared" si="20"/>
        <v>378</v>
      </c>
      <c r="N908" s="34">
        <f t="shared" si="21"/>
        <v>374</v>
      </c>
      <c r="O908" s="36">
        <f t="shared" si="17"/>
        <v>0.49734042553191488</v>
      </c>
    </row>
    <row r="909" spans="1:15" x14ac:dyDescent="0.25">
      <c r="A909" s="39">
        <v>90714</v>
      </c>
      <c r="B909" s="30" t="s">
        <v>44</v>
      </c>
      <c r="C909" s="73" t="s">
        <v>924</v>
      </c>
      <c r="D909" s="44" t="s">
        <v>935</v>
      </c>
      <c r="E909" s="90">
        <v>3659</v>
      </c>
      <c r="F909" s="32">
        <v>4090</v>
      </c>
      <c r="G909" s="32">
        <f t="shared" si="18"/>
        <v>431</v>
      </c>
      <c r="H909" s="32">
        <v>1756</v>
      </c>
      <c r="I909" s="32">
        <f t="shared" si="19"/>
        <v>2334</v>
      </c>
      <c r="J909" s="75">
        <v>0.57069999999999999</v>
      </c>
      <c r="K909" s="32">
        <v>4005</v>
      </c>
      <c r="L909" s="56"/>
      <c r="M909" s="35">
        <f t="shared" si="20"/>
        <v>1756</v>
      </c>
      <c r="N909" s="35">
        <f t="shared" si="21"/>
        <v>2249</v>
      </c>
      <c r="O909" s="36">
        <f t="shared" si="17"/>
        <v>0.56154806491885145</v>
      </c>
    </row>
    <row r="910" spans="1:15" x14ac:dyDescent="0.25">
      <c r="A910" s="39">
        <v>90715</v>
      </c>
      <c r="B910" s="30" t="s">
        <v>44</v>
      </c>
      <c r="C910" s="73" t="s">
        <v>924</v>
      </c>
      <c r="D910" s="44" t="s">
        <v>936</v>
      </c>
      <c r="E910" s="90">
        <v>2414</v>
      </c>
      <c r="F910" s="32">
        <v>2813</v>
      </c>
      <c r="G910" s="32">
        <f t="shared" si="18"/>
        <v>399</v>
      </c>
      <c r="H910" s="32">
        <v>1891</v>
      </c>
      <c r="I910" s="32">
        <f t="shared" si="19"/>
        <v>922</v>
      </c>
      <c r="J910" s="75">
        <v>0.32779999999999998</v>
      </c>
      <c r="K910" s="32">
        <v>2734</v>
      </c>
      <c r="L910" s="56"/>
      <c r="M910" s="35">
        <f t="shared" si="20"/>
        <v>1891</v>
      </c>
      <c r="N910" s="35">
        <f t="shared" si="21"/>
        <v>843</v>
      </c>
      <c r="O910" s="36">
        <f t="shared" si="17"/>
        <v>0.30833942940746162</v>
      </c>
    </row>
    <row r="911" spans="1:15" x14ac:dyDescent="0.25">
      <c r="A911" s="39">
        <v>90716</v>
      </c>
      <c r="B911" s="30" t="s">
        <v>44</v>
      </c>
      <c r="C911" s="73" t="s">
        <v>924</v>
      </c>
      <c r="D911" s="44" t="s">
        <v>937</v>
      </c>
      <c r="E911" s="90">
        <v>1674</v>
      </c>
      <c r="F911" s="32">
        <v>1875</v>
      </c>
      <c r="G911" s="32">
        <f t="shared" si="18"/>
        <v>201</v>
      </c>
      <c r="H911" s="32">
        <v>1257</v>
      </c>
      <c r="I911" s="32">
        <f t="shared" si="19"/>
        <v>618</v>
      </c>
      <c r="J911" s="75">
        <v>0.3296</v>
      </c>
      <c r="K911" s="32">
        <v>1875</v>
      </c>
      <c r="L911" s="29">
        <v>618</v>
      </c>
      <c r="M911" s="35">
        <f t="shared" si="20"/>
        <v>1875</v>
      </c>
      <c r="N911" s="35">
        <f t="shared" si="21"/>
        <v>0</v>
      </c>
      <c r="O911" s="36">
        <f t="shared" si="17"/>
        <v>0</v>
      </c>
    </row>
    <row r="912" spans="1:15" x14ac:dyDescent="0.25">
      <c r="A912" s="39">
        <v>90717</v>
      </c>
      <c r="B912" s="30" t="s">
        <v>44</v>
      </c>
      <c r="C912" s="73" t="s">
        <v>924</v>
      </c>
      <c r="D912" s="44" t="s">
        <v>938</v>
      </c>
      <c r="E912" s="90">
        <v>4396</v>
      </c>
      <c r="F912" s="32">
        <v>5104</v>
      </c>
      <c r="G912" s="32">
        <f t="shared" si="18"/>
        <v>708</v>
      </c>
      <c r="H912" s="32">
        <v>1665</v>
      </c>
      <c r="I912" s="32">
        <f t="shared" si="19"/>
        <v>3439</v>
      </c>
      <c r="J912" s="75">
        <v>0.67379999999999995</v>
      </c>
      <c r="K912" s="32">
        <v>5094</v>
      </c>
      <c r="L912" s="29">
        <v>0</v>
      </c>
      <c r="M912" s="35">
        <f t="shared" si="20"/>
        <v>1665</v>
      </c>
      <c r="N912" s="35">
        <f t="shared" si="21"/>
        <v>3429</v>
      </c>
      <c r="O912" s="36">
        <f t="shared" si="17"/>
        <v>0.67314487632508835</v>
      </c>
    </row>
    <row r="913" spans="1:15" x14ac:dyDescent="0.25">
      <c r="A913" s="39">
        <v>90718</v>
      </c>
      <c r="B913" s="30" t="s">
        <v>44</v>
      </c>
      <c r="C913" s="73" t="s">
        <v>924</v>
      </c>
      <c r="D913" s="44" t="s">
        <v>939</v>
      </c>
      <c r="E913" s="78">
        <v>2890</v>
      </c>
      <c r="F913" s="32">
        <v>3057</v>
      </c>
      <c r="G913" s="32">
        <f t="shared" si="18"/>
        <v>167</v>
      </c>
      <c r="H913" s="32">
        <v>2926</v>
      </c>
      <c r="I913" s="32">
        <f t="shared" si="19"/>
        <v>131</v>
      </c>
      <c r="J913" s="75">
        <v>0</v>
      </c>
      <c r="K913" s="39">
        <v>2926</v>
      </c>
      <c r="L913" s="56"/>
      <c r="M913" s="35">
        <f t="shared" si="20"/>
        <v>2926</v>
      </c>
      <c r="N913" s="35">
        <f t="shared" si="21"/>
        <v>0</v>
      </c>
      <c r="O913" s="36">
        <f t="shared" si="17"/>
        <v>0</v>
      </c>
    </row>
    <row r="914" spans="1:15" x14ac:dyDescent="0.25">
      <c r="A914" s="39">
        <v>90719</v>
      </c>
      <c r="B914" s="30" t="s">
        <v>44</v>
      </c>
      <c r="C914" s="73" t="s">
        <v>924</v>
      </c>
      <c r="D914" s="44" t="s">
        <v>1855</v>
      </c>
      <c r="E914" s="90">
        <v>3767</v>
      </c>
      <c r="F914" s="32">
        <v>4301</v>
      </c>
      <c r="G914" s="32">
        <f t="shared" si="18"/>
        <v>534</v>
      </c>
      <c r="H914" s="32">
        <v>2430</v>
      </c>
      <c r="I914" s="32">
        <f t="shared" si="19"/>
        <v>1871</v>
      </c>
      <c r="J914" s="75">
        <v>0.435</v>
      </c>
      <c r="K914" s="32">
        <v>4281</v>
      </c>
      <c r="L914" s="29">
        <v>36</v>
      </c>
      <c r="M914" s="35">
        <f t="shared" si="20"/>
        <v>2466</v>
      </c>
      <c r="N914" s="35">
        <f t="shared" si="21"/>
        <v>1815</v>
      </c>
      <c r="O914" s="36">
        <f t="shared" si="17"/>
        <v>0.42396636299929924</v>
      </c>
    </row>
    <row r="915" spans="1:15" x14ac:dyDescent="0.25">
      <c r="A915" s="39">
        <v>90720</v>
      </c>
      <c r="B915" s="30" t="s">
        <v>44</v>
      </c>
      <c r="C915" s="73" t="s">
        <v>924</v>
      </c>
      <c r="D915" s="44" t="s">
        <v>1856</v>
      </c>
      <c r="E915" s="90">
        <v>2188</v>
      </c>
      <c r="F915" s="32">
        <v>2650</v>
      </c>
      <c r="G915" s="32">
        <f t="shared" si="18"/>
        <v>462</v>
      </c>
      <c r="H915" s="32">
        <v>1677</v>
      </c>
      <c r="I915" s="32">
        <f t="shared" si="19"/>
        <v>973</v>
      </c>
      <c r="J915" s="75">
        <v>0</v>
      </c>
      <c r="K915" s="32">
        <v>2662</v>
      </c>
      <c r="L915" s="56"/>
      <c r="M915" s="35">
        <f t="shared" si="20"/>
        <v>1677</v>
      </c>
      <c r="N915" s="35">
        <f t="shared" si="21"/>
        <v>985</v>
      </c>
      <c r="O915" s="36">
        <f t="shared" si="17"/>
        <v>0.37002253944402702</v>
      </c>
    </row>
    <row r="916" spans="1:15" x14ac:dyDescent="0.25">
      <c r="A916" s="39">
        <v>90721</v>
      </c>
      <c r="B916" s="30" t="s">
        <v>44</v>
      </c>
      <c r="C916" s="73" t="s">
        <v>924</v>
      </c>
      <c r="D916" s="44" t="s">
        <v>942</v>
      </c>
      <c r="E916" s="90">
        <v>1194</v>
      </c>
      <c r="F916" s="32">
        <v>1294</v>
      </c>
      <c r="G916" s="32">
        <f t="shared" si="18"/>
        <v>100</v>
      </c>
      <c r="H916" s="39">
        <v>610</v>
      </c>
      <c r="I916" s="32">
        <f t="shared" si="19"/>
        <v>684</v>
      </c>
      <c r="J916" s="75">
        <v>0.52859999999999996</v>
      </c>
      <c r="K916" s="32">
        <v>1216</v>
      </c>
      <c r="L916" s="56"/>
      <c r="M916" s="34">
        <f t="shared" si="20"/>
        <v>610</v>
      </c>
      <c r="N916" s="35">
        <f t="shared" si="21"/>
        <v>606</v>
      </c>
      <c r="O916" s="36">
        <f t="shared" si="17"/>
        <v>0.49835526315789475</v>
      </c>
    </row>
    <row r="917" spans="1:15" x14ac:dyDescent="0.25">
      <c r="A917" s="39">
        <v>90722</v>
      </c>
      <c r="B917" s="30" t="s">
        <v>44</v>
      </c>
      <c r="C917" s="73" t="s">
        <v>924</v>
      </c>
      <c r="D917" s="44" t="s">
        <v>943</v>
      </c>
      <c r="E917" s="78">
        <v>1914</v>
      </c>
      <c r="F917" s="32">
        <v>1986</v>
      </c>
      <c r="G917" s="32">
        <f t="shared" si="18"/>
        <v>72</v>
      </c>
      <c r="H917" s="32">
        <v>1914</v>
      </c>
      <c r="I917" s="32">
        <f t="shared" si="19"/>
        <v>72</v>
      </c>
      <c r="J917" s="75">
        <v>3.6299999999999999E-2</v>
      </c>
      <c r="K917" s="81">
        <v>1914</v>
      </c>
      <c r="L917" s="56"/>
      <c r="M917" s="35">
        <f t="shared" si="20"/>
        <v>1914</v>
      </c>
      <c r="N917" s="35">
        <f t="shared" si="21"/>
        <v>0</v>
      </c>
      <c r="O917" s="36">
        <f t="shared" si="17"/>
        <v>0</v>
      </c>
    </row>
    <row r="918" spans="1:15" x14ac:dyDescent="0.25">
      <c r="A918" s="39">
        <v>90723</v>
      </c>
      <c r="B918" s="30" t="s">
        <v>44</v>
      </c>
      <c r="C918" s="73" t="s">
        <v>924</v>
      </c>
      <c r="D918" s="44" t="s">
        <v>1857</v>
      </c>
      <c r="E918" s="90">
        <v>1484</v>
      </c>
      <c r="F918" s="32">
        <v>1618</v>
      </c>
      <c r="G918" s="32">
        <f t="shared" si="18"/>
        <v>134</v>
      </c>
      <c r="H918" s="32">
        <v>1595</v>
      </c>
      <c r="I918" s="32">
        <f t="shared" si="19"/>
        <v>23</v>
      </c>
      <c r="J918" s="75">
        <v>0</v>
      </c>
      <c r="K918" s="29">
        <v>1595</v>
      </c>
      <c r="L918" s="56"/>
      <c r="M918" s="35">
        <f t="shared" si="20"/>
        <v>1595</v>
      </c>
      <c r="N918" s="35">
        <f t="shared" si="21"/>
        <v>0</v>
      </c>
      <c r="O918" s="36">
        <f t="shared" si="17"/>
        <v>0</v>
      </c>
    </row>
    <row r="919" spans="1:15" x14ac:dyDescent="0.25">
      <c r="A919" s="39">
        <v>100101</v>
      </c>
      <c r="B919" s="30" t="s">
        <v>45</v>
      </c>
      <c r="C919" s="73" t="s">
        <v>45</v>
      </c>
      <c r="D919" s="44" t="s">
        <v>45</v>
      </c>
      <c r="E919" s="90">
        <v>4753</v>
      </c>
      <c r="F919" s="32">
        <v>5189</v>
      </c>
      <c r="G919" s="32">
        <f t="shared" si="18"/>
        <v>436</v>
      </c>
      <c r="H919" s="32">
        <v>2863</v>
      </c>
      <c r="I919" s="32">
        <f t="shared" si="19"/>
        <v>2326</v>
      </c>
      <c r="J919" s="75">
        <v>0.44829999999999998</v>
      </c>
      <c r="K919" s="32">
        <v>5309</v>
      </c>
      <c r="L919" s="56"/>
      <c r="M919" s="35">
        <f t="shared" si="20"/>
        <v>2863</v>
      </c>
      <c r="N919" s="35">
        <f t="shared" si="21"/>
        <v>2446</v>
      </c>
      <c r="O919" s="36">
        <f t="shared" si="17"/>
        <v>0.46072706724430212</v>
      </c>
    </row>
    <row r="920" spans="1:15" x14ac:dyDescent="0.25">
      <c r="A920" s="39">
        <v>100102</v>
      </c>
      <c r="B920" s="30" t="s">
        <v>45</v>
      </c>
      <c r="C920" s="73" t="s">
        <v>45</v>
      </c>
      <c r="D920" s="44" t="s">
        <v>945</v>
      </c>
      <c r="E920" s="90">
        <v>4649</v>
      </c>
      <c r="F920" s="32">
        <v>4430</v>
      </c>
      <c r="G920" s="32">
        <f t="shared" si="18"/>
        <v>-219</v>
      </c>
      <c r="H920" s="32">
        <v>2669</v>
      </c>
      <c r="I920" s="32">
        <f t="shared" si="19"/>
        <v>1761</v>
      </c>
      <c r="J920" s="75">
        <v>0.39750000000000002</v>
      </c>
      <c r="K920" s="32">
        <v>3918</v>
      </c>
      <c r="L920" s="56"/>
      <c r="M920" s="35">
        <f t="shared" si="20"/>
        <v>2669</v>
      </c>
      <c r="N920" s="35">
        <f t="shared" si="21"/>
        <v>1249</v>
      </c>
      <c r="O920" s="36">
        <f t="shared" si="17"/>
        <v>0.31878509443593672</v>
      </c>
    </row>
    <row r="921" spans="1:15" x14ac:dyDescent="0.25">
      <c r="A921" s="39">
        <v>100103</v>
      </c>
      <c r="B921" s="30" t="s">
        <v>45</v>
      </c>
      <c r="C921" s="73" t="s">
        <v>45</v>
      </c>
      <c r="D921" s="44" t="s">
        <v>946</v>
      </c>
      <c r="E921" s="90">
        <v>12797</v>
      </c>
      <c r="F921" s="32">
        <v>13262</v>
      </c>
      <c r="G921" s="32">
        <f t="shared" si="18"/>
        <v>465</v>
      </c>
      <c r="H921" s="32">
        <v>6506</v>
      </c>
      <c r="I921" s="32">
        <f t="shared" si="19"/>
        <v>6756</v>
      </c>
      <c r="J921" s="75">
        <v>0</v>
      </c>
      <c r="K921" s="32">
        <v>13159</v>
      </c>
      <c r="L921" s="56"/>
      <c r="M921" s="35">
        <f t="shared" si="20"/>
        <v>6506</v>
      </c>
      <c r="N921" s="35">
        <f t="shared" si="21"/>
        <v>6653</v>
      </c>
      <c r="O921" s="36">
        <f t="shared" si="17"/>
        <v>0.50558553081541147</v>
      </c>
    </row>
    <row r="922" spans="1:15" x14ac:dyDescent="0.25">
      <c r="A922" s="39">
        <v>100104</v>
      </c>
      <c r="B922" s="30" t="s">
        <v>45</v>
      </c>
      <c r="C922" s="73" t="s">
        <v>45</v>
      </c>
      <c r="D922" s="44" t="s">
        <v>947</v>
      </c>
      <c r="E922" s="90">
        <v>14747</v>
      </c>
      <c r="F922" s="32">
        <v>16080</v>
      </c>
      <c r="G922" s="32">
        <f t="shared" si="18"/>
        <v>1333</v>
      </c>
      <c r="H922" s="32">
        <v>6541</v>
      </c>
      <c r="I922" s="32">
        <f t="shared" si="19"/>
        <v>9539</v>
      </c>
      <c r="J922" s="75">
        <v>0</v>
      </c>
      <c r="K922" s="32">
        <v>15364</v>
      </c>
      <c r="L922" s="56"/>
      <c r="M922" s="35">
        <f t="shared" si="20"/>
        <v>6541</v>
      </c>
      <c r="N922" s="35">
        <f t="shared" si="21"/>
        <v>8823</v>
      </c>
      <c r="O922" s="36">
        <f t="shared" si="17"/>
        <v>0.57426451444936211</v>
      </c>
    </row>
    <row r="923" spans="1:15" x14ac:dyDescent="0.25">
      <c r="A923" s="39">
        <v>100105</v>
      </c>
      <c r="B923" s="30" t="s">
        <v>45</v>
      </c>
      <c r="C923" s="73" t="s">
        <v>45</v>
      </c>
      <c r="D923" s="44" t="s">
        <v>948</v>
      </c>
      <c r="E923" s="90">
        <v>3684</v>
      </c>
      <c r="F923" s="32">
        <v>4312</v>
      </c>
      <c r="G923" s="32">
        <f t="shared" si="18"/>
        <v>628</v>
      </c>
      <c r="H923" s="32">
        <v>2084</v>
      </c>
      <c r="I923" s="32">
        <f t="shared" si="19"/>
        <v>2228</v>
      </c>
      <c r="J923" s="75">
        <v>0.51670000000000005</v>
      </c>
      <c r="K923" s="32">
        <v>4120</v>
      </c>
      <c r="L923" s="56"/>
      <c r="M923" s="35">
        <f t="shared" si="20"/>
        <v>2084</v>
      </c>
      <c r="N923" s="35">
        <f t="shared" si="21"/>
        <v>2036</v>
      </c>
      <c r="O923" s="36">
        <f t="shared" si="17"/>
        <v>0.49417475728155341</v>
      </c>
    </row>
    <row r="924" spans="1:15" x14ac:dyDescent="0.25">
      <c r="A924" s="39">
        <v>100106</v>
      </c>
      <c r="B924" s="30" t="s">
        <v>45</v>
      </c>
      <c r="C924" s="73" t="s">
        <v>45</v>
      </c>
      <c r="D924" s="44" t="s">
        <v>1858</v>
      </c>
      <c r="E924" s="90">
        <v>3220</v>
      </c>
      <c r="F924" s="32">
        <v>3454</v>
      </c>
      <c r="G924" s="32">
        <f t="shared" si="18"/>
        <v>234</v>
      </c>
      <c r="H924" s="39">
        <v>859</v>
      </c>
      <c r="I924" s="32">
        <f t="shared" si="19"/>
        <v>2595</v>
      </c>
      <c r="J924" s="75">
        <v>0.75129999999999997</v>
      </c>
      <c r="K924" s="32">
        <v>3279</v>
      </c>
      <c r="L924" s="56"/>
      <c r="M924" s="34">
        <f t="shared" si="20"/>
        <v>859</v>
      </c>
      <c r="N924" s="35">
        <f t="shared" si="21"/>
        <v>2420</v>
      </c>
      <c r="O924" s="36">
        <f t="shared" si="17"/>
        <v>0.73802988716071971</v>
      </c>
    </row>
    <row r="925" spans="1:15" x14ac:dyDescent="0.25">
      <c r="A925" s="39">
        <v>100107</v>
      </c>
      <c r="B925" s="30" t="s">
        <v>45</v>
      </c>
      <c r="C925" s="73" t="s">
        <v>45</v>
      </c>
      <c r="D925" s="44" t="s">
        <v>950</v>
      </c>
      <c r="E925" s="90">
        <v>4768</v>
      </c>
      <c r="F925" s="32">
        <v>4881</v>
      </c>
      <c r="G925" s="32">
        <f t="shared" si="18"/>
        <v>113</v>
      </c>
      <c r="H925" s="32">
        <v>1871</v>
      </c>
      <c r="I925" s="32">
        <f t="shared" si="19"/>
        <v>3010</v>
      </c>
      <c r="J925" s="75">
        <v>0.61670000000000003</v>
      </c>
      <c r="K925" s="32">
        <v>4847</v>
      </c>
      <c r="L925" s="56"/>
      <c r="M925" s="35">
        <f t="shared" si="20"/>
        <v>1871</v>
      </c>
      <c r="N925" s="35">
        <f t="shared" si="21"/>
        <v>2976</v>
      </c>
      <c r="O925" s="36">
        <f t="shared" si="17"/>
        <v>0.61398803383536205</v>
      </c>
    </row>
    <row r="926" spans="1:15" x14ac:dyDescent="0.25">
      <c r="A926" s="39">
        <v>100108</v>
      </c>
      <c r="B926" s="30" t="s">
        <v>45</v>
      </c>
      <c r="C926" s="73" t="s">
        <v>45</v>
      </c>
      <c r="D926" s="44" t="s">
        <v>951</v>
      </c>
      <c r="E926" s="90">
        <v>2536</v>
      </c>
      <c r="F926" s="32">
        <v>3074</v>
      </c>
      <c r="G926" s="32">
        <f t="shared" si="18"/>
        <v>538</v>
      </c>
      <c r="H926" s="32">
        <v>1911</v>
      </c>
      <c r="I926" s="32">
        <f t="shared" si="19"/>
        <v>1163</v>
      </c>
      <c r="J926" s="75">
        <v>0</v>
      </c>
      <c r="K926" s="32">
        <v>2748</v>
      </c>
      <c r="L926" s="29">
        <v>0</v>
      </c>
      <c r="M926" s="35">
        <f t="shared" si="20"/>
        <v>1911</v>
      </c>
      <c r="N926" s="35">
        <f t="shared" si="21"/>
        <v>837</v>
      </c>
      <c r="O926" s="36">
        <f t="shared" si="17"/>
        <v>0.30458515283842796</v>
      </c>
    </row>
    <row r="927" spans="1:15" x14ac:dyDescent="0.25">
      <c r="A927" s="39">
        <v>100109</v>
      </c>
      <c r="B927" s="30" t="s">
        <v>45</v>
      </c>
      <c r="C927" s="73" t="s">
        <v>45</v>
      </c>
      <c r="D927" s="44" t="s">
        <v>952</v>
      </c>
      <c r="E927" s="90">
        <v>19059</v>
      </c>
      <c r="F927" s="32">
        <v>21672</v>
      </c>
      <c r="G927" s="32">
        <f t="shared" si="18"/>
        <v>2613</v>
      </c>
      <c r="H927" s="32">
        <v>13588</v>
      </c>
      <c r="I927" s="32">
        <f t="shared" si="19"/>
        <v>8084</v>
      </c>
      <c r="J927" s="75">
        <v>0</v>
      </c>
      <c r="K927" s="32">
        <v>21872</v>
      </c>
      <c r="L927" s="29">
        <v>1395</v>
      </c>
      <c r="M927" s="35">
        <f t="shared" si="20"/>
        <v>14983</v>
      </c>
      <c r="N927" s="35">
        <f t="shared" si="21"/>
        <v>6889</v>
      </c>
      <c r="O927" s="36">
        <f t="shared" si="17"/>
        <v>0.31496891002194588</v>
      </c>
    </row>
    <row r="928" spans="1:15" x14ac:dyDescent="0.25">
      <c r="A928" s="39">
        <v>100110</v>
      </c>
      <c r="B928" s="30" t="s">
        <v>45</v>
      </c>
      <c r="C928" s="73" t="s">
        <v>45</v>
      </c>
      <c r="D928" s="44" t="s">
        <v>953</v>
      </c>
      <c r="E928" s="90">
        <v>1434</v>
      </c>
      <c r="F928" s="32">
        <v>1588</v>
      </c>
      <c r="G928" s="32">
        <f t="shared" si="18"/>
        <v>154</v>
      </c>
      <c r="H928" s="39">
        <v>771</v>
      </c>
      <c r="I928" s="32">
        <f t="shared" si="19"/>
        <v>817</v>
      </c>
      <c r="J928" s="75">
        <v>0.51449999999999996</v>
      </c>
      <c r="K928" s="32">
        <v>1584</v>
      </c>
      <c r="L928" s="56"/>
      <c r="M928" s="34">
        <f t="shared" si="20"/>
        <v>771</v>
      </c>
      <c r="N928" s="35">
        <f t="shared" si="21"/>
        <v>813</v>
      </c>
      <c r="O928" s="36">
        <f t="shared" si="17"/>
        <v>0.5132575757575758</v>
      </c>
    </row>
    <row r="929" spans="1:15" x14ac:dyDescent="0.25">
      <c r="A929" s="39">
        <v>100111</v>
      </c>
      <c r="B929" s="30" t="s">
        <v>45</v>
      </c>
      <c r="C929" s="73" t="s">
        <v>45</v>
      </c>
      <c r="D929" s="44" t="s">
        <v>954</v>
      </c>
      <c r="E929" s="90">
        <v>3055</v>
      </c>
      <c r="F929" s="32">
        <v>3460</v>
      </c>
      <c r="G929" s="32">
        <f t="shared" si="18"/>
        <v>405</v>
      </c>
      <c r="H929" s="32">
        <v>1994</v>
      </c>
      <c r="I929" s="32">
        <f t="shared" si="19"/>
        <v>1466</v>
      </c>
      <c r="J929" s="75">
        <v>0.42370000000000002</v>
      </c>
      <c r="K929" s="32">
        <v>3534</v>
      </c>
      <c r="L929" s="29">
        <v>0</v>
      </c>
      <c r="M929" s="35">
        <f t="shared" si="20"/>
        <v>1994</v>
      </c>
      <c r="N929" s="35">
        <f t="shared" si="21"/>
        <v>1540</v>
      </c>
      <c r="O929" s="36">
        <f t="shared" si="17"/>
        <v>0.4357668364459536</v>
      </c>
    </row>
    <row r="930" spans="1:15" x14ac:dyDescent="0.25">
      <c r="A930" s="39">
        <v>100112</v>
      </c>
      <c r="B930" s="30" t="s">
        <v>45</v>
      </c>
      <c r="C930" s="73" t="s">
        <v>45</v>
      </c>
      <c r="D930" s="44" t="s">
        <v>955</v>
      </c>
      <c r="E930" s="90">
        <v>2898</v>
      </c>
      <c r="F930" s="32">
        <v>2641</v>
      </c>
      <c r="G930" s="32">
        <f t="shared" si="18"/>
        <v>-257</v>
      </c>
      <c r="H930" s="32">
        <v>1016</v>
      </c>
      <c r="I930" s="32">
        <f t="shared" si="19"/>
        <v>1625</v>
      </c>
      <c r="J930" s="75">
        <v>0.61529999999999996</v>
      </c>
      <c r="K930" s="32">
        <v>2326</v>
      </c>
      <c r="L930" s="56"/>
      <c r="M930" s="35">
        <f t="shared" si="20"/>
        <v>1016</v>
      </c>
      <c r="N930" s="35">
        <f t="shared" si="21"/>
        <v>1310</v>
      </c>
      <c r="O930" s="36">
        <f t="shared" si="17"/>
        <v>0.56319862424763545</v>
      </c>
    </row>
    <row r="931" spans="1:15" x14ac:dyDescent="0.25">
      <c r="A931" s="39">
        <v>100113</v>
      </c>
      <c r="B931" s="30" t="s">
        <v>45</v>
      </c>
      <c r="C931" s="73" t="s">
        <v>45</v>
      </c>
      <c r="D931" s="44" t="s">
        <v>956</v>
      </c>
      <c r="E931" s="90">
        <v>8142</v>
      </c>
      <c r="F931" s="32">
        <v>8330</v>
      </c>
      <c r="G931" s="32">
        <f t="shared" si="18"/>
        <v>188</v>
      </c>
      <c r="H931" s="32">
        <v>3574</v>
      </c>
      <c r="I931" s="32">
        <f t="shared" si="19"/>
        <v>4756</v>
      </c>
      <c r="J931" s="75">
        <v>0.57089999999999996</v>
      </c>
      <c r="K931" s="32">
        <v>8205</v>
      </c>
      <c r="L931" s="56"/>
      <c r="M931" s="35">
        <f t="shared" si="20"/>
        <v>3574</v>
      </c>
      <c r="N931" s="35">
        <f t="shared" si="21"/>
        <v>4631</v>
      </c>
      <c r="O931" s="36">
        <f t="shared" si="17"/>
        <v>0.56441194393662397</v>
      </c>
    </row>
    <row r="932" spans="1:15" x14ac:dyDescent="0.25">
      <c r="A932" s="39">
        <v>100201</v>
      </c>
      <c r="B932" s="30" t="s">
        <v>45</v>
      </c>
      <c r="C932" s="73" t="s">
        <v>957</v>
      </c>
      <c r="D932" s="44" t="s">
        <v>957</v>
      </c>
      <c r="E932" s="90">
        <v>8042</v>
      </c>
      <c r="F932" s="32">
        <v>8415</v>
      </c>
      <c r="G932" s="32">
        <f t="shared" si="18"/>
        <v>373</v>
      </c>
      <c r="H932" s="32">
        <v>4888</v>
      </c>
      <c r="I932" s="32">
        <f t="shared" si="19"/>
        <v>3527</v>
      </c>
      <c r="J932" s="75">
        <v>0</v>
      </c>
      <c r="K932" s="32">
        <v>8327</v>
      </c>
      <c r="L932" s="29">
        <v>489</v>
      </c>
      <c r="M932" s="35">
        <f t="shared" si="20"/>
        <v>5377</v>
      </c>
      <c r="N932" s="35">
        <f t="shared" si="21"/>
        <v>2950</v>
      </c>
      <c r="O932" s="36">
        <f t="shared" si="17"/>
        <v>0.35426924462591569</v>
      </c>
    </row>
    <row r="933" spans="1:15" x14ac:dyDescent="0.25">
      <c r="A933" s="39">
        <v>100202</v>
      </c>
      <c r="B933" s="30" t="s">
        <v>45</v>
      </c>
      <c r="C933" s="73" t="s">
        <v>957</v>
      </c>
      <c r="D933" s="44" t="s">
        <v>958</v>
      </c>
      <c r="E933" s="90">
        <v>2382</v>
      </c>
      <c r="F933" s="32">
        <v>2486</v>
      </c>
      <c r="G933" s="32">
        <f t="shared" si="18"/>
        <v>104</v>
      </c>
      <c r="H933" s="32">
        <v>1230</v>
      </c>
      <c r="I933" s="32">
        <f t="shared" si="19"/>
        <v>1256</v>
      </c>
      <c r="J933" s="75">
        <v>0.50519999999999998</v>
      </c>
      <c r="K933" s="32">
        <v>2391</v>
      </c>
      <c r="L933" s="56"/>
      <c r="M933" s="35">
        <f t="shared" si="20"/>
        <v>1230</v>
      </c>
      <c r="N933" s="35">
        <f t="shared" si="21"/>
        <v>1161</v>
      </c>
      <c r="O933" s="36">
        <f t="shared" si="17"/>
        <v>0.48557089084065247</v>
      </c>
    </row>
    <row r="934" spans="1:15" x14ac:dyDescent="0.25">
      <c r="A934" s="39">
        <v>100203</v>
      </c>
      <c r="B934" s="30" t="s">
        <v>45</v>
      </c>
      <c r="C934" s="73" t="s">
        <v>957</v>
      </c>
      <c r="D934" s="44" t="s">
        <v>959</v>
      </c>
      <c r="E934" s="90">
        <v>1634</v>
      </c>
      <c r="F934" s="32">
        <v>1700</v>
      </c>
      <c r="G934" s="32">
        <f t="shared" si="18"/>
        <v>66</v>
      </c>
      <c r="H934" s="39">
        <v>422</v>
      </c>
      <c r="I934" s="32">
        <f t="shared" si="19"/>
        <v>1278</v>
      </c>
      <c r="J934" s="75">
        <v>0.75180000000000002</v>
      </c>
      <c r="K934" s="32">
        <v>1629</v>
      </c>
      <c r="L934" s="56"/>
      <c r="M934" s="34">
        <f t="shared" si="20"/>
        <v>422</v>
      </c>
      <c r="N934" s="35">
        <f t="shared" si="21"/>
        <v>1207</v>
      </c>
      <c r="O934" s="36">
        <f t="shared" si="17"/>
        <v>0.74094536525475752</v>
      </c>
    </row>
    <row r="935" spans="1:15" x14ac:dyDescent="0.25">
      <c r="A935" s="39">
        <v>100204</v>
      </c>
      <c r="B935" s="30" t="s">
        <v>45</v>
      </c>
      <c r="C935" s="73" t="s">
        <v>957</v>
      </c>
      <c r="D935" s="44" t="s">
        <v>960</v>
      </c>
      <c r="E935" s="90">
        <v>4215</v>
      </c>
      <c r="F935" s="32">
        <v>4533</v>
      </c>
      <c r="G935" s="32">
        <f t="shared" si="18"/>
        <v>318</v>
      </c>
      <c r="H935" s="32">
        <v>1984</v>
      </c>
      <c r="I935" s="32">
        <f t="shared" si="19"/>
        <v>2549</v>
      </c>
      <c r="J935" s="75">
        <v>0.56230000000000002</v>
      </c>
      <c r="K935" s="32">
        <v>4411</v>
      </c>
      <c r="L935" s="29">
        <v>73</v>
      </c>
      <c r="M935" s="35">
        <f t="shared" si="20"/>
        <v>2057</v>
      </c>
      <c r="N935" s="35">
        <f t="shared" si="21"/>
        <v>2354</v>
      </c>
      <c r="O935" s="36">
        <f t="shared" si="17"/>
        <v>0.53366583541147128</v>
      </c>
    </row>
    <row r="936" spans="1:15" x14ac:dyDescent="0.25">
      <c r="A936" s="39">
        <v>100205</v>
      </c>
      <c r="B936" s="30" t="s">
        <v>45</v>
      </c>
      <c r="C936" s="73" t="s">
        <v>957</v>
      </c>
      <c r="D936" s="44" t="s">
        <v>961</v>
      </c>
      <c r="E936" s="90">
        <v>6530</v>
      </c>
      <c r="F936" s="32">
        <v>8090</v>
      </c>
      <c r="G936" s="32">
        <f t="shared" si="18"/>
        <v>1560</v>
      </c>
      <c r="H936" s="32">
        <v>4401</v>
      </c>
      <c r="I936" s="32">
        <f t="shared" si="19"/>
        <v>3689</v>
      </c>
      <c r="J936" s="75">
        <v>0.45600000000000002</v>
      </c>
      <c r="K936" s="32">
        <v>8053</v>
      </c>
      <c r="L936" s="56"/>
      <c r="M936" s="35">
        <f t="shared" si="20"/>
        <v>4401</v>
      </c>
      <c r="N936" s="35">
        <f t="shared" si="21"/>
        <v>3652</v>
      </c>
      <c r="O936" s="36">
        <f t="shared" si="17"/>
        <v>0.45349559170495468</v>
      </c>
    </row>
    <row r="937" spans="1:15" x14ac:dyDescent="0.25">
      <c r="A937" s="39">
        <v>100206</v>
      </c>
      <c r="B937" s="30" t="s">
        <v>45</v>
      </c>
      <c r="C937" s="73" t="s">
        <v>957</v>
      </c>
      <c r="D937" s="44" t="s">
        <v>962</v>
      </c>
      <c r="E937" s="90">
        <v>1472</v>
      </c>
      <c r="F937" s="32">
        <v>1467</v>
      </c>
      <c r="G937" s="32">
        <f t="shared" si="18"/>
        <v>-5</v>
      </c>
      <c r="H937" s="32">
        <v>1259</v>
      </c>
      <c r="I937" s="32">
        <f t="shared" si="19"/>
        <v>208</v>
      </c>
      <c r="J937" s="75">
        <v>0.14180000000000001</v>
      </c>
      <c r="K937" s="32">
        <v>1374</v>
      </c>
      <c r="L937" s="56"/>
      <c r="M937" s="35">
        <f t="shared" si="20"/>
        <v>1259</v>
      </c>
      <c r="N937" s="35">
        <f t="shared" si="21"/>
        <v>115</v>
      </c>
      <c r="O937" s="36">
        <f t="shared" si="17"/>
        <v>8.3697234352256192E-2</v>
      </c>
    </row>
    <row r="938" spans="1:15" x14ac:dyDescent="0.25">
      <c r="A938" s="39">
        <v>100207</v>
      </c>
      <c r="B938" s="30" t="s">
        <v>45</v>
      </c>
      <c r="C938" s="73" t="s">
        <v>957</v>
      </c>
      <c r="D938" s="44" t="s">
        <v>963</v>
      </c>
      <c r="E938" s="90">
        <v>6138</v>
      </c>
      <c r="F938" s="32">
        <v>6274</v>
      </c>
      <c r="G938" s="32">
        <f t="shared" si="18"/>
        <v>136</v>
      </c>
      <c r="H938" s="32">
        <v>3857</v>
      </c>
      <c r="I938" s="32">
        <f t="shared" si="19"/>
        <v>2417</v>
      </c>
      <c r="J938" s="75">
        <v>0</v>
      </c>
      <c r="K938" s="32">
        <v>5787</v>
      </c>
      <c r="L938" s="56"/>
      <c r="M938" s="35">
        <f t="shared" si="20"/>
        <v>3857</v>
      </c>
      <c r="N938" s="35">
        <f t="shared" si="21"/>
        <v>1930</v>
      </c>
      <c r="O938" s="36">
        <f t="shared" si="17"/>
        <v>0.33350613443926042</v>
      </c>
    </row>
    <row r="939" spans="1:15" x14ac:dyDescent="0.25">
      <c r="A939" s="39">
        <v>100208</v>
      </c>
      <c r="B939" s="30" t="s">
        <v>45</v>
      </c>
      <c r="C939" s="73" t="s">
        <v>957</v>
      </c>
      <c r="D939" s="44" t="s">
        <v>964</v>
      </c>
      <c r="E939" s="90">
        <v>3258</v>
      </c>
      <c r="F939" s="32">
        <v>3443</v>
      </c>
      <c r="G939" s="32">
        <f t="shared" si="18"/>
        <v>185</v>
      </c>
      <c r="H939" s="32">
        <v>2460</v>
      </c>
      <c r="I939" s="32">
        <f t="shared" si="19"/>
        <v>983</v>
      </c>
      <c r="J939" s="75">
        <v>0.28549999999999998</v>
      </c>
      <c r="K939" s="32">
        <v>3350</v>
      </c>
      <c r="L939" s="29">
        <v>145</v>
      </c>
      <c r="M939" s="35">
        <f t="shared" si="20"/>
        <v>2605</v>
      </c>
      <c r="N939" s="35">
        <f t="shared" si="21"/>
        <v>745</v>
      </c>
      <c r="O939" s="36">
        <f t="shared" si="17"/>
        <v>0.22238805970149253</v>
      </c>
    </row>
    <row r="940" spans="1:15" x14ac:dyDescent="0.25">
      <c r="A940" s="39">
        <v>100301</v>
      </c>
      <c r="B940" s="30" t="s">
        <v>45</v>
      </c>
      <c r="C940" s="73" t="s">
        <v>965</v>
      </c>
      <c r="D940" s="44" t="s">
        <v>503</v>
      </c>
      <c r="E940" s="90">
        <v>1280</v>
      </c>
      <c r="F940" s="32">
        <v>1395</v>
      </c>
      <c r="G940" s="32">
        <f t="shared" si="18"/>
        <v>115</v>
      </c>
      <c r="H940" s="39">
        <v>973</v>
      </c>
      <c r="I940" s="32">
        <f t="shared" si="19"/>
        <v>422</v>
      </c>
      <c r="J940" s="75">
        <v>0</v>
      </c>
      <c r="K940" s="80">
        <v>1330</v>
      </c>
      <c r="L940" s="56"/>
      <c r="M940" s="34">
        <f t="shared" si="20"/>
        <v>973</v>
      </c>
      <c r="N940" s="35">
        <f t="shared" si="21"/>
        <v>357</v>
      </c>
      <c r="O940" s="36">
        <f t="shared" si="17"/>
        <v>0.26842105263157895</v>
      </c>
    </row>
    <row r="941" spans="1:15" x14ac:dyDescent="0.25">
      <c r="A941" s="39">
        <v>100307</v>
      </c>
      <c r="B941" s="30" t="s">
        <v>45</v>
      </c>
      <c r="C941" s="73" t="s">
        <v>965</v>
      </c>
      <c r="D941" s="44" t="s">
        <v>966</v>
      </c>
      <c r="E941" s="90">
        <v>3047</v>
      </c>
      <c r="F941" s="32">
        <v>3262</v>
      </c>
      <c r="G941" s="32">
        <f t="shared" si="18"/>
        <v>215</v>
      </c>
      <c r="H941" s="32">
        <v>2118</v>
      </c>
      <c r="I941" s="32">
        <f t="shared" si="19"/>
        <v>1144</v>
      </c>
      <c r="J941" s="75">
        <v>0.35070000000000001</v>
      </c>
      <c r="K941" s="65">
        <v>3262</v>
      </c>
      <c r="L941" s="29">
        <v>0</v>
      </c>
      <c r="M941" s="35">
        <f t="shared" si="20"/>
        <v>2118</v>
      </c>
      <c r="N941" s="35">
        <f t="shared" si="21"/>
        <v>1144</v>
      </c>
      <c r="O941" s="36">
        <f t="shared" si="17"/>
        <v>0.35070508890251378</v>
      </c>
    </row>
    <row r="942" spans="1:15" x14ac:dyDescent="0.25">
      <c r="A942" s="39">
        <v>100311</v>
      </c>
      <c r="B942" s="30" t="s">
        <v>45</v>
      </c>
      <c r="C942" s="73" t="s">
        <v>965</v>
      </c>
      <c r="D942" s="44" t="s">
        <v>967</v>
      </c>
      <c r="E942" s="90">
        <v>5233</v>
      </c>
      <c r="F942" s="32">
        <v>5714</v>
      </c>
      <c r="G942" s="32">
        <f t="shared" si="18"/>
        <v>481</v>
      </c>
      <c r="H942" s="32">
        <v>3263</v>
      </c>
      <c r="I942" s="32">
        <f t="shared" si="19"/>
        <v>2451</v>
      </c>
      <c r="J942" s="75">
        <v>0.4289</v>
      </c>
      <c r="K942" s="32">
        <v>5547</v>
      </c>
      <c r="L942" s="56"/>
      <c r="M942" s="35">
        <f t="shared" si="20"/>
        <v>3263</v>
      </c>
      <c r="N942" s="35">
        <f t="shared" si="21"/>
        <v>2284</v>
      </c>
      <c r="O942" s="36">
        <f t="shared" si="17"/>
        <v>0.41175410131602669</v>
      </c>
    </row>
    <row r="943" spans="1:15" x14ac:dyDescent="0.25">
      <c r="A943" s="39">
        <v>100313</v>
      </c>
      <c r="B943" s="30" t="s">
        <v>45</v>
      </c>
      <c r="C943" s="73" t="s">
        <v>965</v>
      </c>
      <c r="D943" s="44" t="s">
        <v>968</v>
      </c>
      <c r="E943" s="90">
        <v>4823</v>
      </c>
      <c r="F943" s="32">
        <v>5179</v>
      </c>
      <c r="G943" s="32">
        <f t="shared" si="18"/>
        <v>356</v>
      </c>
      <c r="H943" s="32">
        <v>2929</v>
      </c>
      <c r="I943" s="32">
        <f t="shared" si="19"/>
        <v>2250</v>
      </c>
      <c r="J943" s="75">
        <v>0.43440000000000001</v>
      </c>
      <c r="K943" s="32">
        <v>4821</v>
      </c>
      <c r="L943" s="56"/>
      <c r="M943" s="35">
        <f t="shared" si="20"/>
        <v>2929</v>
      </c>
      <c r="N943" s="35">
        <f t="shared" si="21"/>
        <v>1892</v>
      </c>
      <c r="O943" s="36">
        <f t="shared" si="17"/>
        <v>0.39244969923252437</v>
      </c>
    </row>
    <row r="944" spans="1:15" x14ac:dyDescent="0.25">
      <c r="A944" s="39">
        <v>100316</v>
      </c>
      <c r="B944" s="30" t="s">
        <v>45</v>
      </c>
      <c r="C944" s="73" t="s">
        <v>965</v>
      </c>
      <c r="D944" s="44" t="s">
        <v>969</v>
      </c>
      <c r="E944" s="90">
        <v>1016</v>
      </c>
      <c r="F944" s="32">
        <v>1156</v>
      </c>
      <c r="G944" s="32">
        <f t="shared" si="18"/>
        <v>140</v>
      </c>
      <c r="H944" s="39">
        <v>370</v>
      </c>
      <c r="I944" s="32">
        <f t="shared" si="19"/>
        <v>786</v>
      </c>
      <c r="J944" s="75">
        <v>0.67989999999999995</v>
      </c>
      <c r="K944" s="32">
        <v>1094</v>
      </c>
      <c r="L944" s="56"/>
      <c r="M944" s="34">
        <f t="shared" si="20"/>
        <v>370</v>
      </c>
      <c r="N944" s="35">
        <f t="shared" si="21"/>
        <v>724</v>
      </c>
      <c r="O944" s="36">
        <f t="shared" si="17"/>
        <v>0.66179159049360148</v>
      </c>
    </row>
    <row r="945" spans="1:15" x14ac:dyDescent="0.25">
      <c r="A945" s="39">
        <v>100317</v>
      </c>
      <c r="B945" s="30" t="s">
        <v>45</v>
      </c>
      <c r="C945" s="73" t="s">
        <v>965</v>
      </c>
      <c r="D945" s="44" t="s">
        <v>970</v>
      </c>
      <c r="E945" s="90">
        <v>2343</v>
      </c>
      <c r="F945" s="32">
        <v>2470</v>
      </c>
      <c r="G945" s="32">
        <f t="shared" si="18"/>
        <v>127</v>
      </c>
      <c r="H945" s="39">
        <v>812</v>
      </c>
      <c r="I945" s="32">
        <f t="shared" si="19"/>
        <v>1658</v>
      </c>
      <c r="J945" s="75">
        <v>0.67130000000000001</v>
      </c>
      <c r="K945" s="32">
        <v>2314</v>
      </c>
      <c r="L945" s="56"/>
      <c r="M945" s="34">
        <f t="shared" si="20"/>
        <v>812</v>
      </c>
      <c r="N945" s="35">
        <f t="shared" si="21"/>
        <v>1502</v>
      </c>
      <c r="O945" s="36">
        <f t="shared" si="17"/>
        <v>0.64909248055315472</v>
      </c>
    </row>
    <row r="946" spans="1:15" x14ac:dyDescent="0.25">
      <c r="A946" s="39">
        <v>100321</v>
      </c>
      <c r="B946" s="30" t="s">
        <v>45</v>
      </c>
      <c r="C946" s="73" t="s">
        <v>965</v>
      </c>
      <c r="D946" s="44" t="s">
        <v>971</v>
      </c>
      <c r="E946" s="90">
        <v>1611</v>
      </c>
      <c r="F946" s="32">
        <v>1636</v>
      </c>
      <c r="G946" s="32">
        <f t="shared" si="18"/>
        <v>25</v>
      </c>
      <c r="H946" s="39">
        <v>827</v>
      </c>
      <c r="I946" s="32">
        <f t="shared" si="19"/>
        <v>809</v>
      </c>
      <c r="J946" s="75">
        <v>0.4945</v>
      </c>
      <c r="K946" s="32">
        <v>1567</v>
      </c>
      <c r="L946" s="56"/>
      <c r="M946" s="34">
        <f t="shared" si="20"/>
        <v>827</v>
      </c>
      <c r="N946" s="35">
        <f t="shared" si="21"/>
        <v>740</v>
      </c>
      <c r="O946" s="36">
        <f t="shared" si="17"/>
        <v>0.47223994894703253</v>
      </c>
    </row>
    <row r="947" spans="1:15" x14ac:dyDescent="0.25">
      <c r="A947" s="39">
        <v>100322</v>
      </c>
      <c r="B947" s="30" t="s">
        <v>45</v>
      </c>
      <c r="C947" s="73" t="s">
        <v>965</v>
      </c>
      <c r="D947" s="44" t="s">
        <v>972</v>
      </c>
      <c r="E947" s="90">
        <v>1706</v>
      </c>
      <c r="F947" s="32">
        <v>1744</v>
      </c>
      <c r="G947" s="32">
        <f t="shared" si="18"/>
        <v>38</v>
      </c>
      <c r="H947" s="39">
        <v>910</v>
      </c>
      <c r="I947" s="32">
        <f t="shared" si="19"/>
        <v>834</v>
      </c>
      <c r="J947" s="75">
        <v>0.47820000000000001</v>
      </c>
      <c r="K947" s="32">
        <v>1662</v>
      </c>
      <c r="L947" s="56"/>
      <c r="M947" s="34">
        <f t="shared" si="20"/>
        <v>910</v>
      </c>
      <c r="N947" s="35">
        <f t="shared" si="21"/>
        <v>752</v>
      </c>
      <c r="O947" s="36">
        <f t="shared" si="17"/>
        <v>0.45246690734055356</v>
      </c>
    </row>
    <row r="948" spans="1:15" x14ac:dyDescent="0.25">
      <c r="A948" s="39">
        <v>100323</v>
      </c>
      <c r="B948" s="30" t="s">
        <v>45</v>
      </c>
      <c r="C948" s="73" t="s">
        <v>965</v>
      </c>
      <c r="D948" s="44" t="s">
        <v>973</v>
      </c>
      <c r="E948" s="90">
        <v>2072</v>
      </c>
      <c r="F948" s="32">
        <v>2267</v>
      </c>
      <c r="G948" s="32">
        <f t="shared" si="18"/>
        <v>195</v>
      </c>
      <c r="H948" s="32">
        <v>1128</v>
      </c>
      <c r="I948" s="32">
        <f t="shared" si="19"/>
        <v>1139</v>
      </c>
      <c r="J948" s="75">
        <v>0</v>
      </c>
      <c r="K948" s="32">
        <v>2196</v>
      </c>
      <c r="L948" s="56"/>
      <c r="M948" s="35">
        <f t="shared" si="20"/>
        <v>1128</v>
      </c>
      <c r="N948" s="35">
        <f t="shared" si="21"/>
        <v>1068</v>
      </c>
      <c r="O948" s="36">
        <f t="shared" si="17"/>
        <v>0.48633879781420764</v>
      </c>
    </row>
    <row r="949" spans="1:15" x14ac:dyDescent="0.25">
      <c r="A949" s="39">
        <v>100401</v>
      </c>
      <c r="B949" s="30" t="s">
        <v>45</v>
      </c>
      <c r="C949" s="73" t="s">
        <v>974</v>
      </c>
      <c r="D949" s="44" t="s">
        <v>974</v>
      </c>
      <c r="E949" s="90">
        <v>5437</v>
      </c>
      <c r="F949" s="32">
        <v>5888</v>
      </c>
      <c r="G949" s="32">
        <f t="shared" si="18"/>
        <v>451</v>
      </c>
      <c r="H949" s="32">
        <v>3816</v>
      </c>
      <c r="I949" s="32">
        <f t="shared" si="19"/>
        <v>2072</v>
      </c>
      <c r="J949" s="75">
        <v>0.35189999999999999</v>
      </c>
      <c r="K949" s="32">
        <v>5809</v>
      </c>
      <c r="L949" s="56"/>
      <c r="M949" s="35">
        <f t="shared" si="20"/>
        <v>3816</v>
      </c>
      <c r="N949" s="35">
        <f t="shared" si="21"/>
        <v>1993</v>
      </c>
      <c r="O949" s="36">
        <f t="shared" si="17"/>
        <v>0.3430883112411775</v>
      </c>
    </row>
    <row r="950" spans="1:15" x14ac:dyDescent="0.25">
      <c r="A950" s="39">
        <v>100402</v>
      </c>
      <c r="B950" s="30" t="s">
        <v>45</v>
      </c>
      <c r="C950" s="73" t="s">
        <v>974</v>
      </c>
      <c r="D950" s="44" t="s">
        <v>975</v>
      </c>
      <c r="E950" s="90">
        <v>2634</v>
      </c>
      <c r="F950" s="32">
        <v>2754</v>
      </c>
      <c r="G950" s="32">
        <f t="shared" si="18"/>
        <v>120</v>
      </c>
      <c r="H950" s="39">
        <v>904</v>
      </c>
      <c r="I950" s="32">
        <f t="shared" si="19"/>
        <v>1850</v>
      </c>
      <c r="J950" s="75">
        <v>0.67179999999999995</v>
      </c>
      <c r="K950" s="32">
        <v>2725</v>
      </c>
      <c r="L950" s="56"/>
      <c r="M950" s="34">
        <f t="shared" si="20"/>
        <v>904</v>
      </c>
      <c r="N950" s="35">
        <f t="shared" si="21"/>
        <v>1821</v>
      </c>
      <c r="O950" s="36">
        <f t="shared" si="17"/>
        <v>0.66825688073394496</v>
      </c>
    </row>
    <row r="951" spans="1:15" x14ac:dyDescent="0.25">
      <c r="A951" s="39">
        <v>100403</v>
      </c>
      <c r="B951" s="30" t="s">
        <v>45</v>
      </c>
      <c r="C951" s="73" t="s">
        <v>974</v>
      </c>
      <c r="D951" s="44" t="s">
        <v>162</v>
      </c>
      <c r="E951" s="90">
        <v>1393</v>
      </c>
      <c r="F951" s="32">
        <v>1533</v>
      </c>
      <c r="G951" s="32">
        <f t="shared" si="18"/>
        <v>140</v>
      </c>
      <c r="H951" s="39">
        <v>391</v>
      </c>
      <c r="I951" s="32">
        <f t="shared" si="19"/>
        <v>1142</v>
      </c>
      <c r="J951" s="75">
        <v>0.74490000000000001</v>
      </c>
      <c r="K951" s="32">
        <v>1454</v>
      </c>
      <c r="L951" s="56"/>
      <c r="M951" s="34">
        <f t="shared" si="20"/>
        <v>391</v>
      </c>
      <c r="N951" s="35">
        <f t="shared" si="21"/>
        <v>1063</v>
      </c>
      <c r="O951" s="36">
        <f t="shared" si="17"/>
        <v>0.73108665749656121</v>
      </c>
    </row>
    <row r="952" spans="1:15" x14ac:dyDescent="0.25">
      <c r="A952" s="39">
        <v>100404</v>
      </c>
      <c r="B952" s="30" t="s">
        <v>45</v>
      </c>
      <c r="C952" s="73" t="s">
        <v>974</v>
      </c>
      <c r="D952" s="44" t="s">
        <v>976</v>
      </c>
      <c r="E952" s="90">
        <v>6240</v>
      </c>
      <c r="F952" s="32">
        <v>6502</v>
      </c>
      <c r="G952" s="32">
        <f t="shared" si="18"/>
        <v>262</v>
      </c>
      <c r="H952" s="32">
        <v>3642</v>
      </c>
      <c r="I952" s="32">
        <f t="shared" si="19"/>
        <v>2860</v>
      </c>
      <c r="J952" s="75">
        <v>0.43990000000000001</v>
      </c>
      <c r="K952" s="32">
        <v>6384</v>
      </c>
      <c r="L952" s="56"/>
      <c r="M952" s="35">
        <f t="shared" si="20"/>
        <v>3642</v>
      </c>
      <c r="N952" s="35">
        <f t="shared" si="21"/>
        <v>2742</v>
      </c>
      <c r="O952" s="36">
        <f t="shared" si="17"/>
        <v>0.42951127819548873</v>
      </c>
    </row>
    <row r="953" spans="1:15" x14ac:dyDescent="0.25">
      <c r="A953" s="39">
        <v>100501</v>
      </c>
      <c r="B953" s="30" t="s">
        <v>45</v>
      </c>
      <c r="C953" s="73" t="s">
        <v>977</v>
      </c>
      <c r="D953" s="44" t="s">
        <v>978</v>
      </c>
      <c r="E953" s="90">
        <v>7055</v>
      </c>
      <c r="F953" s="32">
        <v>7957</v>
      </c>
      <c r="G953" s="32">
        <f t="shared" si="18"/>
        <v>902</v>
      </c>
      <c r="H953" s="32">
        <v>4459</v>
      </c>
      <c r="I953" s="32">
        <f t="shared" si="19"/>
        <v>3498</v>
      </c>
      <c r="J953" s="75">
        <v>0</v>
      </c>
      <c r="K953" s="32">
        <v>7673</v>
      </c>
      <c r="L953" s="56"/>
      <c r="M953" s="35">
        <f t="shared" si="20"/>
        <v>4459</v>
      </c>
      <c r="N953" s="35">
        <f t="shared" si="21"/>
        <v>3214</v>
      </c>
      <c r="O953" s="36">
        <f t="shared" si="17"/>
        <v>0.41887136713150008</v>
      </c>
    </row>
    <row r="954" spans="1:15" x14ac:dyDescent="0.25">
      <c r="A954" s="39">
        <v>100502</v>
      </c>
      <c r="B954" s="30" t="s">
        <v>45</v>
      </c>
      <c r="C954" s="73" t="s">
        <v>977</v>
      </c>
      <c r="D954" s="44" t="s">
        <v>979</v>
      </c>
      <c r="E954" s="90">
        <v>1274</v>
      </c>
      <c r="F954" s="32">
        <v>1351</v>
      </c>
      <c r="G954" s="32">
        <f t="shared" si="18"/>
        <v>77</v>
      </c>
      <c r="H954" s="39">
        <v>784</v>
      </c>
      <c r="I954" s="32">
        <f t="shared" si="19"/>
        <v>567</v>
      </c>
      <c r="J954" s="75">
        <v>0.41970000000000002</v>
      </c>
      <c r="K954" s="32">
        <v>1316</v>
      </c>
      <c r="L954" s="56"/>
      <c r="M954" s="34">
        <f t="shared" si="20"/>
        <v>784</v>
      </c>
      <c r="N954" s="35">
        <f t="shared" si="21"/>
        <v>532</v>
      </c>
      <c r="O954" s="36">
        <f t="shared" si="17"/>
        <v>0.40425531914893614</v>
      </c>
    </row>
    <row r="955" spans="1:15" x14ac:dyDescent="0.25">
      <c r="A955" s="39">
        <v>100503</v>
      </c>
      <c r="B955" s="30" t="s">
        <v>45</v>
      </c>
      <c r="C955" s="73" t="s">
        <v>977</v>
      </c>
      <c r="D955" s="44" t="s">
        <v>980</v>
      </c>
      <c r="E955" s="90">
        <v>3743</v>
      </c>
      <c r="F955" s="32">
        <v>3908</v>
      </c>
      <c r="G955" s="32">
        <f t="shared" si="18"/>
        <v>165</v>
      </c>
      <c r="H955" s="32">
        <v>2102</v>
      </c>
      <c r="I955" s="32">
        <f t="shared" si="19"/>
        <v>1806</v>
      </c>
      <c r="J955" s="75">
        <v>0.46210000000000001</v>
      </c>
      <c r="K955" s="32">
        <v>3866</v>
      </c>
      <c r="L955" s="56"/>
      <c r="M955" s="35">
        <f t="shared" si="20"/>
        <v>2102</v>
      </c>
      <c r="N955" s="35">
        <f t="shared" si="21"/>
        <v>1764</v>
      </c>
      <c r="O955" s="36">
        <f t="shared" si="17"/>
        <v>0.45628556647697877</v>
      </c>
    </row>
    <row r="956" spans="1:15" x14ac:dyDescent="0.25">
      <c r="A956" s="39">
        <v>100504</v>
      </c>
      <c r="B956" s="30" t="s">
        <v>45</v>
      </c>
      <c r="C956" s="73" t="s">
        <v>977</v>
      </c>
      <c r="D956" s="44" t="s">
        <v>981</v>
      </c>
      <c r="E956" s="90">
        <v>5225</v>
      </c>
      <c r="F956" s="32">
        <v>5958</v>
      </c>
      <c r="G956" s="32">
        <f t="shared" si="18"/>
        <v>733</v>
      </c>
      <c r="H956" s="32">
        <v>1695</v>
      </c>
      <c r="I956" s="32">
        <f t="shared" si="19"/>
        <v>4263</v>
      </c>
      <c r="J956" s="75">
        <v>0.71550000000000002</v>
      </c>
      <c r="K956" s="32">
        <v>5906</v>
      </c>
      <c r="L956" s="56"/>
      <c r="M956" s="35">
        <f t="shared" si="20"/>
        <v>1695</v>
      </c>
      <c r="N956" s="35">
        <f t="shared" si="21"/>
        <v>4211</v>
      </c>
      <c r="O956" s="36">
        <f t="shared" si="17"/>
        <v>0.71300372502539788</v>
      </c>
    </row>
    <row r="957" spans="1:15" x14ac:dyDescent="0.25">
      <c r="A957" s="39">
        <v>100505</v>
      </c>
      <c r="B957" s="30" t="s">
        <v>45</v>
      </c>
      <c r="C957" s="73" t="s">
        <v>977</v>
      </c>
      <c r="D957" s="44" t="s">
        <v>982</v>
      </c>
      <c r="E957" s="90">
        <v>1286</v>
      </c>
      <c r="F957" s="32">
        <v>1338</v>
      </c>
      <c r="G957" s="32">
        <f t="shared" si="18"/>
        <v>52</v>
      </c>
      <c r="H957" s="32">
        <v>1090</v>
      </c>
      <c r="I957" s="32">
        <f t="shared" si="19"/>
        <v>248</v>
      </c>
      <c r="J957" s="75">
        <v>0.18540000000000001</v>
      </c>
      <c r="K957" s="32">
        <v>1249</v>
      </c>
      <c r="L957" s="29">
        <v>0</v>
      </c>
      <c r="M957" s="35">
        <f t="shared" si="20"/>
        <v>1090</v>
      </c>
      <c r="N957" s="35">
        <f t="shared" si="21"/>
        <v>159</v>
      </c>
      <c r="O957" s="36">
        <f t="shared" si="17"/>
        <v>0.12730184147317855</v>
      </c>
    </row>
    <row r="958" spans="1:15" x14ac:dyDescent="0.25">
      <c r="A958" s="39">
        <v>100506</v>
      </c>
      <c r="B958" s="30" t="s">
        <v>45</v>
      </c>
      <c r="C958" s="73" t="s">
        <v>977</v>
      </c>
      <c r="D958" s="44" t="s">
        <v>414</v>
      </c>
      <c r="E958" s="90">
        <v>2875</v>
      </c>
      <c r="F958" s="32">
        <v>3156</v>
      </c>
      <c r="G958" s="32">
        <f t="shared" si="18"/>
        <v>281</v>
      </c>
      <c r="H958" s="32">
        <v>1312</v>
      </c>
      <c r="I958" s="32">
        <f t="shared" si="19"/>
        <v>1844</v>
      </c>
      <c r="J958" s="75">
        <v>0.58430000000000004</v>
      </c>
      <c r="K958" s="32">
        <v>3124</v>
      </c>
      <c r="L958" s="29">
        <v>703</v>
      </c>
      <c r="M958" s="35">
        <f t="shared" si="20"/>
        <v>2015</v>
      </c>
      <c r="N958" s="35">
        <f t="shared" si="21"/>
        <v>1109</v>
      </c>
      <c r="O958" s="36">
        <f t="shared" si="17"/>
        <v>0.35499359795134444</v>
      </c>
    </row>
    <row r="959" spans="1:15" x14ac:dyDescent="0.25">
      <c r="A959" s="39">
        <v>100507</v>
      </c>
      <c r="B959" s="30" t="s">
        <v>45</v>
      </c>
      <c r="C959" s="73" t="s">
        <v>977</v>
      </c>
      <c r="D959" s="44" t="s">
        <v>983</v>
      </c>
      <c r="E959" s="90">
        <v>9128</v>
      </c>
      <c r="F959" s="32">
        <v>10042</v>
      </c>
      <c r="G959" s="32">
        <f t="shared" si="18"/>
        <v>914</v>
      </c>
      <c r="H959" s="32">
        <v>5197</v>
      </c>
      <c r="I959" s="32">
        <f t="shared" si="19"/>
        <v>4845</v>
      </c>
      <c r="J959" s="75">
        <v>0</v>
      </c>
      <c r="K959" s="32">
        <v>9531</v>
      </c>
      <c r="L959" s="29">
        <v>250</v>
      </c>
      <c r="M959" s="35">
        <f t="shared" si="20"/>
        <v>5447</v>
      </c>
      <c r="N959" s="35">
        <f t="shared" si="21"/>
        <v>4084</v>
      </c>
      <c r="O959" s="36">
        <f t="shared" si="17"/>
        <v>0.42849648515370897</v>
      </c>
    </row>
    <row r="960" spans="1:15" x14ac:dyDescent="0.25">
      <c r="A960" s="39">
        <v>100508</v>
      </c>
      <c r="B960" s="30" t="s">
        <v>45</v>
      </c>
      <c r="C960" s="73" t="s">
        <v>977</v>
      </c>
      <c r="D960" s="44" t="s">
        <v>984</v>
      </c>
      <c r="E960" s="90">
        <v>1790</v>
      </c>
      <c r="F960" s="32">
        <v>2006</v>
      </c>
      <c r="G960" s="32">
        <f t="shared" si="18"/>
        <v>216</v>
      </c>
      <c r="H960" s="32">
        <v>1515</v>
      </c>
      <c r="I960" s="32">
        <f t="shared" si="19"/>
        <v>491</v>
      </c>
      <c r="J960" s="75">
        <v>0.24479999999999999</v>
      </c>
      <c r="K960" s="32">
        <v>1976</v>
      </c>
      <c r="L960" s="56"/>
      <c r="M960" s="35">
        <f t="shared" si="20"/>
        <v>1515</v>
      </c>
      <c r="N960" s="35">
        <f t="shared" si="21"/>
        <v>461</v>
      </c>
      <c r="O960" s="36">
        <f t="shared" si="17"/>
        <v>0.2332995951417004</v>
      </c>
    </row>
    <row r="961" spans="1:15" x14ac:dyDescent="0.25">
      <c r="A961" s="39">
        <v>100509</v>
      </c>
      <c r="B961" s="30" t="s">
        <v>45</v>
      </c>
      <c r="C961" s="73" t="s">
        <v>977</v>
      </c>
      <c r="D961" s="44" t="s">
        <v>985</v>
      </c>
      <c r="E961" s="90">
        <v>3866</v>
      </c>
      <c r="F961" s="32">
        <v>4199</v>
      </c>
      <c r="G961" s="32">
        <f t="shared" si="18"/>
        <v>333</v>
      </c>
      <c r="H961" s="32">
        <v>2548</v>
      </c>
      <c r="I961" s="32">
        <f t="shared" si="19"/>
        <v>1651</v>
      </c>
      <c r="J961" s="75">
        <v>0</v>
      </c>
      <c r="K961" s="32">
        <v>4146</v>
      </c>
      <c r="L961" s="56"/>
      <c r="M961" s="35">
        <f t="shared" si="20"/>
        <v>2548</v>
      </c>
      <c r="N961" s="35">
        <f t="shared" si="21"/>
        <v>1598</v>
      </c>
      <c r="O961" s="36">
        <f t="shared" si="17"/>
        <v>0.38543174143753017</v>
      </c>
    </row>
    <row r="962" spans="1:15" x14ac:dyDescent="0.25">
      <c r="A962" s="39">
        <v>100510</v>
      </c>
      <c r="B962" s="30" t="s">
        <v>45</v>
      </c>
      <c r="C962" s="73" t="s">
        <v>977</v>
      </c>
      <c r="D962" s="44" t="s">
        <v>986</v>
      </c>
      <c r="E962" s="90">
        <v>2836</v>
      </c>
      <c r="F962" s="32">
        <v>3115</v>
      </c>
      <c r="G962" s="32">
        <f t="shared" si="18"/>
        <v>279</v>
      </c>
      <c r="H962" s="32">
        <v>1849</v>
      </c>
      <c r="I962" s="32">
        <f t="shared" si="19"/>
        <v>1266</v>
      </c>
      <c r="J962" s="75">
        <v>0.40639999999999998</v>
      </c>
      <c r="K962" s="32">
        <v>3039</v>
      </c>
      <c r="L962" s="56"/>
      <c r="M962" s="35">
        <f t="shared" si="20"/>
        <v>1849</v>
      </c>
      <c r="N962" s="35">
        <f t="shared" si="21"/>
        <v>1190</v>
      </c>
      <c r="O962" s="36">
        <f t="shared" si="17"/>
        <v>0.39157617637380715</v>
      </c>
    </row>
    <row r="963" spans="1:15" x14ac:dyDescent="0.25">
      <c r="A963" s="39">
        <v>100511</v>
      </c>
      <c r="B963" s="30" t="s">
        <v>45</v>
      </c>
      <c r="C963" s="73" t="s">
        <v>977</v>
      </c>
      <c r="D963" s="44" t="s">
        <v>987</v>
      </c>
      <c r="E963" s="90">
        <v>1667</v>
      </c>
      <c r="F963" s="32">
        <v>1755</v>
      </c>
      <c r="G963" s="32">
        <f t="shared" si="18"/>
        <v>88</v>
      </c>
      <c r="H963" s="32">
        <v>1511</v>
      </c>
      <c r="I963" s="32">
        <f t="shared" si="19"/>
        <v>244</v>
      </c>
      <c r="J963" s="75">
        <v>0</v>
      </c>
      <c r="K963" s="32">
        <v>1678</v>
      </c>
      <c r="L963" s="56"/>
      <c r="M963" s="35">
        <f t="shared" si="20"/>
        <v>1511</v>
      </c>
      <c r="N963" s="35">
        <f t="shared" si="21"/>
        <v>167</v>
      </c>
      <c r="O963" s="36">
        <f t="shared" si="17"/>
        <v>9.9523241954707992E-2</v>
      </c>
    </row>
    <row r="964" spans="1:15" x14ac:dyDescent="0.25">
      <c r="A964" s="39">
        <v>100601</v>
      </c>
      <c r="B964" s="30" t="s">
        <v>45</v>
      </c>
      <c r="C964" s="73" t="s">
        <v>571</v>
      </c>
      <c r="D964" s="44" t="s">
        <v>988</v>
      </c>
      <c r="E964" s="90">
        <v>1641</v>
      </c>
      <c r="F964" s="32">
        <v>1765</v>
      </c>
      <c r="G964" s="32">
        <f t="shared" si="18"/>
        <v>124</v>
      </c>
      <c r="H964" s="39">
        <v>962</v>
      </c>
      <c r="I964" s="32">
        <f t="shared" si="19"/>
        <v>803</v>
      </c>
      <c r="J964" s="75">
        <v>0</v>
      </c>
      <c r="K964" s="32">
        <v>1548</v>
      </c>
      <c r="L964" s="56"/>
      <c r="M964" s="34">
        <f t="shared" si="20"/>
        <v>962</v>
      </c>
      <c r="N964" s="35">
        <f t="shared" si="21"/>
        <v>586</v>
      </c>
      <c r="O964" s="36">
        <f t="shared" si="17"/>
        <v>0.37855297157622741</v>
      </c>
    </row>
    <row r="965" spans="1:15" x14ac:dyDescent="0.25">
      <c r="A965" s="39">
        <v>100602</v>
      </c>
      <c r="B965" s="30" t="s">
        <v>45</v>
      </c>
      <c r="C965" s="73" t="s">
        <v>571</v>
      </c>
      <c r="D965" s="44" t="s">
        <v>989</v>
      </c>
      <c r="E965" s="90">
        <v>6027</v>
      </c>
      <c r="F965" s="32">
        <v>6867</v>
      </c>
      <c r="G965" s="32">
        <f t="shared" si="18"/>
        <v>840</v>
      </c>
      <c r="H965" s="32">
        <v>2350</v>
      </c>
      <c r="I965" s="32">
        <f t="shared" si="19"/>
        <v>4517</v>
      </c>
      <c r="J965" s="75">
        <v>0</v>
      </c>
      <c r="K965" s="32">
        <v>6880</v>
      </c>
      <c r="L965" s="29">
        <v>2522</v>
      </c>
      <c r="M965" s="35">
        <f t="shared" si="20"/>
        <v>4872</v>
      </c>
      <c r="N965" s="35">
        <f t="shared" si="21"/>
        <v>2008</v>
      </c>
      <c r="O965" s="36">
        <f t="shared" si="17"/>
        <v>0.29186046511627906</v>
      </c>
    </row>
    <row r="966" spans="1:15" x14ac:dyDescent="0.25">
      <c r="A966" s="39">
        <v>100603</v>
      </c>
      <c r="B966" s="30" t="s">
        <v>45</v>
      </c>
      <c r="C966" s="73" t="s">
        <v>571</v>
      </c>
      <c r="D966" s="44" t="s">
        <v>990</v>
      </c>
      <c r="E966" s="90">
        <v>3444</v>
      </c>
      <c r="F966" s="32">
        <v>3704</v>
      </c>
      <c r="G966" s="32">
        <f t="shared" si="18"/>
        <v>260</v>
      </c>
      <c r="H966" s="32">
        <v>1977</v>
      </c>
      <c r="I966" s="32">
        <f t="shared" si="19"/>
        <v>1727</v>
      </c>
      <c r="J966" s="75">
        <v>0.46629999999999999</v>
      </c>
      <c r="K966" s="32">
        <v>3691</v>
      </c>
      <c r="L966" s="29">
        <v>875</v>
      </c>
      <c r="M966" s="35">
        <f t="shared" si="20"/>
        <v>2852</v>
      </c>
      <c r="N966" s="35">
        <f t="shared" si="21"/>
        <v>839</v>
      </c>
      <c r="O966" s="36">
        <f t="shared" si="17"/>
        <v>0.22730967217556217</v>
      </c>
    </row>
    <row r="967" spans="1:15" x14ac:dyDescent="0.25">
      <c r="A967" s="39">
        <v>100604</v>
      </c>
      <c r="B967" s="30" t="s">
        <v>45</v>
      </c>
      <c r="C967" s="73" t="s">
        <v>571</v>
      </c>
      <c r="D967" s="44" t="s">
        <v>991</v>
      </c>
      <c r="E967" s="90">
        <v>5092</v>
      </c>
      <c r="F967" s="32">
        <v>5609</v>
      </c>
      <c r="G967" s="32">
        <f t="shared" si="18"/>
        <v>517</v>
      </c>
      <c r="H967" s="32">
        <v>2343</v>
      </c>
      <c r="I967" s="32">
        <f t="shared" si="19"/>
        <v>3266</v>
      </c>
      <c r="J967" s="75">
        <v>0</v>
      </c>
      <c r="K967" s="32">
        <v>5500</v>
      </c>
      <c r="L967" s="29">
        <v>248</v>
      </c>
      <c r="M967" s="35">
        <f t="shared" si="20"/>
        <v>2591</v>
      </c>
      <c r="N967" s="35">
        <f t="shared" si="21"/>
        <v>2909</v>
      </c>
      <c r="O967" s="36">
        <f t="shared" si="17"/>
        <v>0.52890909090909088</v>
      </c>
    </row>
    <row r="968" spans="1:15" x14ac:dyDescent="0.25">
      <c r="A968" s="39">
        <v>100605</v>
      </c>
      <c r="B968" s="30" t="s">
        <v>45</v>
      </c>
      <c r="C968" s="73" t="s">
        <v>571</v>
      </c>
      <c r="D968" s="44" t="s">
        <v>992</v>
      </c>
      <c r="E968" s="90">
        <v>4327</v>
      </c>
      <c r="F968" s="32">
        <v>4468</v>
      </c>
      <c r="G968" s="32">
        <f t="shared" si="18"/>
        <v>141</v>
      </c>
      <c r="H968" s="32">
        <v>2999</v>
      </c>
      <c r="I968" s="32">
        <f t="shared" si="19"/>
        <v>1469</v>
      </c>
      <c r="J968" s="75">
        <v>0.32879999999999998</v>
      </c>
      <c r="K968" s="32">
        <v>4069</v>
      </c>
      <c r="L968" s="56"/>
      <c r="M968" s="35">
        <f t="shared" si="20"/>
        <v>2999</v>
      </c>
      <c r="N968" s="35">
        <f t="shared" si="21"/>
        <v>1070</v>
      </c>
      <c r="O968" s="36">
        <f t="shared" si="17"/>
        <v>0.26296387318751535</v>
      </c>
    </row>
    <row r="969" spans="1:15" x14ac:dyDescent="0.25">
      <c r="A969" s="39">
        <v>100606</v>
      </c>
      <c r="B969" s="30" t="s">
        <v>45</v>
      </c>
      <c r="C969" s="73" t="s">
        <v>571</v>
      </c>
      <c r="D969" s="44" t="s">
        <v>993</v>
      </c>
      <c r="E969" s="90">
        <v>10034</v>
      </c>
      <c r="F969" s="32">
        <v>11042</v>
      </c>
      <c r="G969" s="32">
        <f t="shared" si="18"/>
        <v>1008</v>
      </c>
      <c r="H969" s="32">
        <v>5531</v>
      </c>
      <c r="I969" s="32">
        <f t="shared" si="19"/>
        <v>5511</v>
      </c>
      <c r="J969" s="75">
        <v>0.49909999999999999</v>
      </c>
      <c r="K969" s="32">
        <v>11187</v>
      </c>
      <c r="L969" s="56"/>
      <c r="M969" s="35">
        <f t="shared" si="20"/>
        <v>5531</v>
      </c>
      <c r="N969" s="35">
        <f t="shared" si="21"/>
        <v>5656</v>
      </c>
      <c r="O969" s="36">
        <f t="shared" si="17"/>
        <v>0.50558684187002767</v>
      </c>
    </row>
    <row r="970" spans="1:15" x14ac:dyDescent="0.25">
      <c r="A970" s="39">
        <v>100607</v>
      </c>
      <c r="B970" s="30" t="s">
        <v>45</v>
      </c>
      <c r="C970" s="73" t="s">
        <v>571</v>
      </c>
      <c r="D970" s="44" t="s">
        <v>994</v>
      </c>
      <c r="E970" s="90">
        <v>3607</v>
      </c>
      <c r="F970" s="32">
        <v>3920</v>
      </c>
      <c r="G970" s="32">
        <f t="shared" si="18"/>
        <v>313</v>
      </c>
      <c r="H970" s="39">
        <v>949</v>
      </c>
      <c r="I970" s="32">
        <f t="shared" si="19"/>
        <v>2971</v>
      </c>
      <c r="J970" s="75">
        <v>0.75790000000000002</v>
      </c>
      <c r="K970" s="32">
        <v>3917</v>
      </c>
      <c r="L970" s="56"/>
      <c r="M970" s="34">
        <f t="shared" si="20"/>
        <v>949</v>
      </c>
      <c r="N970" s="35">
        <f t="shared" si="21"/>
        <v>2968</v>
      </c>
      <c r="O970" s="36">
        <f t="shared" si="17"/>
        <v>0.75772274700025533</v>
      </c>
    </row>
    <row r="971" spans="1:15" x14ac:dyDescent="0.25">
      <c r="A971" s="39">
        <v>100608</v>
      </c>
      <c r="B971" s="30" t="s">
        <v>45</v>
      </c>
      <c r="C971" s="73" t="s">
        <v>571</v>
      </c>
      <c r="D971" s="44" t="s">
        <v>995</v>
      </c>
      <c r="E971" s="91">
        <v>1025</v>
      </c>
      <c r="F971" s="39">
        <v>971</v>
      </c>
      <c r="G971" s="39">
        <f t="shared" si="18"/>
        <v>-54</v>
      </c>
      <c r="H971" s="39">
        <v>580</v>
      </c>
      <c r="I971" s="39">
        <f t="shared" si="19"/>
        <v>391</v>
      </c>
      <c r="J971" s="75">
        <v>0.4027</v>
      </c>
      <c r="K971" s="39">
        <v>860</v>
      </c>
      <c r="L971" s="56"/>
      <c r="M971" s="34">
        <f t="shared" si="20"/>
        <v>580</v>
      </c>
      <c r="N971" s="34">
        <f t="shared" si="21"/>
        <v>280</v>
      </c>
      <c r="O971" s="36">
        <f t="shared" si="17"/>
        <v>0.32558139534883723</v>
      </c>
    </row>
    <row r="972" spans="1:15" x14ac:dyDescent="0.25">
      <c r="A972" s="39">
        <v>100609</v>
      </c>
      <c r="B972" s="30" t="s">
        <v>45</v>
      </c>
      <c r="C972" s="73" t="s">
        <v>571</v>
      </c>
      <c r="D972" s="44" t="s">
        <v>1034</v>
      </c>
      <c r="E972" s="90">
        <v>4027</v>
      </c>
      <c r="F972" s="32">
        <v>4433</v>
      </c>
      <c r="G972" s="32">
        <f t="shared" si="18"/>
        <v>406</v>
      </c>
      <c r="H972" s="32">
        <v>1518</v>
      </c>
      <c r="I972" s="32">
        <f t="shared" si="19"/>
        <v>2915</v>
      </c>
      <c r="J972" s="75">
        <v>0.65759999999999996</v>
      </c>
      <c r="K972" s="32">
        <v>4406</v>
      </c>
      <c r="L972" s="56"/>
      <c r="M972" s="35">
        <f t="shared" si="20"/>
        <v>1518</v>
      </c>
      <c r="N972" s="35">
        <f t="shared" si="21"/>
        <v>2888</v>
      </c>
      <c r="O972" s="36">
        <f t="shared" si="17"/>
        <v>0.6554698138901498</v>
      </c>
    </row>
    <row r="973" spans="1:15" x14ac:dyDescent="0.25">
      <c r="A973" s="39">
        <v>100610</v>
      </c>
      <c r="B973" s="30" t="s">
        <v>45</v>
      </c>
      <c r="C973" s="73" t="s">
        <v>571</v>
      </c>
      <c r="D973" s="44" t="s">
        <v>997</v>
      </c>
      <c r="E973" s="90">
        <v>2478</v>
      </c>
      <c r="F973" s="32">
        <v>2700</v>
      </c>
      <c r="G973" s="32">
        <f t="shared" si="18"/>
        <v>222</v>
      </c>
      <c r="H973" s="39">
        <v>751</v>
      </c>
      <c r="I973" s="32">
        <f t="shared" si="19"/>
        <v>1949</v>
      </c>
      <c r="J973" s="75">
        <v>0.72189999999999999</v>
      </c>
      <c r="K973" s="32">
        <v>2667</v>
      </c>
      <c r="L973" s="56"/>
      <c r="M973" s="34">
        <f t="shared" si="20"/>
        <v>751</v>
      </c>
      <c r="N973" s="35">
        <f t="shared" si="21"/>
        <v>1916</v>
      </c>
      <c r="O973" s="36">
        <f t="shared" si="17"/>
        <v>0.71841019872515932</v>
      </c>
    </row>
    <row r="974" spans="1:15" x14ac:dyDescent="0.25">
      <c r="A974" s="39">
        <v>100701</v>
      </c>
      <c r="B974" s="30" t="s">
        <v>45</v>
      </c>
      <c r="C974" s="73" t="s">
        <v>998</v>
      </c>
      <c r="D974" s="44" t="s">
        <v>999</v>
      </c>
      <c r="E974" s="90">
        <v>9881</v>
      </c>
      <c r="F974" s="32">
        <v>10590</v>
      </c>
      <c r="G974" s="32">
        <f t="shared" si="18"/>
        <v>709</v>
      </c>
      <c r="H974" s="32">
        <v>3880</v>
      </c>
      <c r="I974" s="32">
        <f t="shared" si="19"/>
        <v>6710</v>
      </c>
      <c r="J974" s="75">
        <v>0.63360000000000005</v>
      </c>
      <c r="K974" s="32">
        <v>10322</v>
      </c>
      <c r="L974" s="29">
        <v>102</v>
      </c>
      <c r="M974" s="35">
        <f t="shared" si="20"/>
        <v>3982</v>
      </c>
      <c r="N974" s="35">
        <f t="shared" si="21"/>
        <v>6340</v>
      </c>
      <c r="O974" s="36">
        <f t="shared" si="17"/>
        <v>0.61422204999031194</v>
      </c>
    </row>
    <row r="975" spans="1:15" x14ac:dyDescent="0.25">
      <c r="A975" s="39">
        <v>100702</v>
      </c>
      <c r="B975" s="30" t="s">
        <v>45</v>
      </c>
      <c r="C975" s="73" t="s">
        <v>998</v>
      </c>
      <c r="D975" s="44" t="s">
        <v>1859</v>
      </c>
      <c r="E975" s="90">
        <v>5212</v>
      </c>
      <c r="F975" s="32">
        <v>5722</v>
      </c>
      <c r="G975" s="32">
        <f t="shared" si="18"/>
        <v>510</v>
      </c>
      <c r="H975" s="32">
        <v>1436</v>
      </c>
      <c r="I975" s="32">
        <f t="shared" si="19"/>
        <v>4286</v>
      </c>
      <c r="J975" s="75">
        <v>0.749</v>
      </c>
      <c r="K975" s="32">
        <v>5629</v>
      </c>
      <c r="L975" s="56"/>
      <c r="M975" s="35">
        <f t="shared" si="20"/>
        <v>1436</v>
      </c>
      <c r="N975" s="35">
        <f t="shared" si="21"/>
        <v>4193</v>
      </c>
      <c r="O975" s="36">
        <f t="shared" si="17"/>
        <v>0.74489252087404512</v>
      </c>
    </row>
    <row r="976" spans="1:15" x14ac:dyDescent="0.25">
      <c r="A976" s="39">
        <v>100703</v>
      </c>
      <c r="B976" s="30" t="s">
        <v>45</v>
      </c>
      <c r="C976" s="73" t="s">
        <v>998</v>
      </c>
      <c r="D976" s="44" t="s">
        <v>1001</v>
      </c>
      <c r="E976" s="90">
        <v>2018</v>
      </c>
      <c r="F976" s="32">
        <v>2139</v>
      </c>
      <c r="G976" s="32">
        <f t="shared" si="18"/>
        <v>121</v>
      </c>
      <c r="H976" s="32">
        <v>1787</v>
      </c>
      <c r="I976" s="32">
        <f t="shared" si="19"/>
        <v>352</v>
      </c>
      <c r="J976" s="75">
        <v>0.1646</v>
      </c>
      <c r="K976" s="32">
        <v>2097</v>
      </c>
      <c r="L976" s="56"/>
      <c r="M976" s="35">
        <f t="shared" si="20"/>
        <v>1787</v>
      </c>
      <c r="N976" s="35">
        <f t="shared" si="21"/>
        <v>310</v>
      </c>
      <c r="O976" s="36">
        <f t="shared" si="17"/>
        <v>0.14783023366714354</v>
      </c>
    </row>
    <row r="977" spans="1:15" x14ac:dyDescent="0.25">
      <c r="A977" s="39">
        <v>100704</v>
      </c>
      <c r="B977" s="30" t="s">
        <v>45</v>
      </c>
      <c r="C977" s="73" t="s">
        <v>998</v>
      </c>
      <c r="D977" s="44" t="s">
        <v>1860</v>
      </c>
      <c r="E977" s="90">
        <v>2831</v>
      </c>
      <c r="F977" s="32">
        <v>3415</v>
      </c>
      <c r="G977" s="32">
        <f t="shared" si="18"/>
        <v>584</v>
      </c>
      <c r="H977" s="32">
        <v>1084</v>
      </c>
      <c r="I977" s="32">
        <f t="shared" si="19"/>
        <v>2331</v>
      </c>
      <c r="J977" s="75">
        <v>0.68259999999999998</v>
      </c>
      <c r="K977" s="32">
        <v>3713</v>
      </c>
      <c r="L977" s="56"/>
      <c r="M977" s="35">
        <f t="shared" si="20"/>
        <v>1084</v>
      </c>
      <c r="N977" s="35">
        <f t="shared" si="21"/>
        <v>2629</v>
      </c>
      <c r="O977" s="36">
        <f t="shared" si="17"/>
        <v>0.70805278750336653</v>
      </c>
    </row>
    <row r="978" spans="1:15" x14ac:dyDescent="0.25">
      <c r="A978" s="39">
        <v>100705</v>
      </c>
      <c r="B978" s="30" t="s">
        <v>45</v>
      </c>
      <c r="C978" s="73" t="s">
        <v>998</v>
      </c>
      <c r="D978" s="44" t="s">
        <v>1861</v>
      </c>
      <c r="E978" s="90">
        <v>2221</v>
      </c>
      <c r="F978" s="32">
        <v>2560</v>
      </c>
      <c r="G978" s="32">
        <f t="shared" si="18"/>
        <v>339</v>
      </c>
      <c r="H978" s="39">
        <v>384</v>
      </c>
      <c r="I978" s="32">
        <f t="shared" si="19"/>
        <v>2176</v>
      </c>
      <c r="J978" s="75">
        <v>0.85</v>
      </c>
      <c r="K978" s="32">
        <v>2673</v>
      </c>
      <c r="L978" s="56"/>
      <c r="M978" s="34">
        <f t="shared" si="20"/>
        <v>384</v>
      </c>
      <c r="N978" s="35">
        <f t="shared" si="21"/>
        <v>2289</v>
      </c>
      <c r="O978" s="36">
        <f t="shared" si="17"/>
        <v>0.856341189674523</v>
      </c>
    </row>
    <row r="979" spans="1:15" x14ac:dyDescent="0.25">
      <c r="A979" s="39">
        <v>100801</v>
      </c>
      <c r="B979" s="30" t="s">
        <v>45</v>
      </c>
      <c r="C979" s="73" t="s">
        <v>1004</v>
      </c>
      <c r="D979" s="44" t="s">
        <v>1005</v>
      </c>
      <c r="E979" s="90">
        <v>12251</v>
      </c>
      <c r="F979" s="32">
        <v>12964</v>
      </c>
      <c r="G979" s="32">
        <f t="shared" si="18"/>
        <v>713</v>
      </c>
      <c r="H979" s="32">
        <v>3724</v>
      </c>
      <c r="I979" s="32">
        <f t="shared" si="19"/>
        <v>9240</v>
      </c>
      <c r="J979" s="75">
        <v>0.7127</v>
      </c>
      <c r="K979" s="32">
        <v>12639</v>
      </c>
      <c r="L979" s="56"/>
      <c r="M979" s="35">
        <f t="shared" si="20"/>
        <v>3724</v>
      </c>
      <c r="N979" s="35">
        <f t="shared" si="21"/>
        <v>8915</v>
      </c>
      <c r="O979" s="36">
        <f t="shared" si="17"/>
        <v>0.70535643642693246</v>
      </c>
    </row>
    <row r="980" spans="1:15" x14ac:dyDescent="0.25">
      <c r="A980" s="39">
        <v>100802</v>
      </c>
      <c r="B980" s="30" t="s">
        <v>45</v>
      </c>
      <c r="C980" s="73" t="s">
        <v>1004</v>
      </c>
      <c r="D980" s="44" t="s">
        <v>1006</v>
      </c>
      <c r="E980" s="90">
        <v>6607</v>
      </c>
      <c r="F980" s="32">
        <v>7058</v>
      </c>
      <c r="G980" s="32">
        <f t="shared" si="18"/>
        <v>451</v>
      </c>
      <c r="H980" s="32">
        <v>4677</v>
      </c>
      <c r="I980" s="32">
        <f t="shared" si="19"/>
        <v>2381</v>
      </c>
      <c r="J980" s="75">
        <v>0</v>
      </c>
      <c r="K980" s="32">
        <v>6719</v>
      </c>
      <c r="L980" s="56"/>
      <c r="M980" s="35">
        <f t="shared" si="20"/>
        <v>4677</v>
      </c>
      <c r="N980" s="35">
        <f t="shared" si="21"/>
        <v>2042</v>
      </c>
      <c r="O980" s="36">
        <f t="shared" si="17"/>
        <v>0.30391427295728529</v>
      </c>
    </row>
    <row r="981" spans="1:15" x14ac:dyDescent="0.25">
      <c r="A981" s="39">
        <v>100803</v>
      </c>
      <c r="B981" s="30" t="s">
        <v>45</v>
      </c>
      <c r="C981" s="73" t="s">
        <v>1004</v>
      </c>
      <c r="D981" s="44" t="s">
        <v>1007</v>
      </c>
      <c r="E981" s="90">
        <v>7160</v>
      </c>
      <c r="F981" s="32">
        <v>7471</v>
      </c>
      <c r="G981" s="32">
        <f t="shared" si="18"/>
        <v>311</v>
      </c>
      <c r="H981" s="32">
        <v>4029</v>
      </c>
      <c r="I981" s="32">
        <f t="shared" si="19"/>
        <v>3442</v>
      </c>
      <c r="J981" s="75">
        <v>0.4607</v>
      </c>
      <c r="K981" s="32">
        <v>7021</v>
      </c>
      <c r="L981" s="29">
        <v>0</v>
      </c>
      <c r="M981" s="35">
        <f t="shared" si="20"/>
        <v>4029</v>
      </c>
      <c r="N981" s="35">
        <f t="shared" si="21"/>
        <v>2992</v>
      </c>
      <c r="O981" s="36">
        <f t="shared" si="17"/>
        <v>0.42615012106537531</v>
      </c>
    </row>
    <row r="982" spans="1:15" x14ac:dyDescent="0.25">
      <c r="A982" s="39">
        <v>100804</v>
      </c>
      <c r="B982" s="30" t="s">
        <v>45</v>
      </c>
      <c r="C982" s="73" t="s">
        <v>1004</v>
      </c>
      <c r="D982" s="44" t="s">
        <v>1008</v>
      </c>
      <c r="E982" s="90">
        <v>10360</v>
      </c>
      <c r="F982" s="32">
        <v>11204</v>
      </c>
      <c r="G982" s="32">
        <f t="shared" si="18"/>
        <v>844</v>
      </c>
      <c r="H982" s="32">
        <v>3050</v>
      </c>
      <c r="I982" s="32">
        <f t="shared" si="19"/>
        <v>8154</v>
      </c>
      <c r="J982" s="75">
        <v>0</v>
      </c>
      <c r="K982" s="32">
        <v>10770</v>
      </c>
      <c r="L982" s="56"/>
      <c r="M982" s="35">
        <f t="shared" si="20"/>
        <v>3050</v>
      </c>
      <c r="N982" s="35">
        <f t="shared" si="21"/>
        <v>7720</v>
      </c>
      <c r="O982" s="36">
        <f t="shared" si="17"/>
        <v>0.71680594243268336</v>
      </c>
    </row>
    <row r="983" spans="1:15" x14ac:dyDescent="0.25">
      <c r="A983" s="39">
        <v>100901</v>
      </c>
      <c r="B983" s="30" t="s">
        <v>45</v>
      </c>
      <c r="C983" s="73" t="s">
        <v>1009</v>
      </c>
      <c r="D983" s="44" t="s">
        <v>1009</v>
      </c>
      <c r="E983" s="90">
        <v>3958</v>
      </c>
      <c r="F983" s="32">
        <v>3977</v>
      </c>
      <c r="G983" s="32">
        <f t="shared" si="18"/>
        <v>19</v>
      </c>
      <c r="H983" s="32">
        <v>1825</v>
      </c>
      <c r="I983" s="32">
        <f t="shared" si="19"/>
        <v>2152</v>
      </c>
      <c r="J983" s="75">
        <v>0.54110000000000003</v>
      </c>
      <c r="K983" s="32">
        <v>3540</v>
      </c>
      <c r="L983" s="56"/>
      <c r="M983" s="35">
        <f t="shared" si="20"/>
        <v>1825</v>
      </c>
      <c r="N983" s="35">
        <f t="shared" si="21"/>
        <v>1715</v>
      </c>
      <c r="O983" s="36">
        <f t="shared" si="17"/>
        <v>0.4844632768361582</v>
      </c>
    </row>
    <row r="984" spans="1:15" x14ac:dyDescent="0.25">
      <c r="A984" s="39">
        <v>100902</v>
      </c>
      <c r="B984" s="30" t="s">
        <v>45</v>
      </c>
      <c r="C984" s="73" t="s">
        <v>1009</v>
      </c>
      <c r="D984" s="44" t="s">
        <v>1010</v>
      </c>
      <c r="E984" s="90">
        <v>7105</v>
      </c>
      <c r="F984" s="32">
        <v>8065</v>
      </c>
      <c r="G984" s="32">
        <f t="shared" si="18"/>
        <v>960</v>
      </c>
      <c r="H984" s="32">
        <v>2182</v>
      </c>
      <c r="I984" s="32">
        <f t="shared" si="19"/>
        <v>5883</v>
      </c>
      <c r="J984" s="75">
        <v>0.72940000000000005</v>
      </c>
      <c r="K984" s="32">
        <v>8248</v>
      </c>
      <c r="L984" s="56"/>
      <c r="M984" s="35">
        <f t="shared" si="20"/>
        <v>2182</v>
      </c>
      <c r="N984" s="35">
        <f t="shared" si="21"/>
        <v>6066</v>
      </c>
      <c r="O984" s="36">
        <f t="shared" si="17"/>
        <v>0.73545101842870997</v>
      </c>
    </row>
    <row r="985" spans="1:15" x14ac:dyDescent="0.25">
      <c r="A985" s="39">
        <v>100903</v>
      </c>
      <c r="B985" s="30" t="s">
        <v>45</v>
      </c>
      <c r="C985" s="73" t="s">
        <v>1009</v>
      </c>
      <c r="D985" s="44" t="s">
        <v>1011</v>
      </c>
      <c r="E985" s="90">
        <v>4656</v>
      </c>
      <c r="F985" s="32">
        <v>4856</v>
      </c>
      <c r="G985" s="32">
        <f t="shared" si="18"/>
        <v>200</v>
      </c>
      <c r="H985" s="32">
        <v>2325</v>
      </c>
      <c r="I985" s="32">
        <f t="shared" si="19"/>
        <v>2531</v>
      </c>
      <c r="J985" s="75">
        <v>0.5212</v>
      </c>
      <c r="K985" s="32">
        <v>4782</v>
      </c>
      <c r="L985" s="56"/>
      <c r="M985" s="35">
        <f t="shared" si="20"/>
        <v>2325</v>
      </c>
      <c r="N985" s="35">
        <f t="shared" si="21"/>
        <v>2457</v>
      </c>
      <c r="O985" s="36">
        <f t="shared" si="17"/>
        <v>0.51380175658720195</v>
      </c>
    </row>
    <row r="986" spans="1:15" x14ac:dyDescent="0.25">
      <c r="A986" s="39">
        <v>100904</v>
      </c>
      <c r="B986" s="30" t="s">
        <v>45</v>
      </c>
      <c r="C986" s="73" t="s">
        <v>1009</v>
      </c>
      <c r="D986" s="44" t="s">
        <v>1862</v>
      </c>
      <c r="E986" s="90">
        <v>4981</v>
      </c>
      <c r="F986" s="32">
        <v>6420</v>
      </c>
      <c r="G986" s="32">
        <f t="shared" si="18"/>
        <v>1439</v>
      </c>
      <c r="H986" s="32">
        <v>2365</v>
      </c>
      <c r="I986" s="32">
        <f t="shared" si="19"/>
        <v>4055</v>
      </c>
      <c r="J986" s="75">
        <v>0.63160000000000005</v>
      </c>
      <c r="K986" s="32">
        <v>6543</v>
      </c>
      <c r="L986" s="29">
        <v>917</v>
      </c>
      <c r="M986" s="35">
        <f t="shared" si="20"/>
        <v>3282</v>
      </c>
      <c r="N986" s="35">
        <f t="shared" si="21"/>
        <v>3261</v>
      </c>
      <c r="O986" s="36">
        <f t="shared" si="17"/>
        <v>0.49839523154516274</v>
      </c>
    </row>
    <row r="987" spans="1:15" x14ac:dyDescent="0.25">
      <c r="A987" s="39">
        <v>100905</v>
      </c>
      <c r="B987" s="30" t="s">
        <v>45</v>
      </c>
      <c r="C987" s="73" t="s">
        <v>1009</v>
      </c>
      <c r="D987" s="44" t="s">
        <v>1013</v>
      </c>
      <c r="E987" s="90">
        <v>5700</v>
      </c>
      <c r="F987" s="32">
        <v>6704</v>
      </c>
      <c r="G987" s="32">
        <f t="shared" si="18"/>
        <v>1004</v>
      </c>
      <c r="H987" s="32">
        <v>1108</v>
      </c>
      <c r="I987" s="32">
        <f t="shared" si="19"/>
        <v>5596</v>
      </c>
      <c r="J987" s="75">
        <v>0.8347</v>
      </c>
      <c r="K987" s="32">
        <v>6749</v>
      </c>
      <c r="L987" s="29">
        <v>775</v>
      </c>
      <c r="M987" s="35">
        <f t="shared" si="20"/>
        <v>1883</v>
      </c>
      <c r="N987" s="35">
        <f t="shared" si="21"/>
        <v>4866</v>
      </c>
      <c r="O987" s="36">
        <f t="shared" si="17"/>
        <v>0.72099570306712102</v>
      </c>
    </row>
    <row r="988" spans="1:15" x14ac:dyDescent="0.25">
      <c r="A988" s="39">
        <v>101001</v>
      </c>
      <c r="B988" s="30" t="s">
        <v>45</v>
      </c>
      <c r="C988" s="73" t="s">
        <v>1014</v>
      </c>
      <c r="D988" s="44" t="s">
        <v>634</v>
      </c>
      <c r="E988" s="90">
        <v>3713</v>
      </c>
      <c r="F988" s="32">
        <v>4084</v>
      </c>
      <c r="G988" s="32">
        <f t="shared" si="18"/>
        <v>371</v>
      </c>
      <c r="H988" s="32">
        <v>2015</v>
      </c>
      <c r="I988" s="32">
        <f t="shared" si="19"/>
        <v>2069</v>
      </c>
      <c r="J988" s="75">
        <v>0.50660000000000005</v>
      </c>
      <c r="K988" s="80">
        <v>3921</v>
      </c>
      <c r="L988" s="29">
        <v>1063</v>
      </c>
      <c r="M988" s="35">
        <f t="shared" si="20"/>
        <v>3078</v>
      </c>
      <c r="N988" s="35">
        <f t="shared" si="21"/>
        <v>843</v>
      </c>
      <c r="O988" s="36">
        <f t="shared" si="17"/>
        <v>0.21499617444529456</v>
      </c>
    </row>
    <row r="989" spans="1:15" x14ac:dyDescent="0.25">
      <c r="A989" s="39">
        <v>101002</v>
      </c>
      <c r="B989" s="30" t="s">
        <v>45</v>
      </c>
      <c r="C989" s="73" t="s">
        <v>1014</v>
      </c>
      <c r="D989" s="44" t="s">
        <v>1015</v>
      </c>
      <c r="E989" s="90">
        <v>1644</v>
      </c>
      <c r="F989" s="32">
        <v>1776</v>
      </c>
      <c r="G989" s="32">
        <f t="shared" si="18"/>
        <v>132</v>
      </c>
      <c r="H989" s="39">
        <v>852</v>
      </c>
      <c r="I989" s="32">
        <f t="shared" si="19"/>
        <v>924</v>
      </c>
      <c r="J989" s="75">
        <v>0.52029999999999998</v>
      </c>
      <c r="K989" s="65">
        <v>1776</v>
      </c>
      <c r="L989" s="29">
        <v>679</v>
      </c>
      <c r="M989" s="34">
        <f t="shared" si="20"/>
        <v>1531</v>
      </c>
      <c r="N989" s="35">
        <f t="shared" si="21"/>
        <v>245</v>
      </c>
      <c r="O989" s="36">
        <f t="shared" si="17"/>
        <v>0.13795045045045046</v>
      </c>
    </row>
    <row r="990" spans="1:15" x14ac:dyDescent="0.25">
      <c r="A990" s="39">
        <v>101003</v>
      </c>
      <c r="B990" s="30" t="s">
        <v>45</v>
      </c>
      <c r="C990" s="73" t="s">
        <v>1014</v>
      </c>
      <c r="D990" s="44" t="s">
        <v>1016</v>
      </c>
      <c r="E990" s="90">
        <v>893</v>
      </c>
      <c r="F990" s="32">
        <v>1120</v>
      </c>
      <c r="G990" s="32">
        <f t="shared" si="18"/>
        <v>227</v>
      </c>
      <c r="H990" s="39">
        <v>356</v>
      </c>
      <c r="I990" s="32">
        <f t="shared" si="19"/>
        <v>764</v>
      </c>
      <c r="J990" s="75">
        <v>0.68210000000000004</v>
      </c>
      <c r="K990" s="32">
        <v>1035</v>
      </c>
      <c r="L990" s="56"/>
      <c r="M990" s="34">
        <f t="shared" si="20"/>
        <v>356</v>
      </c>
      <c r="N990" s="35">
        <f t="shared" si="21"/>
        <v>679</v>
      </c>
      <c r="O990" s="36">
        <f t="shared" si="17"/>
        <v>0.65603864734299522</v>
      </c>
    </row>
    <row r="991" spans="1:15" x14ac:dyDescent="0.25">
      <c r="A991" s="39">
        <v>101004</v>
      </c>
      <c r="B991" s="30" t="s">
        <v>45</v>
      </c>
      <c r="C991" s="73" t="s">
        <v>1014</v>
      </c>
      <c r="D991" s="44" t="s">
        <v>1017</v>
      </c>
      <c r="E991" s="77">
        <v>941</v>
      </c>
      <c r="F991" s="39">
        <v>972</v>
      </c>
      <c r="G991" s="39">
        <f t="shared" si="18"/>
        <v>31</v>
      </c>
      <c r="H991" s="39">
        <v>941</v>
      </c>
      <c r="I991" s="39">
        <f t="shared" si="19"/>
        <v>31</v>
      </c>
      <c r="J991" s="75">
        <v>3.1899999999999998E-2</v>
      </c>
      <c r="K991" s="39">
        <v>941</v>
      </c>
      <c r="L991" s="56"/>
      <c r="M991" s="34">
        <f t="shared" si="20"/>
        <v>941</v>
      </c>
      <c r="N991" s="34">
        <f t="shared" si="21"/>
        <v>0</v>
      </c>
      <c r="O991" s="36">
        <f t="shared" si="17"/>
        <v>0</v>
      </c>
    </row>
    <row r="992" spans="1:15" x14ac:dyDescent="0.25">
      <c r="A992" s="39">
        <v>101005</v>
      </c>
      <c r="B992" s="30" t="s">
        <v>45</v>
      </c>
      <c r="C992" s="73" t="s">
        <v>1014</v>
      </c>
      <c r="D992" s="44" t="s">
        <v>1018</v>
      </c>
      <c r="E992" s="90">
        <v>3244</v>
      </c>
      <c r="F992" s="32">
        <v>3589</v>
      </c>
      <c r="G992" s="32">
        <f t="shared" si="18"/>
        <v>345</v>
      </c>
      <c r="H992" s="32">
        <v>1331</v>
      </c>
      <c r="I992" s="32">
        <f t="shared" si="19"/>
        <v>2258</v>
      </c>
      <c r="J992" s="75">
        <v>0.62909999999999999</v>
      </c>
      <c r="K992" s="32">
        <v>3356</v>
      </c>
      <c r="L992" s="56"/>
      <c r="M992" s="35">
        <f t="shared" si="20"/>
        <v>1331</v>
      </c>
      <c r="N992" s="35">
        <f t="shared" si="21"/>
        <v>2025</v>
      </c>
      <c r="O992" s="36">
        <f t="shared" si="17"/>
        <v>0.6033969010727056</v>
      </c>
    </row>
    <row r="993" spans="1:15" x14ac:dyDescent="0.25">
      <c r="A993" s="39">
        <v>101006</v>
      </c>
      <c r="B993" s="30" t="s">
        <v>45</v>
      </c>
      <c r="C993" s="73" t="s">
        <v>1014</v>
      </c>
      <c r="D993" s="44" t="s">
        <v>1019</v>
      </c>
      <c r="E993" s="90">
        <v>1145</v>
      </c>
      <c r="F993" s="32">
        <v>1227</v>
      </c>
      <c r="G993" s="32">
        <f t="shared" si="18"/>
        <v>82</v>
      </c>
      <c r="H993" s="39">
        <v>845</v>
      </c>
      <c r="I993" s="32">
        <f t="shared" si="19"/>
        <v>382</v>
      </c>
      <c r="J993" s="75">
        <v>0.31130000000000002</v>
      </c>
      <c r="K993" s="32">
        <v>1152</v>
      </c>
      <c r="L993" s="56"/>
      <c r="M993" s="34">
        <f t="shared" si="20"/>
        <v>845</v>
      </c>
      <c r="N993" s="35">
        <f t="shared" si="21"/>
        <v>307</v>
      </c>
      <c r="O993" s="36">
        <f t="shared" si="17"/>
        <v>0.26649305555555558</v>
      </c>
    </row>
    <row r="994" spans="1:15" x14ac:dyDescent="0.25">
      <c r="A994" s="39">
        <v>101007</v>
      </c>
      <c r="B994" s="30" t="s">
        <v>45</v>
      </c>
      <c r="C994" s="73" t="s">
        <v>1014</v>
      </c>
      <c r="D994" s="44" t="s">
        <v>1020</v>
      </c>
      <c r="E994" s="90">
        <v>3907</v>
      </c>
      <c r="F994" s="32">
        <v>5385</v>
      </c>
      <c r="G994" s="32">
        <f t="shared" si="18"/>
        <v>1478</v>
      </c>
      <c r="H994" s="32">
        <v>2318</v>
      </c>
      <c r="I994" s="32">
        <f t="shared" si="19"/>
        <v>3067</v>
      </c>
      <c r="J994" s="75">
        <v>0</v>
      </c>
      <c r="K994" s="32">
        <v>5120</v>
      </c>
      <c r="L994" s="56"/>
      <c r="M994" s="35">
        <f t="shared" si="20"/>
        <v>2318</v>
      </c>
      <c r="N994" s="35">
        <f t="shared" si="21"/>
        <v>2802</v>
      </c>
      <c r="O994" s="36">
        <f t="shared" si="17"/>
        <v>0.54726562499999998</v>
      </c>
    </row>
    <row r="995" spans="1:15" x14ac:dyDescent="0.25">
      <c r="A995" s="39">
        <v>101101</v>
      </c>
      <c r="B995" s="30" t="s">
        <v>45</v>
      </c>
      <c r="C995" s="73" t="s">
        <v>1021</v>
      </c>
      <c r="D995" s="44" t="s">
        <v>1022</v>
      </c>
      <c r="E995" s="90">
        <v>4348</v>
      </c>
      <c r="F995" s="32">
        <v>4736</v>
      </c>
      <c r="G995" s="32">
        <f t="shared" si="18"/>
        <v>388</v>
      </c>
      <c r="H995" s="32">
        <v>3163</v>
      </c>
      <c r="I995" s="32">
        <f t="shared" si="19"/>
        <v>1573</v>
      </c>
      <c r="J995" s="75">
        <v>0</v>
      </c>
      <c r="K995" s="32">
        <v>4570</v>
      </c>
      <c r="L995" s="56"/>
      <c r="M995" s="35">
        <f t="shared" si="20"/>
        <v>3163</v>
      </c>
      <c r="N995" s="35">
        <f t="shared" si="21"/>
        <v>1407</v>
      </c>
      <c r="O995" s="36">
        <f t="shared" si="17"/>
        <v>0.30787746170678337</v>
      </c>
    </row>
    <row r="996" spans="1:15" x14ac:dyDescent="0.25">
      <c r="A996" s="39">
        <v>101102</v>
      </c>
      <c r="B996" s="30" t="s">
        <v>45</v>
      </c>
      <c r="C996" s="73" t="s">
        <v>1021</v>
      </c>
      <c r="D996" s="44" t="s">
        <v>1023</v>
      </c>
      <c r="E996" s="90">
        <v>970</v>
      </c>
      <c r="F996" s="32">
        <v>1032</v>
      </c>
      <c r="G996" s="32">
        <f t="shared" si="18"/>
        <v>62</v>
      </c>
      <c r="H996" s="39">
        <v>346</v>
      </c>
      <c r="I996" s="32">
        <f t="shared" si="19"/>
        <v>686</v>
      </c>
      <c r="J996" s="75">
        <v>0.66469999999999996</v>
      </c>
      <c r="K996" s="39">
        <v>928</v>
      </c>
      <c r="L996" s="56"/>
      <c r="M996" s="34">
        <f t="shared" si="20"/>
        <v>346</v>
      </c>
      <c r="N996" s="34">
        <f t="shared" si="21"/>
        <v>582</v>
      </c>
      <c r="O996" s="36">
        <f t="shared" si="17"/>
        <v>0.62715517241379315</v>
      </c>
    </row>
    <row r="997" spans="1:15" x14ac:dyDescent="0.25">
      <c r="A997" s="39">
        <v>101103</v>
      </c>
      <c r="B997" s="30" t="s">
        <v>45</v>
      </c>
      <c r="C997" s="73" t="s">
        <v>1021</v>
      </c>
      <c r="D997" s="44" t="s">
        <v>1024</v>
      </c>
      <c r="E997" s="91">
        <v>989</v>
      </c>
      <c r="F997" s="39">
        <v>991</v>
      </c>
      <c r="G997" s="39">
        <f t="shared" si="18"/>
        <v>2</v>
      </c>
      <c r="H997" s="39">
        <v>110</v>
      </c>
      <c r="I997" s="39">
        <f t="shared" si="19"/>
        <v>881</v>
      </c>
      <c r="J997" s="75">
        <v>0.88900000000000001</v>
      </c>
      <c r="K997" s="39">
        <v>898</v>
      </c>
      <c r="L997" s="56"/>
      <c r="M997" s="34">
        <f t="shared" si="20"/>
        <v>110</v>
      </c>
      <c r="N997" s="34">
        <f t="shared" si="21"/>
        <v>788</v>
      </c>
      <c r="O997" s="36">
        <f t="shared" si="17"/>
        <v>0.87750556792873047</v>
      </c>
    </row>
    <row r="998" spans="1:15" x14ac:dyDescent="0.25">
      <c r="A998" s="39">
        <v>101104</v>
      </c>
      <c r="B998" s="30" t="s">
        <v>45</v>
      </c>
      <c r="C998" s="73" t="s">
        <v>1021</v>
      </c>
      <c r="D998" s="44" t="s">
        <v>1025</v>
      </c>
      <c r="E998" s="78">
        <v>4440</v>
      </c>
      <c r="F998" s="32">
        <v>4857</v>
      </c>
      <c r="G998" s="32">
        <f t="shared" si="18"/>
        <v>417</v>
      </c>
      <c r="H998" s="32">
        <v>2131</v>
      </c>
      <c r="I998" s="32">
        <f t="shared" si="19"/>
        <v>2726</v>
      </c>
      <c r="J998" s="75">
        <v>0.56130000000000002</v>
      </c>
      <c r="K998" s="32">
        <v>4754</v>
      </c>
      <c r="L998" s="56"/>
      <c r="M998" s="35">
        <f t="shared" si="20"/>
        <v>2131</v>
      </c>
      <c r="N998" s="35">
        <f t="shared" si="21"/>
        <v>2623</v>
      </c>
      <c r="O998" s="36">
        <f t="shared" si="17"/>
        <v>0.55174589819099706</v>
      </c>
    </row>
    <row r="999" spans="1:15" x14ac:dyDescent="0.25">
      <c r="A999" s="39">
        <v>101105</v>
      </c>
      <c r="B999" s="30" t="s">
        <v>45</v>
      </c>
      <c r="C999" s="73" t="s">
        <v>1021</v>
      </c>
      <c r="D999" s="44" t="s">
        <v>1026</v>
      </c>
      <c r="E999" s="78">
        <v>953</v>
      </c>
      <c r="F999" s="32">
        <v>1062</v>
      </c>
      <c r="G999" s="32">
        <f t="shared" si="18"/>
        <v>109</v>
      </c>
      <c r="H999" s="39">
        <v>607</v>
      </c>
      <c r="I999" s="32">
        <f t="shared" si="19"/>
        <v>455</v>
      </c>
      <c r="J999" s="75">
        <v>0</v>
      </c>
      <c r="K999" s="32">
        <v>1006</v>
      </c>
      <c r="L999" s="56"/>
      <c r="M999" s="34">
        <f t="shared" si="20"/>
        <v>607</v>
      </c>
      <c r="N999" s="35">
        <f t="shared" si="21"/>
        <v>399</v>
      </c>
      <c r="O999" s="36">
        <f t="shared" si="17"/>
        <v>0.39662027833001989</v>
      </c>
    </row>
    <row r="1000" spans="1:15" x14ac:dyDescent="0.25">
      <c r="A1000" s="39">
        <v>101106</v>
      </c>
      <c r="B1000" s="30" t="s">
        <v>45</v>
      </c>
      <c r="C1000" s="73" t="s">
        <v>1021</v>
      </c>
      <c r="D1000" s="44" t="s">
        <v>1027</v>
      </c>
      <c r="E1000" s="78">
        <v>3493</v>
      </c>
      <c r="F1000" s="32">
        <v>3846</v>
      </c>
      <c r="G1000" s="32">
        <f t="shared" si="18"/>
        <v>353</v>
      </c>
      <c r="H1000" s="32">
        <v>2083</v>
      </c>
      <c r="I1000" s="32">
        <f t="shared" si="19"/>
        <v>1763</v>
      </c>
      <c r="J1000" s="75">
        <v>0.45839999999999997</v>
      </c>
      <c r="K1000" s="32">
        <v>3684</v>
      </c>
      <c r="L1000" s="29">
        <v>396</v>
      </c>
      <c r="M1000" s="35">
        <f t="shared" si="20"/>
        <v>2479</v>
      </c>
      <c r="N1000" s="35">
        <f t="shared" si="21"/>
        <v>1205</v>
      </c>
      <c r="O1000" s="36">
        <f t="shared" si="17"/>
        <v>0.32709011943539629</v>
      </c>
    </row>
    <row r="1001" spans="1:15" x14ac:dyDescent="0.25">
      <c r="A1001" s="39">
        <v>101107</v>
      </c>
      <c r="B1001" s="30" t="s">
        <v>45</v>
      </c>
      <c r="C1001" s="73" t="s">
        <v>1021</v>
      </c>
      <c r="D1001" s="44" t="s">
        <v>508</v>
      </c>
      <c r="E1001" s="78">
        <v>1053</v>
      </c>
      <c r="F1001" s="32">
        <v>1067</v>
      </c>
      <c r="G1001" s="32">
        <f t="shared" si="18"/>
        <v>14</v>
      </c>
      <c r="H1001" s="39">
        <v>663</v>
      </c>
      <c r="I1001" s="32">
        <f t="shared" si="19"/>
        <v>404</v>
      </c>
      <c r="J1001" s="75">
        <v>0.37859999999999999</v>
      </c>
      <c r="K1001" s="81">
        <v>996</v>
      </c>
      <c r="L1001" s="56"/>
      <c r="M1001" s="34">
        <f t="shared" si="20"/>
        <v>663</v>
      </c>
      <c r="N1001" s="34">
        <f t="shared" si="21"/>
        <v>333</v>
      </c>
      <c r="O1001" s="36">
        <f t="shared" si="17"/>
        <v>0.33433734939759036</v>
      </c>
    </row>
    <row r="1002" spans="1:15" x14ac:dyDescent="0.25">
      <c r="A1002" s="39">
        <v>101108</v>
      </c>
      <c r="B1002" s="30" t="s">
        <v>45</v>
      </c>
      <c r="C1002" s="73" t="s">
        <v>1021</v>
      </c>
      <c r="D1002" s="44" t="s">
        <v>1028</v>
      </c>
      <c r="E1002" s="78">
        <v>1929</v>
      </c>
      <c r="F1002" s="32">
        <v>1971</v>
      </c>
      <c r="G1002" s="32">
        <f t="shared" si="18"/>
        <v>42</v>
      </c>
      <c r="H1002" s="32">
        <v>1889</v>
      </c>
      <c r="I1002" s="32">
        <f t="shared" si="19"/>
        <v>82</v>
      </c>
      <c r="J1002" s="75">
        <v>4.1599999999999998E-2</v>
      </c>
      <c r="K1002" s="29">
        <v>1889</v>
      </c>
      <c r="L1002" s="56"/>
      <c r="M1002" s="35">
        <f t="shared" si="20"/>
        <v>1889</v>
      </c>
      <c r="N1002" s="35">
        <f t="shared" si="21"/>
        <v>0</v>
      </c>
      <c r="O1002" s="36">
        <f t="shared" si="17"/>
        <v>0</v>
      </c>
    </row>
    <row r="1003" spans="1:15" x14ac:dyDescent="0.25">
      <c r="A1003" s="39">
        <v>110101</v>
      </c>
      <c r="B1003" s="30" t="s">
        <v>46</v>
      </c>
      <c r="C1003" s="73" t="s">
        <v>46</v>
      </c>
      <c r="D1003" s="44" t="s">
        <v>46</v>
      </c>
      <c r="E1003" s="77">
        <v>462</v>
      </c>
      <c r="F1003" s="39">
        <v>529</v>
      </c>
      <c r="G1003" s="39">
        <f t="shared" si="18"/>
        <v>67</v>
      </c>
      <c r="H1003" s="39">
        <v>8</v>
      </c>
      <c r="I1003" s="39">
        <f t="shared" si="19"/>
        <v>521</v>
      </c>
      <c r="J1003" s="75">
        <v>0</v>
      </c>
      <c r="K1003" s="39">
        <v>542</v>
      </c>
      <c r="L1003" s="29">
        <v>0</v>
      </c>
      <c r="M1003" s="34">
        <f t="shared" si="20"/>
        <v>8</v>
      </c>
      <c r="N1003" s="34">
        <f t="shared" si="21"/>
        <v>534</v>
      </c>
      <c r="O1003" s="36">
        <f t="shared" si="17"/>
        <v>0.98523985239852396</v>
      </c>
    </row>
    <row r="1004" spans="1:15" x14ac:dyDescent="0.25">
      <c r="A1004" s="39">
        <v>110102</v>
      </c>
      <c r="B1004" s="30" t="s">
        <v>46</v>
      </c>
      <c r="C1004" s="73" t="s">
        <v>46</v>
      </c>
      <c r="D1004" s="44" t="s">
        <v>1029</v>
      </c>
      <c r="E1004" s="78">
        <v>3479</v>
      </c>
      <c r="F1004" s="32">
        <v>3782</v>
      </c>
      <c r="G1004" s="32">
        <f t="shared" si="18"/>
        <v>303</v>
      </c>
      <c r="H1004" s="32">
        <v>1301</v>
      </c>
      <c r="I1004" s="32">
        <f t="shared" si="19"/>
        <v>2481</v>
      </c>
      <c r="J1004" s="75">
        <v>0.65600000000000003</v>
      </c>
      <c r="K1004" s="32">
        <v>3815</v>
      </c>
      <c r="L1004" s="56"/>
      <c r="M1004" s="35">
        <f t="shared" si="20"/>
        <v>1301</v>
      </c>
      <c r="N1004" s="35">
        <f t="shared" si="21"/>
        <v>2514</v>
      </c>
      <c r="O1004" s="36">
        <f t="shared" si="17"/>
        <v>0.6589777195281783</v>
      </c>
    </row>
    <row r="1005" spans="1:15" x14ac:dyDescent="0.25">
      <c r="A1005" s="39">
        <v>110103</v>
      </c>
      <c r="B1005" s="30" t="s">
        <v>46</v>
      </c>
      <c r="C1005" s="73" t="s">
        <v>46</v>
      </c>
      <c r="D1005" s="44" t="s">
        <v>1030</v>
      </c>
      <c r="E1005" s="78">
        <v>3697</v>
      </c>
      <c r="F1005" s="32">
        <v>3897</v>
      </c>
      <c r="G1005" s="32">
        <f t="shared" si="18"/>
        <v>200</v>
      </c>
      <c r="H1005" s="32">
        <v>2644</v>
      </c>
      <c r="I1005" s="32">
        <f t="shared" si="19"/>
        <v>1253</v>
      </c>
      <c r="J1005" s="75">
        <v>0.32150000000000001</v>
      </c>
      <c r="K1005" s="32">
        <v>3839</v>
      </c>
      <c r="L1005" s="56"/>
      <c r="M1005" s="35">
        <f t="shared" si="20"/>
        <v>2644</v>
      </c>
      <c r="N1005" s="35">
        <f t="shared" si="21"/>
        <v>1195</v>
      </c>
      <c r="O1005" s="36">
        <f t="shared" si="17"/>
        <v>0.3112789789007554</v>
      </c>
    </row>
    <row r="1006" spans="1:15" x14ac:dyDescent="0.25">
      <c r="A1006" s="39">
        <v>110104</v>
      </c>
      <c r="B1006" s="30" t="s">
        <v>46</v>
      </c>
      <c r="C1006" s="73" t="s">
        <v>46</v>
      </c>
      <c r="D1006" s="44" t="s">
        <v>1031</v>
      </c>
      <c r="E1006" s="78">
        <v>2160</v>
      </c>
      <c r="F1006" s="32">
        <v>2263</v>
      </c>
      <c r="G1006" s="32">
        <f t="shared" si="18"/>
        <v>103</v>
      </c>
      <c r="H1006" s="39">
        <v>508</v>
      </c>
      <c r="I1006" s="32">
        <f t="shared" si="19"/>
        <v>1755</v>
      </c>
      <c r="J1006" s="75">
        <v>0</v>
      </c>
      <c r="K1006" s="32">
        <v>2140</v>
      </c>
      <c r="L1006" s="56"/>
      <c r="M1006" s="34">
        <f t="shared" si="20"/>
        <v>508</v>
      </c>
      <c r="N1006" s="35">
        <f t="shared" si="21"/>
        <v>1632</v>
      </c>
      <c r="O1006" s="36">
        <f t="shared" si="17"/>
        <v>0.76261682242990658</v>
      </c>
    </row>
    <row r="1007" spans="1:15" x14ac:dyDescent="0.25">
      <c r="A1007" s="39">
        <v>110105</v>
      </c>
      <c r="B1007" s="30" t="s">
        <v>46</v>
      </c>
      <c r="C1007" s="73" t="s">
        <v>46</v>
      </c>
      <c r="D1007" s="44" t="s">
        <v>1032</v>
      </c>
      <c r="E1007" s="78">
        <v>1289</v>
      </c>
      <c r="F1007" s="32">
        <v>1438</v>
      </c>
      <c r="G1007" s="32">
        <f t="shared" si="18"/>
        <v>149</v>
      </c>
      <c r="H1007" s="39">
        <v>878</v>
      </c>
      <c r="I1007" s="32">
        <f t="shared" si="19"/>
        <v>560</v>
      </c>
      <c r="J1007" s="75">
        <v>0.38940000000000002</v>
      </c>
      <c r="K1007" s="32">
        <v>1499</v>
      </c>
      <c r="L1007" s="56"/>
      <c r="M1007" s="34">
        <f t="shared" si="20"/>
        <v>878</v>
      </c>
      <c r="N1007" s="35">
        <f t="shared" si="21"/>
        <v>621</v>
      </c>
      <c r="O1007" s="36">
        <f t="shared" si="17"/>
        <v>0.41427618412274853</v>
      </c>
    </row>
    <row r="1008" spans="1:15" x14ac:dyDescent="0.25">
      <c r="A1008" s="39">
        <v>110106</v>
      </c>
      <c r="B1008" s="30" t="s">
        <v>46</v>
      </c>
      <c r="C1008" s="73" t="s">
        <v>46</v>
      </c>
      <c r="D1008" s="44" t="s">
        <v>1033</v>
      </c>
      <c r="E1008" s="77">
        <v>801</v>
      </c>
      <c r="F1008" s="39">
        <v>831</v>
      </c>
      <c r="G1008" s="39">
        <f t="shared" si="18"/>
        <v>30</v>
      </c>
      <c r="H1008" s="39">
        <v>546</v>
      </c>
      <c r="I1008" s="39">
        <f t="shared" si="19"/>
        <v>285</v>
      </c>
      <c r="J1008" s="75">
        <v>0.34300000000000003</v>
      </c>
      <c r="K1008" s="39">
        <v>792</v>
      </c>
      <c r="L1008" s="29">
        <v>0</v>
      </c>
      <c r="M1008" s="34">
        <f t="shared" si="20"/>
        <v>546</v>
      </c>
      <c r="N1008" s="34">
        <f t="shared" si="21"/>
        <v>246</v>
      </c>
      <c r="O1008" s="36">
        <f t="shared" si="17"/>
        <v>0.31060606060606061</v>
      </c>
    </row>
    <row r="1009" spans="1:15" x14ac:dyDescent="0.25">
      <c r="A1009" s="39">
        <v>110107</v>
      </c>
      <c r="B1009" s="30" t="s">
        <v>46</v>
      </c>
      <c r="C1009" s="73" t="s">
        <v>46</v>
      </c>
      <c r="D1009" s="44" t="s">
        <v>1034</v>
      </c>
      <c r="E1009" s="78">
        <v>6533</v>
      </c>
      <c r="F1009" s="32">
        <v>7220</v>
      </c>
      <c r="G1009" s="32">
        <f t="shared" si="18"/>
        <v>687</v>
      </c>
      <c r="H1009" s="32">
        <v>4039</v>
      </c>
      <c r="I1009" s="32">
        <f t="shared" si="19"/>
        <v>3181</v>
      </c>
      <c r="J1009" s="75">
        <v>0</v>
      </c>
      <c r="K1009" s="32">
        <v>7513</v>
      </c>
      <c r="L1009" s="56"/>
      <c r="M1009" s="35">
        <f t="shared" si="20"/>
        <v>4039</v>
      </c>
      <c r="N1009" s="35">
        <f t="shared" si="21"/>
        <v>3474</v>
      </c>
      <c r="O1009" s="36">
        <f t="shared" si="17"/>
        <v>0.46239850925063225</v>
      </c>
    </row>
    <row r="1010" spans="1:15" x14ac:dyDescent="0.25">
      <c r="A1010" s="39">
        <v>110108</v>
      </c>
      <c r="B1010" s="30" t="s">
        <v>46</v>
      </c>
      <c r="C1010" s="73" t="s">
        <v>46</v>
      </c>
      <c r="D1010" s="44" t="s">
        <v>1035</v>
      </c>
      <c r="E1010" s="78">
        <v>1820</v>
      </c>
      <c r="F1010" s="32">
        <v>1687</v>
      </c>
      <c r="G1010" s="32">
        <f t="shared" si="18"/>
        <v>-133</v>
      </c>
      <c r="H1010" s="32">
        <v>1461</v>
      </c>
      <c r="I1010" s="32">
        <f t="shared" si="19"/>
        <v>226</v>
      </c>
      <c r="J1010" s="75">
        <v>0.13400000000000001</v>
      </c>
      <c r="K1010" s="32">
        <v>1687</v>
      </c>
      <c r="L1010" s="29">
        <v>226</v>
      </c>
      <c r="M1010" s="35">
        <f t="shared" si="20"/>
        <v>1687</v>
      </c>
      <c r="N1010" s="35">
        <f t="shared" si="21"/>
        <v>0</v>
      </c>
      <c r="O1010" s="36">
        <f t="shared" si="17"/>
        <v>0</v>
      </c>
    </row>
    <row r="1011" spans="1:15" x14ac:dyDescent="0.25">
      <c r="A1011" s="39">
        <v>110109</v>
      </c>
      <c r="B1011" s="30" t="s">
        <v>46</v>
      </c>
      <c r="C1011" s="73" t="s">
        <v>46</v>
      </c>
      <c r="D1011" s="44" t="s">
        <v>1036</v>
      </c>
      <c r="E1011" s="78">
        <v>3815</v>
      </c>
      <c r="F1011" s="32">
        <v>4157</v>
      </c>
      <c r="G1011" s="32">
        <f t="shared" si="18"/>
        <v>342</v>
      </c>
      <c r="H1011" s="32">
        <v>3140</v>
      </c>
      <c r="I1011" s="32">
        <f t="shared" si="19"/>
        <v>1017</v>
      </c>
      <c r="J1011" s="75">
        <v>0.24460000000000001</v>
      </c>
      <c r="K1011" s="32">
        <v>4198</v>
      </c>
      <c r="L1011" s="29">
        <v>0</v>
      </c>
      <c r="M1011" s="35">
        <f t="shared" si="20"/>
        <v>3140</v>
      </c>
      <c r="N1011" s="35">
        <f t="shared" si="21"/>
        <v>1058</v>
      </c>
      <c r="O1011" s="36">
        <f t="shared" si="17"/>
        <v>0.25202477370176274</v>
      </c>
    </row>
    <row r="1012" spans="1:15" x14ac:dyDescent="0.25">
      <c r="A1012" s="39">
        <v>110110</v>
      </c>
      <c r="B1012" s="30" t="s">
        <v>46</v>
      </c>
      <c r="C1012" s="73" t="s">
        <v>46</v>
      </c>
      <c r="D1012" s="44" t="s">
        <v>522</v>
      </c>
      <c r="E1012" s="78">
        <v>6293</v>
      </c>
      <c r="F1012" s="32">
        <v>6901</v>
      </c>
      <c r="G1012" s="32">
        <f t="shared" si="18"/>
        <v>608</v>
      </c>
      <c r="H1012" s="32">
        <v>5284</v>
      </c>
      <c r="I1012" s="32">
        <f t="shared" si="19"/>
        <v>1617</v>
      </c>
      <c r="J1012" s="75">
        <v>0.23430000000000001</v>
      </c>
      <c r="K1012" s="32">
        <v>7014</v>
      </c>
      <c r="L1012" s="56"/>
      <c r="M1012" s="35">
        <f t="shared" si="20"/>
        <v>5284</v>
      </c>
      <c r="N1012" s="35">
        <f t="shared" si="21"/>
        <v>1730</v>
      </c>
      <c r="O1012" s="36">
        <f t="shared" si="17"/>
        <v>0.24664955802680352</v>
      </c>
    </row>
    <row r="1013" spans="1:15" x14ac:dyDescent="0.25">
      <c r="A1013" s="39">
        <v>110111</v>
      </c>
      <c r="B1013" s="30" t="s">
        <v>46</v>
      </c>
      <c r="C1013" s="73" t="s">
        <v>46</v>
      </c>
      <c r="D1013" s="44" t="s">
        <v>753</v>
      </c>
      <c r="E1013" s="78">
        <v>8006</v>
      </c>
      <c r="F1013" s="32">
        <v>8696</v>
      </c>
      <c r="G1013" s="32">
        <f t="shared" si="18"/>
        <v>690</v>
      </c>
      <c r="H1013" s="32">
        <v>4400</v>
      </c>
      <c r="I1013" s="32">
        <f t="shared" si="19"/>
        <v>4296</v>
      </c>
      <c r="J1013" s="75">
        <v>0</v>
      </c>
      <c r="K1013" s="80">
        <v>8543</v>
      </c>
      <c r="L1013" s="29">
        <v>0</v>
      </c>
      <c r="M1013" s="35">
        <f t="shared" si="20"/>
        <v>4400</v>
      </c>
      <c r="N1013" s="35">
        <f t="shared" si="21"/>
        <v>4143</v>
      </c>
      <c r="O1013" s="36">
        <f t="shared" si="17"/>
        <v>0.48495844551094464</v>
      </c>
    </row>
    <row r="1014" spans="1:15" x14ac:dyDescent="0.25">
      <c r="A1014" s="39">
        <v>110112</v>
      </c>
      <c r="B1014" s="30" t="s">
        <v>46</v>
      </c>
      <c r="C1014" s="73" t="s">
        <v>46</v>
      </c>
      <c r="D1014" s="44" t="s">
        <v>1037</v>
      </c>
      <c r="E1014" s="77">
        <v>254</v>
      </c>
      <c r="F1014" s="39">
        <v>224</v>
      </c>
      <c r="G1014" s="39">
        <f t="shared" si="18"/>
        <v>-30</v>
      </c>
      <c r="H1014" s="39">
        <v>187</v>
      </c>
      <c r="I1014" s="39">
        <f t="shared" si="19"/>
        <v>37</v>
      </c>
      <c r="J1014" s="75">
        <v>0.16520000000000001</v>
      </c>
      <c r="K1014" s="29">
        <v>224</v>
      </c>
      <c r="L1014" s="56"/>
      <c r="M1014" s="34">
        <f t="shared" si="20"/>
        <v>187</v>
      </c>
      <c r="N1014" s="34">
        <f t="shared" si="21"/>
        <v>37</v>
      </c>
      <c r="O1014" s="36">
        <f t="shared" si="17"/>
        <v>0.16517857142857142</v>
      </c>
    </row>
    <row r="1015" spans="1:15" x14ac:dyDescent="0.25">
      <c r="A1015" s="39">
        <v>110113</v>
      </c>
      <c r="B1015" s="30" t="s">
        <v>46</v>
      </c>
      <c r="C1015" s="73" t="s">
        <v>46</v>
      </c>
      <c r="D1015" s="44" t="s">
        <v>1038</v>
      </c>
      <c r="E1015" s="78">
        <v>2174</v>
      </c>
      <c r="F1015" s="32">
        <v>2321</v>
      </c>
      <c r="G1015" s="32">
        <f t="shared" si="18"/>
        <v>147</v>
      </c>
      <c r="H1015" s="32">
        <v>1503</v>
      </c>
      <c r="I1015" s="32">
        <f t="shared" si="19"/>
        <v>818</v>
      </c>
      <c r="J1015" s="75">
        <v>0</v>
      </c>
      <c r="K1015" s="32">
        <v>2354</v>
      </c>
      <c r="L1015" s="56"/>
      <c r="M1015" s="35">
        <f t="shared" si="20"/>
        <v>1503</v>
      </c>
      <c r="N1015" s="35">
        <f t="shared" si="21"/>
        <v>851</v>
      </c>
      <c r="O1015" s="36">
        <f t="shared" si="17"/>
        <v>0.36151231945624468</v>
      </c>
    </row>
    <row r="1016" spans="1:15" x14ac:dyDescent="0.25">
      <c r="A1016" s="39">
        <v>110114</v>
      </c>
      <c r="B1016" s="30" t="s">
        <v>46</v>
      </c>
      <c r="C1016" s="73" t="s">
        <v>46</v>
      </c>
      <c r="D1016" s="44" t="s">
        <v>1039</v>
      </c>
      <c r="E1016" s="78">
        <v>1110</v>
      </c>
      <c r="F1016" s="32">
        <v>1247</v>
      </c>
      <c r="G1016" s="32">
        <f t="shared" si="18"/>
        <v>137</v>
      </c>
      <c r="H1016" s="39">
        <v>408</v>
      </c>
      <c r="I1016" s="32">
        <f t="shared" si="19"/>
        <v>839</v>
      </c>
      <c r="J1016" s="75">
        <v>0.67279999999999995</v>
      </c>
      <c r="K1016" s="32">
        <v>1260</v>
      </c>
      <c r="L1016" s="56"/>
      <c r="M1016" s="34">
        <f t="shared" si="20"/>
        <v>408</v>
      </c>
      <c r="N1016" s="35">
        <f t="shared" si="21"/>
        <v>852</v>
      </c>
      <c r="O1016" s="36">
        <f t="shared" si="17"/>
        <v>0.67619047619047623</v>
      </c>
    </row>
    <row r="1017" spans="1:15" x14ac:dyDescent="0.25">
      <c r="A1017" s="39">
        <v>110201</v>
      </c>
      <c r="B1017" s="30" t="s">
        <v>46</v>
      </c>
      <c r="C1017" s="73" t="s">
        <v>1040</v>
      </c>
      <c r="D1017" s="44" t="s">
        <v>1041</v>
      </c>
      <c r="E1017" s="77"/>
      <c r="F1017" s="39">
        <v>0</v>
      </c>
      <c r="G1017" s="39">
        <f t="shared" si="18"/>
        <v>0</v>
      </c>
      <c r="H1017" s="39">
        <v>0</v>
      </c>
      <c r="I1017" s="39">
        <f t="shared" si="19"/>
        <v>0</v>
      </c>
      <c r="J1017" s="39" t="s">
        <v>1834</v>
      </c>
      <c r="K1017" s="39">
        <v>0</v>
      </c>
      <c r="L1017" s="56"/>
      <c r="M1017" s="34">
        <f t="shared" si="20"/>
        <v>0</v>
      </c>
      <c r="N1017" s="34">
        <f t="shared" si="21"/>
        <v>0</v>
      </c>
      <c r="O1017" s="36" t="e">
        <f t="shared" si="17"/>
        <v>#DIV/0!</v>
      </c>
    </row>
    <row r="1018" spans="1:15" x14ac:dyDescent="0.25">
      <c r="A1018" s="39">
        <v>110202</v>
      </c>
      <c r="B1018" s="30" t="s">
        <v>46</v>
      </c>
      <c r="C1018" s="73" t="s">
        <v>1040</v>
      </c>
      <c r="D1018" s="44" t="s">
        <v>1042</v>
      </c>
      <c r="E1018" s="78">
        <v>2007</v>
      </c>
      <c r="F1018" s="32">
        <v>2090</v>
      </c>
      <c r="G1018" s="32">
        <f t="shared" si="18"/>
        <v>83</v>
      </c>
      <c r="H1018" s="39">
        <v>516</v>
      </c>
      <c r="I1018" s="32">
        <f t="shared" si="19"/>
        <v>1574</v>
      </c>
      <c r="J1018" s="75">
        <v>0.75309999999999999</v>
      </c>
      <c r="K1018" s="32">
        <v>2058</v>
      </c>
      <c r="L1018" s="56"/>
      <c r="M1018" s="34">
        <f t="shared" si="20"/>
        <v>516</v>
      </c>
      <c r="N1018" s="35">
        <f t="shared" si="21"/>
        <v>1542</v>
      </c>
      <c r="O1018" s="36">
        <f t="shared" si="17"/>
        <v>0.74927113702623904</v>
      </c>
    </row>
    <row r="1019" spans="1:15" x14ac:dyDescent="0.25">
      <c r="A1019" s="39">
        <v>110203</v>
      </c>
      <c r="B1019" s="30" t="s">
        <v>46</v>
      </c>
      <c r="C1019" s="73" t="s">
        <v>1040</v>
      </c>
      <c r="D1019" s="44" t="s">
        <v>1043</v>
      </c>
      <c r="E1019" s="78">
        <v>423</v>
      </c>
      <c r="F1019" s="32">
        <v>2455</v>
      </c>
      <c r="G1019" s="32">
        <f t="shared" si="18"/>
        <v>2032</v>
      </c>
      <c r="H1019" s="39">
        <v>182</v>
      </c>
      <c r="I1019" s="32">
        <f t="shared" si="19"/>
        <v>2273</v>
      </c>
      <c r="J1019" s="75">
        <v>0.92589999999999995</v>
      </c>
      <c r="K1019" s="32">
        <v>2658</v>
      </c>
      <c r="L1019" s="56"/>
      <c r="M1019" s="34">
        <f t="shared" si="20"/>
        <v>182</v>
      </c>
      <c r="N1019" s="35">
        <f t="shared" si="21"/>
        <v>2476</v>
      </c>
      <c r="O1019" s="36">
        <f t="shared" si="17"/>
        <v>0.93152746425884125</v>
      </c>
    </row>
    <row r="1020" spans="1:15" x14ac:dyDescent="0.25">
      <c r="A1020" s="39">
        <v>110204</v>
      </c>
      <c r="B1020" s="30" t="s">
        <v>46</v>
      </c>
      <c r="C1020" s="73" t="s">
        <v>1040</v>
      </c>
      <c r="D1020" s="44" t="s">
        <v>1044</v>
      </c>
      <c r="E1020" s="78">
        <v>8298</v>
      </c>
      <c r="F1020" s="32">
        <v>9188</v>
      </c>
      <c r="G1020" s="32">
        <f t="shared" si="18"/>
        <v>890</v>
      </c>
      <c r="H1020" s="32">
        <v>6863</v>
      </c>
      <c r="I1020" s="32">
        <f t="shared" si="19"/>
        <v>2325</v>
      </c>
      <c r="J1020" s="75">
        <v>0.253</v>
      </c>
      <c r="K1020" s="32">
        <v>9292</v>
      </c>
      <c r="L1020" s="56"/>
      <c r="M1020" s="35">
        <f t="shared" si="20"/>
        <v>6863</v>
      </c>
      <c r="N1020" s="35">
        <f t="shared" si="21"/>
        <v>2429</v>
      </c>
      <c r="O1020" s="36">
        <f t="shared" si="17"/>
        <v>0.261407662505381</v>
      </c>
    </row>
    <row r="1021" spans="1:15" x14ac:dyDescent="0.25">
      <c r="A1021" s="39">
        <v>110205</v>
      </c>
      <c r="B1021" s="30" t="s">
        <v>46</v>
      </c>
      <c r="C1021" s="73" t="s">
        <v>1040</v>
      </c>
      <c r="D1021" s="44" t="s">
        <v>902</v>
      </c>
      <c r="E1021" s="78">
        <v>9723</v>
      </c>
      <c r="F1021" s="32">
        <v>10735</v>
      </c>
      <c r="G1021" s="32">
        <f t="shared" si="18"/>
        <v>1012</v>
      </c>
      <c r="H1021" s="32">
        <v>5276</v>
      </c>
      <c r="I1021" s="32">
        <f t="shared" si="19"/>
        <v>5459</v>
      </c>
      <c r="J1021" s="75">
        <v>0.50849999999999995</v>
      </c>
      <c r="K1021" s="32">
        <v>10853</v>
      </c>
      <c r="L1021" s="29">
        <v>673</v>
      </c>
      <c r="M1021" s="35">
        <f t="shared" si="20"/>
        <v>5949</v>
      </c>
      <c r="N1021" s="35">
        <f t="shared" si="21"/>
        <v>4904</v>
      </c>
      <c r="O1021" s="36">
        <f t="shared" si="17"/>
        <v>0.45185662950336314</v>
      </c>
    </row>
    <row r="1022" spans="1:15" x14ac:dyDescent="0.25">
      <c r="A1022" s="39">
        <v>110206</v>
      </c>
      <c r="B1022" s="30" t="s">
        <v>46</v>
      </c>
      <c r="C1022" s="73" t="s">
        <v>1040</v>
      </c>
      <c r="D1022" s="44" t="s">
        <v>1045</v>
      </c>
      <c r="E1022" s="78">
        <v>1162</v>
      </c>
      <c r="F1022" s="32">
        <v>1203</v>
      </c>
      <c r="G1022" s="32">
        <f t="shared" si="18"/>
        <v>41</v>
      </c>
      <c r="H1022" s="39">
        <v>309</v>
      </c>
      <c r="I1022" s="32">
        <f t="shared" si="19"/>
        <v>894</v>
      </c>
      <c r="J1022" s="75">
        <v>0.74309999999999998</v>
      </c>
      <c r="K1022" s="32">
        <v>1146</v>
      </c>
      <c r="L1022" s="56"/>
      <c r="M1022" s="34">
        <f t="shared" si="20"/>
        <v>309</v>
      </c>
      <c r="N1022" s="35">
        <f t="shared" si="21"/>
        <v>837</v>
      </c>
      <c r="O1022" s="36">
        <f t="shared" si="17"/>
        <v>0.73036649214659688</v>
      </c>
    </row>
    <row r="1023" spans="1:15" x14ac:dyDescent="0.25">
      <c r="A1023" s="39">
        <v>110207</v>
      </c>
      <c r="B1023" s="30" t="s">
        <v>46</v>
      </c>
      <c r="C1023" s="73" t="s">
        <v>1040</v>
      </c>
      <c r="D1023" s="44" t="s">
        <v>1034</v>
      </c>
      <c r="E1023" s="77"/>
      <c r="F1023" s="39">
        <v>0</v>
      </c>
      <c r="G1023" s="39">
        <f t="shared" si="18"/>
        <v>0</v>
      </c>
      <c r="H1023" s="39">
        <v>0</v>
      </c>
      <c r="I1023" s="39">
        <f t="shared" si="19"/>
        <v>0</v>
      </c>
      <c r="J1023" s="39" t="s">
        <v>1834</v>
      </c>
      <c r="K1023" s="39">
        <v>0</v>
      </c>
      <c r="L1023" s="29">
        <v>0</v>
      </c>
      <c r="M1023" s="34">
        <f t="shared" si="20"/>
        <v>0</v>
      </c>
      <c r="N1023" s="34">
        <f t="shared" si="21"/>
        <v>0</v>
      </c>
      <c r="O1023" s="36" t="e">
        <f t="shared" si="17"/>
        <v>#DIV/0!</v>
      </c>
    </row>
    <row r="1024" spans="1:15" x14ac:dyDescent="0.25">
      <c r="A1024" s="39">
        <v>110208</v>
      </c>
      <c r="B1024" s="30" t="s">
        <v>46</v>
      </c>
      <c r="C1024" s="73" t="s">
        <v>1040</v>
      </c>
      <c r="D1024" s="44" t="s">
        <v>1046</v>
      </c>
      <c r="E1024" s="78">
        <v>1190</v>
      </c>
      <c r="F1024" s="32">
        <v>1511</v>
      </c>
      <c r="G1024" s="32">
        <f t="shared" si="18"/>
        <v>321</v>
      </c>
      <c r="H1024" s="39">
        <v>253</v>
      </c>
      <c r="I1024" s="32">
        <f t="shared" si="19"/>
        <v>1258</v>
      </c>
      <c r="J1024" s="75">
        <v>0.83260000000000001</v>
      </c>
      <c r="K1024" s="32">
        <v>1673</v>
      </c>
      <c r="L1024" s="56"/>
      <c r="M1024" s="34">
        <f t="shared" si="20"/>
        <v>253</v>
      </c>
      <c r="N1024" s="35">
        <f t="shared" si="21"/>
        <v>1420</v>
      </c>
      <c r="O1024" s="36">
        <f t="shared" si="17"/>
        <v>0.8487746563060371</v>
      </c>
    </row>
    <row r="1025" spans="1:15" x14ac:dyDescent="0.25">
      <c r="A1025" s="39">
        <v>110209</v>
      </c>
      <c r="B1025" s="30" t="s">
        <v>46</v>
      </c>
      <c r="C1025" s="73" t="s">
        <v>1040</v>
      </c>
      <c r="D1025" s="44" t="s">
        <v>1047</v>
      </c>
      <c r="E1025" s="78">
        <v>823</v>
      </c>
      <c r="F1025" s="32">
        <v>1069</v>
      </c>
      <c r="G1025" s="32">
        <f t="shared" si="18"/>
        <v>246</v>
      </c>
      <c r="H1025" s="39">
        <v>247</v>
      </c>
      <c r="I1025" s="32">
        <f t="shared" si="19"/>
        <v>822</v>
      </c>
      <c r="J1025" s="75">
        <v>0.76890000000000003</v>
      </c>
      <c r="K1025" s="32">
        <v>1083</v>
      </c>
      <c r="L1025" s="56"/>
      <c r="M1025" s="34">
        <f t="shared" si="20"/>
        <v>247</v>
      </c>
      <c r="N1025" s="35">
        <f t="shared" si="21"/>
        <v>836</v>
      </c>
      <c r="O1025" s="36">
        <f t="shared" si="17"/>
        <v>0.77192982456140347</v>
      </c>
    </row>
    <row r="1026" spans="1:15" x14ac:dyDescent="0.25">
      <c r="A1026" s="39">
        <v>110210</v>
      </c>
      <c r="B1026" s="30" t="s">
        <v>46</v>
      </c>
      <c r="C1026" s="73" t="s">
        <v>1040</v>
      </c>
      <c r="D1026" s="44" t="s">
        <v>1048</v>
      </c>
      <c r="E1026" s="77">
        <v>529</v>
      </c>
      <c r="F1026" s="39">
        <v>541</v>
      </c>
      <c r="G1026" s="39">
        <f t="shared" si="18"/>
        <v>12</v>
      </c>
      <c r="H1026" s="39">
        <v>271</v>
      </c>
      <c r="I1026" s="39">
        <f t="shared" si="19"/>
        <v>270</v>
      </c>
      <c r="J1026" s="75">
        <v>0.49909999999999999</v>
      </c>
      <c r="K1026" s="39">
        <v>515</v>
      </c>
      <c r="L1026" s="56"/>
      <c r="M1026" s="34">
        <f t="shared" si="20"/>
        <v>271</v>
      </c>
      <c r="N1026" s="34">
        <f t="shared" si="21"/>
        <v>244</v>
      </c>
      <c r="O1026" s="36">
        <f t="shared" si="17"/>
        <v>0.47378640776699027</v>
      </c>
    </row>
    <row r="1027" spans="1:15" x14ac:dyDescent="0.25">
      <c r="A1027" s="39">
        <v>110211</v>
      </c>
      <c r="B1027" s="30" t="s">
        <v>46</v>
      </c>
      <c r="C1027" s="73" t="s">
        <v>1040</v>
      </c>
      <c r="D1027" s="44" t="s">
        <v>1049</v>
      </c>
      <c r="E1027" s="77">
        <v>305</v>
      </c>
      <c r="F1027" s="39">
        <v>330</v>
      </c>
      <c r="G1027" s="39">
        <f t="shared" si="18"/>
        <v>25</v>
      </c>
      <c r="H1027" s="39">
        <v>122</v>
      </c>
      <c r="I1027" s="39">
        <f t="shared" si="19"/>
        <v>208</v>
      </c>
      <c r="J1027" s="75">
        <v>0.63029999999999997</v>
      </c>
      <c r="K1027" s="39">
        <v>314</v>
      </c>
      <c r="L1027" s="56"/>
      <c r="M1027" s="34">
        <f t="shared" si="20"/>
        <v>122</v>
      </c>
      <c r="N1027" s="34">
        <f t="shared" si="21"/>
        <v>192</v>
      </c>
      <c r="O1027" s="36">
        <f t="shared" si="17"/>
        <v>0.61146496815286622</v>
      </c>
    </row>
    <row r="1028" spans="1:15" x14ac:dyDescent="0.25">
      <c r="A1028" s="39">
        <v>110301</v>
      </c>
      <c r="B1028" s="30" t="s">
        <v>46</v>
      </c>
      <c r="C1028" s="73" t="s">
        <v>1050</v>
      </c>
      <c r="D1028" s="44" t="s">
        <v>1050</v>
      </c>
      <c r="E1028" s="78">
        <v>1608</v>
      </c>
      <c r="F1028" s="32">
        <v>1542</v>
      </c>
      <c r="G1028" s="32">
        <f t="shared" si="18"/>
        <v>-66</v>
      </c>
      <c r="H1028" s="39">
        <v>693</v>
      </c>
      <c r="I1028" s="32">
        <f t="shared" si="19"/>
        <v>849</v>
      </c>
      <c r="J1028" s="75">
        <v>0</v>
      </c>
      <c r="K1028" s="32">
        <v>1301</v>
      </c>
      <c r="L1028" s="56"/>
      <c r="M1028" s="34">
        <f t="shared" si="20"/>
        <v>693</v>
      </c>
      <c r="N1028" s="35">
        <f t="shared" si="21"/>
        <v>608</v>
      </c>
      <c r="O1028" s="36">
        <f t="shared" si="17"/>
        <v>0.46733282090699463</v>
      </c>
    </row>
    <row r="1029" spans="1:15" x14ac:dyDescent="0.25">
      <c r="A1029" s="39">
        <v>110302</v>
      </c>
      <c r="B1029" s="30" t="s">
        <v>46</v>
      </c>
      <c r="C1029" s="73" t="s">
        <v>1050</v>
      </c>
      <c r="D1029" s="44" t="s">
        <v>1051</v>
      </c>
      <c r="E1029" s="78">
        <v>1931</v>
      </c>
      <c r="F1029" s="32">
        <v>2155</v>
      </c>
      <c r="G1029" s="32">
        <f t="shared" si="18"/>
        <v>224</v>
      </c>
      <c r="H1029" s="39">
        <v>757</v>
      </c>
      <c r="I1029" s="32">
        <f t="shared" si="19"/>
        <v>1398</v>
      </c>
      <c r="J1029" s="75">
        <v>0.64870000000000005</v>
      </c>
      <c r="K1029" s="32">
        <v>2175</v>
      </c>
      <c r="L1029" s="56"/>
      <c r="M1029" s="34">
        <f t="shared" si="20"/>
        <v>757</v>
      </c>
      <c r="N1029" s="35">
        <f t="shared" si="21"/>
        <v>1418</v>
      </c>
      <c r="O1029" s="36">
        <f t="shared" si="17"/>
        <v>0.6519540229885058</v>
      </c>
    </row>
    <row r="1030" spans="1:15" x14ac:dyDescent="0.25">
      <c r="A1030" s="39">
        <v>110303</v>
      </c>
      <c r="B1030" s="30" t="s">
        <v>46</v>
      </c>
      <c r="C1030" s="73" t="s">
        <v>1050</v>
      </c>
      <c r="D1030" s="44" t="s">
        <v>1052</v>
      </c>
      <c r="E1030" s="78">
        <v>3094</v>
      </c>
      <c r="F1030" s="32">
        <v>3527</v>
      </c>
      <c r="G1030" s="32">
        <f t="shared" si="18"/>
        <v>433</v>
      </c>
      <c r="H1030" s="32">
        <v>2536</v>
      </c>
      <c r="I1030" s="32">
        <f t="shared" si="19"/>
        <v>991</v>
      </c>
      <c r="J1030" s="75">
        <v>0.28100000000000003</v>
      </c>
      <c r="K1030" s="32">
        <v>3585</v>
      </c>
      <c r="L1030" s="56"/>
      <c r="M1030" s="35">
        <f t="shared" si="20"/>
        <v>2536</v>
      </c>
      <c r="N1030" s="35">
        <f t="shared" si="21"/>
        <v>1049</v>
      </c>
      <c r="O1030" s="36">
        <f t="shared" ref="O1030:O1284" si="22">N1030/K1030</f>
        <v>0.29260808926080895</v>
      </c>
    </row>
    <row r="1031" spans="1:15" x14ac:dyDescent="0.25">
      <c r="A1031" s="39">
        <v>110304</v>
      </c>
      <c r="B1031" s="30" t="s">
        <v>46</v>
      </c>
      <c r="C1031" s="73" t="s">
        <v>1050</v>
      </c>
      <c r="D1031" s="44" t="s">
        <v>1053</v>
      </c>
      <c r="E1031" s="77">
        <v>45</v>
      </c>
      <c r="F1031" s="39">
        <v>49</v>
      </c>
      <c r="G1031" s="39">
        <f t="shared" ref="G1031:G1285" si="23">F1031-E1031</f>
        <v>4</v>
      </c>
      <c r="H1031" s="39">
        <v>21</v>
      </c>
      <c r="I1031" s="39">
        <f t="shared" ref="I1031:I1285" si="24">F1031-H1031</f>
        <v>28</v>
      </c>
      <c r="J1031" s="75">
        <v>0</v>
      </c>
      <c r="K1031" s="39">
        <v>46</v>
      </c>
      <c r="L1031" s="29">
        <v>0</v>
      </c>
      <c r="M1031" s="34">
        <f t="shared" ref="M1031:M1285" si="25">H1031+L1031</f>
        <v>21</v>
      </c>
      <c r="N1031" s="34">
        <f t="shared" ref="N1031:N1285" si="26">K1031-M1031</f>
        <v>25</v>
      </c>
      <c r="O1031" s="36">
        <f t="shared" si="22"/>
        <v>0.54347826086956519</v>
      </c>
    </row>
    <row r="1032" spans="1:15" x14ac:dyDescent="0.25">
      <c r="A1032" s="39">
        <v>110305</v>
      </c>
      <c r="B1032" s="30" t="s">
        <v>46</v>
      </c>
      <c r="C1032" s="73" t="s">
        <v>1050</v>
      </c>
      <c r="D1032" s="44" t="s">
        <v>152</v>
      </c>
      <c r="E1032" s="78">
        <v>2547</v>
      </c>
      <c r="F1032" s="32">
        <v>2943</v>
      </c>
      <c r="G1032" s="32">
        <f t="shared" si="23"/>
        <v>396</v>
      </c>
      <c r="H1032" s="39">
        <v>768</v>
      </c>
      <c r="I1032" s="32">
        <f t="shared" si="24"/>
        <v>2175</v>
      </c>
      <c r="J1032" s="75">
        <v>0.73899999999999999</v>
      </c>
      <c r="K1032" s="32">
        <v>3081</v>
      </c>
      <c r="L1032" s="56"/>
      <c r="M1032" s="34">
        <f t="shared" si="25"/>
        <v>768</v>
      </c>
      <c r="N1032" s="35">
        <f t="shared" si="26"/>
        <v>2313</v>
      </c>
      <c r="O1032" s="36">
        <f t="shared" si="22"/>
        <v>0.75073028237585204</v>
      </c>
    </row>
    <row r="1033" spans="1:15" x14ac:dyDescent="0.25">
      <c r="A1033" s="39">
        <v>110401</v>
      </c>
      <c r="B1033" s="30" t="s">
        <v>46</v>
      </c>
      <c r="C1033" s="73" t="s">
        <v>1054</v>
      </c>
      <c r="D1033" s="44" t="s">
        <v>1054</v>
      </c>
      <c r="E1033" s="77">
        <v>739</v>
      </c>
      <c r="F1033" s="39">
        <v>826</v>
      </c>
      <c r="G1033" s="39">
        <f t="shared" si="23"/>
        <v>87</v>
      </c>
      <c r="H1033" s="39">
        <v>411</v>
      </c>
      <c r="I1033" s="39">
        <f t="shared" si="24"/>
        <v>415</v>
      </c>
      <c r="J1033" s="75">
        <v>0.50239999999999996</v>
      </c>
      <c r="K1033" s="39">
        <v>609</v>
      </c>
      <c r="L1033" s="56"/>
      <c r="M1033" s="34">
        <f t="shared" si="25"/>
        <v>411</v>
      </c>
      <c r="N1033" s="34">
        <f t="shared" si="26"/>
        <v>198</v>
      </c>
      <c r="O1033" s="36">
        <f t="shared" si="22"/>
        <v>0.3251231527093596</v>
      </c>
    </row>
    <row r="1034" spans="1:15" x14ac:dyDescent="0.25">
      <c r="A1034" s="39">
        <v>110402</v>
      </c>
      <c r="B1034" s="30" t="s">
        <v>46</v>
      </c>
      <c r="C1034" s="73" t="s">
        <v>1054</v>
      </c>
      <c r="D1034" s="44" t="s">
        <v>1055</v>
      </c>
      <c r="E1034" s="78">
        <v>1542</v>
      </c>
      <c r="F1034" s="32">
        <v>1732</v>
      </c>
      <c r="G1034" s="32">
        <f t="shared" si="23"/>
        <v>190</v>
      </c>
      <c r="H1034" s="32">
        <v>1577</v>
      </c>
      <c r="I1034" s="32">
        <f t="shared" si="24"/>
        <v>155</v>
      </c>
      <c r="J1034" s="75">
        <v>0</v>
      </c>
      <c r="K1034" s="32">
        <v>1765</v>
      </c>
      <c r="L1034" s="29">
        <v>155</v>
      </c>
      <c r="M1034" s="35">
        <f t="shared" si="25"/>
        <v>1732</v>
      </c>
      <c r="N1034" s="35">
        <f t="shared" si="26"/>
        <v>33</v>
      </c>
      <c r="O1034" s="36">
        <f t="shared" si="22"/>
        <v>1.8696883852691217E-2</v>
      </c>
    </row>
    <row r="1035" spans="1:15" x14ac:dyDescent="0.25">
      <c r="A1035" s="39">
        <v>110403</v>
      </c>
      <c r="B1035" s="30" t="s">
        <v>46</v>
      </c>
      <c r="C1035" s="73" t="s">
        <v>1054</v>
      </c>
      <c r="D1035" s="44" t="s">
        <v>494</v>
      </c>
      <c r="E1035" s="78">
        <v>2655</v>
      </c>
      <c r="F1035" s="32">
        <v>2926</v>
      </c>
      <c r="G1035" s="32">
        <f t="shared" si="23"/>
        <v>271</v>
      </c>
      <c r="H1035" s="32">
        <v>1842</v>
      </c>
      <c r="I1035" s="32">
        <f t="shared" si="24"/>
        <v>1084</v>
      </c>
      <c r="J1035" s="75">
        <v>0.3705</v>
      </c>
      <c r="K1035" s="32">
        <v>2946</v>
      </c>
      <c r="L1035" s="56"/>
      <c r="M1035" s="35">
        <f t="shared" si="25"/>
        <v>1842</v>
      </c>
      <c r="N1035" s="35">
        <f t="shared" si="26"/>
        <v>1104</v>
      </c>
      <c r="O1035" s="36">
        <f t="shared" si="22"/>
        <v>0.37474541751527496</v>
      </c>
    </row>
    <row r="1036" spans="1:15" x14ac:dyDescent="0.25">
      <c r="A1036" s="39">
        <v>110404</v>
      </c>
      <c r="B1036" s="30" t="s">
        <v>46</v>
      </c>
      <c r="C1036" s="73" t="s">
        <v>1054</v>
      </c>
      <c r="D1036" s="44" t="s">
        <v>252</v>
      </c>
      <c r="E1036" s="78">
        <v>915</v>
      </c>
      <c r="F1036" s="32">
        <v>1039</v>
      </c>
      <c r="G1036" s="32">
        <f t="shared" si="23"/>
        <v>124</v>
      </c>
      <c r="H1036" s="39">
        <v>689</v>
      </c>
      <c r="I1036" s="32">
        <f t="shared" si="24"/>
        <v>350</v>
      </c>
      <c r="J1036" s="75">
        <v>0.33689999999999998</v>
      </c>
      <c r="K1036" s="32">
        <v>1037</v>
      </c>
      <c r="L1036" s="56"/>
      <c r="M1036" s="34">
        <f t="shared" si="25"/>
        <v>689</v>
      </c>
      <c r="N1036" s="35">
        <f t="shared" si="26"/>
        <v>348</v>
      </c>
      <c r="O1036" s="36">
        <f t="shared" si="22"/>
        <v>0.33558341369334621</v>
      </c>
    </row>
    <row r="1037" spans="1:15" x14ac:dyDescent="0.25">
      <c r="A1037" s="39">
        <v>110405</v>
      </c>
      <c r="B1037" s="30" t="s">
        <v>46</v>
      </c>
      <c r="C1037" s="73" t="s">
        <v>1054</v>
      </c>
      <c r="D1037" s="44" t="s">
        <v>1056</v>
      </c>
      <c r="E1037" s="77">
        <v>338</v>
      </c>
      <c r="F1037" s="39">
        <v>366</v>
      </c>
      <c r="G1037" s="39">
        <f t="shared" si="23"/>
        <v>28</v>
      </c>
      <c r="H1037" s="39">
        <v>208</v>
      </c>
      <c r="I1037" s="39">
        <f t="shared" si="24"/>
        <v>158</v>
      </c>
      <c r="J1037" s="75">
        <v>0.43169999999999997</v>
      </c>
      <c r="K1037" s="39">
        <v>362</v>
      </c>
      <c r="L1037" s="56"/>
      <c r="M1037" s="34">
        <f t="shared" si="25"/>
        <v>208</v>
      </c>
      <c r="N1037" s="34">
        <f t="shared" si="26"/>
        <v>154</v>
      </c>
      <c r="O1037" s="36">
        <f t="shared" si="22"/>
        <v>0.425414364640884</v>
      </c>
    </row>
    <row r="1038" spans="1:15" x14ac:dyDescent="0.25">
      <c r="A1038" s="39">
        <v>110501</v>
      </c>
      <c r="B1038" s="30" t="s">
        <v>46</v>
      </c>
      <c r="C1038" s="73" t="s">
        <v>1057</v>
      </c>
      <c r="D1038" s="44" t="s">
        <v>1057</v>
      </c>
      <c r="E1038" s="77">
        <v>69</v>
      </c>
      <c r="F1038" s="39">
        <v>65</v>
      </c>
      <c r="G1038" s="39">
        <f t="shared" si="23"/>
        <v>-4</v>
      </c>
      <c r="H1038" s="39">
        <v>14</v>
      </c>
      <c r="I1038" s="39">
        <f t="shared" si="24"/>
        <v>51</v>
      </c>
      <c r="J1038" s="75">
        <v>0.78459999999999996</v>
      </c>
      <c r="K1038" s="39">
        <v>57</v>
      </c>
      <c r="L1038" s="56"/>
      <c r="M1038" s="34">
        <f t="shared" si="25"/>
        <v>14</v>
      </c>
      <c r="N1038" s="34">
        <f t="shared" si="26"/>
        <v>43</v>
      </c>
      <c r="O1038" s="36">
        <f t="shared" si="22"/>
        <v>0.75438596491228072</v>
      </c>
    </row>
    <row r="1039" spans="1:15" x14ac:dyDescent="0.25">
      <c r="A1039" s="39">
        <v>110502</v>
      </c>
      <c r="B1039" s="30" t="s">
        <v>46</v>
      </c>
      <c r="C1039" s="73" t="s">
        <v>1057</v>
      </c>
      <c r="D1039" s="44" t="s">
        <v>1058</v>
      </c>
      <c r="E1039" s="78">
        <v>1176</v>
      </c>
      <c r="F1039" s="32">
        <v>1474</v>
      </c>
      <c r="G1039" s="32">
        <f t="shared" si="23"/>
        <v>298</v>
      </c>
      <c r="H1039" s="39">
        <v>698</v>
      </c>
      <c r="I1039" s="32">
        <f t="shared" si="24"/>
        <v>776</v>
      </c>
      <c r="J1039" s="75">
        <v>0.52649999999999997</v>
      </c>
      <c r="K1039" s="80">
        <v>1452</v>
      </c>
      <c r="L1039" s="56"/>
      <c r="M1039" s="34">
        <f t="shared" si="25"/>
        <v>698</v>
      </c>
      <c r="N1039" s="35">
        <f t="shared" si="26"/>
        <v>754</v>
      </c>
      <c r="O1039" s="36">
        <f t="shared" si="22"/>
        <v>0.5192837465564738</v>
      </c>
    </row>
    <row r="1040" spans="1:15" x14ac:dyDescent="0.25">
      <c r="A1040" s="39">
        <v>110503</v>
      </c>
      <c r="B1040" s="30" t="s">
        <v>46</v>
      </c>
      <c r="C1040" s="73" t="s">
        <v>1057</v>
      </c>
      <c r="D1040" s="44" t="s">
        <v>1059</v>
      </c>
      <c r="E1040" s="78">
        <v>3151</v>
      </c>
      <c r="F1040" s="32">
        <v>3151</v>
      </c>
      <c r="G1040" s="32">
        <f t="shared" si="23"/>
        <v>0</v>
      </c>
      <c r="H1040" s="32">
        <v>1784</v>
      </c>
      <c r="I1040" s="32">
        <f t="shared" si="24"/>
        <v>1367</v>
      </c>
      <c r="J1040" s="75">
        <v>0.43380000000000002</v>
      </c>
      <c r="K1040" s="65">
        <v>3151</v>
      </c>
      <c r="L1040" s="56"/>
      <c r="M1040" s="35">
        <f t="shared" si="25"/>
        <v>1784</v>
      </c>
      <c r="N1040" s="35">
        <f t="shared" si="26"/>
        <v>1367</v>
      </c>
      <c r="O1040" s="36">
        <f t="shared" si="22"/>
        <v>0.43383052999047922</v>
      </c>
    </row>
    <row r="1041" spans="1:15" x14ac:dyDescent="0.25">
      <c r="A1041" s="39">
        <v>110504</v>
      </c>
      <c r="B1041" s="30" t="s">
        <v>46</v>
      </c>
      <c r="C1041" s="73" t="s">
        <v>1057</v>
      </c>
      <c r="D1041" s="44" t="s">
        <v>165</v>
      </c>
      <c r="E1041" s="78">
        <v>8623</v>
      </c>
      <c r="F1041" s="32">
        <v>9477</v>
      </c>
      <c r="G1041" s="32">
        <f t="shared" si="23"/>
        <v>854</v>
      </c>
      <c r="H1041" s="32">
        <v>3513</v>
      </c>
      <c r="I1041" s="32">
        <f t="shared" si="24"/>
        <v>5964</v>
      </c>
      <c r="J1041" s="75">
        <v>0.62929999999999997</v>
      </c>
      <c r="K1041" s="32">
        <v>9482</v>
      </c>
      <c r="L1041" s="56"/>
      <c r="M1041" s="35">
        <f t="shared" si="25"/>
        <v>3513</v>
      </c>
      <c r="N1041" s="35">
        <f t="shared" si="26"/>
        <v>5969</v>
      </c>
      <c r="O1041" s="36">
        <f t="shared" si="22"/>
        <v>0.62950854250158195</v>
      </c>
    </row>
    <row r="1042" spans="1:15" x14ac:dyDescent="0.25">
      <c r="A1042" s="39">
        <v>110505</v>
      </c>
      <c r="B1042" s="30" t="s">
        <v>46</v>
      </c>
      <c r="C1042" s="73" t="s">
        <v>1057</v>
      </c>
      <c r="D1042" s="44" t="s">
        <v>1060</v>
      </c>
      <c r="E1042" s="78">
        <v>2673</v>
      </c>
      <c r="F1042" s="32">
        <v>3360</v>
      </c>
      <c r="G1042" s="32">
        <f t="shared" si="23"/>
        <v>687</v>
      </c>
      <c r="H1042" s="32">
        <v>1793</v>
      </c>
      <c r="I1042" s="32">
        <f t="shared" si="24"/>
        <v>1567</v>
      </c>
      <c r="J1042" s="75">
        <v>0.46639999999999998</v>
      </c>
      <c r="K1042" s="32">
        <v>3339</v>
      </c>
      <c r="L1042" s="56"/>
      <c r="M1042" s="35">
        <f t="shared" si="25"/>
        <v>1793</v>
      </c>
      <c r="N1042" s="35">
        <f t="shared" si="26"/>
        <v>1546</v>
      </c>
      <c r="O1042" s="36">
        <f t="shared" si="22"/>
        <v>0.46301287810721775</v>
      </c>
    </row>
    <row r="1043" spans="1:15" x14ac:dyDescent="0.25">
      <c r="A1043" s="39">
        <v>110506</v>
      </c>
      <c r="B1043" s="30" t="s">
        <v>46</v>
      </c>
      <c r="C1043" s="73" t="s">
        <v>1057</v>
      </c>
      <c r="D1043" s="44" t="s">
        <v>1061</v>
      </c>
      <c r="E1043" s="78">
        <v>1552</v>
      </c>
      <c r="F1043" s="32">
        <v>1803</v>
      </c>
      <c r="G1043" s="32">
        <f t="shared" si="23"/>
        <v>251</v>
      </c>
      <c r="H1043" s="39">
        <v>824</v>
      </c>
      <c r="I1043" s="32">
        <f t="shared" si="24"/>
        <v>979</v>
      </c>
      <c r="J1043" s="75">
        <v>0.54300000000000004</v>
      </c>
      <c r="K1043" s="32">
        <v>1811</v>
      </c>
      <c r="L1043" s="56"/>
      <c r="M1043" s="34">
        <f t="shared" si="25"/>
        <v>824</v>
      </c>
      <c r="N1043" s="35">
        <f t="shared" si="26"/>
        <v>987</v>
      </c>
      <c r="O1043" s="36">
        <f t="shared" si="22"/>
        <v>0.54500276090557698</v>
      </c>
    </row>
    <row r="1044" spans="1:15" x14ac:dyDescent="0.25">
      <c r="A1044" s="39">
        <v>110507</v>
      </c>
      <c r="B1044" s="30" t="s">
        <v>46</v>
      </c>
      <c r="C1044" s="73" t="s">
        <v>1057</v>
      </c>
      <c r="D1044" s="44" t="s">
        <v>1062</v>
      </c>
      <c r="E1044" s="77">
        <v>602</v>
      </c>
      <c r="F1044" s="39">
        <v>667</v>
      </c>
      <c r="G1044" s="39">
        <f t="shared" si="23"/>
        <v>65</v>
      </c>
      <c r="H1044" s="39">
        <v>7</v>
      </c>
      <c r="I1044" s="39">
        <f t="shared" si="24"/>
        <v>660</v>
      </c>
      <c r="J1044" s="75">
        <v>0</v>
      </c>
      <c r="K1044" s="39">
        <v>687</v>
      </c>
      <c r="L1044" s="56"/>
      <c r="M1044" s="34">
        <f t="shared" si="25"/>
        <v>7</v>
      </c>
      <c r="N1044" s="34">
        <f t="shared" si="26"/>
        <v>680</v>
      </c>
      <c r="O1044" s="36">
        <f t="shared" si="22"/>
        <v>0.98981077147016017</v>
      </c>
    </row>
    <row r="1045" spans="1:15" x14ac:dyDescent="0.25">
      <c r="A1045" s="39">
        <v>110508</v>
      </c>
      <c r="B1045" s="30" t="s">
        <v>46</v>
      </c>
      <c r="C1045" s="73" t="s">
        <v>1057</v>
      </c>
      <c r="D1045" s="44" t="s">
        <v>1063</v>
      </c>
      <c r="E1045" s="77">
        <v>107</v>
      </c>
      <c r="F1045" s="39">
        <v>109</v>
      </c>
      <c r="G1045" s="39">
        <f t="shared" si="23"/>
        <v>2</v>
      </c>
      <c r="H1045" s="39">
        <v>13</v>
      </c>
      <c r="I1045" s="39">
        <f t="shared" si="24"/>
        <v>96</v>
      </c>
      <c r="J1045" s="75">
        <v>0</v>
      </c>
      <c r="K1045" s="39">
        <v>106</v>
      </c>
      <c r="L1045" s="56"/>
      <c r="M1045" s="34">
        <f t="shared" si="25"/>
        <v>13</v>
      </c>
      <c r="N1045" s="34">
        <f t="shared" si="26"/>
        <v>93</v>
      </c>
      <c r="O1045" s="36">
        <f t="shared" si="22"/>
        <v>0.87735849056603776</v>
      </c>
    </row>
    <row r="1046" spans="1:15" x14ac:dyDescent="0.25">
      <c r="A1046" s="39">
        <v>120101</v>
      </c>
      <c r="B1046" s="30" t="s">
        <v>47</v>
      </c>
      <c r="C1046" s="73" t="s">
        <v>1064</v>
      </c>
      <c r="D1046" s="44" t="s">
        <v>1064</v>
      </c>
      <c r="E1046" s="78">
        <v>1412</v>
      </c>
      <c r="F1046" s="32">
        <v>1432</v>
      </c>
      <c r="G1046" s="32">
        <f t="shared" si="23"/>
        <v>20</v>
      </c>
      <c r="H1046" s="39">
        <v>901</v>
      </c>
      <c r="I1046" s="32">
        <f t="shared" si="24"/>
        <v>531</v>
      </c>
      <c r="J1046" s="75">
        <v>0.37080000000000002</v>
      </c>
      <c r="K1046" s="80">
        <v>1397</v>
      </c>
      <c r="L1046" s="29">
        <v>0</v>
      </c>
      <c r="M1046" s="34">
        <f t="shared" si="25"/>
        <v>901</v>
      </c>
      <c r="N1046" s="35">
        <f t="shared" si="26"/>
        <v>496</v>
      </c>
      <c r="O1046" s="36">
        <f t="shared" si="22"/>
        <v>0.35504652827487471</v>
      </c>
    </row>
    <row r="1047" spans="1:15" x14ac:dyDescent="0.25">
      <c r="A1047" s="39">
        <v>120104</v>
      </c>
      <c r="B1047" s="30" t="s">
        <v>47</v>
      </c>
      <c r="C1047" s="73" t="s">
        <v>1064</v>
      </c>
      <c r="D1047" s="44" t="s">
        <v>1065</v>
      </c>
      <c r="E1047" s="77">
        <v>506</v>
      </c>
      <c r="F1047" s="39">
        <v>492</v>
      </c>
      <c r="G1047" s="39">
        <f t="shared" si="23"/>
        <v>-14</v>
      </c>
      <c r="H1047" s="39">
        <v>310</v>
      </c>
      <c r="I1047" s="39">
        <f t="shared" si="24"/>
        <v>182</v>
      </c>
      <c r="J1047" s="75">
        <v>0.36990000000000001</v>
      </c>
      <c r="K1047" s="29">
        <v>483</v>
      </c>
      <c r="L1047" s="56"/>
      <c r="M1047" s="34">
        <f t="shared" si="25"/>
        <v>310</v>
      </c>
      <c r="N1047" s="34">
        <f t="shared" si="26"/>
        <v>173</v>
      </c>
      <c r="O1047" s="36">
        <f t="shared" si="22"/>
        <v>0.35817805383022772</v>
      </c>
    </row>
    <row r="1048" spans="1:15" x14ac:dyDescent="0.25">
      <c r="A1048" s="39">
        <v>120105</v>
      </c>
      <c r="B1048" s="30" t="s">
        <v>47</v>
      </c>
      <c r="C1048" s="73" t="s">
        <v>1064</v>
      </c>
      <c r="D1048" s="44" t="s">
        <v>1066</v>
      </c>
      <c r="E1048" s="77">
        <v>947</v>
      </c>
      <c r="F1048" s="39">
        <v>964</v>
      </c>
      <c r="G1048" s="39">
        <f t="shared" si="23"/>
        <v>17</v>
      </c>
      <c r="H1048" s="39">
        <v>16</v>
      </c>
      <c r="I1048" s="39">
        <f t="shared" si="24"/>
        <v>948</v>
      </c>
      <c r="J1048" s="75">
        <v>0.98340000000000005</v>
      </c>
      <c r="K1048" s="39">
        <v>941</v>
      </c>
      <c r="L1048" s="56"/>
      <c r="M1048" s="34">
        <f t="shared" si="25"/>
        <v>16</v>
      </c>
      <c r="N1048" s="34">
        <f t="shared" si="26"/>
        <v>925</v>
      </c>
      <c r="O1048" s="36">
        <f t="shared" si="22"/>
        <v>0.98299681190223165</v>
      </c>
    </row>
    <row r="1049" spans="1:15" x14ac:dyDescent="0.25">
      <c r="A1049" s="39">
        <v>120106</v>
      </c>
      <c r="B1049" s="30" t="s">
        <v>47</v>
      </c>
      <c r="C1049" s="73" t="s">
        <v>1064</v>
      </c>
      <c r="D1049" s="44" t="s">
        <v>1067</v>
      </c>
      <c r="E1049" s="77">
        <v>628</v>
      </c>
      <c r="F1049" s="39">
        <v>725</v>
      </c>
      <c r="G1049" s="39">
        <f t="shared" si="23"/>
        <v>97</v>
      </c>
      <c r="H1049" s="39">
        <v>461</v>
      </c>
      <c r="I1049" s="39">
        <f t="shared" si="24"/>
        <v>264</v>
      </c>
      <c r="J1049" s="75">
        <v>0.36409999999999998</v>
      </c>
      <c r="K1049" s="39">
        <v>687</v>
      </c>
      <c r="L1049" s="56"/>
      <c r="M1049" s="34">
        <f t="shared" si="25"/>
        <v>461</v>
      </c>
      <c r="N1049" s="34">
        <f t="shared" si="26"/>
        <v>226</v>
      </c>
      <c r="O1049" s="36">
        <f t="shared" si="22"/>
        <v>0.32896652110625912</v>
      </c>
    </row>
    <row r="1050" spans="1:15" x14ac:dyDescent="0.25">
      <c r="A1050" s="39">
        <v>120107</v>
      </c>
      <c r="B1050" s="30" t="s">
        <v>47</v>
      </c>
      <c r="C1050" s="73" t="s">
        <v>1064</v>
      </c>
      <c r="D1050" s="44" t="s">
        <v>1068</v>
      </c>
      <c r="E1050" s="77">
        <v>36</v>
      </c>
      <c r="F1050" s="39">
        <v>24</v>
      </c>
      <c r="G1050" s="39">
        <f t="shared" si="23"/>
        <v>-12</v>
      </c>
      <c r="H1050" s="39">
        <v>8</v>
      </c>
      <c r="I1050" s="39">
        <f t="shared" si="24"/>
        <v>16</v>
      </c>
      <c r="J1050" s="75">
        <v>0.66669999999999996</v>
      </c>
      <c r="K1050" s="39">
        <v>16</v>
      </c>
      <c r="L1050" s="56"/>
      <c r="M1050" s="34">
        <f t="shared" si="25"/>
        <v>8</v>
      </c>
      <c r="N1050" s="34">
        <f t="shared" si="26"/>
        <v>8</v>
      </c>
      <c r="O1050" s="36">
        <f t="shared" si="22"/>
        <v>0.5</v>
      </c>
    </row>
    <row r="1051" spans="1:15" x14ac:dyDescent="0.25">
      <c r="A1051" s="39">
        <v>120108</v>
      </c>
      <c r="B1051" s="30" t="s">
        <v>47</v>
      </c>
      <c r="C1051" s="73" t="s">
        <v>1064</v>
      </c>
      <c r="D1051" s="44" t="s">
        <v>1069</v>
      </c>
      <c r="E1051" s="78">
        <v>983</v>
      </c>
      <c r="F1051" s="32">
        <v>1540</v>
      </c>
      <c r="G1051" s="32">
        <f t="shared" si="23"/>
        <v>557</v>
      </c>
      <c r="H1051" s="39">
        <v>713</v>
      </c>
      <c r="I1051" s="32">
        <f t="shared" si="24"/>
        <v>827</v>
      </c>
      <c r="J1051" s="75">
        <v>0.53700000000000003</v>
      </c>
      <c r="K1051" s="32">
        <v>1523</v>
      </c>
      <c r="L1051" s="56"/>
      <c r="M1051" s="34">
        <f t="shared" si="25"/>
        <v>713</v>
      </c>
      <c r="N1051" s="35">
        <f t="shared" si="26"/>
        <v>810</v>
      </c>
      <c r="O1051" s="36">
        <f t="shared" si="22"/>
        <v>0.53184504267892319</v>
      </c>
    </row>
    <row r="1052" spans="1:15" x14ac:dyDescent="0.25">
      <c r="A1052" s="39">
        <v>120111</v>
      </c>
      <c r="B1052" s="30" t="s">
        <v>47</v>
      </c>
      <c r="C1052" s="73" t="s">
        <v>1064</v>
      </c>
      <c r="D1052" s="44" t="s">
        <v>1070</v>
      </c>
      <c r="E1052" s="78">
        <v>1905</v>
      </c>
      <c r="F1052" s="32">
        <v>2096</v>
      </c>
      <c r="G1052" s="32">
        <f t="shared" si="23"/>
        <v>191</v>
      </c>
      <c r="H1052" s="32">
        <v>1320</v>
      </c>
      <c r="I1052" s="32">
        <f t="shared" si="24"/>
        <v>776</v>
      </c>
      <c r="J1052" s="75">
        <v>0.37019999999999997</v>
      </c>
      <c r="K1052" s="32">
        <v>2095</v>
      </c>
      <c r="L1052" s="56"/>
      <c r="M1052" s="35">
        <f t="shared" si="25"/>
        <v>1320</v>
      </c>
      <c r="N1052" s="35">
        <f t="shared" si="26"/>
        <v>775</v>
      </c>
      <c r="O1052" s="36">
        <f t="shared" si="22"/>
        <v>0.36992840095465396</v>
      </c>
    </row>
    <row r="1053" spans="1:15" x14ac:dyDescent="0.25">
      <c r="A1053" s="39">
        <v>120112</v>
      </c>
      <c r="B1053" s="30" t="s">
        <v>47</v>
      </c>
      <c r="C1053" s="73" t="s">
        <v>1064</v>
      </c>
      <c r="D1053" s="44" t="s">
        <v>618</v>
      </c>
      <c r="E1053" s="78">
        <v>877</v>
      </c>
      <c r="F1053" s="32">
        <v>1047</v>
      </c>
      <c r="G1053" s="32">
        <f t="shared" si="23"/>
        <v>170</v>
      </c>
      <c r="H1053" s="39">
        <v>787</v>
      </c>
      <c r="I1053" s="32">
        <f t="shared" si="24"/>
        <v>260</v>
      </c>
      <c r="J1053" s="75">
        <v>0.24829999999999999</v>
      </c>
      <c r="K1053" s="32">
        <v>1032</v>
      </c>
      <c r="L1053" s="56"/>
      <c r="M1053" s="34">
        <f t="shared" si="25"/>
        <v>787</v>
      </c>
      <c r="N1053" s="35">
        <f t="shared" si="26"/>
        <v>245</v>
      </c>
      <c r="O1053" s="36">
        <f t="shared" si="22"/>
        <v>0.2374031007751938</v>
      </c>
    </row>
    <row r="1054" spans="1:15" x14ac:dyDescent="0.25">
      <c r="A1054" s="39">
        <v>120113</v>
      </c>
      <c r="B1054" s="30" t="s">
        <v>47</v>
      </c>
      <c r="C1054" s="73" t="s">
        <v>1064</v>
      </c>
      <c r="D1054" s="44" t="s">
        <v>1071</v>
      </c>
      <c r="E1054" s="78">
        <v>1238</v>
      </c>
      <c r="F1054" s="32">
        <v>1351</v>
      </c>
      <c r="G1054" s="32">
        <f t="shared" si="23"/>
        <v>113</v>
      </c>
      <c r="H1054" s="39">
        <v>270</v>
      </c>
      <c r="I1054" s="32">
        <f t="shared" si="24"/>
        <v>1081</v>
      </c>
      <c r="J1054" s="75">
        <v>0.80010000000000003</v>
      </c>
      <c r="K1054" s="32">
        <v>1308</v>
      </c>
      <c r="L1054" s="56"/>
      <c r="M1054" s="34">
        <f t="shared" si="25"/>
        <v>270</v>
      </c>
      <c r="N1054" s="35">
        <f t="shared" si="26"/>
        <v>1038</v>
      </c>
      <c r="O1054" s="36">
        <f t="shared" si="22"/>
        <v>0.79357798165137616</v>
      </c>
    </row>
    <row r="1055" spans="1:15" x14ac:dyDescent="0.25">
      <c r="A1055" s="39">
        <v>120114</v>
      </c>
      <c r="B1055" s="30" t="s">
        <v>47</v>
      </c>
      <c r="C1055" s="73" t="s">
        <v>1064</v>
      </c>
      <c r="D1055" s="44" t="s">
        <v>1072</v>
      </c>
      <c r="E1055" s="78">
        <v>9321</v>
      </c>
      <c r="F1055" s="32">
        <v>9965</v>
      </c>
      <c r="G1055" s="32">
        <f t="shared" si="23"/>
        <v>644</v>
      </c>
      <c r="H1055" s="32">
        <v>4966</v>
      </c>
      <c r="I1055" s="32">
        <f t="shared" si="24"/>
        <v>4999</v>
      </c>
      <c r="J1055" s="75">
        <v>0.50170000000000003</v>
      </c>
      <c r="K1055" s="32">
        <v>10152</v>
      </c>
      <c r="L1055" s="56"/>
      <c r="M1055" s="35">
        <f t="shared" si="25"/>
        <v>4966</v>
      </c>
      <c r="N1055" s="35">
        <f t="shared" si="26"/>
        <v>5186</v>
      </c>
      <c r="O1055" s="36">
        <f t="shared" si="22"/>
        <v>0.51083530338849492</v>
      </c>
    </row>
    <row r="1056" spans="1:15" x14ac:dyDescent="0.25">
      <c r="A1056" s="39">
        <v>120116</v>
      </c>
      <c r="B1056" s="30" t="s">
        <v>47</v>
      </c>
      <c r="C1056" s="73" t="s">
        <v>1064</v>
      </c>
      <c r="D1056" s="44" t="s">
        <v>1073</v>
      </c>
      <c r="E1056" s="78">
        <v>1361</v>
      </c>
      <c r="F1056" s="32">
        <v>1420</v>
      </c>
      <c r="G1056" s="32">
        <f t="shared" si="23"/>
        <v>59</v>
      </c>
      <c r="H1056" s="32">
        <v>1007</v>
      </c>
      <c r="I1056" s="32">
        <f t="shared" si="24"/>
        <v>413</v>
      </c>
      <c r="J1056" s="75">
        <v>0.2908</v>
      </c>
      <c r="K1056" s="32">
        <v>1415</v>
      </c>
      <c r="L1056" s="56"/>
      <c r="M1056" s="35">
        <f t="shared" si="25"/>
        <v>1007</v>
      </c>
      <c r="N1056" s="35">
        <f t="shared" si="26"/>
        <v>408</v>
      </c>
      <c r="O1056" s="36">
        <f t="shared" si="22"/>
        <v>0.28833922261484096</v>
      </c>
    </row>
    <row r="1057" spans="1:15" x14ac:dyDescent="0.25">
      <c r="A1057" s="39">
        <v>120117</v>
      </c>
      <c r="B1057" s="30" t="s">
        <v>47</v>
      </c>
      <c r="C1057" s="73" t="s">
        <v>1064</v>
      </c>
      <c r="D1057" s="44" t="s">
        <v>1074</v>
      </c>
      <c r="E1057" s="77"/>
      <c r="F1057" s="39">
        <v>0</v>
      </c>
      <c r="G1057" s="39">
        <f t="shared" si="23"/>
        <v>0</v>
      </c>
      <c r="H1057" s="39">
        <v>0</v>
      </c>
      <c r="I1057" s="39">
        <f t="shared" si="24"/>
        <v>0</v>
      </c>
      <c r="J1057" s="39" t="s">
        <v>1834</v>
      </c>
      <c r="K1057" s="39">
        <v>0</v>
      </c>
      <c r="L1057" s="56"/>
      <c r="M1057" s="34">
        <f t="shared" si="25"/>
        <v>0</v>
      </c>
      <c r="N1057" s="34">
        <f t="shared" si="26"/>
        <v>0</v>
      </c>
      <c r="O1057" s="36" t="e">
        <f t="shared" si="22"/>
        <v>#DIV/0!</v>
      </c>
    </row>
    <row r="1058" spans="1:15" x14ac:dyDescent="0.25">
      <c r="A1058" s="39">
        <v>120119</v>
      </c>
      <c r="B1058" s="30" t="s">
        <v>47</v>
      </c>
      <c r="C1058" s="73" t="s">
        <v>1064</v>
      </c>
      <c r="D1058" s="44" t="s">
        <v>1075</v>
      </c>
      <c r="E1058" s="78">
        <v>1202</v>
      </c>
      <c r="F1058" s="32">
        <v>1324</v>
      </c>
      <c r="G1058" s="32">
        <f t="shared" si="23"/>
        <v>122</v>
      </c>
      <c r="H1058" s="39">
        <v>498</v>
      </c>
      <c r="I1058" s="32">
        <f t="shared" si="24"/>
        <v>826</v>
      </c>
      <c r="J1058" s="75">
        <v>0.62390000000000001</v>
      </c>
      <c r="K1058" s="32">
        <v>1377</v>
      </c>
      <c r="L1058" s="56"/>
      <c r="M1058" s="34">
        <f t="shared" si="25"/>
        <v>498</v>
      </c>
      <c r="N1058" s="35">
        <f t="shared" si="26"/>
        <v>879</v>
      </c>
      <c r="O1058" s="36">
        <f t="shared" si="22"/>
        <v>0.63834422657952072</v>
      </c>
    </row>
    <row r="1059" spans="1:15" x14ac:dyDescent="0.25">
      <c r="A1059" s="39">
        <v>120120</v>
      </c>
      <c r="B1059" s="30" t="s">
        <v>47</v>
      </c>
      <c r="C1059" s="73" t="s">
        <v>1064</v>
      </c>
      <c r="D1059" s="44" t="s">
        <v>1076</v>
      </c>
      <c r="E1059" s="77">
        <v>734</v>
      </c>
      <c r="F1059" s="39">
        <v>855</v>
      </c>
      <c r="G1059" s="39">
        <f t="shared" si="23"/>
        <v>121</v>
      </c>
      <c r="H1059" s="39">
        <v>514</v>
      </c>
      <c r="I1059" s="39">
        <f t="shared" si="24"/>
        <v>341</v>
      </c>
      <c r="J1059" s="75">
        <v>0.39879999999999999</v>
      </c>
      <c r="K1059" s="81">
        <v>840</v>
      </c>
      <c r="L1059" s="56"/>
      <c r="M1059" s="34">
        <f t="shared" si="25"/>
        <v>514</v>
      </c>
      <c r="N1059" s="34">
        <f t="shared" si="26"/>
        <v>326</v>
      </c>
      <c r="O1059" s="36">
        <f t="shared" si="22"/>
        <v>0.3880952380952381</v>
      </c>
    </row>
    <row r="1060" spans="1:15" x14ac:dyDescent="0.25">
      <c r="A1060" s="39">
        <v>120121</v>
      </c>
      <c r="B1060" s="30" t="s">
        <v>47</v>
      </c>
      <c r="C1060" s="73" t="s">
        <v>1064</v>
      </c>
      <c r="D1060" s="44" t="s">
        <v>1077</v>
      </c>
      <c r="E1060" s="77">
        <v>70</v>
      </c>
      <c r="F1060" s="39">
        <v>70</v>
      </c>
      <c r="G1060" s="39">
        <f t="shared" si="23"/>
        <v>0</v>
      </c>
      <c r="H1060" s="39">
        <v>24</v>
      </c>
      <c r="I1060" s="39">
        <f t="shared" si="24"/>
        <v>46</v>
      </c>
      <c r="J1060" s="75">
        <v>0</v>
      </c>
      <c r="K1060" s="29">
        <v>60</v>
      </c>
      <c r="L1060" s="56"/>
      <c r="M1060" s="34">
        <f t="shared" si="25"/>
        <v>24</v>
      </c>
      <c r="N1060" s="34">
        <f t="shared" si="26"/>
        <v>36</v>
      </c>
      <c r="O1060" s="36">
        <f t="shared" si="22"/>
        <v>0.6</v>
      </c>
    </row>
    <row r="1061" spans="1:15" x14ac:dyDescent="0.25">
      <c r="A1061" s="39">
        <v>120122</v>
      </c>
      <c r="B1061" s="30" t="s">
        <v>47</v>
      </c>
      <c r="C1061" s="73" t="s">
        <v>1064</v>
      </c>
      <c r="D1061" s="44" t="s">
        <v>1078</v>
      </c>
      <c r="E1061" s="78">
        <v>2201</v>
      </c>
      <c r="F1061" s="32">
        <v>2472</v>
      </c>
      <c r="G1061" s="32">
        <f t="shared" si="23"/>
        <v>271</v>
      </c>
      <c r="H1061" s="32">
        <v>1661</v>
      </c>
      <c r="I1061" s="32">
        <f t="shared" si="24"/>
        <v>811</v>
      </c>
      <c r="J1061" s="75">
        <v>0.3281</v>
      </c>
      <c r="K1061" s="32">
        <v>2448</v>
      </c>
      <c r="L1061" s="56"/>
      <c r="M1061" s="35">
        <f t="shared" si="25"/>
        <v>1661</v>
      </c>
      <c r="N1061" s="35">
        <f t="shared" si="26"/>
        <v>787</v>
      </c>
      <c r="O1061" s="36">
        <f t="shared" si="22"/>
        <v>0.32148692810457519</v>
      </c>
    </row>
    <row r="1062" spans="1:15" x14ac:dyDescent="0.25">
      <c r="A1062" s="39">
        <v>120124</v>
      </c>
      <c r="B1062" s="30" t="s">
        <v>47</v>
      </c>
      <c r="C1062" s="73" t="s">
        <v>1064</v>
      </c>
      <c r="D1062" s="44" t="s">
        <v>206</v>
      </c>
      <c r="E1062" s="78">
        <v>4945</v>
      </c>
      <c r="F1062" s="32">
        <v>5348</v>
      </c>
      <c r="G1062" s="32">
        <f t="shared" si="23"/>
        <v>403</v>
      </c>
      <c r="H1062" s="39">
        <v>919</v>
      </c>
      <c r="I1062" s="32">
        <f t="shared" si="24"/>
        <v>4429</v>
      </c>
      <c r="J1062" s="75">
        <v>0.82820000000000005</v>
      </c>
      <c r="K1062" s="32">
        <v>5201</v>
      </c>
      <c r="L1062" s="29">
        <v>562</v>
      </c>
      <c r="M1062" s="34">
        <f t="shared" si="25"/>
        <v>1481</v>
      </c>
      <c r="N1062" s="35">
        <f t="shared" si="26"/>
        <v>3720</v>
      </c>
      <c r="O1062" s="36">
        <f t="shared" si="22"/>
        <v>0.71524706787156311</v>
      </c>
    </row>
    <row r="1063" spans="1:15" x14ac:dyDescent="0.25">
      <c r="A1063" s="39">
        <v>120125</v>
      </c>
      <c r="B1063" s="30" t="s">
        <v>47</v>
      </c>
      <c r="C1063" s="73" t="s">
        <v>1064</v>
      </c>
      <c r="D1063" s="44" t="s">
        <v>1079</v>
      </c>
      <c r="E1063" s="77"/>
      <c r="F1063" s="39">
        <v>0</v>
      </c>
      <c r="G1063" s="39">
        <f t="shared" si="23"/>
        <v>0</v>
      </c>
      <c r="H1063" s="39">
        <v>0</v>
      </c>
      <c r="I1063" s="39">
        <f t="shared" si="24"/>
        <v>0</v>
      </c>
      <c r="J1063" s="39" t="s">
        <v>1834</v>
      </c>
      <c r="K1063" s="81">
        <v>0</v>
      </c>
      <c r="L1063" s="29">
        <v>0</v>
      </c>
      <c r="M1063" s="34">
        <f t="shared" si="25"/>
        <v>0</v>
      </c>
      <c r="N1063" s="34">
        <f t="shared" si="26"/>
        <v>0</v>
      </c>
      <c r="O1063" s="36" t="e">
        <f t="shared" si="22"/>
        <v>#DIV/0!</v>
      </c>
    </row>
    <row r="1064" spans="1:15" x14ac:dyDescent="0.25">
      <c r="A1064" s="39">
        <v>120126</v>
      </c>
      <c r="B1064" s="30" t="s">
        <v>47</v>
      </c>
      <c r="C1064" s="73" t="s">
        <v>1064</v>
      </c>
      <c r="D1064" s="44" t="s">
        <v>702</v>
      </c>
      <c r="E1064" s="78">
        <v>2215</v>
      </c>
      <c r="F1064" s="32">
        <v>2175</v>
      </c>
      <c r="G1064" s="32">
        <f t="shared" si="23"/>
        <v>-40</v>
      </c>
      <c r="H1064" s="39">
        <v>566</v>
      </c>
      <c r="I1064" s="32">
        <f t="shared" si="24"/>
        <v>1609</v>
      </c>
      <c r="J1064" s="75">
        <v>0.73980000000000001</v>
      </c>
      <c r="K1064" s="65">
        <v>1964</v>
      </c>
      <c r="L1064" s="56"/>
      <c r="M1064" s="34">
        <f t="shared" si="25"/>
        <v>566</v>
      </c>
      <c r="N1064" s="35">
        <f t="shared" si="26"/>
        <v>1398</v>
      </c>
      <c r="O1064" s="36">
        <f t="shared" si="22"/>
        <v>0.71181262729124239</v>
      </c>
    </row>
    <row r="1065" spans="1:15" x14ac:dyDescent="0.25">
      <c r="A1065" s="39">
        <v>120127</v>
      </c>
      <c r="B1065" s="30" t="s">
        <v>47</v>
      </c>
      <c r="C1065" s="73" t="s">
        <v>1064</v>
      </c>
      <c r="D1065" s="44" t="s">
        <v>1080</v>
      </c>
      <c r="E1065" s="78">
        <v>1844</v>
      </c>
      <c r="F1065" s="32">
        <v>1937</v>
      </c>
      <c r="G1065" s="32">
        <f t="shared" si="23"/>
        <v>93</v>
      </c>
      <c r="H1065" s="32">
        <v>1302</v>
      </c>
      <c r="I1065" s="32">
        <f t="shared" si="24"/>
        <v>635</v>
      </c>
      <c r="J1065" s="75">
        <v>0.32779999999999998</v>
      </c>
      <c r="K1065" s="32">
        <v>1931</v>
      </c>
      <c r="L1065" s="56"/>
      <c r="M1065" s="35">
        <f t="shared" si="25"/>
        <v>1302</v>
      </c>
      <c r="N1065" s="35">
        <f t="shared" si="26"/>
        <v>629</v>
      </c>
      <c r="O1065" s="36">
        <f t="shared" si="22"/>
        <v>0.32573795960642155</v>
      </c>
    </row>
    <row r="1066" spans="1:15" x14ac:dyDescent="0.25">
      <c r="A1066" s="39">
        <v>120128</v>
      </c>
      <c r="B1066" s="30" t="s">
        <v>47</v>
      </c>
      <c r="C1066" s="73" t="s">
        <v>1064</v>
      </c>
      <c r="D1066" s="44" t="s">
        <v>1081</v>
      </c>
      <c r="E1066" s="77">
        <v>870</v>
      </c>
      <c r="F1066" s="39">
        <v>858</v>
      </c>
      <c r="G1066" s="39">
        <f t="shared" si="23"/>
        <v>-12</v>
      </c>
      <c r="H1066" s="39">
        <v>70</v>
      </c>
      <c r="I1066" s="39">
        <f t="shared" si="24"/>
        <v>788</v>
      </c>
      <c r="J1066" s="75">
        <v>0.91839999999999999</v>
      </c>
      <c r="K1066" s="39">
        <v>810</v>
      </c>
      <c r="L1066" s="56"/>
      <c r="M1066" s="34">
        <f t="shared" si="25"/>
        <v>70</v>
      </c>
      <c r="N1066" s="34">
        <f t="shared" si="26"/>
        <v>740</v>
      </c>
      <c r="O1066" s="36">
        <f t="shared" si="22"/>
        <v>0.9135802469135802</v>
      </c>
    </row>
    <row r="1067" spans="1:15" x14ac:dyDescent="0.25">
      <c r="A1067" s="39">
        <v>120129</v>
      </c>
      <c r="B1067" s="30" t="s">
        <v>47</v>
      </c>
      <c r="C1067" s="73" t="s">
        <v>1064</v>
      </c>
      <c r="D1067" s="44" t="s">
        <v>1082</v>
      </c>
      <c r="E1067" s="77">
        <v>917</v>
      </c>
      <c r="F1067" s="39">
        <v>956</v>
      </c>
      <c r="G1067" s="39">
        <f t="shared" si="23"/>
        <v>39</v>
      </c>
      <c r="H1067" s="39">
        <v>403</v>
      </c>
      <c r="I1067" s="39">
        <f t="shared" si="24"/>
        <v>553</v>
      </c>
      <c r="J1067" s="75">
        <v>0.57850000000000001</v>
      </c>
      <c r="K1067" s="39">
        <v>909</v>
      </c>
      <c r="L1067" s="56"/>
      <c r="M1067" s="34">
        <f t="shared" si="25"/>
        <v>403</v>
      </c>
      <c r="N1067" s="34">
        <f t="shared" si="26"/>
        <v>506</v>
      </c>
      <c r="O1067" s="36">
        <f t="shared" si="22"/>
        <v>0.55665566556655666</v>
      </c>
    </row>
    <row r="1068" spans="1:15" x14ac:dyDescent="0.25">
      <c r="A1068" s="39">
        <v>120130</v>
      </c>
      <c r="B1068" s="30" t="s">
        <v>47</v>
      </c>
      <c r="C1068" s="73" t="s">
        <v>1064</v>
      </c>
      <c r="D1068" s="44" t="s">
        <v>1083</v>
      </c>
      <c r="E1068" s="77"/>
      <c r="F1068" s="39">
        <v>0</v>
      </c>
      <c r="G1068" s="39">
        <f t="shared" si="23"/>
        <v>0</v>
      </c>
      <c r="H1068" s="39">
        <v>0</v>
      </c>
      <c r="I1068" s="39">
        <f t="shared" si="24"/>
        <v>0</v>
      </c>
      <c r="J1068" s="39" t="s">
        <v>1834</v>
      </c>
      <c r="K1068" s="39">
        <v>0</v>
      </c>
      <c r="L1068" s="56"/>
      <c r="M1068" s="34">
        <f t="shared" si="25"/>
        <v>0</v>
      </c>
      <c r="N1068" s="34">
        <f t="shared" si="26"/>
        <v>0</v>
      </c>
      <c r="O1068" s="36" t="e">
        <f t="shared" si="22"/>
        <v>#DIV/0!</v>
      </c>
    </row>
    <row r="1069" spans="1:15" x14ac:dyDescent="0.25">
      <c r="A1069" s="39">
        <v>120132</v>
      </c>
      <c r="B1069" s="30" t="s">
        <v>47</v>
      </c>
      <c r="C1069" s="73" t="s">
        <v>1064</v>
      </c>
      <c r="D1069" s="44" t="s">
        <v>1084</v>
      </c>
      <c r="E1069" s="77">
        <v>15</v>
      </c>
      <c r="F1069" s="39">
        <v>11</v>
      </c>
      <c r="G1069" s="39">
        <f t="shared" si="23"/>
        <v>-4</v>
      </c>
      <c r="H1069" s="39">
        <v>0</v>
      </c>
      <c r="I1069" s="39">
        <f t="shared" si="24"/>
        <v>11</v>
      </c>
      <c r="J1069" s="75">
        <v>1</v>
      </c>
      <c r="K1069" s="39">
        <v>7</v>
      </c>
      <c r="L1069" s="56"/>
      <c r="M1069" s="34">
        <f t="shared" si="25"/>
        <v>0</v>
      </c>
      <c r="N1069" s="34">
        <f t="shared" si="26"/>
        <v>7</v>
      </c>
      <c r="O1069" s="36">
        <f t="shared" si="22"/>
        <v>1</v>
      </c>
    </row>
    <row r="1070" spans="1:15" x14ac:dyDescent="0.25">
      <c r="A1070" s="39">
        <v>120133</v>
      </c>
      <c r="B1070" s="30" t="s">
        <v>47</v>
      </c>
      <c r="C1070" s="73" t="s">
        <v>1064</v>
      </c>
      <c r="D1070" s="44" t="s">
        <v>1085</v>
      </c>
      <c r="E1070" s="78">
        <v>4245</v>
      </c>
      <c r="F1070" s="32">
        <v>4449</v>
      </c>
      <c r="G1070" s="32">
        <f t="shared" si="23"/>
        <v>204</v>
      </c>
      <c r="H1070" s="32">
        <v>1829</v>
      </c>
      <c r="I1070" s="32">
        <f t="shared" si="24"/>
        <v>2620</v>
      </c>
      <c r="J1070" s="75">
        <v>0.58889999999999998</v>
      </c>
      <c r="K1070" s="80">
        <v>4409</v>
      </c>
      <c r="L1070" s="56"/>
      <c r="M1070" s="35">
        <f t="shared" si="25"/>
        <v>1829</v>
      </c>
      <c r="N1070" s="35">
        <f t="shared" si="26"/>
        <v>2580</v>
      </c>
      <c r="O1070" s="36">
        <f t="shared" si="22"/>
        <v>0.58516670446813335</v>
      </c>
    </row>
    <row r="1071" spans="1:15" x14ac:dyDescent="0.25">
      <c r="A1071" s="39">
        <v>120134</v>
      </c>
      <c r="B1071" s="30" t="s">
        <v>47</v>
      </c>
      <c r="C1071" s="73" t="s">
        <v>1064</v>
      </c>
      <c r="D1071" s="44" t="s">
        <v>1086</v>
      </c>
      <c r="E1071" s="77">
        <v>363</v>
      </c>
      <c r="F1071" s="39">
        <v>335</v>
      </c>
      <c r="G1071" s="39">
        <f t="shared" si="23"/>
        <v>-28</v>
      </c>
      <c r="H1071" s="39">
        <v>51</v>
      </c>
      <c r="I1071" s="39">
        <f t="shared" si="24"/>
        <v>284</v>
      </c>
      <c r="J1071" s="75">
        <v>0</v>
      </c>
      <c r="K1071" s="29">
        <v>335</v>
      </c>
      <c r="L1071" s="56"/>
      <c r="M1071" s="34">
        <f t="shared" si="25"/>
        <v>51</v>
      </c>
      <c r="N1071" s="34">
        <f t="shared" si="26"/>
        <v>284</v>
      </c>
      <c r="O1071" s="36">
        <f t="shared" si="22"/>
        <v>0.84776119402985073</v>
      </c>
    </row>
    <row r="1072" spans="1:15" x14ac:dyDescent="0.25">
      <c r="A1072" s="39">
        <v>120135</v>
      </c>
      <c r="B1072" s="30" t="s">
        <v>47</v>
      </c>
      <c r="C1072" s="73" t="s">
        <v>1064</v>
      </c>
      <c r="D1072" s="44" t="s">
        <v>1087</v>
      </c>
      <c r="E1072" s="78">
        <v>5771</v>
      </c>
      <c r="F1072" s="32">
        <v>6547</v>
      </c>
      <c r="G1072" s="32">
        <f t="shared" si="23"/>
        <v>776</v>
      </c>
      <c r="H1072" s="39">
        <v>630</v>
      </c>
      <c r="I1072" s="32">
        <f t="shared" si="24"/>
        <v>5917</v>
      </c>
      <c r="J1072" s="75">
        <v>0</v>
      </c>
      <c r="K1072" s="32">
        <v>6406</v>
      </c>
      <c r="L1072" s="29">
        <v>0</v>
      </c>
      <c r="M1072" s="34">
        <f t="shared" si="25"/>
        <v>630</v>
      </c>
      <c r="N1072" s="35">
        <f t="shared" si="26"/>
        <v>5776</v>
      </c>
      <c r="O1072" s="36">
        <f t="shared" si="22"/>
        <v>0.90165469871995008</v>
      </c>
    </row>
    <row r="1073" spans="1:15" x14ac:dyDescent="0.25">
      <c r="A1073" s="39">
        <v>120136</v>
      </c>
      <c r="B1073" s="30" t="s">
        <v>47</v>
      </c>
      <c r="C1073" s="73" t="s">
        <v>1064</v>
      </c>
      <c r="D1073" s="44" t="s">
        <v>1088</v>
      </c>
      <c r="E1073" s="77">
        <v>51</v>
      </c>
      <c r="F1073" s="39">
        <v>325</v>
      </c>
      <c r="G1073" s="39">
        <f t="shared" si="23"/>
        <v>274</v>
      </c>
      <c r="H1073" s="39">
        <v>35</v>
      </c>
      <c r="I1073" s="39">
        <f t="shared" si="24"/>
        <v>290</v>
      </c>
      <c r="J1073" s="75">
        <v>0.89229999999999998</v>
      </c>
      <c r="K1073" s="39">
        <v>333</v>
      </c>
      <c r="L1073" s="56"/>
      <c r="M1073" s="34">
        <f t="shared" si="25"/>
        <v>35</v>
      </c>
      <c r="N1073" s="34">
        <f t="shared" si="26"/>
        <v>298</v>
      </c>
      <c r="O1073" s="36">
        <f t="shared" si="22"/>
        <v>0.89489489489489493</v>
      </c>
    </row>
    <row r="1074" spans="1:15" x14ac:dyDescent="0.25">
      <c r="A1074" s="39">
        <v>120201</v>
      </c>
      <c r="B1074" s="30" t="s">
        <v>47</v>
      </c>
      <c r="C1074" s="73" t="s">
        <v>627</v>
      </c>
      <c r="D1074" s="44" t="s">
        <v>627</v>
      </c>
      <c r="E1074" s="78">
        <v>1903</v>
      </c>
      <c r="F1074" s="32">
        <v>2016</v>
      </c>
      <c r="G1074" s="32">
        <f t="shared" si="23"/>
        <v>113</v>
      </c>
      <c r="H1074" s="39">
        <v>930</v>
      </c>
      <c r="I1074" s="32">
        <f t="shared" si="24"/>
        <v>1086</v>
      </c>
      <c r="J1074" s="75">
        <v>0.53869999999999996</v>
      </c>
      <c r="K1074" s="32">
        <v>1968</v>
      </c>
      <c r="L1074" s="29">
        <v>0</v>
      </c>
      <c r="M1074" s="34">
        <f t="shared" si="25"/>
        <v>930</v>
      </c>
      <c r="N1074" s="35">
        <f t="shared" si="26"/>
        <v>1038</v>
      </c>
      <c r="O1074" s="36">
        <f t="shared" si="22"/>
        <v>0.52743902439024393</v>
      </c>
    </row>
    <row r="1075" spans="1:15" x14ac:dyDescent="0.25">
      <c r="A1075" s="39">
        <v>120202</v>
      </c>
      <c r="B1075" s="30" t="s">
        <v>47</v>
      </c>
      <c r="C1075" s="73" t="s">
        <v>627</v>
      </c>
      <c r="D1075" s="44" t="s">
        <v>219</v>
      </c>
      <c r="E1075" s="78">
        <v>1642</v>
      </c>
      <c r="F1075" s="32">
        <v>1669</v>
      </c>
      <c r="G1075" s="32">
        <f t="shared" si="23"/>
        <v>27</v>
      </c>
      <c r="H1075" s="32">
        <v>1099</v>
      </c>
      <c r="I1075" s="32">
        <f t="shared" si="24"/>
        <v>570</v>
      </c>
      <c r="J1075" s="75">
        <v>0.34150000000000003</v>
      </c>
      <c r="K1075" s="32">
        <v>1643</v>
      </c>
      <c r="L1075" s="56"/>
      <c r="M1075" s="35">
        <f t="shared" si="25"/>
        <v>1099</v>
      </c>
      <c r="N1075" s="35">
        <f t="shared" si="26"/>
        <v>544</v>
      </c>
      <c r="O1075" s="36">
        <f t="shared" si="22"/>
        <v>0.33110164333536213</v>
      </c>
    </row>
    <row r="1076" spans="1:15" x14ac:dyDescent="0.25">
      <c r="A1076" s="39">
        <v>120203</v>
      </c>
      <c r="B1076" s="30" t="s">
        <v>47</v>
      </c>
      <c r="C1076" s="73" t="s">
        <v>627</v>
      </c>
      <c r="D1076" s="44" t="s">
        <v>1089</v>
      </c>
      <c r="E1076" s="78">
        <v>3178</v>
      </c>
      <c r="F1076" s="32">
        <v>3514</v>
      </c>
      <c r="G1076" s="32">
        <f t="shared" si="23"/>
        <v>336</v>
      </c>
      <c r="H1076" s="32">
        <v>2167</v>
      </c>
      <c r="I1076" s="32">
        <f t="shared" si="24"/>
        <v>1347</v>
      </c>
      <c r="J1076" s="75">
        <v>0</v>
      </c>
      <c r="K1076" s="32">
        <v>3371</v>
      </c>
      <c r="L1076" s="56"/>
      <c r="M1076" s="35">
        <f t="shared" si="25"/>
        <v>2167</v>
      </c>
      <c r="N1076" s="35">
        <f t="shared" si="26"/>
        <v>1204</v>
      </c>
      <c r="O1076" s="36">
        <f t="shared" si="22"/>
        <v>0.3571640462770691</v>
      </c>
    </row>
    <row r="1077" spans="1:15" x14ac:dyDescent="0.25">
      <c r="A1077" s="39">
        <v>120204</v>
      </c>
      <c r="B1077" s="30" t="s">
        <v>47</v>
      </c>
      <c r="C1077" s="73" t="s">
        <v>627</v>
      </c>
      <c r="D1077" s="44" t="s">
        <v>1090</v>
      </c>
      <c r="E1077" s="78">
        <v>2508</v>
      </c>
      <c r="F1077" s="32">
        <v>2706</v>
      </c>
      <c r="G1077" s="32">
        <f t="shared" si="23"/>
        <v>198</v>
      </c>
      <c r="H1077" s="39">
        <v>899</v>
      </c>
      <c r="I1077" s="32">
        <f t="shared" si="24"/>
        <v>1807</v>
      </c>
      <c r="J1077" s="75">
        <v>0.66779999999999995</v>
      </c>
      <c r="K1077" s="32">
        <v>2675</v>
      </c>
      <c r="L1077" s="56"/>
      <c r="M1077" s="34">
        <f t="shared" si="25"/>
        <v>899</v>
      </c>
      <c r="N1077" s="35">
        <f t="shared" si="26"/>
        <v>1776</v>
      </c>
      <c r="O1077" s="36">
        <f t="shared" si="22"/>
        <v>0.66392523364485978</v>
      </c>
    </row>
    <row r="1078" spans="1:15" x14ac:dyDescent="0.25">
      <c r="A1078" s="39">
        <v>120205</v>
      </c>
      <c r="B1078" s="30" t="s">
        <v>47</v>
      </c>
      <c r="C1078" s="73" t="s">
        <v>627</v>
      </c>
      <c r="D1078" s="44" t="s">
        <v>268</v>
      </c>
      <c r="E1078" s="78">
        <v>1893</v>
      </c>
      <c r="F1078" s="32">
        <v>1995</v>
      </c>
      <c r="G1078" s="32">
        <f t="shared" si="23"/>
        <v>102</v>
      </c>
      <c r="H1078" s="39">
        <v>916</v>
      </c>
      <c r="I1078" s="32">
        <f t="shared" si="24"/>
        <v>1079</v>
      </c>
      <c r="J1078" s="75">
        <v>0.54090000000000005</v>
      </c>
      <c r="K1078" s="32">
        <v>1971</v>
      </c>
      <c r="L1078" s="56"/>
      <c r="M1078" s="34">
        <f t="shared" si="25"/>
        <v>916</v>
      </c>
      <c r="N1078" s="35">
        <f t="shared" si="26"/>
        <v>1055</v>
      </c>
      <c r="O1078" s="36">
        <f t="shared" si="22"/>
        <v>0.53526128868594625</v>
      </c>
    </row>
    <row r="1079" spans="1:15" x14ac:dyDescent="0.25">
      <c r="A1079" s="39">
        <v>120206</v>
      </c>
      <c r="B1079" s="30" t="s">
        <v>47</v>
      </c>
      <c r="C1079" s="73" t="s">
        <v>627</v>
      </c>
      <c r="D1079" s="44" t="s">
        <v>1091</v>
      </c>
      <c r="E1079" s="78">
        <v>4934</v>
      </c>
      <c r="F1079" s="32">
        <v>5547</v>
      </c>
      <c r="G1079" s="32">
        <f t="shared" si="23"/>
        <v>613</v>
      </c>
      <c r="H1079" s="32">
        <v>1419</v>
      </c>
      <c r="I1079" s="32">
        <f t="shared" si="24"/>
        <v>4128</v>
      </c>
      <c r="J1079" s="75">
        <v>0.74419999999999997</v>
      </c>
      <c r="K1079" s="32">
        <v>5369</v>
      </c>
      <c r="L1079" s="29">
        <v>0</v>
      </c>
      <c r="M1079" s="35">
        <f t="shared" si="25"/>
        <v>1419</v>
      </c>
      <c r="N1079" s="35">
        <f t="shared" si="26"/>
        <v>3950</v>
      </c>
      <c r="O1079" s="36">
        <f t="shared" si="22"/>
        <v>0.73570497299310855</v>
      </c>
    </row>
    <row r="1080" spans="1:15" x14ac:dyDescent="0.25">
      <c r="A1080" s="39">
        <v>120207</v>
      </c>
      <c r="B1080" s="30" t="s">
        <v>47</v>
      </c>
      <c r="C1080" s="73" t="s">
        <v>627</v>
      </c>
      <c r="D1080" s="44" t="s">
        <v>1092</v>
      </c>
      <c r="E1080" s="77">
        <v>927</v>
      </c>
      <c r="F1080" s="39">
        <v>983</v>
      </c>
      <c r="G1080" s="39">
        <f t="shared" si="23"/>
        <v>56</v>
      </c>
      <c r="H1080" s="39">
        <v>97</v>
      </c>
      <c r="I1080" s="39">
        <f t="shared" si="24"/>
        <v>886</v>
      </c>
      <c r="J1080" s="75">
        <v>0.90129999999999999</v>
      </c>
      <c r="K1080" s="39">
        <v>949</v>
      </c>
      <c r="L1080" s="56"/>
      <c r="M1080" s="34">
        <f t="shared" si="25"/>
        <v>97</v>
      </c>
      <c r="N1080" s="34">
        <f t="shared" si="26"/>
        <v>852</v>
      </c>
      <c r="O1080" s="36">
        <f t="shared" si="22"/>
        <v>0.89778714436248686</v>
      </c>
    </row>
    <row r="1081" spans="1:15" x14ac:dyDescent="0.25">
      <c r="A1081" s="39">
        <v>120208</v>
      </c>
      <c r="B1081" s="30" t="s">
        <v>47</v>
      </c>
      <c r="C1081" s="73" t="s">
        <v>627</v>
      </c>
      <c r="D1081" s="44" t="s">
        <v>1093</v>
      </c>
      <c r="E1081" s="78">
        <v>1473</v>
      </c>
      <c r="F1081" s="32">
        <v>1537</v>
      </c>
      <c r="G1081" s="32">
        <f t="shared" si="23"/>
        <v>64</v>
      </c>
      <c r="H1081" s="32">
        <v>1292</v>
      </c>
      <c r="I1081" s="32">
        <f t="shared" si="24"/>
        <v>245</v>
      </c>
      <c r="J1081" s="75">
        <v>0.15939999999999999</v>
      </c>
      <c r="K1081" s="80">
        <v>1532</v>
      </c>
      <c r="L1081" s="56"/>
      <c r="M1081" s="35">
        <f t="shared" si="25"/>
        <v>1292</v>
      </c>
      <c r="N1081" s="35">
        <f t="shared" si="26"/>
        <v>240</v>
      </c>
      <c r="O1081" s="36">
        <f t="shared" si="22"/>
        <v>0.1566579634464752</v>
      </c>
    </row>
    <row r="1082" spans="1:15" x14ac:dyDescent="0.25">
      <c r="A1082" s="39">
        <v>120209</v>
      </c>
      <c r="B1082" s="30" t="s">
        <v>47</v>
      </c>
      <c r="C1082" s="73" t="s">
        <v>627</v>
      </c>
      <c r="D1082" s="44" t="s">
        <v>85</v>
      </c>
      <c r="E1082" s="78">
        <v>1383</v>
      </c>
      <c r="F1082" s="32">
        <v>1472</v>
      </c>
      <c r="G1082" s="32">
        <f t="shared" si="23"/>
        <v>89</v>
      </c>
      <c r="H1082" s="39">
        <v>833</v>
      </c>
      <c r="I1082" s="32">
        <f t="shared" si="24"/>
        <v>639</v>
      </c>
      <c r="J1082" s="75">
        <v>0.43409999999999999</v>
      </c>
      <c r="K1082" s="65">
        <v>1472</v>
      </c>
      <c r="L1082" s="29">
        <v>639</v>
      </c>
      <c r="M1082" s="34">
        <f t="shared" si="25"/>
        <v>1472</v>
      </c>
      <c r="N1082" s="35">
        <f t="shared" si="26"/>
        <v>0</v>
      </c>
      <c r="O1082" s="36">
        <f t="shared" si="22"/>
        <v>0</v>
      </c>
    </row>
    <row r="1083" spans="1:15" x14ac:dyDescent="0.25">
      <c r="A1083" s="39">
        <v>120210</v>
      </c>
      <c r="B1083" s="30" t="s">
        <v>47</v>
      </c>
      <c r="C1083" s="73" t="s">
        <v>627</v>
      </c>
      <c r="D1083" s="44" t="s">
        <v>1094</v>
      </c>
      <c r="E1083" s="78">
        <v>2271</v>
      </c>
      <c r="F1083" s="32">
        <v>2524</v>
      </c>
      <c r="G1083" s="32">
        <f t="shared" si="23"/>
        <v>253</v>
      </c>
      <c r="H1083" s="32">
        <v>1290</v>
      </c>
      <c r="I1083" s="32">
        <f t="shared" si="24"/>
        <v>1234</v>
      </c>
      <c r="J1083" s="75">
        <v>0.4889</v>
      </c>
      <c r="K1083" s="32">
        <v>2542</v>
      </c>
      <c r="L1083" s="56"/>
      <c r="M1083" s="35">
        <f t="shared" si="25"/>
        <v>1290</v>
      </c>
      <c r="N1083" s="35">
        <f t="shared" si="26"/>
        <v>1252</v>
      </c>
      <c r="O1083" s="36">
        <f t="shared" si="22"/>
        <v>0.49252557041699452</v>
      </c>
    </row>
    <row r="1084" spans="1:15" x14ac:dyDescent="0.25">
      <c r="A1084" s="39">
        <v>120211</v>
      </c>
      <c r="B1084" s="30" t="s">
        <v>47</v>
      </c>
      <c r="C1084" s="73" t="s">
        <v>627</v>
      </c>
      <c r="D1084" s="44" t="s">
        <v>1095</v>
      </c>
      <c r="E1084" s="78">
        <v>1373</v>
      </c>
      <c r="F1084" s="32">
        <v>1462</v>
      </c>
      <c r="G1084" s="32">
        <f t="shared" si="23"/>
        <v>89</v>
      </c>
      <c r="H1084" s="39">
        <v>935</v>
      </c>
      <c r="I1084" s="32">
        <f t="shared" si="24"/>
        <v>527</v>
      </c>
      <c r="J1084" s="75">
        <v>0.36049999999999999</v>
      </c>
      <c r="K1084" s="32">
        <v>1457</v>
      </c>
      <c r="L1084" s="56"/>
      <c r="M1084" s="34">
        <f t="shared" si="25"/>
        <v>935</v>
      </c>
      <c r="N1084" s="35">
        <f t="shared" si="26"/>
        <v>522</v>
      </c>
      <c r="O1084" s="36">
        <f t="shared" si="22"/>
        <v>0.3582704186684969</v>
      </c>
    </row>
    <row r="1085" spans="1:15" x14ac:dyDescent="0.25">
      <c r="A1085" s="39">
        <v>120212</v>
      </c>
      <c r="B1085" s="30" t="s">
        <v>47</v>
      </c>
      <c r="C1085" s="73" t="s">
        <v>627</v>
      </c>
      <c r="D1085" s="44" t="s">
        <v>1096</v>
      </c>
      <c r="E1085" s="77">
        <v>271</v>
      </c>
      <c r="F1085" s="39">
        <v>280</v>
      </c>
      <c r="G1085" s="39">
        <f t="shared" si="23"/>
        <v>9</v>
      </c>
      <c r="H1085" s="39">
        <v>23</v>
      </c>
      <c r="I1085" s="39">
        <f t="shared" si="24"/>
        <v>257</v>
      </c>
      <c r="J1085" s="75">
        <v>0.91790000000000005</v>
      </c>
      <c r="K1085" s="39">
        <v>288</v>
      </c>
      <c r="L1085" s="56"/>
      <c r="M1085" s="34">
        <f t="shared" si="25"/>
        <v>23</v>
      </c>
      <c r="N1085" s="34">
        <f t="shared" si="26"/>
        <v>265</v>
      </c>
      <c r="O1085" s="36">
        <f t="shared" si="22"/>
        <v>0.92013888888888884</v>
      </c>
    </row>
    <row r="1086" spans="1:15" x14ac:dyDescent="0.25">
      <c r="A1086" s="39">
        <v>120213</v>
      </c>
      <c r="B1086" s="30" t="s">
        <v>47</v>
      </c>
      <c r="C1086" s="73" t="s">
        <v>627</v>
      </c>
      <c r="D1086" s="44" t="s">
        <v>1097</v>
      </c>
      <c r="E1086" s="78">
        <v>1216</v>
      </c>
      <c r="F1086" s="32">
        <v>1309</v>
      </c>
      <c r="G1086" s="32">
        <f t="shared" si="23"/>
        <v>93</v>
      </c>
      <c r="H1086" s="39">
        <v>884</v>
      </c>
      <c r="I1086" s="32">
        <f t="shared" si="24"/>
        <v>425</v>
      </c>
      <c r="J1086" s="75">
        <v>0.32469999999999999</v>
      </c>
      <c r="K1086" s="32">
        <v>1334</v>
      </c>
      <c r="L1086" s="56"/>
      <c r="M1086" s="34">
        <f t="shared" si="25"/>
        <v>884</v>
      </c>
      <c r="N1086" s="35">
        <f t="shared" si="26"/>
        <v>450</v>
      </c>
      <c r="O1086" s="36">
        <f t="shared" si="22"/>
        <v>0.33733133433283358</v>
      </c>
    </row>
    <row r="1087" spans="1:15" x14ac:dyDescent="0.25">
      <c r="A1087" s="39">
        <v>120214</v>
      </c>
      <c r="B1087" s="30" t="s">
        <v>47</v>
      </c>
      <c r="C1087" s="73" t="s">
        <v>627</v>
      </c>
      <c r="D1087" s="44" t="s">
        <v>1098</v>
      </c>
      <c r="E1087" s="78">
        <v>5039</v>
      </c>
      <c r="F1087" s="32">
        <v>5774</v>
      </c>
      <c r="G1087" s="32">
        <f t="shared" si="23"/>
        <v>735</v>
      </c>
      <c r="H1087" s="39">
        <v>170</v>
      </c>
      <c r="I1087" s="32">
        <f t="shared" si="24"/>
        <v>5604</v>
      </c>
      <c r="J1087" s="75">
        <v>0.97060000000000002</v>
      </c>
      <c r="K1087" s="32">
        <v>5702</v>
      </c>
      <c r="L1087" s="29">
        <v>0</v>
      </c>
      <c r="M1087" s="34">
        <f t="shared" si="25"/>
        <v>170</v>
      </c>
      <c r="N1087" s="35">
        <f t="shared" si="26"/>
        <v>5532</v>
      </c>
      <c r="O1087" s="36">
        <f t="shared" si="22"/>
        <v>0.97018589968432134</v>
      </c>
    </row>
    <row r="1088" spans="1:15" x14ac:dyDescent="0.25">
      <c r="A1088" s="39">
        <v>120215</v>
      </c>
      <c r="B1088" s="30" t="s">
        <v>47</v>
      </c>
      <c r="C1088" s="73" t="s">
        <v>627</v>
      </c>
      <c r="D1088" s="44" t="s">
        <v>1099</v>
      </c>
      <c r="E1088" s="78">
        <v>1906</v>
      </c>
      <c r="F1088" s="32">
        <v>2100</v>
      </c>
      <c r="G1088" s="32">
        <f t="shared" si="23"/>
        <v>194</v>
      </c>
      <c r="H1088" s="32">
        <v>1547</v>
      </c>
      <c r="I1088" s="32">
        <f t="shared" si="24"/>
        <v>553</v>
      </c>
      <c r="J1088" s="75">
        <v>0.26329999999999998</v>
      </c>
      <c r="K1088" s="32">
        <v>2092</v>
      </c>
      <c r="L1088" s="56"/>
      <c r="M1088" s="35">
        <f t="shared" si="25"/>
        <v>1547</v>
      </c>
      <c r="N1088" s="35">
        <f t="shared" si="26"/>
        <v>545</v>
      </c>
      <c r="O1088" s="36">
        <f t="shared" si="22"/>
        <v>0.26051625239005738</v>
      </c>
    </row>
    <row r="1089" spans="1:15" x14ac:dyDescent="0.25">
      <c r="A1089" s="39">
        <v>120301</v>
      </c>
      <c r="B1089" s="30" t="s">
        <v>47</v>
      </c>
      <c r="C1089" s="73" t="s">
        <v>1100</v>
      </c>
      <c r="D1089" s="44" t="s">
        <v>1100</v>
      </c>
      <c r="E1089" s="78">
        <v>3035</v>
      </c>
      <c r="F1089" s="32">
        <v>3213</v>
      </c>
      <c r="G1089" s="32">
        <f t="shared" si="23"/>
        <v>178</v>
      </c>
      <c r="H1089" s="32">
        <v>1410</v>
      </c>
      <c r="I1089" s="32">
        <f t="shared" si="24"/>
        <v>1803</v>
      </c>
      <c r="J1089" s="75">
        <v>0.56120000000000003</v>
      </c>
      <c r="K1089" s="32">
        <v>3086</v>
      </c>
      <c r="L1089" s="56"/>
      <c r="M1089" s="35">
        <f t="shared" si="25"/>
        <v>1410</v>
      </c>
      <c r="N1089" s="35">
        <f t="shared" si="26"/>
        <v>1676</v>
      </c>
      <c r="O1089" s="36">
        <f t="shared" si="22"/>
        <v>0.54309786130913806</v>
      </c>
    </row>
    <row r="1090" spans="1:15" x14ac:dyDescent="0.25">
      <c r="A1090" s="39">
        <v>120302</v>
      </c>
      <c r="B1090" s="30" t="s">
        <v>47</v>
      </c>
      <c r="C1090" s="73" t="s">
        <v>1100</v>
      </c>
      <c r="D1090" s="44" t="s">
        <v>1101</v>
      </c>
      <c r="E1090" s="78">
        <v>24078</v>
      </c>
      <c r="F1090" s="32">
        <v>27419</v>
      </c>
      <c r="G1090" s="32">
        <f t="shared" si="23"/>
        <v>3341</v>
      </c>
      <c r="H1090" s="32">
        <v>9205</v>
      </c>
      <c r="I1090" s="32">
        <f t="shared" si="24"/>
        <v>18214</v>
      </c>
      <c r="J1090" s="75">
        <v>0</v>
      </c>
      <c r="K1090" s="32">
        <v>26973</v>
      </c>
      <c r="L1090" s="29">
        <v>850</v>
      </c>
      <c r="M1090" s="35">
        <f t="shared" si="25"/>
        <v>10055</v>
      </c>
      <c r="N1090" s="35">
        <f t="shared" si="26"/>
        <v>16918</v>
      </c>
      <c r="O1090" s="36">
        <f t="shared" si="22"/>
        <v>0.62721981240499758</v>
      </c>
    </row>
    <row r="1091" spans="1:15" x14ac:dyDescent="0.25">
      <c r="A1091" s="39">
        <v>120303</v>
      </c>
      <c r="B1091" s="30" t="s">
        <v>47</v>
      </c>
      <c r="C1091" s="73" t="s">
        <v>1100</v>
      </c>
      <c r="D1091" s="44" t="s">
        <v>1102</v>
      </c>
      <c r="E1091" s="78">
        <v>17297</v>
      </c>
      <c r="F1091" s="32">
        <v>21091</v>
      </c>
      <c r="G1091" s="32">
        <f t="shared" si="23"/>
        <v>3794</v>
      </c>
      <c r="H1091" s="32">
        <v>3316</v>
      </c>
      <c r="I1091" s="32">
        <f t="shared" si="24"/>
        <v>17775</v>
      </c>
      <c r="J1091" s="75">
        <v>0</v>
      </c>
      <c r="K1091" s="32">
        <v>20492</v>
      </c>
      <c r="L1091" s="29">
        <v>258</v>
      </c>
      <c r="M1091" s="35">
        <f t="shared" si="25"/>
        <v>3574</v>
      </c>
      <c r="N1091" s="35">
        <f t="shared" si="26"/>
        <v>16918</v>
      </c>
      <c r="O1091" s="36">
        <f t="shared" si="22"/>
        <v>0.82559047433144639</v>
      </c>
    </row>
    <row r="1092" spans="1:15" x14ac:dyDescent="0.25">
      <c r="A1092" s="39">
        <v>120304</v>
      </c>
      <c r="B1092" s="30" t="s">
        <v>47</v>
      </c>
      <c r="C1092" s="73" t="s">
        <v>1100</v>
      </c>
      <c r="D1092" s="44" t="s">
        <v>1103</v>
      </c>
      <c r="E1092" s="78">
        <v>3893</v>
      </c>
      <c r="F1092" s="32">
        <v>4151</v>
      </c>
      <c r="G1092" s="32">
        <f t="shared" si="23"/>
        <v>258</v>
      </c>
      <c r="H1092" s="32">
        <v>1594</v>
      </c>
      <c r="I1092" s="32">
        <f t="shared" si="24"/>
        <v>2557</v>
      </c>
      <c r="J1092" s="75">
        <v>0.61599999999999999</v>
      </c>
      <c r="K1092" s="32">
        <v>3976</v>
      </c>
      <c r="L1092" s="56"/>
      <c r="M1092" s="35">
        <f t="shared" si="25"/>
        <v>1594</v>
      </c>
      <c r="N1092" s="35">
        <f t="shared" si="26"/>
        <v>2382</v>
      </c>
      <c r="O1092" s="36">
        <f t="shared" si="22"/>
        <v>0.59909456740442657</v>
      </c>
    </row>
    <row r="1093" spans="1:15" x14ac:dyDescent="0.25">
      <c r="A1093" s="39">
        <v>120305</v>
      </c>
      <c r="B1093" s="30" t="s">
        <v>47</v>
      </c>
      <c r="C1093" s="73" t="s">
        <v>1100</v>
      </c>
      <c r="D1093" s="44" t="s">
        <v>1104</v>
      </c>
      <c r="E1093" s="78">
        <v>5496</v>
      </c>
      <c r="F1093" s="32">
        <v>6305</v>
      </c>
      <c r="G1093" s="32">
        <f t="shared" si="23"/>
        <v>809</v>
      </c>
      <c r="H1093" s="32">
        <v>2927</v>
      </c>
      <c r="I1093" s="32">
        <f t="shared" si="24"/>
        <v>3378</v>
      </c>
      <c r="J1093" s="75">
        <v>0</v>
      </c>
      <c r="K1093" s="32">
        <v>6222</v>
      </c>
      <c r="L1093" s="56"/>
      <c r="M1093" s="35">
        <f t="shared" si="25"/>
        <v>2927</v>
      </c>
      <c r="N1093" s="35">
        <f t="shared" si="26"/>
        <v>3295</v>
      </c>
      <c r="O1093" s="36">
        <f t="shared" si="22"/>
        <v>0.52957248473159757</v>
      </c>
    </row>
    <row r="1094" spans="1:15" x14ac:dyDescent="0.25">
      <c r="A1094" s="39">
        <v>120306</v>
      </c>
      <c r="B1094" s="30" t="s">
        <v>47</v>
      </c>
      <c r="C1094" s="73" t="s">
        <v>1100</v>
      </c>
      <c r="D1094" s="44" t="s">
        <v>1105</v>
      </c>
      <c r="E1094" s="78">
        <v>1463</v>
      </c>
      <c r="F1094" s="32">
        <v>1774</v>
      </c>
      <c r="G1094" s="32">
        <f t="shared" si="23"/>
        <v>311</v>
      </c>
      <c r="H1094" s="39">
        <v>889</v>
      </c>
      <c r="I1094" s="32">
        <f t="shared" si="24"/>
        <v>885</v>
      </c>
      <c r="J1094" s="75">
        <v>0.49890000000000001</v>
      </c>
      <c r="K1094" s="32">
        <v>1715</v>
      </c>
      <c r="L1094" s="56"/>
      <c r="M1094" s="34">
        <f t="shared" si="25"/>
        <v>889</v>
      </c>
      <c r="N1094" s="35">
        <f t="shared" si="26"/>
        <v>826</v>
      </c>
      <c r="O1094" s="36">
        <f t="shared" si="22"/>
        <v>0.48163265306122449</v>
      </c>
    </row>
    <row r="1095" spans="1:15" x14ac:dyDescent="0.25">
      <c r="A1095" s="39">
        <v>120401</v>
      </c>
      <c r="B1095" s="30" t="s">
        <v>47</v>
      </c>
      <c r="C1095" s="73" t="s">
        <v>1106</v>
      </c>
      <c r="D1095" s="44" t="s">
        <v>1106</v>
      </c>
      <c r="E1095" s="77">
        <v>112</v>
      </c>
      <c r="F1095" s="39">
        <v>142</v>
      </c>
      <c r="G1095" s="39">
        <f t="shared" si="23"/>
        <v>30</v>
      </c>
      <c r="H1095" s="39">
        <v>43</v>
      </c>
      <c r="I1095" s="39">
        <f t="shared" si="24"/>
        <v>99</v>
      </c>
      <c r="J1095" s="75">
        <v>0.69720000000000004</v>
      </c>
      <c r="K1095" s="81">
        <v>146</v>
      </c>
      <c r="L1095" s="56"/>
      <c r="M1095" s="34">
        <f t="shared" si="25"/>
        <v>43</v>
      </c>
      <c r="N1095" s="34">
        <f t="shared" si="26"/>
        <v>103</v>
      </c>
      <c r="O1095" s="36">
        <f t="shared" si="22"/>
        <v>0.70547945205479456</v>
      </c>
    </row>
    <row r="1096" spans="1:15" x14ac:dyDescent="0.25">
      <c r="A1096" s="39">
        <v>120402</v>
      </c>
      <c r="B1096" s="30" t="s">
        <v>47</v>
      </c>
      <c r="C1096" s="73" t="s">
        <v>1106</v>
      </c>
      <c r="D1096" s="44" t="s">
        <v>1107</v>
      </c>
      <c r="E1096" s="78">
        <v>2595</v>
      </c>
      <c r="F1096" s="32">
        <v>2720</v>
      </c>
      <c r="G1096" s="32">
        <f t="shared" si="23"/>
        <v>125</v>
      </c>
      <c r="H1096" s="32">
        <v>2187</v>
      </c>
      <c r="I1096" s="32">
        <f t="shared" si="24"/>
        <v>533</v>
      </c>
      <c r="J1096" s="75">
        <v>0</v>
      </c>
      <c r="K1096" s="65">
        <v>2720</v>
      </c>
      <c r="L1096" s="29">
        <v>533</v>
      </c>
      <c r="M1096" s="35">
        <f t="shared" si="25"/>
        <v>2720</v>
      </c>
      <c r="N1096" s="35">
        <f t="shared" si="26"/>
        <v>0</v>
      </c>
      <c r="O1096" s="36">
        <f t="shared" si="22"/>
        <v>0</v>
      </c>
    </row>
    <row r="1097" spans="1:15" x14ac:dyDescent="0.25">
      <c r="A1097" s="39">
        <v>120403</v>
      </c>
      <c r="B1097" s="30" t="s">
        <v>47</v>
      </c>
      <c r="C1097" s="73" t="s">
        <v>1106</v>
      </c>
      <c r="D1097" s="44" t="s">
        <v>1108</v>
      </c>
      <c r="E1097" s="78">
        <v>4220</v>
      </c>
      <c r="F1097" s="32">
        <v>4625</v>
      </c>
      <c r="G1097" s="32">
        <f t="shared" si="23"/>
        <v>405</v>
      </c>
      <c r="H1097" s="32">
        <v>1209</v>
      </c>
      <c r="I1097" s="32">
        <f t="shared" si="24"/>
        <v>3416</v>
      </c>
      <c r="J1097" s="75">
        <v>0.73860000000000003</v>
      </c>
      <c r="K1097" s="32">
        <v>4586</v>
      </c>
      <c r="L1097" s="56"/>
      <c r="M1097" s="35">
        <f t="shared" si="25"/>
        <v>1209</v>
      </c>
      <c r="N1097" s="35">
        <f t="shared" si="26"/>
        <v>3377</v>
      </c>
      <c r="O1097" s="36">
        <f t="shared" si="22"/>
        <v>0.73637156563453987</v>
      </c>
    </row>
    <row r="1098" spans="1:15" x14ac:dyDescent="0.25">
      <c r="A1098" s="39">
        <v>120404</v>
      </c>
      <c r="B1098" s="30" t="s">
        <v>47</v>
      </c>
      <c r="C1098" s="73" t="s">
        <v>1106</v>
      </c>
      <c r="D1098" s="44" t="s">
        <v>1109</v>
      </c>
      <c r="E1098" s="78">
        <v>1264</v>
      </c>
      <c r="F1098" s="32">
        <v>1376</v>
      </c>
      <c r="G1098" s="32">
        <f t="shared" si="23"/>
        <v>112</v>
      </c>
      <c r="H1098" s="39">
        <v>528</v>
      </c>
      <c r="I1098" s="32">
        <f t="shared" si="24"/>
        <v>848</v>
      </c>
      <c r="J1098" s="75">
        <v>0.61629999999999996</v>
      </c>
      <c r="K1098" s="32">
        <v>1382</v>
      </c>
      <c r="L1098" s="56"/>
      <c r="M1098" s="34">
        <f t="shared" si="25"/>
        <v>528</v>
      </c>
      <c r="N1098" s="35">
        <f t="shared" si="26"/>
        <v>854</v>
      </c>
      <c r="O1098" s="36">
        <f t="shared" si="22"/>
        <v>0.61794500723588996</v>
      </c>
    </row>
    <row r="1099" spans="1:15" x14ac:dyDescent="0.25">
      <c r="A1099" s="39">
        <v>120405</v>
      </c>
      <c r="B1099" s="30" t="s">
        <v>47</v>
      </c>
      <c r="C1099" s="73" t="s">
        <v>1106</v>
      </c>
      <c r="D1099" s="44" t="s">
        <v>1110</v>
      </c>
      <c r="E1099" s="78">
        <v>1531</v>
      </c>
      <c r="F1099" s="32">
        <v>1703</v>
      </c>
      <c r="G1099" s="32">
        <f t="shared" si="23"/>
        <v>172</v>
      </c>
      <c r="H1099" s="39">
        <v>760</v>
      </c>
      <c r="I1099" s="32">
        <f t="shared" si="24"/>
        <v>943</v>
      </c>
      <c r="J1099" s="75">
        <v>0.55369999999999997</v>
      </c>
      <c r="K1099" s="32">
        <v>1692</v>
      </c>
      <c r="L1099" s="56"/>
      <c r="M1099" s="34">
        <f t="shared" si="25"/>
        <v>760</v>
      </c>
      <c r="N1099" s="35">
        <f t="shared" si="26"/>
        <v>932</v>
      </c>
      <c r="O1099" s="36">
        <f t="shared" si="22"/>
        <v>0.55082742316784872</v>
      </c>
    </row>
    <row r="1100" spans="1:15" x14ac:dyDescent="0.25">
      <c r="A1100" s="39">
        <v>120406</v>
      </c>
      <c r="B1100" s="30" t="s">
        <v>47</v>
      </c>
      <c r="C1100" s="73" t="s">
        <v>1106</v>
      </c>
      <c r="D1100" s="44" t="s">
        <v>1111</v>
      </c>
      <c r="E1100" s="78">
        <v>1375</v>
      </c>
      <c r="F1100" s="32">
        <v>1479</v>
      </c>
      <c r="G1100" s="32">
        <f t="shared" si="23"/>
        <v>104</v>
      </c>
      <c r="H1100" s="39">
        <v>649</v>
      </c>
      <c r="I1100" s="32">
        <f t="shared" si="24"/>
        <v>830</v>
      </c>
      <c r="J1100" s="75">
        <v>0.56120000000000003</v>
      </c>
      <c r="K1100" s="32">
        <v>1454</v>
      </c>
      <c r="L1100" s="56"/>
      <c r="M1100" s="34">
        <f t="shared" si="25"/>
        <v>649</v>
      </c>
      <c r="N1100" s="35">
        <f t="shared" si="26"/>
        <v>805</v>
      </c>
      <c r="O1100" s="36">
        <f t="shared" si="22"/>
        <v>0.55364511691884455</v>
      </c>
    </row>
    <row r="1101" spans="1:15" x14ac:dyDescent="0.25">
      <c r="A1101" s="39">
        <v>120407</v>
      </c>
      <c r="B1101" s="30" t="s">
        <v>47</v>
      </c>
      <c r="C1101" s="73" t="s">
        <v>1106</v>
      </c>
      <c r="D1101" s="44" t="s">
        <v>1112</v>
      </c>
      <c r="E1101" s="77">
        <v>138</v>
      </c>
      <c r="F1101" s="39">
        <v>150</v>
      </c>
      <c r="G1101" s="39">
        <f t="shared" si="23"/>
        <v>12</v>
      </c>
      <c r="H1101" s="39">
        <v>40</v>
      </c>
      <c r="I1101" s="39">
        <f t="shared" si="24"/>
        <v>110</v>
      </c>
      <c r="J1101" s="75">
        <v>0.73329999999999995</v>
      </c>
      <c r="K1101" s="39">
        <v>151</v>
      </c>
      <c r="L1101" s="56"/>
      <c r="M1101" s="34">
        <f t="shared" si="25"/>
        <v>40</v>
      </c>
      <c r="N1101" s="34">
        <f t="shared" si="26"/>
        <v>111</v>
      </c>
      <c r="O1101" s="36">
        <f t="shared" si="22"/>
        <v>0.73509933774834435</v>
      </c>
    </row>
    <row r="1102" spans="1:15" x14ac:dyDescent="0.25">
      <c r="A1102" s="39">
        <v>120408</v>
      </c>
      <c r="B1102" s="30" t="s">
        <v>47</v>
      </c>
      <c r="C1102" s="73" t="s">
        <v>1106</v>
      </c>
      <c r="D1102" s="44" t="s">
        <v>1113</v>
      </c>
      <c r="E1102" s="78">
        <v>1614</v>
      </c>
      <c r="F1102" s="32">
        <v>1685</v>
      </c>
      <c r="G1102" s="32">
        <f t="shared" si="23"/>
        <v>71</v>
      </c>
      <c r="H1102" s="32">
        <v>1133</v>
      </c>
      <c r="I1102" s="32">
        <f t="shared" si="24"/>
        <v>552</v>
      </c>
      <c r="J1102" s="75">
        <v>0.3276</v>
      </c>
      <c r="K1102" s="32">
        <v>1659</v>
      </c>
      <c r="L1102" s="56"/>
      <c r="M1102" s="35">
        <f t="shared" si="25"/>
        <v>1133</v>
      </c>
      <c r="N1102" s="35">
        <f t="shared" si="26"/>
        <v>526</v>
      </c>
      <c r="O1102" s="36">
        <f t="shared" si="22"/>
        <v>0.31705846895720313</v>
      </c>
    </row>
    <row r="1103" spans="1:15" x14ac:dyDescent="0.25">
      <c r="A1103" s="39">
        <v>120409</v>
      </c>
      <c r="B1103" s="30" t="s">
        <v>47</v>
      </c>
      <c r="C1103" s="73" t="s">
        <v>1106</v>
      </c>
      <c r="D1103" s="44" t="s">
        <v>1114</v>
      </c>
      <c r="E1103" s="78">
        <v>1000</v>
      </c>
      <c r="F1103" s="32">
        <v>1089</v>
      </c>
      <c r="G1103" s="32">
        <f t="shared" si="23"/>
        <v>89</v>
      </c>
      <c r="H1103" s="39">
        <v>845</v>
      </c>
      <c r="I1103" s="32">
        <f t="shared" si="24"/>
        <v>244</v>
      </c>
      <c r="J1103" s="75">
        <v>0.22409999999999999</v>
      </c>
      <c r="K1103" s="32">
        <v>1090</v>
      </c>
      <c r="L1103" s="56"/>
      <c r="M1103" s="34">
        <f t="shared" si="25"/>
        <v>845</v>
      </c>
      <c r="N1103" s="35">
        <f t="shared" si="26"/>
        <v>245</v>
      </c>
      <c r="O1103" s="36">
        <f t="shared" si="22"/>
        <v>0.22477064220183487</v>
      </c>
    </row>
    <row r="1104" spans="1:15" x14ac:dyDescent="0.25">
      <c r="A1104" s="39">
        <v>120410</v>
      </c>
      <c r="B1104" s="30" t="s">
        <v>47</v>
      </c>
      <c r="C1104" s="73" t="s">
        <v>1106</v>
      </c>
      <c r="D1104" s="44" t="s">
        <v>1115</v>
      </c>
      <c r="E1104" s="78">
        <v>2059</v>
      </c>
      <c r="F1104" s="32">
        <v>2205</v>
      </c>
      <c r="G1104" s="32">
        <f t="shared" si="23"/>
        <v>146</v>
      </c>
      <c r="H1104" s="39">
        <v>726</v>
      </c>
      <c r="I1104" s="32">
        <f t="shared" si="24"/>
        <v>1479</v>
      </c>
      <c r="J1104" s="75">
        <v>0.67069999999999996</v>
      </c>
      <c r="K1104" s="32">
        <v>2231</v>
      </c>
      <c r="L1104" s="56"/>
      <c r="M1104" s="34">
        <f t="shared" si="25"/>
        <v>726</v>
      </c>
      <c r="N1104" s="35">
        <f t="shared" si="26"/>
        <v>1505</v>
      </c>
      <c r="O1104" s="36">
        <f t="shared" si="22"/>
        <v>0.67458538771851184</v>
      </c>
    </row>
    <row r="1105" spans="1:15" x14ac:dyDescent="0.25">
      <c r="A1105" s="39">
        <v>120411</v>
      </c>
      <c r="B1105" s="30" t="s">
        <v>47</v>
      </c>
      <c r="C1105" s="73" t="s">
        <v>1106</v>
      </c>
      <c r="D1105" s="44" t="s">
        <v>1116</v>
      </c>
      <c r="E1105" s="77">
        <v>523</v>
      </c>
      <c r="F1105" s="39">
        <v>572</v>
      </c>
      <c r="G1105" s="39">
        <f t="shared" si="23"/>
        <v>49</v>
      </c>
      <c r="H1105" s="39">
        <v>105</v>
      </c>
      <c r="I1105" s="39">
        <f t="shared" si="24"/>
        <v>467</v>
      </c>
      <c r="J1105" s="75">
        <v>0.81640000000000001</v>
      </c>
      <c r="K1105" s="39">
        <v>557</v>
      </c>
      <c r="L1105" s="56"/>
      <c r="M1105" s="34">
        <f t="shared" si="25"/>
        <v>105</v>
      </c>
      <c r="N1105" s="34">
        <f t="shared" si="26"/>
        <v>452</v>
      </c>
      <c r="O1105" s="36">
        <f t="shared" si="22"/>
        <v>0.81149012567324952</v>
      </c>
    </row>
    <row r="1106" spans="1:15" x14ac:dyDescent="0.25">
      <c r="A1106" s="39">
        <v>120412</v>
      </c>
      <c r="B1106" s="30" t="s">
        <v>47</v>
      </c>
      <c r="C1106" s="73" t="s">
        <v>1106</v>
      </c>
      <c r="D1106" s="44" t="s">
        <v>1117</v>
      </c>
      <c r="E1106" s="77">
        <v>735</v>
      </c>
      <c r="F1106" s="39">
        <v>768</v>
      </c>
      <c r="G1106" s="39">
        <f t="shared" si="23"/>
        <v>33</v>
      </c>
      <c r="H1106" s="39">
        <v>229</v>
      </c>
      <c r="I1106" s="39">
        <f t="shared" si="24"/>
        <v>539</v>
      </c>
      <c r="J1106" s="75">
        <v>0.70179999999999998</v>
      </c>
      <c r="K1106" s="39">
        <v>758</v>
      </c>
      <c r="L1106" s="56"/>
      <c r="M1106" s="34">
        <f t="shared" si="25"/>
        <v>229</v>
      </c>
      <c r="N1106" s="34">
        <f t="shared" si="26"/>
        <v>529</v>
      </c>
      <c r="O1106" s="36">
        <f t="shared" si="22"/>
        <v>0.69788918205804751</v>
      </c>
    </row>
    <row r="1107" spans="1:15" x14ac:dyDescent="0.25">
      <c r="A1107" s="39">
        <v>120413</v>
      </c>
      <c r="B1107" s="30" t="s">
        <v>47</v>
      </c>
      <c r="C1107" s="73" t="s">
        <v>1106</v>
      </c>
      <c r="D1107" s="44" t="s">
        <v>1118</v>
      </c>
      <c r="E1107" s="78">
        <v>1543</v>
      </c>
      <c r="F1107" s="32">
        <v>1623</v>
      </c>
      <c r="G1107" s="32">
        <f t="shared" si="23"/>
        <v>80</v>
      </c>
      <c r="H1107" s="32">
        <v>1158</v>
      </c>
      <c r="I1107" s="32">
        <f t="shared" si="24"/>
        <v>465</v>
      </c>
      <c r="J1107" s="75">
        <v>0.28649999999999998</v>
      </c>
      <c r="K1107" s="32">
        <v>1616</v>
      </c>
      <c r="L1107" s="56"/>
      <c r="M1107" s="35">
        <f t="shared" si="25"/>
        <v>1158</v>
      </c>
      <c r="N1107" s="35">
        <f t="shared" si="26"/>
        <v>458</v>
      </c>
      <c r="O1107" s="36">
        <f t="shared" si="22"/>
        <v>0.28341584158415839</v>
      </c>
    </row>
    <row r="1108" spans="1:15" x14ac:dyDescent="0.25">
      <c r="A1108" s="39">
        <v>120414</v>
      </c>
      <c r="B1108" s="30" t="s">
        <v>47</v>
      </c>
      <c r="C1108" s="73" t="s">
        <v>1106</v>
      </c>
      <c r="D1108" s="44" t="s">
        <v>1119</v>
      </c>
      <c r="E1108" s="78">
        <v>1120</v>
      </c>
      <c r="F1108" s="32">
        <v>1194</v>
      </c>
      <c r="G1108" s="32">
        <f t="shared" si="23"/>
        <v>74</v>
      </c>
      <c r="H1108" s="39">
        <v>873</v>
      </c>
      <c r="I1108" s="32">
        <f t="shared" si="24"/>
        <v>321</v>
      </c>
      <c r="J1108" s="75">
        <v>0.26879999999999998</v>
      </c>
      <c r="K1108" s="32">
        <v>1179</v>
      </c>
      <c r="L1108" s="56"/>
      <c r="M1108" s="34">
        <f t="shared" si="25"/>
        <v>873</v>
      </c>
      <c r="N1108" s="35">
        <f t="shared" si="26"/>
        <v>306</v>
      </c>
      <c r="O1108" s="36">
        <f t="shared" si="22"/>
        <v>0.25954198473282442</v>
      </c>
    </row>
    <row r="1109" spans="1:15" x14ac:dyDescent="0.25">
      <c r="A1109" s="39">
        <v>120415</v>
      </c>
      <c r="B1109" s="30" t="s">
        <v>47</v>
      </c>
      <c r="C1109" s="73" t="s">
        <v>1106</v>
      </c>
      <c r="D1109" s="44" t="s">
        <v>1120</v>
      </c>
      <c r="E1109" s="78">
        <v>1392</v>
      </c>
      <c r="F1109" s="32">
        <v>1491</v>
      </c>
      <c r="G1109" s="32">
        <f t="shared" si="23"/>
        <v>99</v>
      </c>
      <c r="H1109" s="32">
        <v>1437</v>
      </c>
      <c r="I1109" s="32">
        <f t="shared" si="24"/>
        <v>54</v>
      </c>
      <c r="J1109" s="75">
        <v>0</v>
      </c>
      <c r="K1109" s="32">
        <v>1447</v>
      </c>
      <c r="L1109" s="56"/>
      <c r="M1109" s="35">
        <f t="shared" si="25"/>
        <v>1437</v>
      </c>
      <c r="N1109" s="35">
        <f t="shared" si="26"/>
        <v>10</v>
      </c>
      <c r="O1109" s="36">
        <f t="shared" si="22"/>
        <v>6.9108500345542506E-3</v>
      </c>
    </row>
    <row r="1110" spans="1:15" x14ac:dyDescent="0.25">
      <c r="A1110" s="39">
        <v>120416</v>
      </c>
      <c r="B1110" s="30" t="s">
        <v>47</v>
      </c>
      <c r="C1110" s="73" t="s">
        <v>1106</v>
      </c>
      <c r="D1110" s="44" t="s">
        <v>1121</v>
      </c>
      <c r="E1110" s="78">
        <v>1732</v>
      </c>
      <c r="F1110" s="32">
        <v>1810</v>
      </c>
      <c r="G1110" s="32">
        <f t="shared" si="23"/>
        <v>78</v>
      </c>
      <c r="H1110" s="39">
        <v>974</v>
      </c>
      <c r="I1110" s="32">
        <f t="shared" si="24"/>
        <v>836</v>
      </c>
      <c r="J1110" s="75">
        <v>0.46189999999999998</v>
      </c>
      <c r="K1110" s="32">
        <v>1774</v>
      </c>
      <c r="L1110" s="56"/>
      <c r="M1110" s="34">
        <f t="shared" si="25"/>
        <v>974</v>
      </c>
      <c r="N1110" s="35">
        <f t="shared" si="26"/>
        <v>800</v>
      </c>
      <c r="O1110" s="36">
        <f t="shared" si="22"/>
        <v>0.45095828635851182</v>
      </c>
    </row>
    <row r="1111" spans="1:15" x14ac:dyDescent="0.25">
      <c r="A1111" s="39">
        <v>120417</v>
      </c>
      <c r="B1111" s="30" t="s">
        <v>47</v>
      </c>
      <c r="C1111" s="73" t="s">
        <v>1106</v>
      </c>
      <c r="D1111" s="44" t="s">
        <v>1122</v>
      </c>
      <c r="E1111" s="77">
        <v>714</v>
      </c>
      <c r="F1111" s="39">
        <v>756</v>
      </c>
      <c r="G1111" s="39">
        <f t="shared" si="23"/>
        <v>42</v>
      </c>
      <c r="H1111" s="39">
        <v>69</v>
      </c>
      <c r="I1111" s="39">
        <f t="shared" si="24"/>
        <v>687</v>
      </c>
      <c r="J1111" s="75">
        <v>0.90869999999999995</v>
      </c>
      <c r="K1111" s="39">
        <v>742</v>
      </c>
      <c r="L1111" s="56"/>
      <c r="M1111" s="34">
        <f t="shared" si="25"/>
        <v>69</v>
      </c>
      <c r="N1111" s="34">
        <f t="shared" si="26"/>
        <v>673</v>
      </c>
      <c r="O1111" s="36">
        <f t="shared" si="22"/>
        <v>0.90700808625336926</v>
      </c>
    </row>
    <row r="1112" spans="1:15" x14ac:dyDescent="0.25">
      <c r="A1112" s="39">
        <v>120418</v>
      </c>
      <c r="B1112" s="30" t="s">
        <v>47</v>
      </c>
      <c r="C1112" s="73" t="s">
        <v>1106</v>
      </c>
      <c r="D1112" s="44" t="s">
        <v>1123</v>
      </c>
      <c r="E1112" s="78">
        <v>1549</v>
      </c>
      <c r="F1112" s="32">
        <v>1633</v>
      </c>
      <c r="G1112" s="32">
        <f t="shared" si="23"/>
        <v>84</v>
      </c>
      <c r="H1112" s="39">
        <v>702</v>
      </c>
      <c r="I1112" s="32">
        <f t="shared" si="24"/>
        <v>931</v>
      </c>
      <c r="J1112" s="75">
        <v>0.57010000000000005</v>
      </c>
      <c r="K1112" s="32">
        <v>1614</v>
      </c>
      <c r="L1112" s="56"/>
      <c r="M1112" s="34">
        <f t="shared" si="25"/>
        <v>702</v>
      </c>
      <c r="N1112" s="35">
        <f t="shared" si="26"/>
        <v>912</v>
      </c>
      <c r="O1112" s="36">
        <f t="shared" si="22"/>
        <v>0.56505576208178443</v>
      </c>
    </row>
    <row r="1113" spans="1:15" x14ac:dyDescent="0.25">
      <c r="A1113" s="39">
        <v>120419</v>
      </c>
      <c r="B1113" s="30" t="s">
        <v>47</v>
      </c>
      <c r="C1113" s="73" t="s">
        <v>1106</v>
      </c>
      <c r="D1113" s="44" t="s">
        <v>1124</v>
      </c>
      <c r="E1113" s="78">
        <v>1493</v>
      </c>
      <c r="F1113" s="32">
        <v>1869</v>
      </c>
      <c r="G1113" s="32">
        <f t="shared" si="23"/>
        <v>376</v>
      </c>
      <c r="H1113" s="39">
        <v>959</v>
      </c>
      <c r="I1113" s="32">
        <f t="shared" si="24"/>
        <v>910</v>
      </c>
      <c r="J1113" s="75">
        <v>0.4869</v>
      </c>
      <c r="K1113" s="32">
        <v>1917</v>
      </c>
      <c r="L1113" s="56"/>
      <c r="M1113" s="34">
        <f t="shared" si="25"/>
        <v>959</v>
      </c>
      <c r="N1113" s="35">
        <f t="shared" si="26"/>
        <v>958</v>
      </c>
      <c r="O1113" s="36">
        <f t="shared" si="22"/>
        <v>0.4997391757955138</v>
      </c>
    </row>
    <row r="1114" spans="1:15" x14ac:dyDescent="0.25">
      <c r="A1114" s="39">
        <v>120420</v>
      </c>
      <c r="B1114" s="30" t="s">
        <v>47</v>
      </c>
      <c r="C1114" s="73" t="s">
        <v>1106</v>
      </c>
      <c r="D1114" s="44" t="s">
        <v>1125</v>
      </c>
      <c r="E1114" s="78">
        <v>987</v>
      </c>
      <c r="F1114" s="32">
        <v>1059</v>
      </c>
      <c r="G1114" s="32">
        <f t="shared" si="23"/>
        <v>72</v>
      </c>
      <c r="H1114" s="39">
        <v>624</v>
      </c>
      <c r="I1114" s="32">
        <f t="shared" si="24"/>
        <v>435</v>
      </c>
      <c r="J1114" s="75">
        <v>0.4108</v>
      </c>
      <c r="K1114" s="32">
        <v>1057</v>
      </c>
      <c r="L1114" s="56"/>
      <c r="M1114" s="34">
        <f t="shared" si="25"/>
        <v>624</v>
      </c>
      <c r="N1114" s="35">
        <f t="shared" si="26"/>
        <v>433</v>
      </c>
      <c r="O1114" s="36">
        <f t="shared" si="22"/>
        <v>0.40964995269631033</v>
      </c>
    </row>
    <row r="1115" spans="1:15" x14ac:dyDescent="0.25">
      <c r="A1115" s="39">
        <v>120421</v>
      </c>
      <c r="B1115" s="30" t="s">
        <v>47</v>
      </c>
      <c r="C1115" s="73" t="s">
        <v>1106</v>
      </c>
      <c r="D1115" s="44" t="s">
        <v>1126</v>
      </c>
      <c r="E1115" s="77">
        <v>22</v>
      </c>
      <c r="F1115" s="39">
        <v>22</v>
      </c>
      <c r="G1115" s="39">
        <f t="shared" si="23"/>
        <v>0</v>
      </c>
      <c r="H1115" s="39">
        <v>7</v>
      </c>
      <c r="I1115" s="39">
        <f t="shared" si="24"/>
        <v>15</v>
      </c>
      <c r="J1115" s="75">
        <v>0.68179999999999996</v>
      </c>
      <c r="K1115" s="39">
        <v>20</v>
      </c>
      <c r="L1115" s="56"/>
      <c r="M1115" s="34">
        <f t="shared" si="25"/>
        <v>7</v>
      </c>
      <c r="N1115" s="34">
        <f t="shared" si="26"/>
        <v>13</v>
      </c>
      <c r="O1115" s="36">
        <f t="shared" si="22"/>
        <v>0.65</v>
      </c>
    </row>
    <row r="1116" spans="1:15" x14ac:dyDescent="0.25">
      <c r="A1116" s="39">
        <v>120422</v>
      </c>
      <c r="B1116" s="30" t="s">
        <v>47</v>
      </c>
      <c r="C1116" s="73" t="s">
        <v>1106</v>
      </c>
      <c r="D1116" s="44" t="s">
        <v>1127</v>
      </c>
      <c r="E1116" s="77">
        <v>856</v>
      </c>
      <c r="F1116" s="39">
        <v>903</v>
      </c>
      <c r="G1116" s="39">
        <f t="shared" si="23"/>
        <v>47</v>
      </c>
      <c r="H1116" s="39">
        <v>287</v>
      </c>
      <c r="I1116" s="39">
        <f t="shared" si="24"/>
        <v>616</v>
      </c>
      <c r="J1116" s="75">
        <v>0.68220000000000003</v>
      </c>
      <c r="K1116" s="39">
        <v>876</v>
      </c>
      <c r="L1116" s="56"/>
      <c r="M1116" s="34">
        <f t="shared" si="25"/>
        <v>287</v>
      </c>
      <c r="N1116" s="34">
        <f t="shared" si="26"/>
        <v>589</v>
      </c>
      <c r="O1116" s="36">
        <f t="shared" si="22"/>
        <v>0.67237442922374424</v>
      </c>
    </row>
    <row r="1117" spans="1:15" x14ac:dyDescent="0.25">
      <c r="A1117" s="39">
        <v>120423</v>
      </c>
      <c r="B1117" s="30" t="s">
        <v>47</v>
      </c>
      <c r="C1117" s="73" t="s">
        <v>1106</v>
      </c>
      <c r="D1117" s="44" t="s">
        <v>664</v>
      </c>
      <c r="E1117" s="78">
        <v>1383</v>
      </c>
      <c r="F1117" s="32">
        <v>1460</v>
      </c>
      <c r="G1117" s="32">
        <f t="shared" si="23"/>
        <v>77</v>
      </c>
      <c r="H1117" s="39">
        <v>943</v>
      </c>
      <c r="I1117" s="32">
        <f t="shared" si="24"/>
        <v>517</v>
      </c>
      <c r="J1117" s="75">
        <v>0</v>
      </c>
      <c r="K1117" s="32">
        <v>1413</v>
      </c>
      <c r="L1117" s="56"/>
      <c r="M1117" s="34">
        <f t="shared" si="25"/>
        <v>943</v>
      </c>
      <c r="N1117" s="35">
        <f t="shared" si="26"/>
        <v>470</v>
      </c>
      <c r="O1117" s="36">
        <f t="shared" si="22"/>
        <v>0.33262561924982309</v>
      </c>
    </row>
    <row r="1118" spans="1:15" x14ac:dyDescent="0.25">
      <c r="A1118" s="39">
        <v>120424</v>
      </c>
      <c r="B1118" s="30" t="s">
        <v>47</v>
      </c>
      <c r="C1118" s="73" t="s">
        <v>1106</v>
      </c>
      <c r="D1118" s="44" t="s">
        <v>1128</v>
      </c>
      <c r="E1118" s="78">
        <v>1209</v>
      </c>
      <c r="F1118" s="32">
        <v>1278</v>
      </c>
      <c r="G1118" s="32">
        <f t="shared" si="23"/>
        <v>69</v>
      </c>
      <c r="H1118" s="39">
        <v>385</v>
      </c>
      <c r="I1118" s="32">
        <f t="shared" si="24"/>
        <v>893</v>
      </c>
      <c r="J1118" s="75">
        <v>0.69869999999999999</v>
      </c>
      <c r="K1118" s="32">
        <v>1264</v>
      </c>
      <c r="L1118" s="56"/>
      <c r="M1118" s="34">
        <f t="shared" si="25"/>
        <v>385</v>
      </c>
      <c r="N1118" s="35">
        <f t="shared" si="26"/>
        <v>879</v>
      </c>
      <c r="O1118" s="36">
        <f t="shared" si="22"/>
        <v>0.69541139240506333</v>
      </c>
    </row>
    <row r="1119" spans="1:15" x14ac:dyDescent="0.25">
      <c r="A1119" s="39">
        <v>120425</v>
      </c>
      <c r="B1119" s="30" t="s">
        <v>47</v>
      </c>
      <c r="C1119" s="73" t="s">
        <v>1106</v>
      </c>
      <c r="D1119" s="44" t="s">
        <v>1129</v>
      </c>
      <c r="E1119" s="78">
        <v>1118</v>
      </c>
      <c r="F1119" s="32">
        <v>1180</v>
      </c>
      <c r="G1119" s="32">
        <f t="shared" si="23"/>
        <v>62</v>
      </c>
      <c r="H1119" s="39">
        <v>624</v>
      </c>
      <c r="I1119" s="32">
        <f t="shared" si="24"/>
        <v>556</v>
      </c>
      <c r="J1119" s="75">
        <v>0.47120000000000001</v>
      </c>
      <c r="K1119" s="32">
        <v>1152</v>
      </c>
      <c r="L1119" s="56"/>
      <c r="M1119" s="34">
        <f t="shared" si="25"/>
        <v>624</v>
      </c>
      <c r="N1119" s="35">
        <f t="shared" si="26"/>
        <v>528</v>
      </c>
      <c r="O1119" s="36">
        <f t="shared" si="22"/>
        <v>0.45833333333333331</v>
      </c>
    </row>
    <row r="1120" spans="1:15" x14ac:dyDescent="0.25">
      <c r="A1120" s="39">
        <v>120426</v>
      </c>
      <c r="B1120" s="30" t="s">
        <v>47</v>
      </c>
      <c r="C1120" s="73" t="s">
        <v>1106</v>
      </c>
      <c r="D1120" s="44" t="s">
        <v>1130</v>
      </c>
      <c r="E1120" s="78">
        <v>1356</v>
      </c>
      <c r="F1120" s="32">
        <v>1434</v>
      </c>
      <c r="G1120" s="32">
        <f t="shared" si="23"/>
        <v>78</v>
      </c>
      <c r="H1120" s="39">
        <v>500</v>
      </c>
      <c r="I1120" s="32">
        <f t="shared" si="24"/>
        <v>934</v>
      </c>
      <c r="J1120" s="75">
        <v>0.65129999999999999</v>
      </c>
      <c r="K1120" s="32">
        <v>1382</v>
      </c>
      <c r="L1120" s="56"/>
      <c r="M1120" s="34">
        <f t="shared" si="25"/>
        <v>500</v>
      </c>
      <c r="N1120" s="35">
        <f t="shared" si="26"/>
        <v>882</v>
      </c>
      <c r="O1120" s="36">
        <f t="shared" si="22"/>
        <v>0.63820549927641101</v>
      </c>
    </row>
    <row r="1121" spans="1:15" x14ac:dyDescent="0.25">
      <c r="A1121" s="39">
        <v>120427</v>
      </c>
      <c r="B1121" s="30" t="s">
        <v>47</v>
      </c>
      <c r="C1121" s="73" t="s">
        <v>1106</v>
      </c>
      <c r="D1121" s="44" t="s">
        <v>1131</v>
      </c>
      <c r="E1121" s="78">
        <v>1123</v>
      </c>
      <c r="F1121" s="32">
        <v>1282</v>
      </c>
      <c r="G1121" s="32">
        <f t="shared" si="23"/>
        <v>159</v>
      </c>
      <c r="H1121" s="39">
        <v>224</v>
      </c>
      <c r="I1121" s="32">
        <f t="shared" si="24"/>
        <v>1058</v>
      </c>
      <c r="J1121" s="75">
        <v>0.82530000000000003</v>
      </c>
      <c r="K1121" s="32">
        <v>1236</v>
      </c>
      <c r="L1121" s="56"/>
      <c r="M1121" s="34">
        <f t="shared" si="25"/>
        <v>224</v>
      </c>
      <c r="N1121" s="35">
        <f t="shared" si="26"/>
        <v>1012</v>
      </c>
      <c r="O1121" s="36">
        <f t="shared" si="22"/>
        <v>0.81877022653721687</v>
      </c>
    </row>
    <row r="1122" spans="1:15" x14ac:dyDescent="0.25">
      <c r="A1122" s="39">
        <v>120428</v>
      </c>
      <c r="B1122" s="30" t="s">
        <v>47</v>
      </c>
      <c r="C1122" s="73" t="s">
        <v>1106</v>
      </c>
      <c r="D1122" s="44" t="s">
        <v>1132</v>
      </c>
      <c r="E1122" s="77">
        <v>377</v>
      </c>
      <c r="F1122" s="39">
        <v>312</v>
      </c>
      <c r="G1122" s="39">
        <f t="shared" si="23"/>
        <v>-65</v>
      </c>
      <c r="H1122" s="39">
        <v>43</v>
      </c>
      <c r="I1122" s="39">
        <f t="shared" si="24"/>
        <v>269</v>
      </c>
      <c r="J1122" s="75">
        <v>0.86219999999999997</v>
      </c>
      <c r="K1122" s="39">
        <v>316</v>
      </c>
      <c r="L1122" s="56"/>
      <c r="M1122" s="34">
        <f t="shared" si="25"/>
        <v>43</v>
      </c>
      <c r="N1122" s="34">
        <f t="shared" si="26"/>
        <v>273</v>
      </c>
      <c r="O1122" s="36">
        <f t="shared" si="22"/>
        <v>0.86392405063291144</v>
      </c>
    </row>
    <row r="1123" spans="1:15" x14ac:dyDescent="0.25">
      <c r="A1123" s="39">
        <v>120429</v>
      </c>
      <c r="B1123" s="30" t="s">
        <v>47</v>
      </c>
      <c r="C1123" s="73" t="s">
        <v>1106</v>
      </c>
      <c r="D1123" s="44" t="s">
        <v>1133</v>
      </c>
      <c r="E1123" s="77">
        <v>524</v>
      </c>
      <c r="F1123" s="39">
        <v>697</v>
      </c>
      <c r="G1123" s="39">
        <f t="shared" si="23"/>
        <v>173</v>
      </c>
      <c r="H1123" s="39">
        <v>171</v>
      </c>
      <c r="I1123" s="39">
        <f t="shared" si="24"/>
        <v>526</v>
      </c>
      <c r="J1123" s="75">
        <v>0.75470000000000004</v>
      </c>
      <c r="K1123" s="39">
        <v>675</v>
      </c>
      <c r="L1123" s="56"/>
      <c r="M1123" s="34">
        <f t="shared" si="25"/>
        <v>171</v>
      </c>
      <c r="N1123" s="34">
        <f t="shared" si="26"/>
        <v>504</v>
      </c>
      <c r="O1123" s="36">
        <f t="shared" si="22"/>
        <v>0.7466666666666667</v>
      </c>
    </row>
    <row r="1124" spans="1:15" x14ac:dyDescent="0.25">
      <c r="A1124" s="39">
        <v>120430</v>
      </c>
      <c r="B1124" s="30" t="s">
        <v>47</v>
      </c>
      <c r="C1124" s="73" t="s">
        <v>1106</v>
      </c>
      <c r="D1124" s="44" t="s">
        <v>1134</v>
      </c>
      <c r="E1124" s="77"/>
      <c r="F1124" s="39">
        <v>0</v>
      </c>
      <c r="G1124" s="39">
        <f t="shared" si="23"/>
        <v>0</v>
      </c>
      <c r="H1124" s="39">
        <v>0</v>
      </c>
      <c r="I1124" s="39">
        <f t="shared" si="24"/>
        <v>0</v>
      </c>
      <c r="J1124" s="39" t="s">
        <v>1834</v>
      </c>
      <c r="K1124" s="39">
        <v>0</v>
      </c>
      <c r="L1124" s="56"/>
      <c r="M1124" s="34">
        <f t="shared" si="25"/>
        <v>0</v>
      </c>
      <c r="N1124" s="34">
        <f t="shared" si="26"/>
        <v>0</v>
      </c>
      <c r="O1124" s="36" t="e">
        <f t="shared" si="22"/>
        <v>#DIV/0!</v>
      </c>
    </row>
    <row r="1125" spans="1:15" x14ac:dyDescent="0.25">
      <c r="A1125" s="39">
        <v>120431</v>
      </c>
      <c r="B1125" s="30" t="s">
        <v>47</v>
      </c>
      <c r="C1125" s="73" t="s">
        <v>1106</v>
      </c>
      <c r="D1125" s="44" t="s">
        <v>1135</v>
      </c>
      <c r="E1125" s="78">
        <v>3718</v>
      </c>
      <c r="F1125" s="32">
        <v>4247</v>
      </c>
      <c r="G1125" s="32">
        <f t="shared" si="23"/>
        <v>529</v>
      </c>
      <c r="H1125" s="32">
        <v>2025</v>
      </c>
      <c r="I1125" s="32">
        <f t="shared" si="24"/>
        <v>2222</v>
      </c>
      <c r="J1125" s="75">
        <v>0.5232</v>
      </c>
      <c r="K1125" s="32">
        <v>4217</v>
      </c>
      <c r="L1125" s="29">
        <v>63</v>
      </c>
      <c r="M1125" s="35">
        <f t="shared" si="25"/>
        <v>2088</v>
      </c>
      <c r="N1125" s="35">
        <f t="shared" si="26"/>
        <v>2129</v>
      </c>
      <c r="O1125" s="36">
        <f t="shared" si="22"/>
        <v>0.50486127578847517</v>
      </c>
    </row>
    <row r="1126" spans="1:15" x14ac:dyDescent="0.25">
      <c r="A1126" s="39">
        <v>120432</v>
      </c>
      <c r="B1126" s="30" t="s">
        <v>47</v>
      </c>
      <c r="C1126" s="73" t="s">
        <v>1106</v>
      </c>
      <c r="D1126" s="44" t="s">
        <v>1136</v>
      </c>
      <c r="E1126" s="78">
        <v>1001</v>
      </c>
      <c r="F1126" s="32">
        <v>1029</v>
      </c>
      <c r="G1126" s="32">
        <f t="shared" si="23"/>
        <v>28</v>
      </c>
      <c r="H1126" s="39">
        <v>134</v>
      </c>
      <c r="I1126" s="32">
        <f t="shared" si="24"/>
        <v>895</v>
      </c>
      <c r="J1126" s="75">
        <v>0.86980000000000002</v>
      </c>
      <c r="K1126" s="39">
        <v>998</v>
      </c>
      <c r="L1126" s="56"/>
      <c r="M1126" s="34">
        <f t="shared" si="25"/>
        <v>134</v>
      </c>
      <c r="N1126" s="34">
        <f t="shared" si="26"/>
        <v>864</v>
      </c>
      <c r="O1126" s="36">
        <f t="shared" si="22"/>
        <v>0.86573146292585168</v>
      </c>
    </row>
    <row r="1127" spans="1:15" x14ac:dyDescent="0.25">
      <c r="A1127" s="39">
        <v>120433</v>
      </c>
      <c r="B1127" s="30" t="s">
        <v>47</v>
      </c>
      <c r="C1127" s="73" t="s">
        <v>1106</v>
      </c>
      <c r="D1127" s="44" t="s">
        <v>869</v>
      </c>
      <c r="E1127" s="78">
        <v>1043</v>
      </c>
      <c r="F1127" s="32">
        <v>1095</v>
      </c>
      <c r="G1127" s="32">
        <f t="shared" si="23"/>
        <v>52</v>
      </c>
      <c r="H1127" s="39">
        <v>49</v>
      </c>
      <c r="I1127" s="32">
        <f t="shared" si="24"/>
        <v>1046</v>
      </c>
      <c r="J1127" s="75">
        <v>0.95530000000000004</v>
      </c>
      <c r="K1127" s="80">
        <v>1055</v>
      </c>
      <c r="L1127" s="56"/>
      <c r="M1127" s="34">
        <f t="shared" si="25"/>
        <v>49</v>
      </c>
      <c r="N1127" s="35">
        <f t="shared" si="26"/>
        <v>1006</v>
      </c>
      <c r="O1127" s="36">
        <f t="shared" si="22"/>
        <v>0.95355450236966821</v>
      </c>
    </row>
    <row r="1128" spans="1:15" x14ac:dyDescent="0.25">
      <c r="A1128" s="39">
        <v>120434</v>
      </c>
      <c r="B1128" s="30" t="s">
        <v>47</v>
      </c>
      <c r="C1128" s="73" t="s">
        <v>1106</v>
      </c>
      <c r="D1128" s="44" t="s">
        <v>1137</v>
      </c>
      <c r="E1128" s="77">
        <v>355</v>
      </c>
      <c r="F1128" s="39">
        <v>347</v>
      </c>
      <c r="G1128" s="39">
        <f t="shared" si="23"/>
        <v>-8</v>
      </c>
      <c r="H1128" s="39">
        <v>87</v>
      </c>
      <c r="I1128" s="39">
        <f t="shared" si="24"/>
        <v>260</v>
      </c>
      <c r="J1128" s="75">
        <v>0.74929999999999997</v>
      </c>
      <c r="K1128" s="29">
        <v>343</v>
      </c>
      <c r="L1128" s="56"/>
      <c r="M1128" s="34">
        <f t="shared" si="25"/>
        <v>87</v>
      </c>
      <c r="N1128" s="34">
        <f t="shared" si="26"/>
        <v>256</v>
      </c>
      <c r="O1128" s="36">
        <f t="shared" si="22"/>
        <v>0.74635568513119532</v>
      </c>
    </row>
    <row r="1129" spans="1:15" x14ac:dyDescent="0.25">
      <c r="A1129" s="39">
        <v>120501</v>
      </c>
      <c r="B1129" s="30" t="s">
        <v>47</v>
      </c>
      <c r="C1129" s="73" t="s">
        <v>47</v>
      </c>
      <c r="D1129" s="44" t="s">
        <v>47</v>
      </c>
      <c r="E1129" s="78">
        <v>1132</v>
      </c>
      <c r="F1129" s="32">
        <v>1143</v>
      </c>
      <c r="G1129" s="32">
        <f t="shared" si="23"/>
        <v>11</v>
      </c>
      <c r="H1129" s="39">
        <v>341</v>
      </c>
      <c r="I1129" s="32">
        <f t="shared" si="24"/>
        <v>802</v>
      </c>
      <c r="J1129" s="75">
        <v>0.70169999999999999</v>
      </c>
      <c r="K1129" s="37">
        <v>1143</v>
      </c>
      <c r="L1129" s="29">
        <v>742.5</v>
      </c>
      <c r="M1129" s="34">
        <f t="shared" si="25"/>
        <v>1083.5</v>
      </c>
      <c r="N1129" s="34">
        <f t="shared" si="26"/>
        <v>59.5</v>
      </c>
      <c r="O1129" s="36">
        <f t="shared" si="22"/>
        <v>5.2055993000874892E-2</v>
      </c>
    </row>
    <row r="1130" spans="1:15" x14ac:dyDescent="0.25">
      <c r="A1130" s="39">
        <v>120502</v>
      </c>
      <c r="B1130" s="30" t="s">
        <v>47</v>
      </c>
      <c r="C1130" s="73" t="s">
        <v>47</v>
      </c>
      <c r="D1130" s="44" t="s">
        <v>1138</v>
      </c>
      <c r="E1130" s="77">
        <v>260</v>
      </c>
      <c r="F1130" s="39">
        <v>282</v>
      </c>
      <c r="G1130" s="39">
        <f t="shared" si="23"/>
        <v>22</v>
      </c>
      <c r="H1130" s="39">
        <v>55</v>
      </c>
      <c r="I1130" s="39">
        <f t="shared" si="24"/>
        <v>227</v>
      </c>
      <c r="J1130" s="75">
        <v>0.80500000000000005</v>
      </c>
      <c r="K1130" s="37">
        <v>282</v>
      </c>
      <c r="L1130" s="29">
        <v>227</v>
      </c>
      <c r="M1130" s="34">
        <f t="shared" si="25"/>
        <v>282</v>
      </c>
      <c r="N1130" s="34">
        <f t="shared" si="26"/>
        <v>0</v>
      </c>
      <c r="O1130" s="36">
        <f t="shared" si="22"/>
        <v>0</v>
      </c>
    </row>
    <row r="1131" spans="1:15" x14ac:dyDescent="0.25">
      <c r="A1131" s="39">
        <v>120503</v>
      </c>
      <c r="B1131" s="30" t="s">
        <v>47</v>
      </c>
      <c r="C1131" s="73" t="s">
        <v>47</v>
      </c>
      <c r="D1131" s="44" t="s">
        <v>1139</v>
      </c>
      <c r="E1131" s="78">
        <v>1122</v>
      </c>
      <c r="F1131" s="32">
        <v>1153</v>
      </c>
      <c r="G1131" s="32">
        <f t="shared" si="23"/>
        <v>31</v>
      </c>
      <c r="H1131" s="39">
        <v>438</v>
      </c>
      <c r="I1131" s="32">
        <f t="shared" si="24"/>
        <v>715</v>
      </c>
      <c r="J1131" s="75">
        <v>0.62009999999999998</v>
      </c>
      <c r="K1131" s="83">
        <v>1153</v>
      </c>
      <c r="L1131" s="29">
        <v>526</v>
      </c>
      <c r="M1131" s="34">
        <f t="shared" si="25"/>
        <v>964</v>
      </c>
      <c r="N1131" s="35">
        <f t="shared" si="26"/>
        <v>189</v>
      </c>
      <c r="O1131" s="36">
        <f t="shared" si="22"/>
        <v>0.16392020815264527</v>
      </c>
    </row>
    <row r="1132" spans="1:15" x14ac:dyDescent="0.25">
      <c r="A1132" s="39">
        <v>120504</v>
      </c>
      <c r="B1132" s="30" t="s">
        <v>47</v>
      </c>
      <c r="C1132" s="73" t="s">
        <v>47</v>
      </c>
      <c r="D1132" s="44" t="s">
        <v>1140</v>
      </c>
      <c r="E1132" s="78">
        <v>3978</v>
      </c>
      <c r="F1132" s="32">
        <v>4106</v>
      </c>
      <c r="G1132" s="32">
        <f t="shared" si="23"/>
        <v>128</v>
      </c>
      <c r="H1132" s="32">
        <v>1525</v>
      </c>
      <c r="I1132" s="32">
        <f t="shared" si="24"/>
        <v>2581</v>
      </c>
      <c r="J1132" s="75">
        <v>0.62860000000000005</v>
      </c>
      <c r="K1132" s="32">
        <v>3890</v>
      </c>
      <c r="L1132" s="56"/>
      <c r="M1132" s="35">
        <f t="shared" si="25"/>
        <v>1525</v>
      </c>
      <c r="N1132" s="35">
        <f t="shared" si="26"/>
        <v>2365</v>
      </c>
      <c r="O1132" s="36">
        <f t="shared" si="22"/>
        <v>0.60796915167095111</v>
      </c>
    </row>
    <row r="1133" spans="1:15" x14ac:dyDescent="0.25">
      <c r="A1133" s="39">
        <v>120601</v>
      </c>
      <c r="B1133" s="30" t="s">
        <v>47</v>
      </c>
      <c r="C1133" s="73" t="s">
        <v>1141</v>
      </c>
      <c r="D1133" s="44" t="s">
        <v>1141</v>
      </c>
      <c r="E1133" s="78">
        <v>13805</v>
      </c>
      <c r="F1133" s="32">
        <v>16407</v>
      </c>
      <c r="G1133" s="32">
        <f t="shared" si="23"/>
        <v>2602</v>
      </c>
      <c r="H1133" s="32">
        <v>5034</v>
      </c>
      <c r="I1133" s="32">
        <f t="shared" si="24"/>
        <v>11373</v>
      </c>
      <c r="J1133" s="75">
        <v>0</v>
      </c>
      <c r="K1133" s="32">
        <v>16546</v>
      </c>
      <c r="L1133" s="56"/>
      <c r="M1133" s="35">
        <f t="shared" si="25"/>
        <v>5034</v>
      </c>
      <c r="N1133" s="35">
        <f t="shared" si="26"/>
        <v>11512</v>
      </c>
      <c r="O1133" s="36">
        <f t="shared" si="22"/>
        <v>0.69575728272694304</v>
      </c>
    </row>
    <row r="1134" spans="1:15" x14ac:dyDescent="0.25">
      <c r="A1134" s="39">
        <v>120602</v>
      </c>
      <c r="B1134" s="30" t="s">
        <v>47</v>
      </c>
      <c r="C1134" s="73" t="s">
        <v>1141</v>
      </c>
      <c r="D1134" s="44" t="s">
        <v>1142</v>
      </c>
      <c r="E1134" s="78">
        <v>5823</v>
      </c>
      <c r="F1134" s="32">
        <v>6476</v>
      </c>
      <c r="G1134" s="32">
        <f t="shared" si="23"/>
        <v>653</v>
      </c>
      <c r="H1134" s="39">
        <v>558</v>
      </c>
      <c r="I1134" s="32">
        <f t="shared" si="24"/>
        <v>5918</v>
      </c>
      <c r="J1134" s="75">
        <v>0.91379999999999995</v>
      </c>
      <c r="K1134" s="32">
        <v>6573</v>
      </c>
      <c r="L1134" s="56"/>
      <c r="M1134" s="34">
        <f t="shared" si="25"/>
        <v>558</v>
      </c>
      <c r="N1134" s="35">
        <f t="shared" si="26"/>
        <v>6015</v>
      </c>
      <c r="O1134" s="36">
        <f t="shared" si="22"/>
        <v>0.91510725696029216</v>
      </c>
    </row>
    <row r="1135" spans="1:15" x14ac:dyDescent="0.25">
      <c r="A1135" s="39">
        <v>120603</v>
      </c>
      <c r="B1135" s="30" t="s">
        <v>47</v>
      </c>
      <c r="C1135" s="73" t="s">
        <v>1141</v>
      </c>
      <c r="D1135" s="44" t="s">
        <v>1143</v>
      </c>
      <c r="E1135" s="78">
        <v>6684</v>
      </c>
      <c r="F1135" s="32">
        <v>7340</v>
      </c>
      <c r="G1135" s="32">
        <f t="shared" si="23"/>
        <v>656</v>
      </c>
      <c r="H1135" s="32">
        <v>1720</v>
      </c>
      <c r="I1135" s="32">
        <f t="shared" si="24"/>
        <v>5620</v>
      </c>
      <c r="J1135" s="75">
        <v>0.76570000000000005</v>
      </c>
      <c r="K1135" s="32">
        <v>7548</v>
      </c>
      <c r="L1135" s="29">
        <v>0</v>
      </c>
      <c r="M1135" s="35">
        <f t="shared" si="25"/>
        <v>1720</v>
      </c>
      <c r="N1135" s="35">
        <f t="shared" si="26"/>
        <v>5828</v>
      </c>
      <c r="O1135" s="36">
        <f t="shared" si="22"/>
        <v>0.77212506624271326</v>
      </c>
    </row>
    <row r="1136" spans="1:15" x14ac:dyDescent="0.25">
      <c r="A1136" s="39">
        <v>120604</v>
      </c>
      <c r="B1136" s="30" t="s">
        <v>47</v>
      </c>
      <c r="C1136" s="73" t="s">
        <v>1141</v>
      </c>
      <c r="D1136" s="44" t="s">
        <v>1144</v>
      </c>
      <c r="E1136" s="78">
        <v>19385</v>
      </c>
      <c r="F1136" s="32">
        <v>24499</v>
      </c>
      <c r="G1136" s="32">
        <f t="shared" si="23"/>
        <v>5114</v>
      </c>
      <c r="H1136" s="32">
        <v>3503</v>
      </c>
      <c r="I1136" s="32">
        <f t="shared" si="24"/>
        <v>20996</v>
      </c>
      <c r="J1136" s="75">
        <v>0</v>
      </c>
      <c r="K1136" s="32">
        <v>24443</v>
      </c>
      <c r="L1136" s="29">
        <v>0</v>
      </c>
      <c r="M1136" s="35">
        <f t="shared" si="25"/>
        <v>3503</v>
      </c>
      <c r="N1136" s="35">
        <f t="shared" si="26"/>
        <v>20940</v>
      </c>
      <c r="O1136" s="36">
        <f t="shared" si="22"/>
        <v>0.85668698604917559</v>
      </c>
    </row>
    <row r="1137" spans="1:15" x14ac:dyDescent="0.25">
      <c r="A1137" s="39">
        <v>120605</v>
      </c>
      <c r="B1137" s="30" t="s">
        <v>47</v>
      </c>
      <c r="C1137" s="73" t="s">
        <v>1141</v>
      </c>
      <c r="D1137" s="44" t="s">
        <v>1145</v>
      </c>
      <c r="E1137" s="78">
        <v>3437</v>
      </c>
      <c r="F1137" s="32">
        <v>3825</v>
      </c>
      <c r="G1137" s="32">
        <f t="shared" si="23"/>
        <v>388</v>
      </c>
      <c r="H1137" s="32">
        <v>1128</v>
      </c>
      <c r="I1137" s="32">
        <f t="shared" si="24"/>
        <v>2697</v>
      </c>
      <c r="J1137" s="75">
        <v>0.70509999999999995</v>
      </c>
      <c r="K1137" s="32">
        <v>3654</v>
      </c>
      <c r="L1137" s="29">
        <v>155</v>
      </c>
      <c r="M1137" s="35">
        <f t="shared" si="25"/>
        <v>1283</v>
      </c>
      <c r="N1137" s="35">
        <f t="shared" si="26"/>
        <v>2371</v>
      </c>
      <c r="O1137" s="36">
        <f t="shared" si="22"/>
        <v>0.64887794198139026</v>
      </c>
    </row>
    <row r="1138" spans="1:15" x14ac:dyDescent="0.25">
      <c r="A1138" s="39">
        <v>120606</v>
      </c>
      <c r="B1138" s="30" t="s">
        <v>47</v>
      </c>
      <c r="C1138" s="73" t="s">
        <v>1141</v>
      </c>
      <c r="D1138" s="44" t="s">
        <v>1146</v>
      </c>
      <c r="E1138" s="78">
        <v>32720</v>
      </c>
      <c r="F1138" s="32">
        <v>39714</v>
      </c>
      <c r="G1138" s="32">
        <f t="shared" si="23"/>
        <v>6994</v>
      </c>
      <c r="H1138" s="32">
        <v>2633</v>
      </c>
      <c r="I1138" s="32">
        <f t="shared" si="24"/>
        <v>37081</v>
      </c>
      <c r="J1138" s="75">
        <v>0</v>
      </c>
      <c r="K1138" s="32">
        <v>40466</v>
      </c>
      <c r="L1138" s="29">
        <v>559</v>
      </c>
      <c r="M1138" s="35">
        <f t="shared" si="25"/>
        <v>3192</v>
      </c>
      <c r="N1138" s="35">
        <f t="shared" si="26"/>
        <v>37274</v>
      </c>
      <c r="O1138" s="36">
        <f t="shared" si="22"/>
        <v>0.92111896406860083</v>
      </c>
    </row>
    <row r="1139" spans="1:15" x14ac:dyDescent="0.25">
      <c r="A1139" s="39">
        <v>120607</v>
      </c>
      <c r="B1139" s="30" t="s">
        <v>47</v>
      </c>
      <c r="C1139" s="73" t="s">
        <v>1141</v>
      </c>
      <c r="D1139" s="44" t="s">
        <v>1147</v>
      </c>
      <c r="E1139" s="78">
        <v>22512</v>
      </c>
      <c r="F1139" s="32">
        <v>23864</v>
      </c>
      <c r="G1139" s="32">
        <f t="shared" si="23"/>
        <v>1352</v>
      </c>
      <c r="H1139" s="32">
        <v>6347</v>
      </c>
      <c r="I1139" s="32">
        <f t="shared" si="24"/>
        <v>17517</v>
      </c>
      <c r="J1139" s="75">
        <v>0</v>
      </c>
      <c r="K1139" s="32">
        <v>23662</v>
      </c>
      <c r="L1139" s="29">
        <v>1563</v>
      </c>
      <c r="M1139" s="35">
        <f t="shared" si="25"/>
        <v>7910</v>
      </c>
      <c r="N1139" s="35">
        <f t="shared" si="26"/>
        <v>15752</v>
      </c>
      <c r="O1139" s="36">
        <f t="shared" si="22"/>
        <v>0.66570873129912944</v>
      </c>
    </row>
    <row r="1140" spans="1:15" x14ac:dyDescent="0.25">
      <c r="A1140" s="39">
        <v>120608</v>
      </c>
      <c r="B1140" s="30" t="s">
        <v>47</v>
      </c>
      <c r="C1140" s="73" t="s">
        <v>1141</v>
      </c>
      <c r="D1140" s="44" t="s">
        <v>1148</v>
      </c>
      <c r="E1140" s="78">
        <v>24966</v>
      </c>
      <c r="F1140" s="32">
        <v>30204</v>
      </c>
      <c r="G1140" s="32">
        <f t="shared" si="23"/>
        <v>5238</v>
      </c>
      <c r="H1140" s="32">
        <v>1575</v>
      </c>
      <c r="I1140" s="32">
        <f t="shared" si="24"/>
        <v>28629</v>
      </c>
      <c r="J1140" s="75">
        <v>0</v>
      </c>
      <c r="K1140" s="32">
        <v>29909</v>
      </c>
      <c r="L1140" s="29">
        <v>541</v>
      </c>
      <c r="M1140" s="35">
        <f t="shared" si="25"/>
        <v>2116</v>
      </c>
      <c r="N1140" s="35">
        <f t="shared" si="26"/>
        <v>27793</v>
      </c>
      <c r="O1140" s="36">
        <f t="shared" si="22"/>
        <v>0.92925206459594101</v>
      </c>
    </row>
    <row r="1141" spans="1:15" x14ac:dyDescent="0.25">
      <c r="A1141" s="39">
        <v>120609</v>
      </c>
      <c r="B1141" s="30" t="s">
        <v>47</v>
      </c>
      <c r="C1141" s="73" t="s">
        <v>1141</v>
      </c>
      <c r="D1141" s="44" t="s">
        <v>1863</v>
      </c>
      <c r="E1141" s="78">
        <v>4269</v>
      </c>
      <c r="F1141" s="32">
        <v>5406</v>
      </c>
      <c r="G1141" s="32">
        <f t="shared" si="23"/>
        <v>1137</v>
      </c>
      <c r="H1141" s="39">
        <v>221</v>
      </c>
      <c r="I1141" s="32">
        <f t="shared" si="24"/>
        <v>5185</v>
      </c>
      <c r="J1141" s="75">
        <v>0</v>
      </c>
      <c r="K1141" s="32">
        <v>5800</v>
      </c>
      <c r="L1141" s="56"/>
      <c r="M1141" s="34">
        <f t="shared" si="25"/>
        <v>221</v>
      </c>
      <c r="N1141" s="35">
        <f t="shared" si="26"/>
        <v>5579</v>
      </c>
      <c r="O1141" s="36">
        <f t="shared" si="22"/>
        <v>0.9618965517241379</v>
      </c>
    </row>
    <row r="1142" spans="1:15" x14ac:dyDescent="0.25">
      <c r="A1142" s="39">
        <v>120701</v>
      </c>
      <c r="B1142" s="30" t="s">
        <v>47</v>
      </c>
      <c r="C1142" s="73" t="s">
        <v>1150</v>
      </c>
      <c r="D1142" s="44" t="s">
        <v>1150</v>
      </c>
      <c r="E1142" s="78">
        <v>7973</v>
      </c>
      <c r="F1142" s="32">
        <v>8456</v>
      </c>
      <c r="G1142" s="32">
        <f t="shared" si="23"/>
        <v>483</v>
      </c>
      <c r="H1142" s="32">
        <v>4254</v>
      </c>
      <c r="I1142" s="32">
        <f t="shared" si="24"/>
        <v>4202</v>
      </c>
      <c r="J1142" s="75">
        <v>0</v>
      </c>
      <c r="K1142" s="32">
        <v>8163</v>
      </c>
      <c r="L1142" s="56"/>
      <c r="M1142" s="35">
        <f t="shared" si="25"/>
        <v>4254</v>
      </c>
      <c r="N1142" s="35">
        <f t="shared" si="26"/>
        <v>3909</v>
      </c>
      <c r="O1142" s="36">
        <f t="shared" si="22"/>
        <v>0.47886806321205438</v>
      </c>
    </row>
    <row r="1143" spans="1:15" x14ac:dyDescent="0.25">
      <c r="A1143" s="39">
        <v>120702</v>
      </c>
      <c r="B1143" s="30" t="s">
        <v>47</v>
      </c>
      <c r="C1143" s="73" t="s">
        <v>1150</v>
      </c>
      <c r="D1143" s="44" t="s">
        <v>306</v>
      </c>
      <c r="E1143" s="78">
        <v>6152</v>
      </c>
      <c r="F1143" s="32">
        <v>7088</v>
      </c>
      <c r="G1143" s="32">
        <f t="shared" si="23"/>
        <v>936</v>
      </c>
      <c r="H1143" s="32">
        <v>3851</v>
      </c>
      <c r="I1143" s="32">
        <f t="shared" si="24"/>
        <v>3237</v>
      </c>
      <c r="J1143" s="75">
        <v>0</v>
      </c>
      <c r="K1143" s="32">
        <v>6987</v>
      </c>
      <c r="L1143" s="29">
        <v>0</v>
      </c>
      <c r="M1143" s="35">
        <f t="shared" si="25"/>
        <v>3851</v>
      </c>
      <c r="N1143" s="35">
        <f t="shared" si="26"/>
        <v>3136</v>
      </c>
      <c r="O1143" s="36">
        <f t="shared" si="22"/>
        <v>0.44883354801774722</v>
      </c>
    </row>
    <row r="1144" spans="1:15" x14ac:dyDescent="0.25">
      <c r="A1144" s="39">
        <v>120703</v>
      </c>
      <c r="B1144" s="30" t="s">
        <v>47</v>
      </c>
      <c r="C1144" s="73" t="s">
        <v>1150</v>
      </c>
      <c r="D1144" s="44" t="s">
        <v>1151</v>
      </c>
      <c r="E1144" s="78">
        <v>1789</v>
      </c>
      <c r="F1144" s="32">
        <v>1891</v>
      </c>
      <c r="G1144" s="32">
        <f t="shared" si="23"/>
        <v>102</v>
      </c>
      <c r="H1144" s="39">
        <v>935</v>
      </c>
      <c r="I1144" s="32">
        <f t="shared" si="24"/>
        <v>956</v>
      </c>
      <c r="J1144" s="75">
        <v>0.50560000000000005</v>
      </c>
      <c r="K1144" s="32">
        <v>1813</v>
      </c>
      <c r="L1144" s="56"/>
      <c r="M1144" s="34">
        <f t="shared" si="25"/>
        <v>935</v>
      </c>
      <c r="N1144" s="35">
        <f t="shared" si="26"/>
        <v>878</v>
      </c>
      <c r="O1144" s="36">
        <f t="shared" si="22"/>
        <v>0.48428019856591287</v>
      </c>
    </row>
    <row r="1145" spans="1:15" x14ac:dyDescent="0.25">
      <c r="A1145" s="39">
        <v>120704</v>
      </c>
      <c r="B1145" s="30" t="s">
        <v>47</v>
      </c>
      <c r="C1145" s="73" t="s">
        <v>1150</v>
      </c>
      <c r="D1145" s="44" t="s">
        <v>1152</v>
      </c>
      <c r="E1145" s="78">
        <v>5412</v>
      </c>
      <c r="F1145" s="32">
        <v>6019</v>
      </c>
      <c r="G1145" s="32">
        <f t="shared" si="23"/>
        <v>607</v>
      </c>
      <c r="H1145" s="32">
        <v>2681</v>
      </c>
      <c r="I1145" s="32">
        <f t="shared" si="24"/>
        <v>3338</v>
      </c>
      <c r="J1145" s="75">
        <v>0</v>
      </c>
      <c r="K1145" s="32">
        <v>5687</v>
      </c>
      <c r="L1145" s="56"/>
      <c r="M1145" s="35">
        <f t="shared" si="25"/>
        <v>2681</v>
      </c>
      <c r="N1145" s="35">
        <f t="shared" si="26"/>
        <v>3006</v>
      </c>
      <c r="O1145" s="36">
        <f t="shared" si="22"/>
        <v>0.52857394056620366</v>
      </c>
    </row>
    <row r="1146" spans="1:15" x14ac:dyDescent="0.25">
      <c r="A1146" s="39">
        <v>120705</v>
      </c>
      <c r="B1146" s="30" t="s">
        <v>47</v>
      </c>
      <c r="C1146" s="73" t="s">
        <v>1150</v>
      </c>
      <c r="D1146" s="44" t="s">
        <v>503</v>
      </c>
      <c r="E1146" s="78">
        <v>3006</v>
      </c>
      <c r="F1146" s="32">
        <v>3675</v>
      </c>
      <c r="G1146" s="32">
        <f t="shared" si="23"/>
        <v>669</v>
      </c>
      <c r="H1146" s="39">
        <v>547</v>
      </c>
      <c r="I1146" s="32">
        <f t="shared" si="24"/>
        <v>3128</v>
      </c>
      <c r="J1146" s="75">
        <v>0.85119999999999996</v>
      </c>
      <c r="K1146" s="32">
        <v>3675</v>
      </c>
      <c r="L1146" s="29">
        <v>3128</v>
      </c>
      <c r="M1146" s="34">
        <f t="shared" si="25"/>
        <v>3675</v>
      </c>
      <c r="N1146" s="35">
        <f t="shared" si="26"/>
        <v>0</v>
      </c>
      <c r="O1146" s="36">
        <f t="shared" si="22"/>
        <v>0</v>
      </c>
    </row>
    <row r="1147" spans="1:15" x14ac:dyDescent="0.25">
      <c r="A1147" s="39">
        <v>120706</v>
      </c>
      <c r="B1147" s="30" t="s">
        <v>47</v>
      </c>
      <c r="C1147" s="73" t="s">
        <v>1150</v>
      </c>
      <c r="D1147" s="44" t="s">
        <v>866</v>
      </c>
      <c r="E1147" s="78">
        <v>2659</v>
      </c>
      <c r="F1147" s="32">
        <v>2807</v>
      </c>
      <c r="G1147" s="32">
        <f t="shared" si="23"/>
        <v>148</v>
      </c>
      <c r="H1147" s="32">
        <v>2148</v>
      </c>
      <c r="I1147" s="32">
        <f t="shared" si="24"/>
        <v>659</v>
      </c>
      <c r="J1147" s="75">
        <v>0.23480000000000001</v>
      </c>
      <c r="K1147" s="32">
        <v>2658</v>
      </c>
      <c r="L1147" s="56"/>
      <c r="M1147" s="35">
        <f t="shared" si="25"/>
        <v>2148</v>
      </c>
      <c r="N1147" s="35">
        <f t="shared" si="26"/>
        <v>510</v>
      </c>
      <c r="O1147" s="36">
        <f t="shared" si="22"/>
        <v>0.19187358916478556</v>
      </c>
    </row>
    <row r="1148" spans="1:15" x14ac:dyDescent="0.25">
      <c r="A1148" s="39">
        <v>120707</v>
      </c>
      <c r="B1148" s="30" t="s">
        <v>47</v>
      </c>
      <c r="C1148" s="73" t="s">
        <v>1150</v>
      </c>
      <c r="D1148" s="44" t="s">
        <v>1153</v>
      </c>
      <c r="E1148" s="78">
        <v>2929</v>
      </c>
      <c r="F1148" s="32">
        <v>3253</v>
      </c>
      <c r="G1148" s="32">
        <f t="shared" si="23"/>
        <v>324</v>
      </c>
      <c r="H1148" s="32">
        <v>1946</v>
      </c>
      <c r="I1148" s="32">
        <f t="shared" si="24"/>
        <v>1307</v>
      </c>
      <c r="J1148" s="75">
        <v>0</v>
      </c>
      <c r="K1148" s="32">
        <v>3006</v>
      </c>
      <c r="L1148" s="56"/>
      <c r="M1148" s="35">
        <f t="shared" si="25"/>
        <v>1946</v>
      </c>
      <c r="N1148" s="35">
        <f t="shared" si="26"/>
        <v>1060</v>
      </c>
      <c r="O1148" s="36">
        <f t="shared" si="22"/>
        <v>0.35262807717897537</v>
      </c>
    </row>
    <row r="1149" spans="1:15" x14ac:dyDescent="0.25">
      <c r="A1149" s="39">
        <v>120708</v>
      </c>
      <c r="B1149" s="30" t="s">
        <v>47</v>
      </c>
      <c r="C1149" s="73" t="s">
        <v>1150</v>
      </c>
      <c r="D1149" s="44" t="s">
        <v>1154</v>
      </c>
      <c r="E1149" s="78">
        <v>928</v>
      </c>
      <c r="F1149" s="32">
        <v>1008</v>
      </c>
      <c r="G1149" s="32">
        <f t="shared" si="23"/>
        <v>80</v>
      </c>
      <c r="H1149" s="39">
        <v>96</v>
      </c>
      <c r="I1149" s="32">
        <f t="shared" si="24"/>
        <v>912</v>
      </c>
      <c r="J1149" s="75">
        <v>0.90480000000000005</v>
      </c>
      <c r="K1149" s="39">
        <v>895</v>
      </c>
      <c r="L1149" s="56"/>
      <c r="M1149" s="34">
        <f t="shared" si="25"/>
        <v>96</v>
      </c>
      <c r="N1149" s="34">
        <f t="shared" si="26"/>
        <v>799</v>
      </c>
      <c r="O1149" s="36">
        <f t="shared" si="22"/>
        <v>0.89273743016759777</v>
      </c>
    </row>
    <row r="1150" spans="1:15" x14ac:dyDescent="0.25">
      <c r="A1150" s="39">
        <v>120709</v>
      </c>
      <c r="B1150" s="30" t="s">
        <v>47</v>
      </c>
      <c r="C1150" s="73" t="s">
        <v>1150</v>
      </c>
      <c r="D1150" s="44" t="s">
        <v>1155</v>
      </c>
      <c r="E1150" s="78">
        <v>4328</v>
      </c>
      <c r="F1150" s="32">
        <v>4583</v>
      </c>
      <c r="G1150" s="32">
        <f t="shared" si="23"/>
        <v>255</v>
      </c>
      <c r="H1150" s="32">
        <v>1393</v>
      </c>
      <c r="I1150" s="32">
        <f t="shared" si="24"/>
        <v>3190</v>
      </c>
      <c r="J1150" s="75">
        <v>0.69610000000000005</v>
      </c>
      <c r="K1150" s="32">
        <v>4470</v>
      </c>
      <c r="L1150" s="56"/>
      <c r="M1150" s="35">
        <f t="shared" si="25"/>
        <v>1393</v>
      </c>
      <c r="N1150" s="35">
        <f t="shared" si="26"/>
        <v>3077</v>
      </c>
      <c r="O1150" s="36">
        <f t="shared" si="22"/>
        <v>0.68836689038031318</v>
      </c>
    </row>
    <row r="1151" spans="1:15" x14ac:dyDescent="0.25">
      <c r="A1151" s="39">
        <v>120801</v>
      </c>
      <c r="B1151" s="30" t="s">
        <v>47</v>
      </c>
      <c r="C1151" s="73" t="s">
        <v>869</v>
      </c>
      <c r="D1151" s="44" t="s">
        <v>1156</v>
      </c>
      <c r="E1151" s="78">
        <v>2243</v>
      </c>
      <c r="F1151" s="32">
        <v>2757</v>
      </c>
      <c r="G1151" s="32">
        <f t="shared" si="23"/>
        <v>514</v>
      </c>
      <c r="H1151" s="32">
        <v>2023</v>
      </c>
      <c r="I1151" s="32">
        <f t="shared" si="24"/>
        <v>734</v>
      </c>
      <c r="J1151" s="75">
        <v>0</v>
      </c>
      <c r="K1151" s="32">
        <v>2765</v>
      </c>
      <c r="L1151" s="56"/>
      <c r="M1151" s="35">
        <f t="shared" si="25"/>
        <v>2023</v>
      </c>
      <c r="N1151" s="35">
        <f t="shared" si="26"/>
        <v>742</v>
      </c>
      <c r="O1151" s="36">
        <f t="shared" si="22"/>
        <v>0.26835443037974682</v>
      </c>
    </row>
    <row r="1152" spans="1:15" x14ac:dyDescent="0.25">
      <c r="A1152" s="39">
        <v>120802</v>
      </c>
      <c r="B1152" s="30" t="s">
        <v>47</v>
      </c>
      <c r="C1152" s="73" t="s">
        <v>869</v>
      </c>
      <c r="D1152" s="44" t="s">
        <v>1157</v>
      </c>
      <c r="E1152" s="77">
        <v>632</v>
      </c>
      <c r="F1152" s="39">
        <v>683</v>
      </c>
      <c r="G1152" s="39">
        <f t="shared" si="23"/>
        <v>51</v>
      </c>
      <c r="H1152" s="39">
        <v>308</v>
      </c>
      <c r="I1152" s="39">
        <f t="shared" si="24"/>
        <v>375</v>
      </c>
      <c r="J1152" s="75">
        <v>0.54900000000000004</v>
      </c>
      <c r="K1152" s="39">
        <v>665</v>
      </c>
      <c r="L1152" s="56"/>
      <c r="M1152" s="34">
        <f t="shared" si="25"/>
        <v>308</v>
      </c>
      <c r="N1152" s="34">
        <f t="shared" si="26"/>
        <v>357</v>
      </c>
      <c r="O1152" s="36">
        <f t="shared" si="22"/>
        <v>0.5368421052631579</v>
      </c>
    </row>
    <row r="1153" spans="1:15" x14ac:dyDescent="0.25">
      <c r="A1153" s="39">
        <v>120803</v>
      </c>
      <c r="B1153" s="30" t="s">
        <v>47</v>
      </c>
      <c r="C1153" s="73" t="s">
        <v>869</v>
      </c>
      <c r="D1153" s="44" t="s">
        <v>1158</v>
      </c>
      <c r="E1153" s="78">
        <v>1210</v>
      </c>
      <c r="F1153" s="32">
        <v>2134</v>
      </c>
      <c r="G1153" s="32">
        <f t="shared" si="23"/>
        <v>924</v>
      </c>
      <c r="H1153" s="32">
        <v>1052</v>
      </c>
      <c r="I1153" s="32">
        <f t="shared" si="24"/>
        <v>1082</v>
      </c>
      <c r="J1153" s="75">
        <v>0</v>
      </c>
      <c r="K1153" s="32">
        <v>2176</v>
      </c>
      <c r="L1153" s="56"/>
      <c r="M1153" s="35">
        <f t="shared" si="25"/>
        <v>1052</v>
      </c>
      <c r="N1153" s="35">
        <f t="shared" si="26"/>
        <v>1124</v>
      </c>
      <c r="O1153" s="36">
        <f t="shared" si="22"/>
        <v>0.51654411764705888</v>
      </c>
    </row>
    <row r="1154" spans="1:15" x14ac:dyDescent="0.25">
      <c r="A1154" s="39">
        <v>120804</v>
      </c>
      <c r="B1154" s="30" t="s">
        <v>47</v>
      </c>
      <c r="C1154" s="73" t="s">
        <v>869</v>
      </c>
      <c r="D1154" s="44" t="s">
        <v>1159</v>
      </c>
      <c r="E1154" s="77">
        <v>681</v>
      </c>
      <c r="F1154" s="39">
        <v>816</v>
      </c>
      <c r="G1154" s="39">
        <f t="shared" si="23"/>
        <v>135</v>
      </c>
      <c r="H1154" s="39">
        <v>437</v>
      </c>
      <c r="I1154" s="39">
        <f t="shared" si="24"/>
        <v>379</v>
      </c>
      <c r="J1154" s="75">
        <v>0.46450000000000002</v>
      </c>
      <c r="K1154" s="39">
        <v>784</v>
      </c>
      <c r="L1154" s="56"/>
      <c r="M1154" s="34">
        <f t="shared" si="25"/>
        <v>437</v>
      </c>
      <c r="N1154" s="34">
        <f t="shared" si="26"/>
        <v>347</v>
      </c>
      <c r="O1154" s="36">
        <f t="shared" si="22"/>
        <v>0.44260204081632654</v>
      </c>
    </row>
    <row r="1155" spans="1:15" x14ac:dyDescent="0.25">
      <c r="A1155" s="39">
        <v>120805</v>
      </c>
      <c r="B1155" s="30" t="s">
        <v>47</v>
      </c>
      <c r="C1155" s="73" t="s">
        <v>869</v>
      </c>
      <c r="D1155" s="44" t="s">
        <v>1160</v>
      </c>
      <c r="E1155" s="78">
        <v>762</v>
      </c>
      <c r="F1155" s="32">
        <v>1473</v>
      </c>
      <c r="G1155" s="32">
        <f t="shared" si="23"/>
        <v>711</v>
      </c>
      <c r="H1155" s="39">
        <v>688</v>
      </c>
      <c r="I1155" s="32">
        <f t="shared" si="24"/>
        <v>785</v>
      </c>
      <c r="J1155" s="75">
        <v>0.53290000000000004</v>
      </c>
      <c r="K1155" s="32">
        <v>1530</v>
      </c>
      <c r="L1155" s="56"/>
      <c r="M1155" s="34">
        <f t="shared" si="25"/>
        <v>688</v>
      </c>
      <c r="N1155" s="35">
        <f t="shared" si="26"/>
        <v>842</v>
      </c>
      <c r="O1155" s="36">
        <f t="shared" si="22"/>
        <v>0.55032679738562096</v>
      </c>
    </row>
    <row r="1156" spans="1:15" x14ac:dyDescent="0.25">
      <c r="A1156" s="39">
        <v>120806</v>
      </c>
      <c r="B1156" s="30" t="s">
        <v>47</v>
      </c>
      <c r="C1156" s="73" t="s">
        <v>869</v>
      </c>
      <c r="D1156" s="44" t="s">
        <v>664</v>
      </c>
      <c r="E1156" s="78">
        <v>1518</v>
      </c>
      <c r="F1156" s="32">
        <v>1665</v>
      </c>
      <c r="G1156" s="32">
        <f t="shared" si="23"/>
        <v>147</v>
      </c>
      <c r="H1156" s="32">
        <v>1218</v>
      </c>
      <c r="I1156" s="32">
        <f t="shared" si="24"/>
        <v>447</v>
      </c>
      <c r="J1156" s="75">
        <v>0.26850000000000002</v>
      </c>
      <c r="K1156" s="32">
        <v>1644</v>
      </c>
      <c r="L1156" s="56"/>
      <c r="M1156" s="35">
        <f t="shared" si="25"/>
        <v>1218</v>
      </c>
      <c r="N1156" s="35">
        <f t="shared" si="26"/>
        <v>426</v>
      </c>
      <c r="O1156" s="36">
        <f t="shared" si="22"/>
        <v>0.25912408759124089</v>
      </c>
    </row>
    <row r="1157" spans="1:15" x14ac:dyDescent="0.25">
      <c r="A1157" s="39">
        <v>120807</v>
      </c>
      <c r="B1157" s="30" t="s">
        <v>47</v>
      </c>
      <c r="C1157" s="73" t="s">
        <v>869</v>
      </c>
      <c r="D1157" s="44" t="s">
        <v>1864</v>
      </c>
      <c r="E1157" s="78">
        <v>703</v>
      </c>
      <c r="F1157" s="32">
        <v>1057</v>
      </c>
      <c r="G1157" s="32">
        <f t="shared" si="23"/>
        <v>354</v>
      </c>
      <c r="H1157" s="39">
        <v>546</v>
      </c>
      <c r="I1157" s="32">
        <f t="shared" si="24"/>
        <v>511</v>
      </c>
      <c r="J1157" s="75">
        <v>0.4834</v>
      </c>
      <c r="K1157" s="32">
        <v>1003</v>
      </c>
      <c r="L1157" s="56"/>
      <c r="M1157" s="34">
        <f t="shared" si="25"/>
        <v>546</v>
      </c>
      <c r="N1157" s="35">
        <f t="shared" si="26"/>
        <v>457</v>
      </c>
      <c r="O1157" s="36">
        <f t="shared" si="22"/>
        <v>0.4556331006979063</v>
      </c>
    </row>
    <row r="1158" spans="1:15" x14ac:dyDescent="0.25">
      <c r="A1158" s="39">
        <v>120808</v>
      </c>
      <c r="B1158" s="30" t="s">
        <v>47</v>
      </c>
      <c r="C1158" s="73" t="s">
        <v>869</v>
      </c>
      <c r="D1158" s="44" t="s">
        <v>1162</v>
      </c>
      <c r="E1158" s="77">
        <v>19</v>
      </c>
      <c r="F1158" s="39">
        <v>21</v>
      </c>
      <c r="G1158" s="39">
        <f t="shared" si="23"/>
        <v>2</v>
      </c>
      <c r="H1158" s="39">
        <v>0</v>
      </c>
      <c r="I1158" s="39">
        <f t="shared" si="24"/>
        <v>21</v>
      </c>
      <c r="J1158" s="75">
        <v>1</v>
      </c>
      <c r="K1158" s="39">
        <v>20</v>
      </c>
      <c r="L1158" s="56"/>
      <c r="M1158" s="34">
        <f t="shared" si="25"/>
        <v>0</v>
      </c>
      <c r="N1158" s="34">
        <f t="shared" si="26"/>
        <v>20</v>
      </c>
      <c r="O1158" s="36">
        <f t="shared" si="22"/>
        <v>1</v>
      </c>
    </row>
    <row r="1159" spans="1:15" x14ac:dyDescent="0.25">
      <c r="A1159" s="39">
        <v>120809</v>
      </c>
      <c r="B1159" s="30" t="s">
        <v>47</v>
      </c>
      <c r="C1159" s="73" t="s">
        <v>869</v>
      </c>
      <c r="D1159" s="44" t="s">
        <v>1163</v>
      </c>
      <c r="E1159" s="77">
        <v>623</v>
      </c>
      <c r="F1159" s="39">
        <v>725</v>
      </c>
      <c r="G1159" s="39">
        <f t="shared" si="23"/>
        <v>102</v>
      </c>
      <c r="H1159" s="39">
        <v>173</v>
      </c>
      <c r="I1159" s="39">
        <f t="shared" si="24"/>
        <v>552</v>
      </c>
      <c r="J1159" s="75">
        <v>0.76139999999999997</v>
      </c>
      <c r="K1159" s="39">
        <v>710</v>
      </c>
      <c r="L1159" s="56"/>
      <c r="M1159" s="34">
        <f t="shared" si="25"/>
        <v>173</v>
      </c>
      <c r="N1159" s="34">
        <f t="shared" si="26"/>
        <v>537</v>
      </c>
      <c r="O1159" s="36">
        <f t="shared" si="22"/>
        <v>0.75633802816901408</v>
      </c>
    </row>
    <row r="1160" spans="1:15" x14ac:dyDescent="0.25">
      <c r="A1160" s="39">
        <v>120810</v>
      </c>
      <c r="B1160" s="30" t="s">
        <v>47</v>
      </c>
      <c r="C1160" s="73" t="s">
        <v>869</v>
      </c>
      <c r="D1160" s="44" t="s">
        <v>869</v>
      </c>
      <c r="E1160" s="78">
        <v>1158</v>
      </c>
      <c r="F1160" s="32">
        <v>1869</v>
      </c>
      <c r="G1160" s="32">
        <f t="shared" si="23"/>
        <v>711</v>
      </c>
      <c r="H1160" s="32">
        <v>1091</v>
      </c>
      <c r="I1160" s="32">
        <f t="shared" si="24"/>
        <v>778</v>
      </c>
      <c r="J1160" s="75">
        <v>0</v>
      </c>
      <c r="K1160" s="32">
        <v>1786</v>
      </c>
      <c r="L1160" s="56"/>
      <c r="M1160" s="35">
        <f t="shared" si="25"/>
        <v>1091</v>
      </c>
      <c r="N1160" s="35">
        <f t="shared" si="26"/>
        <v>695</v>
      </c>
      <c r="O1160" s="36">
        <f t="shared" si="22"/>
        <v>0.38913773796192608</v>
      </c>
    </row>
    <row r="1161" spans="1:15" x14ac:dyDescent="0.25">
      <c r="A1161" s="39">
        <v>120901</v>
      </c>
      <c r="B1161" s="30" t="s">
        <v>47</v>
      </c>
      <c r="C1161" s="73" t="s">
        <v>1164</v>
      </c>
      <c r="D1161" s="44" t="s">
        <v>1164</v>
      </c>
      <c r="E1161" s="78">
        <v>6343</v>
      </c>
      <c r="F1161" s="32">
        <v>6882</v>
      </c>
      <c r="G1161" s="32">
        <f t="shared" si="23"/>
        <v>539</v>
      </c>
      <c r="H1161" s="32">
        <v>2499</v>
      </c>
      <c r="I1161" s="32">
        <f t="shared" si="24"/>
        <v>4383</v>
      </c>
      <c r="J1161" s="75">
        <v>0.63690000000000002</v>
      </c>
      <c r="K1161" s="32">
        <v>6863</v>
      </c>
      <c r="L1161" s="56"/>
      <c r="M1161" s="35">
        <f t="shared" si="25"/>
        <v>2499</v>
      </c>
      <c r="N1161" s="35">
        <f t="shared" si="26"/>
        <v>4364</v>
      </c>
      <c r="O1161" s="36">
        <f t="shared" si="22"/>
        <v>0.63587352469765412</v>
      </c>
    </row>
    <row r="1162" spans="1:15" x14ac:dyDescent="0.25">
      <c r="A1162" s="39">
        <v>120902</v>
      </c>
      <c r="B1162" s="30" t="s">
        <v>47</v>
      </c>
      <c r="C1162" s="73" t="s">
        <v>1164</v>
      </c>
      <c r="D1162" s="44" t="s">
        <v>1165</v>
      </c>
      <c r="E1162" s="78">
        <v>2705</v>
      </c>
      <c r="F1162" s="32">
        <v>2887</v>
      </c>
      <c r="G1162" s="32">
        <f t="shared" si="23"/>
        <v>182</v>
      </c>
      <c r="H1162" s="39">
        <v>819</v>
      </c>
      <c r="I1162" s="32">
        <f t="shared" si="24"/>
        <v>2068</v>
      </c>
      <c r="J1162" s="75">
        <v>0</v>
      </c>
      <c r="K1162" s="32">
        <v>2836</v>
      </c>
      <c r="L1162" s="56"/>
      <c r="M1162" s="34">
        <f t="shared" si="25"/>
        <v>819</v>
      </c>
      <c r="N1162" s="35">
        <f t="shared" si="26"/>
        <v>2017</v>
      </c>
      <c r="O1162" s="36">
        <f t="shared" si="22"/>
        <v>0.71121297602256695</v>
      </c>
    </row>
    <row r="1163" spans="1:15" x14ac:dyDescent="0.25">
      <c r="A1163" s="39">
        <v>120903</v>
      </c>
      <c r="B1163" s="30" t="s">
        <v>47</v>
      </c>
      <c r="C1163" s="73" t="s">
        <v>1164</v>
      </c>
      <c r="D1163" s="44" t="s">
        <v>1166</v>
      </c>
      <c r="E1163" s="77">
        <v>731</v>
      </c>
      <c r="F1163" s="39">
        <v>733</v>
      </c>
      <c r="G1163" s="39">
        <f t="shared" si="23"/>
        <v>2</v>
      </c>
      <c r="H1163" s="39">
        <v>170</v>
      </c>
      <c r="I1163" s="39">
        <f t="shared" si="24"/>
        <v>563</v>
      </c>
      <c r="J1163" s="75">
        <v>0.7681</v>
      </c>
      <c r="K1163" s="81">
        <v>689</v>
      </c>
      <c r="L1163" s="56"/>
      <c r="M1163" s="34">
        <f t="shared" si="25"/>
        <v>170</v>
      </c>
      <c r="N1163" s="34">
        <f t="shared" si="26"/>
        <v>519</v>
      </c>
      <c r="O1163" s="36">
        <f t="shared" si="22"/>
        <v>0.75326560232220607</v>
      </c>
    </row>
    <row r="1164" spans="1:15" x14ac:dyDescent="0.25">
      <c r="A1164" s="39">
        <v>120904</v>
      </c>
      <c r="B1164" s="30" t="s">
        <v>47</v>
      </c>
      <c r="C1164" s="73" t="s">
        <v>1164</v>
      </c>
      <c r="D1164" s="44" t="s">
        <v>1167</v>
      </c>
      <c r="E1164" s="78">
        <v>2868</v>
      </c>
      <c r="F1164" s="32">
        <v>3093</v>
      </c>
      <c r="G1164" s="32">
        <f t="shared" si="23"/>
        <v>225</v>
      </c>
      <c r="H1164" s="32">
        <v>1983</v>
      </c>
      <c r="I1164" s="32">
        <f t="shared" si="24"/>
        <v>1110</v>
      </c>
      <c r="J1164" s="75">
        <v>0.3589</v>
      </c>
      <c r="K1164" s="65">
        <v>3093</v>
      </c>
      <c r="L1164" s="29">
        <v>0</v>
      </c>
      <c r="M1164" s="35">
        <f t="shared" si="25"/>
        <v>1983</v>
      </c>
      <c r="N1164" s="35">
        <f t="shared" si="26"/>
        <v>1110</v>
      </c>
      <c r="O1164" s="36">
        <f t="shared" si="22"/>
        <v>0.35887487875848689</v>
      </c>
    </row>
    <row r="1165" spans="1:15" x14ac:dyDescent="0.25">
      <c r="A1165" s="39">
        <v>120905</v>
      </c>
      <c r="B1165" s="30" t="s">
        <v>47</v>
      </c>
      <c r="C1165" s="73" t="s">
        <v>1164</v>
      </c>
      <c r="D1165" s="44" t="s">
        <v>1168</v>
      </c>
      <c r="E1165" s="78">
        <v>2296</v>
      </c>
      <c r="F1165" s="32">
        <v>3663</v>
      </c>
      <c r="G1165" s="32">
        <f t="shared" si="23"/>
        <v>1367</v>
      </c>
      <c r="H1165" s="39">
        <v>851</v>
      </c>
      <c r="I1165" s="32">
        <f t="shared" si="24"/>
        <v>2812</v>
      </c>
      <c r="J1165" s="75">
        <v>0.76770000000000005</v>
      </c>
      <c r="K1165" s="32">
        <v>3935</v>
      </c>
      <c r="L1165" s="56"/>
      <c r="M1165" s="34">
        <f t="shared" si="25"/>
        <v>851</v>
      </c>
      <c r="N1165" s="35">
        <f t="shared" si="26"/>
        <v>3084</v>
      </c>
      <c r="O1165" s="36">
        <f t="shared" si="22"/>
        <v>0.78373570520965696</v>
      </c>
    </row>
    <row r="1166" spans="1:15" x14ac:dyDescent="0.25">
      <c r="A1166" s="39">
        <v>120906</v>
      </c>
      <c r="B1166" s="30" t="s">
        <v>47</v>
      </c>
      <c r="C1166" s="73" t="s">
        <v>1164</v>
      </c>
      <c r="D1166" s="44" t="s">
        <v>1169</v>
      </c>
      <c r="E1166" s="78">
        <v>2218</v>
      </c>
      <c r="F1166" s="32">
        <v>2325</v>
      </c>
      <c r="G1166" s="32">
        <f t="shared" si="23"/>
        <v>107</v>
      </c>
      <c r="H1166" s="39">
        <v>654</v>
      </c>
      <c r="I1166" s="32">
        <f t="shared" si="24"/>
        <v>1671</v>
      </c>
      <c r="J1166" s="75">
        <v>0.71870000000000001</v>
      </c>
      <c r="K1166" s="32">
        <v>2314</v>
      </c>
      <c r="L1166" s="56"/>
      <c r="M1166" s="34">
        <f t="shared" si="25"/>
        <v>654</v>
      </c>
      <c r="N1166" s="35">
        <f t="shared" si="26"/>
        <v>1660</v>
      </c>
      <c r="O1166" s="36">
        <f t="shared" si="22"/>
        <v>0.71737251512532407</v>
      </c>
    </row>
    <row r="1167" spans="1:15" x14ac:dyDescent="0.25">
      <c r="A1167" s="39">
        <v>120907</v>
      </c>
      <c r="B1167" s="30" t="s">
        <v>47</v>
      </c>
      <c r="C1167" s="73" t="s">
        <v>1164</v>
      </c>
      <c r="D1167" s="44" t="s">
        <v>1170</v>
      </c>
      <c r="E1167" s="78">
        <v>2558</v>
      </c>
      <c r="F1167" s="32">
        <v>2680</v>
      </c>
      <c r="G1167" s="32">
        <f t="shared" si="23"/>
        <v>122</v>
      </c>
      <c r="H1167" s="39">
        <v>179</v>
      </c>
      <c r="I1167" s="32">
        <f t="shared" si="24"/>
        <v>2501</v>
      </c>
      <c r="J1167" s="75">
        <v>0.93320000000000003</v>
      </c>
      <c r="K1167" s="32">
        <v>2598</v>
      </c>
      <c r="L1167" s="56"/>
      <c r="M1167" s="34">
        <f t="shared" si="25"/>
        <v>179</v>
      </c>
      <c r="N1167" s="35">
        <f t="shared" si="26"/>
        <v>2419</v>
      </c>
      <c r="O1167" s="36">
        <f t="shared" si="22"/>
        <v>0.93110084680523475</v>
      </c>
    </row>
    <row r="1168" spans="1:15" x14ac:dyDescent="0.25">
      <c r="A1168" s="39">
        <v>120908</v>
      </c>
      <c r="B1168" s="30" t="s">
        <v>47</v>
      </c>
      <c r="C1168" s="73" t="s">
        <v>1164</v>
      </c>
      <c r="D1168" s="44" t="s">
        <v>1171</v>
      </c>
      <c r="E1168" s="77"/>
      <c r="F1168" s="39">
        <v>0</v>
      </c>
      <c r="G1168" s="39">
        <f t="shared" si="23"/>
        <v>0</v>
      </c>
      <c r="H1168" s="39">
        <v>0</v>
      </c>
      <c r="I1168" s="39">
        <f t="shared" si="24"/>
        <v>0</v>
      </c>
      <c r="J1168" s="39" t="s">
        <v>1834</v>
      </c>
      <c r="K1168" s="39">
        <v>0</v>
      </c>
      <c r="L1168" s="56"/>
      <c r="M1168" s="34">
        <f t="shared" si="25"/>
        <v>0</v>
      </c>
      <c r="N1168" s="34">
        <f t="shared" si="26"/>
        <v>0</v>
      </c>
      <c r="O1168" s="36" t="e">
        <f t="shared" si="22"/>
        <v>#DIV/0!</v>
      </c>
    </row>
    <row r="1169" spans="1:15" x14ac:dyDescent="0.25">
      <c r="A1169" s="39">
        <v>120909</v>
      </c>
      <c r="B1169" s="30" t="s">
        <v>47</v>
      </c>
      <c r="C1169" s="73" t="s">
        <v>1164</v>
      </c>
      <c r="D1169" s="44" t="s">
        <v>1172</v>
      </c>
      <c r="E1169" s="78">
        <v>2509</v>
      </c>
      <c r="F1169" s="32">
        <v>2708</v>
      </c>
      <c r="G1169" s="32">
        <f t="shared" si="23"/>
        <v>199</v>
      </c>
      <c r="H1169" s="39">
        <v>537</v>
      </c>
      <c r="I1169" s="32">
        <f t="shared" si="24"/>
        <v>2171</v>
      </c>
      <c r="J1169" s="75">
        <v>0</v>
      </c>
      <c r="K1169" s="32">
        <v>2652</v>
      </c>
      <c r="L1169" s="56"/>
      <c r="M1169" s="34">
        <f t="shared" si="25"/>
        <v>537</v>
      </c>
      <c r="N1169" s="35">
        <f t="shared" si="26"/>
        <v>2115</v>
      </c>
      <c r="O1169" s="36">
        <f t="shared" si="22"/>
        <v>0.79751131221719462</v>
      </c>
    </row>
    <row r="1170" spans="1:15" x14ac:dyDescent="0.25">
      <c r="A1170" s="39">
        <v>130101</v>
      </c>
      <c r="B1170" s="30" t="s">
        <v>48</v>
      </c>
      <c r="C1170" s="73" t="s">
        <v>1173</v>
      </c>
      <c r="D1170" s="44" t="s">
        <v>1173</v>
      </c>
      <c r="E1170" s="77">
        <v>131</v>
      </c>
      <c r="F1170" s="39">
        <v>134</v>
      </c>
      <c r="G1170" s="39">
        <f t="shared" si="23"/>
        <v>3</v>
      </c>
      <c r="H1170" s="39">
        <v>129</v>
      </c>
      <c r="I1170" s="39">
        <f t="shared" si="24"/>
        <v>5</v>
      </c>
      <c r="J1170" s="75">
        <v>3.73E-2</v>
      </c>
      <c r="K1170" s="39">
        <v>131</v>
      </c>
      <c r="L1170" s="56"/>
      <c r="M1170" s="34">
        <f t="shared" si="25"/>
        <v>129</v>
      </c>
      <c r="N1170" s="34">
        <f t="shared" si="26"/>
        <v>2</v>
      </c>
      <c r="O1170" s="36">
        <f t="shared" si="22"/>
        <v>1.5267175572519083E-2</v>
      </c>
    </row>
    <row r="1171" spans="1:15" x14ac:dyDescent="0.25">
      <c r="A1171" s="39">
        <v>130102</v>
      </c>
      <c r="B1171" s="30" t="s">
        <v>48</v>
      </c>
      <c r="C1171" s="73" t="s">
        <v>1173</v>
      </c>
      <c r="D1171" s="44" t="s">
        <v>390</v>
      </c>
      <c r="E1171" s="77"/>
      <c r="F1171" s="39">
        <v>0</v>
      </c>
      <c r="G1171" s="39">
        <f t="shared" si="23"/>
        <v>0</v>
      </c>
      <c r="H1171" s="39">
        <v>0</v>
      </c>
      <c r="I1171" s="39">
        <f t="shared" si="24"/>
        <v>0</v>
      </c>
      <c r="J1171" s="39" t="s">
        <v>1834</v>
      </c>
      <c r="K1171" s="39">
        <v>0</v>
      </c>
      <c r="L1171" s="56"/>
      <c r="M1171" s="34">
        <f t="shared" si="25"/>
        <v>0</v>
      </c>
      <c r="N1171" s="34">
        <f t="shared" si="26"/>
        <v>0</v>
      </c>
      <c r="O1171" s="36" t="e">
        <f t="shared" si="22"/>
        <v>#DIV/0!</v>
      </c>
    </row>
    <row r="1172" spans="1:15" x14ac:dyDescent="0.25">
      <c r="A1172" s="39">
        <v>130103</v>
      </c>
      <c r="B1172" s="30" t="s">
        <v>48</v>
      </c>
      <c r="C1172" s="73" t="s">
        <v>1173</v>
      </c>
      <c r="D1172" s="44" t="s">
        <v>1174</v>
      </c>
      <c r="E1172" s="77"/>
      <c r="F1172" s="39">
        <v>0</v>
      </c>
      <c r="G1172" s="39">
        <f t="shared" si="23"/>
        <v>0</v>
      </c>
      <c r="H1172" s="39">
        <v>0</v>
      </c>
      <c r="I1172" s="39">
        <f t="shared" si="24"/>
        <v>0</v>
      </c>
      <c r="J1172" s="39" t="s">
        <v>1834</v>
      </c>
      <c r="K1172" s="39">
        <v>0</v>
      </c>
      <c r="L1172" s="56"/>
      <c r="M1172" s="34">
        <f t="shared" si="25"/>
        <v>0</v>
      </c>
      <c r="N1172" s="34">
        <f t="shared" si="26"/>
        <v>0</v>
      </c>
      <c r="O1172" s="36" t="e">
        <f t="shared" si="22"/>
        <v>#DIV/0!</v>
      </c>
    </row>
    <row r="1173" spans="1:15" x14ac:dyDescent="0.25">
      <c r="A1173" s="39">
        <v>130104</v>
      </c>
      <c r="B1173" s="30" t="s">
        <v>48</v>
      </c>
      <c r="C1173" s="73" t="s">
        <v>1173</v>
      </c>
      <c r="D1173" s="44" t="s">
        <v>1175</v>
      </c>
      <c r="E1173" s="78">
        <v>1425</v>
      </c>
      <c r="F1173" s="32">
        <v>1785</v>
      </c>
      <c r="G1173" s="32">
        <f t="shared" si="23"/>
        <v>360</v>
      </c>
      <c r="H1173" s="39">
        <v>602</v>
      </c>
      <c r="I1173" s="32">
        <f t="shared" si="24"/>
        <v>1183</v>
      </c>
      <c r="J1173" s="75">
        <v>0</v>
      </c>
      <c r="K1173" s="32">
        <v>1807</v>
      </c>
      <c r="L1173" s="56"/>
      <c r="M1173" s="34">
        <f t="shared" si="25"/>
        <v>602</v>
      </c>
      <c r="N1173" s="35">
        <f t="shared" si="26"/>
        <v>1205</v>
      </c>
      <c r="O1173" s="36">
        <f t="shared" si="22"/>
        <v>0.6668511344770337</v>
      </c>
    </row>
    <row r="1174" spans="1:15" x14ac:dyDescent="0.25">
      <c r="A1174" s="39">
        <v>130105</v>
      </c>
      <c r="B1174" s="30" t="s">
        <v>48</v>
      </c>
      <c r="C1174" s="73" t="s">
        <v>1173</v>
      </c>
      <c r="D1174" s="44" t="s">
        <v>738</v>
      </c>
      <c r="E1174" s="77"/>
      <c r="F1174" s="39">
        <v>0</v>
      </c>
      <c r="G1174" s="39">
        <f t="shared" si="23"/>
        <v>0</v>
      </c>
      <c r="H1174" s="39">
        <v>0</v>
      </c>
      <c r="I1174" s="39">
        <f t="shared" si="24"/>
        <v>0</v>
      </c>
      <c r="J1174" s="39" t="s">
        <v>1834</v>
      </c>
      <c r="K1174" s="39">
        <v>0</v>
      </c>
      <c r="L1174" s="29">
        <v>0</v>
      </c>
      <c r="M1174" s="34">
        <f t="shared" si="25"/>
        <v>0</v>
      </c>
      <c r="N1174" s="34">
        <f t="shared" si="26"/>
        <v>0</v>
      </c>
      <c r="O1174" s="36" t="e">
        <f t="shared" si="22"/>
        <v>#DIV/0!</v>
      </c>
    </row>
    <row r="1175" spans="1:15" x14ac:dyDescent="0.25">
      <c r="A1175" s="39">
        <v>130106</v>
      </c>
      <c r="B1175" s="30" t="s">
        <v>48</v>
      </c>
      <c r="C1175" s="73" t="s">
        <v>1173</v>
      </c>
      <c r="D1175" s="44" t="s">
        <v>1176</v>
      </c>
      <c r="E1175" s="78">
        <v>11304</v>
      </c>
      <c r="F1175" s="32">
        <v>12642</v>
      </c>
      <c r="G1175" s="32">
        <f t="shared" si="23"/>
        <v>1338</v>
      </c>
      <c r="H1175" s="32">
        <v>5534</v>
      </c>
      <c r="I1175" s="32">
        <f t="shared" si="24"/>
        <v>7108</v>
      </c>
      <c r="J1175" s="75">
        <v>0.56230000000000002</v>
      </c>
      <c r="K1175" s="32">
        <v>12864</v>
      </c>
      <c r="L1175" s="29">
        <v>0</v>
      </c>
      <c r="M1175" s="35">
        <f t="shared" si="25"/>
        <v>5534</v>
      </c>
      <c r="N1175" s="35">
        <f t="shared" si="26"/>
        <v>7330</v>
      </c>
      <c r="O1175" s="36">
        <f t="shared" si="22"/>
        <v>0.56980721393034828</v>
      </c>
    </row>
    <row r="1176" spans="1:15" x14ac:dyDescent="0.25">
      <c r="A1176" s="39">
        <v>130107</v>
      </c>
      <c r="B1176" s="30" t="s">
        <v>48</v>
      </c>
      <c r="C1176" s="73" t="s">
        <v>1173</v>
      </c>
      <c r="D1176" s="44" t="s">
        <v>1177</v>
      </c>
      <c r="E1176" s="78">
        <v>4560</v>
      </c>
      <c r="F1176" s="32">
        <v>4960</v>
      </c>
      <c r="G1176" s="32">
        <f t="shared" si="23"/>
        <v>400</v>
      </c>
      <c r="H1176" s="32">
        <v>3178</v>
      </c>
      <c r="I1176" s="32">
        <f t="shared" si="24"/>
        <v>1782</v>
      </c>
      <c r="J1176" s="75">
        <v>0.35930000000000001</v>
      </c>
      <c r="K1176" s="32">
        <v>5049</v>
      </c>
      <c r="L1176" s="56"/>
      <c r="M1176" s="35">
        <f t="shared" si="25"/>
        <v>3178</v>
      </c>
      <c r="N1176" s="35">
        <f t="shared" si="26"/>
        <v>1871</v>
      </c>
      <c r="O1176" s="36">
        <f t="shared" si="22"/>
        <v>0.37056842939195883</v>
      </c>
    </row>
    <row r="1177" spans="1:15" x14ac:dyDescent="0.25">
      <c r="A1177" s="39">
        <v>130108</v>
      </c>
      <c r="B1177" s="30" t="s">
        <v>48</v>
      </c>
      <c r="C1177" s="73" t="s">
        <v>1173</v>
      </c>
      <c r="D1177" s="44" t="s">
        <v>1178</v>
      </c>
      <c r="E1177" s="78">
        <v>3585</v>
      </c>
      <c r="F1177" s="32">
        <v>3900</v>
      </c>
      <c r="G1177" s="32">
        <f t="shared" si="23"/>
        <v>315</v>
      </c>
      <c r="H1177" s="32">
        <v>2161</v>
      </c>
      <c r="I1177" s="32">
        <f t="shared" si="24"/>
        <v>1739</v>
      </c>
      <c r="J1177" s="75">
        <v>0</v>
      </c>
      <c r="K1177" s="32">
        <v>3924</v>
      </c>
      <c r="L1177" s="56"/>
      <c r="M1177" s="35">
        <f t="shared" si="25"/>
        <v>2161</v>
      </c>
      <c r="N1177" s="35">
        <f t="shared" si="26"/>
        <v>1763</v>
      </c>
      <c r="O1177" s="36">
        <f t="shared" si="22"/>
        <v>0.44928644240570847</v>
      </c>
    </row>
    <row r="1178" spans="1:15" x14ac:dyDescent="0.25">
      <c r="A1178" s="39">
        <v>130109</v>
      </c>
      <c r="B1178" s="30" t="s">
        <v>48</v>
      </c>
      <c r="C1178" s="73" t="s">
        <v>1173</v>
      </c>
      <c r="D1178" s="44" t="s">
        <v>1179</v>
      </c>
      <c r="E1178" s="77">
        <v>35</v>
      </c>
      <c r="F1178" s="39">
        <v>36</v>
      </c>
      <c r="G1178" s="39">
        <f t="shared" si="23"/>
        <v>1</v>
      </c>
      <c r="H1178" s="39">
        <v>0</v>
      </c>
      <c r="I1178" s="39">
        <f t="shared" si="24"/>
        <v>36</v>
      </c>
      <c r="J1178" s="75">
        <v>1</v>
      </c>
      <c r="K1178" s="39">
        <v>34</v>
      </c>
      <c r="L1178" s="56"/>
      <c r="M1178" s="34">
        <f t="shared" si="25"/>
        <v>0</v>
      </c>
      <c r="N1178" s="34">
        <f t="shared" si="26"/>
        <v>34</v>
      </c>
      <c r="O1178" s="36">
        <f t="shared" si="22"/>
        <v>1</v>
      </c>
    </row>
    <row r="1179" spans="1:15" x14ac:dyDescent="0.25">
      <c r="A1179" s="39">
        <v>130110</v>
      </c>
      <c r="B1179" s="30" t="s">
        <v>48</v>
      </c>
      <c r="C1179" s="73" t="s">
        <v>1173</v>
      </c>
      <c r="D1179" s="44" t="s">
        <v>1180</v>
      </c>
      <c r="E1179" s="78">
        <v>4050</v>
      </c>
      <c r="F1179" s="32">
        <v>4482</v>
      </c>
      <c r="G1179" s="32">
        <f t="shared" si="23"/>
        <v>432</v>
      </c>
      <c r="H1179" s="32">
        <v>2163</v>
      </c>
      <c r="I1179" s="32">
        <f t="shared" si="24"/>
        <v>2319</v>
      </c>
      <c r="J1179" s="75">
        <v>0.51739999999999997</v>
      </c>
      <c r="K1179" s="32">
        <v>4515</v>
      </c>
      <c r="L1179" s="56"/>
      <c r="M1179" s="35">
        <f t="shared" si="25"/>
        <v>2163</v>
      </c>
      <c r="N1179" s="35">
        <f t="shared" si="26"/>
        <v>2352</v>
      </c>
      <c r="O1179" s="36">
        <f t="shared" si="22"/>
        <v>0.52093023255813953</v>
      </c>
    </row>
    <row r="1180" spans="1:15" x14ac:dyDescent="0.25">
      <c r="A1180" s="39">
        <v>130111</v>
      </c>
      <c r="B1180" s="30" t="s">
        <v>48</v>
      </c>
      <c r="C1180" s="73" t="s">
        <v>1173</v>
      </c>
      <c r="D1180" s="44" t="s">
        <v>1181</v>
      </c>
      <c r="E1180" s="77"/>
      <c r="F1180" s="39">
        <v>0</v>
      </c>
      <c r="G1180" s="39">
        <f t="shared" si="23"/>
        <v>0</v>
      </c>
      <c r="H1180" s="39">
        <v>0</v>
      </c>
      <c r="I1180" s="39">
        <f t="shared" si="24"/>
        <v>0</v>
      </c>
      <c r="J1180" s="39" t="s">
        <v>1834</v>
      </c>
      <c r="K1180" s="39">
        <v>0</v>
      </c>
      <c r="L1180" s="56"/>
      <c r="M1180" s="34">
        <f t="shared" si="25"/>
        <v>0</v>
      </c>
      <c r="N1180" s="34">
        <f t="shared" si="26"/>
        <v>0</v>
      </c>
      <c r="O1180" s="36" t="e">
        <f t="shared" si="22"/>
        <v>#DIV/0!</v>
      </c>
    </row>
    <row r="1181" spans="1:15" x14ac:dyDescent="0.25">
      <c r="A1181" s="39">
        <v>130201</v>
      </c>
      <c r="B1181" s="30" t="s">
        <v>48</v>
      </c>
      <c r="C1181" s="73" t="s">
        <v>1182</v>
      </c>
      <c r="D1181" s="44" t="s">
        <v>1182</v>
      </c>
      <c r="E1181" s="77">
        <v>414</v>
      </c>
      <c r="F1181" s="39">
        <v>401</v>
      </c>
      <c r="G1181" s="39">
        <f t="shared" si="23"/>
        <v>-13</v>
      </c>
      <c r="H1181" s="39">
        <v>345</v>
      </c>
      <c r="I1181" s="39">
        <f t="shared" si="24"/>
        <v>56</v>
      </c>
      <c r="J1181" s="75">
        <v>0.13969999999999999</v>
      </c>
      <c r="K1181" s="39">
        <v>350</v>
      </c>
      <c r="L1181" s="56"/>
      <c r="M1181" s="34">
        <f t="shared" si="25"/>
        <v>345</v>
      </c>
      <c r="N1181" s="34">
        <f t="shared" si="26"/>
        <v>5</v>
      </c>
      <c r="O1181" s="36">
        <f t="shared" si="22"/>
        <v>1.4285714285714285E-2</v>
      </c>
    </row>
    <row r="1182" spans="1:15" x14ac:dyDescent="0.25">
      <c r="A1182" s="39">
        <v>130202</v>
      </c>
      <c r="B1182" s="30" t="s">
        <v>48</v>
      </c>
      <c r="C1182" s="73" t="s">
        <v>1182</v>
      </c>
      <c r="D1182" s="44" t="s">
        <v>1183</v>
      </c>
      <c r="E1182" s="78">
        <v>1445</v>
      </c>
      <c r="F1182" s="32">
        <v>1463</v>
      </c>
      <c r="G1182" s="32">
        <f t="shared" si="23"/>
        <v>18</v>
      </c>
      <c r="H1182" s="32">
        <v>1445</v>
      </c>
      <c r="I1182" s="32">
        <f t="shared" si="24"/>
        <v>18</v>
      </c>
      <c r="J1182" s="75">
        <v>1.23E-2</v>
      </c>
      <c r="K1182" s="39">
        <v>1445</v>
      </c>
      <c r="L1182" s="29">
        <v>0</v>
      </c>
      <c r="M1182" s="35">
        <f t="shared" si="25"/>
        <v>1445</v>
      </c>
      <c r="N1182" s="35">
        <f t="shared" si="26"/>
        <v>0</v>
      </c>
      <c r="O1182" s="36">
        <f t="shared" si="22"/>
        <v>0</v>
      </c>
    </row>
    <row r="1183" spans="1:15" x14ac:dyDescent="0.25">
      <c r="A1183" s="39">
        <v>130203</v>
      </c>
      <c r="B1183" s="30" t="s">
        <v>48</v>
      </c>
      <c r="C1183" s="73" t="s">
        <v>1182</v>
      </c>
      <c r="D1183" s="44" t="s">
        <v>1184</v>
      </c>
      <c r="E1183" s="78">
        <v>4200</v>
      </c>
      <c r="F1183" s="32">
        <v>4484</v>
      </c>
      <c r="G1183" s="32">
        <f t="shared" si="23"/>
        <v>284</v>
      </c>
      <c r="H1183" s="32">
        <v>3615</v>
      </c>
      <c r="I1183" s="32">
        <f t="shared" si="24"/>
        <v>869</v>
      </c>
      <c r="J1183" s="75">
        <v>0.1938</v>
      </c>
      <c r="K1183" s="32">
        <v>4416</v>
      </c>
      <c r="L1183" s="29">
        <v>0</v>
      </c>
      <c r="M1183" s="35">
        <f t="shared" si="25"/>
        <v>3615</v>
      </c>
      <c r="N1183" s="35">
        <f t="shared" si="26"/>
        <v>801</v>
      </c>
      <c r="O1183" s="36">
        <f t="shared" si="22"/>
        <v>0.18138586956521738</v>
      </c>
    </row>
    <row r="1184" spans="1:15" x14ac:dyDescent="0.25">
      <c r="A1184" s="39">
        <v>130204</v>
      </c>
      <c r="B1184" s="30" t="s">
        <v>48</v>
      </c>
      <c r="C1184" s="73" t="s">
        <v>1182</v>
      </c>
      <c r="D1184" s="44" t="s">
        <v>1185</v>
      </c>
      <c r="E1184" s="78">
        <v>2276</v>
      </c>
      <c r="F1184" s="32">
        <v>2685</v>
      </c>
      <c r="G1184" s="32">
        <f t="shared" si="23"/>
        <v>409</v>
      </c>
      <c r="H1184" s="32">
        <v>2185</v>
      </c>
      <c r="I1184" s="32">
        <f t="shared" si="24"/>
        <v>500</v>
      </c>
      <c r="J1184" s="75">
        <v>0.1862</v>
      </c>
      <c r="K1184" s="32">
        <v>2669</v>
      </c>
      <c r="L1184" s="56"/>
      <c r="M1184" s="35">
        <f t="shared" si="25"/>
        <v>2185</v>
      </c>
      <c r="N1184" s="35">
        <f t="shared" si="26"/>
        <v>484</v>
      </c>
      <c r="O1184" s="36">
        <f t="shared" si="22"/>
        <v>0.18134132633945299</v>
      </c>
    </row>
    <row r="1185" spans="1:15" x14ac:dyDescent="0.25">
      <c r="A1185" s="39">
        <v>130205</v>
      </c>
      <c r="B1185" s="30" t="s">
        <v>48</v>
      </c>
      <c r="C1185" s="73" t="s">
        <v>1182</v>
      </c>
      <c r="D1185" s="44" t="s">
        <v>1186</v>
      </c>
      <c r="E1185" s="78">
        <v>5112</v>
      </c>
      <c r="F1185" s="32">
        <v>5613</v>
      </c>
      <c r="G1185" s="32">
        <f t="shared" si="23"/>
        <v>501</v>
      </c>
      <c r="H1185" s="32">
        <v>1724</v>
      </c>
      <c r="I1185" s="32">
        <f t="shared" si="24"/>
        <v>3889</v>
      </c>
      <c r="J1185" s="75">
        <v>0</v>
      </c>
      <c r="K1185" s="32">
        <v>5742</v>
      </c>
      <c r="L1185" s="56"/>
      <c r="M1185" s="35">
        <f t="shared" si="25"/>
        <v>1724</v>
      </c>
      <c r="N1185" s="35">
        <f t="shared" si="26"/>
        <v>4018</v>
      </c>
      <c r="O1185" s="36">
        <f t="shared" si="22"/>
        <v>0.6997561825148032</v>
      </c>
    </row>
    <row r="1186" spans="1:15" x14ac:dyDescent="0.25">
      <c r="A1186" s="39">
        <v>130206</v>
      </c>
      <c r="B1186" s="30" t="s">
        <v>48</v>
      </c>
      <c r="C1186" s="73" t="s">
        <v>1182</v>
      </c>
      <c r="D1186" s="44" t="s">
        <v>1187</v>
      </c>
      <c r="E1186" s="78">
        <v>3876</v>
      </c>
      <c r="F1186" s="32">
        <v>4214</v>
      </c>
      <c r="G1186" s="32">
        <f t="shared" si="23"/>
        <v>338</v>
      </c>
      <c r="H1186" s="32">
        <v>1835</v>
      </c>
      <c r="I1186" s="32">
        <f t="shared" si="24"/>
        <v>2379</v>
      </c>
      <c r="J1186" s="75">
        <v>0.5645</v>
      </c>
      <c r="K1186" s="32">
        <v>4283</v>
      </c>
      <c r="L1186" s="56"/>
      <c r="M1186" s="35">
        <f t="shared" si="25"/>
        <v>1835</v>
      </c>
      <c r="N1186" s="35">
        <f t="shared" si="26"/>
        <v>2448</v>
      </c>
      <c r="O1186" s="36">
        <f t="shared" si="22"/>
        <v>0.57156198925986457</v>
      </c>
    </row>
    <row r="1187" spans="1:15" x14ac:dyDescent="0.25">
      <c r="A1187" s="39">
        <v>130207</v>
      </c>
      <c r="B1187" s="30" t="s">
        <v>48</v>
      </c>
      <c r="C1187" s="73" t="s">
        <v>1182</v>
      </c>
      <c r="D1187" s="44" t="s">
        <v>1188</v>
      </c>
      <c r="E1187" s="78">
        <v>1674</v>
      </c>
      <c r="F1187" s="32">
        <v>1748</v>
      </c>
      <c r="G1187" s="32">
        <f t="shared" si="23"/>
        <v>74</v>
      </c>
      <c r="H1187" s="32">
        <v>1056</v>
      </c>
      <c r="I1187" s="32">
        <f t="shared" si="24"/>
        <v>692</v>
      </c>
      <c r="J1187" s="75">
        <v>0.39589999999999997</v>
      </c>
      <c r="K1187" s="32">
        <v>1733</v>
      </c>
      <c r="L1187" s="56"/>
      <c r="M1187" s="35">
        <f t="shared" si="25"/>
        <v>1056</v>
      </c>
      <c r="N1187" s="35">
        <f t="shared" si="26"/>
        <v>677</v>
      </c>
      <c r="O1187" s="36">
        <f t="shared" si="22"/>
        <v>0.39065204847085977</v>
      </c>
    </row>
    <row r="1188" spans="1:15" x14ac:dyDescent="0.25">
      <c r="A1188" s="39">
        <v>130208</v>
      </c>
      <c r="B1188" s="30" t="s">
        <v>48</v>
      </c>
      <c r="C1188" s="73" t="s">
        <v>1182</v>
      </c>
      <c r="D1188" s="44" t="s">
        <v>1189</v>
      </c>
      <c r="E1188" s="78">
        <v>2998</v>
      </c>
      <c r="F1188" s="32">
        <v>3193</v>
      </c>
      <c r="G1188" s="32">
        <f t="shared" si="23"/>
        <v>195</v>
      </c>
      <c r="H1188" s="32">
        <v>2106</v>
      </c>
      <c r="I1188" s="32">
        <f t="shared" si="24"/>
        <v>1087</v>
      </c>
      <c r="J1188" s="75">
        <v>0.34039999999999998</v>
      </c>
      <c r="K1188" s="32">
        <v>3202</v>
      </c>
      <c r="L1188" s="56"/>
      <c r="M1188" s="35">
        <f t="shared" si="25"/>
        <v>2106</v>
      </c>
      <c r="N1188" s="35">
        <f t="shared" si="26"/>
        <v>1096</v>
      </c>
      <c r="O1188" s="36">
        <f t="shared" si="22"/>
        <v>0.34228607120549659</v>
      </c>
    </row>
    <row r="1189" spans="1:15" x14ac:dyDescent="0.25">
      <c r="A1189" s="39">
        <v>130301</v>
      </c>
      <c r="B1189" s="30" t="s">
        <v>48</v>
      </c>
      <c r="C1189" s="73" t="s">
        <v>720</v>
      </c>
      <c r="D1189" s="44" t="s">
        <v>720</v>
      </c>
      <c r="E1189" s="78">
        <v>4118</v>
      </c>
      <c r="F1189" s="32">
        <v>5006</v>
      </c>
      <c r="G1189" s="32">
        <f t="shared" si="23"/>
        <v>888</v>
      </c>
      <c r="H1189" s="32">
        <v>2137</v>
      </c>
      <c r="I1189" s="32">
        <f t="shared" si="24"/>
        <v>2869</v>
      </c>
      <c r="J1189" s="75">
        <v>0.57310000000000005</v>
      </c>
      <c r="K1189" s="32">
        <v>5031</v>
      </c>
      <c r="L1189" s="56"/>
      <c r="M1189" s="35">
        <f t="shared" si="25"/>
        <v>2137</v>
      </c>
      <c r="N1189" s="35">
        <f t="shared" si="26"/>
        <v>2894</v>
      </c>
      <c r="O1189" s="36">
        <f t="shared" si="22"/>
        <v>0.57523355197773807</v>
      </c>
    </row>
    <row r="1190" spans="1:15" x14ac:dyDescent="0.25">
      <c r="A1190" s="39">
        <v>130302</v>
      </c>
      <c r="B1190" s="30" t="s">
        <v>48</v>
      </c>
      <c r="C1190" s="73" t="s">
        <v>720</v>
      </c>
      <c r="D1190" s="44" t="s">
        <v>693</v>
      </c>
      <c r="E1190" s="78">
        <v>2807</v>
      </c>
      <c r="F1190" s="32">
        <v>3187</v>
      </c>
      <c r="G1190" s="32">
        <f t="shared" si="23"/>
        <v>380</v>
      </c>
      <c r="H1190" s="39">
        <v>989</v>
      </c>
      <c r="I1190" s="32">
        <f t="shared" si="24"/>
        <v>2198</v>
      </c>
      <c r="J1190" s="75">
        <v>0.68969999999999998</v>
      </c>
      <c r="K1190" s="32">
        <v>3159</v>
      </c>
      <c r="L1190" s="56"/>
      <c r="M1190" s="34">
        <f t="shared" si="25"/>
        <v>989</v>
      </c>
      <c r="N1190" s="35">
        <f t="shared" si="26"/>
        <v>2170</v>
      </c>
      <c r="O1190" s="36">
        <f t="shared" si="22"/>
        <v>0.68692624248179801</v>
      </c>
    </row>
    <row r="1191" spans="1:15" x14ac:dyDescent="0.25">
      <c r="A1191" s="39">
        <v>130303</v>
      </c>
      <c r="B1191" s="30" t="s">
        <v>48</v>
      </c>
      <c r="C1191" s="73" t="s">
        <v>720</v>
      </c>
      <c r="D1191" s="44" t="s">
        <v>1190</v>
      </c>
      <c r="E1191" s="78">
        <v>1883</v>
      </c>
      <c r="F1191" s="32">
        <v>2148</v>
      </c>
      <c r="G1191" s="32">
        <f t="shared" si="23"/>
        <v>265</v>
      </c>
      <c r="H1191" s="39">
        <v>660</v>
      </c>
      <c r="I1191" s="32">
        <f t="shared" si="24"/>
        <v>1488</v>
      </c>
      <c r="J1191" s="75">
        <v>0.69269999999999998</v>
      </c>
      <c r="K1191" s="32">
        <v>2143</v>
      </c>
      <c r="L1191" s="56"/>
      <c r="M1191" s="34">
        <f t="shared" si="25"/>
        <v>660</v>
      </c>
      <c r="N1191" s="35">
        <f t="shared" si="26"/>
        <v>1483</v>
      </c>
      <c r="O1191" s="36">
        <f t="shared" si="22"/>
        <v>0.69202053196453572</v>
      </c>
    </row>
    <row r="1192" spans="1:15" x14ac:dyDescent="0.25">
      <c r="A1192" s="39">
        <v>130304</v>
      </c>
      <c r="B1192" s="30" t="s">
        <v>48</v>
      </c>
      <c r="C1192" s="73" t="s">
        <v>720</v>
      </c>
      <c r="D1192" s="44" t="s">
        <v>1191</v>
      </c>
      <c r="E1192" s="78">
        <v>2079</v>
      </c>
      <c r="F1192" s="32">
        <v>2347</v>
      </c>
      <c r="G1192" s="32">
        <f t="shared" si="23"/>
        <v>268</v>
      </c>
      <c r="H1192" s="32">
        <v>1475</v>
      </c>
      <c r="I1192" s="32">
        <f t="shared" si="24"/>
        <v>872</v>
      </c>
      <c r="J1192" s="75">
        <v>0.3715</v>
      </c>
      <c r="K1192" s="32">
        <v>2350</v>
      </c>
      <c r="L1192" s="56"/>
      <c r="M1192" s="35">
        <f t="shared" si="25"/>
        <v>1475</v>
      </c>
      <c r="N1192" s="35">
        <f t="shared" si="26"/>
        <v>875</v>
      </c>
      <c r="O1192" s="36">
        <f t="shared" si="22"/>
        <v>0.37234042553191488</v>
      </c>
    </row>
    <row r="1193" spans="1:15" x14ac:dyDescent="0.25">
      <c r="A1193" s="39">
        <v>130305</v>
      </c>
      <c r="B1193" s="30" t="s">
        <v>48</v>
      </c>
      <c r="C1193" s="73" t="s">
        <v>720</v>
      </c>
      <c r="D1193" s="44" t="s">
        <v>1192</v>
      </c>
      <c r="E1193" s="78">
        <v>2238</v>
      </c>
      <c r="F1193" s="32">
        <v>2432</v>
      </c>
      <c r="G1193" s="32">
        <f t="shared" si="23"/>
        <v>194</v>
      </c>
      <c r="H1193" s="32">
        <v>1512</v>
      </c>
      <c r="I1193" s="32">
        <f t="shared" si="24"/>
        <v>920</v>
      </c>
      <c r="J1193" s="75">
        <v>0.37830000000000003</v>
      </c>
      <c r="K1193" s="32">
        <v>2396</v>
      </c>
      <c r="L1193" s="56"/>
      <c r="M1193" s="35">
        <f t="shared" si="25"/>
        <v>1512</v>
      </c>
      <c r="N1193" s="35">
        <f t="shared" si="26"/>
        <v>884</v>
      </c>
      <c r="O1193" s="36">
        <f t="shared" si="22"/>
        <v>0.36894824707846413</v>
      </c>
    </row>
    <row r="1194" spans="1:15" x14ac:dyDescent="0.25">
      <c r="A1194" s="39">
        <v>130306</v>
      </c>
      <c r="B1194" s="30" t="s">
        <v>48</v>
      </c>
      <c r="C1194" s="73" t="s">
        <v>720</v>
      </c>
      <c r="D1194" s="44" t="s">
        <v>1193</v>
      </c>
      <c r="E1194" s="77">
        <v>825</v>
      </c>
      <c r="F1194" s="39">
        <v>906</v>
      </c>
      <c r="G1194" s="39">
        <f t="shared" si="23"/>
        <v>81</v>
      </c>
      <c r="H1194" s="39">
        <v>433</v>
      </c>
      <c r="I1194" s="39">
        <f t="shared" si="24"/>
        <v>473</v>
      </c>
      <c r="J1194" s="75">
        <v>0.52210000000000001</v>
      </c>
      <c r="K1194" s="39">
        <v>903</v>
      </c>
      <c r="L1194" s="56"/>
      <c r="M1194" s="34">
        <f t="shared" si="25"/>
        <v>433</v>
      </c>
      <c r="N1194" s="34">
        <f t="shared" si="26"/>
        <v>470</v>
      </c>
      <c r="O1194" s="36">
        <f t="shared" si="22"/>
        <v>0.52048726467331119</v>
      </c>
    </row>
    <row r="1195" spans="1:15" x14ac:dyDescent="0.25">
      <c r="A1195" s="39">
        <v>130401</v>
      </c>
      <c r="B1195" s="30" t="s">
        <v>48</v>
      </c>
      <c r="C1195" s="73" t="s">
        <v>1194</v>
      </c>
      <c r="D1195" s="44" t="s">
        <v>1194</v>
      </c>
      <c r="E1195" s="78">
        <v>8206</v>
      </c>
      <c r="F1195" s="32">
        <v>8796</v>
      </c>
      <c r="G1195" s="32">
        <f t="shared" si="23"/>
        <v>590</v>
      </c>
      <c r="H1195" s="32">
        <v>2672</v>
      </c>
      <c r="I1195" s="32">
        <f t="shared" si="24"/>
        <v>6124</v>
      </c>
      <c r="J1195" s="75">
        <v>0</v>
      </c>
      <c r="K1195" s="32">
        <v>8786</v>
      </c>
      <c r="L1195" s="29">
        <v>0</v>
      </c>
      <c r="M1195" s="35">
        <f t="shared" si="25"/>
        <v>2672</v>
      </c>
      <c r="N1195" s="35">
        <f t="shared" si="26"/>
        <v>6114</v>
      </c>
      <c r="O1195" s="36">
        <f t="shared" si="22"/>
        <v>0.69587980878670608</v>
      </c>
    </row>
    <row r="1196" spans="1:15" x14ac:dyDescent="0.25">
      <c r="A1196" s="39">
        <v>130402</v>
      </c>
      <c r="B1196" s="30" t="s">
        <v>48</v>
      </c>
      <c r="C1196" s="73" t="s">
        <v>1194</v>
      </c>
      <c r="D1196" s="44" t="s">
        <v>1195</v>
      </c>
      <c r="E1196" s="78">
        <v>6394</v>
      </c>
      <c r="F1196" s="32">
        <v>7036</v>
      </c>
      <c r="G1196" s="32">
        <f t="shared" si="23"/>
        <v>642</v>
      </c>
      <c r="H1196" s="32">
        <v>3240</v>
      </c>
      <c r="I1196" s="32">
        <f t="shared" si="24"/>
        <v>3796</v>
      </c>
      <c r="J1196" s="75">
        <v>0</v>
      </c>
      <c r="K1196" s="32">
        <v>6951</v>
      </c>
      <c r="L1196" s="56"/>
      <c r="M1196" s="35">
        <f t="shared" si="25"/>
        <v>3240</v>
      </c>
      <c r="N1196" s="35">
        <f t="shared" si="26"/>
        <v>3711</v>
      </c>
      <c r="O1196" s="36">
        <f t="shared" si="22"/>
        <v>0.53388001726370304</v>
      </c>
    </row>
    <row r="1197" spans="1:15" x14ac:dyDescent="0.25">
      <c r="A1197" s="39">
        <v>130403</v>
      </c>
      <c r="B1197" s="30" t="s">
        <v>48</v>
      </c>
      <c r="C1197" s="73" t="s">
        <v>1194</v>
      </c>
      <c r="D1197" s="44" t="s">
        <v>1034</v>
      </c>
      <c r="E1197" s="78">
        <v>5022</v>
      </c>
      <c r="F1197" s="32">
        <v>5508</v>
      </c>
      <c r="G1197" s="32">
        <f t="shared" si="23"/>
        <v>486</v>
      </c>
      <c r="H1197" s="32">
        <v>3030</v>
      </c>
      <c r="I1197" s="32">
        <f t="shared" si="24"/>
        <v>2478</v>
      </c>
      <c r="J1197" s="75">
        <v>0</v>
      </c>
      <c r="K1197" s="32">
        <v>5482</v>
      </c>
      <c r="L1197" s="29">
        <v>270</v>
      </c>
      <c r="M1197" s="35">
        <f t="shared" si="25"/>
        <v>3300</v>
      </c>
      <c r="N1197" s="35">
        <f t="shared" si="26"/>
        <v>2182</v>
      </c>
      <c r="O1197" s="36">
        <f t="shared" si="22"/>
        <v>0.39802991608901861</v>
      </c>
    </row>
    <row r="1198" spans="1:15" x14ac:dyDescent="0.25">
      <c r="A1198" s="39">
        <v>130501</v>
      </c>
      <c r="B1198" s="30" t="s">
        <v>48</v>
      </c>
      <c r="C1198" s="73" t="s">
        <v>1117</v>
      </c>
      <c r="D1198" s="44" t="s">
        <v>1117</v>
      </c>
      <c r="E1198" s="78">
        <v>8665</v>
      </c>
      <c r="F1198" s="32">
        <v>9833</v>
      </c>
      <c r="G1198" s="32">
        <f t="shared" si="23"/>
        <v>1168</v>
      </c>
      <c r="H1198" s="32">
        <v>3825</v>
      </c>
      <c r="I1198" s="32">
        <f t="shared" si="24"/>
        <v>6008</v>
      </c>
      <c r="J1198" s="75">
        <v>0</v>
      </c>
      <c r="K1198" s="32">
        <v>9790</v>
      </c>
      <c r="L1198" s="56"/>
      <c r="M1198" s="35">
        <f t="shared" si="25"/>
        <v>3825</v>
      </c>
      <c r="N1198" s="35">
        <f t="shared" si="26"/>
        <v>5965</v>
      </c>
      <c r="O1198" s="36">
        <f t="shared" si="22"/>
        <v>0.60929519918283959</v>
      </c>
    </row>
    <row r="1199" spans="1:15" x14ac:dyDescent="0.25">
      <c r="A1199" s="39">
        <v>130502</v>
      </c>
      <c r="B1199" s="30" t="s">
        <v>48</v>
      </c>
      <c r="C1199" s="73" t="s">
        <v>1117</v>
      </c>
      <c r="D1199" s="44" t="s">
        <v>1196</v>
      </c>
      <c r="E1199" s="78">
        <v>4627</v>
      </c>
      <c r="F1199" s="32">
        <v>5167</v>
      </c>
      <c r="G1199" s="32">
        <f t="shared" si="23"/>
        <v>540</v>
      </c>
      <c r="H1199" s="32">
        <v>1082</v>
      </c>
      <c r="I1199" s="32">
        <f t="shared" si="24"/>
        <v>4085</v>
      </c>
      <c r="J1199" s="75">
        <v>0.79059999999999997</v>
      </c>
      <c r="K1199" s="32">
        <v>5070</v>
      </c>
      <c r="L1199" s="56"/>
      <c r="M1199" s="35">
        <f t="shared" si="25"/>
        <v>1082</v>
      </c>
      <c r="N1199" s="35">
        <f t="shared" si="26"/>
        <v>3988</v>
      </c>
      <c r="O1199" s="36">
        <f t="shared" si="22"/>
        <v>0.78658777120315582</v>
      </c>
    </row>
    <row r="1200" spans="1:15" x14ac:dyDescent="0.25">
      <c r="A1200" s="39">
        <v>130503</v>
      </c>
      <c r="B1200" s="30" t="s">
        <v>48</v>
      </c>
      <c r="C1200" s="73" t="s">
        <v>1117</v>
      </c>
      <c r="D1200" s="44" t="s">
        <v>1197</v>
      </c>
      <c r="E1200" s="78">
        <v>6091</v>
      </c>
      <c r="F1200" s="32">
        <v>6930</v>
      </c>
      <c r="G1200" s="32">
        <f t="shared" si="23"/>
        <v>839</v>
      </c>
      <c r="H1200" s="32">
        <v>2553</v>
      </c>
      <c r="I1200" s="32">
        <f t="shared" si="24"/>
        <v>4377</v>
      </c>
      <c r="J1200" s="75">
        <v>0.63160000000000005</v>
      </c>
      <c r="K1200" s="32">
        <v>6916</v>
      </c>
      <c r="L1200" s="56"/>
      <c r="M1200" s="35">
        <f t="shared" si="25"/>
        <v>2553</v>
      </c>
      <c r="N1200" s="35">
        <f t="shared" si="26"/>
        <v>4363</v>
      </c>
      <c r="O1200" s="36">
        <f t="shared" si="22"/>
        <v>0.63085598611914406</v>
      </c>
    </row>
    <row r="1201" spans="1:15" x14ac:dyDescent="0.25">
      <c r="A1201" s="39">
        <v>130504</v>
      </c>
      <c r="B1201" s="30" t="s">
        <v>48</v>
      </c>
      <c r="C1201" s="73" t="s">
        <v>1117</v>
      </c>
      <c r="D1201" s="44" t="s">
        <v>1198</v>
      </c>
      <c r="E1201" s="78">
        <v>5299</v>
      </c>
      <c r="F1201" s="32">
        <v>6252</v>
      </c>
      <c r="G1201" s="32">
        <f t="shared" si="23"/>
        <v>953</v>
      </c>
      <c r="H1201" s="32">
        <v>1967</v>
      </c>
      <c r="I1201" s="32">
        <f t="shared" si="24"/>
        <v>4285</v>
      </c>
      <c r="J1201" s="75">
        <v>0.68540000000000001</v>
      </c>
      <c r="K1201" s="32">
        <v>6239</v>
      </c>
      <c r="L1201" s="29">
        <v>2067</v>
      </c>
      <c r="M1201" s="35">
        <f t="shared" si="25"/>
        <v>4034</v>
      </c>
      <c r="N1201" s="35">
        <f t="shared" si="26"/>
        <v>2205</v>
      </c>
      <c r="O1201" s="36">
        <f t="shared" si="22"/>
        <v>0.35342202276005769</v>
      </c>
    </row>
    <row r="1202" spans="1:15" x14ac:dyDescent="0.25">
      <c r="A1202" s="39">
        <v>130601</v>
      </c>
      <c r="B1202" s="30" t="s">
        <v>48</v>
      </c>
      <c r="C1202" s="73" t="s">
        <v>1199</v>
      </c>
      <c r="D1202" s="44" t="s">
        <v>1199</v>
      </c>
      <c r="E1202" s="78">
        <v>11561</v>
      </c>
      <c r="F1202" s="32">
        <v>12806</v>
      </c>
      <c r="G1202" s="32">
        <f t="shared" si="23"/>
        <v>1245</v>
      </c>
      <c r="H1202" s="32">
        <v>3200</v>
      </c>
      <c r="I1202" s="32">
        <f t="shared" si="24"/>
        <v>9606</v>
      </c>
      <c r="J1202" s="75">
        <v>0.75009999999999999</v>
      </c>
      <c r="K1202" s="32">
        <v>12706</v>
      </c>
      <c r="L1202" s="56"/>
      <c r="M1202" s="35">
        <f t="shared" si="25"/>
        <v>3200</v>
      </c>
      <c r="N1202" s="35">
        <f t="shared" si="26"/>
        <v>9506</v>
      </c>
      <c r="O1202" s="36">
        <f t="shared" si="22"/>
        <v>0.74815048008814733</v>
      </c>
    </row>
    <row r="1203" spans="1:15" x14ac:dyDescent="0.25">
      <c r="A1203" s="39">
        <v>130602</v>
      </c>
      <c r="B1203" s="30" t="s">
        <v>48</v>
      </c>
      <c r="C1203" s="73" t="s">
        <v>1199</v>
      </c>
      <c r="D1203" s="44" t="s">
        <v>1200</v>
      </c>
      <c r="E1203" s="78">
        <v>9079</v>
      </c>
      <c r="F1203" s="32">
        <v>10354</v>
      </c>
      <c r="G1203" s="32">
        <f t="shared" si="23"/>
        <v>1275</v>
      </c>
      <c r="H1203" s="32">
        <v>3518</v>
      </c>
      <c r="I1203" s="32">
        <f t="shared" si="24"/>
        <v>6836</v>
      </c>
      <c r="J1203" s="75">
        <v>0.66020000000000001</v>
      </c>
      <c r="K1203" s="32">
        <v>10403</v>
      </c>
      <c r="L1203" s="29">
        <v>330</v>
      </c>
      <c r="M1203" s="35">
        <f t="shared" si="25"/>
        <v>3848</v>
      </c>
      <c r="N1203" s="35">
        <f t="shared" si="26"/>
        <v>6555</v>
      </c>
      <c r="O1203" s="36">
        <f t="shared" si="22"/>
        <v>0.63010669999038738</v>
      </c>
    </row>
    <row r="1204" spans="1:15" x14ac:dyDescent="0.25">
      <c r="A1204" s="39">
        <v>130604</v>
      </c>
      <c r="B1204" s="30" t="s">
        <v>48</v>
      </c>
      <c r="C1204" s="73" t="s">
        <v>1199</v>
      </c>
      <c r="D1204" s="44" t="s">
        <v>1201</v>
      </c>
      <c r="E1204" s="78">
        <v>2292</v>
      </c>
      <c r="F1204" s="32">
        <v>2612</v>
      </c>
      <c r="G1204" s="32">
        <f t="shared" si="23"/>
        <v>320</v>
      </c>
      <c r="H1204" s="32">
        <v>1149</v>
      </c>
      <c r="I1204" s="32">
        <f t="shared" si="24"/>
        <v>1463</v>
      </c>
      <c r="J1204" s="75">
        <v>0</v>
      </c>
      <c r="K1204" s="32">
        <v>2574</v>
      </c>
      <c r="L1204" s="56"/>
      <c r="M1204" s="35">
        <f t="shared" si="25"/>
        <v>1149</v>
      </c>
      <c r="N1204" s="35">
        <f t="shared" si="26"/>
        <v>1425</v>
      </c>
      <c r="O1204" s="36">
        <f t="shared" si="22"/>
        <v>0.55361305361305357</v>
      </c>
    </row>
    <row r="1205" spans="1:15" x14ac:dyDescent="0.25">
      <c r="A1205" s="39">
        <v>130605</v>
      </c>
      <c r="B1205" s="30" t="s">
        <v>48</v>
      </c>
      <c r="C1205" s="73" t="s">
        <v>1199</v>
      </c>
      <c r="D1205" s="44" t="s">
        <v>1202</v>
      </c>
      <c r="E1205" s="78">
        <v>3645</v>
      </c>
      <c r="F1205" s="32">
        <v>4190</v>
      </c>
      <c r="G1205" s="32">
        <f t="shared" si="23"/>
        <v>545</v>
      </c>
      <c r="H1205" s="32">
        <v>2327</v>
      </c>
      <c r="I1205" s="32">
        <f t="shared" si="24"/>
        <v>1863</v>
      </c>
      <c r="J1205" s="75">
        <v>0.4446</v>
      </c>
      <c r="K1205" s="32">
        <v>4122</v>
      </c>
      <c r="L1205" s="56"/>
      <c r="M1205" s="35">
        <f t="shared" si="25"/>
        <v>2327</v>
      </c>
      <c r="N1205" s="35">
        <f t="shared" si="26"/>
        <v>1795</v>
      </c>
      <c r="O1205" s="36">
        <f t="shared" si="22"/>
        <v>0.43546821931101409</v>
      </c>
    </row>
    <row r="1206" spans="1:15" x14ac:dyDescent="0.25">
      <c r="A1206" s="39">
        <v>130606</v>
      </c>
      <c r="B1206" s="30" t="s">
        <v>48</v>
      </c>
      <c r="C1206" s="73" t="s">
        <v>1199</v>
      </c>
      <c r="D1206" s="44" t="s">
        <v>1203</v>
      </c>
      <c r="E1206" s="77">
        <v>605</v>
      </c>
      <c r="F1206" s="39">
        <v>666</v>
      </c>
      <c r="G1206" s="39">
        <f t="shared" si="23"/>
        <v>61</v>
      </c>
      <c r="H1206" s="39">
        <v>310</v>
      </c>
      <c r="I1206" s="39">
        <f t="shared" si="24"/>
        <v>356</v>
      </c>
      <c r="J1206" s="75">
        <v>0.53449999999999998</v>
      </c>
      <c r="K1206" s="39">
        <v>662</v>
      </c>
      <c r="L1206" s="56"/>
      <c r="M1206" s="34">
        <f t="shared" si="25"/>
        <v>310</v>
      </c>
      <c r="N1206" s="34">
        <f t="shared" si="26"/>
        <v>352</v>
      </c>
      <c r="O1206" s="36">
        <f t="shared" si="22"/>
        <v>0.53172205438066467</v>
      </c>
    </row>
    <row r="1207" spans="1:15" x14ac:dyDescent="0.25">
      <c r="A1207" s="39">
        <v>130608</v>
      </c>
      <c r="B1207" s="30" t="s">
        <v>48</v>
      </c>
      <c r="C1207" s="73" t="s">
        <v>1199</v>
      </c>
      <c r="D1207" s="44" t="s">
        <v>1204</v>
      </c>
      <c r="E1207" s="78">
        <v>2561</v>
      </c>
      <c r="F1207" s="32">
        <v>2894</v>
      </c>
      <c r="G1207" s="32">
        <f t="shared" si="23"/>
        <v>333</v>
      </c>
      <c r="H1207" s="32">
        <v>1388</v>
      </c>
      <c r="I1207" s="32">
        <f t="shared" si="24"/>
        <v>1506</v>
      </c>
      <c r="J1207" s="75">
        <v>0.52039999999999997</v>
      </c>
      <c r="K1207" s="32">
        <v>2869</v>
      </c>
      <c r="L1207" s="56"/>
      <c r="M1207" s="35">
        <f t="shared" si="25"/>
        <v>1388</v>
      </c>
      <c r="N1207" s="35">
        <f t="shared" si="26"/>
        <v>1481</v>
      </c>
      <c r="O1207" s="36">
        <f t="shared" si="22"/>
        <v>0.51620773788776575</v>
      </c>
    </row>
    <row r="1208" spans="1:15" x14ac:dyDescent="0.25">
      <c r="A1208" s="39">
        <v>130610</v>
      </c>
      <c r="B1208" s="30" t="s">
        <v>48</v>
      </c>
      <c r="C1208" s="73" t="s">
        <v>1199</v>
      </c>
      <c r="D1208" s="44" t="s">
        <v>1205</v>
      </c>
      <c r="E1208" s="77">
        <v>493</v>
      </c>
      <c r="F1208" s="39">
        <v>551</v>
      </c>
      <c r="G1208" s="39">
        <f t="shared" si="23"/>
        <v>58</v>
      </c>
      <c r="H1208" s="39">
        <v>133</v>
      </c>
      <c r="I1208" s="39">
        <f t="shared" si="24"/>
        <v>418</v>
      </c>
      <c r="J1208" s="75">
        <v>0.75860000000000005</v>
      </c>
      <c r="K1208" s="39">
        <v>542</v>
      </c>
      <c r="L1208" s="56"/>
      <c r="M1208" s="34">
        <f t="shared" si="25"/>
        <v>133</v>
      </c>
      <c r="N1208" s="34">
        <f t="shared" si="26"/>
        <v>409</v>
      </c>
      <c r="O1208" s="36">
        <f t="shared" si="22"/>
        <v>0.75461254612546125</v>
      </c>
    </row>
    <row r="1209" spans="1:15" x14ac:dyDescent="0.25">
      <c r="A1209" s="39">
        <v>130611</v>
      </c>
      <c r="B1209" s="30" t="s">
        <v>48</v>
      </c>
      <c r="C1209" s="73" t="s">
        <v>1199</v>
      </c>
      <c r="D1209" s="44" t="s">
        <v>1206</v>
      </c>
      <c r="E1209" s="78">
        <v>5713</v>
      </c>
      <c r="F1209" s="32">
        <v>6534</v>
      </c>
      <c r="G1209" s="32">
        <f t="shared" si="23"/>
        <v>821</v>
      </c>
      <c r="H1209" s="32">
        <v>3175</v>
      </c>
      <c r="I1209" s="32">
        <f t="shared" si="24"/>
        <v>3359</v>
      </c>
      <c r="J1209" s="75">
        <v>0.5141</v>
      </c>
      <c r="K1209" s="32">
        <v>6543</v>
      </c>
      <c r="L1209" s="29">
        <v>0</v>
      </c>
      <c r="M1209" s="35">
        <f t="shared" si="25"/>
        <v>3175</v>
      </c>
      <c r="N1209" s="35">
        <f t="shared" si="26"/>
        <v>3368</v>
      </c>
      <c r="O1209" s="36">
        <f t="shared" si="22"/>
        <v>0.51474858627540887</v>
      </c>
    </row>
    <row r="1210" spans="1:15" x14ac:dyDescent="0.25">
      <c r="A1210" s="39">
        <v>130613</v>
      </c>
      <c r="B1210" s="30" t="s">
        <v>48</v>
      </c>
      <c r="C1210" s="73" t="s">
        <v>1199</v>
      </c>
      <c r="D1210" s="44" t="s">
        <v>1207</v>
      </c>
      <c r="E1210" s="78">
        <v>6783</v>
      </c>
      <c r="F1210" s="32">
        <v>7597</v>
      </c>
      <c r="G1210" s="32">
        <f t="shared" si="23"/>
        <v>814</v>
      </c>
      <c r="H1210" s="32">
        <v>2428</v>
      </c>
      <c r="I1210" s="32">
        <f t="shared" si="24"/>
        <v>5169</v>
      </c>
      <c r="J1210" s="75">
        <v>0.6804</v>
      </c>
      <c r="K1210" s="32">
        <v>7543</v>
      </c>
      <c r="L1210" s="56"/>
      <c r="M1210" s="35">
        <f t="shared" si="25"/>
        <v>2428</v>
      </c>
      <c r="N1210" s="35">
        <f t="shared" si="26"/>
        <v>5115</v>
      </c>
      <c r="O1210" s="36">
        <f t="shared" si="22"/>
        <v>0.67811215696672411</v>
      </c>
    </row>
    <row r="1211" spans="1:15" x14ac:dyDescent="0.25">
      <c r="A1211" s="39">
        <v>130614</v>
      </c>
      <c r="B1211" s="30" t="s">
        <v>48</v>
      </c>
      <c r="C1211" s="73" t="s">
        <v>1199</v>
      </c>
      <c r="D1211" s="44" t="s">
        <v>1208</v>
      </c>
      <c r="E1211" s="78">
        <v>20559</v>
      </c>
      <c r="F1211" s="32">
        <v>23245</v>
      </c>
      <c r="G1211" s="32">
        <f t="shared" si="23"/>
        <v>2686</v>
      </c>
      <c r="H1211" s="32">
        <v>8008</v>
      </c>
      <c r="I1211" s="32">
        <f t="shared" si="24"/>
        <v>15237</v>
      </c>
      <c r="J1211" s="75">
        <v>0.65549999999999997</v>
      </c>
      <c r="K1211" s="32">
        <v>23003</v>
      </c>
      <c r="L1211" s="56"/>
      <c r="M1211" s="35">
        <f t="shared" si="25"/>
        <v>8008</v>
      </c>
      <c r="N1211" s="35">
        <f t="shared" si="26"/>
        <v>14995</v>
      </c>
      <c r="O1211" s="36">
        <f t="shared" si="22"/>
        <v>0.65187149502238839</v>
      </c>
    </row>
    <row r="1212" spans="1:15" x14ac:dyDescent="0.25">
      <c r="A1212" s="39">
        <v>130701</v>
      </c>
      <c r="B1212" s="30" t="s">
        <v>48</v>
      </c>
      <c r="C1212" s="73" t="s">
        <v>1209</v>
      </c>
      <c r="D1212" s="44" t="s">
        <v>1210</v>
      </c>
      <c r="E1212" s="78">
        <v>4019</v>
      </c>
      <c r="F1212" s="32">
        <v>4317</v>
      </c>
      <c r="G1212" s="32">
        <f t="shared" si="23"/>
        <v>298</v>
      </c>
      <c r="H1212" s="32">
        <v>2609</v>
      </c>
      <c r="I1212" s="32">
        <f t="shared" si="24"/>
        <v>1708</v>
      </c>
      <c r="J1212" s="75">
        <v>0.39560000000000001</v>
      </c>
      <c r="K1212" s="32">
        <v>4351</v>
      </c>
      <c r="L1212" s="56"/>
      <c r="M1212" s="35">
        <f t="shared" si="25"/>
        <v>2609</v>
      </c>
      <c r="N1212" s="35">
        <f t="shared" si="26"/>
        <v>1742</v>
      </c>
      <c r="O1212" s="36">
        <f t="shared" si="22"/>
        <v>0.40036773155596417</v>
      </c>
    </row>
    <row r="1213" spans="1:15" x14ac:dyDescent="0.25">
      <c r="A1213" s="39">
        <v>130702</v>
      </c>
      <c r="B1213" s="30" t="s">
        <v>48</v>
      </c>
      <c r="C1213" s="73" t="s">
        <v>1209</v>
      </c>
      <c r="D1213" s="44" t="s">
        <v>1211</v>
      </c>
      <c r="E1213" s="78">
        <v>5836</v>
      </c>
      <c r="F1213" s="32">
        <v>6224</v>
      </c>
      <c r="G1213" s="32">
        <f t="shared" si="23"/>
        <v>388</v>
      </c>
      <c r="H1213" s="32">
        <v>1669</v>
      </c>
      <c r="I1213" s="32">
        <f t="shared" si="24"/>
        <v>4555</v>
      </c>
      <c r="J1213" s="75">
        <v>0</v>
      </c>
      <c r="K1213" s="32">
        <v>6229</v>
      </c>
      <c r="L1213" s="29">
        <v>0</v>
      </c>
      <c r="M1213" s="35">
        <f t="shared" si="25"/>
        <v>1669</v>
      </c>
      <c r="N1213" s="35">
        <f t="shared" si="26"/>
        <v>4560</v>
      </c>
      <c r="O1213" s="36">
        <f t="shared" si="22"/>
        <v>0.73205972066142233</v>
      </c>
    </row>
    <row r="1214" spans="1:15" x14ac:dyDescent="0.25">
      <c r="A1214" s="39">
        <v>130703</v>
      </c>
      <c r="B1214" s="30" t="s">
        <v>48</v>
      </c>
      <c r="C1214" s="73" t="s">
        <v>1209</v>
      </c>
      <c r="D1214" s="44" t="s">
        <v>1212</v>
      </c>
      <c r="E1214" s="78">
        <v>1876</v>
      </c>
      <c r="F1214" s="32">
        <v>2031</v>
      </c>
      <c r="G1214" s="32">
        <f t="shared" si="23"/>
        <v>155</v>
      </c>
      <c r="H1214" s="39">
        <v>302</v>
      </c>
      <c r="I1214" s="32">
        <f t="shared" si="24"/>
        <v>1729</v>
      </c>
      <c r="J1214" s="75">
        <v>0.85129999999999995</v>
      </c>
      <c r="K1214" s="32">
        <v>2102</v>
      </c>
      <c r="L1214" s="56"/>
      <c r="M1214" s="34">
        <f t="shared" si="25"/>
        <v>302</v>
      </c>
      <c r="N1214" s="35">
        <f t="shared" si="26"/>
        <v>1800</v>
      </c>
      <c r="O1214" s="36">
        <f t="shared" si="22"/>
        <v>0.85632730732635587</v>
      </c>
    </row>
    <row r="1215" spans="1:15" x14ac:dyDescent="0.25">
      <c r="A1215" s="39">
        <v>130704</v>
      </c>
      <c r="B1215" s="30" t="s">
        <v>48</v>
      </c>
      <c r="C1215" s="73" t="s">
        <v>1209</v>
      </c>
      <c r="D1215" s="44" t="s">
        <v>1209</v>
      </c>
      <c r="E1215" s="77">
        <v>32</v>
      </c>
      <c r="F1215" s="39">
        <v>36</v>
      </c>
      <c r="G1215" s="39">
        <f t="shared" si="23"/>
        <v>4</v>
      </c>
      <c r="H1215" s="39">
        <v>0</v>
      </c>
      <c r="I1215" s="39">
        <f t="shared" si="24"/>
        <v>36</v>
      </c>
      <c r="J1215" s="75">
        <v>1</v>
      </c>
      <c r="K1215" s="39">
        <v>38</v>
      </c>
      <c r="L1215" s="56"/>
      <c r="M1215" s="34">
        <f t="shared" si="25"/>
        <v>0</v>
      </c>
      <c r="N1215" s="34">
        <f t="shared" si="26"/>
        <v>38</v>
      </c>
      <c r="O1215" s="36">
        <f t="shared" si="22"/>
        <v>1</v>
      </c>
    </row>
    <row r="1216" spans="1:15" x14ac:dyDescent="0.25">
      <c r="A1216" s="39">
        <v>130705</v>
      </c>
      <c r="B1216" s="30" t="s">
        <v>48</v>
      </c>
      <c r="C1216" s="73" t="s">
        <v>1209</v>
      </c>
      <c r="D1216" s="44" t="s">
        <v>1213</v>
      </c>
      <c r="E1216" s="78">
        <v>3943</v>
      </c>
      <c r="F1216" s="32">
        <v>4124</v>
      </c>
      <c r="G1216" s="32">
        <f t="shared" si="23"/>
        <v>181</v>
      </c>
      <c r="H1216" s="32">
        <v>1669</v>
      </c>
      <c r="I1216" s="32">
        <f t="shared" si="24"/>
        <v>2455</v>
      </c>
      <c r="J1216" s="75">
        <v>0</v>
      </c>
      <c r="K1216" s="32">
        <v>4127</v>
      </c>
      <c r="L1216" s="56"/>
      <c r="M1216" s="35">
        <f t="shared" si="25"/>
        <v>1669</v>
      </c>
      <c r="N1216" s="35">
        <f t="shared" si="26"/>
        <v>2458</v>
      </c>
      <c r="O1216" s="36">
        <f t="shared" si="22"/>
        <v>0.59559001696147318</v>
      </c>
    </row>
    <row r="1217" spans="1:15" x14ac:dyDescent="0.25">
      <c r="A1217" s="39">
        <v>130801</v>
      </c>
      <c r="B1217" s="30" t="s">
        <v>48</v>
      </c>
      <c r="C1217" s="73" t="s">
        <v>1214</v>
      </c>
      <c r="D1217" s="44" t="s">
        <v>1215</v>
      </c>
      <c r="E1217" s="78">
        <v>8311</v>
      </c>
      <c r="F1217" s="32">
        <v>9487</v>
      </c>
      <c r="G1217" s="32">
        <f t="shared" si="23"/>
        <v>1176</v>
      </c>
      <c r="H1217" s="32">
        <v>3889</v>
      </c>
      <c r="I1217" s="32">
        <f t="shared" si="24"/>
        <v>5598</v>
      </c>
      <c r="J1217" s="75">
        <v>0.59009999999999996</v>
      </c>
      <c r="K1217" s="32">
        <v>9393</v>
      </c>
      <c r="L1217" s="56"/>
      <c r="M1217" s="35">
        <f t="shared" si="25"/>
        <v>3889</v>
      </c>
      <c r="N1217" s="35">
        <f t="shared" si="26"/>
        <v>5504</v>
      </c>
      <c r="O1217" s="36">
        <f t="shared" si="22"/>
        <v>0.58596827424677955</v>
      </c>
    </row>
    <row r="1218" spans="1:15" x14ac:dyDescent="0.25">
      <c r="A1218" s="39">
        <v>130802</v>
      </c>
      <c r="B1218" s="30" t="s">
        <v>48</v>
      </c>
      <c r="C1218" s="73" t="s">
        <v>1214</v>
      </c>
      <c r="D1218" s="44" t="s">
        <v>1216</v>
      </c>
      <c r="E1218" s="78">
        <v>3480</v>
      </c>
      <c r="F1218" s="32">
        <v>4201</v>
      </c>
      <c r="G1218" s="32">
        <f t="shared" si="23"/>
        <v>721</v>
      </c>
      <c r="H1218" s="32">
        <v>1665</v>
      </c>
      <c r="I1218" s="32">
        <f t="shared" si="24"/>
        <v>2536</v>
      </c>
      <c r="J1218" s="75">
        <v>0</v>
      </c>
      <c r="K1218" s="32">
        <v>4229</v>
      </c>
      <c r="L1218" s="29">
        <v>85</v>
      </c>
      <c r="M1218" s="35">
        <f t="shared" si="25"/>
        <v>1750</v>
      </c>
      <c r="N1218" s="35">
        <f t="shared" si="26"/>
        <v>2479</v>
      </c>
      <c r="O1218" s="36">
        <f t="shared" si="22"/>
        <v>0.58619058879167651</v>
      </c>
    </row>
    <row r="1219" spans="1:15" x14ac:dyDescent="0.25">
      <c r="A1219" s="39">
        <v>130803</v>
      </c>
      <c r="B1219" s="30" t="s">
        <v>48</v>
      </c>
      <c r="C1219" s="73" t="s">
        <v>1214</v>
      </c>
      <c r="D1219" s="44" t="s">
        <v>1217</v>
      </c>
      <c r="E1219" s="78">
        <v>11574</v>
      </c>
      <c r="F1219" s="32">
        <v>12978</v>
      </c>
      <c r="G1219" s="32">
        <f t="shared" si="23"/>
        <v>1404</v>
      </c>
      <c r="H1219" s="32">
        <v>3387</v>
      </c>
      <c r="I1219" s="32">
        <f t="shared" si="24"/>
        <v>9591</v>
      </c>
      <c r="J1219" s="75">
        <v>0.73899999999999999</v>
      </c>
      <c r="K1219" s="32">
        <v>13046</v>
      </c>
      <c r="L1219" s="56"/>
      <c r="M1219" s="35">
        <f t="shared" si="25"/>
        <v>3387</v>
      </c>
      <c r="N1219" s="35">
        <f t="shared" si="26"/>
        <v>9659</v>
      </c>
      <c r="O1219" s="36">
        <f t="shared" si="22"/>
        <v>0.74038019316265524</v>
      </c>
    </row>
    <row r="1220" spans="1:15" x14ac:dyDescent="0.25">
      <c r="A1220" s="39">
        <v>130804</v>
      </c>
      <c r="B1220" s="30" t="s">
        <v>48</v>
      </c>
      <c r="C1220" s="73" t="s">
        <v>1214</v>
      </c>
      <c r="D1220" s="44" t="s">
        <v>1218</v>
      </c>
      <c r="E1220" s="78">
        <v>5795</v>
      </c>
      <c r="F1220" s="32">
        <v>6166</v>
      </c>
      <c r="G1220" s="32">
        <f t="shared" si="23"/>
        <v>371</v>
      </c>
      <c r="H1220" s="32">
        <v>4178</v>
      </c>
      <c r="I1220" s="32">
        <f t="shared" si="24"/>
        <v>1988</v>
      </c>
      <c r="J1220" s="75">
        <v>0.32240000000000002</v>
      </c>
      <c r="K1220" s="32">
        <v>6142</v>
      </c>
      <c r="L1220" s="56"/>
      <c r="M1220" s="35">
        <f t="shared" si="25"/>
        <v>4178</v>
      </c>
      <c r="N1220" s="35">
        <f t="shared" si="26"/>
        <v>1964</v>
      </c>
      <c r="O1220" s="36">
        <f t="shared" si="22"/>
        <v>0.31976554868121132</v>
      </c>
    </row>
    <row r="1221" spans="1:15" x14ac:dyDescent="0.25">
      <c r="A1221" s="39">
        <v>130805</v>
      </c>
      <c r="B1221" s="30" t="s">
        <v>48</v>
      </c>
      <c r="C1221" s="73" t="s">
        <v>1214</v>
      </c>
      <c r="D1221" s="44" t="s">
        <v>1219</v>
      </c>
      <c r="E1221" s="78">
        <v>1002</v>
      </c>
      <c r="F1221" s="32">
        <v>1164</v>
      </c>
      <c r="G1221" s="32">
        <f t="shared" si="23"/>
        <v>162</v>
      </c>
      <c r="H1221" s="39">
        <v>451</v>
      </c>
      <c r="I1221" s="32">
        <f t="shared" si="24"/>
        <v>713</v>
      </c>
      <c r="J1221" s="75">
        <v>0.61250000000000004</v>
      </c>
      <c r="K1221" s="32">
        <v>1116</v>
      </c>
      <c r="L1221" s="56"/>
      <c r="M1221" s="34">
        <f t="shared" si="25"/>
        <v>451</v>
      </c>
      <c r="N1221" s="35">
        <f t="shared" si="26"/>
        <v>665</v>
      </c>
      <c r="O1221" s="36">
        <f t="shared" si="22"/>
        <v>0.59587813620071683</v>
      </c>
    </row>
    <row r="1222" spans="1:15" x14ac:dyDescent="0.25">
      <c r="A1222" s="39">
        <v>130806</v>
      </c>
      <c r="B1222" s="30" t="s">
        <v>48</v>
      </c>
      <c r="C1222" s="73" t="s">
        <v>1214</v>
      </c>
      <c r="D1222" s="44" t="s">
        <v>1220</v>
      </c>
      <c r="E1222" s="78">
        <v>3411</v>
      </c>
      <c r="F1222" s="32">
        <v>3795</v>
      </c>
      <c r="G1222" s="32">
        <f t="shared" si="23"/>
        <v>384</v>
      </c>
      <c r="H1222" s="32">
        <v>1260</v>
      </c>
      <c r="I1222" s="32">
        <f t="shared" si="24"/>
        <v>2535</v>
      </c>
      <c r="J1222" s="75">
        <v>0.66800000000000004</v>
      </c>
      <c r="K1222" s="32">
        <v>3762</v>
      </c>
      <c r="L1222" s="56"/>
      <c r="M1222" s="35">
        <f t="shared" si="25"/>
        <v>1260</v>
      </c>
      <c r="N1222" s="35">
        <f t="shared" si="26"/>
        <v>2502</v>
      </c>
      <c r="O1222" s="36">
        <f t="shared" si="22"/>
        <v>0.66507177033492826</v>
      </c>
    </row>
    <row r="1223" spans="1:15" x14ac:dyDescent="0.25">
      <c r="A1223" s="39">
        <v>130807</v>
      </c>
      <c r="B1223" s="30" t="s">
        <v>48</v>
      </c>
      <c r="C1223" s="73" t="s">
        <v>1214</v>
      </c>
      <c r="D1223" s="44" t="s">
        <v>1221</v>
      </c>
      <c r="E1223" s="78">
        <v>1198</v>
      </c>
      <c r="F1223" s="32">
        <v>1385</v>
      </c>
      <c r="G1223" s="32">
        <f t="shared" si="23"/>
        <v>187</v>
      </c>
      <c r="H1223" s="39">
        <v>27</v>
      </c>
      <c r="I1223" s="32">
        <f t="shared" si="24"/>
        <v>1358</v>
      </c>
      <c r="J1223" s="75">
        <v>0.98050000000000004</v>
      </c>
      <c r="K1223" s="32">
        <v>1360</v>
      </c>
      <c r="L1223" s="56"/>
      <c r="M1223" s="34">
        <f t="shared" si="25"/>
        <v>27</v>
      </c>
      <c r="N1223" s="35">
        <f t="shared" si="26"/>
        <v>1333</v>
      </c>
      <c r="O1223" s="36">
        <f t="shared" si="22"/>
        <v>0.98014705882352937</v>
      </c>
    </row>
    <row r="1224" spans="1:15" x14ac:dyDescent="0.25">
      <c r="A1224" s="39">
        <v>130808</v>
      </c>
      <c r="B1224" s="30" t="s">
        <v>48</v>
      </c>
      <c r="C1224" s="73" t="s">
        <v>1214</v>
      </c>
      <c r="D1224" s="44" t="s">
        <v>1222</v>
      </c>
      <c r="E1224" s="78">
        <v>10225</v>
      </c>
      <c r="F1224" s="32">
        <v>15429</v>
      </c>
      <c r="G1224" s="32">
        <f t="shared" si="23"/>
        <v>5204</v>
      </c>
      <c r="H1224" s="32">
        <v>6838</v>
      </c>
      <c r="I1224" s="32">
        <f t="shared" si="24"/>
        <v>8591</v>
      </c>
      <c r="J1224" s="75">
        <v>0</v>
      </c>
      <c r="K1224" s="32">
        <v>15603</v>
      </c>
      <c r="L1224" s="29">
        <v>0</v>
      </c>
      <c r="M1224" s="35">
        <f t="shared" si="25"/>
        <v>6838</v>
      </c>
      <c r="N1224" s="35">
        <f t="shared" si="26"/>
        <v>8765</v>
      </c>
      <c r="O1224" s="36">
        <f t="shared" si="22"/>
        <v>0.5617509453310261</v>
      </c>
    </row>
    <row r="1225" spans="1:15" x14ac:dyDescent="0.25">
      <c r="A1225" s="39">
        <v>130809</v>
      </c>
      <c r="B1225" s="30" t="s">
        <v>48</v>
      </c>
      <c r="C1225" s="73" t="s">
        <v>1214</v>
      </c>
      <c r="D1225" s="44" t="s">
        <v>1214</v>
      </c>
      <c r="E1225" s="78">
        <v>8119</v>
      </c>
      <c r="F1225" s="32">
        <v>10482</v>
      </c>
      <c r="G1225" s="32">
        <f t="shared" si="23"/>
        <v>2363</v>
      </c>
      <c r="H1225" s="32">
        <v>5574</v>
      </c>
      <c r="I1225" s="32">
        <f t="shared" si="24"/>
        <v>4908</v>
      </c>
      <c r="J1225" s="75">
        <v>0.46820000000000001</v>
      </c>
      <c r="K1225" s="32">
        <v>10782</v>
      </c>
      <c r="L1225" s="29">
        <v>63</v>
      </c>
      <c r="M1225" s="35">
        <f t="shared" si="25"/>
        <v>5637</v>
      </c>
      <c r="N1225" s="35">
        <f t="shared" si="26"/>
        <v>5145</v>
      </c>
      <c r="O1225" s="36">
        <f t="shared" si="22"/>
        <v>0.4771841958820256</v>
      </c>
    </row>
    <row r="1226" spans="1:15" x14ac:dyDescent="0.25">
      <c r="A1226" s="39">
        <v>130810</v>
      </c>
      <c r="B1226" s="30" t="s">
        <v>48</v>
      </c>
      <c r="C1226" s="73" t="s">
        <v>1214</v>
      </c>
      <c r="D1226" s="44" t="s">
        <v>1223</v>
      </c>
      <c r="E1226" s="78">
        <v>1652</v>
      </c>
      <c r="F1226" s="32">
        <v>1872</v>
      </c>
      <c r="G1226" s="32">
        <f t="shared" si="23"/>
        <v>220</v>
      </c>
      <c r="H1226" s="32">
        <v>1254</v>
      </c>
      <c r="I1226" s="32">
        <f t="shared" si="24"/>
        <v>618</v>
      </c>
      <c r="J1226" s="75">
        <v>0.3301</v>
      </c>
      <c r="K1226" s="32">
        <v>1902</v>
      </c>
      <c r="L1226" s="56"/>
      <c r="M1226" s="35">
        <f t="shared" si="25"/>
        <v>1254</v>
      </c>
      <c r="N1226" s="35">
        <f t="shared" si="26"/>
        <v>648</v>
      </c>
      <c r="O1226" s="36">
        <f t="shared" si="22"/>
        <v>0.34069400630914826</v>
      </c>
    </row>
    <row r="1227" spans="1:15" x14ac:dyDescent="0.25">
      <c r="A1227" s="39">
        <v>130811</v>
      </c>
      <c r="B1227" s="30" t="s">
        <v>48</v>
      </c>
      <c r="C1227" s="73" t="s">
        <v>1214</v>
      </c>
      <c r="D1227" s="44" t="s">
        <v>1224</v>
      </c>
      <c r="E1227" s="78">
        <v>2129</v>
      </c>
      <c r="F1227" s="32">
        <v>2330</v>
      </c>
      <c r="G1227" s="32">
        <f t="shared" si="23"/>
        <v>201</v>
      </c>
      <c r="H1227" s="32">
        <v>1948</v>
      </c>
      <c r="I1227" s="32">
        <f t="shared" si="24"/>
        <v>382</v>
      </c>
      <c r="J1227" s="75">
        <v>0</v>
      </c>
      <c r="K1227" s="32">
        <v>2290</v>
      </c>
      <c r="L1227" s="56"/>
      <c r="M1227" s="35">
        <f t="shared" si="25"/>
        <v>1948</v>
      </c>
      <c r="N1227" s="35">
        <f t="shared" si="26"/>
        <v>342</v>
      </c>
      <c r="O1227" s="36">
        <f t="shared" si="22"/>
        <v>0.14934497816593886</v>
      </c>
    </row>
    <row r="1228" spans="1:15" x14ac:dyDescent="0.25">
      <c r="A1228" s="39">
        <v>130812</v>
      </c>
      <c r="B1228" s="30" t="s">
        <v>48</v>
      </c>
      <c r="C1228" s="73" t="s">
        <v>1214</v>
      </c>
      <c r="D1228" s="44" t="s">
        <v>1225</v>
      </c>
      <c r="E1228" s="78">
        <v>2738</v>
      </c>
      <c r="F1228" s="32">
        <v>3033</v>
      </c>
      <c r="G1228" s="32">
        <f t="shared" si="23"/>
        <v>295</v>
      </c>
      <c r="H1228" s="32">
        <v>1447</v>
      </c>
      <c r="I1228" s="32">
        <f t="shared" si="24"/>
        <v>1586</v>
      </c>
      <c r="J1228" s="75">
        <v>0.52290000000000003</v>
      </c>
      <c r="K1228" s="32">
        <v>3033</v>
      </c>
      <c r="L1228" s="29">
        <v>1586</v>
      </c>
      <c r="M1228" s="35">
        <f t="shared" si="25"/>
        <v>3033</v>
      </c>
      <c r="N1228" s="35">
        <f t="shared" si="26"/>
        <v>0</v>
      </c>
      <c r="O1228" s="36">
        <f t="shared" si="22"/>
        <v>0</v>
      </c>
    </row>
    <row r="1229" spans="1:15" x14ac:dyDescent="0.25">
      <c r="A1229" s="39">
        <v>130813</v>
      </c>
      <c r="B1229" s="30" t="s">
        <v>48</v>
      </c>
      <c r="C1229" s="73" t="s">
        <v>1214</v>
      </c>
      <c r="D1229" s="44" t="s">
        <v>1226</v>
      </c>
      <c r="E1229" s="78">
        <v>1903</v>
      </c>
      <c r="F1229" s="32">
        <v>2466</v>
      </c>
      <c r="G1229" s="32">
        <f t="shared" si="23"/>
        <v>563</v>
      </c>
      <c r="H1229" s="39">
        <v>650</v>
      </c>
      <c r="I1229" s="32">
        <f t="shared" si="24"/>
        <v>1816</v>
      </c>
      <c r="J1229" s="75">
        <v>0.73640000000000005</v>
      </c>
      <c r="K1229" s="32">
        <v>2422</v>
      </c>
      <c r="L1229" s="56"/>
      <c r="M1229" s="34">
        <f t="shared" si="25"/>
        <v>650</v>
      </c>
      <c r="N1229" s="35">
        <f t="shared" si="26"/>
        <v>1772</v>
      </c>
      <c r="O1229" s="36">
        <f t="shared" si="22"/>
        <v>0.73162675474814198</v>
      </c>
    </row>
    <row r="1230" spans="1:15" x14ac:dyDescent="0.25">
      <c r="A1230" s="39">
        <v>130901</v>
      </c>
      <c r="B1230" s="30" t="s">
        <v>48</v>
      </c>
      <c r="C1230" s="73" t="s">
        <v>1227</v>
      </c>
      <c r="D1230" s="44" t="s">
        <v>1228</v>
      </c>
      <c r="E1230" s="78">
        <v>22405</v>
      </c>
      <c r="F1230" s="32">
        <v>25437</v>
      </c>
      <c r="G1230" s="32">
        <f t="shared" si="23"/>
        <v>3032</v>
      </c>
      <c r="H1230" s="32">
        <v>11568</v>
      </c>
      <c r="I1230" s="32">
        <f t="shared" si="24"/>
        <v>13869</v>
      </c>
      <c r="J1230" s="75">
        <v>0.54520000000000002</v>
      </c>
      <c r="K1230" s="32">
        <v>25575</v>
      </c>
      <c r="L1230" s="56"/>
      <c r="M1230" s="35">
        <f t="shared" si="25"/>
        <v>11568</v>
      </c>
      <c r="N1230" s="35">
        <f t="shared" si="26"/>
        <v>14007</v>
      </c>
      <c r="O1230" s="36">
        <f t="shared" si="22"/>
        <v>0.54768328445747805</v>
      </c>
    </row>
    <row r="1231" spans="1:15" x14ac:dyDescent="0.25">
      <c r="A1231" s="39">
        <v>130902</v>
      </c>
      <c r="B1231" s="30" t="s">
        <v>48</v>
      </c>
      <c r="C1231" s="73" t="s">
        <v>1227</v>
      </c>
      <c r="D1231" s="44" t="s">
        <v>1229</v>
      </c>
      <c r="E1231" s="78">
        <v>16517</v>
      </c>
      <c r="F1231" s="32">
        <v>19177</v>
      </c>
      <c r="G1231" s="32">
        <f t="shared" si="23"/>
        <v>2660</v>
      </c>
      <c r="H1231" s="32">
        <v>7350</v>
      </c>
      <c r="I1231" s="32">
        <f t="shared" si="24"/>
        <v>11827</v>
      </c>
      <c r="J1231" s="75">
        <v>0</v>
      </c>
      <c r="K1231" s="32">
        <v>19344</v>
      </c>
      <c r="L1231" s="29">
        <v>705</v>
      </c>
      <c r="M1231" s="35">
        <f t="shared" si="25"/>
        <v>8055</v>
      </c>
      <c r="N1231" s="35">
        <f t="shared" si="26"/>
        <v>11289</v>
      </c>
      <c r="O1231" s="36">
        <f t="shared" si="22"/>
        <v>0.58359181141439209</v>
      </c>
    </row>
    <row r="1232" spans="1:15" x14ac:dyDescent="0.25">
      <c r="A1232" s="39">
        <v>130903</v>
      </c>
      <c r="B1232" s="30" t="s">
        <v>48</v>
      </c>
      <c r="C1232" s="73" t="s">
        <v>1227</v>
      </c>
      <c r="D1232" s="44" t="s">
        <v>1230</v>
      </c>
      <c r="E1232" s="78">
        <v>8363</v>
      </c>
      <c r="F1232" s="32">
        <v>9948</v>
      </c>
      <c r="G1232" s="32">
        <f t="shared" si="23"/>
        <v>1585</v>
      </c>
      <c r="H1232" s="32">
        <v>2938</v>
      </c>
      <c r="I1232" s="32">
        <f t="shared" si="24"/>
        <v>7010</v>
      </c>
      <c r="J1232" s="75">
        <v>0.70469999999999999</v>
      </c>
      <c r="K1232" s="32">
        <v>10054</v>
      </c>
      <c r="L1232" s="56"/>
      <c r="M1232" s="35">
        <f t="shared" si="25"/>
        <v>2938</v>
      </c>
      <c r="N1232" s="35">
        <f t="shared" si="26"/>
        <v>7116</v>
      </c>
      <c r="O1232" s="36">
        <f t="shared" si="22"/>
        <v>0.70777799880644521</v>
      </c>
    </row>
    <row r="1233" spans="1:15" x14ac:dyDescent="0.25">
      <c r="A1233" s="39">
        <v>130904</v>
      </c>
      <c r="B1233" s="30" t="s">
        <v>48</v>
      </c>
      <c r="C1233" s="73" t="s">
        <v>1227</v>
      </c>
      <c r="D1233" s="44" t="s">
        <v>1231</v>
      </c>
      <c r="E1233" s="78">
        <v>7760</v>
      </c>
      <c r="F1233" s="32">
        <v>8748</v>
      </c>
      <c r="G1233" s="32">
        <f t="shared" si="23"/>
        <v>988</v>
      </c>
      <c r="H1233" s="32">
        <v>6751</v>
      </c>
      <c r="I1233" s="32">
        <f t="shared" si="24"/>
        <v>1997</v>
      </c>
      <c r="J1233" s="75">
        <v>0</v>
      </c>
      <c r="K1233" s="32">
        <v>8795</v>
      </c>
      <c r="L1233" s="56"/>
      <c r="M1233" s="35">
        <f t="shared" si="25"/>
        <v>6751</v>
      </c>
      <c r="N1233" s="35">
        <f t="shared" si="26"/>
        <v>2044</v>
      </c>
      <c r="O1233" s="36">
        <f t="shared" si="22"/>
        <v>0.23240477544059124</v>
      </c>
    </row>
    <row r="1234" spans="1:15" x14ac:dyDescent="0.25">
      <c r="A1234" s="39">
        <v>130905</v>
      </c>
      <c r="B1234" s="30" t="s">
        <v>48</v>
      </c>
      <c r="C1234" s="73" t="s">
        <v>1227</v>
      </c>
      <c r="D1234" s="44" t="s">
        <v>1232</v>
      </c>
      <c r="E1234" s="78">
        <v>9950</v>
      </c>
      <c r="F1234" s="32">
        <v>11627</v>
      </c>
      <c r="G1234" s="32">
        <f t="shared" si="23"/>
        <v>1677</v>
      </c>
      <c r="H1234" s="32">
        <v>2150</v>
      </c>
      <c r="I1234" s="32">
        <f t="shared" si="24"/>
        <v>9477</v>
      </c>
      <c r="J1234" s="75">
        <v>0.81510000000000005</v>
      </c>
      <c r="K1234" s="32">
        <v>11381</v>
      </c>
      <c r="L1234" s="56"/>
      <c r="M1234" s="35">
        <f t="shared" si="25"/>
        <v>2150</v>
      </c>
      <c r="N1234" s="35">
        <f t="shared" si="26"/>
        <v>9231</v>
      </c>
      <c r="O1234" s="36">
        <f t="shared" si="22"/>
        <v>0.81108865653281781</v>
      </c>
    </row>
    <row r="1235" spans="1:15" x14ac:dyDescent="0.25">
      <c r="A1235" s="39">
        <v>130906</v>
      </c>
      <c r="B1235" s="30" t="s">
        <v>48</v>
      </c>
      <c r="C1235" s="73" t="s">
        <v>1227</v>
      </c>
      <c r="D1235" s="44" t="s">
        <v>1233</v>
      </c>
      <c r="E1235" s="78">
        <v>12917</v>
      </c>
      <c r="F1235" s="32">
        <v>14728</v>
      </c>
      <c r="G1235" s="32">
        <f t="shared" si="23"/>
        <v>1811</v>
      </c>
      <c r="H1235" s="32">
        <v>5578</v>
      </c>
      <c r="I1235" s="32">
        <f t="shared" si="24"/>
        <v>9150</v>
      </c>
      <c r="J1235" s="75">
        <v>0</v>
      </c>
      <c r="K1235" s="32">
        <v>14881</v>
      </c>
      <c r="L1235" s="56"/>
      <c r="M1235" s="35">
        <f t="shared" si="25"/>
        <v>5578</v>
      </c>
      <c r="N1235" s="35">
        <f t="shared" si="26"/>
        <v>9303</v>
      </c>
      <c r="O1235" s="36">
        <f t="shared" si="22"/>
        <v>0.62515959948928168</v>
      </c>
    </row>
    <row r="1236" spans="1:15" x14ac:dyDescent="0.25">
      <c r="A1236" s="39">
        <v>130907</v>
      </c>
      <c r="B1236" s="30" t="s">
        <v>48</v>
      </c>
      <c r="C1236" s="73" t="s">
        <v>1227</v>
      </c>
      <c r="D1236" s="44" t="s">
        <v>1234</v>
      </c>
      <c r="E1236" s="78">
        <v>8832</v>
      </c>
      <c r="F1236" s="32">
        <v>9847</v>
      </c>
      <c r="G1236" s="32">
        <f t="shared" si="23"/>
        <v>1015</v>
      </c>
      <c r="H1236" s="32">
        <v>4426</v>
      </c>
      <c r="I1236" s="32">
        <f t="shared" si="24"/>
        <v>5421</v>
      </c>
      <c r="J1236" s="75">
        <v>0</v>
      </c>
      <c r="K1236" s="32">
        <v>9904</v>
      </c>
      <c r="L1236" s="29">
        <v>243</v>
      </c>
      <c r="M1236" s="35">
        <f t="shared" si="25"/>
        <v>4669</v>
      </c>
      <c r="N1236" s="35">
        <f t="shared" si="26"/>
        <v>5235</v>
      </c>
      <c r="O1236" s="36">
        <f t="shared" si="22"/>
        <v>0.52857431340872374</v>
      </c>
    </row>
    <row r="1237" spans="1:15" x14ac:dyDescent="0.25">
      <c r="A1237" s="39">
        <v>130908</v>
      </c>
      <c r="B1237" s="30" t="s">
        <v>48</v>
      </c>
      <c r="C1237" s="73" t="s">
        <v>1227</v>
      </c>
      <c r="D1237" s="44" t="s">
        <v>1235</v>
      </c>
      <c r="E1237" s="78">
        <v>12205</v>
      </c>
      <c r="F1237" s="32">
        <v>14229</v>
      </c>
      <c r="G1237" s="32">
        <f t="shared" si="23"/>
        <v>2024</v>
      </c>
      <c r="H1237" s="32">
        <v>4026</v>
      </c>
      <c r="I1237" s="32">
        <f t="shared" si="24"/>
        <v>10203</v>
      </c>
      <c r="J1237" s="75">
        <v>0</v>
      </c>
      <c r="K1237" s="32">
        <v>14367</v>
      </c>
      <c r="L1237" s="29">
        <v>0</v>
      </c>
      <c r="M1237" s="35">
        <f t="shared" si="25"/>
        <v>4026</v>
      </c>
      <c r="N1237" s="35">
        <f t="shared" si="26"/>
        <v>10341</v>
      </c>
      <c r="O1237" s="36">
        <f t="shared" si="22"/>
        <v>0.71977448319064519</v>
      </c>
    </row>
    <row r="1238" spans="1:15" x14ac:dyDescent="0.25">
      <c r="A1238" s="39">
        <v>131001</v>
      </c>
      <c r="B1238" s="30" t="s">
        <v>48</v>
      </c>
      <c r="C1238" s="73" t="s">
        <v>1236</v>
      </c>
      <c r="D1238" s="44" t="s">
        <v>1236</v>
      </c>
      <c r="E1238" s="78">
        <v>11234</v>
      </c>
      <c r="F1238" s="32">
        <v>12501</v>
      </c>
      <c r="G1238" s="32">
        <f t="shared" si="23"/>
        <v>1267</v>
      </c>
      <c r="H1238" s="32">
        <v>6088</v>
      </c>
      <c r="I1238" s="32">
        <f t="shared" si="24"/>
        <v>6413</v>
      </c>
      <c r="J1238" s="75">
        <v>0</v>
      </c>
      <c r="K1238" s="32">
        <v>12355</v>
      </c>
      <c r="L1238" s="29">
        <v>112</v>
      </c>
      <c r="M1238" s="35">
        <f t="shared" si="25"/>
        <v>6200</v>
      </c>
      <c r="N1238" s="35">
        <f t="shared" si="26"/>
        <v>6155</v>
      </c>
      <c r="O1238" s="36">
        <f t="shared" si="22"/>
        <v>0.49817887494941321</v>
      </c>
    </row>
    <row r="1239" spans="1:15" x14ac:dyDescent="0.25">
      <c r="A1239" s="39">
        <v>131002</v>
      </c>
      <c r="B1239" s="30" t="s">
        <v>48</v>
      </c>
      <c r="C1239" s="73" t="s">
        <v>1236</v>
      </c>
      <c r="D1239" s="44" t="s">
        <v>1237</v>
      </c>
      <c r="E1239" s="78">
        <v>4403</v>
      </c>
      <c r="F1239" s="32">
        <v>5067</v>
      </c>
      <c r="G1239" s="32">
        <f t="shared" si="23"/>
        <v>664</v>
      </c>
      <c r="H1239" s="32">
        <v>1965</v>
      </c>
      <c r="I1239" s="32">
        <f t="shared" si="24"/>
        <v>3102</v>
      </c>
      <c r="J1239" s="75">
        <v>0.61219999999999997</v>
      </c>
      <c r="K1239" s="32">
        <v>4995</v>
      </c>
      <c r="L1239" s="56"/>
      <c r="M1239" s="35">
        <f t="shared" si="25"/>
        <v>1965</v>
      </c>
      <c r="N1239" s="35">
        <f t="shared" si="26"/>
        <v>3030</v>
      </c>
      <c r="O1239" s="36">
        <f t="shared" si="22"/>
        <v>0.60660660660660659</v>
      </c>
    </row>
    <row r="1240" spans="1:15" x14ac:dyDescent="0.25">
      <c r="A1240" s="39">
        <v>131003</v>
      </c>
      <c r="B1240" s="30" t="s">
        <v>48</v>
      </c>
      <c r="C1240" s="73" t="s">
        <v>1236</v>
      </c>
      <c r="D1240" s="44" t="s">
        <v>1238</v>
      </c>
      <c r="E1240" s="78">
        <v>2640</v>
      </c>
      <c r="F1240" s="32">
        <v>3083</v>
      </c>
      <c r="G1240" s="32">
        <f t="shared" si="23"/>
        <v>443</v>
      </c>
      <c r="H1240" s="32">
        <v>1072</v>
      </c>
      <c r="I1240" s="32">
        <f t="shared" si="24"/>
        <v>2011</v>
      </c>
      <c r="J1240" s="75">
        <v>0</v>
      </c>
      <c r="K1240" s="32">
        <v>2973</v>
      </c>
      <c r="L1240" s="29">
        <v>515</v>
      </c>
      <c r="M1240" s="35">
        <f t="shared" si="25"/>
        <v>1587</v>
      </c>
      <c r="N1240" s="35">
        <f t="shared" si="26"/>
        <v>1386</v>
      </c>
      <c r="O1240" s="36">
        <f t="shared" si="22"/>
        <v>0.46619576185671041</v>
      </c>
    </row>
    <row r="1241" spans="1:15" x14ac:dyDescent="0.25">
      <c r="A1241" s="39">
        <v>131004</v>
      </c>
      <c r="B1241" s="30" t="s">
        <v>48</v>
      </c>
      <c r="C1241" s="73" t="s">
        <v>1236</v>
      </c>
      <c r="D1241" s="44" t="s">
        <v>1239</v>
      </c>
      <c r="E1241" s="78">
        <v>1713</v>
      </c>
      <c r="F1241" s="32">
        <v>1854</v>
      </c>
      <c r="G1241" s="32">
        <f t="shared" si="23"/>
        <v>141</v>
      </c>
      <c r="H1241" s="39">
        <v>933</v>
      </c>
      <c r="I1241" s="32">
        <f t="shared" si="24"/>
        <v>921</v>
      </c>
      <c r="J1241" s="75">
        <v>0.49680000000000002</v>
      </c>
      <c r="K1241" s="32">
        <v>1846</v>
      </c>
      <c r="L1241" s="56"/>
      <c r="M1241" s="34">
        <f t="shared" si="25"/>
        <v>933</v>
      </c>
      <c r="N1241" s="35">
        <f t="shared" si="26"/>
        <v>913</v>
      </c>
      <c r="O1241" s="36">
        <f t="shared" si="22"/>
        <v>0.49458288190682559</v>
      </c>
    </row>
    <row r="1242" spans="1:15" x14ac:dyDescent="0.25">
      <c r="A1242" s="39">
        <v>131005</v>
      </c>
      <c r="B1242" s="30" t="s">
        <v>48</v>
      </c>
      <c r="C1242" s="73" t="s">
        <v>1236</v>
      </c>
      <c r="D1242" s="44" t="s">
        <v>768</v>
      </c>
      <c r="E1242" s="78">
        <v>2299</v>
      </c>
      <c r="F1242" s="32">
        <v>2464</v>
      </c>
      <c r="G1242" s="32">
        <f t="shared" si="23"/>
        <v>165</v>
      </c>
      <c r="H1242" s="32">
        <v>1168</v>
      </c>
      <c r="I1242" s="32">
        <f t="shared" si="24"/>
        <v>1296</v>
      </c>
      <c r="J1242" s="75">
        <v>0.52600000000000002</v>
      </c>
      <c r="K1242" s="32">
        <v>2441</v>
      </c>
      <c r="L1242" s="29">
        <v>122</v>
      </c>
      <c r="M1242" s="35">
        <f t="shared" si="25"/>
        <v>1290</v>
      </c>
      <c r="N1242" s="35">
        <f t="shared" si="26"/>
        <v>1151</v>
      </c>
      <c r="O1242" s="36">
        <f t="shared" si="22"/>
        <v>0.47152806226956168</v>
      </c>
    </row>
    <row r="1243" spans="1:15" x14ac:dyDescent="0.25">
      <c r="A1243" s="39">
        <v>131006</v>
      </c>
      <c r="B1243" s="30" t="s">
        <v>48</v>
      </c>
      <c r="C1243" s="73" t="s">
        <v>1236</v>
      </c>
      <c r="D1243" s="44" t="s">
        <v>1240</v>
      </c>
      <c r="E1243" s="78">
        <v>5926</v>
      </c>
      <c r="F1243" s="32">
        <v>7498</v>
      </c>
      <c r="G1243" s="32">
        <f t="shared" si="23"/>
        <v>1572</v>
      </c>
      <c r="H1243" s="32">
        <v>1518</v>
      </c>
      <c r="I1243" s="32">
        <f t="shared" si="24"/>
        <v>5980</v>
      </c>
      <c r="J1243" s="75">
        <v>0</v>
      </c>
      <c r="K1243" s="32">
        <v>7492</v>
      </c>
      <c r="L1243" s="29">
        <v>0</v>
      </c>
      <c r="M1243" s="35">
        <f t="shared" si="25"/>
        <v>1518</v>
      </c>
      <c r="N1243" s="35">
        <f t="shared" si="26"/>
        <v>5974</v>
      </c>
      <c r="O1243" s="36">
        <f t="shared" si="22"/>
        <v>0.79738387613454353</v>
      </c>
    </row>
    <row r="1244" spans="1:15" x14ac:dyDescent="0.25">
      <c r="A1244" s="39">
        <v>131007</v>
      </c>
      <c r="B1244" s="30" t="s">
        <v>48</v>
      </c>
      <c r="C1244" s="73" t="s">
        <v>1236</v>
      </c>
      <c r="D1244" s="44" t="s">
        <v>1241</v>
      </c>
      <c r="E1244" s="78">
        <v>2765</v>
      </c>
      <c r="F1244" s="32">
        <v>3062</v>
      </c>
      <c r="G1244" s="32">
        <f t="shared" si="23"/>
        <v>297</v>
      </c>
      <c r="H1244" s="32">
        <v>1401</v>
      </c>
      <c r="I1244" s="32">
        <f t="shared" si="24"/>
        <v>1661</v>
      </c>
      <c r="J1244" s="75">
        <v>0.54249999999999998</v>
      </c>
      <c r="K1244" s="32">
        <v>3049</v>
      </c>
      <c r="L1244" s="56"/>
      <c r="M1244" s="35">
        <f t="shared" si="25"/>
        <v>1401</v>
      </c>
      <c r="N1244" s="35">
        <f t="shared" si="26"/>
        <v>1648</v>
      </c>
      <c r="O1244" s="36">
        <f t="shared" si="22"/>
        <v>0.54050508363397831</v>
      </c>
    </row>
    <row r="1245" spans="1:15" x14ac:dyDescent="0.25">
      <c r="A1245" s="39">
        <v>131008</v>
      </c>
      <c r="B1245" s="30" t="s">
        <v>48</v>
      </c>
      <c r="C1245" s="73" t="s">
        <v>1236</v>
      </c>
      <c r="D1245" s="44" t="s">
        <v>1242</v>
      </c>
      <c r="E1245" s="78">
        <v>3160</v>
      </c>
      <c r="F1245" s="32">
        <v>3682</v>
      </c>
      <c r="G1245" s="32">
        <f t="shared" si="23"/>
        <v>522</v>
      </c>
      <c r="H1245" s="32">
        <v>1512</v>
      </c>
      <c r="I1245" s="32">
        <f t="shared" si="24"/>
        <v>2170</v>
      </c>
      <c r="J1245" s="75">
        <v>0</v>
      </c>
      <c r="K1245" s="32">
        <v>3677</v>
      </c>
      <c r="L1245" s="56"/>
      <c r="M1245" s="35">
        <f t="shared" si="25"/>
        <v>1512</v>
      </c>
      <c r="N1245" s="35">
        <f t="shared" si="26"/>
        <v>2165</v>
      </c>
      <c r="O1245" s="36">
        <f t="shared" si="22"/>
        <v>0.58879521348925756</v>
      </c>
    </row>
    <row r="1246" spans="1:15" x14ac:dyDescent="0.25">
      <c r="A1246" s="39">
        <v>131101</v>
      </c>
      <c r="B1246" s="30" t="s">
        <v>48</v>
      </c>
      <c r="C1246" s="73" t="s">
        <v>1243</v>
      </c>
      <c r="D1246" s="44" t="s">
        <v>1244</v>
      </c>
      <c r="E1246" s="78">
        <v>8552</v>
      </c>
      <c r="F1246" s="32">
        <v>9267</v>
      </c>
      <c r="G1246" s="32">
        <f t="shared" si="23"/>
        <v>715</v>
      </c>
      <c r="H1246" s="32">
        <v>2336</v>
      </c>
      <c r="I1246" s="32">
        <f t="shared" si="24"/>
        <v>6931</v>
      </c>
      <c r="J1246" s="75">
        <v>0</v>
      </c>
      <c r="K1246" s="32">
        <v>9233</v>
      </c>
      <c r="L1246" s="29">
        <v>0</v>
      </c>
      <c r="M1246" s="35">
        <f t="shared" si="25"/>
        <v>2336</v>
      </c>
      <c r="N1246" s="35">
        <f t="shared" si="26"/>
        <v>6897</v>
      </c>
      <c r="O1246" s="36">
        <f t="shared" si="22"/>
        <v>0.74699447633488569</v>
      </c>
    </row>
    <row r="1247" spans="1:15" x14ac:dyDescent="0.25">
      <c r="A1247" s="39">
        <v>131102</v>
      </c>
      <c r="B1247" s="30" t="s">
        <v>48</v>
      </c>
      <c r="C1247" s="73" t="s">
        <v>1243</v>
      </c>
      <c r="D1247" s="44" t="s">
        <v>262</v>
      </c>
      <c r="E1247" s="78">
        <v>4416</v>
      </c>
      <c r="F1247" s="32">
        <v>4932</v>
      </c>
      <c r="G1247" s="32">
        <f t="shared" si="23"/>
        <v>516</v>
      </c>
      <c r="H1247" s="32">
        <v>1379</v>
      </c>
      <c r="I1247" s="32">
        <f t="shared" si="24"/>
        <v>3553</v>
      </c>
      <c r="J1247" s="75">
        <v>0.72040000000000004</v>
      </c>
      <c r="K1247" s="32">
        <v>4866</v>
      </c>
      <c r="L1247" s="56"/>
      <c r="M1247" s="35">
        <f t="shared" si="25"/>
        <v>1379</v>
      </c>
      <c r="N1247" s="35">
        <f t="shared" si="26"/>
        <v>3487</v>
      </c>
      <c r="O1247" s="36">
        <f t="shared" si="22"/>
        <v>0.71660501438553226</v>
      </c>
    </row>
    <row r="1248" spans="1:15" x14ac:dyDescent="0.25">
      <c r="A1248" s="39">
        <v>131103</v>
      </c>
      <c r="B1248" s="30" t="s">
        <v>48</v>
      </c>
      <c r="C1248" s="73" t="s">
        <v>1243</v>
      </c>
      <c r="D1248" s="44" t="s">
        <v>1245</v>
      </c>
      <c r="E1248" s="78">
        <v>2191</v>
      </c>
      <c r="F1248" s="32">
        <v>2555</v>
      </c>
      <c r="G1248" s="32">
        <f t="shared" si="23"/>
        <v>364</v>
      </c>
      <c r="H1248" s="39">
        <v>601</v>
      </c>
      <c r="I1248" s="32">
        <f t="shared" si="24"/>
        <v>1954</v>
      </c>
      <c r="J1248" s="75">
        <v>0.76480000000000004</v>
      </c>
      <c r="K1248" s="32">
        <v>2566</v>
      </c>
      <c r="L1248" s="56"/>
      <c r="M1248" s="34">
        <f t="shared" si="25"/>
        <v>601</v>
      </c>
      <c r="N1248" s="35">
        <f t="shared" si="26"/>
        <v>1965</v>
      </c>
      <c r="O1248" s="36">
        <f t="shared" si="22"/>
        <v>0.76578332034294627</v>
      </c>
    </row>
    <row r="1249" spans="1:15" x14ac:dyDescent="0.25">
      <c r="A1249" s="39">
        <v>131104</v>
      </c>
      <c r="B1249" s="30" t="s">
        <v>48</v>
      </c>
      <c r="C1249" s="73" t="s">
        <v>1243</v>
      </c>
      <c r="D1249" s="44" t="s">
        <v>1246</v>
      </c>
      <c r="E1249" s="78">
        <v>6184</v>
      </c>
      <c r="F1249" s="32">
        <v>6620</v>
      </c>
      <c r="G1249" s="32">
        <f t="shared" si="23"/>
        <v>436</v>
      </c>
      <c r="H1249" s="32">
        <v>3041</v>
      </c>
      <c r="I1249" s="32">
        <f t="shared" si="24"/>
        <v>3579</v>
      </c>
      <c r="J1249" s="75">
        <v>0.54059999999999997</v>
      </c>
      <c r="K1249" s="32">
        <v>6514</v>
      </c>
      <c r="L1249" s="56"/>
      <c r="M1249" s="35">
        <f t="shared" si="25"/>
        <v>3041</v>
      </c>
      <c r="N1249" s="35">
        <f t="shared" si="26"/>
        <v>3473</v>
      </c>
      <c r="O1249" s="36">
        <f t="shared" si="22"/>
        <v>0.53315934909425855</v>
      </c>
    </row>
    <row r="1250" spans="1:15" x14ac:dyDescent="0.25">
      <c r="A1250" s="39">
        <v>131201</v>
      </c>
      <c r="B1250" s="30" t="s">
        <v>48</v>
      </c>
      <c r="C1250" s="73" t="s">
        <v>1247</v>
      </c>
      <c r="D1250" s="44" t="s">
        <v>1247</v>
      </c>
      <c r="E1250" s="78">
        <v>15281</v>
      </c>
      <c r="F1250" s="32">
        <v>16609</v>
      </c>
      <c r="G1250" s="32">
        <f t="shared" si="23"/>
        <v>1328</v>
      </c>
      <c r="H1250" s="32">
        <v>5139</v>
      </c>
      <c r="I1250" s="32">
        <f t="shared" si="24"/>
        <v>11470</v>
      </c>
      <c r="J1250" s="75">
        <v>0</v>
      </c>
      <c r="K1250" s="32">
        <v>16715</v>
      </c>
      <c r="L1250" s="56"/>
      <c r="M1250" s="35">
        <f t="shared" si="25"/>
        <v>5139</v>
      </c>
      <c r="N1250" s="35">
        <f t="shared" si="26"/>
        <v>11576</v>
      </c>
      <c r="O1250" s="36">
        <f t="shared" si="22"/>
        <v>0.69255160035895902</v>
      </c>
    </row>
    <row r="1251" spans="1:15" x14ac:dyDescent="0.25">
      <c r="A1251" s="39">
        <v>131202</v>
      </c>
      <c r="B1251" s="30" t="s">
        <v>48</v>
      </c>
      <c r="C1251" s="73" t="s">
        <v>1247</v>
      </c>
      <c r="D1251" s="44" t="s">
        <v>1248</v>
      </c>
      <c r="E1251" s="78">
        <v>6417</v>
      </c>
      <c r="F1251" s="32">
        <v>6901</v>
      </c>
      <c r="G1251" s="32">
        <f t="shared" si="23"/>
        <v>484</v>
      </c>
      <c r="H1251" s="32">
        <v>2305</v>
      </c>
      <c r="I1251" s="32">
        <f t="shared" si="24"/>
        <v>4596</v>
      </c>
      <c r="J1251" s="75">
        <v>0</v>
      </c>
      <c r="K1251" s="32">
        <v>6932</v>
      </c>
      <c r="L1251" s="56"/>
      <c r="M1251" s="35">
        <f t="shared" si="25"/>
        <v>2305</v>
      </c>
      <c r="N1251" s="35">
        <f t="shared" si="26"/>
        <v>4627</v>
      </c>
      <c r="O1251" s="36">
        <f t="shared" si="22"/>
        <v>0.6674841315637623</v>
      </c>
    </row>
    <row r="1252" spans="1:15" x14ac:dyDescent="0.25">
      <c r="A1252" s="39">
        <v>131203</v>
      </c>
      <c r="B1252" s="30" t="s">
        <v>48</v>
      </c>
      <c r="C1252" s="73" t="s">
        <v>1247</v>
      </c>
      <c r="D1252" s="44" t="s">
        <v>1249</v>
      </c>
      <c r="E1252" s="78">
        <v>4653</v>
      </c>
      <c r="F1252" s="32">
        <v>4924</v>
      </c>
      <c r="G1252" s="32">
        <f t="shared" si="23"/>
        <v>271</v>
      </c>
      <c r="H1252" s="32">
        <v>3657</v>
      </c>
      <c r="I1252" s="32">
        <f t="shared" si="24"/>
        <v>1267</v>
      </c>
      <c r="J1252" s="75">
        <v>0.25729999999999997</v>
      </c>
      <c r="K1252" s="32">
        <v>5009</v>
      </c>
      <c r="L1252" s="56"/>
      <c r="M1252" s="35">
        <f t="shared" si="25"/>
        <v>3657</v>
      </c>
      <c r="N1252" s="35">
        <f t="shared" si="26"/>
        <v>1352</v>
      </c>
      <c r="O1252" s="36">
        <f t="shared" si="22"/>
        <v>0.26991415452186063</v>
      </c>
    </row>
    <row r="1253" spans="1:15" x14ac:dyDescent="0.25">
      <c r="A1253" s="39">
        <v>140101</v>
      </c>
      <c r="B1253" s="30" t="s">
        <v>49</v>
      </c>
      <c r="C1253" s="73" t="s">
        <v>1250</v>
      </c>
      <c r="D1253" s="44" t="s">
        <v>1250</v>
      </c>
      <c r="E1253" s="77">
        <v>301</v>
      </c>
      <c r="F1253" s="39">
        <v>339</v>
      </c>
      <c r="G1253" s="39">
        <f t="shared" si="23"/>
        <v>38</v>
      </c>
      <c r="H1253" s="39">
        <v>16</v>
      </c>
      <c r="I1253" s="39">
        <f t="shared" si="24"/>
        <v>323</v>
      </c>
      <c r="J1253" s="75">
        <v>0</v>
      </c>
      <c r="K1253" s="39">
        <v>355</v>
      </c>
      <c r="L1253" s="56"/>
      <c r="M1253" s="34">
        <f t="shared" si="25"/>
        <v>16</v>
      </c>
      <c r="N1253" s="34">
        <f t="shared" si="26"/>
        <v>339</v>
      </c>
      <c r="O1253" s="36">
        <f t="shared" si="22"/>
        <v>0.95492957746478868</v>
      </c>
    </row>
    <row r="1254" spans="1:15" x14ac:dyDescent="0.25">
      <c r="A1254" s="39">
        <v>140102</v>
      </c>
      <c r="B1254" s="30" t="s">
        <v>49</v>
      </c>
      <c r="C1254" s="73" t="s">
        <v>1250</v>
      </c>
      <c r="D1254" s="44" t="s">
        <v>1251</v>
      </c>
      <c r="E1254" s="78">
        <v>7514</v>
      </c>
      <c r="F1254" s="32">
        <v>8060</v>
      </c>
      <c r="G1254" s="32">
        <f t="shared" si="23"/>
        <v>546</v>
      </c>
      <c r="H1254" s="32">
        <v>4402</v>
      </c>
      <c r="I1254" s="32">
        <f t="shared" si="24"/>
        <v>3658</v>
      </c>
      <c r="J1254" s="75">
        <v>0.45379999999999998</v>
      </c>
      <c r="K1254" s="32">
        <v>8188</v>
      </c>
      <c r="L1254" s="29">
        <v>1440</v>
      </c>
      <c r="M1254" s="35">
        <f t="shared" si="25"/>
        <v>5842</v>
      </c>
      <c r="N1254" s="35">
        <f t="shared" si="26"/>
        <v>2346</v>
      </c>
      <c r="O1254" s="36">
        <f t="shared" si="22"/>
        <v>0.28651685393258425</v>
      </c>
    </row>
    <row r="1255" spans="1:15" x14ac:dyDescent="0.25">
      <c r="A1255" s="39">
        <v>140103</v>
      </c>
      <c r="B1255" s="30" t="s">
        <v>49</v>
      </c>
      <c r="C1255" s="73" t="s">
        <v>1250</v>
      </c>
      <c r="D1255" s="44" t="s">
        <v>1252</v>
      </c>
      <c r="E1255" s="78">
        <v>1492</v>
      </c>
      <c r="F1255" s="32">
        <v>1619</v>
      </c>
      <c r="G1255" s="32">
        <f t="shared" si="23"/>
        <v>127</v>
      </c>
      <c r="H1255" s="32">
        <v>1353</v>
      </c>
      <c r="I1255" s="32">
        <f t="shared" si="24"/>
        <v>266</v>
      </c>
      <c r="J1255" s="75">
        <v>0.1643</v>
      </c>
      <c r="K1255" s="32">
        <v>1671</v>
      </c>
      <c r="L1255" s="56"/>
      <c r="M1255" s="35">
        <f t="shared" si="25"/>
        <v>1353</v>
      </c>
      <c r="N1255" s="35">
        <f t="shared" si="26"/>
        <v>318</v>
      </c>
      <c r="O1255" s="36">
        <f t="shared" si="22"/>
        <v>0.19030520646319568</v>
      </c>
    </row>
    <row r="1256" spans="1:15" x14ac:dyDescent="0.25">
      <c r="A1256" s="39">
        <v>140104</v>
      </c>
      <c r="B1256" s="30" t="s">
        <v>49</v>
      </c>
      <c r="C1256" s="73" t="s">
        <v>1250</v>
      </c>
      <c r="D1256" s="44" t="s">
        <v>1253</v>
      </c>
      <c r="E1256" s="77"/>
      <c r="F1256" s="39">
        <v>0</v>
      </c>
      <c r="G1256" s="39">
        <f t="shared" si="23"/>
        <v>0</v>
      </c>
      <c r="H1256" s="39">
        <v>0</v>
      </c>
      <c r="I1256" s="39">
        <f t="shared" si="24"/>
        <v>0</v>
      </c>
      <c r="J1256" s="39" t="s">
        <v>1834</v>
      </c>
      <c r="K1256" s="39">
        <v>0</v>
      </c>
      <c r="L1256" s="56"/>
      <c r="M1256" s="34">
        <f t="shared" si="25"/>
        <v>0</v>
      </c>
      <c r="N1256" s="34">
        <f t="shared" si="26"/>
        <v>0</v>
      </c>
      <c r="O1256" s="36" t="e">
        <f t="shared" si="22"/>
        <v>#DIV/0!</v>
      </c>
    </row>
    <row r="1257" spans="1:15" x14ac:dyDescent="0.25">
      <c r="A1257" s="39">
        <v>140105</v>
      </c>
      <c r="B1257" s="30" t="s">
        <v>49</v>
      </c>
      <c r="C1257" s="73" t="s">
        <v>1250</v>
      </c>
      <c r="D1257" s="44" t="s">
        <v>1254</v>
      </c>
      <c r="E1257" s="77"/>
      <c r="F1257" s="39">
        <v>0</v>
      </c>
      <c r="G1257" s="39">
        <f t="shared" si="23"/>
        <v>0</v>
      </c>
      <c r="H1257" s="39">
        <v>0</v>
      </c>
      <c r="I1257" s="39">
        <f t="shared" si="24"/>
        <v>0</v>
      </c>
      <c r="J1257" s="39" t="s">
        <v>1834</v>
      </c>
      <c r="K1257" s="39">
        <v>0</v>
      </c>
      <c r="L1257" s="29">
        <v>0</v>
      </c>
      <c r="M1257" s="34">
        <f t="shared" si="25"/>
        <v>0</v>
      </c>
      <c r="N1257" s="34">
        <f t="shared" si="26"/>
        <v>0</v>
      </c>
      <c r="O1257" s="36" t="e">
        <f t="shared" si="22"/>
        <v>#DIV/0!</v>
      </c>
    </row>
    <row r="1258" spans="1:15" x14ac:dyDescent="0.25">
      <c r="A1258" s="39">
        <v>140106</v>
      </c>
      <c r="B1258" s="30" t="s">
        <v>49</v>
      </c>
      <c r="C1258" s="73" t="s">
        <v>1250</v>
      </c>
      <c r="D1258" s="44" t="s">
        <v>1255</v>
      </c>
      <c r="E1258" s="78">
        <v>5085</v>
      </c>
      <c r="F1258" s="32">
        <v>5547</v>
      </c>
      <c r="G1258" s="32">
        <f t="shared" si="23"/>
        <v>462</v>
      </c>
      <c r="H1258" s="39">
        <v>353</v>
      </c>
      <c r="I1258" s="32">
        <f t="shared" si="24"/>
        <v>5194</v>
      </c>
      <c r="J1258" s="75">
        <v>0.93640000000000001</v>
      </c>
      <c r="K1258" s="32">
        <v>5790</v>
      </c>
      <c r="L1258" s="56"/>
      <c r="M1258" s="34">
        <f t="shared" si="25"/>
        <v>353</v>
      </c>
      <c r="N1258" s="35">
        <f t="shared" si="26"/>
        <v>5437</v>
      </c>
      <c r="O1258" s="36">
        <f t="shared" si="22"/>
        <v>0.93903281519861825</v>
      </c>
    </row>
    <row r="1259" spans="1:15" x14ac:dyDescent="0.25">
      <c r="A1259" s="39">
        <v>140107</v>
      </c>
      <c r="B1259" s="30" t="s">
        <v>49</v>
      </c>
      <c r="C1259" s="73" t="s">
        <v>1250</v>
      </c>
      <c r="D1259" s="44" t="s">
        <v>1256</v>
      </c>
      <c r="E1259" s="78">
        <v>2808</v>
      </c>
      <c r="F1259" s="32">
        <v>2776</v>
      </c>
      <c r="G1259" s="32">
        <f t="shared" si="23"/>
        <v>-32</v>
      </c>
      <c r="H1259" s="32">
        <v>1159</v>
      </c>
      <c r="I1259" s="32">
        <f t="shared" si="24"/>
        <v>1617</v>
      </c>
      <c r="J1259" s="75">
        <v>0.58250000000000002</v>
      </c>
      <c r="K1259" s="32">
        <v>2587</v>
      </c>
      <c r="L1259" s="56"/>
      <c r="M1259" s="35">
        <f t="shared" si="25"/>
        <v>1159</v>
      </c>
      <c r="N1259" s="35">
        <f t="shared" si="26"/>
        <v>1428</v>
      </c>
      <c r="O1259" s="36">
        <f t="shared" si="22"/>
        <v>0.55199072284499417</v>
      </c>
    </row>
    <row r="1260" spans="1:15" x14ac:dyDescent="0.25">
      <c r="A1260" s="39">
        <v>140108</v>
      </c>
      <c r="B1260" s="30" t="s">
        <v>49</v>
      </c>
      <c r="C1260" s="73" t="s">
        <v>1250</v>
      </c>
      <c r="D1260" s="44" t="s">
        <v>1257</v>
      </c>
      <c r="E1260" s="78">
        <v>8270</v>
      </c>
      <c r="F1260" s="32">
        <v>8915</v>
      </c>
      <c r="G1260" s="32">
        <f t="shared" si="23"/>
        <v>645</v>
      </c>
      <c r="H1260" s="32">
        <v>1069</v>
      </c>
      <c r="I1260" s="32">
        <f t="shared" si="24"/>
        <v>7846</v>
      </c>
      <c r="J1260" s="75">
        <v>0</v>
      </c>
      <c r="K1260" s="32">
        <v>9013</v>
      </c>
      <c r="L1260" s="56"/>
      <c r="M1260" s="35">
        <f t="shared" si="25"/>
        <v>1069</v>
      </c>
      <c r="N1260" s="35">
        <f t="shared" si="26"/>
        <v>7944</v>
      </c>
      <c r="O1260" s="36">
        <f t="shared" si="22"/>
        <v>0.88139354266060133</v>
      </c>
    </row>
    <row r="1261" spans="1:15" x14ac:dyDescent="0.25">
      <c r="A1261" s="39">
        <v>140109</v>
      </c>
      <c r="B1261" s="30" t="s">
        <v>49</v>
      </c>
      <c r="C1261" s="73" t="s">
        <v>1250</v>
      </c>
      <c r="D1261" s="44" t="s">
        <v>1258</v>
      </c>
      <c r="E1261" s="78">
        <v>2457</v>
      </c>
      <c r="F1261" s="32">
        <v>2526</v>
      </c>
      <c r="G1261" s="32">
        <f t="shared" si="23"/>
        <v>69</v>
      </c>
      <c r="H1261" s="39">
        <v>758</v>
      </c>
      <c r="I1261" s="32">
        <f t="shared" si="24"/>
        <v>1768</v>
      </c>
      <c r="J1261" s="75">
        <v>0.69989999999999997</v>
      </c>
      <c r="K1261" s="32">
        <v>2538</v>
      </c>
      <c r="L1261" s="56"/>
      <c r="M1261" s="34">
        <f t="shared" si="25"/>
        <v>758</v>
      </c>
      <c r="N1261" s="35">
        <f t="shared" si="26"/>
        <v>1780</v>
      </c>
      <c r="O1261" s="36">
        <f t="shared" si="22"/>
        <v>0.70133963750985029</v>
      </c>
    </row>
    <row r="1262" spans="1:15" x14ac:dyDescent="0.25">
      <c r="A1262" s="39">
        <v>140110</v>
      </c>
      <c r="B1262" s="30" t="s">
        <v>49</v>
      </c>
      <c r="C1262" s="73" t="s">
        <v>1250</v>
      </c>
      <c r="D1262" s="44" t="s">
        <v>1259</v>
      </c>
      <c r="E1262" s="78">
        <v>2270</v>
      </c>
      <c r="F1262" s="32">
        <v>2369</v>
      </c>
      <c r="G1262" s="32">
        <f t="shared" si="23"/>
        <v>99</v>
      </c>
      <c r="H1262" s="32">
        <v>1002</v>
      </c>
      <c r="I1262" s="32">
        <f t="shared" si="24"/>
        <v>1367</v>
      </c>
      <c r="J1262" s="75">
        <v>0.57699999999999996</v>
      </c>
      <c r="K1262" s="32">
        <v>2178</v>
      </c>
      <c r="L1262" s="56"/>
      <c r="M1262" s="35">
        <f t="shared" si="25"/>
        <v>1002</v>
      </c>
      <c r="N1262" s="35">
        <f t="shared" si="26"/>
        <v>1176</v>
      </c>
      <c r="O1262" s="36">
        <f t="shared" si="22"/>
        <v>0.53994490358126723</v>
      </c>
    </row>
    <row r="1263" spans="1:15" x14ac:dyDescent="0.25">
      <c r="A1263" s="39">
        <v>140111</v>
      </c>
      <c r="B1263" s="30" t="s">
        <v>49</v>
      </c>
      <c r="C1263" s="73" t="s">
        <v>1250</v>
      </c>
      <c r="D1263" s="44" t="s">
        <v>1260</v>
      </c>
      <c r="E1263" s="78">
        <v>3472</v>
      </c>
      <c r="F1263" s="32">
        <v>5753</v>
      </c>
      <c r="G1263" s="32">
        <f t="shared" si="23"/>
        <v>2281</v>
      </c>
      <c r="H1263" s="32">
        <v>2343</v>
      </c>
      <c r="I1263" s="32">
        <f t="shared" si="24"/>
        <v>3410</v>
      </c>
      <c r="J1263" s="75">
        <v>0.5927</v>
      </c>
      <c r="K1263" s="32">
        <v>5971</v>
      </c>
      <c r="L1263" s="56"/>
      <c r="M1263" s="35">
        <f t="shared" si="25"/>
        <v>2343</v>
      </c>
      <c r="N1263" s="35">
        <f t="shared" si="26"/>
        <v>3628</v>
      </c>
      <c r="O1263" s="36">
        <f t="shared" si="22"/>
        <v>0.60760341651314687</v>
      </c>
    </row>
    <row r="1264" spans="1:15" x14ac:dyDescent="0.25">
      <c r="A1264" s="39">
        <v>140112</v>
      </c>
      <c r="B1264" s="30" t="s">
        <v>49</v>
      </c>
      <c r="C1264" s="73" t="s">
        <v>1250</v>
      </c>
      <c r="D1264" s="44" t="s">
        <v>1261</v>
      </c>
      <c r="E1264" s="78">
        <v>8249</v>
      </c>
      <c r="F1264" s="32">
        <v>9205</v>
      </c>
      <c r="G1264" s="32">
        <f t="shared" si="23"/>
        <v>956</v>
      </c>
      <c r="H1264" s="32">
        <v>5646</v>
      </c>
      <c r="I1264" s="32">
        <f t="shared" si="24"/>
        <v>3559</v>
      </c>
      <c r="J1264" s="75">
        <v>0</v>
      </c>
      <c r="K1264" s="32">
        <v>9459</v>
      </c>
      <c r="L1264" s="56"/>
      <c r="M1264" s="35">
        <f t="shared" si="25"/>
        <v>5646</v>
      </c>
      <c r="N1264" s="35">
        <f t="shared" si="26"/>
        <v>3813</v>
      </c>
      <c r="O1264" s="36">
        <f t="shared" si="22"/>
        <v>0.40310815096733271</v>
      </c>
    </row>
    <row r="1265" spans="1:15" x14ac:dyDescent="0.25">
      <c r="A1265" s="39">
        <v>140113</v>
      </c>
      <c r="B1265" s="30" t="s">
        <v>49</v>
      </c>
      <c r="C1265" s="73" t="s">
        <v>1250</v>
      </c>
      <c r="D1265" s="44" t="s">
        <v>1262</v>
      </c>
      <c r="E1265" s="78">
        <v>4726</v>
      </c>
      <c r="F1265" s="32">
        <v>5075</v>
      </c>
      <c r="G1265" s="32">
        <f t="shared" si="23"/>
        <v>349</v>
      </c>
      <c r="H1265" s="32">
        <v>2373</v>
      </c>
      <c r="I1265" s="32">
        <f t="shared" si="24"/>
        <v>2702</v>
      </c>
      <c r="J1265" s="75">
        <v>0.53239999999999998</v>
      </c>
      <c r="K1265" s="32">
        <v>5154</v>
      </c>
      <c r="L1265" s="56"/>
      <c r="M1265" s="35">
        <f t="shared" si="25"/>
        <v>2373</v>
      </c>
      <c r="N1265" s="35">
        <f t="shared" si="26"/>
        <v>2781</v>
      </c>
      <c r="O1265" s="36">
        <f t="shared" si="22"/>
        <v>0.53958090803259606</v>
      </c>
    </row>
    <row r="1266" spans="1:15" x14ac:dyDescent="0.25">
      <c r="A1266" s="39">
        <v>140114</v>
      </c>
      <c r="B1266" s="30" t="s">
        <v>49</v>
      </c>
      <c r="C1266" s="73" t="s">
        <v>1250</v>
      </c>
      <c r="D1266" s="44" t="s">
        <v>150</v>
      </c>
      <c r="E1266" s="77">
        <v>173</v>
      </c>
      <c r="F1266" s="39">
        <v>191</v>
      </c>
      <c r="G1266" s="39">
        <f t="shared" si="23"/>
        <v>18</v>
      </c>
      <c r="H1266" s="39">
        <v>14</v>
      </c>
      <c r="I1266" s="39">
        <f t="shared" si="24"/>
        <v>177</v>
      </c>
      <c r="J1266" s="75">
        <v>0</v>
      </c>
      <c r="K1266" s="39">
        <v>197</v>
      </c>
      <c r="L1266" s="56"/>
      <c r="M1266" s="34">
        <f t="shared" si="25"/>
        <v>14</v>
      </c>
      <c r="N1266" s="34">
        <f t="shared" si="26"/>
        <v>183</v>
      </c>
      <c r="O1266" s="36">
        <f t="shared" si="22"/>
        <v>0.92893401015228427</v>
      </c>
    </row>
    <row r="1267" spans="1:15" x14ac:dyDescent="0.25">
      <c r="A1267" s="39">
        <v>140115</v>
      </c>
      <c r="B1267" s="30" t="s">
        <v>49</v>
      </c>
      <c r="C1267" s="73" t="s">
        <v>1250</v>
      </c>
      <c r="D1267" s="44" t="s">
        <v>1263</v>
      </c>
      <c r="E1267" s="78">
        <v>3598</v>
      </c>
      <c r="F1267" s="32">
        <v>3836</v>
      </c>
      <c r="G1267" s="32">
        <f t="shared" si="23"/>
        <v>238</v>
      </c>
      <c r="H1267" s="32">
        <v>1792</v>
      </c>
      <c r="I1267" s="32">
        <f t="shared" si="24"/>
        <v>2044</v>
      </c>
      <c r="J1267" s="75">
        <v>0.53280000000000005</v>
      </c>
      <c r="K1267" s="32">
        <v>3805</v>
      </c>
      <c r="L1267" s="56"/>
      <c r="M1267" s="35">
        <f t="shared" si="25"/>
        <v>1792</v>
      </c>
      <c r="N1267" s="35">
        <f t="shared" si="26"/>
        <v>2013</v>
      </c>
      <c r="O1267" s="36">
        <f t="shared" si="22"/>
        <v>0.52904073587385014</v>
      </c>
    </row>
    <row r="1268" spans="1:15" x14ac:dyDescent="0.25">
      <c r="A1268" s="39">
        <v>140116</v>
      </c>
      <c r="B1268" s="30" t="s">
        <v>49</v>
      </c>
      <c r="C1268" s="73" t="s">
        <v>1250</v>
      </c>
      <c r="D1268" s="44" t="s">
        <v>1264</v>
      </c>
      <c r="E1268" s="78">
        <v>2520</v>
      </c>
      <c r="F1268" s="32">
        <v>2657</v>
      </c>
      <c r="G1268" s="32">
        <f t="shared" si="23"/>
        <v>137</v>
      </c>
      <c r="H1268" s="39">
        <v>893</v>
      </c>
      <c r="I1268" s="32">
        <f t="shared" si="24"/>
        <v>1764</v>
      </c>
      <c r="J1268" s="75">
        <v>0.66390000000000005</v>
      </c>
      <c r="K1268" s="32">
        <v>2641</v>
      </c>
      <c r="L1268" s="56"/>
      <c r="M1268" s="34">
        <f t="shared" si="25"/>
        <v>893</v>
      </c>
      <c r="N1268" s="35">
        <f t="shared" si="26"/>
        <v>1748</v>
      </c>
      <c r="O1268" s="36">
        <f t="shared" si="22"/>
        <v>0.66187050359712229</v>
      </c>
    </row>
    <row r="1269" spans="1:15" x14ac:dyDescent="0.25">
      <c r="A1269" s="39">
        <v>140117</v>
      </c>
      <c r="B1269" s="30" t="s">
        <v>49</v>
      </c>
      <c r="C1269" s="73" t="s">
        <v>1250</v>
      </c>
      <c r="D1269" s="44" t="s">
        <v>1265</v>
      </c>
      <c r="E1269" s="78">
        <v>3150</v>
      </c>
      <c r="F1269" s="32">
        <v>3394</v>
      </c>
      <c r="G1269" s="32">
        <f t="shared" si="23"/>
        <v>244</v>
      </c>
      <c r="H1269" s="32">
        <v>1547</v>
      </c>
      <c r="I1269" s="32">
        <f t="shared" si="24"/>
        <v>1847</v>
      </c>
      <c r="J1269" s="75">
        <v>0.54420000000000002</v>
      </c>
      <c r="K1269" s="32">
        <v>3421</v>
      </c>
      <c r="L1269" s="56"/>
      <c r="M1269" s="35">
        <f t="shared" si="25"/>
        <v>1547</v>
      </c>
      <c r="N1269" s="35">
        <f t="shared" si="26"/>
        <v>1874</v>
      </c>
      <c r="O1269" s="36">
        <f t="shared" si="22"/>
        <v>0.54779304296989184</v>
      </c>
    </row>
    <row r="1270" spans="1:15" x14ac:dyDescent="0.25">
      <c r="A1270" s="39">
        <v>140118</v>
      </c>
      <c r="B1270" s="30" t="s">
        <v>49</v>
      </c>
      <c r="C1270" s="73" t="s">
        <v>1250</v>
      </c>
      <c r="D1270" s="44" t="s">
        <v>1266</v>
      </c>
      <c r="E1270" s="78">
        <v>5496</v>
      </c>
      <c r="F1270" s="32">
        <v>5764</v>
      </c>
      <c r="G1270" s="32">
        <f t="shared" si="23"/>
        <v>268</v>
      </c>
      <c r="H1270" s="32">
        <v>2349</v>
      </c>
      <c r="I1270" s="32">
        <f t="shared" si="24"/>
        <v>3415</v>
      </c>
      <c r="J1270" s="75">
        <v>0.59250000000000003</v>
      </c>
      <c r="K1270" s="32">
        <v>5835</v>
      </c>
      <c r="L1270" s="56"/>
      <c r="M1270" s="35">
        <f t="shared" si="25"/>
        <v>2349</v>
      </c>
      <c r="N1270" s="35">
        <f t="shared" si="26"/>
        <v>3486</v>
      </c>
      <c r="O1270" s="36">
        <f t="shared" si="22"/>
        <v>0.59742930591259635</v>
      </c>
    </row>
    <row r="1271" spans="1:15" x14ac:dyDescent="0.25">
      <c r="A1271" s="39">
        <v>140119</v>
      </c>
      <c r="B1271" s="30" t="s">
        <v>49</v>
      </c>
      <c r="C1271" s="73" t="s">
        <v>1250</v>
      </c>
      <c r="D1271" s="44" t="s">
        <v>1267</v>
      </c>
      <c r="E1271" s="78">
        <v>2182</v>
      </c>
      <c r="F1271" s="32">
        <v>2217</v>
      </c>
      <c r="G1271" s="32">
        <f t="shared" si="23"/>
        <v>35</v>
      </c>
      <c r="H1271" s="39">
        <v>252</v>
      </c>
      <c r="I1271" s="32">
        <f t="shared" si="24"/>
        <v>1965</v>
      </c>
      <c r="J1271" s="75">
        <v>0.88629999999999998</v>
      </c>
      <c r="K1271" s="32">
        <v>2150</v>
      </c>
      <c r="L1271" s="56"/>
      <c r="M1271" s="34">
        <f t="shared" si="25"/>
        <v>252</v>
      </c>
      <c r="N1271" s="35">
        <f t="shared" si="26"/>
        <v>1898</v>
      </c>
      <c r="O1271" s="36">
        <f t="shared" si="22"/>
        <v>0.88279069767441865</v>
      </c>
    </row>
    <row r="1272" spans="1:15" x14ac:dyDescent="0.25">
      <c r="A1272" s="39">
        <v>140120</v>
      </c>
      <c r="B1272" s="30" t="s">
        <v>49</v>
      </c>
      <c r="C1272" s="73" t="s">
        <v>1250</v>
      </c>
      <c r="D1272" s="44" t="s">
        <v>1268</v>
      </c>
      <c r="E1272" s="78">
        <v>4368</v>
      </c>
      <c r="F1272" s="32">
        <v>4632</v>
      </c>
      <c r="G1272" s="32">
        <f t="shared" si="23"/>
        <v>264</v>
      </c>
      <c r="H1272" s="32">
        <v>3383</v>
      </c>
      <c r="I1272" s="32">
        <f t="shared" si="24"/>
        <v>1249</v>
      </c>
      <c r="J1272" s="75">
        <v>0.26960000000000001</v>
      </c>
      <c r="K1272" s="32">
        <v>4580</v>
      </c>
      <c r="L1272" s="29">
        <v>0</v>
      </c>
      <c r="M1272" s="35">
        <f t="shared" si="25"/>
        <v>3383</v>
      </c>
      <c r="N1272" s="35">
        <f t="shared" si="26"/>
        <v>1197</v>
      </c>
      <c r="O1272" s="36">
        <f t="shared" si="22"/>
        <v>0.26135371179039302</v>
      </c>
    </row>
    <row r="1273" spans="1:15" x14ac:dyDescent="0.25">
      <c r="A1273" s="39">
        <v>140201</v>
      </c>
      <c r="B1273" s="30" t="s">
        <v>49</v>
      </c>
      <c r="C1273" s="73" t="s">
        <v>1269</v>
      </c>
      <c r="D1273" s="44" t="s">
        <v>1269</v>
      </c>
      <c r="E1273" s="77">
        <v>685</v>
      </c>
      <c r="F1273" s="39">
        <v>725</v>
      </c>
      <c r="G1273" s="39">
        <f t="shared" si="23"/>
        <v>40</v>
      </c>
      <c r="H1273" s="39">
        <v>114</v>
      </c>
      <c r="I1273" s="39">
        <f t="shared" si="24"/>
        <v>611</v>
      </c>
      <c r="J1273" s="75">
        <v>0</v>
      </c>
      <c r="K1273" s="39">
        <v>711</v>
      </c>
      <c r="L1273" s="56"/>
      <c r="M1273" s="34">
        <f t="shared" si="25"/>
        <v>114</v>
      </c>
      <c r="N1273" s="34">
        <f t="shared" si="26"/>
        <v>597</v>
      </c>
      <c r="O1273" s="36">
        <f t="shared" si="22"/>
        <v>0.83966244725738393</v>
      </c>
    </row>
    <row r="1274" spans="1:15" x14ac:dyDescent="0.25">
      <c r="A1274" s="39">
        <v>140202</v>
      </c>
      <c r="B1274" s="30" t="s">
        <v>49</v>
      </c>
      <c r="C1274" s="73" t="s">
        <v>1269</v>
      </c>
      <c r="D1274" s="44" t="s">
        <v>1270</v>
      </c>
      <c r="E1274" s="78">
        <v>11182</v>
      </c>
      <c r="F1274" s="32">
        <v>12300</v>
      </c>
      <c r="G1274" s="32">
        <f t="shared" si="23"/>
        <v>1118</v>
      </c>
      <c r="H1274" s="32">
        <v>1213</v>
      </c>
      <c r="I1274" s="32">
        <f t="shared" si="24"/>
        <v>11087</v>
      </c>
      <c r="J1274" s="75">
        <v>0.90139999999999998</v>
      </c>
      <c r="K1274" s="32">
        <v>12251</v>
      </c>
      <c r="L1274" s="56"/>
      <c r="M1274" s="35">
        <f t="shared" si="25"/>
        <v>1213</v>
      </c>
      <c r="N1274" s="35">
        <f t="shared" si="26"/>
        <v>11038</v>
      </c>
      <c r="O1274" s="36">
        <f t="shared" si="22"/>
        <v>0.90098767447555306</v>
      </c>
    </row>
    <row r="1275" spans="1:15" x14ac:dyDescent="0.25">
      <c r="A1275" s="39">
        <v>140203</v>
      </c>
      <c r="B1275" s="30" t="s">
        <v>49</v>
      </c>
      <c r="C1275" s="73" t="s">
        <v>1269</v>
      </c>
      <c r="D1275" s="44" t="s">
        <v>1271</v>
      </c>
      <c r="E1275" s="78">
        <v>13499</v>
      </c>
      <c r="F1275" s="32">
        <v>15025</v>
      </c>
      <c r="G1275" s="32">
        <f t="shared" si="23"/>
        <v>1526</v>
      </c>
      <c r="H1275" s="32">
        <v>2104</v>
      </c>
      <c r="I1275" s="32">
        <f t="shared" si="24"/>
        <v>12921</v>
      </c>
      <c r="J1275" s="75">
        <v>0.86</v>
      </c>
      <c r="K1275" s="32">
        <v>15112</v>
      </c>
      <c r="L1275" s="56"/>
      <c r="M1275" s="35">
        <f t="shared" si="25"/>
        <v>2104</v>
      </c>
      <c r="N1275" s="35">
        <f t="shared" si="26"/>
        <v>13008</v>
      </c>
      <c r="O1275" s="36">
        <f t="shared" si="22"/>
        <v>0.86077289571201698</v>
      </c>
    </row>
    <row r="1276" spans="1:15" x14ac:dyDescent="0.25">
      <c r="A1276" s="39">
        <v>140204</v>
      </c>
      <c r="B1276" s="30" t="s">
        <v>49</v>
      </c>
      <c r="C1276" s="73" t="s">
        <v>1269</v>
      </c>
      <c r="D1276" s="44" t="s">
        <v>1272</v>
      </c>
      <c r="E1276" s="78">
        <v>3776</v>
      </c>
      <c r="F1276" s="32">
        <v>4167</v>
      </c>
      <c r="G1276" s="32">
        <f t="shared" si="23"/>
        <v>391</v>
      </c>
      <c r="H1276" s="32">
        <v>2608</v>
      </c>
      <c r="I1276" s="32">
        <f t="shared" si="24"/>
        <v>1559</v>
      </c>
      <c r="J1276" s="75">
        <v>0.37409999999999999</v>
      </c>
      <c r="K1276" s="32">
        <v>4179</v>
      </c>
      <c r="L1276" s="56"/>
      <c r="M1276" s="35">
        <f t="shared" si="25"/>
        <v>2608</v>
      </c>
      <c r="N1276" s="35">
        <f t="shared" si="26"/>
        <v>1571</v>
      </c>
      <c r="O1276" s="36">
        <f t="shared" si="22"/>
        <v>0.37592725532424026</v>
      </c>
    </row>
    <row r="1277" spans="1:15" x14ac:dyDescent="0.25">
      <c r="A1277" s="39">
        <v>140205</v>
      </c>
      <c r="B1277" s="30" t="s">
        <v>49</v>
      </c>
      <c r="C1277" s="73" t="s">
        <v>1269</v>
      </c>
      <c r="D1277" s="44" t="s">
        <v>1273</v>
      </c>
      <c r="E1277" s="78">
        <v>14322</v>
      </c>
      <c r="F1277" s="32">
        <v>15874</v>
      </c>
      <c r="G1277" s="32">
        <f t="shared" si="23"/>
        <v>1552</v>
      </c>
      <c r="H1277" s="32">
        <v>4209</v>
      </c>
      <c r="I1277" s="32">
        <f t="shared" si="24"/>
        <v>11665</v>
      </c>
      <c r="J1277" s="75">
        <v>0.73480000000000001</v>
      </c>
      <c r="K1277" s="32">
        <v>15934</v>
      </c>
      <c r="L1277" s="29">
        <v>0</v>
      </c>
      <c r="M1277" s="35">
        <f t="shared" si="25"/>
        <v>4209</v>
      </c>
      <c r="N1277" s="35">
        <f t="shared" si="26"/>
        <v>11725</v>
      </c>
      <c r="O1277" s="36">
        <f t="shared" si="22"/>
        <v>0.73584787247395511</v>
      </c>
    </row>
    <row r="1278" spans="1:15" x14ac:dyDescent="0.25">
      <c r="A1278" s="39">
        <v>140206</v>
      </c>
      <c r="B1278" s="30" t="s">
        <v>49</v>
      </c>
      <c r="C1278" s="73" t="s">
        <v>1269</v>
      </c>
      <c r="D1278" s="44" t="s">
        <v>1034</v>
      </c>
      <c r="E1278" s="77">
        <v>755</v>
      </c>
      <c r="F1278" s="39">
        <v>777</v>
      </c>
      <c r="G1278" s="39">
        <f t="shared" si="23"/>
        <v>22</v>
      </c>
      <c r="H1278" s="39">
        <v>52</v>
      </c>
      <c r="I1278" s="39">
        <f t="shared" si="24"/>
        <v>725</v>
      </c>
      <c r="J1278" s="75">
        <v>0.93310000000000004</v>
      </c>
      <c r="K1278" s="39">
        <v>768</v>
      </c>
      <c r="L1278" s="29">
        <v>0</v>
      </c>
      <c r="M1278" s="34">
        <f t="shared" si="25"/>
        <v>52</v>
      </c>
      <c r="N1278" s="34">
        <f t="shared" si="26"/>
        <v>716</v>
      </c>
      <c r="O1278" s="36">
        <f t="shared" si="22"/>
        <v>0.93229166666666663</v>
      </c>
    </row>
    <row r="1279" spans="1:15" x14ac:dyDescent="0.25">
      <c r="A1279" s="39">
        <v>140301</v>
      </c>
      <c r="B1279" s="30" t="s">
        <v>49</v>
      </c>
      <c r="C1279" s="73" t="s">
        <v>49</v>
      </c>
      <c r="D1279" s="44" t="s">
        <v>49</v>
      </c>
      <c r="E1279" s="78">
        <v>12953</v>
      </c>
      <c r="F1279" s="32">
        <v>13941</v>
      </c>
      <c r="G1279" s="32">
        <f t="shared" si="23"/>
        <v>988</v>
      </c>
      <c r="H1279" s="32">
        <v>1388</v>
      </c>
      <c r="I1279" s="32">
        <f t="shared" si="24"/>
        <v>12553</v>
      </c>
      <c r="J1279" s="75">
        <v>0.90039999999999998</v>
      </c>
      <c r="K1279" s="32">
        <v>13850</v>
      </c>
      <c r="L1279" s="56"/>
      <c r="M1279" s="35">
        <f t="shared" si="25"/>
        <v>1388</v>
      </c>
      <c r="N1279" s="35">
        <f t="shared" si="26"/>
        <v>12462</v>
      </c>
      <c r="O1279" s="36">
        <f t="shared" si="22"/>
        <v>0.89978339350180503</v>
      </c>
    </row>
    <row r="1280" spans="1:15" x14ac:dyDescent="0.25">
      <c r="A1280" s="39">
        <v>140302</v>
      </c>
      <c r="B1280" s="30" t="s">
        <v>49</v>
      </c>
      <c r="C1280" s="73" t="s">
        <v>49</v>
      </c>
      <c r="D1280" s="44" t="s">
        <v>1274</v>
      </c>
      <c r="E1280" s="78">
        <v>1425</v>
      </c>
      <c r="F1280" s="32">
        <v>1539</v>
      </c>
      <c r="G1280" s="32">
        <f t="shared" si="23"/>
        <v>114</v>
      </c>
      <c r="H1280" s="39">
        <v>702</v>
      </c>
      <c r="I1280" s="32">
        <f t="shared" si="24"/>
        <v>837</v>
      </c>
      <c r="J1280" s="75">
        <v>0.54390000000000005</v>
      </c>
      <c r="K1280" s="32">
        <v>1571</v>
      </c>
      <c r="L1280" s="56"/>
      <c r="M1280" s="34">
        <f t="shared" si="25"/>
        <v>702</v>
      </c>
      <c r="N1280" s="35">
        <f t="shared" si="26"/>
        <v>869</v>
      </c>
      <c r="O1280" s="36">
        <f t="shared" si="22"/>
        <v>0.55315085932527053</v>
      </c>
    </row>
    <row r="1281" spans="1:15" x14ac:dyDescent="0.25">
      <c r="A1281" s="39">
        <v>140303</v>
      </c>
      <c r="B1281" s="30" t="s">
        <v>49</v>
      </c>
      <c r="C1281" s="73" t="s">
        <v>49</v>
      </c>
      <c r="D1281" s="44" t="s">
        <v>1275</v>
      </c>
      <c r="E1281" s="78">
        <v>3760</v>
      </c>
      <c r="F1281" s="32">
        <v>4000</v>
      </c>
      <c r="G1281" s="32">
        <f t="shared" si="23"/>
        <v>240</v>
      </c>
      <c r="H1281" s="39">
        <v>204</v>
      </c>
      <c r="I1281" s="32">
        <f t="shared" si="24"/>
        <v>3796</v>
      </c>
      <c r="J1281" s="75">
        <v>0.94899999999999995</v>
      </c>
      <c r="K1281" s="32">
        <v>3965</v>
      </c>
      <c r="L1281" s="56"/>
      <c r="M1281" s="34">
        <f t="shared" si="25"/>
        <v>204</v>
      </c>
      <c r="N1281" s="35">
        <f t="shared" si="26"/>
        <v>3761</v>
      </c>
      <c r="O1281" s="36">
        <f t="shared" si="22"/>
        <v>0.94854981084489276</v>
      </c>
    </row>
    <row r="1282" spans="1:15" x14ac:dyDescent="0.25">
      <c r="A1282" s="39">
        <v>140304</v>
      </c>
      <c r="B1282" s="30" t="s">
        <v>49</v>
      </c>
      <c r="C1282" s="73" t="s">
        <v>49</v>
      </c>
      <c r="D1282" s="44" t="s">
        <v>1276</v>
      </c>
      <c r="E1282" s="78">
        <v>9145</v>
      </c>
      <c r="F1282" s="32">
        <v>10287</v>
      </c>
      <c r="G1282" s="32">
        <f t="shared" si="23"/>
        <v>1142</v>
      </c>
      <c r="H1282" s="32">
        <v>5659</v>
      </c>
      <c r="I1282" s="32">
        <f t="shared" si="24"/>
        <v>4628</v>
      </c>
      <c r="J1282" s="75">
        <v>0</v>
      </c>
      <c r="K1282" s="32">
        <v>10545</v>
      </c>
      <c r="L1282" s="56"/>
      <c r="M1282" s="35">
        <f t="shared" si="25"/>
        <v>5659</v>
      </c>
      <c r="N1282" s="35">
        <f t="shared" si="26"/>
        <v>4886</v>
      </c>
      <c r="O1282" s="36">
        <f t="shared" si="22"/>
        <v>0.4633475580844002</v>
      </c>
    </row>
    <row r="1283" spans="1:15" x14ac:dyDescent="0.25">
      <c r="A1283" s="39">
        <v>140305</v>
      </c>
      <c r="B1283" s="30" t="s">
        <v>49</v>
      </c>
      <c r="C1283" s="73" t="s">
        <v>49</v>
      </c>
      <c r="D1283" s="44" t="s">
        <v>1277</v>
      </c>
      <c r="E1283" s="78">
        <v>11226</v>
      </c>
      <c r="F1283" s="32">
        <v>11950</v>
      </c>
      <c r="G1283" s="32">
        <f t="shared" si="23"/>
        <v>724</v>
      </c>
      <c r="H1283" s="32">
        <v>1893</v>
      </c>
      <c r="I1283" s="32">
        <f t="shared" si="24"/>
        <v>10057</v>
      </c>
      <c r="J1283" s="75">
        <v>0</v>
      </c>
      <c r="K1283" s="32">
        <v>12037</v>
      </c>
      <c r="L1283" s="56"/>
      <c r="M1283" s="35">
        <f t="shared" si="25"/>
        <v>1893</v>
      </c>
      <c r="N1283" s="35">
        <f t="shared" si="26"/>
        <v>10144</v>
      </c>
      <c r="O1283" s="36">
        <f t="shared" si="22"/>
        <v>0.84273490072277146</v>
      </c>
    </row>
    <row r="1284" spans="1:15" x14ac:dyDescent="0.25">
      <c r="A1284" s="39">
        <v>140306</v>
      </c>
      <c r="B1284" s="30" t="s">
        <v>49</v>
      </c>
      <c r="C1284" s="73" t="s">
        <v>49</v>
      </c>
      <c r="D1284" s="44" t="s">
        <v>1278</v>
      </c>
      <c r="E1284" s="78">
        <v>36132</v>
      </c>
      <c r="F1284" s="32">
        <v>40236</v>
      </c>
      <c r="G1284" s="32">
        <f t="shared" si="23"/>
        <v>4104</v>
      </c>
      <c r="H1284" s="32">
        <v>11416</v>
      </c>
      <c r="I1284" s="32">
        <f t="shared" si="24"/>
        <v>28820</v>
      </c>
      <c r="J1284" s="75">
        <v>0</v>
      </c>
      <c r="K1284" s="32">
        <v>41318</v>
      </c>
      <c r="L1284" s="29">
        <v>0</v>
      </c>
      <c r="M1284" s="35">
        <f t="shared" si="25"/>
        <v>11416</v>
      </c>
      <c r="N1284" s="35">
        <f t="shared" si="26"/>
        <v>29902</v>
      </c>
      <c r="O1284" s="36">
        <f t="shared" si="22"/>
        <v>0.72370395469286997</v>
      </c>
    </row>
    <row r="1285" spans="1:15" x14ac:dyDescent="0.25">
      <c r="A1285" s="39">
        <v>140307</v>
      </c>
      <c r="B1285" s="30" t="s">
        <v>49</v>
      </c>
      <c r="C1285" s="73" t="s">
        <v>49</v>
      </c>
      <c r="D1285" s="44" t="s">
        <v>1279</v>
      </c>
      <c r="E1285" s="78">
        <v>13854</v>
      </c>
      <c r="F1285" s="32">
        <v>15142</v>
      </c>
      <c r="G1285" s="32">
        <f t="shared" si="23"/>
        <v>1288</v>
      </c>
      <c r="H1285" s="32">
        <v>1707</v>
      </c>
      <c r="I1285" s="32">
        <f t="shared" si="24"/>
        <v>13435</v>
      </c>
      <c r="J1285" s="75">
        <v>0.88729999999999998</v>
      </c>
      <c r="K1285" s="32">
        <v>15610</v>
      </c>
      <c r="L1285" s="56"/>
      <c r="M1285" s="35">
        <f t="shared" si="25"/>
        <v>1707</v>
      </c>
      <c r="N1285" s="35">
        <f t="shared" si="26"/>
        <v>13903</v>
      </c>
      <c r="O1285" s="36">
        <f t="shared" ref="O1285:O1539" si="27">N1285/K1285</f>
        <v>0.8906470211402947</v>
      </c>
    </row>
    <row r="1286" spans="1:15" x14ac:dyDescent="0.25">
      <c r="A1286" s="39">
        <v>140308</v>
      </c>
      <c r="B1286" s="30" t="s">
        <v>49</v>
      </c>
      <c r="C1286" s="73" t="s">
        <v>49</v>
      </c>
      <c r="D1286" s="44" t="s">
        <v>1280</v>
      </c>
      <c r="E1286" s="78">
        <v>30084</v>
      </c>
      <c r="F1286" s="32">
        <v>35094</v>
      </c>
      <c r="G1286" s="32">
        <f t="shared" ref="G1286:G1540" si="28">F1286-E1286</f>
        <v>5010</v>
      </c>
      <c r="H1286" s="32">
        <v>25249</v>
      </c>
      <c r="I1286" s="32">
        <f t="shared" ref="I1286:I1540" si="29">F1286-H1286</f>
        <v>9845</v>
      </c>
      <c r="J1286" s="75">
        <v>0</v>
      </c>
      <c r="K1286" s="32">
        <v>36019</v>
      </c>
      <c r="L1286" s="29">
        <v>162</v>
      </c>
      <c r="M1286" s="35">
        <f t="shared" ref="M1286:M1540" si="30">H1286+L1286</f>
        <v>25411</v>
      </c>
      <c r="N1286" s="35">
        <f t="shared" ref="N1286:N1540" si="31">K1286-M1286</f>
        <v>10608</v>
      </c>
      <c r="O1286" s="36">
        <f t="shared" si="27"/>
        <v>0.29451123018406949</v>
      </c>
    </row>
    <row r="1287" spans="1:15" x14ac:dyDescent="0.25">
      <c r="A1287" s="39">
        <v>140309</v>
      </c>
      <c r="B1287" s="30" t="s">
        <v>49</v>
      </c>
      <c r="C1287" s="73" t="s">
        <v>49</v>
      </c>
      <c r="D1287" s="44" t="s">
        <v>1281</v>
      </c>
      <c r="E1287" s="78">
        <v>4209</v>
      </c>
      <c r="F1287" s="32">
        <v>4470</v>
      </c>
      <c r="G1287" s="32">
        <f t="shared" si="28"/>
        <v>261</v>
      </c>
      <c r="H1287" s="32">
        <v>1807</v>
      </c>
      <c r="I1287" s="32">
        <f t="shared" si="29"/>
        <v>2663</v>
      </c>
      <c r="J1287" s="75">
        <v>0.59570000000000001</v>
      </c>
      <c r="K1287" s="32">
        <v>4595</v>
      </c>
      <c r="L1287" s="56"/>
      <c r="M1287" s="35">
        <f t="shared" si="30"/>
        <v>1807</v>
      </c>
      <c r="N1287" s="35">
        <f t="shared" si="31"/>
        <v>2788</v>
      </c>
      <c r="O1287" s="36">
        <f t="shared" si="27"/>
        <v>0.60674646354733408</v>
      </c>
    </row>
    <row r="1288" spans="1:15" x14ac:dyDescent="0.25">
      <c r="A1288" s="39">
        <v>140310</v>
      </c>
      <c r="B1288" s="30" t="s">
        <v>49</v>
      </c>
      <c r="C1288" s="73" t="s">
        <v>49</v>
      </c>
      <c r="D1288" s="44" t="s">
        <v>1035</v>
      </c>
      <c r="E1288" s="78">
        <v>9424</v>
      </c>
      <c r="F1288" s="32">
        <v>10086</v>
      </c>
      <c r="G1288" s="32">
        <f t="shared" si="28"/>
        <v>662</v>
      </c>
      <c r="H1288" s="32">
        <v>3370</v>
      </c>
      <c r="I1288" s="32">
        <f t="shared" si="29"/>
        <v>6716</v>
      </c>
      <c r="J1288" s="75">
        <v>0</v>
      </c>
      <c r="K1288" s="32">
        <v>10015</v>
      </c>
      <c r="L1288" s="56"/>
      <c r="M1288" s="35">
        <f t="shared" si="30"/>
        <v>3370</v>
      </c>
      <c r="N1288" s="35">
        <f t="shared" si="31"/>
        <v>6645</v>
      </c>
      <c r="O1288" s="36">
        <f t="shared" si="27"/>
        <v>0.66350474288567152</v>
      </c>
    </row>
    <row r="1289" spans="1:15" x14ac:dyDescent="0.25">
      <c r="A1289" s="39">
        <v>140311</v>
      </c>
      <c r="B1289" s="30" t="s">
        <v>49</v>
      </c>
      <c r="C1289" s="73" t="s">
        <v>49</v>
      </c>
      <c r="D1289" s="44" t="s">
        <v>1213</v>
      </c>
      <c r="E1289" s="78">
        <v>1552</v>
      </c>
      <c r="F1289" s="32">
        <v>1642</v>
      </c>
      <c r="G1289" s="32">
        <f t="shared" si="28"/>
        <v>90</v>
      </c>
      <c r="H1289" s="39">
        <v>165</v>
      </c>
      <c r="I1289" s="32">
        <f t="shared" si="29"/>
        <v>1477</v>
      </c>
      <c r="J1289" s="75">
        <v>0.89949999999999997</v>
      </c>
      <c r="K1289" s="32">
        <v>1683</v>
      </c>
      <c r="L1289" s="56"/>
      <c r="M1289" s="34">
        <f t="shared" si="30"/>
        <v>165</v>
      </c>
      <c r="N1289" s="35">
        <f t="shared" si="31"/>
        <v>1518</v>
      </c>
      <c r="O1289" s="36">
        <f t="shared" si="27"/>
        <v>0.90196078431372551</v>
      </c>
    </row>
    <row r="1290" spans="1:15" x14ac:dyDescent="0.25">
      <c r="A1290" s="39">
        <v>140312</v>
      </c>
      <c r="B1290" s="30" t="s">
        <v>49</v>
      </c>
      <c r="C1290" s="73" t="s">
        <v>49</v>
      </c>
      <c r="D1290" s="44" t="s">
        <v>1282</v>
      </c>
      <c r="E1290" s="78">
        <v>12493</v>
      </c>
      <c r="F1290" s="32">
        <v>13608</v>
      </c>
      <c r="G1290" s="32">
        <f t="shared" si="28"/>
        <v>1115</v>
      </c>
      <c r="H1290" s="32">
        <v>2280</v>
      </c>
      <c r="I1290" s="32">
        <f t="shared" si="29"/>
        <v>11328</v>
      </c>
      <c r="J1290" s="75">
        <v>0.83250000000000002</v>
      </c>
      <c r="K1290" s="32">
        <v>13686</v>
      </c>
      <c r="L1290" s="56"/>
      <c r="M1290" s="35">
        <f t="shared" si="30"/>
        <v>2280</v>
      </c>
      <c r="N1290" s="35">
        <f t="shared" si="31"/>
        <v>11406</v>
      </c>
      <c r="O1290" s="36">
        <f t="shared" si="27"/>
        <v>0.83340640070144678</v>
      </c>
    </row>
    <row r="1291" spans="1:15" x14ac:dyDescent="0.25">
      <c r="A1291" s="39">
        <v>150101</v>
      </c>
      <c r="B1291" s="30" t="s">
        <v>50</v>
      </c>
      <c r="C1291" s="73" t="s">
        <v>50</v>
      </c>
      <c r="D1291" s="44" t="s">
        <v>50</v>
      </c>
      <c r="E1291" s="77"/>
      <c r="F1291" s="39">
        <v>0</v>
      </c>
      <c r="G1291" s="39">
        <f t="shared" si="28"/>
        <v>0</v>
      </c>
      <c r="H1291" s="39">
        <v>0</v>
      </c>
      <c r="I1291" s="39">
        <f t="shared" si="29"/>
        <v>0</v>
      </c>
      <c r="J1291" s="39" t="s">
        <v>1834</v>
      </c>
      <c r="K1291" s="39">
        <v>0</v>
      </c>
      <c r="L1291" s="56"/>
      <c r="M1291" s="34">
        <f t="shared" si="30"/>
        <v>0</v>
      </c>
      <c r="N1291" s="34">
        <f t="shared" si="31"/>
        <v>0</v>
      </c>
      <c r="O1291" s="36" t="e">
        <f t="shared" si="27"/>
        <v>#DIV/0!</v>
      </c>
    </row>
    <row r="1292" spans="1:15" x14ac:dyDescent="0.25">
      <c r="A1292" s="39">
        <v>150102</v>
      </c>
      <c r="B1292" s="30" t="s">
        <v>50</v>
      </c>
      <c r="C1292" s="96" t="s">
        <v>50</v>
      </c>
      <c r="D1292" s="79" t="s">
        <v>1837</v>
      </c>
      <c r="E1292" s="77"/>
      <c r="F1292" s="39">
        <v>0</v>
      </c>
      <c r="G1292" s="39">
        <f t="shared" si="28"/>
        <v>0</v>
      </c>
      <c r="H1292" s="39">
        <v>0</v>
      </c>
      <c r="I1292" s="39">
        <f t="shared" si="29"/>
        <v>0</v>
      </c>
      <c r="J1292" s="39" t="s">
        <v>1834</v>
      </c>
      <c r="K1292" s="39">
        <v>0</v>
      </c>
      <c r="L1292" s="56"/>
      <c r="M1292" s="34">
        <f t="shared" si="30"/>
        <v>0</v>
      </c>
      <c r="N1292" s="34">
        <f t="shared" si="31"/>
        <v>0</v>
      </c>
      <c r="O1292" s="36" t="e">
        <f t="shared" si="27"/>
        <v>#DIV/0!</v>
      </c>
    </row>
    <row r="1293" spans="1:15" x14ac:dyDescent="0.25">
      <c r="A1293" s="39">
        <v>150103</v>
      </c>
      <c r="B1293" s="30" t="s">
        <v>50</v>
      </c>
      <c r="C1293" s="73" t="s">
        <v>50</v>
      </c>
      <c r="D1293" s="44" t="s">
        <v>1284</v>
      </c>
      <c r="E1293" s="77"/>
      <c r="F1293" s="39">
        <v>0</v>
      </c>
      <c r="G1293" s="39">
        <f t="shared" si="28"/>
        <v>0</v>
      </c>
      <c r="H1293" s="39">
        <v>0</v>
      </c>
      <c r="I1293" s="39">
        <f t="shared" si="29"/>
        <v>0</v>
      </c>
      <c r="J1293" s="39" t="s">
        <v>1834</v>
      </c>
      <c r="K1293" s="39">
        <v>0</v>
      </c>
      <c r="L1293" s="29">
        <v>0</v>
      </c>
      <c r="M1293" s="34">
        <f t="shared" si="30"/>
        <v>0</v>
      </c>
      <c r="N1293" s="34">
        <f t="shared" si="31"/>
        <v>0</v>
      </c>
      <c r="O1293" s="36" t="e">
        <f t="shared" si="27"/>
        <v>#DIV/0!</v>
      </c>
    </row>
    <row r="1294" spans="1:15" x14ac:dyDescent="0.25">
      <c r="A1294" s="39">
        <v>150104</v>
      </c>
      <c r="B1294" s="30" t="s">
        <v>50</v>
      </c>
      <c r="C1294" s="73" t="s">
        <v>50</v>
      </c>
      <c r="D1294" s="44" t="s">
        <v>1285</v>
      </c>
      <c r="E1294" s="77"/>
      <c r="F1294" s="39">
        <v>0</v>
      </c>
      <c r="G1294" s="39">
        <f t="shared" si="28"/>
        <v>0</v>
      </c>
      <c r="H1294" s="39">
        <v>0</v>
      </c>
      <c r="I1294" s="39">
        <f t="shared" si="29"/>
        <v>0</v>
      </c>
      <c r="J1294" s="39" t="s">
        <v>1834</v>
      </c>
      <c r="K1294" s="39">
        <v>0</v>
      </c>
      <c r="L1294" s="56"/>
      <c r="M1294" s="34">
        <f t="shared" si="30"/>
        <v>0</v>
      </c>
      <c r="N1294" s="34">
        <f t="shared" si="31"/>
        <v>0</v>
      </c>
      <c r="O1294" s="36" t="e">
        <f t="shared" si="27"/>
        <v>#DIV/0!</v>
      </c>
    </row>
    <row r="1295" spans="1:15" x14ac:dyDescent="0.25">
      <c r="A1295" s="39">
        <v>150105</v>
      </c>
      <c r="B1295" s="30" t="s">
        <v>50</v>
      </c>
      <c r="C1295" s="73" t="s">
        <v>50</v>
      </c>
      <c r="D1295" s="44" t="s">
        <v>1286</v>
      </c>
      <c r="E1295" s="77"/>
      <c r="F1295" s="39">
        <v>0</v>
      </c>
      <c r="G1295" s="39">
        <f t="shared" si="28"/>
        <v>0</v>
      </c>
      <c r="H1295" s="39">
        <v>0</v>
      </c>
      <c r="I1295" s="39">
        <f t="shared" si="29"/>
        <v>0</v>
      </c>
      <c r="J1295" s="39" t="s">
        <v>1834</v>
      </c>
      <c r="K1295" s="39">
        <v>0</v>
      </c>
      <c r="L1295" s="56"/>
      <c r="M1295" s="34">
        <f t="shared" si="30"/>
        <v>0</v>
      </c>
      <c r="N1295" s="34">
        <f t="shared" si="31"/>
        <v>0</v>
      </c>
      <c r="O1295" s="36" t="e">
        <f t="shared" si="27"/>
        <v>#DIV/0!</v>
      </c>
    </row>
    <row r="1296" spans="1:15" x14ac:dyDescent="0.25">
      <c r="A1296" s="39">
        <v>150106</v>
      </c>
      <c r="B1296" s="30" t="s">
        <v>50</v>
      </c>
      <c r="C1296" s="73" t="s">
        <v>50</v>
      </c>
      <c r="D1296" s="44" t="s">
        <v>1287</v>
      </c>
      <c r="E1296" s="78">
        <v>4042</v>
      </c>
      <c r="F1296" s="32">
        <v>4070</v>
      </c>
      <c r="G1296" s="32">
        <f t="shared" si="28"/>
        <v>28</v>
      </c>
      <c r="H1296" s="32">
        <v>1376</v>
      </c>
      <c r="I1296" s="32">
        <f t="shared" si="29"/>
        <v>2694</v>
      </c>
      <c r="J1296" s="75">
        <v>0.66190000000000004</v>
      </c>
      <c r="K1296" s="32">
        <v>3854</v>
      </c>
      <c r="L1296" s="56"/>
      <c r="M1296" s="35">
        <f t="shared" si="30"/>
        <v>1376</v>
      </c>
      <c r="N1296" s="35">
        <f t="shared" si="31"/>
        <v>2478</v>
      </c>
      <c r="O1296" s="36">
        <f t="shared" si="27"/>
        <v>0.64296834457706276</v>
      </c>
    </row>
    <row r="1297" spans="1:15" x14ac:dyDescent="0.25">
      <c r="A1297" s="39">
        <v>150107</v>
      </c>
      <c r="B1297" s="30" t="s">
        <v>50</v>
      </c>
      <c r="C1297" s="73" t="s">
        <v>50</v>
      </c>
      <c r="D1297" s="44" t="s">
        <v>1288</v>
      </c>
      <c r="E1297" s="77"/>
      <c r="F1297" s="39">
        <v>0</v>
      </c>
      <c r="G1297" s="39">
        <f t="shared" si="28"/>
        <v>0</v>
      </c>
      <c r="H1297" s="39">
        <v>0</v>
      </c>
      <c r="I1297" s="39">
        <f t="shared" si="29"/>
        <v>0</v>
      </c>
      <c r="J1297" s="39" t="s">
        <v>1834</v>
      </c>
      <c r="K1297" s="39">
        <v>0</v>
      </c>
      <c r="L1297" s="56"/>
      <c r="M1297" s="34">
        <f t="shared" si="30"/>
        <v>0</v>
      </c>
      <c r="N1297" s="34">
        <f t="shared" si="31"/>
        <v>0</v>
      </c>
      <c r="O1297" s="36" t="e">
        <f t="shared" si="27"/>
        <v>#DIV/0!</v>
      </c>
    </row>
    <row r="1298" spans="1:15" x14ac:dyDescent="0.25">
      <c r="A1298" s="39">
        <v>150108</v>
      </c>
      <c r="B1298" s="30" t="s">
        <v>50</v>
      </c>
      <c r="C1298" s="73" t="s">
        <v>50</v>
      </c>
      <c r="D1298" s="44" t="s">
        <v>1289</v>
      </c>
      <c r="E1298" s="77"/>
      <c r="F1298" s="39">
        <v>0</v>
      </c>
      <c r="G1298" s="39">
        <f t="shared" si="28"/>
        <v>0</v>
      </c>
      <c r="H1298" s="39">
        <v>0</v>
      </c>
      <c r="I1298" s="39">
        <f t="shared" si="29"/>
        <v>0</v>
      </c>
      <c r="J1298" s="39" t="s">
        <v>1834</v>
      </c>
      <c r="K1298" s="39">
        <v>0</v>
      </c>
      <c r="L1298" s="56"/>
      <c r="M1298" s="34">
        <f t="shared" si="30"/>
        <v>0</v>
      </c>
      <c r="N1298" s="34">
        <f t="shared" si="31"/>
        <v>0</v>
      </c>
      <c r="O1298" s="36" t="e">
        <f t="shared" si="27"/>
        <v>#DIV/0!</v>
      </c>
    </row>
    <row r="1299" spans="1:15" x14ac:dyDescent="0.25">
      <c r="A1299" s="39">
        <v>150109</v>
      </c>
      <c r="B1299" s="30" t="s">
        <v>50</v>
      </c>
      <c r="C1299" s="73" t="s">
        <v>50</v>
      </c>
      <c r="D1299" s="44" t="s">
        <v>1290</v>
      </c>
      <c r="E1299" s="77">
        <v>206</v>
      </c>
      <c r="F1299" s="39">
        <v>213</v>
      </c>
      <c r="G1299" s="39">
        <f t="shared" si="28"/>
        <v>7</v>
      </c>
      <c r="H1299" s="39">
        <v>88</v>
      </c>
      <c r="I1299" s="39">
        <f t="shared" si="29"/>
        <v>125</v>
      </c>
      <c r="J1299" s="75">
        <v>0.58689999999999998</v>
      </c>
      <c r="K1299" s="39">
        <v>213</v>
      </c>
      <c r="L1299" s="56"/>
      <c r="M1299" s="34">
        <f t="shared" si="30"/>
        <v>88</v>
      </c>
      <c r="N1299" s="34">
        <f t="shared" si="31"/>
        <v>125</v>
      </c>
      <c r="O1299" s="36">
        <f t="shared" si="27"/>
        <v>0.58685446009389675</v>
      </c>
    </row>
    <row r="1300" spans="1:15" x14ac:dyDescent="0.25">
      <c r="A1300" s="39">
        <v>150110</v>
      </c>
      <c r="B1300" s="30" t="s">
        <v>50</v>
      </c>
      <c r="C1300" s="73" t="s">
        <v>50</v>
      </c>
      <c r="D1300" s="44" t="s">
        <v>1091</v>
      </c>
      <c r="E1300" s="77"/>
      <c r="F1300" s="39">
        <v>0</v>
      </c>
      <c r="G1300" s="39">
        <f t="shared" si="28"/>
        <v>0</v>
      </c>
      <c r="H1300" s="39">
        <v>0</v>
      </c>
      <c r="I1300" s="39">
        <f t="shared" si="29"/>
        <v>0</v>
      </c>
      <c r="J1300" s="39" t="s">
        <v>1834</v>
      </c>
      <c r="K1300" s="39">
        <v>0</v>
      </c>
      <c r="L1300" s="56"/>
      <c r="M1300" s="34">
        <f t="shared" si="30"/>
        <v>0</v>
      </c>
      <c r="N1300" s="34">
        <f t="shared" si="31"/>
        <v>0</v>
      </c>
      <c r="O1300" s="36" t="e">
        <f t="shared" si="27"/>
        <v>#DIV/0!</v>
      </c>
    </row>
    <row r="1301" spans="1:15" x14ac:dyDescent="0.25">
      <c r="A1301" s="39">
        <v>150111</v>
      </c>
      <c r="B1301" s="30" t="s">
        <v>50</v>
      </c>
      <c r="C1301" s="73" t="s">
        <v>50</v>
      </c>
      <c r="D1301" s="44" t="s">
        <v>1291</v>
      </c>
      <c r="E1301" s="77"/>
      <c r="F1301" s="39">
        <v>0</v>
      </c>
      <c r="G1301" s="39">
        <f t="shared" si="28"/>
        <v>0</v>
      </c>
      <c r="H1301" s="39">
        <v>0</v>
      </c>
      <c r="I1301" s="39">
        <f t="shared" si="29"/>
        <v>0</v>
      </c>
      <c r="J1301" s="39" t="s">
        <v>1834</v>
      </c>
      <c r="K1301" s="39">
        <v>0</v>
      </c>
      <c r="L1301" s="56"/>
      <c r="M1301" s="34">
        <f t="shared" si="30"/>
        <v>0</v>
      </c>
      <c r="N1301" s="34">
        <f t="shared" si="31"/>
        <v>0</v>
      </c>
      <c r="O1301" s="36" t="e">
        <f t="shared" si="27"/>
        <v>#DIV/0!</v>
      </c>
    </row>
    <row r="1302" spans="1:15" x14ac:dyDescent="0.25">
      <c r="A1302" s="39">
        <v>150112</v>
      </c>
      <c r="B1302" s="30" t="s">
        <v>50</v>
      </c>
      <c r="C1302" s="73" t="s">
        <v>50</v>
      </c>
      <c r="D1302" s="44" t="s">
        <v>165</v>
      </c>
      <c r="E1302" s="77"/>
      <c r="F1302" s="39">
        <v>0</v>
      </c>
      <c r="G1302" s="39">
        <f t="shared" si="28"/>
        <v>0</v>
      </c>
      <c r="H1302" s="39">
        <v>0</v>
      </c>
      <c r="I1302" s="39">
        <f t="shared" si="29"/>
        <v>0</v>
      </c>
      <c r="J1302" s="39" t="s">
        <v>1834</v>
      </c>
      <c r="K1302" s="39">
        <v>0</v>
      </c>
      <c r="L1302" s="56"/>
      <c r="M1302" s="34">
        <f t="shared" si="30"/>
        <v>0</v>
      </c>
      <c r="N1302" s="34">
        <f t="shared" si="31"/>
        <v>0</v>
      </c>
      <c r="O1302" s="36" t="e">
        <f t="shared" si="27"/>
        <v>#DIV/0!</v>
      </c>
    </row>
    <row r="1303" spans="1:15" x14ac:dyDescent="0.25">
      <c r="A1303" s="39">
        <v>150113</v>
      </c>
      <c r="B1303" s="30" t="s">
        <v>50</v>
      </c>
      <c r="C1303" s="73" t="s">
        <v>50</v>
      </c>
      <c r="D1303" s="44" t="s">
        <v>1292</v>
      </c>
      <c r="E1303" s="77"/>
      <c r="F1303" s="39">
        <v>0</v>
      </c>
      <c r="G1303" s="39">
        <f t="shared" si="28"/>
        <v>0</v>
      </c>
      <c r="H1303" s="39">
        <v>0</v>
      </c>
      <c r="I1303" s="39">
        <f t="shared" si="29"/>
        <v>0</v>
      </c>
      <c r="J1303" s="39" t="s">
        <v>1834</v>
      </c>
      <c r="K1303" s="39">
        <v>0</v>
      </c>
      <c r="L1303" s="56"/>
      <c r="M1303" s="34">
        <f t="shared" si="30"/>
        <v>0</v>
      </c>
      <c r="N1303" s="34">
        <f t="shared" si="31"/>
        <v>0</v>
      </c>
      <c r="O1303" s="36" t="e">
        <f t="shared" si="27"/>
        <v>#DIV/0!</v>
      </c>
    </row>
    <row r="1304" spans="1:15" x14ac:dyDescent="0.25">
      <c r="A1304" s="39">
        <v>150114</v>
      </c>
      <c r="B1304" s="30" t="s">
        <v>50</v>
      </c>
      <c r="C1304" s="73" t="s">
        <v>50</v>
      </c>
      <c r="D1304" s="44" t="s">
        <v>1293</v>
      </c>
      <c r="E1304" s="77"/>
      <c r="F1304" s="39">
        <v>0</v>
      </c>
      <c r="G1304" s="39">
        <f t="shared" si="28"/>
        <v>0</v>
      </c>
      <c r="H1304" s="39">
        <v>0</v>
      </c>
      <c r="I1304" s="39">
        <f t="shared" si="29"/>
        <v>0</v>
      </c>
      <c r="J1304" s="39" t="s">
        <v>1834</v>
      </c>
      <c r="K1304" s="39">
        <v>0</v>
      </c>
      <c r="L1304" s="29">
        <v>0</v>
      </c>
      <c r="M1304" s="34">
        <f t="shared" si="30"/>
        <v>0</v>
      </c>
      <c r="N1304" s="34">
        <f t="shared" si="31"/>
        <v>0</v>
      </c>
      <c r="O1304" s="36" t="e">
        <f t="shared" si="27"/>
        <v>#DIV/0!</v>
      </c>
    </row>
    <row r="1305" spans="1:15" x14ac:dyDescent="0.25">
      <c r="A1305" s="39">
        <v>150115</v>
      </c>
      <c r="B1305" s="30" t="s">
        <v>50</v>
      </c>
      <c r="C1305" s="73" t="s">
        <v>50</v>
      </c>
      <c r="D1305" s="44" t="s">
        <v>1255</v>
      </c>
      <c r="E1305" s="77"/>
      <c r="F1305" s="39">
        <v>0</v>
      </c>
      <c r="G1305" s="39">
        <f t="shared" si="28"/>
        <v>0</v>
      </c>
      <c r="H1305" s="39">
        <v>0</v>
      </c>
      <c r="I1305" s="39">
        <f t="shared" si="29"/>
        <v>0</v>
      </c>
      <c r="J1305" s="39" t="s">
        <v>1834</v>
      </c>
      <c r="K1305" s="39">
        <v>0</v>
      </c>
      <c r="L1305" s="56"/>
      <c r="M1305" s="34">
        <f t="shared" si="30"/>
        <v>0</v>
      </c>
      <c r="N1305" s="34">
        <f t="shared" si="31"/>
        <v>0</v>
      </c>
      <c r="O1305" s="36" t="e">
        <f t="shared" si="27"/>
        <v>#DIV/0!</v>
      </c>
    </row>
    <row r="1306" spans="1:15" x14ac:dyDescent="0.25">
      <c r="A1306" s="39">
        <v>150116</v>
      </c>
      <c r="B1306" s="30" t="s">
        <v>50</v>
      </c>
      <c r="C1306" s="73" t="s">
        <v>50</v>
      </c>
      <c r="D1306" s="44" t="s">
        <v>1294</v>
      </c>
      <c r="E1306" s="77"/>
      <c r="F1306" s="39">
        <v>0</v>
      </c>
      <c r="G1306" s="39">
        <f t="shared" si="28"/>
        <v>0</v>
      </c>
      <c r="H1306" s="39">
        <v>0</v>
      </c>
      <c r="I1306" s="39">
        <f t="shared" si="29"/>
        <v>0</v>
      </c>
      <c r="J1306" s="39" t="s">
        <v>1834</v>
      </c>
      <c r="K1306" s="39">
        <v>0</v>
      </c>
      <c r="L1306" s="56"/>
      <c r="M1306" s="34">
        <f t="shared" si="30"/>
        <v>0</v>
      </c>
      <c r="N1306" s="34">
        <f t="shared" si="31"/>
        <v>0</v>
      </c>
      <c r="O1306" s="36" t="e">
        <f t="shared" si="27"/>
        <v>#DIV/0!</v>
      </c>
    </row>
    <row r="1307" spans="1:15" x14ac:dyDescent="0.25">
      <c r="A1307" s="39">
        <v>150117</v>
      </c>
      <c r="B1307" s="30" t="s">
        <v>50</v>
      </c>
      <c r="C1307" s="73" t="s">
        <v>50</v>
      </c>
      <c r="D1307" s="44" t="s">
        <v>1295</v>
      </c>
      <c r="E1307" s="77"/>
      <c r="F1307" s="39">
        <v>0</v>
      </c>
      <c r="G1307" s="39">
        <f t="shared" si="28"/>
        <v>0</v>
      </c>
      <c r="H1307" s="39">
        <v>0</v>
      </c>
      <c r="I1307" s="39">
        <f t="shared" si="29"/>
        <v>0</v>
      </c>
      <c r="J1307" s="39" t="s">
        <v>1834</v>
      </c>
      <c r="K1307" s="39">
        <v>0</v>
      </c>
      <c r="L1307" s="56"/>
      <c r="M1307" s="34">
        <f t="shared" si="30"/>
        <v>0</v>
      </c>
      <c r="N1307" s="34">
        <f t="shared" si="31"/>
        <v>0</v>
      </c>
      <c r="O1307" s="36" t="e">
        <f t="shared" si="27"/>
        <v>#DIV/0!</v>
      </c>
    </row>
    <row r="1308" spans="1:15" x14ac:dyDescent="0.25">
      <c r="A1308" s="39">
        <v>150118</v>
      </c>
      <c r="B1308" s="30" t="s">
        <v>50</v>
      </c>
      <c r="C1308" s="73" t="s">
        <v>50</v>
      </c>
      <c r="D1308" s="44" t="s">
        <v>1296</v>
      </c>
      <c r="E1308" s="77"/>
      <c r="F1308" s="39">
        <v>0</v>
      </c>
      <c r="G1308" s="39">
        <f t="shared" si="28"/>
        <v>0</v>
      </c>
      <c r="H1308" s="39">
        <v>0</v>
      </c>
      <c r="I1308" s="39">
        <f t="shared" si="29"/>
        <v>0</v>
      </c>
      <c r="J1308" s="39" t="s">
        <v>1834</v>
      </c>
      <c r="K1308" s="39">
        <v>0</v>
      </c>
      <c r="L1308" s="29">
        <v>0</v>
      </c>
      <c r="M1308" s="34">
        <f t="shared" si="30"/>
        <v>0</v>
      </c>
      <c r="N1308" s="34">
        <f t="shared" si="31"/>
        <v>0</v>
      </c>
      <c r="O1308" s="36" t="e">
        <f t="shared" si="27"/>
        <v>#DIV/0!</v>
      </c>
    </row>
    <row r="1309" spans="1:15" x14ac:dyDescent="0.25">
      <c r="A1309" s="39">
        <v>150119</v>
      </c>
      <c r="B1309" s="30" t="s">
        <v>50</v>
      </c>
      <c r="C1309" s="73" t="s">
        <v>50</v>
      </c>
      <c r="D1309" s="44" t="s">
        <v>1297</v>
      </c>
      <c r="E1309" s="78">
        <v>1271</v>
      </c>
      <c r="F1309" s="32">
        <v>1383</v>
      </c>
      <c r="G1309" s="32">
        <f t="shared" si="28"/>
        <v>112</v>
      </c>
      <c r="H1309" s="39">
        <v>800</v>
      </c>
      <c r="I1309" s="32">
        <f t="shared" si="29"/>
        <v>583</v>
      </c>
      <c r="J1309" s="75">
        <v>0.42149999999999999</v>
      </c>
      <c r="K1309" s="32">
        <v>1366</v>
      </c>
      <c r="L1309" s="56"/>
      <c r="M1309" s="34">
        <f t="shared" si="30"/>
        <v>800</v>
      </c>
      <c r="N1309" s="35">
        <f t="shared" si="31"/>
        <v>566</v>
      </c>
      <c r="O1309" s="36">
        <f t="shared" si="27"/>
        <v>0.41434846266471448</v>
      </c>
    </row>
    <row r="1310" spans="1:15" x14ac:dyDescent="0.25">
      <c r="A1310" s="39">
        <v>150120</v>
      </c>
      <c r="B1310" s="30" t="s">
        <v>50</v>
      </c>
      <c r="C1310" s="73" t="s">
        <v>50</v>
      </c>
      <c r="D1310" s="44" t="s">
        <v>1298</v>
      </c>
      <c r="E1310" s="77"/>
      <c r="F1310" s="39">
        <v>0</v>
      </c>
      <c r="G1310" s="39">
        <f t="shared" si="28"/>
        <v>0</v>
      </c>
      <c r="H1310" s="39">
        <v>0</v>
      </c>
      <c r="I1310" s="39">
        <f t="shared" si="29"/>
        <v>0</v>
      </c>
      <c r="J1310" s="39" t="s">
        <v>1834</v>
      </c>
      <c r="K1310" s="39">
        <v>0</v>
      </c>
      <c r="L1310" s="56"/>
      <c r="M1310" s="34">
        <f t="shared" si="30"/>
        <v>0</v>
      </c>
      <c r="N1310" s="34">
        <f t="shared" si="31"/>
        <v>0</v>
      </c>
      <c r="O1310" s="36" t="e">
        <f t="shared" si="27"/>
        <v>#DIV/0!</v>
      </c>
    </row>
    <row r="1311" spans="1:15" x14ac:dyDescent="0.25">
      <c r="A1311" s="39">
        <v>150121</v>
      </c>
      <c r="B1311" s="30" t="s">
        <v>50</v>
      </c>
      <c r="C1311" s="73" t="s">
        <v>50</v>
      </c>
      <c r="D1311" s="44" t="s">
        <v>1298</v>
      </c>
      <c r="E1311" s="77"/>
      <c r="F1311" s="39">
        <v>0</v>
      </c>
      <c r="G1311" s="39">
        <f t="shared" si="28"/>
        <v>0</v>
      </c>
      <c r="H1311" s="39">
        <v>0</v>
      </c>
      <c r="I1311" s="39">
        <f t="shared" si="29"/>
        <v>0</v>
      </c>
      <c r="J1311" s="39" t="s">
        <v>1834</v>
      </c>
      <c r="K1311" s="39">
        <v>0</v>
      </c>
      <c r="L1311" s="56"/>
      <c r="M1311" s="34">
        <f t="shared" si="30"/>
        <v>0</v>
      </c>
      <c r="N1311" s="34">
        <f t="shared" si="31"/>
        <v>0</v>
      </c>
      <c r="O1311" s="36" t="e">
        <f t="shared" si="27"/>
        <v>#DIV/0!</v>
      </c>
    </row>
    <row r="1312" spans="1:15" x14ac:dyDescent="0.25">
      <c r="A1312" s="39">
        <v>150122</v>
      </c>
      <c r="B1312" s="30" t="s">
        <v>50</v>
      </c>
      <c r="C1312" s="73" t="s">
        <v>50</v>
      </c>
      <c r="D1312" s="44" t="s">
        <v>414</v>
      </c>
      <c r="E1312" s="77"/>
      <c r="F1312" s="39">
        <v>0</v>
      </c>
      <c r="G1312" s="39">
        <f t="shared" si="28"/>
        <v>0</v>
      </c>
      <c r="H1312" s="39">
        <v>0</v>
      </c>
      <c r="I1312" s="39">
        <f t="shared" si="29"/>
        <v>0</v>
      </c>
      <c r="J1312" s="39" t="s">
        <v>1834</v>
      </c>
      <c r="K1312" s="39">
        <v>0</v>
      </c>
      <c r="L1312" s="56"/>
      <c r="M1312" s="34">
        <f t="shared" si="30"/>
        <v>0</v>
      </c>
      <c r="N1312" s="34">
        <f t="shared" si="31"/>
        <v>0</v>
      </c>
      <c r="O1312" s="36" t="e">
        <f t="shared" si="27"/>
        <v>#DIV/0!</v>
      </c>
    </row>
    <row r="1313" spans="1:15" x14ac:dyDescent="0.25">
      <c r="A1313" s="39">
        <v>150123</v>
      </c>
      <c r="B1313" s="30" t="s">
        <v>50</v>
      </c>
      <c r="C1313" s="73" t="s">
        <v>50</v>
      </c>
      <c r="D1313" s="44" t="s">
        <v>1300</v>
      </c>
      <c r="E1313" s="78">
        <v>1217</v>
      </c>
      <c r="F1313" s="32">
        <v>1427</v>
      </c>
      <c r="G1313" s="32">
        <f t="shared" si="28"/>
        <v>210</v>
      </c>
      <c r="H1313" s="39">
        <v>302</v>
      </c>
      <c r="I1313" s="32">
        <f t="shared" si="29"/>
        <v>1125</v>
      </c>
      <c r="J1313" s="75">
        <v>0.78839999999999999</v>
      </c>
      <c r="K1313" s="32">
        <v>1497</v>
      </c>
      <c r="L1313" s="56"/>
      <c r="M1313" s="34">
        <f t="shared" si="30"/>
        <v>302</v>
      </c>
      <c r="N1313" s="35">
        <f t="shared" si="31"/>
        <v>1195</v>
      </c>
      <c r="O1313" s="36">
        <f t="shared" si="27"/>
        <v>0.79826319305277216</v>
      </c>
    </row>
    <row r="1314" spans="1:15" x14ac:dyDescent="0.25">
      <c r="A1314" s="39">
        <v>150124</v>
      </c>
      <c r="B1314" s="30" t="s">
        <v>50</v>
      </c>
      <c r="C1314" s="73" t="s">
        <v>50</v>
      </c>
      <c r="D1314" s="44" t="s">
        <v>1301</v>
      </c>
      <c r="E1314" s="77"/>
      <c r="F1314" s="39">
        <v>0</v>
      </c>
      <c r="G1314" s="39">
        <f t="shared" si="28"/>
        <v>0</v>
      </c>
      <c r="H1314" s="39">
        <v>0</v>
      </c>
      <c r="I1314" s="39">
        <f t="shared" si="29"/>
        <v>0</v>
      </c>
      <c r="J1314" s="39" t="s">
        <v>1834</v>
      </c>
      <c r="K1314" s="39">
        <v>0</v>
      </c>
      <c r="L1314" s="56"/>
      <c r="M1314" s="34">
        <f t="shared" si="30"/>
        <v>0</v>
      </c>
      <c r="N1314" s="34">
        <f t="shared" si="31"/>
        <v>0</v>
      </c>
      <c r="O1314" s="36" t="e">
        <f t="shared" si="27"/>
        <v>#DIV/0!</v>
      </c>
    </row>
    <row r="1315" spans="1:15" x14ac:dyDescent="0.25">
      <c r="A1315" s="39">
        <v>150125</v>
      </c>
      <c r="B1315" s="30" t="s">
        <v>50</v>
      </c>
      <c r="C1315" s="73" t="s">
        <v>50</v>
      </c>
      <c r="D1315" s="44" t="s">
        <v>1865</v>
      </c>
      <c r="E1315" s="77"/>
      <c r="F1315" s="39">
        <v>0</v>
      </c>
      <c r="G1315" s="39">
        <f t="shared" si="28"/>
        <v>0</v>
      </c>
      <c r="H1315" s="39">
        <v>0</v>
      </c>
      <c r="I1315" s="39">
        <f t="shared" si="29"/>
        <v>0</v>
      </c>
      <c r="J1315" s="39" t="s">
        <v>1834</v>
      </c>
      <c r="K1315" s="39">
        <v>0</v>
      </c>
      <c r="L1315" s="56"/>
      <c r="M1315" s="34">
        <f t="shared" si="30"/>
        <v>0</v>
      </c>
      <c r="N1315" s="34">
        <f t="shared" si="31"/>
        <v>0</v>
      </c>
      <c r="O1315" s="36" t="e">
        <f t="shared" si="27"/>
        <v>#DIV/0!</v>
      </c>
    </row>
    <row r="1316" spans="1:15" x14ac:dyDescent="0.25">
      <c r="A1316" s="85">
        <v>150126</v>
      </c>
      <c r="B1316" s="86" t="s">
        <v>50</v>
      </c>
      <c r="C1316" s="87" t="s">
        <v>50</v>
      </c>
      <c r="D1316" s="88" t="s">
        <v>1303</v>
      </c>
      <c r="E1316" s="77">
        <v>22</v>
      </c>
      <c r="F1316" s="85">
        <v>18</v>
      </c>
      <c r="G1316" s="85">
        <f t="shared" si="28"/>
        <v>-4</v>
      </c>
      <c r="H1316" s="85">
        <v>1</v>
      </c>
      <c r="I1316" s="39">
        <f t="shared" si="29"/>
        <v>17</v>
      </c>
      <c r="J1316" s="89">
        <v>0</v>
      </c>
      <c r="K1316" s="39">
        <v>15</v>
      </c>
      <c r="L1316" s="56"/>
      <c r="M1316" s="34">
        <f t="shared" si="30"/>
        <v>1</v>
      </c>
      <c r="N1316" s="34">
        <f t="shared" si="31"/>
        <v>14</v>
      </c>
      <c r="O1316" s="36">
        <f t="shared" si="27"/>
        <v>0.93333333333333335</v>
      </c>
    </row>
    <row r="1317" spans="1:15" x14ac:dyDescent="0.25">
      <c r="A1317" s="39">
        <v>150127</v>
      </c>
      <c r="B1317" s="30" t="s">
        <v>50</v>
      </c>
      <c r="C1317" s="73" t="s">
        <v>50</v>
      </c>
      <c r="D1317" s="44" t="s">
        <v>1304</v>
      </c>
      <c r="E1317" s="77">
        <v>1</v>
      </c>
      <c r="F1317" s="39">
        <v>1</v>
      </c>
      <c r="G1317" s="39">
        <f t="shared" si="28"/>
        <v>0</v>
      </c>
      <c r="H1317" s="39">
        <v>0</v>
      </c>
      <c r="I1317" s="39">
        <f t="shared" si="29"/>
        <v>1</v>
      </c>
      <c r="J1317" s="75">
        <v>1</v>
      </c>
      <c r="K1317" s="39">
        <v>1</v>
      </c>
      <c r="L1317" s="56"/>
      <c r="M1317" s="34">
        <f t="shared" si="30"/>
        <v>0</v>
      </c>
      <c r="N1317" s="34">
        <f t="shared" si="31"/>
        <v>1</v>
      </c>
      <c r="O1317" s="36">
        <f t="shared" si="27"/>
        <v>1</v>
      </c>
    </row>
    <row r="1318" spans="1:15" x14ac:dyDescent="0.25">
      <c r="A1318" s="39">
        <v>150128</v>
      </c>
      <c r="B1318" s="30" t="s">
        <v>50</v>
      </c>
      <c r="C1318" s="73" t="s">
        <v>50</v>
      </c>
      <c r="D1318" s="44" t="s">
        <v>1305</v>
      </c>
      <c r="E1318" s="77"/>
      <c r="F1318" s="39">
        <v>0</v>
      </c>
      <c r="G1318" s="39">
        <f t="shared" si="28"/>
        <v>0</v>
      </c>
      <c r="H1318" s="39">
        <v>0</v>
      </c>
      <c r="I1318" s="39">
        <f t="shared" si="29"/>
        <v>0</v>
      </c>
      <c r="J1318" s="39" t="s">
        <v>1834</v>
      </c>
      <c r="K1318" s="39">
        <v>0</v>
      </c>
      <c r="L1318" s="29">
        <v>0</v>
      </c>
      <c r="M1318" s="34">
        <f t="shared" si="30"/>
        <v>0</v>
      </c>
      <c r="N1318" s="34">
        <f t="shared" si="31"/>
        <v>0</v>
      </c>
      <c r="O1318" s="36" t="e">
        <f t="shared" si="27"/>
        <v>#DIV/0!</v>
      </c>
    </row>
    <row r="1319" spans="1:15" x14ac:dyDescent="0.25">
      <c r="A1319" s="39">
        <v>150129</v>
      </c>
      <c r="B1319" s="30" t="s">
        <v>50</v>
      </c>
      <c r="C1319" s="73" t="s">
        <v>50</v>
      </c>
      <c r="D1319" s="44" t="s">
        <v>1306</v>
      </c>
      <c r="E1319" s="77">
        <v>155</v>
      </c>
      <c r="F1319" s="39">
        <v>176</v>
      </c>
      <c r="G1319" s="39">
        <f t="shared" si="28"/>
        <v>21</v>
      </c>
      <c r="H1319" s="39">
        <v>19</v>
      </c>
      <c r="I1319" s="39">
        <f t="shared" si="29"/>
        <v>157</v>
      </c>
      <c r="J1319" s="75">
        <v>0.89200000000000002</v>
      </c>
      <c r="K1319" s="39">
        <v>183</v>
      </c>
      <c r="L1319" s="56"/>
      <c r="M1319" s="34">
        <f t="shared" si="30"/>
        <v>19</v>
      </c>
      <c r="N1319" s="34">
        <f t="shared" si="31"/>
        <v>164</v>
      </c>
      <c r="O1319" s="36">
        <f t="shared" si="27"/>
        <v>0.89617486338797814</v>
      </c>
    </row>
    <row r="1320" spans="1:15" x14ac:dyDescent="0.25">
      <c r="A1320" s="39">
        <v>150130</v>
      </c>
      <c r="B1320" s="30" t="s">
        <v>50</v>
      </c>
      <c r="C1320" s="73" t="s">
        <v>50</v>
      </c>
      <c r="D1320" s="44" t="s">
        <v>1307</v>
      </c>
      <c r="E1320" s="77"/>
      <c r="F1320" s="39">
        <v>0</v>
      </c>
      <c r="G1320" s="39">
        <f t="shared" si="28"/>
        <v>0</v>
      </c>
      <c r="H1320" s="39">
        <v>0</v>
      </c>
      <c r="I1320" s="39">
        <f t="shared" si="29"/>
        <v>0</v>
      </c>
      <c r="J1320" s="39" t="s">
        <v>1834</v>
      </c>
      <c r="K1320" s="39">
        <v>0</v>
      </c>
      <c r="L1320" s="56"/>
      <c r="M1320" s="34">
        <f t="shared" si="30"/>
        <v>0</v>
      </c>
      <c r="N1320" s="34">
        <f t="shared" si="31"/>
        <v>0</v>
      </c>
      <c r="O1320" s="36" t="e">
        <f t="shared" si="27"/>
        <v>#DIV/0!</v>
      </c>
    </row>
    <row r="1321" spans="1:15" x14ac:dyDescent="0.25">
      <c r="A1321" s="39">
        <v>150131</v>
      </c>
      <c r="B1321" s="30" t="s">
        <v>50</v>
      </c>
      <c r="C1321" s="73" t="s">
        <v>50</v>
      </c>
      <c r="D1321" s="44" t="s">
        <v>920</v>
      </c>
      <c r="E1321" s="77"/>
      <c r="F1321" s="39">
        <v>0</v>
      </c>
      <c r="G1321" s="39">
        <f t="shared" si="28"/>
        <v>0</v>
      </c>
      <c r="H1321" s="39">
        <v>0</v>
      </c>
      <c r="I1321" s="39">
        <f t="shared" si="29"/>
        <v>0</v>
      </c>
      <c r="J1321" s="39" t="s">
        <v>1834</v>
      </c>
      <c r="K1321" s="39">
        <v>0</v>
      </c>
      <c r="L1321" s="56"/>
      <c r="M1321" s="34">
        <f t="shared" si="30"/>
        <v>0</v>
      </c>
      <c r="N1321" s="34">
        <f t="shared" si="31"/>
        <v>0</v>
      </c>
      <c r="O1321" s="36" t="e">
        <f t="shared" si="27"/>
        <v>#DIV/0!</v>
      </c>
    </row>
    <row r="1322" spans="1:15" x14ac:dyDescent="0.25">
      <c r="A1322" s="39">
        <v>150132</v>
      </c>
      <c r="B1322" s="30" t="s">
        <v>50</v>
      </c>
      <c r="C1322" s="73" t="s">
        <v>50</v>
      </c>
      <c r="D1322" s="44" t="s">
        <v>1308</v>
      </c>
      <c r="E1322" s="77"/>
      <c r="F1322" s="39">
        <v>0</v>
      </c>
      <c r="G1322" s="39">
        <f t="shared" si="28"/>
        <v>0</v>
      </c>
      <c r="H1322" s="39">
        <v>0</v>
      </c>
      <c r="I1322" s="39">
        <f t="shared" si="29"/>
        <v>0</v>
      </c>
      <c r="J1322" s="39" t="s">
        <v>1834</v>
      </c>
      <c r="K1322" s="39">
        <v>0</v>
      </c>
      <c r="L1322" s="29">
        <v>0</v>
      </c>
      <c r="M1322" s="34">
        <f t="shared" si="30"/>
        <v>0</v>
      </c>
      <c r="N1322" s="34">
        <f t="shared" si="31"/>
        <v>0</v>
      </c>
      <c r="O1322" s="36" t="e">
        <f t="shared" si="27"/>
        <v>#DIV/0!</v>
      </c>
    </row>
    <row r="1323" spans="1:15" x14ac:dyDescent="0.25">
      <c r="A1323" s="39">
        <v>150133</v>
      </c>
      <c r="B1323" s="30" t="s">
        <v>50</v>
      </c>
      <c r="C1323" s="73" t="s">
        <v>50</v>
      </c>
      <c r="D1323" s="44" t="s">
        <v>1309</v>
      </c>
      <c r="E1323" s="77"/>
      <c r="F1323" s="39">
        <v>0</v>
      </c>
      <c r="G1323" s="39">
        <f t="shared" si="28"/>
        <v>0</v>
      </c>
      <c r="H1323" s="39">
        <v>0</v>
      </c>
      <c r="I1323" s="39">
        <f t="shared" si="29"/>
        <v>0</v>
      </c>
      <c r="J1323" s="39" t="s">
        <v>1834</v>
      </c>
      <c r="K1323" s="39">
        <v>0</v>
      </c>
      <c r="L1323" s="56"/>
      <c r="M1323" s="34">
        <f t="shared" si="30"/>
        <v>0</v>
      </c>
      <c r="N1323" s="34">
        <f t="shared" si="31"/>
        <v>0</v>
      </c>
      <c r="O1323" s="36" t="e">
        <f t="shared" si="27"/>
        <v>#DIV/0!</v>
      </c>
    </row>
    <row r="1324" spans="1:15" x14ac:dyDescent="0.25">
      <c r="A1324" s="39">
        <v>150134</v>
      </c>
      <c r="B1324" s="30" t="s">
        <v>50</v>
      </c>
      <c r="C1324" s="73" t="s">
        <v>50</v>
      </c>
      <c r="D1324" s="44" t="s">
        <v>212</v>
      </c>
      <c r="E1324" s="77"/>
      <c r="F1324" s="39">
        <v>0</v>
      </c>
      <c r="G1324" s="39">
        <f t="shared" si="28"/>
        <v>0</v>
      </c>
      <c r="H1324" s="39">
        <v>0</v>
      </c>
      <c r="I1324" s="39">
        <f t="shared" si="29"/>
        <v>0</v>
      </c>
      <c r="J1324" s="39" t="s">
        <v>1834</v>
      </c>
      <c r="K1324" s="39">
        <v>0</v>
      </c>
      <c r="L1324" s="56"/>
      <c r="M1324" s="34">
        <f t="shared" si="30"/>
        <v>0</v>
      </c>
      <c r="N1324" s="34">
        <f t="shared" si="31"/>
        <v>0</v>
      </c>
      <c r="O1324" s="36" t="e">
        <f t="shared" si="27"/>
        <v>#DIV/0!</v>
      </c>
    </row>
    <row r="1325" spans="1:15" x14ac:dyDescent="0.25">
      <c r="A1325" s="39">
        <v>150135</v>
      </c>
      <c r="B1325" s="30" t="s">
        <v>50</v>
      </c>
      <c r="C1325" s="73" t="s">
        <v>50</v>
      </c>
      <c r="D1325" s="44" t="s">
        <v>1310</v>
      </c>
      <c r="E1325" s="77"/>
      <c r="F1325" s="39">
        <v>0</v>
      </c>
      <c r="G1325" s="39">
        <f t="shared" si="28"/>
        <v>0</v>
      </c>
      <c r="H1325" s="39">
        <v>0</v>
      </c>
      <c r="I1325" s="39">
        <f t="shared" si="29"/>
        <v>0</v>
      </c>
      <c r="J1325" s="39" t="s">
        <v>1834</v>
      </c>
      <c r="K1325" s="39">
        <v>0</v>
      </c>
      <c r="L1325" s="56"/>
      <c r="M1325" s="34">
        <f t="shared" si="30"/>
        <v>0</v>
      </c>
      <c r="N1325" s="34">
        <f t="shared" si="31"/>
        <v>0</v>
      </c>
      <c r="O1325" s="36" t="e">
        <f t="shared" si="27"/>
        <v>#DIV/0!</v>
      </c>
    </row>
    <row r="1326" spans="1:15" x14ac:dyDescent="0.25">
      <c r="A1326" s="39">
        <v>150136</v>
      </c>
      <c r="B1326" s="30" t="s">
        <v>50</v>
      </c>
      <c r="C1326" s="73" t="s">
        <v>50</v>
      </c>
      <c r="D1326" s="44" t="s">
        <v>553</v>
      </c>
      <c r="E1326" s="77"/>
      <c r="F1326" s="39">
        <v>0</v>
      </c>
      <c r="G1326" s="39">
        <f t="shared" si="28"/>
        <v>0</v>
      </c>
      <c r="H1326" s="39">
        <v>0</v>
      </c>
      <c r="I1326" s="39">
        <f t="shared" si="29"/>
        <v>0</v>
      </c>
      <c r="J1326" s="39" t="s">
        <v>1834</v>
      </c>
      <c r="K1326" s="39">
        <v>0</v>
      </c>
      <c r="L1326" s="56"/>
      <c r="M1326" s="34">
        <f t="shared" si="30"/>
        <v>0</v>
      </c>
      <c r="N1326" s="34">
        <f t="shared" si="31"/>
        <v>0</v>
      </c>
      <c r="O1326" s="36" t="e">
        <f t="shared" si="27"/>
        <v>#DIV/0!</v>
      </c>
    </row>
    <row r="1327" spans="1:15" x14ac:dyDescent="0.25">
      <c r="A1327" s="39">
        <v>150137</v>
      </c>
      <c r="B1327" s="30" t="s">
        <v>50</v>
      </c>
      <c r="C1327" s="73" t="s">
        <v>50</v>
      </c>
      <c r="D1327" s="44" t="s">
        <v>1311</v>
      </c>
      <c r="E1327" s="77"/>
      <c r="F1327" s="39">
        <v>0</v>
      </c>
      <c r="G1327" s="39">
        <f t="shared" si="28"/>
        <v>0</v>
      </c>
      <c r="H1327" s="39">
        <v>0</v>
      </c>
      <c r="I1327" s="39">
        <f t="shared" si="29"/>
        <v>0</v>
      </c>
      <c r="J1327" s="39" t="s">
        <v>1834</v>
      </c>
      <c r="K1327" s="39">
        <v>0</v>
      </c>
      <c r="L1327" s="56"/>
      <c r="M1327" s="34">
        <f t="shared" si="30"/>
        <v>0</v>
      </c>
      <c r="N1327" s="34">
        <f t="shared" si="31"/>
        <v>0</v>
      </c>
      <c r="O1327" s="36" t="e">
        <f t="shared" si="27"/>
        <v>#DIV/0!</v>
      </c>
    </row>
    <row r="1328" spans="1:15" x14ac:dyDescent="0.25">
      <c r="A1328" s="39">
        <v>150138</v>
      </c>
      <c r="B1328" s="30" t="s">
        <v>50</v>
      </c>
      <c r="C1328" s="73" t="s">
        <v>50</v>
      </c>
      <c r="D1328" s="44" t="s">
        <v>1312</v>
      </c>
      <c r="E1328" s="78">
        <v>1007</v>
      </c>
      <c r="F1328" s="32">
        <v>1106</v>
      </c>
      <c r="G1328" s="32">
        <f t="shared" si="28"/>
        <v>99</v>
      </c>
      <c r="H1328" s="39">
        <v>985</v>
      </c>
      <c r="I1328" s="32">
        <f t="shared" si="29"/>
        <v>121</v>
      </c>
      <c r="J1328" s="75">
        <v>0.1094</v>
      </c>
      <c r="K1328" s="32">
        <v>1142</v>
      </c>
      <c r="L1328" s="56"/>
      <c r="M1328" s="34">
        <f t="shared" si="30"/>
        <v>985</v>
      </c>
      <c r="N1328" s="35">
        <f t="shared" si="31"/>
        <v>157</v>
      </c>
      <c r="O1328" s="36">
        <f t="shared" si="27"/>
        <v>0.13747810858143608</v>
      </c>
    </row>
    <row r="1329" spans="1:15" x14ac:dyDescent="0.25">
      <c r="A1329" s="39">
        <v>150139</v>
      </c>
      <c r="B1329" s="30" t="s">
        <v>50</v>
      </c>
      <c r="C1329" s="73" t="s">
        <v>50</v>
      </c>
      <c r="D1329" s="44" t="s">
        <v>150</v>
      </c>
      <c r="E1329" s="77"/>
      <c r="F1329" s="39">
        <v>0</v>
      </c>
      <c r="G1329" s="39">
        <f t="shared" si="28"/>
        <v>0</v>
      </c>
      <c r="H1329" s="39">
        <v>0</v>
      </c>
      <c r="I1329" s="39">
        <f t="shared" si="29"/>
        <v>0</v>
      </c>
      <c r="J1329" s="39" t="s">
        <v>1834</v>
      </c>
      <c r="K1329" s="39">
        <v>0</v>
      </c>
      <c r="L1329" s="56"/>
      <c r="M1329" s="34">
        <f t="shared" si="30"/>
        <v>0</v>
      </c>
      <c r="N1329" s="34">
        <f t="shared" si="31"/>
        <v>0</v>
      </c>
      <c r="O1329" s="36" t="e">
        <f t="shared" si="27"/>
        <v>#DIV/0!</v>
      </c>
    </row>
    <row r="1330" spans="1:15" x14ac:dyDescent="0.25">
      <c r="A1330" s="39">
        <v>150140</v>
      </c>
      <c r="B1330" s="30" t="s">
        <v>50</v>
      </c>
      <c r="C1330" s="73" t="s">
        <v>50</v>
      </c>
      <c r="D1330" s="44" t="s">
        <v>1313</v>
      </c>
      <c r="E1330" s="77"/>
      <c r="F1330" s="39">
        <v>0</v>
      </c>
      <c r="G1330" s="39">
        <f t="shared" si="28"/>
        <v>0</v>
      </c>
      <c r="H1330" s="39">
        <v>0</v>
      </c>
      <c r="I1330" s="39">
        <f t="shared" si="29"/>
        <v>0</v>
      </c>
      <c r="J1330" s="39" t="s">
        <v>1834</v>
      </c>
      <c r="K1330" s="39">
        <v>0</v>
      </c>
      <c r="L1330" s="56"/>
      <c r="M1330" s="34">
        <f t="shared" si="30"/>
        <v>0</v>
      </c>
      <c r="N1330" s="34">
        <f t="shared" si="31"/>
        <v>0</v>
      </c>
      <c r="O1330" s="36" t="e">
        <f t="shared" si="27"/>
        <v>#DIV/0!</v>
      </c>
    </row>
    <row r="1331" spans="1:15" x14ac:dyDescent="0.25">
      <c r="A1331" s="39">
        <v>150141</v>
      </c>
      <c r="B1331" s="30" t="s">
        <v>50</v>
      </c>
      <c r="C1331" s="73" t="s">
        <v>50</v>
      </c>
      <c r="D1331" s="44" t="s">
        <v>1314</v>
      </c>
      <c r="E1331" s="77"/>
      <c r="F1331" s="39">
        <v>0</v>
      </c>
      <c r="G1331" s="39">
        <f t="shared" si="28"/>
        <v>0</v>
      </c>
      <c r="H1331" s="39">
        <v>0</v>
      </c>
      <c r="I1331" s="39">
        <f t="shared" si="29"/>
        <v>0</v>
      </c>
      <c r="J1331" s="39" t="s">
        <v>1834</v>
      </c>
      <c r="K1331" s="39">
        <v>0</v>
      </c>
      <c r="L1331" s="56"/>
      <c r="M1331" s="34">
        <f t="shared" si="30"/>
        <v>0</v>
      </c>
      <c r="N1331" s="34">
        <f t="shared" si="31"/>
        <v>0</v>
      </c>
      <c r="O1331" s="36" t="e">
        <f t="shared" si="27"/>
        <v>#DIV/0!</v>
      </c>
    </row>
    <row r="1332" spans="1:15" x14ac:dyDescent="0.25">
      <c r="A1332" s="39">
        <v>150142</v>
      </c>
      <c r="B1332" s="30" t="s">
        <v>50</v>
      </c>
      <c r="C1332" s="73" t="s">
        <v>50</v>
      </c>
      <c r="D1332" s="44" t="s">
        <v>1315</v>
      </c>
      <c r="E1332" s="77"/>
      <c r="F1332" s="39">
        <v>0</v>
      </c>
      <c r="G1332" s="39">
        <f t="shared" si="28"/>
        <v>0</v>
      </c>
      <c r="H1332" s="39">
        <v>0</v>
      </c>
      <c r="I1332" s="39">
        <f t="shared" si="29"/>
        <v>0</v>
      </c>
      <c r="J1332" s="39" t="s">
        <v>1834</v>
      </c>
      <c r="K1332" s="39">
        <v>0</v>
      </c>
      <c r="L1332" s="56"/>
      <c r="M1332" s="34">
        <f t="shared" si="30"/>
        <v>0</v>
      </c>
      <c r="N1332" s="34">
        <f t="shared" si="31"/>
        <v>0</v>
      </c>
      <c r="O1332" s="36" t="e">
        <f t="shared" si="27"/>
        <v>#DIV/0!</v>
      </c>
    </row>
    <row r="1333" spans="1:15" x14ac:dyDescent="0.25">
      <c r="A1333" s="39">
        <v>150143</v>
      </c>
      <c r="B1333" s="30" t="s">
        <v>50</v>
      </c>
      <c r="C1333" s="73" t="s">
        <v>50</v>
      </c>
      <c r="D1333" s="44" t="s">
        <v>1316</v>
      </c>
      <c r="E1333" s="77"/>
      <c r="F1333" s="39">
        <v>0</v>
      </c>
      <c r="G1333" s="39">
        <f t="shared" si="28"/>
        <v>0</v>
      </c>
      <c r="H1333" s="39">
        <v>0</v>
      </c>
      <c r="I1333" s="39">
        <f t="shared" si="29"/>
        <v>0</v>
      </c>
      <c r="J1333" s="39" t="s">
        <v>1834</v>
      </c>
      <c r="K1333" s="39">
        <v>0</v>
      </c>
      <c r="L1333" s="56"/>
      <c r="M1333" s="34">
        <f t="shared" si="30"/>
        <v>0</v>
      </c>
      <c r="N1333" s="34">
        <f t="shared" si="31"/>
        <v>0</v>
      </c>
      <c r="O1333" s="36" t="e">
        <f t="shared" si="27"/>
        <v>#DIV/0!</v>
      </c>
    </row>
    <row r="1334" spans="1:15" x14ac:dyDescent="0.25">
      <c r="A1334" s="39">
        <v>150201</v>
      </c>
      <c r="B1334" s="30" t="s">
        <v>50</v>
      </c>
      <c r="C1334" s="73" t="s">
        <v>1317</v>
      </c>
      <c r="D1334" s="44" t="s">
        <v>1317</v>
      </c>
      <c r="E1334" s="78">
        <v>9811</v>
      </c>
      <c r="F1334" s="32">
        <v>10414</v>
      </c>
      <c r="G1334" s="32">
        <f t="shared" si="28"/>
        <v>603</v>
      </c>
      <c r="H1334" s="32">
        <v>6305</v>
      </c>
      <c r="I1334" s="32">
        <f t="shared" si="29"/>
        <v>4109</v>
      </c>
      <c r="J1334" s="75">
        <v>0.39460000000000001</v>
      </c>
      <c r="K1334" s="32">
        <v>10745</v>
      </c>
      <c r="L1334" s="56"/>
      <c r="M1334" s="35">
        <f t="shared" si="30"/>
        <v>6305</v>
      </c>
      <c r="N1334" s="35">
        <f t="shared" si="31"/>
        <v>4440</v>
      </c>
      <c r="O1334" s="36">
        <f t="shared" si="27"/>
        <v>0.41321544904606794</v>
      </c>
    </row>
    <row r="1335" spans="1:15" x14ac:dyDescent="0.25">
      <c r="A1335" s="39">
        <v>150202</v>
      </c>
      <c r="B1335" s="30" t="s">
        <v>50</v>
      </c>
      <c r="C1335" s="73" t="s">
        <v>1317</v>
      </c>
      <c r="D1335" s="44" t="s">
        <v>1318</v>
      </c>
      <c r="E1335" s="78">
        <v>2767</v>
      </c>
      <c r="F1335" s="32">
        <v>2948</v>
      </c>
      <c r="G1335" s="32">
        <f t="shared" si="28"/>
        <v>181</v>
      </c>
      <c r="H1335" s="32">
        <v>1764</v>
      </c>
      <c r="I1335" s="32">
        <f t="shared" si="29"/>
        <v>1184</v>
      </c>
      <c r="J1335" s="75">
        <v>0</v>
      </c>
      <c r="K1335" s="32">
        <v>2958</v>
      </c>
      <c r="L1335" s="29">
        <v>234</v>
      </c>
      <c r="M1335" s="35">
        <f t="shared" si="30"/>
        <v>1998</v>
      </c>
      <c r="N1335" s="35">
        <f t="shared" si="31"/>
        <v>960</v>
      </c>
      <c r="O1335" s="36">
        <f t="shared" si="27"/>
        <v>0.32454361054766734</v>
      </c>
    </row>
    <row r="1336" spans="1:15" x14ac:dyDescent="0.25">
      <c r="A1336" s="39">
        <v>150203</v>
      </c>
      <c r="B1336" s="30" t="s">
        <v>50</v>
      </c>
      <c r="C1336" s="73" t="s">
        <v>1317</v>
      </c>
      <c r="D1336" s="44" t="s">
        <v>1319</v>
      </c>
      <c r="E1336" s="78">
        <v>5894</v>
      </c>
      <c r="F1336" s="32">
        <v>6109</v>
      </c>
      <c r="G1336" s="32">
        <f t="shared" si="28"/>
        <v>215</v>
      </c>
      <c r="H1336" s="32">
        <v>4339</v>
      </c>
      <c r="I1336" s="32">
        <f t="shared" si="29"/>
        <v>1770</v>
      </c>
      <c r="J1336" s="75">
        <v>0</v>
      </c>
      <c r="K1336" s="32">
        <v>6173</v>
      </c>
      <c r="L1336" s="56"/>
      <c r="M1336" s="35">
        <f t="shared" si="30"/>
        <v>4339</v>
      </c>
      <c r="N1336" s="35">
        <f t="shared" si="31"/>
        <v>1834</v>
      </c>
      <c r="O1336" s="36">
        <f t="shared" si="27"/>
        <v>0.29710027539283979</v>
      </c>
    </row>
    <row r="1337" spans="1:15" x14ac:dyDescent="0.25">
      <c r="A1337" s="39">
        <v>150204</v>
      </c>
      <c r="B1337" s="30" t="s">
        <v>50</v>
      </c>
      <c r="C1337" s="73" t="s">
        <v>1317</v>
      </c>
      <c r="D1337" s="44" t="s">
        <v>1320</v>
      </c>
      <c r="E1337" s="78">
        <v>11727</v>
      </c>
      <c r="F1337" s="32">
        <v>12115</v>
      </c>
      <c r="G1337" s="32">
        <f t="shared" si="28"/>
        <v>388</v>
      </c>
      <c r="H1337" s="32">
        <v>5806</v>
      </c>
      <c r="I1337" s="32">
        <f t="shared" si="29"/>
        <v>6309</v>
      </c>
      <c r="J1337" s="75">
        <v>0</v>
      </c>
      <c r="K1337" s="32">
        <v>12407</v>
      </c>
      <c r="L1337" s="29">
        <v>0</v>
      </c>
      <c r="M1337" s="35">
        <f t="shared" si="30"/>
        <v>5806</v>
      </c>
      <c r="N1337" s="35">
        <f t="shared" si="31"/>
        <v>6601</v>
      </c>
      <c r="O1337" s="36">
        <f t="shared" si="27"/>
        <v>0.53203836543886518</v>
      </c>
    </row>
    <row r="1338" spans="1:15" x14ac:dyDescent="0.25">
      <c r="A1338" s="39">
        <v>150205</v>
      </c>
      <c r="B1338" s="30" t="s">
        <v>50</v>
      </c>
      <c r="C1338" s="73" t="s">
        <v>1317</v>
      </c>
      <c r="D1338" s="44" t="s">
        <v>1321</v>
      </c>
      <c r="E1338" s="77">
        <v>73</v>
      </c>
      <c r="F1338" s="39">
        <v>79</v>
      </c>
      <c r="G1338" s="39">
        <f t="shared" si="28"/>
        <v>6</v>
      </c>
      <c r="H1338" s="39">
        <v>3</v>
      </c>
      <c r="I1338" s="39">
        <f t="shared" si="29"/>
        <v>76</v>
      </c>
      <c r="J1338" s="75">
        <v>0</v>
      </c>
      <c r="K1338" s="39">
        <v>82</v>
      </c>
      <c r="L1338" s="56"/>
      <c r="M1338" s="34">
        <f t="shared" si="30"/>
        <v>3</v>
      </c>
      <c r="N1338" s="34">
        <f t="shared" si="31"/>
        <v>79</v>
      </c>
      <c r="O1338" s="36">
        <f t="shared" si="27"/>
        <v>0.96341463414634143</v>
      </c>
    </row>
    <row r="1339" spans="1:15" x14ac:dyDescent="0.25">
      <c r="A1339" s="39">
        <v>150301</v>
      </c>
      <c r="B1339" s="30" t="s">
        <v>50</v>
      </c>
      <c r="C1339" s="73" t="s">
        <v>1322</v>
      </c>
      <c r="D1339" s="44" t="s">
        <v>1322</v>
      </c>
      <c r="E1339" s="78">
        <v>1743</v>
      </c>
      <c r="F1339" s="32">
        <v>2004</v>
      </c>
      <c r="G1339" s="32">
        <f t="shared" si="28"/>
        <v>261</v>
      </c>
      <c r="H1339" s="32">
        <v>1512</v>
      </c>
      <c r="I1339" s="32">
        <f t="shared" si="29"/>
        <v>492</v>
      </c>
      <c r="J1339" s="75">
        <v>0.2455</v>
      </c>
      <c r="K1339" s="32">
        <v>1956</v>
      </c>
      <c r="L1339" s="56"/>
      <c r="M1339" s="35">
        <f t="shared" si="30"/>
        <v>1512</v>
      </c>
      <c r="N1339" s="35">
        <f t="shared" si="31"/>
        <v>444</v>
      </c>
      <c r="O1339" s="36">
        <f t="shared" si="27"/>
        <v>0.22699386503067484</v>
      </c>
    </row>
    <row r="1340" spans="1:15" x14ac:dyDescent="0.25">
      <c r="A1340" s="39">
        <v>150302</v>
      </c>
      <c r="B1340" s="30" t="s">
        <v>50</v>
      </c>
      <c r="C1340" s="73" t="s">
        <v>1322</v>
      </c>
      <c r="D1340" s="44" t="s">
        <v>1323</v>
      </c>
      <c r="E1340" s="77">
        <v>833</v>
      </c>
      <c r="F1340" s="39">
        <v>854</v>
      </c>
      <c r="G1340" s="39">
        <f t="shared" si="28"/>
        <v>21</v>
      </c>
      <c r="H1340" s="39">
        <v>409</v>
      </c>
      <c r="I1340" s="39">
        <f t="shared" si="29"/>
        <v>445</v>
      </c>
      <c r="J1340" s="75">
        <v>0</v>
      </c>
      <c r="K1340" s="39">
        <v>847</v>
      </c>
      <c r="L1340" s="56"/>
      <c r="M1340" s="34">
        <f t="shared" si="30"/>
        <v>409</v>
      </c>
      <c r="N1340" s="34">
        <f t="shared" si="31"/>
        <v>438</v>
      </c>
      <c r="O1340" s="36">
        <f t="shared" si="27"/>
        <v>0.51711924439197166</v>
      </c>
    </row>
    <row r="1341" spans="1:15" x14ac:dyDescent="0.25">
      <c r="A1341" s="39">
        <v>150303</v>
      </c>
      <c r="B1341" s="30" t="s">
        <v>50</v>
      </c>
      <c r="C1341" s="73" t="s">
        <v>1322</v>
      </c>
      <c r="D1341" s="44" t="s">
        <v>1324</v>
      </c>
      <c r="E1341" s="78">
        <v>1570</v>
      </c>
      <c r="F1341" s="32">
        <v>1650</v>
      </c>
      <c r="G1341" s="32">
        <f t="shared" si="28"/>
        <v>80</v>
      </c>
      <c r="H1341" s="39">
        <v>677</v>
      </c>
      <c r="I1341" s="32">
        <f t="shared" si="29"/>
        <v>973</v>
      </c>
      <c r="J1341" s="75">
        <v>0.5897</v>
      </c>
      <c r="K1341" s="32">
        <v>1612</v>
      </c>
      <c r="L1341" s="56"/>
      <c r="M1341" s="34">
        <f t="shared" si="30"/>
        <v>677</v>
      </c>
      <c r="N1341" s="35">
        <f t="shared" si="31"/>
        <v>935</v>
      </c>
      <c r="O1341" s="36">
        <f t="shared" si="27"/>
        <v>0.58002481389578164</v>
      </c>
    </row>
    <row r="1342" spans="1:15" x14ac:dyDescent="0.25">
      <c r="A1342" s="39">
        <v>150304</v>
      </c>
      <c r="B1342" s="30" t="s">
        <v>50</v>
      </c>
      <c r="C1342" s="73" t="s">
        <v>1322</v>
      </c>
      <c r="D1342" s="44" t="s">
        <v>1325</v>
      </c>
      <c r="E1342" s="77">
        <v>899</v>
      </c>
      <c r="F1342" s="39">
        <v>960</v>
      </c>
      <c r="G1342" s="39">
        <f t="shared" si="28"/>
        <v>61</v>
      </c>
      <c r="H1342" s="39">
        <v>295</v>
      </c>
      <c r="I1342" s="39">
        <f t="shared" si="29"/>
        <v>665</v>
      </c>
      <c r="J1342" s="75">
        <v>0.69269999999999998</v>
      </c>
      <c r="K1342" s="39">
        <v>945</v>
      </c>
      <c r="L1342" s="56"/>
      <c r="M1342" s="34">
        <f t="shared" si="30"/>
        <v>295</v>
      </c>
      <c r="N1342" s="34">
        <f t="shared" si="31"/>
        <v>650</v>
      </c>
      <c r="O1342" s="36">
        <f t="shared" si="27"/>
        <v>0.68783068783068779</v>
      </c>
    </row>
    <row r="1343" spans="1:15" x14ac:dyDescent="0.25">
      <c r="A1343" s="39">
        <v>150305</v>
      </c>
      <c r="B1343" s="30" t="s">
        <v>50</v>
      </c>
      <c r="C1343" s="73" t="s">
        <v>1322</v>
      </c>
      <c r="D1343" s="44" t="s">
        <v>1326</v>
      </c>
      <c r="E1343" s="77">
        <v>860</v>
      </c>
      <c r="F1343" s="39">
        <v>976</v>
      </c>
      <c r="G1343" s="39">
        <f t="shared" si="28"/>
        <v>116</v>
      </c>
      <c r="H1343" s="39">
        <v>597</v>
      </c>
      <c r="I1343" s="39">
        <f t="shared" si="29"/>
        <v>379</v>
      </c>
      <c r="J1343" s="75">
        <v>0</v>
      </c>
      <c r="K1343" s="39">
        <v>972</v>
      </c>
      <c r="L1343" s="56"/>
      <c r="M1343" s="34">
        <f t="shared" si="30"/>
        <v>597</v>
      </c>
      <c r="N1343" s="34">
        <f t="shared" si="31"/>
        <v>375</v>
      </c>
      <c r="O1343" s="36">
        <f t="shared" si="27"/>
        <v>0.38580246913580246</v>
      </c>
    </row>
    <row r="1344" spans="1:15" x14ac:dyDescent="0.25">
      <c r="A1344" s="39">
        <v>150401</v>
      </c>
      <c r="B1344" s="30" t="s">
        <v>50</v>
      </c>
      <c r="C1344" s="73" t="s">
        <v>1327</v>
      </c>
      <c r="D1344" s="44" t="s">
        <v>1327</v>
      </c>
      <c r="E1344" s="78">
        <v>2101</v>
      </c>
      <c r="F1344" s="32">
        <v>2291</v>
      </c>
      <c r="G1344" s="32">
        <f t="shared" si="28"/>
        <v>190</v>
      </c>
      <c r="H1344" s="32">
        <v>1881</v>
      </c>
      <c r="I1344" s="32">
        <f t="shared" si="29"/>
        <v>410</v>
      </c>
      <c r="J1344" s="75">
        <v>0.17899999999999999</v>
      </c>
      <c r="K1344" s="32">
        <v>2247</v>
      </c>
      <c r="L1344" s="56"/>
      <c r="M1344" s="35">
        <f t="shared" si="30"/>
        <v>1881</v>
      </c>
      <c r="N1344" s="35">
        <f t="shared" si="31"/>
        <v>366</v>
      </c>
      <c r="O1344" s="36">
        <f t="shared" si="27"/>
        <v>0.16288384512683579</v>
      </c>
    </row>
    <row r="1345" spans="1:15" x14ac:dyDescent="0.25">
      <c r="A1345" s="39">
        <v>150402</v>
      </c>
      <c r="B1345" s="30" t="s">
        <v>50</v>
      </c>
      <c r="C1345" s="73" t="s">
        <v>1327</v>
      </c>
      <c r="D1345" s="44" t="s">
        <v>1328</v>
      </c>
      <c r="E1345" s="77">
        <v>575</v>
      </c>
      <c r="F1345" s="39">
        <v>596</v>
      </c>
      <c r="G1345" s="39">
        <f t="shared" si="28"/>
        <v>21</v>
      </c>
      <c r="H1345" s="39">
        <v>378</v>
      </c>
      <c r="I1345" s="39">
        <f t="shared" si="29"/>
        <v>218</v>
      </c>
      <c r="J1345" s="75">
        <v>0.36580000000000001</v>
      </c>
      <c r="K1345" s="39">
        <v>591</v>
      </c>
      <c r="L1345" s="56"/>
      <c r="M1345" s="34">
        <f t="shared" si="30"/>
        <v>378</v>
      </c>
      <c r="N1345" s="34">
        <f t="shared" si="31"/>
        <v>213</v>
      </c>
      <c r="O1345" s="36">
        <f t="shared" si="27"/>
        <v>0.3604060913705584</v>
      </c>
    </row>
    <row r="1346" spans="1:15" x14ac:dyDescent="0.25">
      <c r="A1346" s="39">
        <v>150403</v>
      </c>
      <c r="B1346" s="30" t="s">
        <v>50</v>
      </c>
      <c r="C1346" s="73" t="s">
        <v>1327</v>
      </c>
      <c r="D1346" s="44" t="s">
        <v>1329</v>
      </c>
      <c r="E1346" s="77">
        <v>636</v>
      </c>
      <c r="F1346" s="39">
        <v>661</v>
      </c>
      <c r="G1346" s="39">
        <f t="shared" si="28"/>
        <v>25</v>
      </c>
      <c r="H1346" s="39">
        <v>441</v>
      </c>
      <c r="I1346" s="39">
        <f t="shared" si="29"/>
        <v>220</v>
      </c>
      <c r="J1346" s="75">
        <v>0.33279999999999998</v>
      </c>
      <c r="K1346" s="39">
        <v>637</v>
      </c>
      <c r="L1346" s="56"/>
      <c r="M1346" s="34">
        <f t="shared" si="30"/>
        <v>441</v>
      </c>
      <c r="N1346" s="34">
        <f t="shared" si="31"/>
        <v>196</v>
      </c>
      <c r="O1346" s="36">
        <f t="shared" si="27"/>
        <v>0.30769230769230771</v>
      </c>
    </row>
    <row r="1347" spans="1:15" x14ac:dyDescent="0.25">
      <c r="A1347" s="39">
        <v>150404</v>
      </c>
      <c r="B1347" s="30" t="s">
        <v>50</v>
      </c>
      <c r="C1347" s="73" t="s">
        <v>1327</v>
      </c>
      <c r="D1347" s="44" t="s">
        <v>1330</v>
      </c>
      <c r="E1347" s="77">
        <v>701</v>
      </c>
      <c r="F1347" s="39">
        <v>770</v>
      </c>
      <c r="G1347" s="39">
        <f t="shared" si="28"/>
        <v>69</v>
      </c>
      <c r="H1347" s="39">
        <v>511</v>
      </c>
      <c r="I1347" s="39">
        <f t="shared" si="29"/>
        <v>259</v>
      </c>
      <c r="J1347" s="75">
        <v>0.33639999999999998</v>
      </c>
      <c r="K1347" s="39">
        <v>761</v>
      </c>
      <c r="L1347" s="56"/>
      <c r="M1347" s="34">
        <f t="shared" si="30"/>
        <v>511</v>
      </c>
      <c r="N1347" s="34">
        <f t="shared" si="31"/>
        <v>250</v>
      </c>
      <c r="O1347" s="36">
        <f t="shared" si="27"/>
        <v>0.32851511169513797</v>
      </c>
    </row>
    <row r="1348" spans="1:15" x14ac:dyDescent="0.25">
      <c r="A1348" s="39">
        <v>150405</v>
      </c>
      <c r="B1348" s="30" t="s">
        <v>50</v>
      </c>
      <c r="C1348" s="73" t="s">
        <v>1327</v>
      </c>
      <c r="D1348" s="44" t="s">
        <v>1331</v>
      </c>
      <c r="E1348" s="77">
        <v>797</v>
      </c>
      <c r="F1348" s="39">
        <v>886</v>
      </c>
      <c r="G1348" s="39">
        <f t="shared" si="28"/>
        <v>89</v>
      </c>
      <c r="H1348" s="39">
        <v>622</v>
      </c>
      <c r="I1348" s="39">
        <f t="shared" si="29"/>
        <v>264</v>
      </c>
      <c r="J1348" s="75">
        <v>0</v>
      </c>
      <c r="K1348" s="39">
        <v>880</v>
      </c>
      <c r="L1348" s="56"/>
      <c r="M1348" s="34">
        <f t="shared" si="30"/>
        <v>622</v>
      </c>
      <c r="N1348" s="34">
        <f t="shared" si="31"/>
        <v>258</v>
      </c>
      <c r="O1348" s="36">
        <f t="shared" si="27"/>
        <v>0.29318181818181815</v>
      </c>
    </row>
    <row r="1349" spans="1:15" x14ac:dyDescent="0.25">
      <c r="A1349" s="39">
        <v>150406</v>
      </c>
      <c r="B1349" s="30" t="s">
        <v>50</v>
      </c>
      <c r="C1349" s="73" t="s">
        <v>1327</v>
      </c>
      <c r="D1349" s="44" t="s">
        <v>1001</v>
      </c>
      <c r="E1349" s="77">
        <v>552</v>
      </c>
      <c r="F1349" s="39">
        <v>585</v>
      </c>
      <c r="G1349" s="39">
        <f t="shared" si="28"/>
        <v>33</v>
      </c>
      <c r="H1349" s="39">
        <v>474</v>
      </c>
      <c r="I1349" s="39">
        <f t="shared" si="29"/>
        <v>111</v>
      </c>
      <c r="J1349" s="75">
        <v>0.18970000000000001</v>
      </c>
      <c r="K1349" s="39">
        <v>595</v>
      </c>
      <c r="L1349" s="56"/>
      <c r="M1349" s="34">
        <f t="shared" si="30"/>
        <v>474</v>
      </c>
      <c r="N1349" s="34">
        <f t="shared" si="31"/>
        <v>121</v>
      </c>
      <c r="O1349" s="36">
        <f t="shared" si="27"/>
        <v>0.20336134453781513</v>
      </c>
    </row>
    <row r="1350" spans="1:15" x14ac:dyDescent="0.25">
      <c r="A1350" s="39">
        <v>150407</v>
      </c>
      <c r="B1350" s="30" t="s">
        <v>50</v>
      </c>
      <c r="C1350" s="73" t="s">
        <v>1327</v>
      </c>
      <c r="D1350" s="44" t="s">
        <v>1332</v>
      </c>
      <c r="E1350" s="78">
        <v>5495</v>
      </c>
      <c r="F1350" s="32">
        <v>5893</v>
      </c>
      <c r="G1350" s="32">
        <f t="shared" si="28"/>
        <v>398</v>
      </c>
      <c r="H1350" s="32">
        <v>4258</v>
      </c>
      <c r="I1350" s="32">
        <f t="shared" si="29"/>
        <v>1635</v>
      </c>
      <c r="J1350" s="75">
        <v>0.27739999999999998</v>
      </c>
      <c r="K1350" s="32">
        <v>5882</v>
      </c>
      <c r="L1350" s="56"/>
      <c r="M1350" s="35">
        <f t="shared" si="30"/>
        <v>4258</v>
      </c>
      <c r="N1350" s="35">
        <f t="shared" si="31"/>
        <v>1624</v>
      </c>
      <c r="O1350" s="36">
        <f t="shared" si="27"/>
        <v>0.27609656579394765</v>
      </c>
    </row>
    <row r="1351" spans="1:15" x14ac:dyDescent="0.25">
      <c r="A1351" s="39">
        <v>150501</v>
      </c>
      <c r="B1351" s="45" t="s">
        <v>50</v>
      </c>
      <c r="C1351" s="97" t="s">
        <v>1333</v>
      </c>
      <c r="D1351" s="44" t="s">
        <v>1334</v>
      </c>
      <c r="E1351" s="78">
        <v>15571</v>
      </c>
      <c r="F1351" s="32">
        <v>16714</v>
      </c>
      <c r="G1351" s="32">
        <f t="shared" si="28"/>
        <v>1143</v>
      </c>
      <c r="H1351" s="32">
        <v>6313</v>
      </c>
      <c r="I1351" s="32">
        <f t="shared" si="29"/>
        <v>10401</v>
      </c>
      <c r="J1351" s="75">
        <v>0</v>
      </c>
      <c r="K1351" s="32">
        <v>17173</v>
      </c>
      <c r="L1351" s="29">
        <v>152</v>
      </c>
      <c r="M1351" s="35">
        <f t="shared" si="30"/>
        <v>6465</v>
      </c>
      <c r="N1351" s="35">
        <f t="shared" si="31"/>
        <v>10708</v>
      </c>
      <c r="O1351" s="36">
        <f t="shared" si="27"/>
        <v>0.62353694753391953</v>
      </c>
    </row>
    <row r="1352" spans="1:15" x14ac:dyDescent="0.25">
      <c r="A1352" s="39">
        <v>150502</v>
      </c>
      <c r="B1352" s="45" t="s">
        <v>50</v>
      </c>
      <c r="C1352" s="97" t="s">
        <v>1333</v>
      </c>
      <c r="D1352" s="44" t="s">
        <v>1335</v>
      </c>
      <c r="E1352" s="78">
        <v>6880</v>
      </c>
      <c r="F1352" s="32">
        <v>6975</v>
      </c>
      <c r="G1352" s="32">
        <f t="shared" si="28"/>
        <v>95</v>
      </c>
      <c r="H1352" s="32">
        <v>3912</v>
      </c>
      <c r="I1352" s="32">
        <f t="shared" si="29"/>
        <v>3063</v>
      </c>
      <c r="J1352" s="75">
        <v>0.43909999999999999</v>
      </c>
      <c r="K1352" s="32">
        <v>7092</v>
      </c>
      <c r="L1352" s="29">
        <v>0</v>
      </c>
      <c r="M1352" s="35">
        <f t="shared" si="30"/>
        <v>3912</v>
      </c>
      <c r="N1352" s="35">
        <f t="shared" si="31"/>
        <v>3180</v>
      </c>
      <c r="O1352" s="36">
        <f t="shared" si="27"/>
        <v>0.44839255499153974</v>
      </c>
    </row>
    <row r="1353" spans="1:15" x14ac:dyDescent="0.25">
      <c r="A1353" s="39">
        <v>150503</v>
      </c>
      <c r="B1353" s="45" t="s">
        <v>50</v>
      </c>
      <c r="C1353" s="97" t="s">
        <v>1333</v>
      </c>
      <c r="D1353" s="44" t="s">
        <v>1336</v>
      </c>
      <c r="E1353" s="78">
        <v>2263</v>
      </c>
      <c r="F1353" s="32">
        <v>2385</v>
      </c>
      <c r="G1353" s="32">
        <f t="shared" si="28"/>
        <v>122</v>
      </c>
      <c r="H1353" s="32">
        <v>1135</v>
      </c>
      <c r="I1353" s="32">
        <f t="shared" si="29"/>
        <v>1250</v>
      </c>
      <c r="J1353" s="75">
        <v>0.52410000000000001</v>
      </c>
      <c r="K1353" s="32">
        <v>2409</v>
      </c>
      <c r="L1353" s="56"/>
      <c r="M1353" s="35">
        <f t="shared" si="30"/>
        <v>1135</v>
      </c>
      <c r="N1353" s="35">
        <f t="shared" si="31"/>
        <v>1274</v>
      </c>
      <c r="O1353" s="36">
        <f t="shared" si="27"/>
        <v>0.52885014528850149</v>
      </c>
    </row>
    <row r="1354" spans="1:15" x14ac:dyDescent="0.25">
      <c r="A1354" s="39">
        <v>150504</v>
      </c>
      <c r="B1354" s="45" t="s">
        <v>50</v>
      </c>
      <c r="C1354" s="97" t="s">
        <v>1333</v>
      </c>
      <c r="D1354" s="44" t="s">
        <v>1337</v>
      </c>
      <c r="E1354" s="78">
        <v>3792</v>
      </c>
      <c r="F1354" s="32">
        <v>3968</v>
      </c>
      <c r="G1354" s="32">
        <f t="shared" si="28"/>
        <v>176</v>
      </c>
      <c r="H1354" s="39">
        <v>923</v>
      </c>
      <c r="I1354" s="32">
        <f t="shared" si="29"/>
        <v>3045</v>
      </c>
      <c r="J1354" s="75">
        <v>0</v>
      </c>
      <c r="K1354" s="32">
        <v>4104</v>
      </c>
      <c r="L1354" s="56"/>
      <c r="M1354" s="34">
        <f t="shared" si="30"/>
        <v>923</v>
      </c>
      <c r="N1354" s="35">
        <f t="shared" si="31"/>
        <v>3181</v>
      </c>
      <c r="O1354" s="36">
        <f t="shared" si="27"/>
        <v>0.77509746588693962</v>
      </c>
    </row>
    <row r="1355" spans="1:15" x14ac:dyDescent="0.25">
      <c r="A1355" s="39">
        <v>150505</v>
      </c>
      <c r="B1355" s="45" t="s">
        <v>50</v>
      </c>
      <c r="C1355" s="97" t="s">
        <v>1333</v>
      </c>
      <c r="D1355" s="44" t="s">
        <v>1068</v>
      </c>
      <c r="E1355" s="78">
        <v>4443</v>
      </c>
      <c r="F1355" s="32">
        <v>4628</v>
      </c>
      <c r="G1355" s="32">
        <f t="shared" si="28"/>
        <v>185</v>
      </c>
      <c r="H1355" s="32">
        <v>2106</v>
      </c>
      <c r="I1355" s="32">
        <f t="shared" si="29"/>
        <v>2522</v>
      </c>
      <c r="J1355" s="75">
        <v>0.54490000000000005</v>
      </c>
      <c r="K1355" s="32">
        <v>4701</v>
      </c>
      <c r="L1355" s="56"/>
      <c r="M1355" s="35">
        <f t="shared" si="30"/>
        <v>2106</v>
      </c>
      <c r="N1355" s="35">
        <f t="shared" si="31"/>
        <v>2595</v>
      </c>
      <c r="O1355" s="36">
        <f t="shared" si="27"/>
        <v>0.55201021059349076</v>
      </c>
    </row>
    <row r="1356" spans="1:15" x14ac:dyDescent="0.25">
      <c r="A1356" s="39">
        <v>150506</v>
      </c>
      <c r="B1356" s="45" t="s">
        <v>50</v>
      </c>
      <c r="C1356" s="97" t="s">
        <v>1333</v>
      </c>
      <c r="D1356" s="44" t="s">
        <v>1338</v>
      </c>
      <c r="E1356" s="78">
        <v>1050</v>
      </c>
      <c r="F1356" s="32">
        <v>1034</v>
      </c>
      <c r="G1356" s="32">
        <f t="shared" si="28"/>
        <v>-16</v>
      </c>
      <c r="H1356" s="39">
        <v>604</v>
      </c>
      <c r="I1356" s="32">
        <f t="shared" si="29"/>
        <v>430</v>
      </c>
      <c r="J1356" s="75">
        <v>0.41589999999999999</v>
      </c>
      <c r="K1356" s="32">
        <v>1039</v>
      </c>
      <c r="L1356" s="56"/>
      <c r="M1356" s="34">
        <f t="shared" si="30"/>
        <v>604</v>
      </c>
      <c r="N1356" s="35">
        <f t="shared" si="31"/>
        <v>435</v>
      </c>
      <c r="O1356" s="36">
        <f t="shared" si="27"/>
        <v>0.41867179980750724</v>
      </c>
    </row>
    <row r="1357" spans="1:15" x14ac:dyDescent="0.25">
      <c r="A1357" s="39">
        <v>150507</v>
      </c>
      <c r="B1357" s="45" t="s">
        <v>50</v>
      </c>
      <c r="C1357" s="97" t="s">
        <v>1333</v>
      </c>
      <c r="D1357" s="44" t="s">
        <v>1339</v>
      </c>
      <c r="E1357" s="78">
        <v>5494</v>
      </c>
      <c r="F1357" s="32">
        <v>5212</v>
      </c>
      <c r="G1357" s="32">
        <f t="shared" si="28"/>
        <v>-282</v>
      </c>
      <c r="H1357" s="32">
        <v>4166</v>
      </c>
      <c r="I1357" s="32">
        <f t="shared" si="29"/>
        <v>1046</v>
      </c>
      <c r="J1357" s="75">
        <v>0.20069999999999999</v>
      </c>
      <c r="K1357" s="32">
        <v>5052</v>
      </c>
      <c r="L1357" s="29">
        <v>0</v>
      </c>
      <c r="M1357" s="35">
        <f t="shared" si="30"/>
        <v>4166</v>
      </c>
      <c r="N1357" s="35">
        <f t="shared" si="31"/>
        <v>886</v>
      </c>
      <c r="O1357" s="36">
        <f t="shared" si="27"/>
        <v>0.1753760886777514</v>
      </c>
    </row>
    <row r="1358" spans="1:15" x14ac:dyDescent="0.25">
      <c r="A1358" s="39">
        <v>150508</v>
      </c>
      <c r="B1358" s="45" t="s">
        <v>50</v>
      </c>
      <c r="C1358" s="97" t="s">
        <v>1333</v>
      </c>
      <c r="D1358" s="44" t="s">
        <v>1340</v>
      </c>
      <c r="E1358" s="78">
        <v>1681</v>
      </c>
      <c r="F1358" s="32">
        <v>1603</v>
      </c>
      <c r="G1358" s="32">
        <f t="shared" si="28"/>
        <v>-78</v>
      </c>
      <c r="H1358" s="39">
        <v>746</v>
      </c>
      <c r="I1358" s="32">
        <f t="shared" si="29"/>
        <v>857</v>
      </c>
      <c r="J1358" s="75">
        <v>0.53459999999999996</v>
      </c>
      <c r="K1358" s="32">
        <v>1570</v>
      </c>
      <c r="L1358" s="56"/>
      <c r="M1358" s="34">
        <f t="shared" si="30"/>
        <v>746</v>
      </c>
      <c r="N1358" s="35">
        <f t="shared" si="31"/>
        <v>824</v>
      </c>
      <c r="O1358" s="36">
        <f t="shared" si="27"/>
        <v>0.52484076433121019</v>
      </c>
    </row>
    <row r="1359" spans="1:15" x14ac:dyDescent="0.25">
      <c r="A1359" s="39">
        <v>150509</v>
      </c>
      <c r="B1359" s="45" t="s">
        <v>50</v>
      </c>
      <c r="C1359" s="97" t="s">
        <v>1333</v>
      </c>
      <c r="D1359" s="44" t="s">
        <v>1341</v>
      </c>
      <c r="E1359" s="78">
        <v>4888</v>
      </c>
      <c r="F1359" s="32">
        <v>4921</v>
      </c>
      <c r="G1359" s="32">
        <f t="shared" si="28"/>
        <v>33</v>
      </c>
      <c r="H1359" s="32">
        <v>2966</v>
      </c>
      <c r="I1359" s="32">
        <f t="shared" si="29"/>
        <v>1955</v>
      </c>
      <c r="J1359" s="75">
        <v>0.39729999999999999</v>
      </c>
      <c r="K1359" s="32">
        <v>4944</v>
      </c>
      <c r="L1359" s="56"/>
      <c r="M1359" s="35">
        <f t="shared" si="30"/>
        <v>2966</v>
      </c>
      <c r="N1359" s="35">
        <f t="shared" si="31"/>
        <v>1978</v>
      </c>
      <c r="O1359" s="36">
        <f t="shared" si="27"/>
        <v>0.40008090614886732</v>
      </c>
    </row>
    <row r="1360" spans="1:15" x14ac:dyDescent="0.25">
      <c r="A1360" s="39">
        <v>150510</v>
      </c>
      <c r="B1360" s="45" t="s">
        <v>50</v>
      </c>
      <c r="C1360" s="97" t="s">
        <v>1333</v>
      </c>
      <c r="D1360" s="44" t="s">
        <v>1342</v>
      </c>
      <c r="E1360" s="78">
        <v>4527</v>
      </c>
      <c r="F1360" s="32">
        <v>4588</v>
      </c>
      <c r="G1360" s="32">
        <f t="shared" si="28"/>
        <v>61</v>
      </c>
      <c r="H1360" s="32">
        <v>1713</v>
      </c>
      <c r="I1360" s="32">
        <f t="shared" si="29"/>
        <v>2875</v>
      </c>
      <c r="J1360" s="75">
        <v>0.62660000000000005</v>
      </c>
      <c r="K1360" s="32">
        <v>4264</v>
      </c>
      <c r="L1360" s="56"/>
      <c r="M1360" s="35">
        <f t="shared" si="30"/>
        <v>1713</v>
      </c>
      <c r="N1360" s="35">
        <f t="shared" si="31"/>
        <v>2551</v>
      </c>
      <c r="O1360" s="36">
        <f t="shared" si="27"/>
        <v>0.59826454033771104</v>
      </c>
    </row>
    <row r="1361" spans="1:15" x14ac:dyDescent="0.25">
      <c r="A1361" s="39">
        <v>150511</v>
      </c>
      <c r="B1361" s="45" t="s">
        <v>50</v>
      </c>
      <c r="C1361" s="97" t="s">
        <v>1333</v>
      </c>
      <c r="D1361" s="44" t="s">
        <v>1343</v>
      </c>
      <c r="E1361" s="78">
        <v>1448</v>
      </c>
      <c r="F1361" s="32">
        <v>1677</v>
      </c>
      <c r="G1361" s="32">
        <f t="shared" si="28"/>
        <v>229</v>
      </c>
      <c r="H1361" s="32">
        <v>1027</v>
      </c>
      <c r="I1361" s="32">
        <f t="shared" si="29"/>
        <v>650</v>
      </c>
      <c r="J1361" s="75">
        <v>0.3876</v>
      </c>
      <c r="K1361" s="32">
        <v>1684</v>
      </c>
      <c r="L1361" s="56"/>
      <c r="M1361" s="35">
        <f t="shared" si="30"/>
        <v>1027</v>
      </c>
      <c r="N1361" s="35">
        <f t="shared" si="31"/>
        <v>657</v>
      </c>
      <c r="O1361" s="36">
        <f t="shared" si="27"/>
        <v>0.39014251781472686</v>
      </c>
    </row>
    <row r="1362" spans="1:15" x14ac:dyDescent="0.25">
      <c r="A1362" s="39">
        <v>150512</v>
      </c>
      <c r="B1362" s="45" t="s">
        <v>50</v>
      </c>
      <c r="C1362" s="97" t="s">
        <v>1333</v>
      </c>
      <c r="D1362" s="44" t="s">
        <v>1344</v>
      </c>
      <c r="E1362" s="78">
        <v>5579</v>
      </c>
      <c r="F1362" s="32">
        <v>5403</v>
      </c>
      <c r="G1362" s="32">
        <f t="shared" si="28"/>
        <v>-176</v>
      </c>
      <c r="H1362" s="32">
        <v>2771</v>
      </c>
      <c r="I1362" s="32">
        <f t="shared" si="29"/>
        <v>2632</v>
      </c>
      <c r="J1362" s="75">
        <v>0.48709999999999998</v>
      </c>
      <c r="K1362" s="32">
        <v>5410</v>
      </c>
      <c r="L1362" s="29">
        <v>0</v>
      </c>
      <c r="M1362" s="35">
        <f t="shared" si="30"/>
        <v>2771</v>
      </c>
      <c r="N1362" s="35">
        <f t="shared" si="31"/>
        <v>2639</v>
      </c>
      <c r="O1362" s="36">
        <f t="shared" si="27"/>
        <v>0.48780036968576712</v>
      </c>
    </row>
    <row r="1363" spans="1:15" x14ac:dyDescent="0.25">
      <c r="A1363" s="39">
        <v>150513</v>
      </c>
      <c r="B1363" s="45" t="s">
        <v>50</v>
      </c>
      <c r="C1363" s="97" t="s">
        <v>1333</v>
      </c>
      <c r="D1363" s="44" t="s">
        <v>401</v>
      </c>
      <c r="E1363" s="77">
        <v>639</v>
      </c>
      <c r="F1363" s="39">
        <v>659</v>
      </c>
      <c r="G1363" s="39">
        <f t="shared" si="28"/>
        <v>20</v>
      </c>
      <c r="H1363" s="39">
        <v>541</v>
      </c>
      <c r="I1363" s="39">
        <f t="shared" si="29"/>
        <v>118</v>
      </c>
      <c r="J1363" s="75">
        <v>0.17910000000000001</v>
      </c>
      <c r="K1363" s="39">
        <v>674</v>
      </c>
      <c r="L1363" s="56"/>
      <c r="M1363" s="34">
        <f t="shared" si="30"/>
        <v>541</v>
      </c>
      <c r="N1363" s="34">
        <f t="shared" si="31"/>
        <v>133</v>
      </c>
      <c r="O1363" s="36">
        <f t="shared" si="27"/>
        <v>0.19732937685459942</v>
      </c>
    </row>
    <row r="1364" spans="1:15" x14ac:dyDescent="0.25">
      <c r="A1364" s="39">
        <v>150514</v>
      </c>
      <c r="B1364" s="45" t="s">
        <v>50</v>
      </c>
      <c r="C1364" s="97" t="s">
        <v>1333</v>
      </c>
      <c r="D1364" s="44" t="s">
        <v>212</v>
      </c>
      <c r="E1364" s="78">
        <v>4238</v>
      </c>
      <c r="F1364" s="32">
        <v>4028</v>
      </c>
      <c r="G1364" s="32">
        <f t="shared" si="28"/>
        <v>-210</v>
      </c>
      <c r="H1364" s="32">
        <v>3218</v>
      </c>
      <c r="I1364" s="32">
        <f t="shared" si="29"/>
        <v>810</v>
      </c>
      <c r="J1364" s="75">
        <v>0</v>
      </c>
      <c r="K1364" s="32">
        <v>4044</v>
      </c>
      <c r="L1364" s="29">
        <v>0</v>
      </c>
      <c r="M1364" s="35">
        <f t="shared" si="30"/>
        <v>3218</v>
      </c>
      <c r="N1364" s="35">
        <f t="shared" si="31"/>
        <v>826</v>
      </c>
      <c r="O1364" s="36">
        <f t="shared" si="27"/>
        <v>0.20425321463897131</v>
      </c>
    </row>
    <row r="1365" spans="1:15" x14ac:dyDescent="0.25">
      <c r="A1365" s="39">
        <v>150515</v>
      </c>
      <c r="B1365" s="45" t="s">
        <v>50</v>
      </c>
      <c r="C1365" s="97" t="s">
        <v>1333</v>
      </c>
      <c r="D1365" s="44" t="s">
        <v>1345</v>
      </c>
      <c r="E1365" s="78">
        <v>2988</v>
      </c>
      <c r="F1365" s="32">
        <v>3118</v>
      </c>
      <c r="G1365" s="32">
        <f t="shared" si="28"/>
        <v>130</v>
      </c>
      <c r="H1365" s="32">
        <v>2440</v>
      </c>
      <c r="I1365" s="32">
        <f t="shared" si="29"/>
        <v>678</v>
      </c>
      <c r="J1365" s="75">
        <v>0.21740000000000001</v>
      </c>
      <c r="K1365" s="32">
        <v>3186</v>
      </c>
      <c r="L1365" s="56"/>
      <c r="M1365" s="35">
        <f t="shared" si="30"/>
        <v>2440</v>
      </c>
      <c r="N1365" s="35">
        <f t="shared" si="31"/>
        <v>746</v>
      </c>
      <c r="O1365" s="36">
        <f t="shared" si="27"/>
        <v>0.23414940364092907</v>
      </c>
    </row>
    <row r="1366" spans="1:15" x14ac:dyDescent="0.25">
      <c r="A1366" s="39">
        <v>150516</v>
      </c>
      <c r="B1366" s="45" t="s">
        <v>50</v>
      </c>
      <c r="C1366" s="97" t="s">
        <v>1333</v>
      </c>
      <c r="D1366" s="44" t="s">
        <v>1346</v>
      </c>
      <c r="E1366" s="78">
        <v>1174</v>
      </c>
      <c r="F1366" s="32">
        <v>1350</v>
      </c>
      <c r="G1366" s="32">
        <f t="shared" si="28"/>
        <v>176</v>
      </c>
      <c r="H1366" s="39">
        <v>634</v>
      </c>
      <c r="I1366" s="32">
        <f t="shared" si="29"/>
        <v>716</v>
      </c>
      <c r="J1366" s="75">
        <v>0.53039999999999998</v>
      </c>
      <c r="K1366" s="32">
        <v>1339</v>
      </c>
      <c r="L1366" s="56"/>
      <c r="M1366" s="34">
        <f t="shared" si="30"/>
        <v>634</v>
      </c>
      <c r="N1366" s="35">
        <f t="shared" si="31"/>
        <v>705</v>
      </c>
      <c r="O1366" s="36">
        <f t="shared" si="27"/>
        <v>0.52651232262882752</v>
      </c>
    </row>
    <row r="1367" spans="1:15" x14ac:dyDescent="0.25">
      <c r="A1367" s="39">
        <v>150601</v>
      </c>
      <c r="B1367" s="47" t="s">
        <v>50</v>
      </c>
      <c r="C1367" s="73" t="s">
        <v>1347</v>
      </c>
      <c r="D1367" s="44" t="s">
        <v>1347</v>
      </c>
      <c r="E1367" s="78">
        <v>18202</v>
      </c>
      <c r="F1367" s="32">
        <v>18673</v>
      </c>
      <c r="G1367" s="32">
        <f t="shared" si="28"/>
        <v>471</v>
      </c>
      <c r="H1367" s="32">
        <v>8095</v>
      </c>
      <c r="I1367" s="32">
        <f t="shared" si="29"/>
        <v>10578</v>
      </c>
      <c r="J1367" s="75">
        <v>0</v>
      </c>
      <c r="K1367" s="32">
        <v>18860</v>
      </c>
      <c r="L1367" s="56"/>
      <c r="M1367" s="35">
        <f t="shared" si="30"/>
        <v>8095</v>
      </c>
      <c r="N1367" s="35">
        <f t="shared" si="31"/>
        <v>10765</v>
      </c>
      <c r="O1367" s="36">
        <f t="shared" si="27"/>
        <v>0.57078472958642634</v>
      </c>
    </row>
    <row r="1368" spans="1:15" x14ac:dyDescent="0.25">
      <c r="A1368" s="39">
        <v>150602</v>
      </c>
      <c r="B1368" s="30" t="s">
        <v>50</v>
      </c>
      <c r="C1368" s="73" t="s">
        <v>1347</v>
      </c>
      <c r="D1368" s="44" t="s">
        <v>1348</v>
      </c>
      <c r="E1368" s="77">
        <v>609</v>
      </c>
      <c r="F1368" s="39">
        <v>675</v>
      </c>
      <c r="G1368" s="39">
        <f t="shared" si="28"/>
        <v>66</v>
      </c>
      <c r="H1368" s="39">
        <v>364</v>
      </c>
      <c r="I1368" s="39">
        <f t="shared" si="29"/>
        <v>311</v>
      </c>
      <c r="J1368" s="75">
        <v>0.4607</v>
      </c>
      <c r="K1368" s="39">
        <v>657</v>
      </c>
      <c r="L1368" s="56"/>
      <c r="M1368" s="34">
        <f t="shared" si="30"/>
        <v>364</v>
      </c>
      <c r="N1368" s="34">
        <f t="shared" si="31"/>
        <v>293</v>
      </c>
      <c r="O1368" s="36">
        <f t="shared" si="27"/>
        <v>0.44596651445966512</v>
      </c>
    </row>
    <row r="1369" spans="1:15" x14ac:dyDescent="0.25">
      <c r="A1369" s="39">
        <v>150603</v>
      </c>
      <c r="B1369" s="30" t="s">
        <v>50</v>
      </c>
      <c r="C1369" s="73" t="s">
        <v>1347</v>
      </c>
      <c r="D1369" s="44" t="s">
        <v>1349</v>
      </c>
      <c r="E1369" s="77">
        <v>812</v>
      </c>
      <c r="F1369" s="39">
        <v>865</v>
      </c>
      <c r="G1369" s="39">
        <f t="shared" si="28"/>
        <v>53</v>
      </c>
      <c r="H1369" s="39">
        <v>552</v>
      </c>
      <c r="I1369" s="39">
        <f t="shared" si="29"/>
        <v>313</v>
      </c>
      <c r="J1369" s="75">
        <v>0.36180000000000001</v>
      </c>
      <c r="K1369" s="39">
        <v>835</v>
      </c>
      <c r="L1369" s="56"/>
      <c r="M1369" s="34">
        <f t="shared" si="30"/>
        <v>552</v>
      </c>
      <c r="N1369" s="34">
        <f t="shared" si="31"/>
        <v>283</v>
      </c>
      <c r="O1369" s="36">
        <f t="shared" si="27"/>
        <v>0.33892215568862277</v>
      </c>
    </row>
    <row r="1370" spans="1:15" x14ac:dyDescent="0.25">
      <c r="A1370" s="39">
        <v>150604</v>
      </c>
      <c r="B1370" s="30" t="s">
        <v>50</v>
      </c>
      <c r="C1370" s="73" t="s">
        <v>1347</v>
      </c>
      <c r="D1370" s="44" t="s">
        <v>1350</v>
      </c>
      <c r="E1370" s="78">
        <v>10375</v>
      </c>
      <c r="F1370" s="32">
        <v>12875</v>
      </c>
      <c r="G1370" s="32">
        <f t="shared" si="28"/>
        <v>2500</v>
      </c>
      <c r="H1370" s="32">
        <v>2639</v>
      </c>
      <c r="I1370" s="32">
        <f t="shared" si="29"/>
        <v>10236</v>
      </c>
      <c r="J1370" s="75">
        <v>0.79500000000000004</v>
      </c>
      <c r="K1370" s="32">
        <v>13167</v>
      </c>
      <c r="L1370" s="56"/>
      <c r="M1370" s="35">
        <f t="shared" si="30"/>
        <v>2639</v>
      </c>
      <c r="N1370" s="35">
        <f t="shared" si="31"/>
        <v>10528</v>
      </c>
      <c r="O1370" s="36">
        <f t="shared" si="27"/>
        <v>0.79957469431153638</v>
      </c>
    </row>
    <row r="1371" spans="1:15" x14ac:dyDescent="0.25">
      <c r="A1371" s="39">
        <v>150605</v>
      </c>
      <c r="B1371" s="30" t="s">
        <v>50</v>
      </c>
      <c r="C1371" s="73" t="s">
        <v>1347</v>
      </c>
      <c r="D1371" s="44" t="s">
        <v>714</v>
      </c>
      <c r="E1371" s="78">
        <v>9604</v>
      </c>
      <c r="F1371" s="32">
        <v>9929</v>
      </c>
      <c r="G1371" s="32">
        <f t="shared" si="28"/>
        <v>325</v>
      </c>
      <c r="H1371" s="32">
        <v>6613</v>
      </c>
      <c r="I1371" s="32">
        <f t="shared" si="29"/>
        <v>3316</v>
      </c>
      <c r="J1371" s="75">
        <v>0.33400000000000002</v>
      </c>
      <c r="K1371" s="32">
        <v>10006</v>
      </c>
      <c r="L1371" s="56"/>
      <c r="M1371" s="35">
        <f t="shared" si="30"/>
        <v>6613</v>
      </c>
      <c r="N1371" s="35">
        <f t="shared" si="31"/>
        <v>3393</v>
      </c>
      <c r="O1371" s="36">
        <f t="shared" si="27"/>
        <v>0.33909654207475515</v>
      </c>
    </row>
    <row r="1372" spans="1:15" x14ac:dyDescent="0.25">
      <c r="A1372" s="39">
        <v>150606</v>
      </c>
      <c r="B1372" s="30" t="s">
        <v>50</v>
      </c>
      <c r="C1372" s="73" t="s">
        <v>1347</v>
      </c>
      <c r="D1372" s="44" t="s">
        <v>1351</v>
      </c>
      <c r="E1372" s="78">
        <v>1868</v>
      </c>
      <c r="F1372" s="32">
        <v>2052</v>
      </c>
      <c r="G1372" s="32">
        <f t="shared" si="28"/>
        <v>184</v>
      </c>
      <c r="H1372" s="39">
        <v>287</v>
      </c>
      <c r="I1372" s="32">
        <f t="shared" si="29"/>
        <v>1765</v>
      </c>
      <c r="J1372" s="75">
        <v>0.86009999999999998</v>
      </c>
      <c r="K1372" s="80">
        <v>2015</v>
      </c>
      <c r="L1372" s="56"/>
      <c r="M1372" s="34">
        <f t="shared" si="30"/>
        <v>287</v>
      </c>
      <c r="N1372" s="35">
        <f t="shared" si="31"/>
        <v>1728</v>
      </c>
      <c r="O1372" s="36">
        <f t="shared" si="27"/>
        <v>0.85756823821339956</v>
      </c>
    </row>
    <row r="1373" spans="1:15" x14ac:dyDescent="0.25">
      <c r="A1373" s="39">
        <v>150607</v>
      </c>
      <c r="B1373" s="30" t="s">
        <v>50</v>
      </c>
      <c r="C1373" s="73" t="s">
        <v>1347</v>
      </c>
      <c r="D1373" s="44" t="s">
        <v>1352</v>
      </c>
      <c r="E1373" s="77">
        <v>318</v>
      </c>
      <c r="F1373" s="39">
        <v>324</v>
      </c>
      <c r="G1373" s="39">
        <f t="shared" si="28"/>
        <v>6</v>
      </c>
      <c r="H1373" s="39">
        <v>288</v>
      </c>
      <c r="I1373" s="39">
        <f t="shared" si="29"/>
        <v>36</v>
      </c>
      <c r="J1373" s="75">
        <v>0.1111</v>
      </c>
      <c r="K1373" s="29">
        <v>314</v>
      </c>
      <c r="L1373" s="56"/>
      <c r="M1373" s="34">
        <f t="shared" si="30"/>
        <v>288</v>
      </c>
      <c r="N1373" s="34">
        <f t="shared" si="31"/>
        <v>26</v>
      </c>
      <c r="O1373" s="36">
        <f t="shared" si="27"/>
        <v>8.2802547770700632E-2</v>
      </c>
    </row>
    <row r="1374" spans="1:15" x14ac:dyDescent="0.25">
      <c r="A1374" s="39">
        <v>150608</v>
      </c>
      <c r="B1374" s="30" t="s">
        <v>50</v>
      </c>
      <c r="C1374" s="73" t="s">
        <v>1347</v>
      </c>
      <c r="D1374" s="44" t="s">
        <v>1353</v>
      </c>
      <c r="E1374" s="78">
        <v>1054</v>
      </c>
      <c r="F1374" s="32">
        <v>1137</v>
      </c>
      <c r="G1374" s="32">
        <f t="shared" si="28"/>
        <v>83</v>
      </c>
      <c r="H1374" s="39">
        <v>556</v>
      </c>
      <c r="I1374" s="32">
        <f t="shared" si="29"/>
        <v>581</v>
      </c>
      <c r="J1374" s="75">
        <v>0.51100000000000001</v>
      </c>
      <c r="K1374" s="32">
        <v>1184</v>
      </c>
      <c r="L1374" s="56"/>
      <c r="M1374" s="34">
        <f t="shared" si="30"/>
        <v>556</v>
      </c>
      <c r="N1374" s="35">
        <f t="shared" si="31"/>
        <v>628</v>
      </c>
      <c r="O1374" s="36">
        <f t="shared" si="27"/>
        <v>0.53040540540540537</v>
      </c>
    </row>
    <row r="1375" spans="1:15" x14ac:dyDescent="0.25">
      <c r="A1375" s="39">
        <v>150609</v>
      </c>
      <c r="B1375" s="30" t="s">
        <v>50</v>
      </c>
      <c r="C1375" s="73" t="s">
        <v>1347</v>
      </c>
      <c r="D1375" s="44" t="s">
        <v>1354</v>
      </c>
      <c r="E1375" s="77">
        <v>479</v>
      </c>
      <c r="F1375" s="39">
        <v>642</v>
      </c>
      <c r="G1375" s="39">
        <f t="shared" si="28"/>
        <v>163</v>
      </c>
      <c r="H1375" s="39">
        <v>356</v>
      </c>
      <c r="I1375" s="39">
        <f t="shared" si="29"/>
        <v>286</v>
      </c>
      <c r="J1375" s="75">
        <v>0.44550000000000001</v>
      </c>
      <c r="K1375" s="39">
        <v>636</v>
      </c>
      <c r="L1375" s="56"/>
      <c r="M1375" s="34">
        <f t="shared" si="30"/>
        <v>356</v>
      </c>
      <c r="N1375" s="34">
        <f t="shared" si="31"/>
        <v>280</v>
      </c>
      <c r="O1375" s="36">
        <f t="shared" si="27"/>
        <v>0.44025157232704404</v>
      </c>
    </row>
    <row r="1376" spans="1:15" x14ac:dyDescent="0.25">
      <c r="A1376" s="39">
        <v>150610</v>
      </c>
      <c r="B1376" s="30" t="s">
        <v>50</v>
      </c>
      <c r="C1376" s="73" t="s">
        <v>1347</v>
      </c>
      <c r="D1376" s="44" t="s">
        <v>1355</v>
      </c>
      <c r="E1376" s="77">
        <v>344</v>
      </c>
      <c r="F1376" s="39">
        <v>788</v>
      </c>
      <c r="G1376" s="39">
        <f t="shared" si="28"/>
        <v>444</v>
      </c>
      <c r="H1376" s="39">
        <v>293</v>
      </c>
      <c r="I1376" s="39">
        <f t="shared" si="29"/>
        <v>495</v>
      </c>
      <c r="J1376" s="75">
        <v>0.62819999999999998</v>
      </c>
      <c r="K1376" s="39">
        <v>769</v>
      </c>
      <c r="L1376" s="56"/>
      <c r="M1376" s="34">
        <f t="shared" si="30"/>
        <v>293</v>
      </c>
      <c r="N1376" s="34">
        <f t="shared" si="31"/>
        <v>476</v>
      </c>
      <c r="O1376" s="36">
        <f t="shared" si="27"/>
        <v>0.61898569570871265</v>
      </c>
    </row>
    <row r="1377" spans="1:15" x14ac:dyDescent="0.25">
      <c r="A1377" s="39">
        <v>150611</v>
      </c>
      <c r="B1377" s="30" t="s">
        <v>50</v>
      </c>
      <c r="C1377" s="73" t="s">
        <v>1347</v>
      </c>
      <c r="D1377" s="44" t="s">
        <v>1356</v>
      </c>
      <c r="E1377" s="77">
        <v>620</v>
      </c>
      <c r="F1377" s="39">
        <v>698</v>
      </c>
      <c r="G1377" s="39">
        <f t="shared" si="28"/>
        <v>78</v>
      </c>
      <c r="H1377" s="39">
        <v>64</v>
      </c>
      <c r="I1377" s="39">
        <f t="shared" si="29"/>
        <v>634</v>
      </c>
      <c r="J1377" s="75">
        <v>0.9083</v>
      </c>
      <c r="K1377" s="81">
        <v>671</v>
      </c>
      <c r="L1377" s="56"/>
      <c r="M1377" s="34">
        <f t="shared" si="30"/>
        <v>64</v>
      </c>
      <c r="N1377" s="34">
        <f t="shared" si="31"/>
        <v>607</v>
      </c>
      <c r="O1377" s="36">
        <f t="shared" si="27"/>
        <v>0.90461997019374063</v>
      </c>
    </row>
    <row r="1378" spans="1:15" x14ac:dyDescent="0.25">
      <c r="A1378" s="39">
        <v>150612</v>
      </c>
      <c r="B1378" s="30" t="s">
        <v>50</v>
      </c>
      <c r="C1378" s="73" t="s">
        <v>1347</v>
      </c>
      <c r="D1378" s="44" t="s">
        <v>1357</v>
      </c>
      <c r="E1378" s="77">
        <v>398</v>
      </c>
      <c r="F1378" s="39">
        <v>398</v>
      </c>
      <c r="G1378" s="39">
        <f t="shared" si="28"/>
        <v>0</v>
      </c>
      <c r="H1378" s="39">
        <v>272</v>
      </c>
      <c r="I1378" s="39">
        <f t="shared" si="29"/>
        <v>126</v>
      </c>
      <c r="J1378" s="75">
        <v>0.31659999999999999</v>
      </c>
      <c r="K1378" s="29">
        <v>398</v>
      </c>
      <c r="L1378" s="56"/>
      <c r="M1378" s="34">
        <f t="shared" si="30"/>
        <v>272</v>
      </c>
      <c r="N1378" s="34">
        <f t="shared" si="31"/>
        <v>126</v>
      </c>
      <c r="O1378" s="36">
        <f t="shared" si="27"/>
        <v>0.3165829145728643</v>
      </c>
    </row>
    <row r="1379" spans="1:15" x14ac:dyDescent="0.25">
      <c r="A1379" s="39">
        <v>150701</v>
      </c>
      <c r="B1379" s="30" t="s">
        <v>50</v>
      </c>
      <c r="C1379" s="73" t="s">
        <v>1358</v>
      </c>
      <c r="D1379" s="44" t="s">
        <v>1359</v>
      </c>
      <c r="E1379" s="78">
        <v>1464</v>
      </c>
      <c r="F1379" s="32">
        <v>1551</v>
      </c>
      <c r="G1379" s="32">
        <f t="shared" si="28"/>
        <v>87</v>
      </c>
      <c r="H1379" s="39">
        <v>672</v>
      </c>
      <c r="I1379" s="32">
        <f t="shared" si="29"/>
        <v>879</v>
      </c>
      <c r="J1379" s="75">
        <v>0.56669999999999998</v>
      </c>
      <c r="K1379" s="32">
        <v>1523</v>
      </c>
      <c r="L1379" s="56"/>
      <c r="M1379" s="34">
        <f t="shared" si="30"/>
        <v>672</v>
      </c>
      <c r="N1379" s="35">
        <f t="shared" si="31"/>
        <v>851</v>
      </c>
      <c r="O1379" s="36">
        <f t="shared" si="27"/>
        <v>0.5587655942219304</v>
      </c>
    </row>
    <row r="1380" spans="1:15" x14ac:dyDescent="0.25">
      <c r="A1380" s="39">
        <v>150702</v>
      </c>
      <c r="B1380" s="30" t="s">
        <v>50</v>
      </c>
      <c r="C1380" s="73" t="s">
        <v>1358</v>
      </c>
      <c r="D1380" s="44" t="s">
        <v>1360</v>
      </c>
      <c r="E1380" s="78">
        <v>1161</v>
      </c>
      <c r="F1380" s="32">
        <v>1246</v>
      </c>
      <c r="G1380" s="32">
        <f t="shared" si="28"/>
        <v>85</v>
      </c>
      <c r="H1380" s="39">
        <v>640</v>
      </c>
      <c r="I1380" s="32">
        <f t="shared" si="29"/>
        <v>606</v>
      </c>
      <c r="J1380" s="75">
        <v>0.4864</v>
      </c>
      <c r="K1380" s="80">
        <v>1232</v>
      </c>
      <c r="L1380" s="56"/>
      <c r="M1380" s="34">
        <f t="shared" si="30"/>
        <v>640</v>
      </c>
      <c r="N1380" s="35">
        <f t="shared" si="31"/>
        <v>592</v>
      </c>
      <c r="O1380" s="36">
        <f t="shared" si="27"/>
        <v>0.48051948051948051</v>
      </c>
    </row>
    <row r="1381" spans="1:15" x14ac:dyDescent="0.25">
      <c r="A1381" s="39">
        <v>150703</v>
      </c>
      <c r="B1381" s="30" t="s">
        <v>50</v>
      </c>
      <c r="C1381" s="73" t="s">
        <v>1358</v>
      </c>
      <c r="D1381" s="44" t="s">
        <v>1361</v>
      </c>
      <c r="E1381" s="77">
        <v>798</v>
      </c>
      <c r="F1381" s="39">
        <v>746</v>
      </c>
      <c r="G1381" s="39">
        <f t="shared" si="28"/>
        <v>-52</v>
      </c>
      <c r="H1381" s="39">
        <v>627</v>
      </c>
      <c r="I1381" s="39">
        <f t="shared" si="29"/>
        <v>119</v>
      </c>
      <c r="J1381" s="75">
        <v>0.1595</v>
      </c>
      <c r="K1381" s="29">
        <v>746</v>
      </c>
      <c r="L1381" s="56"/>
      <c r="M1381" s="34">
        <f t="shared" si="30"/>
        <v>627</v>
      </c>
      <c r="N1381" s="34">
        <f t="shared" si="31"/>
        <v>119</v>
      </c>
      <c r="O1381" s="36">
        <f t="shared" si="27"/>
        <v>0.15951742627345844</v>
      </c>
    </row>
    <row r="1382" spans="1:15" x14ac:dyDescent="0.25">
      <c r="A1382" s="39">
        <v>150704</v>
      </c>
      <c r="B1382" s="30" t="s">
        <v>50</v>
      </c>
      <c r="C1382" s="73" t="s">
        <v>1358</v>
      </c>
      <c r="D1382" s="44" t="s">
        <v>1362</v>
      </c>
      <c r="E1382" s="77">
        <v>331</v>
      </c>
      <c r="F1382" s="39">
        <v>322</v>
      </c>
      <c r="G1382" s="39">
        <f t="shared" si="28"/>
        <v>-9</v>
      </c>
      <c r="H1382" s="39">
        <v>285</v>
      </c>
      <c r="I1382" s="39">
        <f t="shared" si="29"/>
        <v>37</v>
      </c>
      <c r="J1382" s="75">
        <v>0.1149</v>
      </c>
      <c r="K1382" s="39">
        <v>312</v>
      </c>
      <c r="L1382" s="56"/>
      <c r="M1382" s="34">
        <f t="shared" si="30"/>
        <v>285</v>
      </c>
      <c r="N1382" s="34">
        <f t="shared" si="31"/>
        <v>27</v>
      </c>
      <c r="O1382" s="36">
        <f t="shared" si="27"/>
        <v>8.6538461538461536E-2</v>
      </c>
    </row>
    <row r="1383" spans="1:15" x14ac:dyDescent="0.25">
      <c r="A1383" s="39">
        <v>150705</v>
      </c>
      <c r="B1383" s="30" t="s">
        <v>50</v>
      </c>
      <c r="C1383" s="73" t="s">
        <v>1358</v>
      </c>
      <c r="D1383" s="44" t="s">
        <v>1363</v>
      </c>
      <c r="E1383" s="78">
        <v>2166</v>
      </c>
      <c r="F1383" s="32">
        <v>3439</v>
      </c>
      <c r="G1383" s="32">
        <f t="shared" si="28"/>
        <v>1273</v>
      </c>
      <c r="H1383" s="32">
        <v>1953</v>
      </c>
      <c r="I1383" s="32">
        <f t="shared" si="29"/>
        <v>1486</v>
      </c>
      <c r="J1383" s="75">
        <v>0.43209999999999998</v>
      </c>
      <c r="K1383" s="32">
        <v>3222</v>
      </c>
      <c r="L1383" s="56"/>
      <c r="M1383" s="35">
        <f t="shared" si="30"/>
        <v>1953</v>
      </c>
      <c r="N1383" s="35">
        <f t="shared" si="31"/>
        <v>1269</v>
      </c>
      <c r="O1383" s="36">
        <f t="shared" si="27"/>
        <v>0.39385474860335196</v>
      </c>
    </row>
    <row r="1384" spans="1:15" x14ac:dyDescent="0.25">
      <c r="A1384" s="39">
        <v>150706</v>
      </c>
      <c r="B1384" s="30" t="s">
        <v>50</v>
      </c>
      <c r="C1384" s="73" t="s">
        <v>1358</v>
      </c>
      <c r="D1384" s="44" t="s">
        <v>858</v>
      </c>
      <c r="E1384" s="77">
        <v>402</v>
      </c>
      <c r="F1384" s="39">
        <v>460</v>
      </c>
      <c r="G1384" s="39">
        <f t="shared" si="28"/>
        <v>58</v>
      </c>
      <c r="H1384" s="39">
        <v>278</v>
      </c>
      <c r="I1384" s="39">
        <f t="shared" si="29"/>
        <v>182</v>
      </c>
      <c r="J1384" s="75">
        <v>0.3957</v>
      </c>
      <c r="K1384" s="39">
        <v>466</v>
      </c>
      <c r="L1384" s="56"/>
      <c r="M1384" s="34">
        <f t="shared" si="30"/>
        <v>278</v>
      </c>
      <c r="N1384" s="34">
        <f t="shared" si="31"/>
        <v>188</v>
      </c>
      <c r="O1384" s="36">
        <f t="shared" si="27"/>
        <v>0.40343347639484978</v>
      </c>
    </row>
    <row r="1385" spans="1:15" x14ac:dyDescent="0.25">
      <c r="A1385" s="39">
        <v>150707</v>
      </c>
      <c r="B1385" s="30" t="s">
        <v>50</v>
      </c>
      <c r="C1385" s="73" t="s">
        <v>1358</v>
      </c>
      <c r="D1385" s="44" t="s">
        <v>1364</v>
      </c>
      <c r="E1385" s="77">
        <v>488</v>
      </c>
      <c r="F1385" s="39">
        <v>543</v>
      </c>
      <c r="G1385" s="39">
        <f t="shared" si="28"/>
        <v>55</v>
      </c>
      <c r="H1385" s="39">
        <v>335</v>
      </c>
      <c r="I1385" s="39">
        <f t="shared" si="29"/>
        <v>208</v>
      </c>
      <c r="J1385" s="75">
        <v>0.3831</v>
      </c>
      <c r="K1385" s="39">
        <v>509</v>
      </c>
      <c r="L1385" s="56"/>
      <c r="M1385" s="34">
        <f t="shared" si="30"/>
        <v>335</v>
      </c>
      <c r="N1385" s="34">
        <f t="shared" si="31"/>
        <v>174</v>
      </c>
      <c r="O1385" s="36">
        <f t="shared" si="27"/>
        <v>0.34184675834970529</v>
      </c>
    </row>
    <row r="1386" spans="1:15" x14ac:dyDescent="0.25">
      <c r="A1386" s="39">
        <v>150708</v>
      </c>
      <c r="B1386" s="30" t="s">
        <v>50</v>
      </c>
      <c r="C1386" s="73" t="s">
        <v>1358</v>
      </c>
      <c r="D1386" s="44" t="s">
        <v>1365</v>
      </c>
      <c r="E1386" s="77">
        <v>646</v>
      </c>
      <c r="F1386" s="39">
        <v>784</v>
      </c>
      <c r="G1386" s="39">
        <f t="shared" si="28"/>
        <v>138</v>
      </c>
      <c r="H1386" s="39">
        <v>436</v>
      </c>
      <c r="I1386" s="39">
        <f t="shared" si="29"/>
        <v>348</v>
      </c>
      <c r="J1386" s="75">
        <v>0</v>
      </c>
      <c r="K1386" s="39">
        <v>736</v>
      </c>
      <c r="L1386" s="56"/>
      <c r="M1386" s="34">
        <f t="shared" si="30"/>
        <v>436</v>
      </c>
      <c r="N1386" s="34">
        <f t="shared" si="31"/>
        <v>300</v>
      </c>
      <c r="O1386" s="36">
        <f t="shared" si="27"/>
        <v>0.40760869565217389</v>
      </c>
    </row>
    <row r="1387" spans="1:15" x14ac:dyDescent="0.25">
      <c r="A1387" s="39">
        <v>150709</v>
      </c>
      <c r="B1387" s="30" t="s">
        <v>50</v>
      </c>
      <c r="C1387" s="73" t="s">
        <v>1358</v>
      </c>
      <c r="D1387" s="44" t="s">
        <v>1358</v>
      </c>
      <c r="E1387" s="78">
        <v>1079</v>
      </c>
      <c r="F1387" s="32">
        <v>1282</v>
      </c>
      <c r="G1387" s="32">
        <f t="shared" si="28"/>
        <v>203</v>
      </c>
      <c r="H1387" s="39">
        <v>859</v>
      </c>
      <c r="I1387" s="32">
        <f t="shared" si="29"/>
        <v>423</v>
      </c>
      <c r="J1387" s="75">
        <v>0.33</v>
      </c>
      <c r="K1387" s="80">
        <v>1256</v>
      </c>
      <c r="L1387" s="56"/>
      <c r="M1387" s="34">
        <f t="shared" si="30"/>
        <v>859</v>
      </c>
      <c r="N1387" s="35">
        <f t="shared" si="31"/>
        <v>397</v>
      </c>
      <c r="O1387" s="36">
        <f t="shared" si="27"/>
        <v>0.31608280254777071</v>
      </c>
    </row>
    <row r="1388" spans="1:15" x14ac:dyDescent="0.25">
      <c r="A1388" s="39">
        <v>150710</v>
      </c>
      <c r="B1388" s="30" t="s">
        <v>50</v>
      </c>
      <c r="C1388" s="73" t="s">
        <v>1358</v>
      </c>
      <c r="D1388" s="44" t="s">
        <v>1366</v>
      </c>
      <c r="E1388" s="77">
        <v>616</v>
      </c>
      <c r="F1388" s="39">
        <v>610</v>
      </c>
      <c r="G1388" s="39">
        <f t="shared" si="28"/>
        <v>-6</v>
      </c>
      <c r="H1388" s="39">
        <v>322</v>
      </c>
      <c r="I1388" s="39">
        <f t="shared" si="29"/>
        <v>288</v>
      </c>
      <c r="J1388" s="75">
        <v>0.47210000000000002</v>
      </c>
      <c r="K1388" s="29">
        <v>599</v>
      </c>
      <c r="L1388" s="56"/>
      <c r="M1388" s="34">
        <f t="shared" si="30"/>
        <v>322</v>
      </c>
      <c r="N1388" s="34">
        <f t="shared" si="31"/>
        <v>277</v>
      </c>
      <c r="O1388" s="36">
        <f t="shared" si="27"/>
        <v>0.46243739565943237</v>
      </c>
    </row>
    <row r="1389" spans="1:15" x14ac:dyDescent="0.25">
      <c r="A1389" s="39">
        <v>150711</v>
      </c>
      <c r="B1389" s="30" t="s">
        <v>50</v>
      </c>
      <c r="C1389" s="73" t="s">
        <v>1358</v>
      </c>
      <c r="D1389" s="44" t="s">
        <v>1367</v>
      </c>
      <c r="E1389" s="77">
        <v>743</v>
      </c>
      <c r="F1389" s="39">
        <v>863</v>
      </c>
      <c r="G1389" s="39">
        <f t="shared" si="28"/>
        <v>120</v>
      </c>
      <c r="H1389" s="39">
        <v>523</v>
      </c>
      <c r="I1389" s="39">
        <f t="shared" si="29"/>
        <v>340</v>
      </c>
      <c r="J1389" s="75">
        <v>0.39400000000000002</v>
      </c>
      <c r="K1389" s="39">
        <v>847</v>
      </c>
      <c r="L1389" s="56"/>
      <c r="M1389" s="34">
        <f t="shared" si="30"/>
        <v>523</v>
      </c>
      <c r="N1389" s="34">
        <f t="shared" si="31"/>
        <v>324</v>
      </c>
      <c r="O1389" s="36">
        <f t="shared" si="27"/>
        <v>0.38252656434474619</v>
      </c>
    </row>
    <row r="1390" spans="1:15" x14ac:dyDescent="0.25">
      <c r="A1390" s="39">
        <v>150712</v>
      </c>
      <c r="B1390" s="30" t="s">
        <v>50</v>
      </c>
      <c r="C1390" s="73" t="s">
        <v>1358</v>
      </c>
      <c r="D1390" s="44" t="s">
        <v>1368</v>
      </c>
      <c r="E1390" s="77">
        <v>569</v>
      </c>
      <c r="F1390" s="39">
        <v>605</v>
      </c>
      <c r="G1390" s="39">
        <f t="shared" si="28"/>
        <v>36</v>
      </c>
      <c r="H1390" s="39">
        <v>342</v>
      </c>
      <c r="I1390" s="39">
        <f t="shared" si="29"/>
        <v>263</v>
      </c>
      <c r="J1390" s="75">
        <v>0.43469999999999998</v>
      </c>
      <c r="K1390" s="39">
        <v>573</v>
      </c>
      <c r="L1390" s="56"/>
      <c r="M1390" s="34">
        <f t="shared" si="30"/>
        <v>342</v>
      </c>
      <c r="N1390" s="34">
        <f t="shared" si="31"/>
        <v>231</v>
      </c>
      <c r="O1390" s="36">
        <f t="shared" si="27"/>
        <v>0.40314136125654448</v>
      </c>
    </row>
    <row r="1391" spans="1:15" x14ac:dyDescent="0.25">
      <c r="A1391" s="39">
        <v>150713</v>
      </c>
      <c r="B1391" s="30" t="s">
        <v>50</v>
      </c>
      <c r="C1391" s="73" t="s">
        <v>1358</v>
      </c>
      <c r="D1391" s="44" t="s">
        <v>1369</v>
      </c>
      <c r="E1391" s="78">
        <v>1351</v>
      </c>
      <c r="F1391" s="32">
        <v>1415</v>
      </c>
      <c r="G1391" s="32">
        <f t="shared" si="28"/>
        <v>64</v>
      </c>
      <c r="H1391" s="39">
        <v>653</v>
      </c>
      <c r="I1391" s="32">
        <f t="shared" si="29"/>
        <v>762</v>
      </c>
      <c r="J1391" s="75">
        <v>0.53849999999999998</v>
      </c>
      <c r="K1391" s="32">
        <v>1411</v>
      </c>
      <c r="L1391" s="56"/>
      <c r="M1391" s="34">
        <f t="shared" si="30"/>
        <v>653</v>
      </c>
      <c r="N1391" s="35">
        <f t="shared" si="31"/>
        <v>758</v>
      </c>
      <c r="O1391" s="36">
        <f t="shared" si="27"/>
        <v>0.53720765414599569</v>
      </c>
    </row>
    <row r="1392" spans="1:15" x14ac:dyDescent="0.25">
      <c r="A1392" s="39">
        <v>150714</v>
      </c>
      <c r="B1392" s="30" t="s">
        <v>50</v>
      </c>
      <c r="C1392" s="73" t="s">
        <v>1358</v>
      </c>
      <c r="D1392" s="44" t="s">
        <v>1370</v>
      </c>
      <c r="E1392" s="78">
        <v>1218</v>
      </c>
      <c r="F1392" s="32">
        <v>1415</v>
      </c>
      <c r="G1392" s="32">
        <f t="shared" si="28"/>
        <v>197</v>
      </c>
      <c r="H1392" s="39">
        <v>963</v>
      </c>
      <c r="I1392" s="32">
        <f t="shared" si="29"/>
        <v>452</v>
      </c>
      <c r="J1392" s="75">
        <v>0.31940000000000002</v>
      </c>
      <c r="K1392" s="32">
        <v>1458</v>
      </c>
      <c r="L1392" s="56"/>
      <c r="M1392" s="34">
        <f t="shared" si="30"/>
        <v>963</v>
      </c>
      <c r="N1392" s="35">
        <f t="shared" si="31"/>
        <v>495</v>
      </c>
      <c r="O1392" s="36">
        <f t="shared" si="27"/>
        <v>0.33950617283950618</v>
      </c>
    </row>
    <row r="1393" spans="1:15" x14ac:dyDescent="0.25">
      <c r="A1393" s="39">
        <v>150715</v>
      </c>
      <c r="B1393" s="30" t="s">
        <v>50</v>
      </c>
      <c r="C1393" s="73" t="s">
        <v>1358</v>
      </c>
      <c r="D1393" s="44" t="s">
        <v>1371</v>
      </c>
      <c r="E1393" s="78">
        <v>1291</v>
      </c>
      <c r="F1393" s="32">
        <v>1331</v>
      </c>
      <c r="G1393" s="32">
        <f t="shared" si="28"/>
        <v>40</v>
      </c>
      <c r="H1393" s="39">
        <v>671</v>
      </c>
      <c r="I1393" s="32">
        <f t="shared" si="29"/>
        <v>660</v>
      </c>
      <c r="J1393" s="75">
        <v>0.49590000000000001</v>
      </c>
      <c r="K1393" s="32">
        <v>1321</v>
      </c>
      <c r="L1393" s="29">
        <v>36</v>
      </c>
      <c r="M1393" s="34">
        <f t="shared" si="30"/>
        <v>707</v>
      </c>
      <c r="N1393" s="35">
        <f t="shared" si="31"/>
        <v>614</v>
      </c>
      <c r="O1393" s="36">
        <f t="shared" si="27"/>
        <v>0.46479939439818319</v>
      </c>
    </row>
    <row r="1394" spans="1:15" x14ac:dyDescent="0.25">
      <c r="A1394" s="39">
        <v>150716</v>
      </c>
      <c r="B1394" s="30" t="s">
        <v>50</v>
      </c>
      <c r="C1394" s="73" t="s">
        <v>1358</v>
      </c>
      <c r="D1394" s="44" t="s">
        <v>401</v>
      </c>
      <c r="E1394" s="78">
        <v>760</v>
      </c>
      <c r="F1394" s="32">
        <v>5845</v>
      </c>
      <c r="G1394" s="32">
        <f t="shared" si="28"/>
        <v>5085</v>
      </c>
      <c r="H1394" s="39">
        <v>95</v>
      </c>
      <c r="I1394" s="32">
        <f t="shared" si="29"/>
        <v>5750</v>
      </c>
      <c r="J1394" s="75">
        <v>0.98370000000000002</v>
      </c>
      <c r="K1394" s="32">
        <v>5948</v>
      </c>
      <c r="L1394" s="56"/>
      <c r="M1394" s="34">
        <f t="shared" si="30"/>
        <v>95</v>
      </c>
      <c r="N1394" s="35">
        <f t="shared" si="31"/>
        <v>5853</v>
      </c>
      <c r="O1394" s="36">
        <f t="shared" si="27"/>
        <v>0.98402824478816409</v>
      </c>
    </row>
    <row r="1395" spans="1:15" x14ac:dyDescent="0.25">
      <c r="A1395" s="39">
        <v>150717</v>
      </c>
      <c r="B1395" s="30" t="s">
        <v>50</v>
      </c>
      <c r="C1395" s="73" t="s">
        <v>1358</v>
      </c>
      <c r="D1395" s="44" t="s">
        <v>1372</v>
      </c>
      <c r="E1395" s="78">
        <v>1074</v>
      </c>
      <c r="F1395" s="32">
        <v>1125</v>
      </c>
      <c r="G1395" s="32">
        <f t="shared" si="28"/>
        <v>51</v>
      </c>
      <c r="H1395" s="39">
        <v>853</v>
      </c>
      <c r="I1395" s="32">
        <f t="shared" si="29"/>
        <v>272</v>
      </c>
      <c r="J1395" s="75">
        <v>0.24179999999999999</v>
      </c>
      <c r="K1395" s="32">
        <v>1080</v>
      </c>
      <c r="L1395" s="56"/>
      <c r="M1395" s="34">
        <f t="shared" si="30"/>
        <v>853</v>
      </c>
      <c r="N1395" s="35">
        <f t="shared" si="31"/>
        <v>227</v>
      </c>
      <c r="O1395" s="36">
        <f t="shared" si="27"/>
        <v>0.2101851851851852</v>
      </c>
    </row>
    <row r="1396" spans="1:15" x14ac:dyDescent="0.25">
      <c r="A1396" s="39">
        <v>150718</v>
      </c>
      <c r="B1396" s="30" t="s">
        <v>50</v>
      </c>
      <c r="C1396" s="73" t="s">
        <v>1358</v>
      </c>
      <c r="D1396" s="44" t="s">
        <v>1373</v>
      </c>
      <c r="E1396" s="78">
        <v>1003</v>
      </c>
      <c r="F1396" s="32">
        <v>1159</v>
      </c>
      <c r="G1396" s="32">
        <f t="shared" si="28"/>
        <v>156</v>
      </c>
      <c r="H1396" s="39">
        <v>601</v>
      </c>
      <c r="I1396" s="32">
        <f t="shared" si="29"/>
        <v>558</v>
      </c>
      <c r="J1396" s="75">
        <v>0.48139999999999999</v>
      </c>
      <c r="K1396" s="32">
        <v>1132</v>
      </c>
      <c r="L1396" s="56"/>
      <c r="M1396" s="34">
        <f t="shared" si="30"/>
        <v>601</v>
      </c>
      <c r="N1396" s="35">
        <f t="shared" si="31"/>
        <v>531</v>
      </c>
      <c r="O1396" s="36">
        <f t="shared" si="27"/>
        <v>0.46908127208480566</v>
      </c>
    </row>
    <row r="1397" spans="1:15" x14ac:dyDescent="0.25">
      <c r="A1397" s="39">
        <v>150719</v>
      </c>
      <c r="B1397" s="30" t="s">
        <v>50</v>
      </c>
      <c r="C1397" s="73" t="s">
        <v>1358</v>
      </c>
      <c r="D1397" s="44" t="s">
        <v>1374</v>
      </c>
      <c r="E1397" s="77">
        <v>584</v>
      </c>
      <c r="F1397" s="39">
        <v>659</v>
      </c>
      <c r="G1397" s="39">
        <f t="shared" si="28"/>
        <v>75</v>
      </c>
      <c r="H1397" s="39">
        <v>353</v>
      </c>
      <c r="I1397" s="39">
        <f t="shared" si="29"/>
        <v>306</v>
      </c>
      <c r="J1397" s="75">
        <v>0.46429999999999999</v>
      </c>
      <c r="K1397" s="39">
        <v>635</v>
      </c>
      <c r="L1397" s="56"/>
      <c r="M1397" s="34">
        <f t="shared" si="30"/>
        <v>353</v>
      </c>
      <c r="N1397" s="34">
        <f t="shared" si="31"/>
        <v>282</v>
      </c>
      <c r="O1397" s="36">
        <f t="shared" si="27"/>
        <v>0.4440944881889764</v>
      </c>
    </row>
    <row r="1398" spans="1:15" x14ac:dyDescent="0.25">
      <c r="A1398" s="39">
        <v>150720</v>
      </c>
      <c r="B1398" s="30" t="s">
        <v>50</v>
      </c>
      <c r="C1398" s="73" t="s">
        <v>1358</v>
      </c>
      <c r="D1398" s="44" t="s">
        <v>1375</v>
      </c>
      <c r="E1398" s="77">
        <v>364</v>
      </c>
      <c r="F1398" s="39">
        <v>357</v>
      </c>
      <c r="G1398" s="39">
        <f t="shared" si="28"/>
        <v>-7</v>
      </c>
      <c r="H1398" s="39">
        <v>299</v>
      </c>
      <c r="I1398" s="39">
        <f t="shared" si="29"/>
        <v>58</v>
      </c>
      <c r="J1398" s="75">
        <v>0.16250000000000001</v>
      </c>
      <c r="K1398" s="39">
        <v>346</v>
      </c>
      <c r="L1398" s="56"/>
      <c r="M1398" s="34">
        <f t="shared" si="30"/>
        <v>299</v>
      </c>
      <c r="N1398" s="34">
        <f t="shared" si="31"/>
        <v>47</v>
      </c>
      <c r="O1398" s="36">
        <f t="shared" si="27"/>
        <v>0.13583815028901733</v>
      </c>
    </row>
    <row r="1399" spans="1:15" x14ac:dyDescent="0.25">
      <c r="A1399" s="39">
        <v>150721</v>
      </c>
      <c r="B1399" s="30" t="s">
        <v>50</v>
      </c>
      <c r="C1399" s="73" t="s">
        <v>1358</v>
      </c>
      <c r="D1399" s="44" t="s">
        <v>1376</v>
      </c>
      <c r="E1399" s="78">
        <v>1033</v>
      </c>
      <c r="F1399" s="32">
        <v>1165</v>
      </c>
      <c r="G1399" s="32">
        <f t="shared" si="28"/>
        <v>132</v>
      </c>
      <c r="H1399" s="39">
        <v>715</v>
      </c>
      <c r="I1399" s="32">
        <f t="shared" si="29"/>
        <v>450</v>
      </c>
      <c r="J1399" s="75">
        <v>0.38629999999999998</v>
      </c>
      <c r="K1399" s="32">
        <v>1128</v>
      </c>
      <c r="L1399" s="56"/>
      <c r="M1399" s="34">
        <f t="shared" si="30"/>
        <v>715</v>
      </c>
      <c r="N1399" s="35">
        <f t="shared" si="31"/>
        <v>413</v>
      </c>
      <c r="O1399" s="36">
        <f t="shared" si="27"/>
        <v>0.36613475177304966</v>
      </c>
    </row>
    <row r="1400" spans="1:15" x14ac:dyDescent="0.25">
      <c r="A1400" s="39">
        <v>150722</v>
      </c>
      <c r="B1400" s="30" t="s">
        <v>50</v>
      </c>
      <c r="C1400" s="73" t="s">
        <v>1358</v>
      </c>
      <c r="D1400" s="44" t="s">
        <v>1377</v>
      </c>
      <c r="E1400" s="77">
        <v>518</v>
      </c>
      <c r="F1400" s="39">
        <v>549</v>
      </c>
      <c r="G1400" s="39">
        <f t="shared" si="28"/>
        <v>31</v>
      </c>
      <c r="H1400" s="39">
        <v>280</v>
      </c>
      <c r="I1400" s="39">
        <f t="shared" si="29"/>
        <v>269</v>
      </c>
      <c r="J1400" s="75">
        <v>0</v>
      </c>
      <c r="K1400" s="39">
        <v>516</v>
      </c>
      <c r="L1400" s="56"/>
      <c r="M1400" s="34">
        <f t="shared" si="30"/>
        <v>280</v>
      </c>
      <c r="N1400" s="34">
        <f t="shared" si="31"/>
        <v>236</v>
      </c>
      <c r="O1400" s="36">
        <f t="shared" si="27"/>
        <v>0.4573643410852713</v>
      </c>
    </row>
    <row r="1401" spans="1:15" x14ac:dyDescent="0.25">
      <c r="A1401" s="39">
        <v>150723</v>
      </c>
      <c r="B1401" s="30" t="s">
        <v>50</v>
      </c>
      <c r="C1401" s="73" t="s">
        <v>1358</v>
      </c>
      <c r="D1401" s="44" t="s">
        <v>1378</v>
      </c>
      <c r="E1401" s="78">
        <v>1285</v>
      </c>
      <c r="F1401" s="32">
        <v>1379</v>
      </c>
      <c r="G1401" s="32">
        <f t="shared" si="28"/>
        <v>94</v>
      </c>
      <c r="H1401" s="39">
        <v>563</v>
      </c>
      <c r="I1401" s="32">
        <f t="shared" si="29"/>
        <v>816</v>
      </c>
      <c r="J1401" s="75">
        <v>0.5917</v>
      </c>
      <c r="K1401" s="32">
        <v>1343</v>
      </c>
      <c r="L1401" s="56"/>
      <c r="M1401" s="34">
        <f t="shared" si="30"/>
        <v>563</v>
      </c>
      <c r="N1401" s="35">
        <f t="shared" si="31"/>
        <v>780</v>
      </c>
      <c r="O1401" s="36">
        <f t="shared" si="27"/>
        <v>0.58078927773641098</v>
      </c>
    </row>
    <row r="1402" spans="1:15" x14ac:dyDescent="0.25">
      <c r="A1402" s="39">
        <v>150724</v>
      </c>
      <c r="B1402" s="30" t="s">
        <v>50</v>
      </c>
      <c r="C1402" s="73" t="s">
        <v>1358</v>
      </c>
      <c r="D1402" s="44" t="s">
        <v>1379</v>
      </c>
      <c r="E1402" s="77">
        <v>772</v>
      </c>
      <c r="F1402" s="39">
        <v>916</v>
      </c>
      <c r="G1402" s="39">
        <f t="shared" si="28"/>
        <v>144</v>
      </c>
      <c r="H1402" s="39">
        <v>627</v>
      </c>
      <c r="I1402" s="39">
        <f t="shared" si="29"/>
        <v>289</v>
      </c>
      <c r="J1402" s="75">
        <v>0.3155</v>
      </c>
      <c r="K1402" s="39">
        <v>893</v>
      </c>
      <c r="L1402" s="56"/>
      <c r="M1402" s="34">
        <f t="shared" si="30"/>
        <v>627</v>
      </c>
      <c r="N1402" s="34">
        <f t="shared" si="31"/>
        <v>266</v>
      </c>
      <c r="O1402" s="36">
        <f t="shared" si="27"/>
        <v>0.2978723404255319</v>
      </c>
    </row>
    <row r="1403" spans="1:15" x14ac:dyDescent="0.25">
      <c r="A1403" s="39">
        <v>150725</v>
      </c>
      <c r="B1403" s="30" t="s">
        <v>50</v>
      </c>
      <c r="C1403" s="73" t="s">
        <v>1358</v>
      </c>
      <c r="D1403" s="44" t="s">
        <v>1380</v>
      </c>
      <c r="E1403" s="77">
        <v>205</v>
      </c>
      <c r="F1403" s="39">
        <v>204</v>
      </c>
      <c r="G1403" s="39">
        <f t="shared" si="28"/>
        <v>-1</v>
      </c>
      <c r="H1403" s="39">
        <v>174</v>
      </c>
      <c r="I1403" s="39">
        <f t="shared" si="29"/>
        <v>30</v>
      </c>
      <c r="J1403" s="75">
        <v>0.14710000000000001</v>
      </c>
      <c r="K1403" s="39">
        <v>204</v>
      </c>
      <c r="L1403" s="29">
        <v>30</v>
      </c>
      <c r="M1403" s="34">
        <f t="shared" si="30"/>
        <v>204</v>
      </c>
      <c r="N1403" s="34">
        <f t="shared" si="31"/>
        <v>0</v>
      </c>
      <c r="O1403" s="36">
        <f t="shared" si="27"/>
        <v>0</v>
      </c>
    </row>
    <row r="1404" spans="1:15" x14ac:dyDescent="0.25">
      <c r="A1404" s="39">
        <v>150726</v>
      </c>
      <c r="B1404" s="30" t="s">
        <v>50</v>
      </c>
      <c r="C1404" s="73" t="s">
        <v>1358</v>
      </c>
      <c r="D1404" s="44" t="s">
        <v>1381</v>
      </c>
      <c r="E1404" s="77">
        <v>625</v>
      </c>
      <c r="F1404" s="39">
        <v>640</v>
      </c>
      <c r="G1404" s="39">
        <f t="shared" si="28"/>
        <v>15</v>
      </c>
      <c r="H1404" s="39">
        <v>307</v>
      </c>
      <c r="I1404" s="39">
        <f t="shared" si="29"/>
        <v>333</v>
      </c>
      <c r="J1404" s="75">
        <v>0.52029999999999998</v>
      </c>
      <c r="K1404" s="39">
        <v>636</v>
      </c>
      <c r="L1404" s="56"/>
      <c r="M1404" s="34">
        <f t="shared" si="30"/>
        <v>307</v>
      </c>
      <c r="N1404" s="34">
        <f t="shared" si="31"/>
        <v>329</v>
      </c>
      <c r="O1404" s="36">
        <f t="shared" si="27"/>
        <v>0.51729559748427678</v>
      </c>
    </row>
    <row r="1405" spans="1:15" x14ac:dyDescent="0.25">
      <c r="A1405" s="39">
        <v>150727</v>
      </c>
      <c r="B1405" s="30" t="s">
        <v>50</v>
      </c>
      <c r="C1405" s="73" t="s">
        <v>1358</v>
      </c>
      <c r="D1405" s="44" t="s">
        <v>1382</v>
      </c>
      <c r="E1405" s="78">
        <v>2091</v>
      </c>
      <c r="F1405" s="32">
        <v>2617</v>
      </c>
      <c r="G1405" s="32">
        <f t="shared" si="28"/>
        <v>526</v>
      </c>
      <c r="H1405" s="32">
        <v>1983</v>
      </c>
      <c r="I1405" s="32">
        <f t="shared" si="29"/>
        <v>634</v>
      </c>
      <c r="J1405" s="75">
        <v>0.24229999999999999</v>
      </c>
      <c r="K1405" s="32">
        <v>2642</v>
      </c>
      <c r="L1405" s="56"/>
      <c r="M1405" s="35">
        <f t="shared" si="30"/>
        <v>1983</v>
      </c>
      <c r="N1405" s="35">
        <f t="shared" si="31"/>
        <v>659</v>
      </c>
      <c r="O1405" s="36">
        <f t="shared" si="27"/>
        <v>0.2494322482967449</v>
      </c>
    </row>
    <row r="1406" spans="1:15" x14ac:dyDescent="0.25">
      <c r="A1406" s="39">
        <v>150728</v>
      </c>
      <c r="B1406" s="30" t="s">
        <v>50</v>
      </c>
      <c r="C1406" s="73" t="s">
        <v>1358</v>
      </c>
      <c r="D1406" s="44" t="s">
        <v>1383</v>
      </c>
      <c r="E1406" s="77">
        <v>594</v>
      </c>
      <c r="F1406" s="39">
        <v>525</v>
      </c>
      <c r="G1406" s="39">
        <f t="shared" si="28"/>
        <v>-69</v>
      </c>
      <c r="H1406" s="39">
        <v>433</v>
      </c>
      <c r="I1406" s="39">
        <f t="shared" si="29"/>
        <v>92</v>
      </c>
      <c r="J1406" s="75">
        <v>0.17519999999999999</v>
      </c>
      <c r="K1406" s="81">
        <v>449</v>
      </c>
      <c r="L1406" s="29">
        <v>0</v>
      </c>
      <c r="M1406" s="34">
        <f t="shared" si="30"/>
        <v>433</v>
      </c>
      <c r="N1406" s="34">
        <f t="shared" si="31"/>
        <v>16</v>
      </c>
      <c r="O1406" s="36">
        <f t="shared" si="27"/>
        <v>3.5634743875278395E-2</v>
      </c>
    </row>
    <row r="1407" spans="1:15" x14ac:dyDescent="0.25">
      <c r="A1407" s="39">
        <v>150729</v>
      </c>
      <c r="B1407" s="30" t="s">
        <v>50</v>
      </c>
      <c r="C1407" s="73" t="s">
        <v>1358</v>
      </c>
      <c r="D1407" s="44" t="s">
        <v>1384</v>
      </c>
      <c r="E1407" s="77">
        <v>320</v>
      </c>
      <c r="F1407" s="39">
        <v>305</v>
      </c>
      <c r="G1407" s="39">
        <f t="shared" si="28"/>
        <v>-15</v>
      </c>
      <c r="H1407" s="39">
        <v>222</v>
      </c>
      <c r="I1407" s="39">
        <f t="shared" si="29"/>
        <v>83</v>
      </c>
      <c r="J1407" s="75">
        <v>0.27210000000000001</v>
      </c>
      <c r="K1407" s="29">
        <v>305</v>
      </c>
      <c r="L1407" s="56"/>
      <c r="M1407" s="34">
        <f t="shared" si="30"/>
        <v>222</v>
      </c>
      <c r="N1407" s="34">
        <f t="shared" si="31"/>
        <v>83</v>
      </c>
      <c r="O1407" s="36">
        <f t="shared" si="27"/>
        <v>0.27213114754098361</v>
      </c>
    </row>
    <row r="1408" spans="1:15" x14ac:dyDescent="0.25">
      <c r="A1408" s="39">
        <v>150730</v>
      </c>
      <c r="B1408" s="30" t="s">
        <v>50</v>
      </c>
      <c r="C1408" s="73" t="s">
        <v>1358</v>
      </c>
      <c r="D1408" s="44" t="s">
        <v>1385</v>
      </c>
      <c r="E1408" s="77">
        <v>386</v>
      </c>
      <c r="F1408" s="39">
        <v>399</v>
      </c>
      <c r="G1408" s="39">
        <f t="shared" si="28"/>
        <v>13</v>
      </c>
      <c r="H1408" s="39">
        <v>255</v>
      </c>
      <c r="I1408" s="39">
        <f t="shared" si="29"/>
        <v>144</v>
      </c>
      <c r="J1408" s="75">
        <v>0.3609</v>
      </c>
      <c r="K1408" s="39">
        <v>384</v>
      </c>
      <c r="L1408" s="56"/>
      <c r="M1408" s="34">
        <f t="shared" si="30"/>
        <v>255</v>
      </c>
      <c r="N1408" s="34">
        <f t="shared" si="31"/>
        <v>129</v>
      </c>
      <c r="O1408" s="36">
        <f t="shared" si="27"/>
        <v>0.3359375</v>
      </c>
    </row>
    <row r="1409" spans="1:15" x14ac:dyDescent="0.25">
      <c r="A1409" s="39">
        <v>150731</v>
      </c>
      <c r="B1409" s="30" t="s">
        <v>50</v>
      </c>
      <c r="C1409" s="73" t="s">
        <v>1358</v>
      </c>
      <c r="D1409" s="44" t="s">
        <v>1866</v>
      </c>
      <c r="E1409" s="78">
        <v>3147</v>
      </c>
      <c r="F1409" s="32">
        <v>3306</v>
      </c>
      <c r="G1409" s="32">
        <f t="shared" si="28"/>
        <v>159</v>
      </c>
      <c r="H1409" s="32">
        <v>1717</v>
      </c>
      <c r="I1409" s="32">
        <f t="shared" si="29"/>
        <v>1589</v>
      </c>
      <c r="J1409" s="75">
        <v>0.48060000000000003</v>
      </c>
      <c r="K1409" s="32">
        <v>3336</v>
      </c>
      <c r="L1409" s="56"/>
      <c r="M1409" s="35">
        <f t="shared" si="30"/>
        <v>1717</v>
      </c>
      <c r="N1409" s="35">
        <f t="shared" si="31"/>
        <v>1619</v>
      </c>
      <c r="O1409" s="36">
        <f t="shared" si="27"/>
        <v>0.48531175059952036</v>
      </c>
    </row>
    <row r="1410" spans="1:15" x14ac:dyDescent="0.25">
      <c r="A1410" s="39">
        <v>150732</v>
      </c>
      <c r="B1410" s="30" t="s">
        <v>50</v>
      </c>
      <c r="C1410" s="73" t="s">
        <v>1358</v>
      </c>
      <c r="D1410" s="44" t="s">
        <v>1387</v>
      </c>
      <c r="E1410" s="78">
        <v>1189</v>
      </c>
      <c r="F1410" s="32">
        <v>1411</v>
      </c>
      <c r="G1410" s="32">
        <f t="shared" si="28"/>
        <v>222</v>
      </c>
      <c r="H1410" s="39">
        <v>960</v>
      </c>
      <c r="I1410" s="32">
        <f t="shared" si="29"/>
        <v>451</v>
      </c>
      <c r="J1410" s="75">
        <v>0.3196</v>
      </c>
      <c r="K1410" s="32">
        <v>1379</v>
      </c>
      <c r="L1410" s="56"/>
      <c r="M1410" s="34">
        <f t="shared" si="30"/>
        <v>960</v>
      </c>
      <c r="N1410" s="35">
        <f t="shared" si="31"/>
        <v>419</v>
      </c>
      <c r="O1410" s="36">
        <f t="shared" si="27"/>
        <v>0.30384336475707036</v>
      </c>
    </row>
    <row r="1411" spans="1:15" x14ac:dyDescent="0.25">
      <c r="A1411" s="39">
        <v>150801</v>
      </c>
      <c r="B1411" s="30" t="s">
        <v>50</v>
      </c>
      <c r="C1411" s="73" t="s">
        <v>1388</v>
      </c>
      <c r="D1411" s="44" t="s">
        <v>1389</v>
      </c>
      <c r="E1411" s="78">
        <v>2103</v>
      </c>
      <c r="F1411" s="32">
        <v>2306</v>
      </c>
      <c r="G1411" s="32">
        <f t="shared" si="28"/>
        <v>203</v>
      </c>
      <c r="H1411" s="39">
        <v>724</v>
      </c>
      <c r="I1411" s="32">
        <f t="shared" si="29"/>
        <v>1582</v>
      </c>
      <c r="J1411" s="75">
        <v>0.68600000000000005</v>
      </c>
      <c r="K1411" s="32">
        <v>2398</v>
      </c>
      <c r="L1411" s="56"/>
      <c r="M1411" s="34">
        <f t="shared" si="30"/>
        <v>724</v>
      </c>
      <c r="N1411" s="35">
        <f t="shared" si="31"/>
        <v>1674</v>
      </c>
      <c r="O1411" s="36">
        <f t="shared" si="27"/>
        <v>0.6980817347789825</v>
      </c>
    </row>
    <row r="1412" spans="1:15" x14ac:dyDescent="0.25">
      <c r="A1412" s="39">
        <v>150802</v>
      </c>
      <c r="B1412" s="30" t="s">
        <v>50</v>
      </c>
      <c r="C1412" s="73" t="s">
        <v>1388</v>
      </c>
      <c r="D1412" s="44" t="s">
        <v>1390</v>
      </c>
      <c r="E1412" s="78">
        <v>2096</v>
      </c>
      <c r="F1412" s="32">
        <v>2107</v>
      </c>
      <c r="G1412" s="32">
        <f t="shared" si="28"/>
        <v>11</v>
      </c>
      <c r="H1412" s="39">
        <v>605</v>
      </c>
      <c r="I1412" s="32">
        <f t="shared" si="29"/>
        <v>1502</v>
      </c>
      <c r="J1412" s="75">
        <v>0.71289999999999998</v>
      </c>
      <c r="K1412" s="32">
        <v>2062</v>
      </c>
      <c r="L1412" s="29">
        <v>0</v>
      </c>
      <c r="M1412" s="34">
        <f t="shared" si="30"/>
        <v>605</v>
      </c>
      <c r="N1412" s="35">
        <f t="shared" si="31"/>
        <v>1457</v>
      </c>
      <c r="O1412" s="36">
        <f t="shared" si="27"/>
        <v>0.70659553831231814</v>
      </c>
    </row>
    <row r="1413" spans="1:15" x14ac:dyDescent="0.25">
      <c r="A1413" s="39">
        <v>150803</v>
      </c>
      <c r="B1413" s="30" t="s">
        <v>50</v>
      </c>
      <c r="C1413" s="73" t="s">
        <v>1388</v>
      </c>
      <c r="D1413" s="44" t="s">
        <v>1391</v>
      </c>
      <c r="E1413" s="77">
        <v>81</v>
      </c>
      <c r="F1413" s="39">
        <v>109</v>
      </c>
      <c r="G1413" s="39">
        <f t="shared" si="28"/>
        <v>28</v>
      </c>
      <c r="H1413" s="39">
        <v>2</v>
      </c>
      <c r="I1413" s="39">
        <f t="shared" si="29"/>
        <v>107</v>
      </c>
      <c r="J1413" s="75">
        <v>0.98170000000000002</v>
      </c>
      <c r="K1413" s="39">
        <v>108</v>
      </c>
      <c r="L1413" s="56"/>
      <c r="M1413" s="34">
        <f t="shared" si="30"/>
        <v>2</v>
      </c>
      <c r="N1413" s="34">
        <f t="shared" si="31"/>
        <v>106</v>
      </c>
      <c r="O1413" s="36">
        <f t="shared" si="27"/>
        <v>0.98148148148148151</v>
      </c>
    </row>
    <row r="1414" spans="1:15" x14ac:dyDescent="0.25">
      <c r="A1414" s="39">
        <v>150804</v>
      </c>
      <c r="B1414" s="30" t="s">
        <v>50</v>
      </c>
      <c r="C1414" s="73" t="s">
        <v>1388</v>
      </c>
      <c r="D1414" s="44" t="s">
        <v>1392</v>
      </c>
      <c r="E1414" s="77">
        <v>828</v>
      </c>
      <c r="F1414" s="39">
        <v>888</v>
      </c>
      <c r="G1414" s="39">
        <f t="shared" si="28"/>
        <v>60</v>
      </c>
      <c r="H1414" s="39">
        <v>374</v>
      </c>
      <c r="I1414" s="39">
        <f t="shared" si="29"/>
        <v>514</v>
      </c>
      <c r="J1414" s="75">
        <v>0.57879999999999998</v>
      </c>
      <c r="K1414" s="39">
        <v>852</v>
      </c>
      <c r="L1414" s="56"/>
      <c r="M1414" s="34">
        <f t="shared" si="30"/>
        <v>374</v>
      </c>
      <c r="N1414" s="34">
        <f t="shared" si="31"/>
        <v>478</v>
      </c>
      <c r="O1414" s="36">
        <f t="shared" si="27"/>
        <v>0.56103286384976525</v>
      </c>
    </row>
    <row r="1415" spans="1:15" x14ac:dyDescent="0.25">
      <c r="A1415" s="39">
        <v>150805</v>
      </c>
      <c r="B1415" s="30" t="s">
        <v>50</v>
      </c>
      <c r="C1415" s="73" t="s">
        <v>1388</v>
      </c>
      <c r="D1415" s="44" t="s">
        <v>1393</v>
      </c>
      <c r="E1415" s="77">
        <v>73</v>
      </c>
      <c r="F1415" s="39">
        <v>75</v>
      </c>
      <c r="G1415" s="39">
        <f t="shared" si="28"/>
        <v>2</v>
      </c>
      <c r="H1415" s="39">
        <v>26</v>
      </c>
      <c r="I1415" s="39">
        <f t="shared" si="29"/>
        <v>49</v>
      </c>
      <c r="J1415" s="75">
        <v>0.65329999999999999</v>
      </c>
      <c r="K1415" s="39">
        <v>79</v>
      </c>
      <c r="L1415" s="56"/>
      <c r="M1415" s="34">
        <f t="shared" si="30"/>
        <v>26</v>
      </c>
      <c r="N1415" s="34">
        <f t="shared" si="31"/>
        <v>53</v>
      </c>
      <c r="O1415" s="36">
        <f t="shared" si="27"/>
        <v>0.67088607594936711</v>
      </c>
    </row>
    <row r="1416" spans="1:15" x14ac:dyDescent="0.25">
      <c r="A1416" s="39">
        <v>150806</v>
      </c>
      <c r="B1416" s="30" t="s">
        <v>50</v>
      </c>
      <c r="C1416" s="73" t="s">
        <v>1388</v>
      </c>
      <c r="D1416" s="44" t="s">
        <v>1388</v>
      </c>
      <c r="E1416" s="78">
        <v>7039</v>
      </c>
      <c r="F1416" s="32">
        <v>7217</v>
      </c>
      <c r="G1416" s="32">
        <f t="shared" si="28"/>
        <v>178</v>
      </c>
      <c r="H1416" s="32">
        <v>3316</v>
      </c>
      <c r="I1416" s="32">
        <f t="shared" si="29"/>
        <v>3901</v>
      </c>
      <c r="J1416" s="75">
        <v>0</v>
      </c>
      <c r="K1416" s="32">
        <v>7320</v>
      </c>
      <c r="L1416" s="29">
        <v>0</v>
      </c>
      <c r="M1416" s="35">
        <f t="shared" si="30"/>
        <v>3316</v>
      </c>
      <c r="N1416" s="35">
        <f t="shared" si="31"/>
        <v>4004</v>
      </c>
      <c r="O1416" s="36">
        <f t="shared" si="27"/>
        <v>0.54699453551912569</v>
      </c>
    </row>
    <row r="1417" spans="1:15" x14ac:dyDescent="0.25">
      <c r="A1417" s="39">
        <v>150807</v>
      </c>
      <c r="B1417" s="30" t="s">
        <v>50</v>
      </c>
      <c r="C1417" s="73" t="s">
        <v>1388</v>
      </c>
      <c r="D1417" s="44" t="s">
        <v>571</v>
      </c>
      <c r="E1417" s="78">
        <v>1819</v>
      </c>
      <c r="F1417" s="32">
        <v>1933</v>
      </c>
      <c r="G1417" s="32">
        <f t="shared" si="28"/>
        <v>114</v>
      </c>
      <c r="H1417" s="32">
        <v>1201</v>
      </c>
      <c r="I1417" s="32">
        <f t="shared" si="29"/>
        <v>732</v>
      </c>
      <c r="J1417" s="75">
        <v>0.37869999999999998</v>
      </c>
      <c r="K1417" s="32">
        <v>1932</v>
      </c>
      <c r="L1417" s="56"/>
      <c r="M1417" s="35">
        <f t="shared" si="30"/>
        <v>1201</v>
      </c>
      <c r="N1417" s="35">
        <f t="shared" si="31"/>
        <v>731</v>
      </c>
      <c r="O1417" s="36">
        <f t="shared" si="27"/>
        <v>0.37836438923395443</v>
      </c>
    </row>
    <row r="1418" spans="1:15" x14ac:dyDescent="0.25">
      <c r="A1418" s="39">
        <v>150808</v>
      </c>
      <c r="B1418" s="30" t="s">
        <v>50</v>
      </c>
      <c r="C1418" s="73" t="s">
        <v>1388</v>
      </c>
      <c r="D1418" s="44" t="s">
        <v>1394</v>
      </c>
      <c r="E1418" s="78">
        <v>1382</v>
      </c>
      <c r="F1418" s="32">
        <v>1534</v>
      </c>
      <c r="G1418" s="32">
        <f t="shared" si="28"/>
        <v>152</v>
      </c>
      <c r="H1418" s="39">
        <v>741</v>
      </c>
      <c r="I1418" s="32">
        <f t="shared" si="29"/>
        <v>793</v>
      </c>
      <c r="J1418" s="75">
        <v>0.51690000000000003</v>
      </c>
      <c r="K1418" s="32">
        <v>1502</v>
      </c>
      <c r="L1418" s="56"/>
      <c r="M1418" s="34">
        <f t="shared" si="30"/>
        <v>741</v>
      </c>
      <c r="N1418" s="35">
        <f t="shared" si="31"/>
        <v>761</v>
      </c>
      <c r="O1418" s="36">
        <f t="shared" si="27"/>
        <v>0.50665778961384822</v>
      </c>
    </row>
    <row r="1419" spans="1:15" x14ac:dyDescent="0.25">
      <c r="A1419" s="39">
        <v>150809</v>
      </c>
      <c r="B1419" s="30" t="s">
        <v>50</v>
      </c>
      <c r="C1419" s="73" t="s">
        <v>1388</v>
      </c>
      <c r="D1419" s="44" t="s">
        <v>1395</v>
      </c>
      <c r="E1419" s="77">
        <v>690</v>
      </c>
      <c r="F1419" s="39">
        <v>766</v>
      </c>
      <c r="G1419" s="39">
        <f t="shared" si="28"/>
        <v>76</v>
      </c>
      <c r="H1419" s="39">
        <v>470</v>
      </c>
      <c r="I1419" s="39">
        <f t="shared" si="29"/>
        <v>296</v>
      </c>
      <c r="J1419" s="75">
        <v>0.38640000000000002</v>
      </c>
      <c r="K1419" s="39">
        <v>768</v>
      </c>
      <c r="L1419" s="56"/>
      <c r="M1419" s="34">
        <f t="shared" si="30"/>
        <v>470</v>
      </c>
      <c r="N1419" s="34">
        <f t="shared" si="31"/>
        <v>298</v>
      </c>
      <c r="O1419" s="36">
        <f t="shared" si="27"/>
        <v>0.38802083333333331</v>
      </c>
    </row>
    <row r="1420" spans="1:15" x14ac:dyDescent="0.25">
      <c r="A1420" s="39">
        <v>150810</v>
      </c>
      <c r="B1420" s="30" t="s">
        <v>50</v>
      </c>
      <c r="C1420" s="73" t="s">
        <v>1388</v>
      </c>
      <c r="D1420" s="44" t="s">
        <v>1396</v>
      </c>
      <c r="E1420" s="78">
        <v>1816</v>
      </c>
      <c r="F1420" s="32">
        <v>1816</v>
      </c>
      <c r="G1420" s="32">
        <f t="shared" si="28"/>
        <v>0</v>
      </c>
      <c r="H1420" s="39">
        <v>160</v>
      </c>
      <c r="I1420" s="32">
        <f t="shared" si="29"/>
        <v>1656</v>
      </c>
      <c r="J1420" s="75">
        <v>0.91190000000000004</v>
      </c>
      <c r="K1420" s="32">
        <v>1773</v>
      </c>
      <c r="L1420" s="29">
        <v>0</v>
      </c>
      <c r="M1420" s="34">
        <f t="shared" si="30"/>
        <v>160</v>
      </c>
      <c r="N1420" s="35">
        <f t="shared" si="31"/>
        <v>1613</v>
      </c>
      <c r="O1420" s="36">
        <f t="shared" si="27"/>
        <v>0.90975747320924982</v>
      </c>
    </row>
    <row r="1421" spans="1:15" x14ac:dyDescent="0.25">
      <c r="A1421" s="39">
        <v>150811</v>
      </c>
      <c r="B1421" s="30" t="s">
        <v>50</v>
      </c>
      <c r="C1421" s="73" t="s">
        <v>1388</v>
      </c>
      <c r="D1421" s="44" t="s">
        <v>1397</v>
      </c>
      <c r="E1421" s="78">
        <v>8804</v>
      </c>
      <c r="F1421" s="32">
        <v>8896</v>
      </c>
      <c r="G1421" s="32">
        <f t="shared" si="28"/>
        <v>92</v>
      </c>
      <c r="H1421" s="32">
        <v>4306</v>
      </c>
      <c r="I1421" s="32">
        <f t="shared" si="29"/>
        <v>4590</v>
      </c>
      <c r="J1421" s="75">
        <v>0.51600000000000001</v>
      </c>
      <c r="K1421" s="32">
        <v>8630</v>
      </c>
      <c r="L1421" s="29">
        <v>1634</v>
      </c>
      <c r="M1421" s="35">
        <f t="shared" si="30"/>
        <v>5940</v>
      </c>
      <c r="N1421" s="35">
        <f t="shared" si="31"/>
        <v>2690</v>
      </c>
      <c r="O1421" s="36">
        <f t="shared" si="27"/>
        <v>0.31170336037079954</v>
      </c>
    </row>
    <row r="1422" spans="1:15" x14ac:dyDescent="0.25">
      <c r="A1422" s="39">
        <v>150812</v>
      </c>
      <c r="B1422" s="30" t="s">
        <v>50</v>
      </c>
      <c r="C1422" s="73" t="s">
        <v>1388</v>
      </c>
      <c r="D1422" s="44" t="s">
        <v>1398</v>
      </c>
      <c r="E1422" s="78">
        <v>3714</v>
      </c>
      <c r="F1422" s="32">
        <v>3330</v>
      </c>
      <c r="G1422" s="32">
        <f t="shared" si="28"/>
        <v>-384</v>
      </c>
      <c r="H1422" s="32">
        <v>1698</v>
      </c>
      <c r="I1422" s="32">
        <f t="shared" si="29"/>
        <v>1632</v>
      </c>
      <c r="J1422" s="75">
        <v>0.49009999999999998</v>
      </c>
      <c r="K1422" s="32">
        <v>2940</v>
      </c>
      <c r="L1422" s="56"/>
      <c r="M1422" s="35">
        <f t="shared" si="30"/>
        <v>1698</v>
      </c>
      <c r="N1422" s="35">
        <f t="shared" si="31"/>
        <v>1242</v>
      </c>
      <c r="O1422" s="36">
        <f t="shared" si="27"/>
        <v>0.42244897959183675</v>
      </c>
    </row>
    <row r="1423" spans="1:15" x14ac:dyDescent="0.25">
      <c r="A1423" s="39">
        <v>150901</v>
      </c>
      <c r="B1423" s="30" t="s">
        <v>50</v>
      </c>
      <c r="C1423" s="73" t="s">
        <v>1399</v>
      </c>
      <c r="D1423" s="44" t="s">
        <v>1399</v>
      </c>
      <c r="E1423" s="78">
        <v>2297</v>
      </c>
      <c r="F1423" s="32">
        <v>2760</v>
      </c>
      <c r="G1423" s="32">
        <f t="shared" si="28"/>
        <v>463</v>
      </c>
      <c r="H1423" s="32">
        <v>1579</v>
      </c>
      <c r="I1423" s="32">
        <f t="shared" si="29"/>
        <v>1181</v>
      </c>
      <c r="J1423" s="75">
        <v>0</v>
      </c>
      <c r="K1423" s="80">
        <v>2640</v>
      </c>
      <c r="L1423" s="56"/>
      <c r="M1423" s="35">
        <f t="shared" si="30"/>
        <v>1579</v>
      </c>
      <c r="N1423" s="35">
        <f t="shared" si="31"/>
        <v>1061</v>
      </c>
      <c r="O1423" s="36">
        <f t="shared" si="27"/>
        <v>0.40189393939393941</v>
      </c>
    </row>
    <row r="1424" spans="1:15" x14ac:dyDescent="0.25">
      <c r="A1424" s="39">
        <v>150902</v>
      </c>
      <c r="B1424" s="30" t="s">
        <v>50</v>
      </c>
      <c r="C1424" s="73" t="s">
        <v>1399</v>
      </c>
      <c r="D1424" s="44" t="s">
        <v>1400</v>
      </c>
      <c r="E1424" s="77">
        <v>546</v>
      </c>
      <c r="F1424" s="39">
        <v>536</v>
      </c>
      <c r="G1424" s="39">
        <f t="shared" si="28"/>
        <v>-10</v>
      </c>
      <c r="H1424" s="39">
        <v>426</v>
      </c>
      <c r="I1424" s="39">
        <f t="shared" si="29"/>
        <v>110</v>
      </c>
      <c r="J1424" s="75">
        <v>0.20519999999999999</v>
      </c>
      <c r="K1424" s="29">
        <v>536</v>
      </c>
      <c r="L1424" s="56"/>
      <c r="M1424" s="34">
        <f t="shared" si="30"/>
        <v>426</v>
      </c>
      <c r="N1424" s="34">
        <f t="shared" si="31"/>
        <v>110</v>
      </c>
      <c r="O1424" s="36">
        <f t="shared" si="27"/>
        <v>0.20522388059701493</v>
      </c>
    </row>
    <row r="1425" spans="1:15" x14ac:dyDescent="0.25">
      <c r="A1425" s="39">
        <v>150903</v>
      </c>
      <c r="B1425" s="30" t="s">
        <v>50</v>
      </c>
      <c r="C1425" s="73" t="s">
        <v>1399</v>
      </c>
      <c r="D1425" s="44" t="s">
        <v>1401</v>
      </c>
      <c r="E1425" s="77">
        <v>542</v>
      </c>
      <c r="F1425" s="39">
        <v>547</v>
      </c>
      <c r="G1425" s="39">
        <f t="shared" si="28"/>
        <v>5</v>
      </c>
      <c r="H1425" s="39">
        <v>465</v>
      </c>
      <c r="I1425" s="39">
        <f t="shared" si="29"/>
        <v>82</v>
      </c>
      <c r="J1425" s="75">
        <v>0.14990000000000001</v>
      </c>
      <c r="K1425" s="39">
        <v>524</v>
      </c>
      <c r="L1425" s="56"/>
      <c r="M1425" s="34">
        <f t="shared" si="30"/>
        <v>465</v>
      </c>
      <c r="N1425" s="34">
        <f t="shared" si="31"/>
        <v>59</v>
      </c>
      <c r="O1425" s="36">
        <f t="shared" si="27"/>
        <v>0.11259541984732824</v>
      </c>
    </row>
    <row r="1426" spans="1:15" x14ac:dyDescent="0.25">
      <c r="A1426" s="39">
        <v>150904</v>
      </c>
      <c r="B1426" s="30" t="s">
        <v>50</v>
      </c>
      <c r="C1426" s="73" t="s">
        <v>1399</v>
      </c>
      <c r="D1426" s="44" t="s">
        <v>1402</v>
      </c>
      <c r="E1426" s="78">
        <v>1046</v>
      </c>
      <c r="F1426" s="32">
        <v>1054</v>
      </c>
      <c r="G1426" s="32">
        <f t="shared" si="28"/>
        <v>8</v>
      </c>
      <c r="H1426" s="39">
        <v>476</v>
      </c>
      <c r="I1426" s="32">
        <f t="shared" si="29"/>
        <v>578</v>
      </c>
      <c r="J1426" s="75">
        <v>0.5484</v>
      </c>
      <c r="K1426" s="32">
        <v>1027</v>
      </c>
      <c r="L1426" s="56"/>
      <c r="M1426" s="34">
        <f t="shared" si="30"/>
        <v>476</v>
      </c>
      <c r="N1426" s="35">
        <f t="shared" si="31"/>
        <v>551</v>
      </c>
      <c r="O1426" s="36">
        <f t="shared" si="27"/>
        <v>0.5365141187925998</v>
      </c>
    </row>
    <row r="1427" spans="1:15" x14ac:dyDescent="0.25">
      <c r="A1427" s="39">
        <v>150905</v>
      </c>
      <c r="B1427" s="30" t="s">
        <v>50</v>
      </c>
      <c r="C1427" s="73" t="s">
        <v>1399</v>
      </c>
      <c r="D1427" s="44" t="s">
        <v>1403</v>
      </c>
      <c r="E1427" s="77">
        <v>792</v>
      </c>
      <c r="F1427" s="39">
        <v>840</v>
      </c>
      <c r="G1427" s="39">
        <f t="shared" si="28"/>
        <v>48</v>
      </c>
      <c r="H1427" s="39">
        <v>721</v>
      </c>
      <c r="I1427" s="39">
        <f t="shared" si="29"/>
        <v>119</v>
      </c>
      <c r="J1427" s="75">
        <v>0</v>
      </c>
      <c r="K1427" s="39">
        <v>825</v>
      </c>
      <c r="L1427" s="56"/>
      <c r="M1427" s="34">
        <f t="shared" si="30"/>
        <v>721</v>
      </c>
      <c r="N1427" s="34">
        <f t="shared" si="31"/>
        <v>104</v>
      </c>
      <c r="O1427" s="36">
        <f t="shared" si="27"/>
        <v>0.12606060606060607</v>
      </c>
    </row>
    <row r="1428" spans="1:15" x14ac:dyDescent="0.25">
      <c r="A1428" s="39">
        <v>150906</v>
      </c>
      <c r="B1428" s="30" t="s">
        <v>50</v>
      </c>
      <c r="C1428" s="73" t="s">
        <v>1399</v>
      </c>
      <c r="D1428" s="44" t="s">
        <v>1404</v>
      </c>
      <c r="E1428" s="90">
        <v>1979</v>
      </c>
      <c r="F1428" s="32">
        <v>2422</v>
      </c>
      <c r="G1428" s="32">
        <f t="shared" si="28"/>
        <v>443</v>
      </c>
      <c r="H1428" s="32">
        <v>2225</v>
      </c>
      <c r="I1428" s="32">
        <f t="shared" si="29"/>
        <v>197</v>
      </c>
      <c r="J1428" s="75">
        <v>0</v>
      </c>
      <c r="K1428" s="32">
        <v>2367</v>
      </c>
      <c r="L1428" s="56"/>
      <c r="M1428" s="35">
        <f t="shared" si="30"/>
        <v>2225</v>
      </c>
      <c r="N1428" s="35">
        <f t="shared" si="31"/>
        <v>142</v>
      </c>
      <c r="O1428" s="36">
        <f t="shared" si="27"/>
        <v>5.9991550485847062E-2</v>
      </c>
    </row>
    <row r="1429" spans="1:15" x14ac:dyDescent="0.25">
      <c r="A1429" s="39">
        <v>151001</v>
      </c>
      <c r="B1429" s="30" t="s">
        <v>50</v>
      </c>
      <c r="C1429" s="73" t="s">
        <v>1137</v>
      </c>
      <c r="D1429" s="44" t="s">
        <v>1137</v>
      </c>
      <c r="E1429" s="78">
        <v>1130</v>
      </c>
      <c r="F1429" s="32">
        <v>1353</v>
      </c>
      <c r="G1429" s="32">
        <f t="shared" si="28"/>
        <v>223</v>
      </c>
      <c r="H1429" s="32">
        <v>1038</v>
      </c>
      <c r="I1429" s="32">
        <f t="shared" si="29"/>
        <v>315</v>
      </c>
      <c r="J1429" s="75">
        <v>0</v>
      </c>
      <c r="K1429" s="32">
        <v>1276</v>
      </c>
      <c r="L1429" s="29">
        <v>139</v>
      </c>
      <c r="M1429" s="35">
        <f t="shared" si="30"/>
        <v>1177</v>
      </c>
      <c r="N1429" s="35">
        <f t="shared" si="31"/>
        <v>99</v>
      </c>
      <c r="O1429" s="36">
        <f t="shared" si="27"/>
        <v>7.7586206896551727E-2</v>
      </c>
    </row>
    <row r="1430" spans="1:15" x14ac:dyDescent="0.25">
      <c r="A1430" s="39">
        <v>151002</v>
      </c>
      <c r="B1430" s="30" t="s">
        <v>50</v>
      </c>
      <c r="C1430" s="73" t="s">
        <v>1137</v>
      </c>
      <c r="D1430" s="44" t="s">
        <v>1405</v>
      </c>
      <c r="E1430" s="78">
        <v>271</v>
      </c>
      <c r="F1430" s="32">
        <v>1479</v>
      </c>
      <c r="G1430" s="32">
        <f t="shared" si="28"/>
        <v>1208</v>
      </c>
      <c r="H1430" s="39">
        <v>257</v>
      </c>
      <c r="I1430" s="32">
        <f t="shared" si="29"/>
        <v>1222</v>
      </c>
      <c r="J1430" s="75">
        <v>0.82620000000000005</v>
      </c>
      <c r="K1430" s="32">
        <v>1477</v>
      </c>
      <c r="L1430" s="56"/>
      <c r="M1430" s="34">
        <f t="shared" si="30"/>
        <v>257</v>
      </c>
      <c r="N1430" s="35">
        <f t="shared" si="31"/>
        <v>1220</v>
      </c>
      <c r="O1430" s="36">
        <f t="shared" si="27"/>
        <v>0.82599864590385919</v>
      </c>
    </row>
    <row r="1431" spans="1:15" x14ac:dyDescent="0.25">
      <c r="A1431" s="39">
        <v>151003</v>
      </c>
      <c r="B1431" s="30" t="s">
        <v>50</v>
      </c>
      <c r="C1431" s="73" t="s">
        <v>1137</v>
      </c>
      <c r="D1431" s="44" t="s">
        <v>1867</v>
      </c>
      <c r="E1431" s="78">
        <v>1012</v>
      </c>
      <c r="F1431" s="32">
        <v>1111</v>
      </c>
      <c r="G1431" s="32">
        <f t="shared" si="28"/>
        <v>99</v>
      </c>
      <c r="H1431" s="39">
        <v>408</v>
      </c>
      <c r="I1431" s="32">
        <f t="shared" si="29"/>
        <v>703</v>
      </c>
      <c r="J1431" s="75">
        <v>0.63280000000000003</v>
      </c>
      <c r="K1431" s="32">
        <v>1070</v>
      </c>
      <c r="L1431" s="56"/>
      <c r="M1431" s="34">
        <f t="shared" si="30"/>
        <v>408</v>
      </c>
      <c r="N1431" s="35">
        <f t="shared" si="31"/>
        <v>662</v>
      </c>
      <c r="O1431" s="36">
        <f t="shared" si="27"/>
        <v>0.61869158878504671</v>
      </c>
    </row>
    <row r="1432" spans="1:15" x14ac:dyDescent="0.25">
      <c r="A1432" s="39">
        <v>151004</v>
      </c>
      <c r="B1432" s="30" t="s">
        <v>50</v>
      </c>
      <c r="C1432" s="73" t="s">
        <v>1137</v>
      </c>
      <c r="D1432" s="44" t="s">
        <v>1407</v>
      </c>
      <c r="E1432" s="77">
        <v>440</v>
      </c>
      <c r="F1432" s="39">
        <v>533</v>
      </c>
      <c r="G1432" s="39">
        <f t="shared" si="28"/>
        <v>93</v>
      </c>
      <c r="H1432" s="39">
        <v>381</v>
      </c>
      <c r="I1432" s="39">
        <f t="shared" si="29"/>
        <v>152</v>
      </c>
      <c r="J1432" s="75">
        <v>0.28520000000000001</v>
      </c>
      <c r="K1432" s="39">
        <v>518</v>
      </c>
      <c r="L1432" s="56"/>
      <c r="M1432" s="34">
        <f t="shared" si="30"/>
        <v>381</v>
      </c>
      <c r="N1432" s="34">
        <f t="shared" si="31"/>
        <v>137</v>
      </c>
      <c r="O1432" s="36">
        <f t="shared" si="27"/>
        <v>0.26447876447876451</v>
      </c>
    </row>
    <row r="1433" spans="1:15" x14ac:dyDescent="0.25">
      <c r="A1433" s="39">
        <v>151005</v>
      </c>
      <c r="B1433" s="30" t="s">
        <v>50</v>
      </c>
      <c r="C1433" s="73" t="s">
        <v>1137</v>
      </c>
      <c r="D1433" s="44" t="s">
        <v>1408</v>
      </c>
      <c r="E1433" s="77">
        <v>403</v>
      </c>
      <c r="F1433" s="39">
        <v>423</v>
      </c>
      <c r="G1433" s="39">
        <f t="shared" si="28"/>
        <v>20</v>
      </c>
      <c r="H1433" s="39">
        <v>209</v>
      </c>
      <c r="I1433" s="39">
        <f t="shared" si="29"/>
        <v>214</v>
      </c>
      <c r="J1433" s="75">
        <v>0.50590000000000002</v>
      </c>
      <c r="K1433" s="39">
        <v>411</v>
      </c>
      <c r="L1433" s="56"/>
      <c r="M1433" s="34">
        <f t="shared" si="30"/>
        <v>209</v>
      </c>
      <c r="N1433" s="34">
        <f t="shared" si="31"/>
        <v>202</v>
      </c>
      <c r="O1433" s="36">
        <f t="shared" si="27"/>
        <v>0.49148418491484186</v>
      </c>
    </row>
    <row r="1434" spans="1:15" x14ac:dyDescent="0.25">
      <c r="A1434" s="39">
        <v>151006</v>
      </c>
      <c r="B1434" s="30" t="s">
        <v>50</v>
      </c>
      <c r="C1434" s="73" t="s">
        <v>1137</v>
      </c>
      <c r="D1434" s="44" t="s">
        <v>1409</v>
      </c>
      <c r="E1434" s="77">
        <v>476</v>
      </c>
      <c r="F1434" s="39">
        <v>523</v>
      </c>
      <c r="G1434" s="39">
        <f t="shared" si="28"/>
        <v>47</v>
      </c>
      <c r="H1434" s="39">
        <v>185</v>
      </c>
      <c r="I1434" s="39">
        <f t="shared" si="29"/>
        <v>338</v>
      </c>
      <c r="J1434" s="75">
        <v>0.64629999999999999</v>
      </c>
      <c r="K1434" s="39">
        <v>522</v>
      </c>
      <c r="L1434" s="56"/>
      <c r="M1434" s="34">
        <f t="shared" si="30"/>
        <v>185</v>
      </c>
      <c r="N1434" s="34">
        <f t="shared" si="31"/>
        <v>337</v>
      </c>
      <c r="O1434" s="36">
        <f t="shared" si="27"/>
        <v>0.64559386973180077</v>
      </c>
    </row>
    <row r="1435" spans="1:15" x14ac:dyDescent="0.25">
      <c r="A1435" s="39">
        <v>151007</v>
      </c>
      <c r="B1435" s="30" t="s">
        <v>50</v>
      </c>
      <c r="C1435" s="73" t="s">
        <v>1137</v>
      </c>
      <c r="D1435" s="44" t="s">
        <v>1410</v>
      </c>
      <c r="E1435" s="77">
        <v>151</v>
      </c>
      <c r="F1435" s="39">
        <v>160</v>
      </c>
      <c r="G1435" s="39">
        <f t="shared" si="28"/>
        <v>9</v>
      </c>
      <c r="H1435" s="39">
        <v>87</v>
      </c>
      <c r="I1435" s="39">
        <f t="shared" si="29"/>
        <v>73</v>
      </c>
      <c r="J1435" s="75">
        <v>0.45629999999999998</v>
      </c>
      <c r="K1435" s="39">
        <v>153</v>
      </c>
      <c r="L1435" s="56"/>
      <c r="M1435" s="34">
        <f t="shared" si="30"/>
        <v>87</v>
      </c>
      <c r="N1435" s="34">
        <f t="shared" si="31"/>
        <v>66</v>
      </c>
      <c r="O1435" s="36">
        <f t="shared" si="27"/>
        <v>0.43137254901960786</v>
      </c>
    </row>
    <row r="1436" spans="1:15" x14ac:dyDescent="0.25">
      <c r="A1436" s="39">
        <v>151008</v>
      </c>
      <c r="B1436" s="30" t="s">
        <v>50</v>
      </c>
      <c r="C1436" s="73" t="s">
        <v>1137</v>
      </c>
      <c r="D1436" s="44" t="s">
        <v>1411</v>
      </c>
      <c r="E1436" s="78">
        <v>1023</v>
      </c>
      <c r="F1436" s="32">
        <v>1074</v>
      </c>
      <c r="G1436" s="32">
        <f t="shared" si="28"/>
        <v>51</v>
      </c>
      <c r="H1436" s="39">
        <v>573</v>
      </c>
      <c r="I1436" s="32">
        <f t="shared" si="29"/>
        <v>501</v>
      </c>
      <c r="J1436" s="75">
        <v>0.46650000000000003</v>
      </c>
      <c r="K1436" s="32">
        <v>1072</v>
      </c>
      <c r="L1436" s="56"/>
      <c r="M1436" s="34">
        <f t="shared" si="30"/>
        <v>573</v>
      </c>
      <c r="N1436" s="35">
        <f t="shared" si="31"/>
        <v>499</v>
      </c>
      <c r="O1436" s="36">
        <f t="shared" si="27"/>
        <v>0.46548507462686567</v>
      </c>
    </row>
    <row r="1437" spans="1:15" x14ac:dyDescent="0.25">
      <c r="A1437" s="39">
        <v>151009</v>
      </c>
      <c r="B1437" s="30" t="s">
        <v>50</v>
      </c>
      <c r="C1437" s="73" t="s">
        <v>1137</v>
      </c>
      <c r="D1437" s="44" t="s">
        <v>1412</v>
      </c>
      <c r="E1437" s="77">
        <v>774</v>
      </c>
      <c r="F1437" s="39">
        <v>790</v>
      </c>
      <c r="G1437" s="39">
        <f t="shared" si="28"/>
        <v>16</v>
      </c>
      <c r="H1437" s="39">
        <v>176</v>
      </c>
      <c r="I1437" s="39">
        <f t="shared" si="29"/>
        <v>614</v>
      </c>
      <c r="J1437" s="75">
        <v>0.7772</v>
      </c>
      <c r="K1437" s="39">
        <v>770</v>
      </c>
      <c r="L1437" s="56"/>
      <c r="M1437" s="34">
        <f t="shared" si="30"/>
        <v>176</v>
      </c>
      <c r="N1437" s="34">
        <f t="shared" si="31"/>
        <v>594</v>
      </c>
      <c r="O1437" s="36">
        <f t="shared" si="27"/>
        <v>0.77142857142857146</v>
      </c>
    </row>
    <row r="1438" spans="1:15" x14ac:dyDescent="0.25">
      <c r="A1438" s="39">
        <v>151010</v>
      </c>
      <c r="B1438" s="30" t="s">
        <v>50</v>
      </c>
      <c r="C1438" s="73" t="s">
        <v>1137</v>
      </c>
      <c r="D1438" s="44" t="s">
        <v>268</v>
      </c>
      <c r="E1438" s="77">
        <v>209</v>
      </c>
      <c r="F1438" s="39">
        <v>219</v>
      </c>
      <c r="G1438" s="39">
        <f t="shared" si="28"/>
        <v>10</v>
      </c>
      <c r="H1438" s="39">
        <v>159</v>
      </c>
      <c r="I1438" s="39">
        <f t="shared" si="29"/>
        <v>60</v>
      </c>
      <c r="J1438" s="75">
        <v>0.27400000000000002</v>
      </c>
      <c r="K1438" s="39">
        <v>213</v>
      </c>
      <c r="L1438" s="56"/>
      <c r="M1438" s="34">
        <f t="shared" si="30"/>
        <v>159</v>
      </c>
      <c r="N1438" s="34">
        <f t="shared" si="31"/>
        <v>54</v>
      </c>
      <c r="O1438" s="36">
        <f t="shared" si="27"/>
        <v>0.25352112676056338</v>
      </c>
    </row>
    <row r="1439" spans="1:15" x14ac:dyDescent="0.25">
      <c r="A1439" s="39">
        <v>151011</v>
      </c>
      <c r="B1439" s="30" t="s">
        <v>50</v>
      </c>
      <c r="C1439" s="73" t="s">
        <v>1137</v>
      </c>
      <c r="D1439" s="44" t="s">
        <v>1413</v>
      </c>
      <c r="E1439" s="78">
        <v>1076</v>
      </c>
      <c r="F1439" s="32">
        <v>1112</v>
      </c>
      <c r="G1439" s="32">
        <f t="shared" si="28"/>
        <v>36</v>
      </c>
      <c r="H1439" s="39">
        <v>188</v>
      </c>
      <c r="I1439" s="32">
        <f t="shared" si="29"/>
        <v>924</v>
      </c>
      <c r="J1439" s="75">
        <v>0.83089999999999997</v>
      </c>
      <c r="K1439" s="32">
        <v>1088</v>
      </c>
      <c r="L1439" s="56"/>
      <c r="M1439" s="34">
        <f t="shared" si="30"/>
        <v>188</v>
      </c>
      <c r="N1439" s="35">
        <f t="shared" si="31"/>
        <v>900</v>
      </c>
      <c r="O1439" s="36">
        <f t="shared" si="27"/>
        <v>0.82720588235294112</v>
      </c>
    </row>
    <row r="1440" spans="1:15" x14ac:dyDescent="0.25">
      <c r="A1440" s="39">
        <v>151012</v>
      </c>
      <c r="B1440" s="30" t="s">
        <v>50</v>
      </c>
      <c r="C1440" s="73" t="s">
        <v>1137</v>
      </c>
      <c r="D1440" s="44" t="s">
        <v>1414</v>
      </c>
      <c r="E1440" s="77">
        <v>321</v>
      </c>
      <c r="F1440" s="39">
        <v>327</v>
      </c>
      <c r="G1440" s="39">
        <f t="shared" si="28"/>
        <v>6</v>
      </c>
      <c r="H1440" s="39">
        <v>197</v>
      </c>
      <c r="I1440" s="39">
        <f t="shared" si="29"/>
        <v>130</v>
      </c>
      <c r="J1440" s="75">
        <v>0.39760000000000001</v>
      </c>
      <c r="K1440" s="39">
        <v>319</v>
      </c>
      <c r="L1440" s="56"/>
      <c r="M1440" s="34">
        <f t="shared" si="30"/>
        <v>197</v>
      </c>
      <c r="N1440" s="34">
        <f t="shared" si="31"/>
        <v>122</v>
      </c>
      <c r="O1440" s="36">
        <f t="shared" si="27"/>
        <v>0.38244514106583072</v>
      </c>
    </row>
    <row r="1441" spans="1:15" x14ac:dyDescent="0.25">
      <c r="A1441" s="39">
        <v>151013</v>
      </c>
      <c r="B1441" s="30" t="s">
        <v>50</v>
      </c>
      <c r="C1441" s="73" t="s">
        <v>1137</v>
      </c>
      <c r="D1441" s="44" t="s">
        <v>1415</v>
      </c>
      <c r="E1441" s="77">
        <v>138</v>
      </c>
      <c r="F1441" s="39">
        <v>145</v>
      </c>
      <c r="G1441" s="39">
        <f t="shared" si="28"/>
        <v>7</v>
      </c>
      <c r="H1441" s="39">
        <v>110</v>
      </c>
      <c r="I1441" s="39">
        <f t="shared" si="29"/>
        <v>35</v>
      </c>
      <c r="J1441" s="75">
        <v>0.2414</v>
      </c>
      <c r="K1441" s="39">
        <v>137</v>
      </c>
      <c r="L1441" s="56"/>
      <c r="M1441" s="34">
        <f t="shared" si="30"/>
        <v>110</v>
      </c>
      <c r="N1441" s="34">
        <f t="shared" si="31"/>
        <v>27</v>
      </c>
      <c r="O1441" s="36">
        <f t="shared" si="27"/>
        <v>0.19708029197080293</v>
      </c>
    </row>
    <row r="1442" spans="1:15" x14ac:dyDescent="0.25">
      <c r="A1442" s="39">
        <v>151014</v>
      </c>
      <c r="B1442" s="30" t="s">
        <v>50</v>
      </c>
      <c r="C1442" s="73" t="s">
        <v>1137</v>
      </c>
      <c r="D1442" s="44" t="s">
        <v>1416</v>
      </c>
      <c r="E1442" s="77">
        <v>345</v>
      </c>
      <c r="F1442" s="39">
        <v>547</v>
      </c>
      <c r="G1442" s="39">
        <f t="shared" si="28"/>
        <v>202</v>
      </c>
      <c r="H1442" s="39">
        <v>109</v>
      </c>
      <c r="I1442" s="39">
        <f t="shared" si="29"/>
        <v>438</v>
      </c>
      <c r="J1442" s="75">
        <v>0.80069999999999997</v>
      </c>
      <c r="K1442" s="39">
        <v>521</v>
      </c>
      <c r="L1442" s="56"/>
      <c r="M1442" s="34">
        <f t="shared" si="30"/>
        <v>109</v>
      </c>
      <c r="N1442" s="34">
        <f t="shared" si="31"/>
        <v>412</v>
      </c>
      <c r="O1442" s="36">
        <f t="shared" si="27"/>
        <v>0.79078694817658346</v>
      </c>
    </row>
    <row r="1443" spans="1:15" x14ac:dyDescent="0.25">
      <c r="A1443" s="39">
        <v>151015</v>
      </c>
      <c r="B1443" s="30" t="s">
        <v>50</v>
      </c>
      <c r="C1443" s="73" t="s">
        <v>1137</v>
      </c>
      <c r="D1443" s="44" t="s">
        <v>1417</v>
      </c>
      <c r="E1443" s="77">
        <v>486</v>
      </c>
      <c r="F1443" s="39">
        <v>650</v>
      </c>
      <c r="G1443" s="39">
        <f t="shared" si="28"/>
        <v>164</v>
      </c>
      <c r="H1443" s="39">
        <v>214</v>
      </c>
      <c r="I1443" s="39">
        <f t="shared" si="29"/>
        <v>436</v>
      </c>
      <c r="J1443" s="75">
        <v>0.67079999999999995</v>
      </c>
      <c r="K1443" s="39">
        <v>648</v>
      </c>
      <c r="L1443" s="56"/>
      <c r="M1443" s="34">
        <f t="shared" si="30"/>
        <v>214</v>
      </c>
      <c r="N1443" s="34">
        <f t="shared" si="31"/>
        <v>434</v>
      </c>
      <c r="O1443" s="36">
        <f t="shared" si="27"/>
        <v>0.66975308641975306</v>
      </c>
    </row>
    <row r="1444" spans="1:15" x14ac:dyDescent="0.25">
      <c r="A1444" s="39">
        <v>151016</v>
      </c>
      <c r="B1444" s="30" t="s">
        <v>50</v>
      </c>
      <c r="C1444" s="73" t="s">
        <v>1137</v>
      </c>
      <c r="D1444" s="44" t="s">
        <v>1418</v>
      </c>
      <c r="E1444" s="77">
        <v>596</v>
      </c>
      <c r="F1444" s="39">
        <v>938</v>
      </c>
      <c r="G1444" s="39">
        <f t="shared" si="28"/>
        <v>342</v>
      </c>
      <c r="H1444" s="39">
        <v>190</v>
      </c>
      <c r="I1444" s="39">
        <f t="shared" si="29"/>
        <v>748</v>
      </c>
      <c r="J1444" s="75">
        <v>0.7974</v>
      </c>
      <c r="K1444" s="39">
        <v>943</v>
      </c>
      <c r="L1444" s="56"/>
      <c r="M1444" s="34">
        <f t="shared" si="30"/>
        <v>190</v>
      </c>
      <c r="N1444" s="34">
        <f t="shared" si="31"/>
        <v>753</v>
      </c>
      <c r="O1444" s="36">
        <f t="shared" si="27"/>
        <v>0.79851537645811244</v>
      </c>
    </row>
    <row r="1445" spans="1:15" x14ac:dyDescent="0.25">
      <c r="A1445" s="39">
        <v>151017</v>
      </c>
      <c r="B1445" s="30" t="s">
        <v>50</v>
      </c>
      <c r="C1445" s="73" t="s">
        <v>1137</v>
      </c>
      <c r="D1445" s="44" t="s">
        <v>1419</v>
      </c>
      <c r="E1445" s="77">
        <v>354</v>
      </c>
      <c r="F1445" s="39">
        <v>442</v>
      </c>
      <c r="G1445" s="39">
        <f t="shared" si="28"/>
        <v>88</v>
      </c>
      <c r="H1445" s="39">
        <v>259</v>
      </c>
      <c r="I1445" s="39">
        <f t="shared" si="29"/>
        <v>183</v>
      </c>
      <c r="J1445" s="75">
        <v>0.41399999999999998</v>
      </c>
      <c r="K1445" s="39">
        <v>441</v>
      </c>
      <c r="L1445" s="56"/>
      <c r="M1445" s="34">
        <f t="shared" si="30"/>
        <v>259</v>
      </c>
      <c r="N1445" s="34">
        <f t="shared" si="31"/>
        <v>182</v>
      </c>
      <c r="O1445" s="36">
        <f t="shared" si="27"/>
        <v>0.41269841269841268</v>
      </c>
    </row>
    <row r="1446" spans="1:15" x14ac:dyDescent="0.25">
      <c r="A1446" s="39">
        <v>151018</v>
      </c>
      <c r="B1446" s="30" t="s">
        <v>50</v>
      </c>
      <c r="C1446" s="73" t="s">
        <v>1137</v>
      </c>
      <c r="D1446" s="44" t="s">
        <v>1368</v>
      </c>
      <c r="E1446" s="77">
        <v>527</v>
      </c>
      <c r="F1446" s="39">
        <v>546</v>
      </c>
      <c r="G1446" s="39">
        <f t="shared" si="28"/>
        <v>19</v>
      </c>
      <c r="H1446" s="39">
        <v>447</v>
      </c>
      <c r="I1446" s="39">
        <f t="shared" si="29"/>
        <v>99</v>
      </c>
      <c r="J1446" s="75">
        <v>0.18129999999999999</v>
      </c>
      <c r="K1446" s="39">
        <v>522</v>
      </c>
      <c r="L1446" s="56"/>
      <c r="M1446" s="34">
        <f t="shared" si="30"/>
        <v>447</v>
      </c>
      <c r="N1446" s="34">
        <f t="shared" si="31"/>
        <v>75</v>
      </c>
      <c r="O1446" s="36">
        <f t="shared" si="27"/>
        <v>0.14367816091954022</v>
      </c>
    </row>
    <row r="1447" spans="1:15" x14ac:dyDescent="0.25">
      <c r="A1447" s="39">
        <v>151019</v>
      </c>
      <c r="B1447" s="30" t="s">
        <v>50</v>
      </c>
      <c r="C1447" s="73" t="s">
        <v>1137</v>
      </c>
      <c r="D1447" s="44" t="s">
        <v>1420</v>
      </c>
      <c r="E1447" s="77">
        <v>415</v>
      </c>
      <c r="F1447" s="39">
        <v>436</v>
      </c>
      <c r="G1447" s="39">
        <f t="shared" si="28"/>
        <v>21</v>
      </c>
      <c r="H1447" s="39">
        <v>70</v>
      </c>
      <c r="I1447" s="39">
        <f t="shared" si="29"/>
        <v>366</v>
      </c>
      <c r="J1447" s="75">
        <v>0.83940000000000003</v>
      </c>
      <c r="K1447" s="39">
        <v>416</v>
      </c>
      <c r="L1447" s="56"/>
      <c r="M1447" s="34">
        <f t="shared" si="30"/>
        <v>70</v>
      </c>
      <c r="N1447" s="34">
        <f t="shared" si="31"/>
        <v>346</v>
      </c>
      <c r="O1447" s="36">
        <f t="shared" si="27"/>
        <v>0.83173076923076927</v>
      </c>
    </row>
    <row r="1448" spans="1:15" x14ac:dyDescent="0.25">
      <c r="A1448" s="39">
        <v>151020</v>
      </c>
      <c r="B1448" s="30" t="s">
        <v>50</v>
      </c>
      <c r="C1448" s="73" t="s">
        <v>1137</v>
      </c>
      <c r="D1448" s="44" t="s">
        <v>1421</v>
      </c>
      <c r="E1448" s="77">
        <v>545</v>
      </c>
      <c r="F1448" s="39">
        <v>553</v>
      </c>
      <c r="G1448" s="39">
        <f t="shared" si="28"/>
        <v>8</v>
      </c>
      <c r="H1448" s="39">
        <v>200</v>
      </c>
      <c r="I1448" s="39">
        <f t="shared" si="29"/>
        <v>353</v>
      </c>
      <c r="J1448" s="75">
        <v>0.63829999999999998</v>
      </c>
      <c r="K1448" s="39">
        <v>536</v>
      </c>
      <c r="L1448" s="56"/>
      <c r="M1448" s="34">
        <f t="shared" si="30"/>
        <v>200</v>
      </c>
      <c r="N1448" s="34">
        <f t="shared" si="31"/>
        <v>336</v>
      </c>
      <c r="O1448" s="36">
        <f t="shared" si="27"/>
        <v>0.62686567164179108</v>
      </c>
    </row>
    <row r="1449" spans="1:15" x14ac:dyDescent="0.25">
      <c r="A1449" s="39">
        <v>151021</v>
      </c>
      <c r="B1449" s="30" t="s">
        <v>50</v>
      </c>
      <c r="C1449" s="73" t="s">
        <v>1137</v>
      </c>
      <c r="D1449" s="44" t="s">
        <v>414</v>
      </c>
      <c r="E1449" s="77">
        <v>212</v>
      </c>
      <c r="F1449" s="39">
        <v>225</v>
      </c>
      <c r="G1449" s="39">
        <f t="shared" si="28"/>
        <v>13</v>
      </c>
      <c r="H1449" s="39">
        <v>200</v>
      </c>
      <c r="I1449" s="39">
        <f t="shared" si="29"/>
        <v>25</v>
      </c>
      <c r="J1449" s="75">
        <v>0.1111</v>
      </c>
      <c r="K1449" s="39">
        <v>212</v>
      </c>
      <c r="L1449" s="56"/>
      <c r="M1449" s="34">
        <f t="shared" si="30"/>
        <v>200</v>
      </c>
      <c r="N1449" s="34">
        <f t="shared" si="31"/>
        <v>12</v>
      </c>
      <c r="O1449" s="36">
        <f t="shared" si="27"/>
        <v>5.6603773584905662E-2</v>
      </c>
    </row>
    <row r="1450" spans="1:15" x14ac:dyDescent="0.25">
      <c r="A1450" s="39">
        <v>151022</v>
      </c>
      <c r="B1450" s="30" t="s">
        <v>50</v>
      </c>
      <c r="C1450" s="73" t="s">
        <v>1137</v>
      </c>
      <c r="D1450" s="44" t="s">
        <v>1422</v>
      </c>
      <c r="E1450" s="77">
        <v>526</v>
      </c>
      <c r="F1450" s="39">
        <v>620</v>
      </c>
      <c r="G1450" s="39">
        <f t="shared" si="28"/>
        <v>94</v>
      </c>
      <c r="H1450" s="39">
        <v>284</v>
      </c>
      <c r="I1450" s="39">
        <f t="shared" si="29"/>
        <v>336</v>
      </c>
      <c r="J1450" s="75">
        <v>0.54190000000000005</v>
      </c>
      <c r="K1450" s="39">
        <v>617</v>
      </c>
      <c r="L1450" s="56"/>
      <c r="M1450" s="34">
        <f t="shared" si="30"/>
        <v>284</v>
      </c>
      <c r="N1450" s="34">
        <f t="shared" si="31"/>
        <v>333</v>
      </c>
      <c r="O1450" s="36">
        <f t="shared" si="27"/>
        <v>0.53970826580226905</v>
      </c>
    </row>
    <row r="1451" spans="1:15" x14ac:dyDescent="0.25">
      <c r="A1451" s="39">
        <v>151023</v>
      </c>
      <c r="B1451" s="30" t="s">
        <v>50</v>
      </c>
      <c r="C1451" s="73" t="s">
        <v>1137</v>
      </c>
      <c r="D1451" s="44" t="s">
        <v>1423</v>
      </c>
      <c r="E1451" s="77">
        <v>488</v>
      </c>
      <c r="F1451" s="39">
        <v>512</v>
      </c>
      <c r="G1451" s="39">
        <f t="shared" si="28"/>
        <v>24</v>
      </c>
      <c r="H1451" s="39">
        <v>228</v>
      </c>
      <c r="I1451" s="39">
        <f t="shared" si="29"/>
        <v>284</v>
      </c>
      <c r="J1451" s="75">
        <v>0.55469999999999997</v>
      </c>
      <c r="K1451" s="39">
        <v>517</v>
      </c>
      <c r="L1451" s="56"/>
      <c r="M1451" s="34">
        <f t="shared" si="30"/>
        <v>228</v>
      </c>
      <c r="N1451" s="34">
        <f t="shared" si="31"/>
        <v>289</v>
      </c>
      <c r="O1451" s="36">
        <f t="shared" si="27"/>
        <v>0.55899419729206967</v>
      </c>
    </row>
    <row r="1452" spans="1:15" x14ac:dyDescent="0.25">
      <c r="A1452" s="39">
        <v>151024</v>
      </c>
      <c r="B1452" s="30" t="s">
        <v>50</v>
      </c>
      <c r="C1452" s="73" t="s">
        <v>1137</v>
      </c>
      <c r="D1452" s="44" t="s">
        <v>1424</v>
      </c>
      <c r="E1452" s="77">
        <v>609</v>
      </c>
      <c r="F1452" s="39">
        <v>591</v>
      </c>
      <c r="G1452" s="39">
        <f t="shared" si="28"/>
        <v>-18</v>
      </c>
      <c r="H1452" s="39">
        <v>325</v>
      </c>
      <c r="I1452" s="39">
        <f t="shared" si="29"/>
        <v>266</v>
      </c>
      <c r="J1452" s="75">
        <v>0.4501</v>
      </c>
      <c r="K1452" s="39">
        <v>562</v>
      </c>
      <c r="L1452" s="56"/>
      <c r="M1452" s="34">
        <f t="shared" si="30"/>
        <v>325</v>
      </c>
      <c r="N1452" s="34">
        <f t="shared" si="31"/>
        <v>237</v>
      </c>
      <c r="O1452" s="36">
        <f t="shared" si="27"/>
        <v>0.42170818505338076</v>
      </c>
    </row>
    <row r="1453" spans="1:15" x14ac:dyDescent="0.25">
      <c r="A1453" s="39">
        <v>151025</v>
      </c>
      <c r="B1453" s="30" t="s">
        <v>50</v>
      </c>
      <c r="C1453" s="73" t="s">
        <v>1137</v>
      </c>
      <c r="D1453" s="44" t="s">
        <v>1425</v>
      </c>
      <c r="E1453" s="77">
        <v>411</v>
      </c>
      <c r="F1453" s="39">
        <v>427</v>
      </c>
      <c r="G1453" s="39">
        <f t="shared" si="28"/>
        <v>16</v>
      </c>
      <c r="H1453" s="39">
        <v>367</v>
      </c>
      <c r="I1453" s="39">
        <f t="shared" si="29"/>
        <v>60</v>
      </c>
      <c r="J1453" s="75">
        <v>0.14050000000000001</v>
      </c>
      <c r="K1453" s="39">
        <v>415</v>
      </c>
      <c r="L1453" s="56"/>
      <c r="M1453" s="34">
        <f t="shared" si="30"/>
        <v>367</v>
      </c>
      <c r="N1453" s="34">
        <f t="shared" si="31"/>
        <v>48</v>
      </c>
      <c r="O1453" s="36">
        <f t="shared" si="27"/>
        <v>0.11566265060240964</v>
      </c>
    </row>
    <row r="1454" spans="1:15" x14ac:dyDescent="0.25">
      <c r="A1454" s="39">
        <v>151026</v>
      </c>
      <c r="B1454" s="30" t="s">
        <v>50</v>
      </c>
      <c r="C1454" s="73" t="s">
        <v>1137</v>
      </c>
      <c r="D1454" s="44" t="s">
        <v>1426</v>
      </c>
      <c r="E1454" s="77">
        <v>155</v>
      </c>
      <c r="F1454" s="39">
        <v>163</v>
      </c>
      <c r="G1454" s="39">
        <f t="shared" si="28"/>
        <v>8</v>
      </c>
      <c r="H1454" s="39">
        <v>142</v>
      </c>
      <c r="I1454" s="39">
        <f t="shared" si="29"/>
        <v>21</v>
      </c>
      <c r="J1454" s="75">
        <v>0.1288</v>
      </c>
      <c r="K1454" s="39">
        <v>156</v>
      </c>
      <c r="L1454" s="56"/>
      <c r="M1454" s="34">
        <f t="shared" si="30"/>
        <v>142</v>
      </c>
      <c r="N1454" s="34">
        <f t="shared" si="31"/>
        <v>14</v>
      </c>
      <c r="O1454" s="36">
        <f t="shared" si="27"/>
        <v>8.9743589743589744E-2</v>
      </c>
    </row>
    <row r="1455" spans="1:15" x14ac:dyDescent="0.25">
      <c r="A1455" s="39">
        <v>151027</v>
      </c>
      <c r="B1455" s="30" t="s">
        <v>50</v>
      </c>
      <c r="C1455" s="73" t="s">
        <v>1137</v>
      </c>
      <c r="D1455" s="44" t="s">
        <v>1427</v>
      </c>
      <c r="E1455" s="77">
        <v>275</v>
      </c>
      <c r="F1455" s="39">
        <v>277</v>
      </c>
      <c r="G1455" s="39">
        <f t="shared" si="28"/>
        <v>2</v>
      </c>
      <c r="H1455" s="39">
        <v>227</v>
      </c>
      <c r="I1455" s="39">
        <f t="shared" si="29"/>
        <v>50</v>
      </c>
      <c r="J1455" s="75">
        <v>0.18049999999999999</v>
      </c>
      <c r="K1455" s="39">
        <v>268</v>
      </c>
      <c r="L1455" s="56"/>
      <c r="M1455" s="34">
        <f t="shared" si="30"/>
        <v>227</v>
      </c>
      <c r="N1455" s="34">
        <f t="shared" si="31"/>
        <v>41</v>
      </c>
      <c r="O1455" s="36">
        <f t="shared" si="27"/>
        <v>0.15298507462686567</v>
      </c>
    </row>
    <row r="1456" spans="1:15" x14ac:dyDescent="0.25">
      <c r="A1456" s="39">
        <v>151028</v>
      </c>
      <c r="B1456" s="30" t="s">
        <v>50</v>
      </c>
      <c r="C1456" s="73" t="s">
        <v>1137</v>
      </c>
      <c r="D1456" s="44" t="s">
        <v>1428</v>
      </c>
      <c r="E1456" s="77">
        <v>385</v>
      </c>
      <c r="F1456" s="39">
        <v>502</v>
      </c>
      <c r="G1456" s="39">
        <f t="shared" si="28"/>
        <v>117</v>
      </c>
      <c r="H1456" s="39">
        <v>370</v>
      </c>
      <c r="I1456" s="39">
        <f t="shared" si="29"/>
        <v>132</v>
      </c>
      <c r="J1456" s="75">
        <v>0.26290000000000002</v>
      </c>
      <c r="K1456" s="39">
        <v>503</v>
      </c>
      <c r="L1456" s="56"/>
      <c r="M1456" s="34">
        <f t="shared" si="30"/>
        <v>370</v>
      </c>
      <c r="N1456" s="34">
        <f t="shared" si="31"/>
        <v>133</v>
      </c>
      <c r="O1456" s="36">
        <f t="shared" si="27"/>
        <v>0.26441351888667991</v>
      </c>
    </row>
    <row r="1457" spans="1:15" x14ac:dyDescent="0.25">
      <c r="A1457" s="39">
        <v>151029</v>
      </c>
      <c r="B1457" s="30" t="s">
        <v>50</v>
      </c>
      <c r="C1457" s="73" t="s">
        <v>1137</v>
      </c>
      <c r="D1457" s="44" t="s">
        <v>1429</v>
      </c>
      <c r="E1457" s="77">
        <v>492</v>
      </c>
      <c r="F1457" s="39">
        <v>496</v>
      </c>
      <c r="G1457" s="39">
        <f t="shared" si="28"/>
        <v>4</v>
      </c>
      <c r="H1457" s="39">
        <v>92</v>
      </c>
      <c r="I1457" s="39">
        <f t="shared" si="29"/>
        <v>404</v>
      </c>
      <c r="J1457" s="75">
        <v>0.8145</v>
      </c>
      <c r="K1457" s="39">
        <v>490</v>
      </c>
      <c r="L1457" s="56"/>
      <c r="M1457" s="34">
        <f t="shared" si="30"/>
        <v>92</v>
      </c>
      <c r="N1457" s="34">
        <f t="shared" si="31"/>
        <v>398</v>
      </c>
      <c r="O1457" s="36">
        <f t="shared" si="27"/>
        <v>0.81224489795918364</v>
      </c>
    </row>
    <row r="1458" spans="1:15" x14ac:dyDescent="0.25">
      <c r="A1458" s="39">
        <v>151030</v>
      </c>
      <c r="B1458" s="30" t="s">
        <v>50</v>
      </c>
      <c r="C1458" s="73" t="s">
        <v>1137</v>
      </c>
      <c r="D1458" s="44" t="s">
        <v>1430</v>
      </c>
      <c r="E1458" s="77">
        <v>496</v>
      </c>
      <c r="F1458" s="39">
        <v>512</v>
      </c>
      <c r="G1458" s="39">
        <f t="shared" si="28"/>
        <v>16</v>
      </c>
      <c r="H1458" s="39">
        <v>496</v>
      </c>
      <c r="I1458" s="39">
        <f t="shared" si="29"/>
        <v>16</v>
      </c>
      <c r="J1458" s="75">
        <v>3.1300000000000001E-2</v>
      </c>
      <c r="K1458" s="39">
        <v>496</v>
      </c>
      <c r="L1458" s="56"/>
      <c r="M1458" s="34">
        <f t="shared" si="30"/>
        <v>496</v>
      </c>
      <c r="N1458" s="34">
        <f t="shared" si="31"/>
        <v>0</v>
      </c>
      <c r="O1458" s="36">
        <f t="shared" si="27"/>
        <v>0</v>
      </c>
    </row>
    <row r="1459" spans="1:15" x14ac:dyDescent="0.25">
      <c r="A1459" s="39">
        <v>151031</v>
      </c>
      <c r="B1459" s="30" t="s">
        <v>50</v>
      </c>
      <c r="C1459" s="73" t="s">
        <v>1137</v>
      </c>
      <c r="D1459" s="44" t="s">
        <v>1431</v>
      </c>
      <c r="E1459" s="77">
        <v>521</v>
      </c>
      <c r="F1459" s="39">
        <v>501</v>
      </c>
      <c r="G1459" s="39">
        <f t="shared" si="28"/>
        <v>-20</v>
      </c>
      <c r="H1459" s="39">
        <v>36</v>
      </c>
      <c r="I1459" s="39">
        <f t="shared" si="29"/>
        <v>465</v>
      </c>
      <c r="J1459" s="75">
        <v>0.92810000000000004</v>
      </c>
      <c r="K1459" s="39">
        <v>490</v>
      </c>
      <c r="L1459" s="56"/>
      <c r="M1459" s="34">
        <f t="shared" si="30"/>
        <v>36</v>
      </c>
      <c r="N1459" s="34">
        <f t="shared" si="31"/>
        <v>454</v>
      </c>
      <c r="O1459" s="36">
        <f t="shared" si="27"/>
        <v>0.92653061224489797</v>
      </c>
    </row>
    <row r="1460" spans="1:15" x14ac:dyDescent="0.25">
      <c r="A1460" s="39">
        <v>151032</v>
      </c>
      <c r="B1460" s="30" t="s">
        <v>50</v>
      </c>
      <c r="C1460" s="73" t="s">
        <v>1137</v>
      </c>
      <c r="D1460" s="44" t="s">
        <v>1432</v>
      </c>
      <c r="E1460" s="78">
        <v>1350</v>
      </c>
      <c r="F1460" s="32">
        <v>1634</v>
      </c>
      <c r="G1460" s="32">
        <f t="shared" si="28"/>
        <v>284</v>
      </c>
      <c r="H1460" s="39">
        <v>449</v>
      </c>
      <c r="I1460" s="32">
        <f t="shared" si="29"/>
        <v>1185</v>
      </c>
      <c r="J1460" s="75">
        <v>0.72519999999999996</v>
      </c>
      <c r="K1460" s="32">
        <v>1624</v>
      </c>
      <c r="L1460" s="29">
        <v>0</v>
      </c>
      <c r="M1460" s="34">
        <f t="shared" si="30"/>
        <v>449</v>
      </c>
      <c r="N1460" s="35">
        <f t="shared" si="31"/>
        <v>1175</v>
      </c>
      <c r="O1460" s="36">
        <f t="shared" si="27"/>
        <v>0.72352216748768472</v>
      </c>
    </row>
    <row r="1461" spans="1:15" x14ac:dyDescent="0.25">
      <c r="A1461" s="39">
        <v>151033</v>
      </c>
      <c r="B1461" s="30" t="s">
        <v>50</v>
      </c>
      <c r="C1461" s="73" t="s">
        <v>1137</v>
      </c>
      <c r="D1461" s="44" t="s">
        <v>1433</v>
      </c>
      <c r="E1461" s="77">
        <v>273</v>
      </c>
      <c r="F1461" s="39">
        <v>287</v>
      </c>
      <c r="G1461" s="39">
        <f t="shared" si="28"/>
        <v>14</v>
      </c>
      <c r="H1461" s="39">
        <v>250</v>
      </c>
      <c r="I1461" s="39">
        <f t="shared" si="29"/>
        <v>37</v>
      </c>
      <c r="J1461" s="75">
        <v>0.12889999999999999</v>
      </c>
      <c r="K1461" s="39">
        <v>274</v>
      </c>
      <c r="L1461" s="56"/>
      <c r="M1461" s="34">
        <f t="shared" si="30"/>
        <v>250</v>
      </c>
      <c r="N1461" s="34">
        <f t="shared" si="31"/>
        <v>24</v>
      </c>
      <c r="O1461" s="36">
        <f t="shared" si="27"/>
        <v>8.7591240875912413E-2</v>
      </c>
    </row>
    <row r="1462" spans="1:15" x14ac:dyDescent="0.25">
      <c r="A1462" s="39">
        <v>160101</v>
      </c>
      <c r="B1462" s="30" t="s">
        <v>51</v>
      </c>
      <c r="C1462" s="73" t="s">
        <v>1434</v>
      </c>
      <c r="D1462" s="44" t="s">
        <v>1435</v>
      </c>
      <c r="E1462" s="78">
        <v>2289</v>
      </c>
      <c r="F1462" s="32">
        <v>3026</v>
      </c>
      <c r="G1462" s="32">
        <f t="shared" si="28"/>
        <v>737</v>
      </c>
      <c r="H1462" s="39">
        <v>677</v>
      </c>
      <c r="I1462" s="32">
        <f t="shared" si="29"/>
        <v>2349</v>
      </c>
      <c r="J1462" s="75">
        <v>0.77629999999999999</v>
      </c>
      <c r="K1462" s="32">
        <v>2973</v>
      </c>
      <c r="L1462" s="56"/>
      <c r="M1462" s="34">
        <f t="shared" si="30"/>
        <v>677</v>
      </c>
      <c r="N1462" s="35">
        <f t="shared" si="31"/>
        <v>2296</v>
      </c>
      <c r="O1462" s="36">
        <f t="shared" si="27"/>
        <v>0.77228388832828787</v>
      </c>
    </row>
    <row r="1463" spans="1:15" x14ac:dyDescent="0.25">
      <c r="A1463" s="39">
        <v>160102</v>
      </c>
      <c r="B1463" s="30" t="s">
        <v>51</v>
      </c>
      <c r="C1463" s="73" t="s">
        <v>1434</v>
      </c>
      <c r="D1463" s="44" t="s">
        <v>1868</v>
      </c>
      <c r="E1463" s="78">
        <v>2765</v>
      </c>
      <c r="F1463" s="32">
        <v>3219</v>
      </c>
      <c r="G1463" s="32">
        <f t="shared" si="28"/>
        <v>454</v>
      </c>
      <c r="H1463" s="39">
        <v>549</v>
      </c>
      <c r="I1463" s="32">
        <f t="shared" si="29"/>
        <v>2670</v>
      </c>
      <c r="J1463" s="75">
        <v>0.82950000000000002</v>
      </c>
      <c r="K1463" s="32">
        <v>3277</v>
      </c>
      <c r="L1463" s="56"/>
      <c r="M1463" s="34">
        <f t="shared" si="30"/>
        <v>549</v>
      </c>
      <c r="N1463" s="35">
        <f t="shared" si="31"/>
        <v>2728</v>
      </c>
      <c r="O1463" s="36">
        <f t="shared" si="27"/>
        <v>0.83246872139151662</v>
      </c>
    </row>
    <row r="1464" spans="1:15" x14ac:dyDescent="0.25">
      <c r="A1464" s="39">
        <v>160103</v>
      </c>
      <c r="B1464" s="30" t="s">
        <v>51</v>
      </c>
      <c r="C1464" s="73" t="s">
        <v>1434</v>
      </c>
      <c r="D1464" s="44" t="s">
        <v>1437</v>
      </c>
      <c r="E1464" s="78">
        <v>7015</v>
      </c>
      <c r="F1464" s="32">
        <v>7780</v>
      </c>
      <c r="G1464" s="32">
        <f t="shared" si="28"/>
        <v>765</v>
      </c>
      <c r="H1464" s="32">
        <v>1305</v>
      </c>
      <c r="I1464" s="32">
        <f t="shared" si="29"/>
        <v>6475</v>
      </c>
      <c r="J1464" s="75">
        <v>0.83230000000000004</v>
      </c>
      <c r="K1464" s="32">
        <v>7137</v>
      </c>
      <c r="L1464" s="56"/>
      <c r="M1464" s="35">
        <f t="shared" si="30"/>
        <v>1305</v>
      </c>
      <c r="N1464" s="35">
        <f t="shared" si="31"/>
        <v>5832</v>
      </c>
      <c r="O1464" s="36">
        <f t="shared" si="27"/>
        <v>0.81715006305170235</v>
      </c>
    </row>
    <row r="1465" spans="1:15" x14ac:dyDescent="0.25">
      <c r="A1465" s="39">
        <v>160104</v>
      </c>
      <c r="B1465" s="30" t="s">
        <v>51</v>
      </c>
      <c r="C1465" s="73" t="s">
        <v>1434</v>
      </c>
      <c r="D1465" s="44" t="s">
        <v>1438</v>
      </c>
      <c r="E1465" s="78">
        <v>6037</v>
      </c>
      <c r="F1465" s="32">
        <v>7304</v>
      </c>
      <c r="G1465" s="32">
        <f t="shared" si="28"/>
        <v>1267</v>
      </c>
      <c r="H1465" s="32">
        <v>1796</v>
      </c>
      <c r="I1465" s="32">
        <f t="shared" si="29"/>
        <v>5508</v>
      </c>
      <c r="J1465" s="75">
        <v>0.75409999999999999</v>
      </c>
      <c r="K1465" s="32">
        <v>7139</v>
      </c>
      <c r="L1465" s="56"/>
      <c r="M1465" s="35">
        <f t="shared" si="30"/>
        <v>1796</v>
      </c>
      <c r="N1465" s="35">
        <f t="shared" si="31"/>
        <v>5343</v>
      </c>
      <c r="O1465" s="36">
        <f t="shared" si="27"/>
        <v>0.74842414904048182</v>
      </c>
    </row>
    <row r="1466" spans="1:15" x14ac:dyDescent="0.25">
      <c r="A1466" s="39">
        <v>160105</v>
      </c>
      <c r="B1466" s="30" t="s">
        <v>51</v>
      </c>
      <c r="C1466" s="73" t="s">
        <v>1434</v>
      </c>
      <c r="D1466" s="44" t="s">
        <v>1439</v>
      </c>
      <c r="E1466" s="78">
        <v>7320</v>
      </c>
      <c r="F1466" s="32">
        <v>8680</v>
      </c>
      <c r="G1466" s="32">
        <f t="shared" si="28"/>
        <v>1360</v>
      </c>
      <c r="H1466" s="32">
        <v>2452</v>
      </c>
      <c r="I1466" s="32">
        <f t="shared" si="29"/>
        <v>6228</v>
      </c>
      <c r="J1466" s="75">
        <v>0.71750000000000003</v>
      </c>
      <c r="K1466" s="32">
        <v>8546</v>
      </c>
      <c r="L1466" s="56"/>
      <c r="M1466" s="35">
        <f t="shared" si="30"/>
        <v>2452</v>
      </c>
      <c r="N1466" s="35">
        <f t="shared" si="31"/>
        <v>6094</v>
      </c>
      <c r="O1466" s="36">
        <f t="shared" si="27"/>
        <v>0.71308214369295575</v>
      </c>
    </row>
    <row r="1467" spans="1:15" x14ac:dyDescent="0.25">
      <c r="A1467" s="39">
        <v>160106</v>
      </c>
      <c r="B1467" s="30" t="s">
        <v>51</v>
      </c>
      <c r="C1467" s="73" t="s">
        <v>1434</v>
      </c>
      <c r="D1467" s="44" t="s">
        <v>1440</v>
      </c>
      <c r="E1467" s="78">
        <v>7404</v>
      </c>
      <c r="F1467" s="32">
        <v>8499</v>
      </c>
      <c r="G1467" s="32">
        <f t="shared" si="28"/>
        <v>1095</v>
      </c>
      <c r="H1467" s="39">
        <v>943</v>
      </c>
      <c r="I1467" s="32">
        <f t="shared" si="29"/>
        <v>7556</v>
      </c>
      <c r="J1467" s="75">
        <v>0.88900000000000001</v>
      </c>
      <c r="K1467" s="32">
        <v>8392</v>
      </c>
      <c r="L1467" s="56"/>
      <c r="M1467" s="34">
        <f t="shared" si="30"/>
        <v>943</v>
      </c>
      <c r="N1467" s="35">
        <f t="shared" si="31"/>
        <v>7449</v>
      </c>
      <c r="O1467" s="36">
        <f t="shared" si="27"/>
        <v>0.88763107721639656</v>
      </c>
    </row>
    <row r="1468" spans="1:15" x14ac:dyDescent="0.25">
      <c r="A1468" s="39">
        <v>160107</v>
      </c>
      <c r="B1468" s="30" t="s">
        <v>51</v>
      </c>
      <c r="C1468" s="73" t="s">
        <v>1434</v>
      </c>
      <c r="D1468" s="44" t="s">
        <v>1441</v>
      </c>
      <c r="E1468" s="78">
        <v>11056</v>
      </c>
      <c r="F1468" s="32">
        <v>14204</v>
      </c>
      <c r="G1468" s="32">
        <f t="shared" si="28"/>
        <v>3148</v>
      </c>
      <c r="H1468" s="32">
        <v>1878</v>
      </c>
      <c r="I1468" s="32">
        <f t="shared" si="29"/>
        <v>12326</v>
      </c>
      <c r="J1468" s="75">
        <v>0</v>
      </c>
      <c r="K1468" s="32">
        <v>14370</v>
      </c>
      <c r="L1468" s="56"/>
      <c r="M1468" s="35">
        <f t="shared" si="30"/>
        <v>1878</v>
      </c>
      <c r="N1468" s="35">
        <f t="shared" si="31"/>
        <v>12492</v>
      </c>
      <c r="O1468" s="36">
        <f t="shared" si="27"/>
        <v>0.86931106471816288</v>
      </c>
    </row>
    <row r="1469" spans="1:15" x14ac:dyDescent="0.25">
      <c r="A1469" s="39">
        <v>160108</v>
      </c>
      <c r="B1469" s="30" t="s">
        <v>51</v>
      </c>
      <c r="C1469" s="73" t="s">
        <v>1434</v>
      </c>
      <c r="D1469" s="44" t="s">
        <v>1442</v>
      </c>
      <c r="E1469" s="78">
        <v>5662</v>
      </c>
      <c r="F1469" s="32">
        <v>6812</v>
      </c>
      <c r="G1469" s="32">
        <f t="shared" si="28"/>
        <v>1150</v>
      </c>
      <c r="H1469" s="32">
        <v>3017</v>
      </c>
      <c r="I1469" s="32">
        <f t="shared" si="29"/>
        <v>3795</v>
      </c>
      <c r="J1469" s="75">
        <v>0.55710000000000004</v>
      </c>
      <c r="K1469" s="32">
        <v>6760</v>
      </c>
      <c r="L1469" s="56"/>
      <c r="M1469" s="35">
        <f t="shared" si="30"/>
        <v>3017</v>
      </c>
      <c r="N1469" s="35">
        <f t="shared" si="31"/>
        <v>3743</v>
      </c>
      <c r="O1469" s="36">
        <f t="shared" si="27"/>
        <v>0.55369822485207099</v>
      </c>
    </row>
    <row r="1470" spans="1:15" x14ac:dyDescent="0.25">
      <c r="A1470" s="39">
        <v>160110</v>
      </c>
      <c r="B1470" s="30" t="s">
        <v>51</v>
      </c>
      <c r="C1470" s="73" t="s">
        <v>1434</v>
      </c>
      <c r="D1470" s="44" t="s">
        <v>1869</v>
      </c>
      <c r="E1470" s="78">
        <v>3959</v>
      </c>
      <c r="F1470" s="32">
        <v>5045</v>
      </c>
      <c r="G1470" s="32">
        <f t="shared" si="28"/>
        <v>1086</v>
      </c>
      <c r="H1470" s="39">
        <v>247</v>
      </c>
      <c r="I1470" s="32">
        <f t="shared" si="29"/>
        <v>4798</v>
      </c>
      <c r="J1470" s="75">
        <v>0.95099999999999996</v>
      </c>
      <c r="K1470" s="32">
        <v>5061</v>
      </c>
      <c r="L1470" s="56"/>
      <c r="M1470" s="34">
        <f t="shared" si="30"/>
        <v>247</v>
      </c>
      <c r="N1470" s="35">
        <f t="shared" si="31"/>
        <v>4814</v>
      </c>
      <c r="O1470" s="36">
        <f t="shared" si="27"/>
        <v>0.95119541592570633</v>
      </c>
    </row>
    <row r="1471" spans="1:15" x14ac:dyDescent="0.25">
      <c r="A1471" s="39">
        <v>160112</v>
      </c>
      <c r="B1471" s="30" t="s">
        <v>51</v>
      </c>
      <c r="C1471" s="73" t="s">
        <v>1434</v>
      </c>
      <c r="D1471" s="44" t="s">
        <v>601</v>
      </c>
      <c r="E1471" s="78">
        <v>7674</v>
      </c>
      <c r="F1471" s="32">
        <v>8466</v>
      </c>
      <c r="G1471" s="32">
        <f t="shared" si="28"/>
        <v>792</v>
      </c>
      <c r="H1471" s="32">
        <v>2275</v>
      </c>
      <c r="I1471" s="32">
        <f t="shared" si="29"/>
        <v>6191</v>
      </c>
      <c r="J1471" s="75">
        <v>0.73129999999999995</v>
      </c>
      <c r="K1471" s="32">
        <v>8205</v>
      </c>
      <c r="L1471" s="56"/>
      <c r="M1471" s="35">
        <f t="shared" si="30"/>
        <v>2275</v>
      </c>
      <c r="N1471" s="35">
        <f t="shared" si="31"/>
        <v>5930</v>
      </c>
      <c r="O1471" s="36">
        <f t="shared" si="27"/>
        <v>0.72273004265691654</v>
      </c>
    </row>
    <row r="1472" spans="1:15" x14ac:dyDescent="0.25">
      <c r="A1472" s="39">
        <v>160113</v>
      </c>
      <c r="B1472" s="30" t="s">
        <v>51</v>
      </c>
      <c r="C1472" s="73" t="s">
        <v>1434</v>
      </c>
      <c r="D1472" s="44" t="s">
        <v>522</v>
      </c>
      <c r="E1472" s="78">
        <v>13994</v>
      </c>
      <c r="F1472" s="32">
        <v>15767</v>
      </c>
      <c r="G1472" s="32">
        <f t="shared" si="28"/>
        <v>1773</v>
      </c>
      <c r="H1472" s="32">
        <v>6900</v>
      </c>
      <c r="I1472" s="32">
        <f t="shared" si="29"/>
        <v>8867</v>
      </c>
      <c r="J1472" s="75">
        <v>0</v>
      </c>
      <c r="K1472" s="32">
        <v>15820</v>
      </c>
      <c r="L1472" s="56"/>
      <c r="M1472" s="35">
        <f t="shared" si="30"/>
        <v>6900</v>
      </c>
      <c r="N1472" s="35">
        <f t="shared" si="31"/>
        <v>8920</v>
      </c>
      <c r="O1472" s="36">
        <f t="shared" si="27"/>
        <v>0.5638432364096081</v>
      </c>
    </row>
    <row r="1473" spans="1:15" x14ac:dyDescent="0.25">
      <c r="A1473" s="39">
        <v>160201</v>
      </c>
      <c r="B1473" s="30" t="s">
        <v>51</v>
      </c>
      <c r="C1473" s="73" t="s">
        <v>1444</v>
      </c>
      <c r="D1473" s="44" t="s">
        <v>1445</v>
      </c>
      <c r="E1473" s="78">
        <v>16025</v>
      </c>
      <c r="F1473" s="32">
        <v>18671</v>
      </c>
      <c r="G1473" s="32">
        <f t="shared" si="28"/>
        <v>2646</v>
      </c>
      <c r="H1473" s="32">
        <v>3275</v>
      </c>
      <c r="I1473" s="32">
        <f t="shared" si="29"/>
        <v>15396</v>
      </c>
      <c r="J1473" s="75">
        <v>0.8246</v>
      </c>
      <c r="K1473" s="32">
        <v>18795</v>
      </c>
      <c r="L1473" s="29">
        <v>0</v>
      </c>
      <c r="M1473" s="35">
        <f t="shared" si="30"/>
        <v>3275</v>
      </c>
      <c r="N1473" s="35">
        <f t="shared" si="31"/>
        <v>15520</v>
      </c>
      <c r="O1473" s="36">
        <f t="shared" si="27"/>
        <v>0.82575152966214416</v>
      </c>
    </row>
    <row r="1474" spans="1:15" x14ac:dyDescent="0.25">
      <c r="A1474" s="39">
        <v>160202</v>
      </c>
      <c r="B1474" s="30" t="s">
        <v>51</v>
      </c>
      <c r="C1474" s="73" t="s">
        <v>1444</v>
      </c>
      <c r="D1474" s="44" t="s">
        <v>1446</v>
      </c>
      <c r="E1474" s="78">
        <v>13638</v>
      </c>
      <c r="F1474" s="32">
        <v>16738</v>
      </c>
      <c r="G1474" s="32">
        <f t="shared" si="28"/>
        <v>3100</v>
      </c>
      <c r="H1474" s="32">
        <v>4110</v>
      </c>
      <c r="I1474" s="32">
        <f t="shared" si="29"/>
        <v>12628</v>
      </c>
      <c r="J1474" s="75">
        <v>0.75449999999999995</v>
      </c>
      <c r="K1474" s="32">
        <v>17006</v>
      </c>
      <c r="L1474" s="29">
        <v>688</v>
      </c>
      <c r="M1474" s="35">
        <f t="shared" si="30"/>
        <v>4798</v>
      </c>
      <c r="N1474" s="35">
        <f t="shared" si="31"/>
        <v>12208</v>
      </c>
      <c r="O1474" s="36">
        <f t="shared" si="27"/>
        <v>0.71786428319416673</v>
      </c>
    </row>
    <row r="1475" spans="1:15" x14ac:dyDescent="0.25">
      <c r="A1475" s="39">
        <v>160205</v>
      </c>
      <c r="B1475" s="30" t="s">
        <v>51</v>
      </c>
      <c r="C1475" s="73" t="s">
        <v>1444</v>
      </c>
      <c r="D1475" s="44" t="s">
        <v>1447</v>
      </c>
      <c r="E1475" s="78">
        <v>1320</v>
      </c>
      <c r="F1475" s="32">
        <v>1287</v>
      </c>
      <c r="G1475" s="32">
        <f t="shared" si="28"/>
        <v>-33</v>
      </c>
      <c r="H1475" s="39">
        <v>62</v>
      </c>
      <c r="I1475" s="32">
        <f t="shared" si="29"/>
        <v>1225</v>
      </c>
      <c r="J1475" s="75">
        <v>0.95179999999999998</v>
      </c>
      <c r="K1475" s="39">
        <v>987</v>
      </c>
      <c r="L1475" s="56"/>
      <c r="M1475" s="34">
        <f t="shared" si="30"/>
        <v>62</v>
      </c>
      <c r="N1475" s="34">
        <f t="shared" si="31"/>
        <v>925</v>
      </c>
      <c r="O1475" s="36">
        <f t="shared" si="27"/>
        <v>0.9371833839918946</v>
      </c>
    </row>
    <row r="1476" spans="1:15" x14ac:dyDescent="0.25">
      <c r="A1476" s="39">
        <v>160206</v>
      </c>
      <c r="B1476" s="30" t="s">
        <v>51</v>
      </c>
      <c r="C1476" s="73" t="s">
        <v>1444</v>
      </c>
      <c r="D1476" s="44" t="s">
        <v>1256</v>
      </c>
      <c r="E1476" s="78">
        <v>4698</v>
      </c>
      <c r="F1476" s="32">
        <v>5475</v>
      </c>
      <c r="G1476" s="32">
        <f t="shared" si="28"/>
        <v>777</v>
      </c>
      <c r="H1476" s="39">
        <v>288</v>
      </c>
      <c r="I1476" s="32">
        <f t="shared" si="29"/>
        <v>5187</v>
      </c>
      <c r="J1476" s="75">
        <v>0.94740000000000002</v>
      </c>
      <c r="K1476" s="32">
        <v>5427</v>
      </c>
      <c r="L1476" s="56"/>
      <c r="M1476" s="34">
        <f t="shared" si="30"/>
        <v>288</v>
      </c>
      <c r="N1476" s="35">
        <f t="shared" si="31"/>
        <v>5139</v>
      </c>
      <c r="O1476" s="36">
        <f t="shared" si="27"/>
        <v>0.94693200663349919</v>
      </c>
    </row>
    <row r="1477" spans="1:15" x14ac:dyDescent="0.25">
      <c r="A1477" s="39">
        <v>160210</v>
      </c>
      <c r="B1477" s="30" t="s">
        <v>51</v>
      </c>
      <c r="C1477" s="73" t="s">
        <v>1444</v>
      </c>
      <c r="D1477" s="44" t="s">
        <v>252</v>
      </c>
      <c r="E1477" s="78">
        <v>3910</v>
      </c>
      <c r="F1477" s="32">
        <v>4260</v>
      </c>
      <c r="G1477" s="32">
        <f t="shared" si="28"/>
        <v>350</v>
      </c>
      <c r="H1477" s="39">
        <v>681</v>
      </c>
      <c r="I1477" s="32">
        <f t="shared" si="29"/>
        <v>3579</v>
      </c>
      <c r="J1477" s="75">
        <v>0.84009999999999996</v>
      </c>
      <c r="K1477" s="32">
        <v>4273</v>
      </c>
      <c r="L1477" s="56"/>
      <c r="M1477" s="34">
        <f t="shared" si="30"/>
        <v>681</v>
      </c>
      <c r="N1477" s="35">
        <f t="shared" si="31"/>
        <v>3592</v>
      </c>
      <c r="O1477" s="36">
        <f t="shared" si="27"/>
        <v>0.84062719400889307</v>
      </c>
    </row>
    <row r="1478" spans="1:15" x14ac:dyDescent="0.25">
      <c r="A1478" s="39">
        <v>160211</v>
      </c>
      <c r="B1478" s="30" t="s">
        <v>51</v>
      </c>
      <c r="C1478" s="73" t="s">
        <v>1444</v>
      </c>
      <c r="D1478" s="44" t="s">
        <v>1448</v>
      </c>
      <c r="E1478" s="78">
        <v>5450</v>
      </c>
      <c r="F1478" s="32">
        <v>6194</v>
      </c>
      <c r="G1478" s="32">
        <f t="shared" si="28"/>
        <v>744</v>
      </c>
      <c r="H1478" s="32">
        <v>1547</v>
      </c>
      <c r="I1478" s="32">
        <f t="shared" si="29"/>
        <v>4647</v>
      </c>
      <c r="J1478" s="75">
        <v>0.75019999999999998</v>
      </c>
      <c r="K1478" s="32">
        <v>6219</v>
      </c>
      <c r="L1478" s="56"/>
      <c r="M1478" s="35">
        <f t="shared" si="30"/>
        <v>1547</v>
      </c>
      <c r="N1478" s="35">
        <f t="shared" si="31"/>
        <v>4672</v>
      </c>
      <c r="O1478" s="36">
        <f t="shared" si="27"/>
        <v>0.75124618105804797</v>
      </c>
    </row>
    <row r="1479" spans="1:15" x14ac:dyDescent="0.25">
      <c r="A1479" s="39">
        <v>160301</v>
      </c>
      <c r="B1479" s="30" t="s">
        <v>51</v>
      </c>
      <c r="C1479" s="73" t="s">
        <v>51</v>
      </c>
      <c r="D1479" s="44" t="s">
        <v>1449</v>
      </c>
      <c r="E1479" s="78">
        <v>10024</v>
      </c>
      <c r="F1479" s="32">
        <v>10779</v>
      </c>
      <c r="G1479" s="32">
        <f t="shared" si="28"/>
        <v>755</v>
      </c>
      <c r="H1479" s="32">
        <v>3754</v>
      </c>
      <c r="I1479" s="32">
        <f t="shared" si="29"/>
        <v>7025</v>
      </c>
      <c r="J1479" s="75">
        <v>0.65169999999999995</v>
      </c>
      <c r="K1479" s="32">
        <v>10467</v>
      </c>
      <c r="L1479" s="56"/>
      <c r="M1479" s="35">
        <f t="shared" si="30"/>
        <v>3754</v>
      </c>
      <c r="N1479" s="35">
        <f t="shared" si="31"/>
        <v>6713</v>
      </c>
      <c r="O1479" s="36">
        <f t="shared" si="27"/>
        <v>0.64134900162415209</v>
      </c>
    </row>
    <row r="1480" spans="1:15" x14ac:dyDescent="0.25">
      <c r="A1480" s="39">
        <v>160302</v>
      </c>
      <c r="B1480" s="30" t="s">
        <v>51</v>
      </c>
      <c r="C1480" s="73" t="s">
        <v>51</v>
      </c>
      <c r="D1480" s="44" t="s">
        <v>1450</v>
      </c>
      <c r="E1480" s="78">
        <v>5613</v>
      </c>
      <c r="F1480" s="32">
        <v>6355</v>
      </c>
      <c r="G1480" s="32">
        <f t="shared" si="28"/>
        <v>742</v>
      </c>
      <c r="H1480" s="32">
        <v>2711</v>
      </c>
      <c r="I1480" s="32">
        <f t="shared" si="29"/>
        <v>3644</v>
      </c>
      <c r="J1480" s="75">
        <v>0.57340000000000002</v>
      </c>
      <c r="K1480" s="32">
        <v>6276</v>
      </c>
      <c r="L1480" s="29">
        <v>0</v>
      </c>
      <c r="M1480" s="35">
        <f t="shared" si="30"/>
        <v>2711</v>
      </c>
      <c r="N1480" s="35">
        <f t="shared" si="31"/>
        <v>3565</v>
      </c>
      <c r="O1480" s="36">
        <f t="shared" si="27"/>
        <v>0.56803696622052258</v>
      </c>
    </row>
    <row r="1481" spans="1:15" x14ac:dyDescent="0.25">
      <c r="A1481" s="39">
        <v>160303</v>
      </c>
      <c r="B1481" s="30" t="s">
        <v>51</v>
      </c>
      <c r="C1481" s="73" t="s">
        <v>51</v>
      </c>
      <c r="D1481" s="44" t="s">
        <v>1451</v>
      </c>
      <c r="E1481" s="78">
        <v>6250</v>
      </c>
      <c r="F1481" s="32">
        <v>7549</v>
      </c>
      <c r="G1481" s="32">
        <f t="shared" si="28"/>
        <v>1299</v>
      </c>
      <c r="H1481" s="32">
        <v>3502</v>
      </c>
      <c r="I1481" s="32">
        <f t="shared" si="29"/>
        <v>4047</v>
      </c>
      <c r="J1481" s="75">
        <v>0.53610000000000002</v>
      </c>
      <c r="K1481" s="32">
        <v>7568</v>
      </c>
      <c r="L1481" s="56"/>
      <c r="M1481" s="35">
        <f t="shared" si="30"/>
        <v>3502</v>
      </c>
      <c r="N1481" s="35">
        <f t="shared" si="31"/>
        <v>4066</v>
      </c>
      <c r="O1481" s="36">
        <f t="shared" si="27"/>
        <v>0.53726215644820297</v>
      </c>
    </row>
    <row r="1482" spans="1:15" x14ac:dyDescent="0.25">
      <c r="A1482" s="39">
        <v>160304</v>
      </c>
      <c r="B1482" s="30" t="s">
        <v>51</v>
      </c>
      <c r="C1482" s="73" t="s">
        <v>51</v>
      </c>
      <c r="D1482" s="44" t="s">
        <v>1452</v>
      </c>
      <c r="E1482" s="78">
        <v>8184</v>
      </c>
      <c r="F1482" s="32">
        <v>10466</v>
      </c>
      <c r="G1482" s="32">
        <f t="shared" si="28"/>
        <v>2282</v>
      </c>
      <c r="H1482" s="32">
        <v>3863</v>
      </c>
      <c r="I1482" s="32">
        <f t="shared" si="29"/>
        <v>6603</v>
      </c>
      <c r="J1482" s="75">
        <v>0</v>
      </c>
      <c r="K1482" s="32">
        <v>10789</v>
      </c>
      <c r="L1482" s="29">
        <v>4932</v>
      </c>
      <c r="M1482" s="35">
        <f t="shared" si="30"/>
        <v>8795</v>
      </c>
      <c r="N1482" s="35">
        <f t="shared" si="31"/>
        <v>1994</v>
      </c>
      <c r="O1482" s="36">
        <f t="shared" si="27"/>
        <v>0.1848178700528316</v>
      </c>
    </row>
    <row r="1483" spans="1:15" x14ac:dyDescent="0.25">
      <c r="A1483" s="39">
        <v>160305</v>
      </c>
      <c r="B1483" s="30" t="s">
        <v>51</v>
      </c>
      <c r="C1483" s="73" t="s">
        <v>51</v>
      </c>
      <c r="D1483" s="44" t="s">
        <v>1453</v>
      </c>
      <c r="E1483" s="78">
        <v>11389</v>
      </c>
      <c r="F1483" s="32">
        <v>13556</v>
      </c>
      <c r="G1483" s="32">
        <f t="shared" si="28"/>
        <v>2167</v>
      </c>
      <c r="H1483" s="32">
        <v>6888</v>
      </c>
      <c r="I1483" s="32">
        <f t="shared" si="29"/>
        <v>6668</v>
      </c>
      <c r="J1483" s="75">
        <v>0</v>
      </c>
      <c r="K1483" s="32">
        <v>13751</v>
      </c>
      <c r="L1483" s="29">
        <v>921</v>
      </c>
      <c r="M1483" s="35">
        <f t="shared" si="30"/>
        <v>7809</v>
      </c>
      <c r="N1483" s="35">
        <f t="shared" si="31"/>
        <v>5942</v>
      </c>
      <c r="O1483" s="36">
        <f t="shared" si="27"/>
        <v>0.43211402807068577</v>
      </c>
    </row>
    <row r="1484" spans="1:15" x14ac:dyDescent="0.25">
      <c r="A1484" s="39">
        <v>160401</v>
      </c>
      <c r="B1484" s="30" t="s">
        <v>51</v>
      </c>
      <c r="C1484" s="73" t="s">
        <v>1454</v>
      </c>
      <c r="D1484" s="44" t="s">
        <v>1455</v>
      </c>
      <c r="E1484" s="78">
        <v>10056</v>
      </c>
      <c r="F1484" s="32">
        <v>12855</v>
      </c>
      <c r="G1484" s="32">
        <f t="shared" si="28"/>
        <v>2799</v>
      </c>
      <c r="H1484" s="32">
        <v>2834</v>
      </c>
      <c r="I1484" s="32">
        <f t="shared" si="29"/>
        <v>10021</v>
      </c>
      <c r="J1484" s="75">
        <v>0.77949999999999997</v>
      </c>
      <c r="K1484" s="32">
        <v>13005</v>
      </c>
      <c r="L1484" s="56"/>
      <c r="M1484" s="35">
        <f t="shared" si="30"/>
        <v>2834</v>
      </c>
      <c r="N1484" s="35">
        <f t="shared" si="31"/>
        <v>10171</v>
      </c>
      <c r="O1484" s="36">
        <f t="shared" si="27"/>
        <v>0.78208381391772397</v>
      </c>
    </row>
    <row r="1485" spans="1:15" x14ac:dyDescent="0.25">
      <c r="A1485" s="39">
        <v>160402</v>
      </c>
      <c r="B1485" s="30" t="s">
        <v>51</v>
      </c>
      <c r="C1485" s="73" t="s">
        <v>1454</v>
      </c>
      <c r="D1485" s="44" t="s">
        <v>1456</v>
      </c>
      <c r="E1485" s="78">
        <v>7003</v>
      </c>
      <c r="F1485" s="32">
        <v>8683</v>
      </c>
      <c r="G1485" s="32">
        <f t="shared" si="28"/>
        <v>1680</v>
      </c>
      <c r="H1485" s="32">
        <v>2097</v>
      </c>
      <c r="I1485" s="32">
        <f t="shared" si="29"/>
        <v>6586</v>
      </c>
      <c r="J1485" s="75">
        <v>0</v>
      </c>
      <c r="K1485" s="32">
        <v>8562</v>
      </c>
      <c r="L1485" s="56"/>
      <c r="M1485" s="35">
        <f t="shared" si="30"/>
        <v>2097</v>
      </c>
      <c r="N1485" s="35">
        <f t="shared" si="31"/>
        <v>6465</v>
      </c>
      <c r="O1485" s="36">
        <f t="shared" si="27"/>
        <v>0.75508058864751226</v>
      </c>
    </row>
    <row r="1486" spans="1:15" x14ac:dyDescent="0.25">
      <c r="A1486" s="39">
        <v>160403</v>
      </c>
      <c r="B1486" s="30" t="s">
        <v>51</v>
      </c>
      <c r="C1486" s="73" t="s">
        <v>1454</v>
      </c>
      <c r="D1486" s="44" t="s">
        <v>1457</v>
      </c>
      <c r="E1486" s="78">
        <v>8064</v>
      </c>
      <c r="F1486" s="32">
        <v>10054</v>
      </c>
      <c r="G1486" s="32">
        <f t="shared" si="28"/>
        <v>1990</v>
      </c>
      <c r="H1486" s="32">
        <v>2251</v>
      </c>
      <c r="I1486" s="32">
        <f t="shared" si="29"/>
        <v>7803</v>
      </c>
      <c r="J1486" s="75">
        <v>0</v>
      </c>
      <c r="K1486" s="32">
        <v>10041</v>
      </c>
      <c r="L1486" s="56"/>
      <c r="M1486" s="35">
        <f t="shared" si="30"/>
        <v>2251</v>
      </c>
      <c r="N1486" s="35">
        <f t="shared" si="31"/>
        <v>7790</v>
      </c>
      <c r="O1486" s="36">
        <f t="shared" si="27"/>
        <v>0.77581914151976894</v>
      </c>
    </row>
    <row r="1487" spans="1:15" x14ac:dyDescent="0.25">
      <c r="A1487" s="39">
        <v>160404</v>
      </c>
      <c r="B1487" s="30" t="s">
        <v>51</v>
      </c>
      <c r="C1487" s="73" t="s">
        <v>1454</v>
      </c>
      <c r="D1487" s="44" t="s">
        <v>732</v>
      </c>
      <c r="E1487" s="78">
        <v>7292</v>
      </c>
      <c r="F1487" s="32">
        <v>9520</v>
      </c>
      <c r="G1487" s="32">
        <f t="shared" si="28"/>
        <v>2228</v>
      </c>
      <c r="H1487" s="32">
        <v>1049</v>
      </c>
      <c r="I1487" s="32">
        <f t="shared" si="29"/>
        <v>8471</v>
      </c>
      <c r="J1487" s="75">
        <v>0.88980000000000004</v>
      </c>
      <c r="K1487" s="32">
        <v>9734</v>
      </c>
      <c r="L1487" s="56"/>
      <c r="M1487" s="35">
        <f t="shared" si="30"/>
        <v>1049</v>
      </c>
      <c r="N1487" s="35">
        <f t="shared" si="31"/>
        <v>8685</v>
      </c>
      <c r="O1487" s="36">
        <f t="shared" si="27"/>
        <v>0.89223340867063905</v>
      </c>
    </row>
    <row r="1488" spans="1:15" x14ac:dyDescent="0.25">
      <c r="A1488" s="39">
        <v>160501</v>
      </c>
      <c r="B1488" s="30" t="s">
        <v>51</v>
      </c>
      <c r="C1488" s="73" t="s">
        <v>1458</v>
      </c>
      <c r="D1488" s="44" t="s">
        <v>1458</v>
      </c>
      <c r="E1488" s="78">
        <v>2293</v>
      </c>
      <c r="F1488" s="32">
        <v>2407</v>
      </c>
      <c r="G1488" s="32">
        <f t="shared" si="28"/>
        <v>114</v>
      </c>
      <c r="H1488" s="39">
        <v>779</v>
      </c>
      <c r="I1488" s="32">
        <f t="shared" si="29"/>
        <v>1628</v>
      </c>
      <c r="J1488" s="75">
        <v>0.6764</v>
      </c>
      <c r="K1488" s="32">
        <v>2260</v>
      </c>
      <c r="L1488" s="56"/>
      <c r="M1488" s="34">
        <f t="shared" si="30"/>
        <v>779</v>
      </c>
      <c r="N1488" s="35">
        <f t="shared" si="31"/>
        <v>1481</v>
      </c>
      <c r="O1488" s="36">
        <f t="shared" si="27"/>
        <v>0.65530973451327434</v>
      </c>
    </row>
    <row r="1489" spans="1:15" x14ac:dyDescent="0.25">
      <c r="A1489" s="39">
        <v>160502</v>
      </c>
      <c r="B1489" s="30" t="s">
        <v>51</v>
      </c>
      <c r="C1489" s="73" t="s">
        <v>1458</v>
      </c>
      <c r="D1489" s="44" t="s">
        <v>1459</v>
      </c>
      <c r="E1489" s="78">
        <v>1376</v>
      </c>
      <c r="F1489" s="32">
        <v>1654</v>
      </c>
      <c r="G1489" s="32">
        <f t="shared" si="28"/>
        <v>278</v>
      </c>
      <c r="H1489" s="39">
        <v>583</v>
      </c>
      <c r="I1489" s="32">
        <f t="shared" si="29"/>
        <v>1071</v>
      </c>
      <c r="J1489" s="75">
        <v>0</v>
      </c>
      <c r="K1489" s="32">
        <v>1631</v>
      </c>
      <c r="L1489" s="56"/>
      <c r="M1489" s="34">
        <f t="shared" si="30"/>
        <v>583</v>
      </c>
      <c r="N1489" s="35">
        <f t="shared" si="31"/>
        <v>1048</v>
      </c>
      <c r="O1489" s="36">
        <f t="shared" si="27"/>
        <v>0.6425505824647455</v>
      </c>
    </row>
    <row r="1490" spans="1:15" x14ac:dyDescent="0.25">
      <c r="A1490" s="39">
        <v>160503</v>
      </c>
      <c r="B1490" s="30" t="s">
        <v>51</v>
      </c>
      <c r="C1490" s="73" t="s">
        <v>1458</v>
      </c>
      <c r="D1490" s="44" t="s">
        <v>1460</v>
      </c>
      <c r="E1490" s="78">
        <v>2264</v>
      </c>
      <c r="F1490" s="32">
        <v>2514</v>
      </c>
      <c r="G1490" s="32">
        <f t="shared" si="28"/>
        <v>250</v>
      </c>
      <c r="H1490" s="39">
        <v>658</v>
      </c>
      <c r="I1490" s="32">
        <f t="shared" si="29"/>
        <v>1856</v>
      </c>
      <c r="J1490" s="75">
        <v>0.73829999999999996</v>
      </c>
      <c r="K1490" s="32">
        <v>2417</v>
      </c>
      <c r="L1490" s="56"/>
      <c r="M1490" s="34">
        <f t="shared" si="30"/>
        <v>658</v>
      </c>
      <c r="N1490" s="35">
        <f t="shared" si="31"/>
        <v>1759</v>
      </c>
      <c r="O1490" s="36">
        <f t="shared" si="27"/>
        <v>0.72776168804302854</v>
      </c>
    </row>
    <row r="1491" spans="1:15" x14ac:dyDescent="0.25">
      <c r="A1491" s="39">
        <v>160504</v>
      </c>
      <c r="B1491" s="30" t="s">
        <v>51</v>
      </c>
      <c r="C1491" s="73" t="s">
        <v>1458</v>
      </c>
      <c r="D1491" s="44" t="s">
        <v>1461</v>
      </c>
      <c r="E1491" s="78">
        <v>5728</v>
      </c>
      <c r="F1491" s="32">
        <v>6865</v>
      </c>
      <c r="G1491" s="32">
        <f t="shared" si="28"/>
        <v>1137</v>
      </c>
      <c r="H1491" s="32">
        <v>2508</v>
      </c>
      <c r="I1491" s="32">
        <f t="shared" si="29"/>
        <v>4357</v>
      </c>
      <c r="J1491" s="75">
        <v>0</v>
      </c>
      <c r="K1491" s="32">
        <v>6859</v>
      </c>
      <c r="L1491" s="56"/>
      <c r="M1491" s="35">
        <f t="shared" si="30"/>
        <v>2508</v>
      </c>
      <c r="N1491" s="35">
        <f t="shared" si="31"/>
        <v>4351</v>
      </c>
      <c r="O1491" s="36">
        <f t="shared" si="27"/>
        <v>0.63434903047091418</v>
      </c>
    </row>
    <row r="1492" spans="1:15" x14ac:dyDescent="0.25">
      <c r="A1492" s="39">
        <v>160505</v>
      </c>
      <c r="B1492" s="30" t="s">
        <v>51</v>
      </c>
      <c r="C1492" s="73" t="s">
        <v>1458</v>
      </c>
      <c r="D1492" s="44" t="s">
        <v>1462</v>
      </c>
      <c r="E1492" s="78">
        <v>7200</v>
      </c>
      <c r="F1492" s="32">
        <v>8608</v>
      </c>
      <c r="G1492" s="32">
        <f t="shared" si="28"/>
        <v>1408</v>
      </c>
      <c r="H1492" s="32">
        <v>2997</v>
      </c>
      <c r="I1492" s="32">
        <f t="shared" si="29"/>
        <v>5611</v>
      </c>
      <c r="J1492" s="75">
        <v>0.65180000000000005</v>
      </c>
      <c r="K1492" s="32">
        <v>8669</v>
      </c>
      <c r="L1492" s="56"/>
      <c r="M1492" s="35">
        <f t="shared" si="30"/>
        <v>2997</v>
      </c>
      <c r="N1492" s="35">
        <f t="shared" si="31"/>
        <v>5672</v>
      </c>
      <c r="O1492" s="36">
        <f t="shared" si="27"/>
        <v>0.65428538470411812</v>
      </c>
    </row>
    <row r="1493" spans="1:15" x14ac:dyDescent="0.25">
      <c r="A1493" s="39">
        <v>160506</v>
      </c>
      <c r="B1493" s="30" t="s">
        <v>51</v>
      </c>
      <c r="C1493" s="73" t="s">
        <v>1458</v>
      </c>
      <c r="D1493" s="44" t="s">
        <v>1463</v>
      </c>
      <c r="E1493" s="78">
        <v>4202</v>
      </c>
      <c r="F1493" s="32">
        <v>4670</v>
      </c>
      <c r="G1493" s="32">
        <f t="shared" si="28"/>
        <v>468</v>
      </c>
      <c r="H1493" s="32">
        <v>1465</v>
      </c>
      <c r="I1493" s="32">
        <f t="shared" si="29"/>
        <v>3205</v>
      </c>
      <c r="J1493" s="75">
        <v>0.68630000000000002</v>
      </c>
      <c r="K1493" s="32">
        <v>4617</v>
      </c>
      <c r="L1493" s="56"/>
      <c r="M1493" s="35">
        <f t="shared" si="30"/>
        <v>1465</v>
      </c>
      <c r="N1493" s="35">
        <f t="shared" si="31"/>
        <v>3152</v>
      </c>
      <c r="O1493" s="36">
        <f t="shared" si="27"/>
        <v>0.68269439029672951</v>
      </c>
    </row>
    <row r="1494" spans="1:15" x14ac:dyDescent="0.25">
      <c r="A1494" s="39">
        <v>160507</v>
      </c>
      <c r="B1494" s="30" t="s">
        <v>51</v>
      </c>
      <c r="C1494" s="73" t="s">
        <v>1458</v>
      </c>
      <c r="D1494" s="44" t="s">
        <v>1464</v>
      </c>
      <c r="E1494" s="78">
        <v>3130</v>
      </c>
      <c r="F1494" s="32">
        <v>3344</v>
      </c>
      <c r="G1494" s="32">
        <f t="shared" si="28"/>
        <v>214</v>
      </c>
      <c r="H1494" s="39">
        <v>866</v>
      </c>
      <c r="I1494" s="32">
        <f t="shared" si="29"/>
        <v>2478</v>
      </c>
      <c r="J1494" s="75">
        <v>0.74099999999999999</v>
      </c>
      <c r="K1494" s="32">
        <v>3256</v>
      </c>
      <c r="L1494" s="56"/>
      <c r="M1494" s="34">
        <f t="shared" si="30"/>
        <v>866</v>
      </c>
      <c r="N1494" s="35">
        <f t="shared" si="31"/>
        <v>2390</v>
      </c>
      <c r="O1494" s="36">
        <f t="shared" si="27"/>
        <v>0.73402948402948398</v>
      </c>
    </row>
    <row r="1495" spans="1:15" x14ac:dyDescent="0.25">
      <c r="A1495" s="39">
        <v>160508</v>
      </c>
      <c r="B1495" s="30" t="s">
        <v>51</v>
      </c>
      <c r="C1495" s="73" t="s">
        <v>1458</v>
      </c>
      <c r="D1495" s="44" t="s">
        <v>1465</v>
      </c>
      <c r="E1495" s="77">
        <v>557</v>
      </c>
      <c r="F1495" s="39">
        <v>688</v>
      </c>
      <c r="G1495" s="39">
        <f t="shared" si="28"/>
        <v>131</v>
      </c>
      <c r="H1495" s="39">
        <v>179</v>
      </c>
      <c r="I1495" s="39">
        <f t="shared" si="29"/>
        <v>509</v>
      </c>
      <c r="J1495" s="75">
        <v>0.73980000000000001</v>
      </c>
      <c r="K1495" s="39">
        <v>695</v>
      </c>
      <c r="L1495" s="56"/>
      <c r="M1495" s="34">
        <f t="shared" si="30"/>
        <v>179</v>
      </c>
      <c r="N1495" s="34">
        <f t="shared" si="31"/>
        <v>516</v>
      </c>
      <c r="O1495" s="36">
        <f t="shared" si="27"/>
        <v>0.74244604316546758</v>
      </c>
    </row>
    <row r="1496" spans="1:15" x14ac:dyDescent="0.25">
      <c r="A1496" s="39">
        <v>160509</v>
      </c>
      <c r="B1496" s="30" t="s">
        <v>51</v>
      </c>
      <c r="C1496" s="73" t="s">
        <v>1458</v>
      </c>
      <c r="D1496" s="44" t="s">
        <v>1466</v>
      </c>
      <c r="E1496" s="77">
        <v>762</v>
      </c>
      <c r="F1496" s="39">
        <v>959</v>
      </c>
      <c r="G1496" s="39">
        <f t="shared" si="28"/>
        <v>197</v>
      </c>
      <c r="H1496" s="39">
        <v>410</v>
      </c>
      <c r="I1496" s="39">
        <f t="shared" si="29"/>
        <v>549</v>
      </c>
      <c r="J1496" s="75">
        <v>0.57250000000000001</v>
      </c>
      <c r="K1496" s="39">
        <v>952</v>
      </c>
      <c r="L1496" s="56"/>
      <c r="M1496" s="34">
        <f t="shared" si="30"/>
        <v>410</v>
      </c>
      <c r="N1496" s="34">
        <f t="shared" si="31"/>
        <v>542</v>
      </c>
      <c r="O1496" s="36">
        <f t="shared" si="27"/>
        <v>0.56932773109243695</v>
      </c>
    </row>
    <row r="1497" spans="1:15" x14ac:dyDescent="0.25">
      <c r="A1497" s="39">
        <v>160510</v>
      </c>
      <c r="B1497" s="30" t="s">
        <v>51</v>
      </c>
      <c r="C1497" s="73" t="s">
        <v>1458</v>
      </c>
      <c r="D1497" s="44" t="s">
        <v>1467</v>
      </c>
      <c r="E1497" s="78">
        <v>947</v>
      </c>
      <c r="F1497" s="32">
        <v>1170</v>
      </c>
      <c r="G1497" s="32">
        <f t="shared" si="28"/>
        <v>223</v>
      </c>
      <c r="H1497" s="39">
        <v>344</v>
      </c>
      <c r="I1497" s="32">
        <f t="shared" si="29"/>
        <v>826</v>
      </c>
      <c r="J1497" s="75">
        <v>0.70599999999999996</v>
      </c>
      <c r="K1497" s="32">
        <v>1113</v>
      </c>
      <c r="L1497" s="56"/>
      <c r="M1497" s="34">
        <f t="shared" si="30"/>
        <v>344</v>
      </c>
      <c r="N1497" s="35">
        <f t="shared" si="31"/>
        <v>769</v>
      </c>
      <c r="O1497" s="36">
        <f t="shared" si="27"/>
        <v>0.69092542677448343</v>
      </c>
    </row>
    <row r="1498" spans="1:15" x14ac:dyDescent="0.25">
      <c r="A1498" s="39">
        <v>160511</v>
      </c>
      <c r="B1498" s="30" t="s">
        <v>51</v>
      </c>
      <c r="C1498" s="73" t="s">
        <v>1458</v>
      </c>
      <c r="D1498" s="44" t="s">
        <v>1468</v>
      </c>
      <c r="E1498" s="78">
        <v>1806</v>
      </c>
      <c r="F1498" s="32">
        <v>2274</v>
      </c>
      <c r="G1498" s="32">
        <f t="shared" si="28"/>
        <v>468</v>
      </c>
      <c r="H1498" s="39">
        <v>357</v>
      </c>
      <c r="I1498" s="32">
        <f t="shared" si="29"/>
        <v>1917</v>
      </c>
      <c r="J1498" s="75">
        <v>0.84299999999999997</v>
      </c>
      <c r="K1498" s="32">
        <v>2263</v>
      </c>
      <c r="L1498" s="56"/>
      <c r="M1498" s="34">
        <f t="shared" si="30"/>
        <v>357</v>
      </c>
      <c r="N1498" s="35">
        <f t="shared" si="31"/>
        <v>1906</v>
      </c>
      <c r="O1498" s="36">
        <f t="shared" si="27"/>
        <v>0.84224480777728683</v>
      </c>
    </row>
    <row r="1499" spans="1:15" x14ac:dyDescent="0.25">
      <c r="A1499" s="39">
        <v>160601</v>
      </c>
      <c r="B1499" s="30" t="s">
        <v>51</v>
      </c>
      <c r="C1499" s="73" t="s">
        <v>60</v>
      </c>
      <c r="D1499" s="44" t="s">
        <v>1469</v>
      </c>
      <c r="E1499" s="78">
        <v>6244</v>
      </c>
      <c r="F1499" s="32">
        <v>7216</v>
      </c>
      <c r="G1499" s="32">
        <f t="shared" si="28"/>
        <v>972</v>
      </c>
      <c r="H1499" s="32">
        <v>2543</v>
      </c>
      <c r="I1499" s="32">
        <f t="shared" si="29"/>
        <v>4673</v>
      </c>
      <c r="J1499" s="75">
        <v>0.64759999999999995</v>
      </c>
      <c r="K1499" s="32">
        <v>7093</v>
      </c>
      <c r="L1499" s="29">
        <v>195</v>
      </c>
      <c r="M1499" s="35">
        <f t="shared" si="30"/>
        <v>2738</v>
      </c>
      <c r="N1499" s="35">
        <f t="shared" si="31"/>
        <v>4355</v>
      </c>
      <c r="O1499" s="36">
        <f t="shared" si="27"/>
        <v>0.61398561962498233</v>
      </c>
    </row>
    <row r="1500" spans="1:15" x14ac:dyDescent="0.25">
      <c r="A1500" s="39">
        <v>160602</v>
      </c>
      <c r="B1500" s="30" t="s">
        <v>51</v>
      </c>
      <c r="C1500" s="73" t="s">
        <v>60</v>
      </c>
      <c r="D1500" s="44" t="s">
        <v>1470</v>
      </c>
      <c r="E1500" s="78">
        <v>1569</v>
      </c>
      <c r="F1500" s="32">
        <v>1768</v>
      </c>
      <c r="G1500" s="32">
        <f t="shared" si="28"/>
        <v>199</v>
      </c>
      <c r="H1500" s="39">
        <v>343</v>
      </c>
      <c r="I1500" s="32">
        <f t="shared" si="29"/>
        <v>1425</v>
      </c>
      <c r="J1500" s="75">
        <v>0.80600000000000005</v>
      </c>
      <c r="K1500" s="32">
        <v>1739</v>
      </c>
      <c r="L1500" s="56"/>
      <c r="M1500" s="34">
        <f t="shared" si="30"/>
        <v>343</v>
      </c>
      <c r="N1500" s="35">
        <f t="shared" si="31"/>
        <v>1396</v>
      </c>
      <c r="O1500" s="36">
        <f t="shared" si="27"/>
        <v>0.80276020701552619</v>
      </c>
    </row>
    <row r="1501" spans="1:15" x14ac:dyDescent="0.25">
      <c r="A1501" s="39">
        <v>160603</v>
      </c>
      <c r="B1501" s="30" t="s">
        <v>51</v>
      </c>
      <c r="C1501" s="73" t="s">
        <v>60</v>
      </c>
      <c r="D1501" s="44" t="s">
        <v>1471</v>
      </c>
      <c r="E1501" s="78">
        <v>3429</v>
      </c>
      <c r="F1501" s="32">
        <v>3637</v>
      </c>
      <c r="G1501" s="32">
        <f t="shared" si="28"/>
        <v>208</v>
      </c>
      <c r="H1501" s="32">
        <v>1950</v>
      </c>
      <c r="I1501" s="32">
        <f t="shared" si="29"/>
        <v>1687</v>
      </c>
      <c r="J1501" s="75">
        <v>0.46379999999999999</v>
      </c>
      <c r="K1501" s="32">
        <v>3503</v>
      </c>
      <c r="L1501" s="56"/>
      <c r="M1501" s="35">
        <f t="shared" si="30"/>
        <v>1950</v>
      </c>
      <c r="N1501" s="35">
        <f t="shared" si="31"/>
        <v>1553</v>
      </c>
      <c r="O1501" s="36">
        <f t="shared" si="27"/>
        <v>0.44333428489865828</v>
      </c>
    </row>
    <row r="1502" spans="1:15" x14ac:dyDescent="0.25">
      <c r="A1502" s="39">
        <v>160604</v>
      </c>
      <c r="B1502" s="30" t="s">
        <v>51</v>
      </c>
      <c r="C1502" s="73" t="s">
        <v>60</v>
      </c>
      <c r="D1502" s="44" t="s">
        <v>1145</v>
      </c>
      <c r="E1502" s="78">
        <v>5081</v>
      </c>
      <c r="F1502" s="32">
        <v>6286</v>
      </c>
      <c r="G1502" s="32">
        <f t="shared" si="28"/>
        <v>1205</v>
      </c>
      <c r="H1502" s="32">
        <v>1611</v>
      </c>
      <c r="I1502" s="32">
        <f t="shared" si="29"/>
        <v>4675</v>
      </c>
      <c r="J1502" s="75">
        <v>0.74370000000000003</v>
      </c>
      <c r="K1502" s="32">
        <v>6200</v>
      </c>
      <c r="L1502" s="56"/>
      <c r="M1502" s="35">
        <f t="shared" si="30"/>
        <v>1611</v>
      </c>
      <c r="N1502" s="35">
        <f t="shared" si="31"/>
        <v>4589</v>
      </c>
      <c r="O1502" s="36">
        <f t="shared" si="27"/>
        <v>0.7401612903225806</v>
      </c>
    </row>
    <row r="1503" spans="1:15" x14ac:dyDescent="0.25">
      <c r="A1503" s="39">
        <v>160605</v>
      </c>
      <c r="B1503" s="30" t="s">
        <v>51</v>
      </c>
      <c r="C1503" s="73" t="s">
        <v>60</v>
      </c>
      <c r="D1503" s="44" t="s">
        <v>1472</v>
      </c>
      <c r="E1503" s="78">
        <v>11046</v>
      </c>
      <c r="F1503" s="32">
        <v>12776</v>
      </c>
      <c r="G1503" s="32">
        <f t="shared" si="28"/>
        <v>1730</v>
      </c>
      <c r="H1503" s="32">
        <v>1835</v>
      </c>
      <c r="I1503" s="32">
        <f t="shared" si="29"/>
        <v>10941</v>
      </c>
      <c r="J1503" s="75">
        <v>0.85640000000000005</v>
      </c>
      <c r="K1503" s="32">
        <v>12728</v>
      </c>
      <c r="L1503" s="56"/>
      <c r="M1503" s="35">
        <f t="shared" si="30"/>
        <v>1835</v>
      </c>
      <c r="N1503" s="35">
        <f t="shared" si="31"/>
        <v>10893</v>
      </c>
      <c r="O1503" s="36">
        <f t="shared" si="27"/>
        <v>0.85582966687617845</v>
      </c>
    </row>
    <row r="1504" spans="1:15" x14ac:dyDescent="0.25">
      <c r="A1504" s="39">
        <v>160606</v>
      </c>
      <c r="B1504" s="30" t="s">
        <v>51</v>
      </c>
      <c r="C1504" s="73" t="s">
        <v>60</v>
      </c>
      <c r="D1504" s="44" t="s">
        <v>1473</v>
      </c>
      <c r="E1504" s="78">
        <v>936</v>
      </c>
      <c r="F1504" s="32">
        <v>1105</v>
      </c>
      <c r="G1504" s="32">
        <f t="shared" si="28"/>
        <v>169</v>
      </c>
      <c r="H1504" s="39">
        <v>333</v>
      </c>
      <c r="I1504" s="32">
        <f t="shared" si="29"/>
        <v>772</v>
      </c>
      <c r="J1504" s="75">
        <v>0.6986</v>
      </c>
      <c r="K1504" s="32">
        <v>1000</v>
      </c>
      <c r="L1504" s="56"/>
      <c r="M1504" s="34">
        <f t="shared" si="30"/>
        <v>333</v>
      </c>
      <c r="N1504" s="35">
        <f t="shared" si="31"/>
        <v>667</v>
      </c>
      <c r="O1504" s="36">
        <f t="shared" si="27"/>
        <v>0.66700000000000004</v>
      </c>
    </row>
    <row r="1505" spans="1:15" x14ac:dyDescent="0.25">
      <c r="A1505" s="39">
        <v>160701</v>
      </c>
      <c r="B1505" s="30" t="s">
        <v>51</v>
      </c>
      <c r="C1505" s="73" t="s">
        <v>1474</v>
      </c>
      <c r="D1505" s="44" t="s">
        <v>1317</v>
      </c>
      <c r="E1505" s="78">
        <v>4445</v>
      </c>
      <c r="F1505" s="32">
        <v>5613</v>
      </c>
      <c r="G1505" s="32">
        <f t="shared" si="28"/>
        <v>1168</v>
      </c>
      <c r="H1505" s="39">
        <v>364</v>
      </c>
      <c r="I1505" s="32">
        <f t="shared" si="29"/>
        <v>5249</v>
      </c>
      <c r="J1505" s="75">
        <v>0.93520000000000003</v>
      </c>
      <c r="K1505" s="32">
        <v>5614</v>
      </c>
      <c r="L1505" s="56"/>
      <c r="M1505" s="34">
        <f t="shared" si="30"/>
        <v>364</v>
      </c>
      <c r="N1505" s="35">
        <f t="shared" si="31"/>
        <v>5250</v>
      </c>
      <c r="O1505" s="36">
        <f t="shared" si="27"/>
        <v>0.93516209476309231</v>
      </c>
    </row>
    <row r="1506" spans="1:15" x14ac:dyDescent="0.25">
      <c r="A1506" s="39">
        <v>160702</v>
      </c>
      <c r="B1506" s="30" t="s">
        <v>51</v>
      </c>
      <c r="C1506" s="73" t="s">
        <v>1474</v>
      </c>
      <c r="D1506" s="44" t="s">
        <v>1475</v>
      </c>
      <c r="E1506" s="78">
        <v>6287</v>
      </c>
      <c r="F1506" s="32">
        <v>7857</v>
      </c>
      <c r="G1506" s="32">
        <f t="shared" si="28"/>
        <v>1570</v>
      </c>
      <c r="H1506" s="39">
        <v>107</v>
      </c>
      <c r="I1506" s="32">
        <f t="shared" si="29"/>
        <v>7750</v>
      </c>
      <c r="J1506" s="75">
        <v>0.98640000000000005</v>
      </c>
      <c r="K1506" s="32">
        <v>7942</v>
      </c>
      <c r="L1506" s="56"/>
      <c r="M1506" s="34">
        <f t="shared" si="30"/>
        <v>107</v>
      </c>
      <c r="N1506" s="35">
        <f t="shared" si="31"/>
        <v>7835</v>
      </c>
      <c r="O1506" s="36">
        <f t="shared" si="27"/>
        <v>0.98652732309242008</v>
      </c>
    </row>
    <row r="1507" spans="1:15" x14ac:dyDescent="0.25">
      <c r="A1507" s="39">
        <v>160703</v>
      </c>
      <c r="B1507" s="30" t="s">
        <v>51</v>
      </c>
      <c r="C1507" s="73" t="s">
        <v>1474</v>
      </c>
      <c r="D1507" s="44" t="s">
        <v>1476</v>
      </c>
      <c r="E1507" s="78">
        <v>5541</v>
      </c>
      <c r="F1507" s="32">
        <v>6133</v>
      </c>
      <c r="G1507" s="32">
        <f t="shared" si="28"/>
        <v>592</v>
      </c>
      <c r="H1507" s="32">
        <v>1866</v>
      </c>
      <c r="I1507" s="32">
        <f t="shared" si="29"/>
        <v>4267</v>
      </c>
      <c r="J1507" s="75">
        <v>0.69569999999999999</v>
      </c>
      <c r="K1507" s="32">
        <v>5840</v>
      </c>
      <c r="L1507" s="29">
        <v>0</v>
      </c>
      <c r="M1507" s="35">
        <f t="shared" si="30"/>
        <v>1866</v>
      </c>
      <c r="N1507" s="35">
        <f t="shared" si="31"/>
        <v>3974</v>
      </c>
      <c r="O1507" s="36">
        <f t="shared" si="27"/>
        <v>0.68047945205479454</v>
      </c>
    </row>
    <row r="1508" spans="1:15" x14ac:dyDescent="0.25">
      <c r="A1508" s="39">
        <v>160704</v>
      </c>
      <c r="B1508" s="30" t="s">
        <v>51</v>
      </c>
      <c r="C1508" s="73" t="s">
        <v>1474</v>
      </c>
      <c r="D1508" s="44" t="s">
        <v>1477</v>
      </c>
      <c r="E1508" s="78">
        <v>3810</v>
      </c>
      <c r="F1508" s="32">
        <v>4690</v>
      </c>
      <c r="G1508" s="32">
        <f t="shared" si="28"/>
        <v>880</v>
      </c>
      <c r="H1508" s="32">
        <v>1415</v>
      </c>
      <c r="I1508" s="32">
        <f t="shared" si="29"/>
        <v>3275</v>
      </c>
      <c r="J1508" s="75">
        <v>0.69830000000000003</v>
      </c>
      <c r="K1508" s="32">
        <v>4557</v>
      </c>
      <c r="L1508" s="56"/>
      <c r="M1508" s="35">
        <f t="shared" si="30"/>
        <v>1415</v>
      </c>
      <c r="N1508" s="35">
        <f t="shared" si="31"/>
        <v>3142</v>
      </c>
      <c r="O1508" s="36">
        <f t="shared" si="27"/>
        <v>0.68948869870528862</v>
      </c>
    </row>
    <row r="1509" spans="1:15" x14ac:dyDescent="0.25">
      <c r="A1509" s="39">
        <v>160705</v>
      </c>
      <c r="B1509" s="30" t="s">
        <v>51</v>
      </c>
      <c r="C1509" s="73" t="s">
        <v>1474</v>
      </c>
      <c r="D1509" s="44" t="s">
        <v>1478</v>
      </c>
      <c r="E1509" s="78">
        <v>4879</v>
      </c>
      <c r="F1509" s="32">
        <v>6176</v>
      </c>
      <c r="G1509" s="32">
        <f t="shared" si="28"/>
        <v>1297</v>
      </c>
      <c r="H1509" s="32">
        <v>1153</v>
      </c>
      <c r="I1509" s="32">
        <f t="shared" si="29"/>
        <v>5023</v>
      </c>
      <c r="J1509" s="75">
        <v>0.81330000000000002</v>
      </c>
      <c r="K1509" s="32">
        <v>6170</v>
      </c>
      <c r="L1509" s="56"/>
      <c r="M1509" s="35">
        <f t="shared" si="30"/>
        <v>1153</v>
      </c>
      <c r="N1509" s="35">
        <f t="shared" si="31"/>
        <v>5017</v>
      </c>
      <c r="O1509" s="36">
        <f t="shared" si="27"/>
        <v>0.81312803889789298</v>
      </c>
    </row>
    <row r="1510" spans="1:15" x14ac:dyDescent="0.25">
      <c r="A1510" s="39">
        <v>160706</v>
      </c>
      <c r="B1510" s="30" t="s">
        <v>51</v>
      </c>
      <c r="C1510" s="73" t="s">
        <v>1474</v>
      </c>
      <c r="D1510" s="44" t="s">
        <v>1479</v>
      </c>
      <c r="E1510" s="78">
        <v>11794</v>
      </c>
      <c r="F1510" s="32">
        <v>15198</v>
      </c>
      <c r="G1510" s="32">
        <f t="shared" si="28"/>
        <v>3404</v>
      </c>
      <c r="H1510" s="32">
        <v>1910</v>
      </c>
      <c r="I1510" s="32">
        <f t="shared" si="29"/>
        <v>13288</v>
      </c>
      <c r="J1510" s="75">
        <v>0</v>
      </c>
      <c r="K1510" s="32">
        <v>15800</v>
      </c>
      <c r="L1510" s="29">
        <v>571</v>
      </c>
      <c r="M1510" s="35">
        <f t="shared" si="30"/>
        <v>2481</v>
      </c>
      <c r="N1510" s="35">
        <f t="shared" si="31"/>
        <v>13319</v>
      </c>
      <c r="O1510" s="36">
        <f t="shared" si="27"/>
        <v>0.84297468354430383</v>
      </c>
    </row>
    <row r="1511" spans="1:15" x14ac:dyDescent="0.25">
      <c r="A1511" s="39">
        <v>160801</v>
      </c>
      <c r="B1511" s="30" t="s">
        <v>51</v>
      </c>
      <c r="C1511" s="73" t="s">
        <v>1480</v>
      </c>
      <c r="D1511" s="44" t="s">
        <v>1480</v>
      </c>
      <c r="E1511" s="77">
        <v>571</v>
      </c>
      <c r="F1511" s="39">
        <v>733</v>
      </c>
      <c r="G1511" s="39">
        <f t="shared" si="28"/>
        <v>162</v>
      </c>
      <c r="H1511" s="39">
        <v>194</v>
      </c>
      <c r="I1511" s="39">
        <f t="shared" si="29"/>
        <v>539</v>
      </c>
      <c r="J1511" s="75">
        <v>0.73529999999999995</v>
      </c>
      <c r="K1511" s="39">
        <v>708</v>
      </c>
      <c r="L1511" s="56"/>
      <c r="M1511" s="34">
        <f t="shared" si="30"/>
        <v>194</v>
      </c>
      <c r="N1511" s="34">
        <f t="shared" si="31"/>
        <v>514</v>
      </c>
      <c r="O1511" s="36">
        <f t="shared" si="27"/>
        <v>0.72598870056497178</v>
      </c>
    </row>
    <row r="1512" spans="1:15" x14ac:dyDescent="0.25">
      <c r="A1512" s="39">
        <v>160802</v>
      </c>
      <c r="B1512" s="30" t="s">
        <v>51</v>
      </c>
      <c r="C1512" s="73" t="s">
        <v>1480</v>
      </c>
      <c r="D1512" s="44" t="s">
        <v>1870</v>
      </c>
      <c r="E1512" s="77">
        <v>506</v>
      </c>
      <c r="F1512" s="39">
        <v>615</v>
      </c>
      <c r="G1512" s="39">
        <f t="shared" si="28"/>
        <v>109</v>
      </c>
      <c r="H1512" s="39">
        <v>183</v>
      </c>
      <c r="I1512" s="39">
        <f t="shared" si="29"/>
        <v>432</v>
      </c>
      <c r="J1512" s="75">
        <v>0.70240000000000002</v>
      </c>
      <c r="K1512" s="39">
        <v>615</v>
      </c>
      <c r="L1512" s="56"/>
      <c r="M1512" s="34">
        <f t="shared" si="30"/>
        <v>183</v>
      </c>
      <c r="N1512" s="34">
        <f t="shared" si="31"/>
        <v>432</v>
      </c>
      <c r="O1512" s="36">
        <f t="shared" si="27"/>
        <v>0.70243902439024386</v>
      </c>
    </row>
    <row r="1513" spans="1:15" x14ac:dyDescent="0.25">
      <c r="A1513" s="39">
        <v>160803</v>
      </c>
      <c r="B1513" s="30" t="s">
        <v>51</v>
      </c>
      <c r="C1513" s="73" t="s">
        <v>1480</v>
      </c>
      <c r="D1513" s="44" t="s">
        <v>1482</v>
      </c>
      <c r="E1513" s="78">
        <v>2105</v>
      </c>
      <c r="F1513" s="32">
        <v>2710</v>
      </c>
      <c r="G1513" s="32">
        <f t="shared" si="28"/>
        <v>605</v>
      </c>
      <c r="H1513" s="32">
        <v>1104</v>
      </c>
      <c r="I1513" s="32">
        <f t="shared" si="29"/>
        <v>1606</v>
      </c>
      <c r="J1513" s="75">
        <v>0</v>
      </c>
      <c r="K1513" s="32">
        <v>2616</v>
      </c>
      <c r="L1513" s="56"/>
      <c r="M1513" s="35">
        <f t="shared" si="30"/>
        <v>1104</v>
      </c>
      <c r="N1513" s="35">
        <f t="shared" si="31"/>
        <v>1512</v>
      </c>
      <c r="O1513" s="36">
        <f t="shared" si="27"/>
        <v>0.57798165137614677</v>
      </c>
    </row>
    <row r="1514" spans="1:15" x14ac:dyDescent="0.25">
      <c r="A1514" s="39">
        <v>160804</v>
      </c>
      <c r="B1514" s="30" t="s">
        <v>51</v>
      </c>
      <c r="C1514" s="73" t="s">
        <v>1480</v>
      </c>
      <c r="D1514" s="44" t="s">
        <v>1839</v>
      </c>
      <c r="E1514" s="78">
        <v>1160</v>
      </c>
      <c r="F1514" s="32">
        <v>1527</v>
      </c>
      <c r="G1514" s="32">
        <f t="shared" si="28"/>
        <v>367</v>
      </c>
      <c r="H1514" s="32">
        <v>1029</v>
      </c>
      <c r="I1514" s="32">
        <f t="shared" si="29"/>
        <v>498</v>
      </c>
      <c r="J1514" s="75">
        <v>0</v>
      </c>
      <c r="K1514" s="32">
        <v>1559</v>
      </c>
      <c r="L1514" s="56"/>
      <c r="M1514" s="35">
        <f t="shared" si="30"/>
        <v>1029</v>
      </c>
      <c r="N1514" s="35">
        <f t="shared" si="31"/>
        <v>530</v>
      </c>
      <c r="O1514" s="36">
        <f t="shared" si="27"/>
        <v>0.33996151379089162</v>
      </c>
    </row>
    <row r="1515" spans="1:15" x14ac:dyDescent="0.25">
      <c r="A1515" s="39">
        <v>170101</v>
      </c>
      <c r="B1515" s="30" t="s">
        <v>52</v>
      </c>
      <c r="C1515" s="73" t="s">
        <v>1484</v>
      </c>
      <c r="D1515" s="44" t="s">
        <v>1484</v>
      </c>
      <c r="E1515" s="78">
        <v>4585</v>
      </c>
      <c r="F1515" s="32">
        <v>5527</v>
      </c>
      <c r="G1515" s="32">
        <f t="shared" si="28"/>
        <v>942</v>
      </c>
      <c r="H1515" s="32">
        <v>1318</v>
      </c>
      <c r="I1515" s="32">
        <f t="shared" si="29"/>
        <v>4209</v>
      </c>
      <c r="J1515" s="75">
        <v>0</v>
      </c>
      <c r="K1515" s="32">
        <v>5699</v>
      </c>
      <c r="L1515" s="56"/>
      <c r="M1515" s="35">
        <f t="shared" si="30"/>
        <v>1318</v>
      </c>
      <c r="N1515" s="35">
        <f t="shared" si="31"/>
        <v>4381</v>
      </c>
      <c r="O1515" s="36">
        <f t="shared" si="27"/>
        <v>0.76873135637831203</v>
      </c>
    </row>
    <row r="1516" spans="1:15" x14ac:dyDescent="0.25">
      <c r="A1516" s="39">
        <v>170102</v>
      </c>
      <c r="B1516" s="30" t="s">
        <v>52</v>
      </c>
      <c r="C1516" s="73" t="s">
        <v>1484</v>
      </c>
      <c r="D1516" s="44" t="s">
        <v>1485</v>
      </c>
      <c r="E1516" s="78">
        <v>5133</v>
      </c>
      <c r="F1516" s="32">
        <v>6422</v>
      </c>
      <c r="G1516" s="32">
        <f t="shared" si="28"/>
        <v>1289</v>
      </c>
      <c r="H1516" s="32">
        <v>1004</v>
      </c>
      <c r="I1516" s="32">
        <f t="shared" si="29"/>
        <v>5418</v>
      </c>
      <c r="J1516" s="75">
        <v>0</v>
      </c>
      <c r="K1516" s="32">
        <v>6643</v>
      </c>
      <c r="L1516" s="29">
        <v>201</v>
      </c>
      <c r="M1516" s="35">
        <f t="shared" si="30"/>
        <v>1205</v>
      </c>
      <c r="N1516" s="35">
        <f t="shared" si="31"/>
        <v>5438</v>
      </c>
      <c r="O1516" s="36">
        <f t="shared" si="27"/>
        <v>0.81860605148276377</v>
      </c>
    </row>
    <row r="1517" spans="1:15" x14ac:dyDescent="0.25">
      <c r="A1517" s="39">
        <v>170103</v>
      </c>
      <c r="B1517" s="30" t="s">
        <v>52</v>
      </c>
      <c r="C1517" s="73" t="s">
        <v>1484</v>
      </c>
      <c r="D1517" s="44" t="s">
        <v>1486</v>
      </c>
      <c r="E1517" s="78">
        <v>6135</v>
      </c>
      <c r="F1517" s="32">
        <v>7603</v>
      </c>
      <c r="G1517" s="32">
        <f t="shared" si="28"/>
        <v>1468</v>
      </c>
      <c r="H1517" s="32">
        <v>2804</v>
      </c>
      <c r="I1517" s="32">
        <f t="shared" si="29"/>
        <v>4799</v>
      </c>
      <c r="J1517" s="75">
        <v>0.63119999999999998</v>
      </c>
      <c r="K1517" s="32">
        <v>8012</v>
      </c>
      <c r="L1517" s="56"/>
      <c r="M1517" s="35">
        <f t="shared" si="30"/>
        <v>2804</v>
      </c>
      <c r="N1517" s="35">
        <f t="shared" si="31"/>
        <v>5208</v>
      </c>
      <c r="O1517" s="36">
        <f t="shared" si="27"/>
        <v>0.65002496255616571</v>
      </c>
    </row>
    <row r="1518" spans="1:15" x14ac:dyDescent="0.25">
      <c r="A1518" s="39">
        <v>170104</v>
      </c>
      <c r="B1518" s="30" t="s">
        <v>52</v>
      </c>
      <c r="C1518" s="73" t="s">
        <v>1484</v>
      </c>
      <c r="D1518" s="44" t="s">
        <v>1487</v>
      </c>
      <c r="E1518" s="78">
        <v>1642</v>
      </c>
      <c r="F1518" s="32">
        <v>1971</v>
      </c>
      <c r="G1518" s="32">
        <f t="shared" si="28"/>
        <v>329</v>
      </c>
      <c r="H1518" s="39">
        <v>546</v>
      </c>
      <c r="I1518" s="32">
        <f t="shared" si="29"/>
        <v>1425</v>
      </c>
      <c r="J1518" s="75">
        <v>0</v>
      </c>
      <c r="K1518" s="32">
        <v>1972</v>
      </c>
      <c r="L1518" s="29">
        <v>1425</v>
      </c>
      <c r="M1518" s="34">
        <f t="shared" si="30"/>
        <v>1971</v>
      </c>
      <c r="N1518" s="35">
        <f t="shared" si="31"/>
        <v>1</v>
      </c>
      <c r="O1518" s="36">
        <f t="shared" si="27"/>
        <v>5.0709939148073022E-4</v>
      </c>
    </row>
    <row r="1519" spans="1:15" x14ac:dyDescent="0.25">
      <c r="A1519" s="39">
        <v>170201</v>
      </c>
      <c r="B1519" s="30" t="s">
        <v>52</v>
      </c>
      <c r="C1519" s="73" t="s">
        <v>1488</v>
      </c>
      <c r="D1519" s="44" t="s">
        <v>1488</v>
      </c>
      <c r="E1519" s="78">
        <v>2177</v>
      </c>
      <c r="F1519" s="32">
        <v>2403</v>
      </c>
      <c r="G1519" s="32">
        <f t="shared" si="28"/>
        <v>226</v>
      </c>
      <c r="H1519" s="32">
        <v>1773</v>
      </c>
      <c r="I1519" s="32">
        <f t="shared" si="29"/>
        <v>630</v>
      </c>
      <c r="J1519" s="75">
        <v>0</v>
      </c>
      <c r="K1519" s="32">
        <v>2373</v>
      </c>
      <c r="L1519" s="29">
        <v>201</v>
      </c>
      <c r="M1519" s="35">
        <f t="shared" si="30"/>
        <v>1974</v>
      </c>
      <c r="N1519" s="35">
        <f t="shared" si="31"/>
        <v>399</v>
      </c>
      <c r="O1519" s="36">
        <f t="shared" si="27"/>
        <v>0.16814159292035399</v>
      </c>
    </row>
    <row r="1520" spans="1:15" x14ac:dyDescent="0.25">
      <c r="A1520" s="39">
        <v>170202</v>
      </c>
      <c r="B1520" s="30" t="s">
        <v>52</v>
      </c>
      <c r="C1520" s="73" t="s">
        <v>1488</v>
      </c>
      <c r="D1520" s="44" t="s">
        <v>1489</v>
      </c>
      <c r="E1520" s="78">
        <v>1335</v>
      </c>
      <c r="F1520" s="32">
        <v>1528</v>
      </c>
      <c r="G1520" s="32">
        <f t="shared" si="28"/>
        <v>193</v>
      </c>
      <c r="H1520" s="39">
        <v>55</v>
      </c>
      <c r="I1520" s="32">
        <f t="shared" si="29"/>
        <v>1473</v>
      </c>
      <c r="J1520" s="75">
        <v>0.96399999999999997</v>
      </c>
      <c r="K1520" s="32">
        <v>1547</v>
      </c>
      <c r="L1520" s="56"/>
      <c r="M1520" s="34">
        <f t="shared" si="30"/>
        <v>55</v>
      </c>
      <c r="N1520" s="35">
        <f t="shared" si="31"/>
        <v>1492</v>
      </c>
      <c r="O1520" s="36">
        <f t="shared" si="27"/>
        <v>0.96444731738849387</v>
      </c>
    </row>
    <row r="1521" spans="1:15" x14ac:dyDescent="0.25">
      <c r="A1521" s="39">
        <v>170203</v>
      </c>
      <c r="B1521" s="30" t="s">
        <v>52</v>
      </c>
      <c r="C1521" s="73" t="s">
        <v>1488</v>
      </c>
      <c r="D1521" s="44" t="s">
        <v>52</v>
      </c>
      <c r="E1521" s="78">
        <v>5480</v>
      </c>
      <c r="F1521" s="32">
        <v>6790</v>
      </c>
      <c r="G1521" s="32">
        <f t="shared" si="28"/>
        <v>1310</v>
      </c>
      <c r="H1521" s="32">
        <v>2800</v>
      </c>
      <c r="I1521" s="32">
        <f t="shared" si="29"/>
        <v>3990</v>
      </c>
      <c r="J1521" s="75">
        <v>0</v>
      </c>
      <c r="K1521" s="32">
        <v>6553</v>
      </c>
      <c r="L1521" s="56"/>
      <c r="M1521" s="35">
        <f t="shared" si="30"/>
        <v>2800</v>
      </c>
      <c r="N1521" s="35">
        <f t="shared" si="31"/>
        <v>3753</v>
      </c>
      <c r="O1521" s="36">
        <f t="shared" si="27"/>
        <v>0.57271478712040291</v>
      </c>
    </row>
    <row r="1522" spans="1:15" x14ac:dyDescent="0.25">
      <c r="A1522" s="39">
        <v>170204</v>
      </c>
      <c r="B1522" s="30" t="s">
        <v>52</v>
      </c>
      <c r="C1522" s="73" t="s">
        <v>1488</v>
      </c>
      <c r="D1522" s="44" t="s">
        <v>1490</v>
      </c>
      <c r="E1522" s="78">
        <v>2976</v>
      </c>
      <c r="F1522" s="32">
        <v>3746</v>
      </c>
      <c r="G1522" s="32">
        <f t="shared" si="28"/>
        <v>770</v>
      </c>
      <c r="H1522" s="39">
        <v>603</v>
      </c>
      <c r="I1522" s="32">
        <f t="shared" si="29"/>
        <v>3143</v>
      </c>
      <c r="J1522" s="75">
        <v>0</v>
      </c>
      <c r="K1522" s="32">
        <v>3821</v>
      </c>
      <c r="L1522" s="29">
        <v>459</v>
      </c>
      <c r="M1522" s="34">
        <f t="shared" si="30"/>
        <v>1062</v>
      </c>
      <c r="N1522" s="35">
        <f t="shared" si="31"/>
        <v>2759</v>
      </c>
      <c r="O1522" s="36">
        <f t="shared" si="27"/>
        <v>0.72206228735932998</v>
      </c>
    </row>
    <row r="1523" spans="1:15" x14ac:dyDescent="0.25">
      <c r="A1523" s="39">
        <v>170301</v>
      </c>
      <c r="B1523" s="30" t="s">
        <v>52</v>
      </c>
      <c r="C1523" s="73" t="s">
        <v>1491</v>
      </c>
      <c r="D1523" s="44" t="s">
        <v>1492</v>
      </c>
      <c r="E1523" s="78">
        <v>2281</v>
      </c>
      <c r="F1523" s="32">
        <v>3030</v>
      </c>
      <c r="G1523" s="32">
        <f t="shared" si="28"/>
        <v>749</v>
      </c>
      <c r="H1523" s="32">
        <v>1600</v>
      </c>
      <c r="I1523" s="32">
        <f t="shared" si="29"/>
        <v>1430</v>
      </c>
      <c r="J1523" s="75">
        <v>0.47189999999999999</v>
      </c>
      <c r="K1523" s="32">
        <v>3227</v>
      </c>
      <c r="L1523" s="56"/>
      <c r="M1523" s="35">
        <f t="shared" si="30"/>
        <v>1600</v>
      </c>
      <c r="N1523" s="35">
        <f t="shared" si="31"/>
        <v>1627</v>
      </c>
      <c r="O1523" s="36">
        <f t="shared" si="27"/>
        <v>0.50418345212271465</v>
      </c>
    </row>
    <row r="1524" spans="1:15" x14ac:dyDescent="0.25">
      <c r="A1524" s="39">
        <v>170302</v>
      </c>
      <c r="B1524" s="30" t="s">
        <v>52</v>
      </c>
      <c r="C1524" s="73" t="s">
        <v>1491</v>
      </c>
      <c r="D1524" s="44" t="s">
        <v>1493</v>
      </c>
      <c r="E1524" s="78">
        <v>932</v>
      </c>
      <c r="F1524" s="32">
        <v>1074</v>
      </c>
      <c r="G1524" s="32">
        <f t="shared" si="28"/>
        <v>142</v>
      </c>
      <c r="H1524" s="39">
        <v>104</v>
      </c>
      <c r="I1524" s="32">
        <f t="shared" si="29"/>
        <v>970</v>
      </c>
      <c r="J1524" s="75">
        <v>0.9032</v>
      </c>
      <c r="K1524" s="32">
        <v>1028</v>
      </c>
      <c r="L1524" s="56"/>
      <c r="M1524" s="34">
        <f t="shared" si="30"/>
        <v>104</v>
      </c>
      <c r="N1524" s="35">
        <f t="shared" si="31"/>
        <v>924</v>
      </c>
      <c r="O1524" s="36">
        <f t="shared" si="27"/>
        <v>0.89883268482490275</v>
      </c>
    </row>
    <row r="1525" spans="1:15" x14ac:dyDescent="0.25">
      <c r="A1525" s="39">
        <v>170303</v>
      </c>
      <c r="B1525" s="30" t="s">
        <v>52</v>
      </c>
      <c r="C1525" s="73" t="s">
        <v>1491</v>
      </c>
      <c r="D1525" s="44" t="s">
        <v>1491</v>
      </c>
      <c r="E1525" s="78">
        <v>2786</v>
      </c>
      <c r="F1525" s="32">
        <v>3420</v>
      </c>
      <c r="G1525" s="32">
        <f t="shared" si="28"/>
        <v>634</v>
      </c>
      <c r="H1525" s="32">
        <v>1366</v>
      </c>
      <c r="I1525" s="32">
        <f t="shared" si="29"/>
        <v>2054</v>
      </c>
      <c r="J1525" s="75">
        <v>0.60060000000000002</v>
      </c>
      <c r="K1525" s="32">
        <v>3468</v>
      </c>
      <c r="L1525" s="56"/>
      <c r="M1525" s="35">
        <f t="shared" si="30"/>
        <v>1366</v>
      </c>
      <c r="N1525" s="35">
        <f t="shared" si="31"/>
        <v>2102</v>
      </c>
      <c r="O1525" s="36">
        <f t="shared" si="27"/>
        <v>0.60611303344867362</v>
      </c>
    </row>
    <row r="1526" spans="1:15" x14ac:dyDescent="0.25">
      <c r="A1526" s="39">
        <v>180101</v>
      </c>
      <c r="B1526" s="30" t="s">
        <v>53</v>
      </c>
      <c r="C1526" s="73" t="s">
        <v>1494</v>
      </c>
      <c r="D1526" s="44" t="s">
        <v>53</v>
      </c>
      <c r="E1526" s="78">
        <v>3763</v>
      </c>
      <c r="F1526" s="32">
        <v>4041</v>
      </c>
      <c r="G1526" s="32">
        <f t="shared" si="28"/>
        <v>278</v>
      </c>
      <c r="H1526" s="32">
        <v>2926</v>
      </c>
      <c r="I1526" s="32">
        <f t="shared" si="29"/>
        <v>1115</v>
      </c>
      <c r="J1526" s="75">
        <v>0</v>
      </c>
      <c r="K1526" s="32">
        <v>3994</v>
      </c>
      <c r="L1526" s="29">
        <v>139</v>
      </c>
      <c r="M1526" s="35">
        <f t="shared" si="30"/>
        <v>3065</v>
      </c>
      <c r="N1526" s="35">
        <f t="shared" si="31"/>
        <v>929</v>
      </c>
      <c r="O1526" s="36">
        <f t="shared" si="27"/>
        <v>0.23259889834752129</v>
      </c>
    </row>
    <row r="1527" spans="1:15" x14ac:dyDescent="0.25">
      <c r="A1527" s="39">
        <v>180102</v>
      </c>
      <c r="B1527" s="30" t="s">
        <v>53</v>
      </c>
      <c r="C1527" s="73" t="s">
        <v>1494</v>
      </c>
      <c r="D1527" s="44" t="s">
        <v>1495</v>
      </c>
      <c r="E1527" s="78">
        <v>1762</v>
      </c>
      <c r="F1527" s="32">
        <v>2322</v>
      </c>
      <c r="G1527" s="32">
        <f t="shared" si="28"/>
        <v>560</v>
      </c>
      <c r="H1527" s="32">
        <v>1423</v>
      </c>
      <c r="I1527" s="32">
        <f t="shared" si="29"/>
        <v>899</v>
      </c>
      <c r="J1527" s="75">
        <v>0.38719999999999999</v>
      </c>
      <c r="K1527" s="32">
        <v>2197</v>
      </c>
      <c r="L1527" s="56"/>
      <c r="M1527" s="35">
        <f t="shared" si="30"/>
        <v>1423</v>
      </c>
      <c r="N1527" s="35">
        <f t="shared" si="31"/>
        <v>774</v>
      </c>
      <c r="O1527" s="36">
        <f t="shared" si="27"/>
        <v>0.35229858898497951</v>
      </c>
    </row>
    <row r="1528" spans="1:15" x14ac:dyDescent="0.25">
      <c r="A1528" s="39">
        <v>180103</v>
      </c>
      <c r="B1528" s="30" t="s">
        <v>53</v>
      </c>
      <c r="C1528" s="73" t="s">
        <v>1494</v>
      </c>
      <c r="D1528" s="44" t="s">
        <v>1496</v>
      </c>
      <c r="E1528" s="77">
        <v>625</v>
      </c>
      <c r="F1528" s="39">
        <v>756</v>
      </c>
      <c r="G1528" s="39">
        <f t="shared" si="28"/>
        <v>131</v>
      </c>
      <c r="H1528" s="39">
        <v>538</v>
      </c>
      <c r="I1528" s="39">
        <f t="shared" si="29"/>
        <v>218</v>
      </c>
      <c r="J1528" s="75">
        <v>0.28839999999999999</v>
      </c>
      <c r="K1528" s="39">
        <v>723</v>
      </c>
      <c r="L1528" s="56"/>
      <c r="M1528" s="34">
        <f t="shared" si="30"/>
        <v>538</v>
      </c>
      <c r="N1528" s="34">
        <f t="shared" si="31"/>
        <v>185</v>
      </c>
      <c r="O1528" s="36">
        <f t="shared" si="27"/>
        <v>0.25587828492392806</v>
      </c>
    </row>
    <row r="1529" spans="1:15" x14ac:dyDescent="0.25">
      <c r="A1529" s="39">
        <v>180104</v>
      </c>
      <c r="B1529" s="30" t="s">
        <v>53</v>
      </c>
      <c r="C1529" s="73" t="s">
        <v>1494</v>
      </c>
      <c r="D1529" s="44" t="s">
        <v>1497</v>
      </c>
      <c r="E1529" s="77">
        <v>517</v>
      </c>
      <c r="F1529" s="39">
        <v>596</v>
      </c>
      <c r="G1529" s="39">
        <f t="shared" si="28"/>
        <v>79</v>
      </c>
      <c r="H1529" s="39">
        <v>483</v>
      </c>
      <c r="I1529" s="39">
        <f t="shared" si="29"/>
        <v>113</v>
      </c>
      <c r="J1529" s="75">
        <v>0</v>
      </c>
      <c r="K1529" s="39">
        <v>586</v>
      </c>
      <c r="L1529" s="56"/>
      <c r="M1529" s="34">
        <f t="shared" si="30"/>
        <v>483</v>
      </c>
      <c r="N1529" s="34">
        <f t="shared" si="31"/>
        <v>103</v>
      </c>
      <c r="O1529" s="36">
        <f t="shared" si="27"/>
        <v>0.17576791808873721</v>
      </c>
    </row>
    <row r="1530" spans="1:15" x14ac:dyDescent="0.25">
      <c r="A1530" s="39">
        <v>180105</v>
      </c>
      <c r="B1530" s="30" t="s">
        <v>53</v>
      </c>
      <c r="C1530" s="73" t="s">
        <v>1494</v>
      </c>
      <c r="D1530" s="44" t="s">
        <v>132</v>
      </c>
      <c r="E1530" s="78">
        <v>1478</v>
      </c>
      <c r="F1530" s="32">
        <v>1668</v>
      </c>
      <c r="G1530" s="32">
        <f t="shared" si="28"/>
        <v>190</v>
      </c>
      <c r="H1530" s="32">
        <v>1236</v>
      </c>
      <c r="I1530" s="32">
        <f t="shared" si="29"/>
        <v>432</v>
      </c>
      <c r="J1530" s="75">
        <v>0.25900000000000001</v>
      </c>
      <c r="K1530" s="32">
        <v>1588</v>
      </c>
      <c r="L1530" s="56"/>
      <c r="M1530" s="35">
        <f t="shared" si="30"/>
        <v>1236</v>
      </c>
      <c r="N1530" s="35">
        <f t="shared" si="31"/>
        <v>352</v>
      </c>
      <c r="O1530" s="36">
        <f t="shared" si="27"/>
        <v>0.22166246851385391</v>
      </c>
    </row>
    <row r="1531" spans="1:15" x14ac:dyDescent="0.25">
      <c r="A1531" s="39">
        <v>180106</v>
      </c>
      <c r="B1531" s="30" t="s">
        <v>53</v>
      </c>
      <c r="C1531" s="73" t="s">
        <v>1494</v>
      </c>
      <c r="D1531" s="44" t="s">
        <v>1498</v>
      </c>
      <c r="E1531" s="78">
        <v>4182</v>
      </c>
      <c r="F1531" s="32">
        <v>6757</v>
      </c>
      <c r="G1531" s="32">
        <f t="shared" si="28"/>
        <v>2575</v>
      </c>
      <c r="H1531" s="32">
        <v>4397</v>
      </c>
      <c r="I1531" s="32">
        <f t="shared" si="29"/>
        <v>2360</v>
      </c>
      <c r="J1531" s="75">
        <v>0</v>
      </c>
      <c r="K1531" s="32">
        <v>6753</v>
      </c>
      <c r="L1531" s="56"/>
      <c r="M1531" s="35">
        <f t="shared" si="30"/>
        <v>4397</v>
      </c>
      <c r="N1531" s="35">
        <f t="shared" si="31"/>
        <v>2356</v>
      </c>
      <c r="O1531" s="36">
        <f t="shared" si="27"/>
        <v>0.34888197837997925</v>
      </c>
    </row>
    <row r="1532" spans="1:15" x14ac:dyDescent="0.25">
      <c r="A1532" s="39">
        <v>180201</v>
      </c>
      <c r="B1532" s="30" t="s">
        <v>53</v>
      </c>
      <c r="C1532" s="73" t="s">
        <v>1499</v>
      </c>
      <c r="D1532" s="44" t="s">
        <v>1500</v>
      </c>
      <c r="E1532" s="78">
        <v>2801</v>
      </c>
      <c r="F1532" s="32">
        <v>3198</v>
      </c>
      <c r="G1532" s="32">
        <f t="shared" si="28"/>
        <v>397</v>
      </c>
      <c r="H1532" s="32">
        <v>2442</v>
      </c>
      <c r="I1532" s="32">
        <f t="shared" si="29"/>
        <v>756</v>
      </c>
      <c r="J1532" s="75">
        <v>0</v>
      </c>
      <c r="K1532" s="80">
        <v>3117</v>
      </c>
      <c r="L1532" s="56"/>
      <c r="M1532" s="35">
        <f t="shared" si="30"/>
        <v>2442</v>
      </c>
      <c r="N1532" s="35">
        <f t="shared" si="31"/>
        <v>675</v>
      </c>
      <c r="O1532" s="36">
        <f t="shared" si="27"/>
        <v>0.21655437921077961</v>
      </c>
    </row>
    <row r="1533" spans="1:15" x14ac:dyDescent="0.25">
      <c r="A1533" s="39">
        <v>180202</v>
      </c>
      <c r="B1533" s="30" t="s">
        <v>53</v>
      </c>
      <c r="C1533" s="73" t="s">
        <v>1499</v>
      </c>
      <c r="D1533" s="44" t="s">
        <v>1501</v>
      </c>
      <c r="E1533" s="77">
        <v>588</v>
      </c>
      <c r="F1533" s="39">
        <v>644</v>
      </c>
      <c r="G1533" s="39">
        <f t="shared" si="28"/>
        <v>56</v>
      </c>
      <c r="H1533" s="39">
        <v>503</v>
      </c>
      <c r="I1533" s="39">
        <f t="shared" si="29"/>
        <v>141</v>
      </c>
      <c r="J1533" s="75">
        <v>0.21890000000000001</v>
      </c>
      <c r="K1533" s="29">
        <v>628</v>
      </c>
      <c r="L1533" s="29">
        <v>72</v>
      </c>
      <c r="M1533" s="34">
        <f t="shared" si="30"/>
        <v>575</v>
      </c>
      <c r="N1533" s="34">
        <f t="shared" si="31"/>
        <v>53</v>
      </c>
      <c r="O1533" s="36">
        <f t="shared" si="27"/>
        <v>8.4394904458598721E-2</v>
      </c>
    </row>
    <row r="1534" spans="1:15" x14ac:dyDescent="0.25">
      <c r="A1534" s="39">
        <v>180203</v>
      </c>
      <c r="B1534" s="30" t="s">
        <v>53</v>
      </c>
      <c r="C1534" s="73" t="s">
        <v>1499</v>
      </c>
      <c r="D1534" s="44" t="s">
        <v>1502</v>
      </c>
      <c r="E1534" s="77">
        <v>831</v>
      </c>
      <c r="F1534" s="39">
        <v>996</v>
      </c>
      <c r="G1534" s="39">
        <f t="shared" si="28"/>
        <v>165</v>
      </c>
      <c r="H1534" s="39">
        <v>771</v>
      </c>
      <c r="I1534" s="39">
        <f t="shared" si="29"/>
        <v>225</v>
      </c>
      <c r="J1534" s="75">
        <v>0.22589999999999999</v>
      </c>
      <c r="K1534" s="39">
        <v>965</v>
      </c>
      <c r="L1534" s="56"/>
      <c r="M1534" s="34">
        <f t="shared" si="30"/>
        <v>771</v>
      </c>
      <c r="N1534" s="34">
        <f t="shared" si="31"/>
        <v>194</v>
      </c>
      <c r="O1534" s="36">
        <f t="shared" si="27"/>
        <v>0.20103626943005182</v>
      </c>
    </row>
    <row r="1535" spans="1:15" x14ac:dyDescent="0.25">
      <c r="A1535" s="39">
        <v>180204</v>
      </c>
      <c r="B1535" s="30" t="s">
        <v>53</v>
      </c>
      <c r="C1535" s="73" t="s">
        <v>1499</v>
      </c>
      <c r="D1535" s="44" t="s">
        <v>1503</v>
      </c>
      <c r="E1535" s="78">
        <v>2587</v>
      </c>
      <c r="F1535" s="32">
        <v>3111</v>
      </c>
      <c r="G1535" s="32">
        <f t="shared" si="28"/>
        <v>524</v>
      </c>
      <c r="H1535" s="32">
        <v>1089</v>
      </c>
      <c r="I1535" s="32">
        <f t="shared" si="29"/>
        <v>2022</v>
      </c>
      <c r="J1535" s="75">
        <v>0.65</v>
      </c>
      <c r="K1535" s="32">
        <v>3014</v>
      </c>
      <c r="L1535" s="56"/>
      <c r="M1535" s="35">
        <f t="shared" si="30"/>
        <v>1089</v>
      </c>
      <c r="N1535" s="35">
        <f t="shared" si="31"/>
        <v>1925</v>
      </c>
      <c r="O1535" s="36">
        <f t="shared" si="27"/>
        <v>0.63868613138686137</v>
      </c>
    </row>
    <row r="1536" spans="1:15" x14ac:dyDescent="0.25">
      <c r="A1536" s="39">
        <v>180205</v>
      </c>
      <c r="B1536" s="30" t="s">
        <v>53</v>
      </c>
      <c r="C1536" s="73" t="s">
        <v>1499</v>
      </c>
      <c r="D1536" s="44" t="s">
        <v>1504</v>
      </c>
      <c r="E1536" s="77">
        <v>610</v>
      </c>
      <c r="F1536" s="39">
        <v>610</v>
      </c>
      <c r="G1536" s="39">
        <f t="shared" si="28"/>
        <v>0</v>
      </c>
      <c r="H1536" s="39">
        <v>610</v>
      </c>
      <c r="I1536" s="39">
        <f t="shared" si="29"/>
        <v>0</v>
      </c>
      <c r="J1536" s="75">
        <v>0</v>
      </c>
      <c r="K1536" s="39">
        <v>610</v>
      </c>
      <c r="L1536" s="56"/>
      <c r="M1536" s="34">
        <f t="shared" si="30"/>
        <v>610</v>
      </c>
      <c r="N1536" s="34">
        <f t="shared" si="31"/>
        <v>0</v>
      </c>
      <c r="O1536" s="36">
        <f t="shared" si="27"/>
        <v>0</v>
      </c>
    </row>
    <row r="1537" spans="1:15" x14ac:dyDescent="0.25">
      <c r="A1537" s="39">
        <v>180206</v>
      </c>
      <c r="B1537" s="30" t="s">
        <v>53</v>
      </c>
      <c r="C1537" s="73" t="s">
        <v>1499</v>
      </c>
      <c r="D1537" s="44" t="s">
        <v>1505</v>
      </c>
      <c r="E1537" s="77">
        <v>494</v>
      </c>
      <c r="F1537" s="39">
        <v>538</v>
      </c>
      <c r="G1537" s="39">
        <f t="shared" si="28"/>
        <v>44</v>
      </c>
      <c r="H1537" s="39">
        <v>485</v>
      </c>
      <c r="I1537" s="39">
        <f t="shared" si="29"/>
        <v>53</v>
      </c>
      <c r="J1537" s="75">
        <v>9.8500000000000004E-2</v>
      </c>
      <c r="K1537" s="39">
        <v>493</v>
      </c>
      <c r="L1537" s="56"/>
      <c r="M1537" s="34">
        <f t="shared" si="30"/>
        <v>485</v>
      </c>
      <c r="N1537" s="34">
        <f t="shared" si="31"/>
        <v>8</v>
      </c>
      <c r="O1537" s="36">
        <f t="shared" si="27"/>
        <v>1.6227180527383367E-2</v>
      </c>
    </row>
    <row r="1538" spans="1:15" x14ac:dyDescent="0.25">
      <c r="A1538" s="39">
        <v>180207</v>
      </c>
      <c r="B1538" s="30" t="s">
        <v>53</v>
      </c>
      <c r="C1538" s="73" t="s">
        <v>1499</v>
      </c>
      <c r="D1538" s="44" t="s">
        <v>1506</v>
      </c>
      <c r="E1538" s="77">
        <v>389</v>
      </c>
      <c r="F1538" s="39">
        <v>436</v>
      </c>
      <c r="G1538" s="39">
        <f t="shared" si="28"/>
        <v>47</v>
      </c>
      <c r="H1538" s="39">
        <v>341</v>
      </c>
      <c r="I1538" s="39">
        <f t="shared" si="29"/>
        <v>95</v>
      </c>
      <c r="J1538" s="75">
        <v>0.21790000000000001</v>
      </c>
      <c r="K1538" s="39">
        <v>402</v>
      </c>
      <c r="L1538" s="56"/>
      <c r="M1538" s="34">
        <f t="shared" si="30"/>
        <v>341</v>
      </c>
      <c r="N1538" s="34">
        <f t="shared" si="31"/>
        <v>61</v>
      </c>
      <c r="O1538" s="36">
        <f t="shared" si="27"/>
        <v>0.15174129353233831</v>
      </c>
    </row>
    <row r="1539" spans="1:15" x14ac:dyDescent="0.25">
      <c r="A1539" s="39">
        <v>180208</v>
      </c>
      <c r="B1539" s="30" t="s">
        <v>53</v>
      </c>
      <c r="C1539" s="73" t="s">
        <v>1499</v>
      </c>
      <c r="D1539" s="44" t="s">
        <v>1507</v>
      </c>
      <c r="E1539" s="78">
        <v>2222</v>
      </c>
      <c r="F1539" s="32">
        <v>2568</v>
      </c>
      <c r="G1539" s="32">
        <f t="shared" si="28"/>
        <v>346</v>
      </c>
      <c r="H1539" s="39">
        <v>441</v>
      </c>
      <c r="I1539" s="32">
        <f t="shared" si="29"/>
        <v>2127</v>
      </c>
      <c r="J1539" s="75">
        <v>0.82830000000000004</v>
      </c>
      <c r="K1539" s="32">
        <v>2512</v>
      </c>
      <c r="L1539" s="29">
        <v>250</v>
      </c>
      <c r="M1539" s="34">
        <f t="shared" si="30"/>
        <v>691</v>
      </c>
      <c r="N1539" s="35">
        <f t="shared" si="31"/>
        <v>1821</v>
      </c>
      <c r="O1539" s="36">
        <f t="shared" si="27"/>
        <v>0.72492038216560506</v>
      </c>
    </row>
    <row r="1540" spans="1:15" x14ac:dyDescent="0.25">
      <c r="A1540" s="39">
        <v>180209</v>
      </c>
      <c r="B1540" s="30" t="s">
        <v>53</v>
      </c>
      <c r="C1540" s="73" t="s">
        <v>1499</v>
      </c>
      <c r="D1540" s="44" t="s">
        <v>1508</v>
      </c>
      <c r="E1540" s="77">
        <v>450</v>
      </c>
      <c r="F1540" s="39">
        <v>513</v>
      </c>
      <c r="G1540" s="39">
        <f t="shared" si="28"/>
        <v>63</v>
      </c>
      <c r="H1540" s="39">
        <v>408</v>
      </c>
      <c r="I1540" s="39">
        <f t="shared" si="29"/>
        <v>105</v>
      </c>
      <c r="J1540" s="75">
        <v>0.20469999999999999</v>
      </c>
      <c r="K1540" s="39">
        <v>480</v>
      </c>
      <c r="L1540" s="56"/>
      <c r="M1540" s="34">
        <f t="shared" si="30"/>
        <v>408</v>
      </c>
      <c r="N1540" s="34">
        <f t="shared" si="31"/>
        <v>72</v>
      </c>
      <c r="O1540" s="36">
        <f t="shared" ref="O1540:O1794" si="32">N1540/K1540</f>
        <v>0.15</v>
      </c>
    </row>
    <row r="1541" spans="1:15" x14ac:dyDescent="0.25">
      <c r="A1541" s="39">
        <v>180210</v>
      </c>
      <c r="B1541" s="30" t="s">
        <v>53</v>
      </c>
      <c r="C1541" s="73" t="s">
        <v>1499</v>
      </c>
      <c r="D1541" s="44" t="s">
        <v>1509</v>
      </c>
      <c r="E1541" s="78">
        <v>1515</v>
      </c>
      <c r="F1541" s="32">
        <v>1697</v>
      </c>
      <c r="G1541" s="32">
        <f t="shared" ref="G1541:G1795" si="33">F1541-E1541</f>
        <v>182</v>
      </c>
      <c r="H1541" s="32">
        <v>1002</v>
      </c>
      <c r="I1541" s="32">
        <f t="shared" ref="I1541:I1795" si="34">F1541-H1541</f>
        <v>695</v>
      </c>
      <c r="J1541" s="75">
        <v>0.40949999999999998</v>
      </c>
      <c r="K1541" s="32">
        <v>1574</v>
      </c>
      <c r="L1541" s="56"/>
      <c r="M1541" s="35">
        <f t="shared" ref="M1541:M1795" si="35">H1541+L1541</f>
        <v>1002</v>
      </c>
      <c r="N1541" s="35">
        <f t="shared" ref="N1541:N1795" si="36">K1541-M1541</f>
        <v>572</v>
      </c>
      <c r="O1541" s="36">
        <f t="shared" si="32"/>
        <v>0.36340533672172809</v>
      </c>
    </row>
    <row r="1542" spans="1:15" x14ac:dyDescent="0.25">
      <c r="A1542" s="39">
        <v>180211</v>
      </c>
      <c r="B1542" s="30" t="s">
        <v>53</v>
      </c>
      <c r="C1542" s="73" t="s">
        <v>1499</v>
      </c>
      <c r="D1542" s="44" t="s">
        <v>1510</v>
      </c>
      <c r="E1542" s="77">
        <v>793</v>
      </c>
      <c r="F1542" s="39">
        <v>874</v>
      </c>
      <c r="G1542" s="39">
        <f t="shared" si="33"/>
        <v>81</v>
      </c>
      <c r="H1542" s="39">
        <v>681</v>
      </c>
      <c r="I1542" s="39">
        <f t="shared" si="34"/>
        <v>193</v>
      </c>
      <c r="J1542" s="75">
        <v>0.2208</v>
      </c>
      <c r="K1542" s="39">
        <v>823</v>
      </c>
      <c r="L1542" s="56"/>
      <c r="M1542" s="34">
        <f t="shared" si="35"/>
        <v>681</v>
      </c>
      <c r="N1542" s="34">
        <f t="shared" si="36"/>
        <v>142</v>
      </c>
      <c r="O1542" s="36">
        <f t="shared" si="32"/>
        <v>0.17253948967193194</v>
      </c>
    </row>
    <row r="1543" spans="1:15" x14ac:dyDescent="0.25">
      <c r="A1543" s="39">
        <v>180301</v>
      </c>
      <c r="B1543" s="30" t="s">
        <v>53</v>
      </c>
      <c r="C1543" s="73" t="s">
        <v>1511</v>
      </c>
      <c r="D1543" s="44" t="s">
        <v>1511</v>
      </c>
      <c r="E1543" s="77">
        <v>109</v>
      </c>
      <c r="F1543" s="39">
        <v>128</v>
      </c>
      <c r="G1543" s="39">
        <f t="shared" si="33"/>
        <v>19</v>
      </c>
      <c r="H1543" s="39">
        <v>96</v>
      </c>
      <c r="I1543" s="39">
        <f t="shared" si="34"/>
        <v>32</v>
      </c>
      <c r="J1543" s="75">
        <v>0</v>
      </c>
      <c r="K1543" s="39">
        <v>137</v>
      </c>
      <c r="L1543" s="56"/>
      <c r="M1543" s="34">
        <f t="shared" si="35"/>
        <v>96</v>
      </c>
      <c r="N1543" s="34">
        <f t="shared" si="36"/>
        <v>41</v>
      </c>
      <c r="O1543" s="36">
        <f t="shared" si="32"/>
        <v>0.29927007299270075</v>
      </c>
    </row>
    <row r="1544" spans="1:15" x14ac:dyDescent="0.25">
      <c r="A1544" s="39">
        <v>180302</v>
      </c>
      <c r="B1544" s="30" t="s">
        <v>53</v>
      </c>
      <c r="C1544" s="73" t="s">
        <v>1511</v>
      </c>
      <c r="D1544" s="44" t="s">
        <v>1512</v>
      </c>
      <c r="E1544" s="77">
        <v>25</v>
      </c>
      <c r="F1544" s="39">
        <v>640</v>
      </c>
      <c r="G1544" s="39">
        <f t="shared" si="33"/>
        <v>615</v>
      </c>
      <c r="H1544" s="39">
        <v>7</v>
      </c>
      <c r="I1544" s="39">
        <f t="shared" si="34"/>
        <v>633</v>
      </c>
      <c r="J1544" s="75">
        <v>0.98909999999999998</v>
      </c>
      <c r="K1544" s="39">
        <v>817</v>
      </c>
      <c r="L1544" s="56"/>
      <c r="M1544" s="34">
        <f t="shared" si="35"/>
        <v>7</v>
      </c>
      <c r="N1544" s="34">
        <f t="shared" si="36"/>
        <v>810</v>
      </c>
      <c r="O1544" s="36">
        <f t="shared" si="32"/>
        <v>0.99143206854345167</v>
      </c>
    </row>
    <row r="1545" spans="1:15" x14ac:dyDescent="0.25">
      <c r="A1545" s="39">
        <v>180303</v>
      </c>
      <c r="B1545" s="30" t="s">
        <v>53</v>
      </c>
      <c r="C1545" s="73" t="s">
        <v>1511</v>
      </c>
      <c r="D1545" s="44" t="s">
        <v>1513</v>
      </c>
      <c r="E1545" s="77">
        <v>16</v>
      </c>
      <c r="F1545" s="39">
        <v>17</v>
      </c>
      <c r="G1545" s="39">
        <f t="shared" si="33"/>
        <v>1</v>
      </c>
      <c r="H1545" s="39">
        <v>1</v>
      </c>
      <c r="I1545" s="39">
        <f t="shared" si="34"/>
        <v>16</v>
      </c>
      <c r="J1545" s="75">
        <v>0.94120000000000004</v>
      </c>
      <c r="K1545" s="39">
        <v>17</v>
      </c>
      <c r="L1545" s="56"/>
      <c r="M1545" s="34">
        <f t="shared" si="35"/>
        <v>1</v>
      </c>
      <c r="N1545" s="34">
        <f t="shared" si="36"/>
        <v>16</v>
      </c>
      <c r="O1545" s="36">
        <f t="shared" si="32"/>
        <v>0.94117647058823528</v>
      </c>
    </row>
    <row r="1546" spans="1:15" x14ac:dyDescent="0.25">
      <c r="A1546" s="39">
        <v>190101</v>
      </c>
      <c r="B1546" s="30" t="s">
        <v>54</v>
      </c>
      <c r="C1546" s="73" t="s">
        <v>54</v>
      </c>
      <c r="D1546" s="44" t="s">
        <v>1514</v>
      </c>
      <c r="E1546" s="77">
        <v>26</v>
      </c>
      <c r="F1546" s="39">
        <v>29</v>
      </c>
      <c r="G1546" s="39">
        <f t="shared" si="33"/>
        <v>3</v>
      </c>
      <c r="H1546" s="39">
        <v>0</v>
      </c>
      <c r="I1546" s="39">
        <f t="shared" si="34"/>
        <v>29</v>
      </c>
      <c r="J1546" s="75">
        <v>0</v>
      </c>
      <c r="K1546" s="39">
        <v>28</v>
      </c>
      <c r="L1546" s="56"/>
      <c r="M1546" s="34">
        <f t="shared" si="35"/>
        <v>0</v>
      </c>
      <c r="N1546" s="34">
        <f t="shared" si="36"/>
        <v>28</v>
      </c>
      <c r="O1546" s="36">
        <f t="shared" si="32"/>
        <v>1</v>
      </c>
    </row>
    <row r="1547" spans="1:15" x14ac:dyDescent="0.25">
      <c r="A1547" s="39">
        <v>190102</v>
      </c>
      <c r="B1547" s="30" t="s">
        <v>54</v>
      </c>
      <c r="C1547" s="73" t="s">
        <v>54</v>
      </c>
      <c r="D1547" s="44" t="s">
        <v>1515</v>
      </c>
      <c r="E1547" s="78">
        <v>4255</v>
      </c>
      <c r="F1547" s="32">
        <v>4621</v>
      </c>
      <c r="G1547" s="32">
        <f t="shared" si="33"/>
        <v>366</v>
      </c>
      <c r="H1547" s="32">
        <v>4523</v>
      </c>
      <c r="I1547" s="32">
        <f t="shared" si="34"/>
        <v>98</v>
      </c>
      <c r="J1547" s="75">
        <v>0</v>
      </c>
      <c r="K1547" s="32">
        <v>4601</v>
      </c>
      <c r="L1547" s="56"/>
      <c r="M1547" s="35">
        <f t="shared" si="35"/>
        <v>4523</v>
      </c>
      <c r="N1547" s="35">
        <f t="shared" si="36"/>
        <v>78</v>
      </c>
      <c r="O1547" s="36">
        <f t="shared" si="32"/>
        <v>1.6952836339926104E-2</v>
      </c>
    </row>
    <row r="1548" spans="1:15" x14ac:dyDescent="0.25">
      <c r="A1548" s="39">
        <v>190103</v>
      </c>
      <c r="B1548" s="30" t="s">
        <v>54</v>
      </c>
      <c r="C1548" s="73" t="s">
        <v>54</v>
      </c>
      <c r="D1548" s="44" t="s">
        <v>1516</v>
      </c>
      <c r="E1548" s="77">
        <v>671</v>
      </c>
      <c r="F1548" s="39">
        <v>648</v>
      </c>
      <c r="G1548" s="39">
        <f t="shared" si="33"/>
        <v>-23</v>
      </c>
      <c r="H1548" s="39">
        <v>463</v>
      </c>
      <c r="I1548" s="39">
        <f t="shared" si="34"/>
        <v>185</v>
      </c>
      <c r="J1548" s="75">
        <v>0</v>
      </c>
      <c r="K1548" s="39">
        <v>562</v>
      </c>
      <c r="L1548" s="56"/>
      <c r="M1548" s="34">
        <f t="shared" si="35"/>
        <v>463</v>
      </c>
      <c r="N1548" s="34">
        <f t="shared" si="36"/>
        <v>99</v>
      </c>
      <c r="O1548" s="36">
        <f t="shared" si="32"/>
        <v>0.17615658362989323</v>
      </c>
    </row>
    <row r="1549" spans="1:15" x14ac:dyDescent="0.25">
      <c r="A1549" s="39">
        <v>190104</v>
      </c>
      <c r="B1549" s="30" t="s">
        <v>54</v>
      </c>
      <c r="C1549" s="73" t="s">
        <v>54</v>
      </c>
      <c r="D1549" s="44" t="s">
        <v>1517</v>
      </c>
      <c r="E1549" s="78">
        <v>1157</v>
      </c>
      <c r="F1549" s="32">
        <v>1573</v>
      </c>
      <c r="G1549" s="32">
        <f t="shared" si="33"/>
        <v>416</v>
      </c>
      <c r="H1549" s="39">
        <v>878</v>
      </c>
      <c r="I1549" s="32">
        <f t="shared" si="34"/>
        <v>695</v>
      </c>
      <c r="J1549" s="75">
        <v>0.44180000000000003</v>
      </c>
      <c r="K1549" s="32">
        <v>1417</v>
      </c>
      <c r="L1549" s="56"/>
      <c r="M1549" s="34">
        <f t="shared" si="35"/>
        <v>878</v>
      </c>
      <c r="N1549" s="35">
        <f t="shared" si="36"/>
        <v>539</v>
      </c>
      <c r="O1549" s="36">
        <f t="shared" si="32"/>
        <v>0.38038108680310517</v>
      </c>
    </row>
    <row r="1550" spans="1:15" x14ac:dyDescent="0.25">
      <c r="A1550" s="39">
        <v>190105</v>
      </c>
      <c r="B1550" s="30" t="s">
        <v>54</v>
      </c>
      <c r="C1550" s="73" t="s">
        <v>54</v>
      </c>
      <c r="D1550" s="44" t="s">
        <v>1518</v>
      </c>
      <c r="E1550" s="78">
        <v>1336</v>
      </c>
      <c r="F1550" s="32">
        <v>1428</v>
      </c>
      <c r="G1550" s="32">
        <f t="shared" si="33"/>
        <v>92</v>
      </c>
      <c r="H1550" s="39">
        <v>635</v>
      </c>
      <c r="I1550" s="32">
        <f t="shared" si="34"/>
        <v>793</v>
      </c>
      <c r="J1550" s="75">
        <v>0.55530000000000002</v>
      </c>
      <c r="K1550" s="32">
        <v>1386</v>
      </c>
      <c r="L1550" s="56"/>
      <c r="M1550" s="34">
        <f t="shared" si="35"/>
        <v>635</v>
      </c>
      <c r="N1550" s="35">
        <f t="shared" si="36"/>
        <v>751</v>
      </c>
      <c r="O1550" s="36">
        <f t="shared" si="32"/>
        <v>0.5418470418470418</v>
      </c>
    </row>
    <row r="1551" spans="1:15" x14ac:dyDescent="0.25">
      <c r="A1551" s="39">
        <v>190106</v>
      </c>
      <c r="B1551" s="30" t="s">
        <v>54</v>
      </c>
      <c r="C1551" s="73" t="s">
        <v>54</v>
      </c>
      <c r="D1551" s="44" t="s">
        <v>1519</v>
      </c>
      <c r="E1551" s="78">
        <v>1592</v>
      </c>
      <c r="F1551" s="32">
        <v>1655</v>
      </c>
      <c r="G1551" s="32">
        <f t="shared" si="33"/>
        <v>63</v>
      </c>
      <c r="H1551" s="32">
        <v>1018</v>
      </c>
      <c r="I1551" s="32">
        <f t="shared" si="34"/>
        <v>637</v>
      </c>
      <c r="J1551" s="75">
        <v>0.38490000000000002</v>
      </c>
      <c r="K1551" s="32">
        <v>1551</v>
      </c>
      <c r="L1551" s="56"/>
      <c r="M1551" s="35">
        <f t="shared" si="35"/>
        <v>1018</v>
      </c>
      <c r="N1551" s="35">
        <f t="shared" si="36"/>
        <v>533</v>
      </c>
      <c r="O1551" s="36">
        <f t="shared" si="32"/>
        <v>0.34364925854287559</v>
      </c>
    </row>
    <row r="1552" spans="1:15" x14ac:dyDescent="0.25">
      <c r="A1552" s="39">
        <v>190107</v>
      </c>
      <c r="B1552" s="30" t="s">
        <v>54</v>
      </c>
      <c r="C1552" s="73" t="s">
        <v>54</v>
      </c>
      <c r="D1552" s="44" t="s">
        <v>832</v>
      </c>
      <c r="E1552" s="78">
        <v>5292</v>
      </c>
      <c r="F1552" s="32">
        <v>5696</v>
      </c>
      <c r="G1552" s="32">
        <f t="shared" si="33"/>
        <v>404</v>
      </c>
      <c r="H1552" s="32">
        <v>3840</v>
      </c>
      <c r="I1552" s="32">
        <f t="shared" si="34"/>
        <v>1856</v>
      </c>
      <c r="J1552" s="75">
        <v>0.32579999999999998</v>
      </c>
      <c r="K1552" s="32">
        <v>5223</v>
      </c>
      <c r="L1552" s="56"/>
      <c r="M1552" s="35">
        <f t="shared" si="35"/>
        <v>3840</v>
      </c>
      <c r="N1552" s="35">
        <f t="shared" si="36"/>
        <v>1383</v>
      </c>
      <c r="O1552" s="36">
        <f t="shared" si="32"/>
        <v>0.26479035037334864</v>
      </c>
    </row>
    <row r="1553" spans="1:15" x14ac:dyDescent="0.25">
      <c r="A1553" s="39">
        <v>190108</v>
      </c>
      <c r="B1553" s="30" t="s">
        <v>54</v>
      </c>
      <c r="C1553" s="73" t="s">
        <v>54</v>
      </c>
      <c r="D1553" s="44" t="s">
        <v>1871</v>
      </c>
      <c r="E1553" s="78">
        <v>3041</v>
      </c>
      <c r="F1553" s="32">
        <v>4155</v>
      </c>
      <c r="G1553" s="32">
        <f t="shared" si="33"/>
        <v>1114</v>
      </c>
      <c r="H1553" s="32">
        <v>2705</v>
      </c>
      <c r="I1553" s="32">
        <f t="shared" si="34"/>
        <v>1450</v>
      </c>
      <c r="J1553" s="75">
        <v>0</v>
      </c>
      <c r="K1553" s="32">
        <v>3818</v>
      </c>
      <c r="L1553" s="56"/>
      <c r="M1553" s="35">
        <f t="shared" si="35"/>
        <v>2705</v>
      </c>
      <c r="N1553" s="35">
        <f t="shared" si="36"/>
        <v>1113</v>
      </c>
      <c r="O1553" s="36">
        <f t="shared" si="32"/>
        <v>0.29151388161341019</v>
      </c>
    </row>
    <row r="1554" spans="1:15" x14ac:dyDescent="0.25">
      <c r="A1554" s="39">
        <v>190109</v>
      </c>
      <c r="B1554" s="30" t="s">
        <v>54</v>
      </c>
      <c r="C1554" s="73" t="s">
        <v>54</v>
      </c>
      <c r="D1554" s="44" t="s">
        <v>1521</v>
      </c>
      <c r="E1554" s="78">
        <v>5840</v>
      </c>
      <c r="F1554" s="32">
        <v>7257</v>
      </c>
      <c r="G1554" s="32">
        <f t="shared" si="33"/>
        <v>1417</v>
      </c>
      <c r="H1554" s="32">
        <v>4625</v>
      </c>
      <c r="I1554" s="32">
        <f t="shared" si="34"/>
        <v>2632</v>
      </c>
      <c r="J1554" s="75">
        <v>0</v>
      </c>
      <c r="K1554" s="32">
        <v>7481</v>
      </c>
      <c r="L1554" s="56"/>
      <c r="M1554" s="35">
        <f t="shared" si="35"/>
        <v>4625</v>
      </c>
      <c r="N1554" s="35">
        <f t="shared" si="36"/>
        <v>2856</v>
      </c>
      <c r="O1554" s="36">
        <f t="shared" si="32"/>
        <v>0.38176714343002272</v>
      </c>
    </row>
    <row r="1555" spans="1:15" x14ac:dyDescent="0.25">
      <c r="A1555" s="39">
        <v>190110</v>
      </c>
      <c r="B1555" s="30" t="s">
        <v>54</v>
      </c>
      <c r="C1555" s="73" t="s">
        <v>54</v>
      </c>
      <c r="D1555" s="44" t="s">
        <v>1522</v>
      </c>
      <c r="E1555" s="78">
        <v>2717</v>
      </c>
      <c r="F1555" s="32">
        <v>3069</v>
      </c>
      <c r="G1555" s="32">
        <f t="shared" si="33"/>
        <v>352</v>
      </c>
      <c r="H1555" s="32">
        <v>1925</v>
      </c>
      <c r="I1555" s="32">
        <f t="shared" si="34"/>
        <v>1144</v>
      </c>
      <c r="J1555" s="75">
        <v>0.37280000000000002</v>
      </c>
      <c r="K1555" s="32">
        <v>2847</v>
      </c>
      <c r="L1555" s="56"/>
      <c r="M1555" s="35">
        <f t="shared" si="35"/>
        <v>1925</v>
      </c>
      <c r="N1555" s="35">
        <f t="shared" si="36"/>
        <v>922</v>
      </c>
      <c r="O1555" s="36">
        <f t="shared" si="32"/>
        <v>0.32384966631541973</v>
      </c>
    </row>
    <row r="1556" spans="1:15" x14ac:dyDescent="0.25">
      <c r="A1556" s="39">
        <v>190111</v>
      </c>
      <c r="B1556" s="30" t="s">
        <v>54</v>
      </c>
      <c r="C1556" s="73" t="s">
        <v>54</v>
      </c>
      <c r="D1556" s="44" t="s">
        <v>1523</v>
      </c>
      <c r="E1556" s="78">
        <v>2850</v>
      </c>
      <c r="F1556" s="32">
        <v>3602</v>
      </c>
      <c r="G1556" s="32">
        <f t="shared" si="33"/>
        <v>752</v>
      </c>
      <c r="H1556" s="32">
        <v>2729</v>
      </c>
      <c r="I1556" s="32">
        <f t="shared" si="34"/>
        <v>873</v>
      </c>
      <c r="J1556" s="75">
        <v>0.2424</v>
      </c>
      <c r="K1556" s="32">
        <v>3626</v>
      </c>
      <c r="L1556" s="56"/>
      <c r="M1556" s="35">
        <f t="shared" si="35"/>
        <v>2729</v>
      </c>
      <c r="N1556" s="35">
        <f t="shared" si="36"/>
        <v>897</v>
      </c>
      <c r="O1556" s="36">
        <f t="shared" si="32"/>
        <v>0.2473800330943188</v>
      </c>
    </row>
    <row r="1557" spans="1:15" x14ac:dyDescent="0.25">
      <c r="A1557" s="39">
        <v>190112</v>
      </c>
      <c r="B1557" s="30" t="s">
        <v>54</v>
      </c>
      <c r="C1557" s="73" t="s">
        <v>54</v>
      </c>
      <c r="D1557" s="44" t="s">
        <v>1524</v>
      </c>
      <c r="E1557" s="78">
        <v>2971</v>
      </c>
      <c r="F1557" s="32">
        <v>3714</v>
      </c>
      <c r="G1557" s="32">
        <f t="shared" si="33"/>
        <v>743</v>
      </c>
      <c r="H1557" s="39">
        <v>910</v>
      </c>
      <c r="I1557" s="32">
        <f t="shared" si="34"/>
        <v>2804</v>
      </c>
      <c r="J1557" s="75">
        <v>0.755</v>
      </c>
      <c r="K1557" s="32">
        <v>3802</v>
      </c>
      <c r="L1557" s="56"/>
      <c r="M1557" s="34">
        <f t="shared" si="35"/>
        <v>910</v>
      </c>
      <c r="N1557" s="35">
        <f t="shared" si="36"/>
        <v>2892</v>
      </c>
      <c r="O1557" s="36">
        <f t="shared" si="32"/>
        <v>0.76065228826933196</v>
      </c>
    </row>
    <row r="1558" spans="1:15" x14ac:dyDescent="0.25">
      <c r="A1558" s="39">
        <v>190113</v>
      </c>
      <c r="B1558" s="30" t="s">
        <v>54</v>
      </c>
      <c r="C1558" s="73" t="s">
        <v>54</v>
      </c>
      <c r="D1558" s="44" t="s">
        <v>1172</v>
      </c>
      <c r="E1558" s="78">
        <v>3587</v>
      </c>
      <c r="F1558" s="32">
        <v>4645</v>
      </c>
      <c r="G1558" s="32">
        <f t="shared" si="33"/>
        <v>1058</v>
      </c>
      <c r="H1558" s="32">
        <v>2630</v>
      </c>
      <c r="I1558" s="32">
        <f t="shared" si="34"/>
        <v>2015</v>
      </c>
      <c r="J1558" s="75">
        <v>0.43380000000000002</v>
      </c>
      <c r="K1558" s="32">
        <v>4535</v>
      </c>
      <c r="L1558" s="29">
        <v>139</v>
      </c>
      <c r="M1558" s="35">
        <f t="shared" si="35"/>
        <v>2769</v>
      </c>
      <c r="N1558" s="35">
        <f t="shared" si="36"/>
        <v>1766</v>
      </c>
      <c r="O1558" s="36">
        <f t="shared" si="32"/>
        <v>0.38941565600882028</v>
      </c>
    </row>
    <row r="1559" spans="1:15" x14ac:dyDescent="0.25">
      <c r="A1559" s="39">
        <v>190201</v>
      </c>
      <c r="B1559" s="30" t="s">
        <v>54</v>
      </c>
      <c r="C1559" s="73" t="s">
        <v>1525</v>
      </c>
      <c r="D1559" s="44" t="s">
        <v>1526</v>
      </c>
      <c r="E1559" s="78">
        <v>6223</v>
      </c>
      <c r="F1559" s="32">
        <v>7262</v>
      </c>
      <c r="G1559" s="32">
        <f t="shared" si="33"/>
        <v>1039</v>
      </c>
      <c r="H1559" s="32">
        <v>5911</v>
      </c>
      <c r="I1559" s="32">
        <f t="shared" si="34"/>
        <v>1351</v>
      </c>
      <c r="J1559" s="75">
        <v>0</v>
      </c>
      <c r="K1559" s="32">
        <v>7116</v>
      </c>
      <c r="L1559" s="56"/>
      <c r="M1559" s="35">
        <f t="shared" si="35"/>
        <v>5911</v>
      </c>
      <c r="N1559" s="35">
        <f t="shared" si="36"/>
        <v>1205</v>
      </c>
      <c r="O1559" s="36">
        <f t="shared" si="32"/>
        <v>0.16933670601461495</v>
      </c>
    </row>
    <row r="1560" spans="1:15" x14ac:dyDescent="0.25">
      <c r="A1560" s="39">
        <v>190202</v>
      </c>
      <c r="B1560" s="30" t="s">
        <v>54</v>
      </c>
      <c r="C1560" s="73" t="s">
        <v>1525</v>
      </c>
      <c r="D1560" s="44" t="s">
        <v>1527</v>
      </c>
      <c r="E1560" s="78">
        <v>1807</v>
      </c>
      <c r="F1560" s="32">
        <v>1935</v>
      </c>
      <c r="G1560" s="32">
        <f t="shared" si="33"/>
        <v>128</v>
      </c>
      <c r="H1560" s="39">
        <v>933</v>
      </c>
      <c r="I1560" s="32">
        <f t="shared" si="34"/>
        <v>1002</v>
      </c>
      <c r="J1560" s="75">
        <v>0.51780000000000004</v>
      </c>
      <c r="K1560" s="32">
        <v>1820</v>
      </c>
      <c r="L1560" s="56"/>
      <c r="M1560" s="34">
        <f t="shared" si="35"/>
        <v>933</v>
      </c>
      <c r="N1560" s="35">
        <f t="shared" si="36"/>
        <v>887</v>
      </c>
      <c r="O1560" s="36">
        <f t="shared" si="32"/>
        <v>0.48736263736263735</v>
      </c>
    </row>
    <row r="1561" spans="1:15" x14ac:dyDescent="0.25">
      <c r="A1561" s="39">
        <v>190203</v>
      </c>
      <c r="B1561" s="30" t="s">
        <v>54</v>
      </c>
      <c r="C1561" s="73" t="s">
        <v>1525</v>
      </c>
      <c r="D1561" s="44" t="s">
        <v>1528</v>
      </c>
      <c r="E1561" s="78">
        <v>1433</v>
      </c>
      <c r="F1561" s="32">
        <v>1509</v>
      </c>
      <c r="G1561" s="32">
        <f t="shared" si="33"/>
        <v>76</v>
      </c>
      <c r="H1561" s="39">
        <v>358</v>
      </c>
      <c r="I1561" s="32">
        <f t="shared" si="34"/>
        <v>1151</v>
      </c>
      <c r="J1561" s="75">
        <v>0.76280000000000003</v>
      </c>
      <c r="K1561" s="32">
        <v>1445</v>
      </c>
      <c r="L1561" s="56"/>
      <c r="M1561" s="34">
        <f t="shared" si="35"/>
        <v>358</v>
      </c>
      <c r="N1561" s="35">
        <f t="shared" si="36"/>
        <v>1087</v>
      </c>
      <c r="O1561" s="36">
        <f t="shared" si="32"/>
        <v>0.75224913494809686</v>
      </c>
    </row>
    <row r="1562" spans="1:15" x14ac:dyDescent="0.25">
      <c r="A1562" s="39">
        <v>190204</v>
      </c>
      <c r="B1562" s="30" t="s">
        <v>54</v>
      </c>
      <c r="C1562" s="73" t="s">
        <v>1525</v>
      </c>
      <c r="D1562" s="44" t="s">
        <v>1529</v>
      </c>
      <c r="E1562" s="78">
        <v>1529</v>
      </c>
      <c r="F1562" s="32">
        <v>1815</v>
      </c>
      <c r="G1562" s="32">
        <f t="shared" si="33"/>
        <v>286</v>
      </c>
      <c r="H1562" s="32">
        <v>1131</v>
      </c>
      <c r="I1562" s="32">
        <f t="shared" si="34"/>
        <v>684</v>
      </c>
      <c r="J1562" s="75">
        <v>0.37690000000000001</v>
      </c>
      <c r="K1562" s="32">
        <v>1779</v>
      </c>
      <c r="L1562" s="56"/>
      <c r="M1562" s="35">
        <f t="shared" si="35"/>
        <v>1131</v>
      </c>
      <c r="N1562" s="35">
        <f t="shared" si="36"/>
        <v>648</v>
      </c>
      <c r="O1562" s="36">
        <f t="shared" si="32"/>
        <v>0.36424957841483979</v>
      </c>
    </row>
    <row r="1563" spans="1:15" x14ac:dyDescent="0.25">
      <c r="A1563" s="39">
        <v>190205</v>
      </c>
      <c r="B1563" s="30" t="s">
        <v>54</v>
      </c>
      <c r="C1563" s="73" t="s">
        <v>1525</v>
      </c>
      <c r="D1563" s="44" t="s">
        <v>1530</v>
      </c>
      <c r="E1563" s="78">
        <v>1314</v>
      </c>
      <c r="F1563" s="32">
        <v>1403</v>
      </c>
      <c r="G1563" s="32">
        <f t="shared" si="33"/>
        <v>89</v>
      </c>
      <c r="H1563" s="32">
        <v>1218</v>
      </c>
      <c r="I1563" s="32">
        <f t="shared" si="34"/>
        <v>185</v>
      </c>
      <c r="J1563" s="75">
        <v>0</v>
      </c>
      <c r="K1563" s="32">
        <v>1377</v>
      </c>
      <c r="L1563" s="56"/>
      <c r="M1563" s="35">
        <f t="shared" si="35"/>
        <v>1218</v>
      </c>
      <c r="N1563" s="35">
        <f t="shared" si="36"/>
        <v>159</v>
      </c>
      <c r="O1563" s="36">
        <f t="shared" si="32"/>
        <v>0.11546840958605664</v>
      </c>
    </row>
    <row r="1564" spans="1:15" x14ac:dyDescent="0.25">
      <c r="A1564" s="39">
        <v>190206</v>
      </c>
      <c r="B1564" s="30" t="s">
        <v>54</v>
      </c>
      <c r="C1564" s="73" t="s">
        <v>1525</v>
      </c>
      <c r="D1564" s="44" t="s">
        <v>1531</v>
      </c>
      <c r="E1564" s="78">
        <v>19243</v>
      </c>
      <c r="F1564" s="32">
        <v>21352</v>
      </c>
      <c r="G1564" s="32">
        <f t="shared" si="33"/>
        <v>2109</v>
      </c>
      <c r="H1564" s="32">
        <v>5712</v>
      </c>
      <c r="I1564" s="32">
        <f t="shared" si="34"/>
        <v>15640</v>
      </c>
      <c r="J1564" s="75">
        <v>0.73250000000000004</v>
      </c>
      <c r="K1564" s="32">
        <v>22121</v>
      </c>
      <c r="L1564" s="56"/>
      <c r="M1564" s="35">
        <f t="shared" si="35"/>
        <v>5712</v>
      </c>
      <c r="N1564" s="35">
        <f t="shared" si="36"/>
        <v>16409</v>
      </c>
      <c r="O1564" s="36">
        <f t="shared" si="32"/>
        <v>0.74178382532435239</v>
      </c>
    </row>
    <row r="1565" spans="1:15" x14ac:dyDescent="0.25">
      <c r="A1565" s="39">
        <v>190207</v>
      </c>
      <c r="B1565" s="30" t="s">
        <v>54</v>
      </c>
      <c r="C1565" s="73" t="s">
        <v>1525</v>
      </c>
      <c r="D1565" s="44" t="s">
        <v>1532</v>
      </c>
      <c r="E1565" s="78">
        <v>2215</v>
      </c>
      <c r="F1565" s="32">
        <v>2288</v>
      </c>
      <c r="G1565" s="32">
        <f t="shared" si="33"/>
        <v>73</v>
      </c>
      <c r="H1565" s="32">
        <v>1790</v>
      </c>
      <c r="I1565" s="32">
        <f t="shared" si="34"/>
        <v>498</v>
      </c>
      <c r="J1565" s="75">
        <v>0</v>
      </c>
      <c r="K1565" s="32">
        <v>2180</v>
      </c>
      <c r="L1565" s="56"/>
      <c r="M1565" s="35">
        <f t="shared" si="35"/>
        <v>1790</v>
      </c>
      <c r="N1565" s="35">
        <f t="shared" si="36"/>
        <v>390</v>
      </c>
      <c r="O1565" s="36">
        <f t="shared" si="32"/>
        <v>0.17889908256880735</v>
      </c>
    </row>
    <row r="1566" spans="1:15" x14ac:dyDescent="0.25">
      <c r="A1566" s="39">
        <v>190208</v>
      </c>
      <c r="B1566" s="30" t="s">
        <v>54</v>
      </c>
      <c r="C1566" s="73" t="s">
        <v>1525</v>
      </c>
      <c r="D1566" s="44" t="s">
        <v>403</v>
      </c>
      <c r="E1566" s="78">
        <v>1944</v>
      </c>
      <c r="F1566" s="32">
        <v>2085</v>
      </c>
      <c r="G1566" s="32">
        <f t="shared" si="33"/>
        <v>141</v>
      </c>
      <c r="H1566" s="32">
        <v>1478</v>
      </c>
      <c r="I1566" s="32">
        <f t="shared" si="34"/>
        <v>607</v>
      </c>
      <c r="J1566" s="75">
        <v>0.29110000000000003</v>
      </c>
      <c r="K1566" s="32">
        <v>2097</v>
      </c>
      <c r="L1566" s="56"/>
      <c r="M1566" s="35">
        <f t="shared" si="35"/>
        <v>1478</v>
      </c>
      <c r="N1566" s="35">
        <f t="shared" si="36"/>
        <v>619</v>
      </c>
      <c r="O1566" s="36">
        <f t="shared" si="32"/>
        <v>0.29518359561278018</v>
      </c>
    </row>
    <row r="1567" spans="1:15" x14ac:dyDescent="0.25">
      <c r="A1567" s="39">
        <v>190301</v>
      </c>
      <c r="B1567" s="30" t="s">
        <v>54</v>
      </c>
      <c r="C1567" s="73" t="s">
        <v>1533</v>
      </c>
      <c r="D1567" s="44" t="s">
        <v>1533</v>
      </c>
      <c r="E1567" s="78">
        <v>4718</v>
      </c>
      <c r="F1567" s="32">
        <v>5260</v>
      </c>
      <c r="G1567" s="32">
        <f t="shared" si="33"/>
        <v>542</v>
      </c>
      <c r="H1567" s="32">
        <v>3213</v>
      </c>
      <c r="I1567" s="32">
        <f t="shared" si="34"/>
        <v>2047</v>
      </c>
      <c r="J1567" s="75">
        <v>0</v>
      </c>
      <c r="K1567" s="32">
        <v>5300</v>
      </c>
      <c r="L1567" s="56"/>
      <c r="M1567" s="35">
        <f t="shared" si="35"/>
        <v>3213</v>
      </c>
      <c r="N1567" s="35">
        <f t="shared" si="36"/>
        <v>2087</v>
      </c>
      <c r="O1567" s="36">
        <f t="shared" si="32"/>
        <v>0.39377358490566039</v>
      </c>
    </row>
    <row r="1568" spans="1:15" x14ac:dyDescent="0.25">
      <c r="A1568" s="39">
        <v>190302</v>
      </c>
      <c r="B1568" s="30" t="s">
        <v>54</v>
      </c>
      <c r="C1568" s="73" t="s">
        <v>1533</v>
      </c>
      <c r="D1568" s="44" t="s">
        <v>1534</v>
      </c>
      <c r="E1568" s="78">
        <v>4746</v>
      </c>
      <c r="F1568" s="32">
        <v>6110</v>
      </c>
      <c r="G1568" s="32">
        <f t="shared" si="33"/>
        <v>1364</v>
      </c>
      <c r="H1568" s="32">
        <v>4082</v>
      </c>
      <c r="I1568" s="32">
        <f t="shared" si="34"/>
        <v>2028</v>
      </c>
      <c r="J1568" s="75">
        <v>0</v>
      </c>
      <c r="K1568" s="32">
        <v>6412</v>
      </c>
      <c r="L1568" s="29">
        <v>349</v>
      </c>
      <c r="M1568" s="35">
        <f t="shared" si="35"/>
        <v>4431</v>
      </c>
      <c r="N1568" s="35">
        <f t="shared" si="36"/>
        <v>1981</v>
      </c>
      <c r="O1568" s="36">
        <f t="shared" si="32"/>
        <v>0.30895196506550221</v>
      </c>
    </row>
    <row r="1569" spans="1:15" x14ac:dyDescent="0.25">
      <c r="A1569" s="39">
        <v>190303</v>
      </c>
      <c r="B1569" s="30" t="s">
        <v>54</v>
      </c>
      <c r="C1569" s="73" t="s">
        <v>1533</v>
      </c>
      <c r="D1569" s="44" t="s">
        <v>1535</v>
      </c>
      <c r="E1569" s="78">
        <v>6582</v>
      </c>
      <c r="F1569" s="32">
        <v>6986</v>
      </c>
      <c r="G1569" s="32">
        <f t="shared" si="33"/>
        <v>404</v>
      </c>
      <c r="H1569" s="32">
        <v>4384</v>
      </c>
      <c r="I1569" s="32">
        <f t="shared" si="34"/>
        <v>2602</v>
      </c>
      <c r="J1569" s="75">
        <v>0.3725</v>
      </c>
      <c r="K1569" s="32">
        <v>7028</v>
      </c>
      <c r="L1569" s="56"/>
      <c r="M1569" s="35">
        <f t="shared" si="35"/>
        <v>4384</v>
      </c>
      <c r="N1569" s="35">
        <f t="shared" si="36"/>
        <v>2644</v>
      </c>
      <c r="O1569" s="36">
        <f t="shared" si="32"/>
        <v>0.37620944792259531</v>
      </c>
    </row>
    <row r="1570" spans="1:15" x14ac:dyDescent="0.25">
      <c r="A1570" s="39">
        <v>190304</v>
      </c>
      <c r="B1570" s="30" t="s">
        <v>54</v>
      </c>
      <c r="C1570" s="73" t="s">
        <v>1533</v>
      </c>
      <c r="D1570" s="44" t="s">
        <v>1536</v>
      </c>
      <c r="E1570" s="78">
        <v>6775</v>
      </c>
      <c r="F1570" s="32">
        <v>8156</v>
      </c>
      <c r="G1570" s="32">
        <f t="shared" si="33"/>
        <v>1381</v>
      </c>
      <c r="H1570" s="32">
        <v>2729</v>
      </c>
      <c r="I1570" s="32">
        <f t="shared" si="34"/>
        <v>5427</v>
      </c>
      <c r="J1570" s="75">
        <v>0</v>
      </c>
      <c r="K1570" s="32">
        <v>8076</v>
      </c>
      <c r="L1570" s="29">
        <v>2377</v>
      </c>
      <c r="M1570" s="35">
        <f t="shared" si="35"/>
        <v>5106</v>
      </c>
      <c r="N1570" s="35">
        <f t="shared" si="36"/>
        <v>2970</v>
      </c>
      <c r="O1570" s="36">
        <f t="shared" si="32"/>
        <v>0.36775631500742945</v>
      </c>
    </row>
    <row r="1571" spans="1:15" x14ac:dyDescent="0.25">
      <c r="A1571" s="39">
        <v>190305</v>
      </c>
      <c r="B1571" s="30" t="s">
        <v>54</v>
      </c>
      <c r="C1571" s="73" t="s">
        <v>1533</v>
      </c>
      <c r="D1571" s="44" t="s">
        <v>1537</v>
      </c>
      <c r="E1571" s="78">
        <v>3915</v>
      </c>
      <c r="F1571" s="32">
        <v>4789</v>
      </c>
      <c r="G1571" s="32">
        <f t="shared" si="33"/>
        <v>874</v>
      </c>
      <c r="H1571" s="32">
        <v>1944</v>
      </c>
      <c r="I1571" s="32">
        <f t="shared" si="34"/>
        <v>2845</v>
      </c>
      <c r="J1571" s="75">
        <v>0.59409999999999996</v>
      </c>
      <c r="K1571" s="32">
        <v>4580</v>
      </c>
      <c r="L1571" s="56"/>
      <c r="M1571" s="35">
        <f t="shared" si="35"/>
        <v>1944</v>
      </c>
      <c r="N1571" s="35">
        <f t="shared" si="36"/>
        <v>2636</v>
      </c>
      <c r="O1571" s="36">
        <f t="shared" si="32"/>
        <v>0.57554585152838433</v>
      </c>
    </row>
    <row r="1572" spans="1:15" x14ac:dyDescent="0.25">
      <c r="A1572" s="39">
        <v>190306</v>
      </c>
      <c r="B1572" s="30" t="s">
        <v>54</v>
      </c>
      <c r="C1572" s="73" t="s">
        <v>1533</v>
      </c>
      <c r="D1572" s="44" t="s">
        <v>1538</v>
      </c>
      <c r="E1572" s="78">
        <v>11118</v>
      </c>
      <c r="F1572" s="32">
        <v>13477</v>
      </c>
      <c r="G1572" s="32">
        <f t="shared" si="33"/>
        <v>2359</v>
      </c>
      <c r="H1572" s="32">
        <v>1874</v>
      </c>
      <c r="I1572" s="32">
        <f t="shared" si="34"/>
        <v>11603</v>
      </c>
      <c r="J1572" s="75">
        <v>0.8609</v>
      </c>
      <c r="K1572" s="32">
        <v>13722</v>
      </c>
      <c r="L1572" s="29">
        <v>0</v>
      </c>
      <c r="M1572" s="35">
        <f t="shared" si="35"/>
        <v>1874</v>
      </c>
      <c r="N1572" s="35">
        <f t="shared" si="36"/>
        <v>11848</v>
      </c>
      <c r="O1572" s="36">
        <f t="shared" si="32"/>
        <v>0.86343098673662733</v>
      </c>
    </row>
    <row r="1573" spans="1:15" x14ac:dyDescent="0.25">
      <c r="A1573" s="39">
        <v>190307</v>
      </c>
      <c r="B1573" s="30" t="s">
        <v>54</v>
      </c>
      <c r="C1573" s="73" t="s">
        <v>1533</v>
      </c>
      <c r="D1573" s="44" t="s">
        <v>1539</v>
      </c>
      <c r="E1573" s="78">
        <v>5952</v>
      </c>
      <c r="F1573" s="32">
        <v>6650</v>
      </c>
      <c r="G1573" s="32">
        <f t="shared" si="33"/>
        <v>698</v>
      </c>
      <c r="H1573" s="32">
        <v>4872</v>
      </c>
      <c r="I1573" s="32">
        <f t="shared" si="34"/>
        <v>1778</v>
      </c>
      <c r="J1573" s="75">
        <v>0</v>
      </c>
      <c r="K1573" s="32">
        <v>6462</v>
      </c>
      <c r="L1573" s="29">
        <v>168</v>
      </c>
      <c r="M1573" s="35">
        <f t="shared" si="35"/>
        <v>5040</v>
      </c>
      <c r="N1573" s="35">
        <f t="shared" si="36"/>
        <v>1422</v>
      </c>
      <c r="O1573" s="36">
        <f t="shared" si="32"/>
        <v>0.22005571030640669</v>
      </c>
    </row>
    <row r="1574" spans="1:15" x14ac:dyDescent="0.25">
      <c r="A1574" s="39">
        <v>190308</v>
      </c>
      <c r="B1574" s="30" t="s">
        <v>54</v>
      </c>
      <c r="C1574" s="73" t="s">
        <v>1533</v>
      </c>
      <c r="D1574" s="44" t="s">
        <v>1872</v>
      </c>
      <c r="E1574" s="78">
        <v>7104</v>
      </c>
      <c r="F1574" s="32">
        <v>8302</v>
      </c>
      <c r="G1574" s="32">
        <f t="shared" si="33"/>
        <v>1198</v>
      </c>
      <c r="H1574" s="39">
        <v>800</v>
      </c>
      <c r="I1574" s="32">
        <f t="shared" si="34"/>
        <v>7502</v>
      </c>
      <c r="J1574" s="75">
        <v>0</v>
      </c>
      <c r="K1574" s="32">
        <v>8415</v>
      </c>
      <c r="L1574" s="29">
        <v>218</v>
      </c>
      <c r="M1574" s="34">
        <f t="shared" si="35"/>
        <v>1018</v>
      </c>
      <c r="N1574" s="35">
        <f t="shared" si="36"/>
        <v>7397</v>
      </c>
      <c r="O1574" s="36">
        <f t="shared" si="32"/>
        <v>0.87902554961378487</v>
      </c>
    </row>
    <row r="1575" spans="1:15" x14ac:dyDescent="0.25">
      <c r="A1575" s="39">
        <v>200101</v>
      </c>
      <c r="B1575" s="30" t="s">
        <v>55</v>
      </c>
      <c r="C1575" s="73" t="s">
        <v>55</v>
      </c>
      <c r="D1575" s="44" t="s">
        <v>55</v>
      </c>
      <c r="E1575" s="78">
        <v>6348</v>
      </c>
      <c r="F1575" s="32">
        <v>7788</v>
      </c>
      <c r="G1575" s="32">
        <f t="shared" si="33"/>
        <v>1440</v>
      </c>
      <c r="H1575" s="32">
        <v>3421</v>
      </c>
      <c r="I1575" s="32">
        <f t="shared" si="34"/>
        <v>4367</v>
      </c>
      <c r="J1575" s="75">
        <v>0</v>
      </c>
      <c r="K1575" s="32">
        <v>7867</v>
      </c>
      <c r="L1575" s="29">
        <v>380</v>
      </c>
      <c r="M1575" s="35">
        <f t="shared" si="35"/>
        <v>3801</v>
      </c>
      <c r="N1575" s="35">
        <f t="shared" si="36"/>
        <v>4066</v>
      </c>
      <c r="O1575" s="36">
        <f t="shared" si="32"/>
        <v>0.516842506673446</v>
      </c>
    </row>
    <row r="1576" spans="1:15" x14ac:dyDescent="0.25">
      <c r="A1576" s="39">
        <v>200104</v>
      </c>
      <c r="B1576" s="30" t="s">
        <v>55</v>
      </c>
      <c r="C1576" s="73" t="s">
        <v>55</v>
      </c>
      <c r="D1576" s="44" t="s">
        <v>455</v>
      </c>
      <c r="E1576" s="78">
        <v>8831</v>
      </c>
      <c r="F1576" s="32">
        <v>9819</v>
      </c>
      <c r="G1576" s="32">
        <f t="shared" si="33"/>
        <v>988</v>
      </c>
      <c r="H1576" s="32">
        <v>2714</v>
      </c>
      <c r="I1576" s="32">
        <f t="shared" si="34"/>
        <v>7105</v>
      </c>
      <c r="J1576" s="75">
        <v>0.72360000000000002</v>
      </c>
      <c r="K1576" s="32">
        <v>9959</v>
      </c>
      <c r="L1576" s="56"/>
      <c r="M1576" s="35">
        <f t="shared" si="35"/>
        <v>2714</v>
      </c>
      <c r="N1576" s="35">
        <f t="shared" si="36"/>
        <v>7245</v>
      </c>
      <c r="O1576" s="36">
        <f t="shared" si="32"/>
        <v>0.72748267898383367</v>
      </c>
    </row>
    <row r="1577" spans="1:15" x14ac:dyDescent="0.25">
      <c r="A1577" s="39">
        <v>200105</v>
      </c>
      <c r="B1577" s="30" t="s">
        <v>55</v>
      </c>
      <c r="C1577" s="73" t="s">
        <v>55</v>
      </c>
      <c r="D1577" s="44" t="s">
        <v>1541</v>
      </c>
      <c r="E1577" s="78">
        <v>11498</v>
      </c>
      <c r="F1577" s="32">
        <v>12308</v>
      </c>
      <c r="G1577" s="32">
        <f t="shared" si="33"/>
        <v>810</v>
      </c>
      <c r="H1577" s="32">
        <v>3601</v>
      </c>
      <c r="I1577" s="32">
        <f t="shared" si="34"/>
        <v>8707</v>
      </c>
      <c r="J1577" s="75">
        <v>0</v>
      </c>
      <c r="K1577" s="80">
        <v>12741</v>
      </c>
      <c r="L1577" s="29">
        <v>0</v>
      </c>
      <c r="M1577" s="35">
        <f t="shared" si="35"/>
        <v>3601</v>
      </c>
      <c r="N1577" s="35">
        <f t="shared" si="36"/>
        <v>9140</v>
      </c>
      <c r="O1577" s="36">
        <f t="shared" si="32"/>
        <v>0.71736912330272351</v>
      </c>
    </row>
    <row r="1578" spans="1:15" x14ac:dyDescent="0.25">
      <c r="A1578" s="39">
        <v>200107</v>
      </c>
      <c r="B1578" s="30" t="s">
        <v>55</v>
      </c>
      <c r="C1578" s="73" t="s">
        <v>55</v>
      </c>
      <c r="D1578" s="44" t="s">
        <v>1542</v>
      </c>
      <c r="E1578" s="78">
        <v>2477</v>
      </c>
      <c r="F1578" s="32">
        <v>2260</v>
      </c>
      <c r="G1578" s="32">
        <f t="shared" si="33"/>
        <v>-217</v>
      </c>
      <c r="H1578" s="39">
        <v>668</v>
      </c>
      <c r="I1578" s="32">
        <f t="shared" si="34"/>
        <v>1592</v>
      </c>
      <c r="J1578" s="75">
        <v>0.70440000000000003</v>
      </c>
      <c r="K1578" s="65">
        <v>2068</v>
      </c>
      <c r="L1578" s="56"/>
      <c r="M1578" s="34">
        <f t="shared" si="35"/>
        <v>668</v>
      </c>
      <c r="N1578" s="35">
        <f t="shared" si="36"/>
        <v>1400</v>
      </c>
      <c r="O1578" s="36">
        <f t="shared" si="32"/>
        <v>0.67698259187620891</v>
      </c>
    </row>
    <row r="1579" spans="1:15" x14ac:dyDescent="0.25">
      <c r="A1579" s="39">
        <v>200108</v>
      </c>
      <c r="B1579" s="30" t="s">
        <v>55</v>
      </c>
      <c r="C1579" s="73" t="s">
        <v>55</v>
      </c>
      <c r="D1579" s="44" t="s">
        <v>1543</v>
      </c>
      <c r="E1579" s="78">
        <v>3123</v>
      </c>
      <c r="F1579" s="32">
        <v>3025</v>
      </c>
      <c r="G1579" s="32">
        <f t="shared" si="33"/>
        <v>-98</v>
      </c>
      <c r="H1579" s="39">
        <v>871</v>
      </c>
      <c r="I1579" s="32">
        <f t="shared" si="34"/>
        <v>2154</v>
      </c>
      <c r="J1579" s="75">
        <v>0.71209999999999996</v>
      </c>
      <c r="K1579" s="83">
        <v>2879</v>
      </c>
      <c r="L1579" s="56"/>
      <c r="M1579" s="34">
        <f t="shared" si="35"/>
        <v>871</v>
      </c>
      <c r="N1579" s="35">
        <f t="shared" si="36"/>
        <v>2008</v>
      </c>
      <c r="O1579" s="36">
        <f t="shared" si="32"/>
        <v>0.6974643973601945</v>
      </c>
    </row>
    <row r="1580" spans="1:15" x14ac:dyDescent="0.25">
      <c r="A1580" s="39">
        <v>200109</v>
      </c>
      <c r="B1580" s="30" t="s">
        <v>55</v>
      </c>
      <c r="C1580" s="73" t="s">
        <v>55</v>
      </c>
      <c r="D1580" s="44" t="s">
        <v>1544</v>
      </c>
      <c r="E1580" s="78">
        <v>9201</v>
      </c>
      <c r="F1580" s="32">
        <v>9287</v>
      </c>
      <c r="G1580" s="32">
        <f t="shared" si="33"/>
        <v>86</v>
      </c>
      <c r="H1580" s="32">
        <v>1436</v>
      </c>
      <c r="I1580" s="32">
        <f t="shared" si="34"/>
        <v>7851</v>
      </c>
      <c r="J1580" s="75">
        <v>0.84540000000000004</v>
      </c>
      <c r="K1580" s="32">
        <v>9077</v>
      </c>
      <c r="L1580" s="56"/>
      <c r="M1580" s="35">
        <f t="shared" si="35"/>
        <v>1436</v>
      </c>
      <c r="N1580" s="35">
        <f t="shared" si="36"/>
        <v>7641</v>
      </c>
      <c r="O1580" s="36">
        <f t="shared" si="32"/>
        <v>0.84179795086482323</v>
      </c>
    </row>
    <row r="1581" spans="1:15" x14ac:dyDescent="0.25">
      <c r="A1581" s="39">
        <v>200110</v>
      </c>
      <c r="B1581" s="30" t="s">
        <v>55</v>
      </c>
      <c r="C1581" s="73" t="s">
        <v>55</v>
      </c>
      <c r="D1581" s="44" t="s">
        <v>503</v>
      </c>
      <c r="E1581" s="78">
        <v>7710</v>
      </c>
      <c r="F1581" s="32">
        <v>7857</v>
      </c>
      <c r="G1581" s="32">
        <f t="shared" si="33"/>
        <v>147</v>
      </c>
      <c r="H1581" s="39">
        <v>524</v>
      </c>
      <c r="I1581" s="32">
        <f t="shared" si="34"/>
        <v>7333</v>
      </c>
      <c r="J1581" s="75">
        <v>0.93330000000000002</v>
      </c>
      <c r="K1581" s="32">
        <v>7797</v>
      </c>
      <c r="L1581" s="56"/>
      <c r="M1581" s="34">
        <f t="shared" si="35"/>
        <v>524</v>
      </c>
      <c r="N1581" s="35">
        <f t="shared" si="36"/>
        <v>7273</v>
      </c>
      <c r="O1581" s="36">
        <f t="shared" si="32"/>
        <v>0.93279466461459537</v>
      </c>
    </row>
    <row r="1582" spans="1:15" x14ac:dyDescent="0.25">
      <c r="A1582" s="39">
        <v>200111</v>
      </c>
      <c r="B1582" s="30" t="s">
        <v>55</v>
      </c>
      <c r="C1582" s="73" t="s">
        <v>55</v>
      </c>
      <c r="D1582" s="44" t="s">
        <v>1545</v>
      </c>
      <c r="E1582" s="78">
        <v>17119</v>
      </c>
      <c r="F1582" s="32">
        <v>18478</v>
      </c>
      <c r="G1582" s="32">
        <f t="shared" si="33"/>
        <v>1359</v>
      </c>
      <c r="H1582" s="32">
        <v>2257</v>
      </c>
      <c r="I1582" s="32">
        <f t="shared" si="34"/>
        <v>16221</v>
      </c>
      <c r="J1582" s="75">
        <v>0</v>
      </c>
      <c r="K1582" s="32">
        <v>18447</v>
      </c>
      <c r="L1582" s="56"/>
      <c r="M1582" s="35">
        <f t="shared" si="35"/>
        <v>2257</v>
      </c>
      <c r="N1582" s="35">
        <f t="shared" si="36"/>
        <v>16190</v>
      </c>
      <c r="O1582" s="36">
        <f t="shared" si="32"/>
        <v>0.8776494823006451</v>
      </c>
    </row>
    <row r="1583" spans="1:15" x14ac:dyDescent="0.25">
      <c r="A1583" s="39">
        <v>200114</v>
      </c>
      <c r="B1583" s="30" t="s">
        <v>55</v>
      </c>
      <c r="C1583" s="73" t="s">
        <v>55</v>
      </c>
      <c r="D1583" s="44" t="s">
        <v>1546</v>
      </c>
      <c r="E1583" s="78">
        <v>68028</v>
      </c>
      <c r="F1583" s="32">
        <v>75698</v>
      </c>
      <c r="G1583" s="32">
        <f t="shared" si="33"/>
        <v>7670</v>
      </c>
      <c r="H1583" s="32">
        <v>23972</v>
      </c>
      <c r="I1583" s="32">
        <f t="shared" si="34"/>
        <v>51726</v>
      </c>
      <c r="J1583" s="75">
        <v>0</v>
      </c>
      <c r="K1583" s="32">
        <v>76294</v>
      </c>
      <c r="L1583" s="29">
        <v>0</v>
      </c>
      <c r="M1583" s="35">
        <f t="shared" si="35"/>
        <v>23972</v>
      </c>
      <c r="N1583" s="35">
        <f t="shared" si="36"/>
        <v>52322</v>
      </c>
      <c r="O1583" s="36">
        <f t="shared" si="32"/>
        <v>0.68579442682255487</v>
      </c>
    </row>
    <row r="1584" spans="1:15" x14ac:dyDescent="0.25">
      <c r="A1584" s="39">
        <v>200115</v>
      </c>
      <c r="B1584" s="30" t="s">
        <v>55</v>
      </c>
      <c r="C1584" s="73" t="s">
        <v>55</v>
      </c>
      <c r="D1584" s="44" t="s">
        <v>1873</v>
      </c>
      <c r="E1584" s="77">
        <v>67</v>
      </c>
      <c r="F1584" s="39">
        <v>71</v>
      </c>
      <c r="G1584" s="39">
        <f t="shared" si="33"/>
        <v>4</v>
      </c>
      <c r="H1584" s="39">
        <v>0</v>
      </c>
      <c r="I1584" s="39">
        <f t="shared" si="34"/>
        <v>71</v>
      </c>
      <c r="J1584" s="75">
        <v>1</v>
      </c>
      <c r="K1584" s="39">
        <v>72</v>
      </c>
      <c r="L1584" s="29">
        <v>0</v>
      </c>
      <c r="M1584" s="34">
        <f t="shared" si="35"/>
        <v>0</v>
      </c>
      <c r="N1584" s="34">
        <f t="shared" si="36"/>
        <v>72</v>
      </c>
      <c r="O1584" s="36">
        <f t="shared" si="32"/>
        <v>1</v>
      </c>
    </row>
    <row r="1585" spans="1:15" x14ac:dyDescent="0.25">
      <c r="A1585" s="39">
        <v>200201</v>
      </c>
      <c r="B1585" s="30" t="s">
        <v>55</v>
      </c>
      <c r="C1585" s="73" t="s">
        <v>1548</v>
      </c>
      <c r="D1585" s="44" t="s">
        <v>1548</v>
      </c>
      <c r="E1585" s="78">
        <v>23906</v>
      </c>
      <c r="F1585" s="32">
        <v>27388</v>
      </c>
      <c r="G1585" s="32">
        <f t="shared" si="33"/>
        <v>3482</v>
      </c>
      <c r="H1585" s="32">
        <v>9825</v>
      </c>
      <c r="I1585" s="32">
        <f t="shared" si="34"/>
        <v>17563</v>
      </c>
      <c r="J1585" s="75">
        <v>0</v>
      </c>
      <c r="K1585" s="32">
        <v>26908</v>
      </c>
      <c r="L1585" s="29">
        <v>705</v>
      </c>
      <c r="M1585" s="35">
        <f t="shared" si="35"/>
        <v>10530</v>
      </c>
      <c r="N1585" s="35">
        <f t="shared" si="36"/>
        <v>16378</v>
      </c>
      <c r="O1585" s="36">
        <f t="shared" si="32"/>
        <v>0.60866656756354987</v>
      </c>
    </row>
    <row r="1586" spans="1:15" x14ac:dyDescent="0.25">
      <c r="A1586" s="39">
        <v>200202</v>
      </c>
      <c r="B1586" s="30" t="s">
        <v>55</v>
      </c>
      <c r="C1586" s="73" t="s">
        <v>1548</v>
      </c>
      <c r="D1586" s="44" t="s">
        <v>1549</v>
      </c>
      <c r="E1586" s="78">
        <v>19475</v>
      </c>
      <c r="F1586" s="32">
        <v>21490</v>
      </c>
      <c r="G1586" s="32">
        <f t="shared" si="33"/>
        <v>2015</v>
      </c>
      <c r="H1586" s="32">
        <v>5803</v>
      </c>
      <c r="I1586" s="32">
        <f t="shared" si="34"/>
        <v>15687</v>
      </c>
      <c r="J1586" s="75">
        <v>0</v>
      </c>
      <c r="K1586" s="32">
        <v>21370</v>
      </c>
      <c r="L1586" s="29">
        <v>0</v>
      </c>
      <c r="M1586" s="35">
        <f t="shared" si="35"/>
        <v>5803</v>
      </c>
      <c r="N1586" s="35">
        <f t="shared" si="36"/>
        <v>15567</v>
      </c>
      <c r="O1586" s="36">
        <f t="shared" si="32"/>
        <v>0.72845109967243804</v>
      </c>
    </row>
    <row r="1587" spans="1:15" x14ac:dyDescent="0.25">
      <c r="A1587" s="39">
        <v>200203</v>
      </c>
      <c r="B1587" s="30" t="s">
        <v>55</v>
      </c>
      <c r="C1587" s="73" t="s">
        <v>1548</v>
      </c>
      <c r="D1587" s="44" t="s">
        <v>1550</v>
      </c>
      <c r="E1587" s="78">
        <v>2343</v>
      </c>
      <c r="F1587" s="32">
        <v>2695</v>
      </c>
      <c r="G1587" s="32">
        <f t="shared" si="33"/>
        <v>352</v>
      </c>
      <c r="H1587" s="32">
        <v>1155</v>
      </c>
      <c r="I1587" s="32">
        <f t="shared" si="34"/>
        <v>1540</v>
      </c>
      <c r="J1587" s="75">
        <v>0.57140000000000002</v>
      </c>
      <c r="K1587" s="32">
        <v>2675</v>
      </c>
      <c r="L1587" s="29">
        <v>89</v>
      </c>
      <c r="M1587" s="35">
        <f t="shared" si="35"/>
        <v>1244</v>
      </c>
      <c r="N1587" s="35">
        <f t="shared" si="36"/>
        <v>1431</v>
      </c>
      <c r="O1587" s="36">
        <f t="shared" si="32"/>
        <v>0.53495327102803736</v>
      </c>
    </row>
    <row r="1588" spans="1:15" x14ac:dyDescent="0.25">
      <c r="A1588" s="39">
        <v>200204</v>
      </c>
      <c r="B1588" s="30" t="s">
        <v>55</v>
      </c>
      <c r="C1588" s="73" t="s">
        <v>1548</v>
      </c>
      <c r="D1588" s="44" t="s">
        <v>1256</v>
      </c>
      <c r="E1588" s="78">
        <v>5625</v>
      </c>
      <c r="F1588" s="32">
        <v>5876</v>
      </c>
      <c r="G1588" s="32">
        <f t="shared" si="33"/>
        <v>251</v>
      </c>
      <c r="H1588" s="39">
        <v>816</v>
      </c>
      <c r="I1588" s="32">
        <f t="shared" si="34"/>
        <v>5060</v>
      </c>
      <c r="J1588" s="75">
        <v>0</v>
      </c>
      <c r="K1588" s="32">
        <v>5816</v>
      </c>
      <c r="L1588" s="56"/>
      <c r="M1588" s="34">
        <f t="shared" si="35"/>
        <v>816</v>
      </c>
      <c r="N1588" s="35">
        <f t="shared" si="36"/>
        <v>5000</v>
      </c>
      <c r="O1588" s="36">
        <f t="shared" si="32"/>
        <v>0.85969738651994498</v>
      </c>
    </row>
    <row r="1589" spans="1:15" x14ac:dyDescent="0.25">
      <c r="A1589" s="39">
        <v>200205</v>
      </c>
      <c r="B1589" s="30" t="s">
        <v>55</v>
      </c>
      <c r="C1589" s="73" t="s">
        <v>1548</v>
      </c>
      <c r="D1589" s="44" t="s">
        <v>1551</v>
      </c>
      <c r="E1589" s="78">
        <v>5945</v>
      </c>
      <c r="F1589" s="32">
        <v>6680</v>
      </c>
      <c r="G1589" s="32">
        <f t="shared" si="33"/>
        <v>735</v>
      </c>
      <c r="H1589" s="32">
        <v>3555</v>
      </c>
      <c r="I1589" s="32">
        <f t="shared" si="34"/>
        <v>3125</v>
      </c>
      <c r="J1589" s="75">
        <v>0</v>
      </c>
      <c r="K1589" s="32">
        <v>6628</v>
      </c>
      <c r="L1589" s="29">
        <v>934</v>
      </c>
      <c r="M1589" s="35">
        <f t="shared" si="35"/>
        <v>4489</v>
      </c>
      <c r="N1589" s="35">
        <f t="shared" si="36"/>
        <v>2139</v>
      </c>
      <c r="O1589" s="36">
        <f t="shared" si="32"/>
        <v>0.32272178636089316</v>
      </c>
    </row>
    <row r="1590" spans="1:15" x14ac:dyDescent="0.25">
      <c r="A1590" s="39">
        <v>200206</v>
      </c>
      <c r="B1590" s="30" t="s">
        <v>55</v>
      </c>
      <c r="C1590" s="73" t="s">
        <v>1548</v>
      </c>
      <c r="D1590" s="44" t="s">
        <v>1552</v>
      </c>
      <c r="E1590" s="78">
        <v>20792</v>
      </c>
      <c r="F1590" s="32">
        <v>23373</v>
      </c>
      <c r="G1590" s="32">
        <f t="shared" si="33"/>
        <v>2581</v>
      </c>
      <c r="H1590" s="32">
        <v>5482</v>
      </c>
      <c r="I1590" s="32">
        <f t="shared" si="34"/>
        <v>17891</v>
      </c>
      <c r="J1590" s="75">
        <v>0</v>
      </c>
      <c r="K1590" s="32">
        <v>23262</v>
      </c>
      <c r="L1590" s="29">
        <v>512</v>
      </c>
      <c r="M1590" s="35">
        <f t="shared" si="35"/>
        <v>5994</v>
      </c>
      <c r="N1590" s="35">
        <f t="shared" si="36"/>
        <v>17268</v>
      </c>
      <c r="O1590" s="36">
        <f t="shared" si="32"/>
        <v>0.74232654114005669</v>
      </c>
    </row>
    <row r="1591" spans="1:15" x14ac:dyDescent="0.25">
      <c r="A1591" s="39">
        <v>200207</v>
      </c>
      <c r="B1591" s="30" t="s">
        <v>55</v>
      </c>
      <c r="C1591" s="73" t="s">
        <v>1548</v>
      </c>
      <c r="D1591" s="44" t="s">
        <v>1553</v>
      </c>
      <c r="E1591" s="78">
        <v>6961</v>
      </c>
      <c r="F1591" s="32">
        <v>7291</v>
      </c>
      <c r="G1591" s="32">
        <f t="shared" si="33"/>
        <v>330</v>
      </c>
      <c r="H1591" s="32">
        <v>5147</v>
      </c>
      <c r="I1591" s="32">
        <f t="shared" si="34"/>
        <v>2144</v>
      </c>
      <c r="J1591" s="75">
        <v>0</v>
      </c>
      <c r="K1591" s="32">
        <v>7077</v>
      </c>
      <c r="L1591" s="56"/>
      <c r="M1591" s="35">
        <f t="shared" si="35"/>
        <v>5147</v>
      </c>
      <c r="N1591" s="35">
        <f t="shared" si="36"/>
        <v>1930</v>
      </c>
      <c r="O1591" s="36">
        <f t="shared" si="32"/>
        <v>0.27271442701709764</v>
      </c>
    </row>
    <row r="1592" spans="1:15" x14ac:dyDescent="0.25">
      <c r="A1592" s="39">
        <v>200208</v>
      </c>
      <c r="B1592" s="30" t="s">
        <v>55</v>
      </c>
      <c r="C1592" s="73" t="s">
        <v>1548</v>
      </c>
      <c r="D1592" s="44" t="s">
        <v>1554</v>
      </c>
      <c r="E1592" s="78">
        <v>10428</v>
      </c>
      <c r="F1592" s="32">
        <v>11068</v>
      </c>
      <c r="G1592" s="32">
        <f t="shared" si="33"/>
        <v>640</v>
      </c>
      <c r="H1592" s="32">
        <v>1674</v>
      </c>
      <c r="I1592" s="32">
        <f t="shared" si="34"/>
        <v>9394</v>
      </c>
      <c r="J1592" s="75">
        <v>0.8488</v>
      </c>
      <c r="K1592" s="80">
        <v>11065</v>
      </c>
      <c r="L1592" s="56"/>
      <c r="M1592" s="35">
        <f t="shared" si="35"/>
        <v>1674</v>
      </c>
      <c r="N1592" s="35">
        <f t="shared" si="36"/>
        <v>9391</v>
      </c>
      <c r="O1592" s="36">
        <f t="shared" si="32"/>
        <v>0.84871215544509715</v>
      </c>
    </row>
    <row r="1593" spans="1:15" x14ac:dyDescent="0.25">
      <c r="A1593" s="39">
        <v>200209</v>
      </c>
      <c r="B1593" s="30" t="s">
        <v>55</v>
      </c>
      <c r="C1593" s="73" t="s">
        <v>1548</v>
      </c>
      <c r="D1593" s="44" t="s">
        <v>1555</v>
      </c>
      <c r="E1593" s="78">
        <v>1528</v>
      </c>
      <c r="F1593" s="32">
        <v>1685</v>
      </c>
      <c r="G1593" s="32">
        <f t="shared" si="33"/>
        <v>157</v>
      </c>
      <c r="H1593" s="32">
        <v>1471</v>
      </c>
      <c r="I1593" s="32">
        <f t="shared" si="34"/>
        <v>214</v>
      </c>
      <c r="J1593" s="75">
        <v>0.127</v>
      </c>
      <c r="K1593" s="65">
        <v>1685</v>
      </c>
      <c r="L1593" s="29">
        <v>0</v>
      </c>
      <c r="M1593" s="35">
        <f t="shared" si="35"/>
        <v>1471</v>
      </c>
      <c r="N1593" s="35">
        <f t="shared" si="36"/>
        <v>214</v>
      </c>
      <c r="O1593" s="36">
        <f t="shared" si="32"/>
        <v>0.12700296735905045</v>
      </c>
    </row>
    <row r="1594" spans="1:15" x14ac:dyDescent="0.25">
      <c r="A1594" s="39">
        <v>200210</v>
      </c>
      <c r="B1594" s="30" t="s">
        <v>55</v>
      </c>
      <c r="C1594" s="73" t="s">
        <v>1548</v>
      </c>
      <c r="D1594" s="44" t="s">
        <v>1556</v>
      </c>
      <c r="E1594" s="78">
        <v>11088</v>
      </c>
      <c r="F1594" s="32">
        <v>12001</v>
      </c>
      <c r="G1594" s="32">
        <f t="shared" si="33"/>
        <v>913</v>
      </c>
      <c r="H1594" s="32">
        <v>3382</v>
      </c>
      <c r="I1594" s="32">
        <f t="shared" si="34"/>
        <v>8619</v>
      </c>
      <c r="J1594" s="75">
        <v>0.71819999999999995</v>
      </c>
      <c r="K1594" s="32">
        <v>12008</v>
      </c>
      <c r="L1594" s="56"/>
      <c r="M1594" s="35">
        <f t="shared" si="35"/>
        <v>3382</v>
      </c>
      <c r="N1594" s="35">
        <f t="shared" si="36"/>
        <v>8626</v>
      </c>
      <c r="O1594" s="36">
        <f t="shared" si="32"/>
        <v>0.71835443037974689</v>
      </c>
    </row>
    <row r="1595" spans="1:15" x14ac:dyDescent="0.25">
      <c r="A1595" s="39">
        <v>200301</v>
      </c>
      <c r="B1595" s="30" t="s">
        <v>55</v>
      </c>
      <c r="C1595" s="73" t="s">
        <v>1535</v>
      </c>
      <c r="D1595" s="44" t="s">
        <v>1535</v>
      </c>
      <c r="E1595" s="78">
        <v>20052</v>
      </c>
      <c r="F1595" s="32">
        <v>22204</v>
      </c>
      <c r="G1595" s="32">
        <f t="shared" si="33"/>
        <v>2152</v>
      </c>
      <c r="H1595" s="32">
        <v>9539</v>
      </c>
      <c r="I1595" s="32">
        <f t="shared" si="34"/>
        <v>12665</v>
      </c>
      <c r="J1595" s="75">
        <v>0</v>
      </c>
      <c r="K1595" s="32">
        <v>22111</v>
      </c>
      <c r="L1595" s="29">
        <v>393</v>
      </c>
      <c r="M1595" s="35">
        <f t="shared" si="35"/>
        <v>9932</v>
      </c>
      <c r="N1595" s="35">
        <f t="shared" si="36"/>
        <v>12179</v>
      </c>
      <c r="O1595" s="36">
        <f t="shared" si="32"/>
        <v>0.55081181312468908</v>
      </c>
    </row>
    <row r="1596" spans="1:15" x14ac:dyDescent="0.25">
      <c r="A1596" s="39">
        <v>200302</v>
      </c>
      <c r="B1596" s="30" t="s">
        <v>55</v>
      </c>
      <c r="C1596" s="73" t="s">
        <v>1535</v>
      </c>
      <c r="D1596" s="44" t="s">
        <v>1557</v>
      </c>
      <c r="E1596" s="78">
        <v>6921</v>
      </c>
      <c r="F1596" s="32">
        <v>7723</v>
      </c>
      <c r="G1596" s="32">
        <f t="shared" si="33"/>
        <v>802</v>
      </c>
      <c r="H1596" s="32">
        <v>3267</v>
      </c>
      <c r="I1596" s="32">
        <f t="shared" si="34"/>
        <v>4456</v>
      </c>
      <c r="J1596" s="75">
        <v>0.57699999999999996</v>
      </c>
      <c r="K1596" s="32">
        <v>7628</v>
      </c>
      <c r="L1596" s="29">
        <v>703</v>
      </c>
      <c r="M1596" s="35">
        <f t="shared" si="35"/>
        <v>3970</v>
      </c>
      <c r="N1596" s="35">
        <f t="shared" si="36"/>
        <v>3658</v>
      </c>
      <c r="O1596" s="36">
        <f t="shared" si="32"/>
        <v>0.47954902988987941</v>
      </c>
    </row>
    <row r="1597" spans="1:15" x14ac:dyDescent="0.25">
      <c r="A1597" s="39">
        <v>200303</v>
      </c>
      <c r="B1597" s="30" t="s">
        <v>55</v>
      </c>
      <c r="C1597" s="73" t="s">
        <v>1535</v>
      </c>
      <c r="D1597" s="44" t="s">
        <v>1558</v>
      </c>
      <c r="E1597" s="78">
        <v>10975</v>
      </c>
      <c r="F1597" s="32">
        <v>11860</v>
      </c>
      <c r="G1597" s="32">
        <f t="shared" si="33"/>
        <v>885</v>
      </c>
      <c r="H1597" s="32">
        <v>1850</v>
      </c>
      <c r="I1597" s="32">
        <f t="shared" si="34"/>
        <v>10010</v>
      </c>
      <c r="J1597" s="75">
        <v>0.84399999999999997</v>
      </c>
      <c r="K1597" s="32">
        <v>11797</v>
      </c>
      <c r="L1597" s="56"/>
      <c r="M1597" s="35">
        <f t="shared" si="35"/>
        <v>1850</v>
      </c>
      <c r="N1597" s="35">
        <f t="shared" si="36"/>
        <v>9947</v>
      </c>
      <c r="O1597" s="36">
        <f t="shared" si="32"/>
        <v>0.84318046961091808</v>
      </c>
    </row>
    <row r="1598" spans="1:15" x14ac:dyDescent="0.25">
      <c r="A1598" s="39">
        <v>200304</v>
      </c>
      <c r="B1598" s="30" t="s">
        <v>55</v>
      </c>
      <c r="C1598" s="73" t="s">
        <v>1535</v>
      </c>
      <c r="D1598" s="44" t="s">
        <v>1559</v>
      </c>
      <c r="E1598" s="78">
        <v>31231</v>
      </c>
      <c r="F1598" s="32">
        <v>33755</v>
      </c>
      <c r="G1598" s="32">
        <f t="shared" si="33"/>
        <v>2524</v>
      </c>
      <c r="H1598" s="32">
        <v>7808</v>
      </c>
      <c r="I1598" s="32">
        <f t="shared" si="34"/>
        <v>25947</v>
      </c>
      <c r="J1598" s="75">
        <v>0.76870000000000005</v>
      </c>
      <c r="K1598" s="32">
        <v>33457</v>
      </c>
      <c r="L1598" s="56"/>
      <c r="M1598" s="35">
        <f t="shared" si="35"/>
        <v>7808</v>
      </c>
      <c r="N1598" s="35">
        <f t="shared" si="36"/>
        <v>25649</v>
      </c>
      <c r="O1598" s="36">
        <f t="shared" si="32"/>
        <v>0.76662581821442444</v>
      </c>
    </row>
    <row r="1599" spans="1:15" x14ac:dyDescent="0.25">
      <c r="A1599" s="39">
        <v>200305</v>
      </c>
      <c r="B1599" s="30" t="s">
        <v>55</v>
      </c>
      <c r="C1599" s="73" t="s">
        <v>1535</v>
      </c>
      <c r="D1599" s="44" t="s">
        <v>1560</v>
      </c>
      <c r="E1599" s="78">
        <v>3708</v>
      </c>
      <c r="F1599" s="32">
        <v>4247</v>
      </c>
      <c r="G1599" s="32">
        <f t="shared" si="33"/>
        <v>539</v>
      </c>
      <c r="H1599" s="39">
        <v>975</v>
      </c>
      <c r="I1599" s="32">
        <f t="shared" si="34"/>
        <v>3272</v>
      </c>
      <c r="J1599" s="75">
        <v>0.77039999999999997</v>
      </c>
      <c r="K1599" s="32">
        <v>4181</v>
      </c>
      <c r="L1599" s="56"/>
      <c r="M1599" s="34">
        <f t="shared" si="35"/>
        <v>975</v>
      </c>
      <c r="N1599" s="35">
        <f t="shared" si="36"/>
        <v>3206</v>
      </c>
      <c r="O1599" s="36">
        <f t="shared" si="32"/>
        <v>0.76680220043051905</v>
      </c>
    </row>
    <row r="1600" spans="1:15" x14ac:dyDescent="0.25">
      <c r="A1600" s="39">
        <v>200306</v>
      </c>
      <c r="B1600" s="30" t="s">
        <v>55</v>
      </c>
      <c r="C1600" s="73" t="s">
        <v>1535</v>
      </c>
      <c r="D1600" s="44" t="s">
        <v>1561</v>
      </c>
      <c r="E1600" s="78">
        <v>8557</v>
      </c>
      <c r="F1600" s="32">
        <v>9369</v>
      </c>
      <c r="G1600" s="32">
        <f t="shared" si="33"/>
        <v>812</v>
      </c>
      <c r="H1600" s="32">
        <v>3370</v>
      </c>
      <c r="I1600" s="32">
        <f t="shared" si="34"/>
        <v>5999</v>
      </c>
      <c r="J1600" s="75">
        <v>0</v>
      </c>
      <c r="K1600" s="32">
        <v>9395</v>
      </c>
      <c r="L1600" s="56"/>
      <c r="M1600" s="35">
        <f t="shared" si="35"/>
        <v>3370</v>
      </c>
      <c r="N1600" s="35">
        <f t="shared" si="36"/>
        <v>6025</v>
      </c>
      <c r="O1600" s="36">
        <f t="shared" si="32"/>
        <v>0.6412985630654604</v>
      </c>
    </row>
    <row r="1601" spans="1:15" x14ac:dyDescent="0.25">
      <c r="A1601" s="39">
        <v>200307</v>
      </c>
      <c r="B1601" s="30" t="s">
        <v>55</v>
      </c>
      <c r="C1601" s="73" t="s">
        <v>1535</v>
      </c>
      <c r="D1601" s="44" t="s">
        <v>1562</v>
      </c>
      <c r="E1601" s="78">
        <v>7013</v>
      </c>
      <c r="F1601" s="32">
        <v>7496</v>
      </c>
      <c r="G1601" s="32">
        <f t="shared" si="33"/>
        <v>483</v>
      </c>
      <c r="H1601" s="32">
        <v>2447</v>
      </c>
      <c r="I1601" s="32">
        <f t="shared" si="34"/>
        <v>5049</v>
      </c>
      <c r="J1601" s="75">
        <v>0</v>
      </c>
      <c r="K1601" s="32">
        <v>7425</v>
      </c>
      <c r="L1601" s="56"/>
      <c r="M1601" s="35">
        <f t="shared" si="35"/>
        <v>2447</v>
      </c>
      <c r="N1601" s="35">
        <f t="shared" si="36"/>
        <v>4978</v>
      </c>
      <c r="O1601" s="36">
        <f t="shared" si="32"/>
        <v>0.67043771043771039</v>
      </c>
    </row>
    <row r="1602" spans="1:15" x14ac:dyDescent="0.25">
      <c r="A1602" s="39">
        <v>200308</v>
      </c>
      <c r="B1602" s="30" t="s">
        <v>55</v>
      </c>
      <c r="C1602" s="73" t="s">
        <v>1535</v>
      </c>
      <c r="D1602" s="44" t="s">
        <v>1563</v>
      </c>
      <c r="E1602" s="78">
        <v>9789</v>
      </c>
      <c r="F1602" s="32">
        <v>11115</v>
      </c>
      <c r="G1602" s="32">
        <f t="shared" si="33"/>
        <v>1326</v>
      </c>
      <c r="H1602" s="39">
        <v>439</v>
      </c>
      <c r="I1602" s="32">
        <f t="shared" si="34"/>
        <v>10676</v>
      </c>
      <c r="J1602" s="75">
        <v>0.96050000000000002</v>
      </c>
      <c r="K1602" s="32">
        <v>11172</v>
      </c>
      <c r="L1602" s="29">
        <v>434</v>
      </c>
      <c r="M1602" s="34">
        <f t="shared" si="35"/>
        <v>873</v>
      </c>
      <c r="N1602" s="35">
        <f t="shared" si="36"/>
        <v>10299</v>
      </c>
      <c r="O1602" s="36">
        <f t="shared" si="32"/>
        <v>0.9218582169709989</v>
      </c>
    </row>
    <row r="1603" spans="1:15" x14ac:dyDescent="0.25">
      <c r="A1603" s="39">
        <v>200401</v>
      </c>
      <c r="B1603" s="30" t="s">
        <v>55</v>
      </c>
      <c r="C1603" s="73" t="s">
        <v>1564</v>
      </c>
      <c r="D1603" s="44" t="s">
        <v>1565</v>
      </c>
      <c r="E1603" s="78">
        <v>23518</v>
      </c>
      <c r="F1603" s="32">
        <v>25146</v>
      </c>
      <c r="G1603" s="32">
        <f t="shared" si="33"/>
        <v>1628</v>
      </c>
      <c r="H1603" s="32">
        <v>9012</v>
      </c>
      <c r="I1603" s="32">
        <f t="shared" si="34"/>
        <v>16134</v>
      </c>
      <c r="J1603" s="75">
        <v>0</v>
      </c>
      <c r="K1603" s="32">
        <v>25300</v>
      </c>
      <c r="L1603" s="56"/>
      <c r="M1603" s="35">
        <f t="shared" si="35"/>
        <v>9012</v>
      </c>
      <c r="N1603" s="35">
        <f t="shared" si="36"/>
        <v>16288</v>
      </c>
      <c r="O1603" s="36">
        <f t="shared" si="32"/>
        <v>0.64379446640316207</v>
      </c>
    </row>
    <row r="1604" spans="1:15" x14ac:dyDescent="0.25">
      <c r="A1604" s="39">
        <v>200402</v>
      </c>
      <c r="B1604" s="30" t="s">
        <v>55</v>
      </c>
      <c r="C1604" s="73" t="s">
        <v>1564</v>
      </c>
      <c r="D1604" s="44" t="s">
        <v>1566</v>
      </c>
      <c r="E1604" s="78">
        <v>6006</v>
      </c>
      <c r="F1604" s="32">
        <v>6395</v>
      </c>
      <c r="G1604" s="32">
        <f t="shared" si="33"/>
        <v>389</v>
      </c>
      <c r="H1604" s="32">
        <v>2442</v>
      </c>
      <c r="I1604" s="32">
        <f t="shared" si="34"/>
        <v>3953</v>
      </c>
      <c r="J1604" s="75">
        <v>0.61809999999999998</v>
      </c>
      <c r="K1604" s="32">
        <v>6444</v>
      </c>
      <c r="L1604" s="56"/>
      <c r="M1604" s="35">
        <f t="shared" si="35"/>
        <v>2442</v>
      </c>
      <c r="N1604" s="35">
        <f t="shared" si="36"/>
        <v>4002</v>
      </c>
      <c r="O1604" s="36">
        <f t="shared" si="32"/>
        <v>0.62104283054003728</v>
      </c>
    </row>
    <row r="1605" spans="1:15" x14ac:dyDescent="0.25">
      <c r="A1605" s="39">
        <v>200403</v>
      </c>
      <c r="B1605" s="30" t="s">
        <v>55</v>
      </c>
      <c r="C1605" s="73" t="s">
        <v>1564</v>
      </c>
      <c r="D1605" s="44" t="s">
        <v>1567</v>
      </c>
      <c r="E1605" s="78">
        <v>7571</v>
      </c>
      <c r="F1605" s="32">
        <v>7888</v>
      </c>
      <c r="G1605" s="32">
        <f t="shared" si="33"/>
        <v>317</v>
      </c>
      <c r="H1605" s="32">
        <v>3509</v>
      </c>
      <c r="I1605" s="32">
        <f t="shared" si="34"/>
        <v>4379</v>
      </c>
      <c r="J1605" s="75">
        <v>0.55510000000000004</v>
      </c>
      <c r="K1605" s="32">
        <v>7746</v>
      </c>
      <c r="L1605" s="29">
        <v>345</v>
      </c>
      <c r="M1605" s="35">
        <f t="shared" si="35"/>
        <v>3854</v>
      </c>
      <c r="N1605" s="35">
        <f t="shared" si="36"/>
        <v>3892</v>
      </c>
      <c r="O1605" s="36">
        <f t="shared" si="32"/>
        <v>0.50245287890524137</v>
      </c>
    </row>
    <row r="1606" spans="1:15" x14ac:dyDescent="0.25">
      <c r="A1606" s="39">
        <v>200404</v>
      </c>
      <c r="B1606" s="30" t="s">
        <v>55</v>
      </c>
      <c r="C1606" s="73" t="s">
        <v>1564</v>
      </c>
      <c r="D1606" s="44" t="s">
        <v>1568</v>
      </c>
      <c r="E1606" s="78">
        <v>4711</v>
      </c>
      <c r="F1606" s="32">
        <v>4943</v>
      </c>
      <c r="G1606" s="32">
        <f t="shared" si="33"/>
        <v>232</v>
      </c>
      <c r="H1606" s="32">
        <v>3293</v>
      </c>
      <c r="I1606" s="32">
        <f t="shared" si="34"/>
        <v>1650</v>
      </c>
      <c r="J1606" s="75">
        <v>0</v>
      </c>
      <c r="K1606" s="32">
        <v>4961</v>
      </c>
      <c r="L1606" s="29">
        <v>230</v>
      </c>
      <c r="M1606" s="35">
        <f t="shared" si="35"/>
        <v>3523</v>
      </c>
      <c r="N1606" s="35">
        <f t="shared" si="36"/>
        <v>1438</v>
      </c>
      <c r="O1606" s="36">
        <f t="shared" si="32"/>
        <v>0.28986091513807699</v>
      </c>
    </row>
    <row r="1607" spans="1:15" x14ac:dyDescent="0.25">
      <c r="A1607" s="39">
        <v>200405</v>
      </c>
      <c r="B1607" s="30" t="s">
        <v>55</v>
      </c>
      <c r="C1607" s="73" t="s">
        <v>1564</v>
      </c>
      <c r="D1607" s="44" t="s">
        <v>1564</v>
      </c>
      <c r="E1607" s="78">
        <v>6303</v>
      </c>
      <c r="F1607" s="32">
        <v>6656</v>
      </c>
      <c r="G1607" s="32">
        <f t="shared" si="33"/>
        <v>353</v>
      </c>
      <c r="H1607" s="32">
        <v>2570</v>
      </c>
      <c r="I1607" s="32">
        <f t="shared" si="34"/>
        <v>4086</v>
      </c>
      <c r="J1607" s="75">
        <v>0</v>
      </c>
      <c r="K1607" s="32">
        <v>6703</v>
      </c>
      <c r="L1607" s="56"/>
      <c r="M1607" s="35">
        <f t="shared" si="35"/>
        <v>2570</v>
      </c>
      <c r="N1607" s="35">
        <f t="shared" si="36"/>
        <v>4133</v>
      </c>
      <c r="O1607" s="36">
        <f t="shared" si="32"/>
        <v>0.61658958675220055</v>
      </c>
    </row>
    <row r="1608" spans="1:15" x14ac:dyDescent="0.25">
      <c r="A1608" s="39">
        <v>200406</v>
      </c>
      <c r="B1608" s="30" t="s">
        <v>55</v>
      </c>
      <c r="C1608" s="73" t="s">
        <v>1564</v>
      </c>
      <c r="D1608" s="44" t="s">
        <v>1569</v>
      </c>
      <c r="E1608" s="78">
        <v>8471</v>
      </c>
      <c r="F1608" s="32">
        <v>9039</v>
      </c>
      <c r="G1608" s="32">
        <f t="shared" si="33"/>
        <v>568</v>
      </c>
      <c r="H1608" s="32">
        <v>4131</v>
      </c>
      <c r="I1608" s="32">
        <f t="shared" si="34"/>
        <v>4908</v>
      </c>
      <c r="J1608" s="75">
        <v>0.54300000000000004</v>
      </c>
      <c r="K1608" s="32">
        <v>9086</v>
      </c>
      <c r="L1608" s="56"/>
      <c r="M1608" s="35">
        <f t="shared" si="35"/>
        <v>4131</v>
      </c>
      <c r="N1608" s="35">
        <f t="shared" si="36"/>
        <v>4955</v>
      </c>
      <c r="O1608" s="36">
        <f t="shared" si="32"/>
        <v>0.54534448602245211</v>
      </c>
    </row>
    <row r="1609" spans="1:15" x14ac:dyDescent="0.25">
      <c r="A1609" s="39">
        <v>200407</v>
      </c>
      <c r="B1609" s="30" t="s">
        <v>55</v>
      </c>
      <c r="C1609" s="73" t="s">
        <v>1564</v>
      </c>
      <c r="D1609" s="44" t="s">
        <v>1570</v>
      </c>
      <c r="E1609" s="78">
        <v>4185</v>
      </c>
      <c r="F1609" s="32">
        <v>4440</v>
      </c>
      <c r="G1609" s="32">
        <f t="shared" si="33"/>
        <v>255</v>
      </c>
      <c r="H1609" s="32">
        <v>1927</v>
      </c>
      <c r="I1609" s="32">
        <f t="shared" si="34"/>
        <v>2513</v>
      </c>
      <c r="J1609" s="75">
        <v>0.56599999999999995</v>
      </c>
      <c r="K1609" s="32">
        <v>4420</v>
      </c>
      <c r="L1609" s="56"/>
      <c r="M1609" s="35">
        <f t="shared" si="35"/>
        <v>1927</v>
      </c>
      <c r="N1609" s="35">
        <f t="shared" si="36"/>
        <v>2493</v>
      </c>
      <c r="O1609" s="36">
        <f t="shared" si="32"/>
        <v>0.56402714932126696</v>
      </c>
    </row>
    <row r="1610" spans="1:15" x14ac:dyDescent="0.25">
      <c r="A1610" s="39">
        <v>200408</v>
      </c>
      <c r="B1610" s="30" t="s">
        <v>55</v>
      </c>
      <c r="C1610" s="73" t="s">
        <v>1564</v>
      </c>
      <c r="D1610" s="44" t="s">
        <v>1571</v>
      </c>
      <c r="E1610" s="78">
        <v>3535</v>
      </c>
      <c r="F1610" s="32">
        <v>3849</v>
      </c>
      <c r="G1610" s="32">
        <f t="shared" si="33"/>
        <v>314</v>
      </c>
      <c r="H1610" s="32">
        <v>3535</v>
      </c>
      <c r="I1610" s="32">
        <f t="shared" si="34"/>
        <v>314</v>
      </c>
      <c r="J1610" s="75">
        <v>8.1600000000000006E-2</v>
      </c>
      <c r="K1610" s="32">
        <v>3813</v>
      </c>
      <c r="L1610" s="56"/>
      <c r="M1610" s="35">
        <f t="shared" si="35"/>
        <v>3535</v>
      </c>
      <c r="N1610" s="35">
        <f t="shared" si="36"/>
        <v>278</v>
      </c>
      <c r="O1610" s="36">
        <f t="shared" si="32"/>
        <v>7.2908471020194071E-2</v>
      </c>
    </row>
    <row r="1611" spans="1:15" x14ac:dyDescent="0.25">
      <c r="A1611" s="39">
        <v>200409</v>
      </c>
      <c r="B1611" s="30" t="s">
        <v>55</v>
      </c>
      <c r="C1611" s="73" t="s">
        <v>1564</v>
      </c>
      <c r="D1611" s="44" t="s">
        <v>1572</v>
      </c>
      <c r="E1611" s="78">
        <v>5578</v>
      </c>
      <c r="F1611" s="32">
        <v>6164</v>
      </c>
      <c r="G1611" s="32">
        <f t="shared" si="33"/>
        <v>586</v>
      </c>
      <c r="H1611" s="32">
        <v>3927</v>
      </c>
      <c r="I1611" s="32">
        <f t="shared" si="34"/>
        <v>2237</v>
      </c>
      <c r="J1611" s="75">
        <v>0.3629</v>
      </c>
      <c r="K1611" s="32">
        <v>6029</v>
      </c>
      <c r="L1611" s="56"/>
      <c r="M1611" s="35">
        <f t="shared" si="35"/>
        <v>3927</v>
      </c>
      <c r="N1611" s="35">
        <f t="shared" si="36"/>
        <v>2102</v>
      </c>
      <c r="O1611" s="36">
        <f t="shared" si="32"/>
        <v>0.34864820036490296</v>
      </c>
    </row>
    <row r="1612" spans="1:15" x14ac:dyDescent="0.25">
      <c r="A1612" s="39">
        <v>200410</v>
      </c>
      <c r="B1612" s="30" t="s">
        <v>55</v>
      </c>
      <c r="C1612" s="73" t="s">
        <v>1564</v>
      </c>
      <c r="D1612" s="44" t="s">
        <v>1573</v>
      </c>
      <c r="E1612" s="78">
        <v>8074</v>
      </c>
      <c r="F1612" s="32">
        <v>8855</v>
      </c>
      <c r="G1612" s="32">
        <f t="shared" si="33"/>
        <v>781</v>
      </c>
      <c r="H1612" s="32">
        <v>3187</v>
      </c>
      <c r="I1612" s="32">
        <f t="shared" si="34"/>
        <v>5668</v>
      </c>
      <c r="J1612" s="75">
        <v>0.6401</v>
      </c>
      <c r="K1612" s="32">
        <v>8764</v>
      </c>
      <c r="L1612" s="29">
        <v>492</v>
      </c>
      <c r="M1612" s="35">
        <f t="shared" si="35"/>
        <v>3679</v>
      </c>
      <c r="N1612" s="35">
        <f t="shared" si="36"/>
        <v>5085</v>
      </c>
      <c r="O1612" s="36">
        <f t="shared" si="32"/>
        <v>0.58021451392058421</v>
      </c>
    </row>
    <row r="1613" spans="1:15" x14ac:dyDescent="0.25">
      <c r="A1613" s="39">
        <v>200501</v>
      </c>
      <c r="B1613" s="30" t="s">
        <v>55</v>
      </c>
      <c r="C1613" s="73" t="s">
        <v>1574</v>
      </c>
      <c r="D1613" s="44" t="s">
        <v>1574</v>
      </c>
      <c r="E1613" s="78">
        <v>1740</v>
      </c>
      <c r="F1613" s="32">
        <v>1790</v>
      </c>
      <c r="G1613" s="32">
        <f t="shared" si="33"/>
        <v>50</v>
      </c>
      <c r="H1613" s="39">
        <v>539</v>
      </c>
      <c r="I1613" s="32">
        <f t="shared" si="34"/>
        <v>1251</v>
      </c>
      <c r="J1613" s="75">
        <v>0.69889999999999997</v>
      </c>
      <c r="K1613" s="32">
        <v>1679</v>
      </c>
      <c r="L1613" s="29">
        <v>0</v>
      </c>
      <c r="M1613" s="34">
        <f t="shared" si="35"/>
        <v>539</v>
      </c>
      <c r="N1613" s="35">
        <f t="shared" si="36"/>
        <v>1140</v>
      </c>
      <c r="O1613" s="36">
        <f t="shared" si="32"/>
        <v>0.67897558070279929</v>
      </c>
    </row>
    <row r="1614" spans="1:15" x14ac:dyDescent="0.25">
      <c r="A1614" s="39">
        <v>200502</v>
      </c>
      <c r="B1614" s="30" t="s">
        <v>55</v>
      </c>
      <c r="C1614" s="73" t="s">
        <v>1574</v>
      </c>
      <c r="D1614" s="44" t="s">
        <v>1575</v>
      </c>
      <c r="E1614" s="78">
        <v>2418</v>
      </c>
      <c r="F1614" s="32">
        <v>2507</v>
      </c>
      <c r="G1614" s="32">
        <f t="shared" si="33"/>
        <v>89</v>
      </c>
      <c r="H1614" s="32">
        <v>1800</v>
      </c>
      <c r="I1614" s="32">
        <f t="shared" si="34"/>
        <v>707</v>
      </c>
      <c r="J1614" s="75">
        <v>0.28199999999999997</v>
      </c>
      <c r="K1614" s="32">
        <v>2526</v>
      </c>
      <c r="L1614" s="56"/>
      <c r="M1614" s="35">
        <f t="shared" si="35"/>
        <v>1800</v>
      </c>
      <c r="N1614" s="35">
        <f t="shared" si="36"/>
        <v>726</v>
      </c>
      <c r="O1614" s="36">
        <f t="shared" si="32"/>
        <v>0.28741092636579574</v>
      </c>
    </row>
    <row r="1615" spans="1:15" x14ac:dyDescent="0.25">
      <c r="A1615" s="39">
        <v>200503</v>
      </c>
      <c r="B1615" s="30" t="s">
        <v>55</v>
      </c>
      <c r="C1615" s="73" t="s">
        <v>1574</v>
      </c>
      <c r="D1615" s="44" t="s">
        <v>1576</v>
      </c>
      <c r="E1615" s="78">
        <v>1141</v>
      </c>
      <c r="F1615" s="32">
        <v>1235</v>
      </c>
      <c r="G1615" s="32">
        <f t="shared" si="33"/>
        <v>94</v>
      </c>
      <c r="H1615" s="39">
        <v>941</v>
      </c>
      <c r="I1615" s="32">
        <f t="shared" si="34"/>
        <v>294</v>
      </c>
      <c r="J1615" s="75">
        <v>0.23810000000000001</v>
      </c>
      <c r="K1615" s="32">
        <v>1249</v>
      </c>
      <c r="L1615" s="56"/>
      <c r="M1615" s="34">
        <f t="shared" si="35"/>
        <v>941</v>
      </c>
      <c r="N1615" s="35">
        <f t="shared" si="36"/>
        <v>308</v>
      </c>
      <c r="O1615" s="36">
        <f t="shared" si="32"/>
        <v>0.24659727782225779</v>
      </c>
    </row>
    <row r="1616" spans="1:15" x14ac:dyDescent="0.25">
      <c r="A1616" s="39">
        <v>200504</v>
      </c>
      <c r="B1616" s="30" t="s">
        <v>55</v>
      </c>
      <c r="C1616" s="73" t="s">
        <v>1574</v>
      </c>
      <c r="D1616" s="44" t="s">
        <v>1577</v>
      </c>
      <c r="E1616" s="78">
        <v>3133</v>
      </c>
      <c r="F1616" s="32">
        <v>3538</v>
      </c>
      <c r="G1616" s="32">
        <f t="shared" si="33"/>
        <v>405</v>
      </c>
      <c r="H1616" s="32">
        <v>2244</v>
      </c>
      <c r="I1616" s="32">
        <f t="shared" si="34"/>
        <v>1294</v>
      </c>
      <c r="J1616" s="75">
        <v>0.36570000000000003</v>
      </c>
      <c r="K1616" s="32">
        <v>3655</v>
      </c>
      <c r="L1616" s="29">
        <v>0</v>
      </c>
      <c r="M1616" s="35">
        <f t="shared" si="35"/>
        <v>2244</v>
      </c>
      <c r="N1616" s="35">
        <f t="shared" si="36"/>
        <v>1411</v>
      </c>
      <c r="O1616" s="36">
        <f t="shared" si="32"/>
        <v>0.38604651162790699</v>
      </c>
    </row>
    <row r="1617" spans="1:15" x14ac:dyDescent="0.25">
      <c r="A1617" s="39">
        <v>200505</v>
      </c>
      <c r="B1617" s="30" t="s">
        <v>55</v>
      </c>
      <c r="C1617" s="73" t="s">
        <v>1574</v>
      </c>
      <c r="D1617" s="44" t="s">
        <v>1578</v>
      </c>
      <c r="E1617" s="78">
        <v>3948</v>
      </c>
      <c r="F1617" s="32">
        <v>4163</v>
      </c>
      <c r="G1617" s="32">
        <f t="shared" si="33"/>
        <v>215</v>
      </c>
      <c r="H1617" s="39">
        <v>939</v>
      </c>
      <c r="I1617" s="32">
        <f t="shared" si="34"/>
        <v>3224</v>
      </c>
      <c r="J1617" s="75">
        <v>0.77439999999999998</v>
      </c>
      <c r="K1617" s="32">
        <v>4242</v>
      </c>
      <c r="L1617" s="56"/>
      <c r="M1617" s="34">
        <f t="shared" si="35"/>
        <v>939</v>
      </c>
      <c r="N1617" s="35">
        <f t="shared" si="36"/>
        <v>3303</v>
      </c>
      <c r="O1617" s="36">
        <f t="shared" si="32"/>
        <v>0.7786421499292786</v>
      </c>
    </row>
    <row r="1618" spans="1:15" x14ac:dyDescent="0.25">
      <c r="A1618" s="39">
        <v>200506</v>
      </c>
      <c r="B1618" s="30" t="s">
        <v>55</v>
      </c>
      <c r="C1618" s="73" t="s">
        <v>1574</v>
      </c>
      <c r="D1618" s="44" t="s">
        <v>1579</v>
      </c>
      <c r="E1618" s="78">
        <v>1559</v>
      </c>
      <c r="F1618" s="32">
        <v>1644</v>
      </c>
      <c r="G1618" s="32">
        <f t="shared" si="33"/>
        <v>85</v>
      </c>
      <c r="H1618" s="32">
        <v>1098</v>
      </c>
      <c r="I1618" s="32">
        <f t="shared" si="34"/>
        <v>546</v>
      </c>
      <c r="J1618" s="75">
        <v>0</v>
      </c>
      <c r="K1618" s="80">
        <v>1670</v>
      </c>
      <c r="L1618" s="56"/>
      <c r="M1618" s="35">
        <f t="shared" si="35"/>
        <v>1098</v>
      </c>
      <c r="N1618" s="35">
        <f t="shared" si="36"/>
        <v>572</v>
      </c>
      <c r="O1618" s="36">
        <f t="shared" si="32"/>
        <v>0.34251497005988024</v>
      </c>
    </row>
    <row r="1619" spans="1:15" x14ac:dyDescent="0.25">
      <c r="A1619" s="39">
        <v>200507</v>
      </c>
      <c r="B1619" s="30" t="s">
        <v>55</v>
      </c>
      <c r="C1619" s="73" t="s">
        <v>1574</v>
      </c>
      <c r="D1619" s="44" t="s">
        <v>1580</v>
      </c>
      <c r="E1619" s="78">
        <v>1192</v>
      </c>
      <c r="F1619" s="32">
        <v>1088</v>
      </c>
      <c r="G1619" s="32">
        <f t="shared" si="33"/>
        <v>-104</v>
      </c>
      <c r="H1619" s="39">
        <v>713</v>
      </c>
      <c r="I1619" s="32">
        <f t="shared" si="34"/>
        <v>375</v>
      </c>
      <c r="J1619" s="75">
        <v>0.34470000000000001</v>
      </c>
      <c r="K1619" s="65">
        <v>1049</v>
      </c>
      <c r="L1619" s="29">
        <v>336</v>
      </c>
      <c r="M1619" s="34">
        <f t="shared" si="35"/>
        <v>1049</v>
      </c>
      <c r="N1619" s="35">
        <f t="shared" si="36"/>
        <v>0</v>
      </c>
      <c r="O1619" s="36">
        <f t="shared" si="32"/>
        <v>0</v>
      </c>
    </row>
    <row r="1620" spans="1:15" x14ac:dyDescent="0.25">
      <c r="A1620" s="39">
        <v>200601</v>
      </c>
      <c r="B1620" s="30" t="s">
        <v>55</v>
      </c>
      <c r="C1620" s="73" t="s">
        <v>1581</v>
      </c>
      <c r="D1620" s="44" t="s">
        <v>1581</v>
      </c>
      <c r="E1620" s="78">
        <v>9178</v>
      </c>
      <c r="F1620" s="32">
        <v>9697</v>
      </c>
      <c r="G1620" s="32">
        <f t="shared" si="33"/>
        <v>519</v>
      </c>
      <c r="H1620" s="32">
        <v>3254</v>
      </c>
      <c r="I1620" s="32">
        <f t="shared" si="34"/>
        <v>6443</v>
      </c>
      <c r="J1620" s="75">
        <v>0</v>
      </c>
      <c r="K1620" s="32">
        <v>9353</v>
      </c>
      <c r="L1620" s="29">
        <v>0</v>
      </c>
      <c r="M1620" s="35">
        <f t="shared" si="35"/>
        <v>3254</v>
      </c>
      <c r="N1620" s="35">
        <f t="shared" si="36"/>
        <v>6099</v>
      </c>
      <c r="O1620" s="36">
        <f t="shared" si="32"/>
        <v>0.65209023842617342</v>
      </c>
    </row>
    <row r="1621" spans="1:15" x14ac:dyDescent="0.25">
      <c r="A1621" s="39">
        <v>200602</v>
      </c>
      <c r="B1621" s="30" t="s">
        <v>55</v>
      </c>
      <c r="C1621" s="73" t="s">
        <v>1581</v>
      </c>
      <c r="D1621" s="44" t="s">
        <v>696</v>
      </c>
      <c r="E1621" s="77"/>
      <c r="F1621" s="39">
        <v>0</v>
      </c>
      <c r="G1621" s="39">
        <f t="shared" si="33"/>
        <v>0</v>
      </c>
      <c r="H1621" s="39">
        <v>0</v>
      </c>
      <c r="I1621" s="39">
        <f t="shared" si="34"/>
        <v>0</v>
      </c>
      <c r="J1621" s="39" t="s">
        <v>1834</v>
      </c>
      <c r="K1621" s="39">
        <v>0</v>
      </c>
      <c r="L1621" s="56"/>
      <c r="M1621" s="34">
        <f t="shared" si="35"/>
        <v>0</v>
      </c>
      <c r="N1621" s="34">
        <f t="shared" si="36"/>
        <v>0</v>
      </c>
      <c r="O1621" s="36" t="e">
        <f t="shared" si="32"/>
        <v>#DIV/0!</v>
      </c>
    </row>
    <row r="1622" spans="1:15" x14ac:dyDescent="0.25">
      <c r="A1622" s="39">
        <v>200603</v>
      </c>
      <c r="B1622" s="30" t="s">
        <v>55</v>
      </c>
      <c r="C1622" s="73" t="s">
        <v>1581</v>
      </c>
      <c r="D1622" s="44" t="s">
        <v>1582</v>
      </c>
      <c r="E1622" s="78">
        <v>2672</v>
      </c>
      <c r="F1622" s="32">
        <v>2793</v>
      </c>
      <c r="G1622" s="32">
        <f t="shared" si="33"/>
        <v>121</v>
      </c>
      <c r="H1622" s="32">
        <v>1589</v>
      </c>
      <c r="I1622" s="32">
        <f t="shared" si="34"/>
        <v>1204</v>
      </c>
      <c r="J1622" s="75">
        <v>0.43109999999999998</v>
      </c>
      <c r="K1622" s="32">
        <v>2843</v>
      </c>
      <c r="L1622" s="29">
        <v>0</v>
      </c>
      <c r="M1622" s="35">
        <f t="shared" si="35"/>
        <v>1589</v>
      </c>
      <c r="N1622" s="35">
        <f t="shared" si="36"/>
        <v>1254</v>
      </c>
      <c r="O1622" s="36">
        <f t="shared" si="32"/>
        <v>0.44108336264509324</v>
      </c>
    </row>
    <row r="1623" spans="1:15" x14ac:dyDescent="0.25">
      <c r="A1623" s="39">
        <v>200604</v>
      </c>
      <c r="B1623" s="30" t="s">
        <v>55</v>
      </c>
      <c r="C1623" s="73" t="s">
        <v>1581</v>
      </c>
      <c r="D1623" s="44" t="s">
        <v>1583</v>
      </c>
      <c r="E1623" s="78">
        <v>12041</v>
      </c>
      <c r="F1623" s="32">
        <v>13266</v>
      </c>
      <c r="G1623" s="32">
        <f t="shared" si="33"/>
        <v>1225</v>
      </c>
      <c r="H1623" s="32">
        <v>2614</v>
      </c>
      <c r="I1623" s="32">
        <f t="shared" si="34"/>
        <v>10652</v>
      </c>
      <c r="J1623" s="75">
        <v>0.80300000000000005</v>
      </c>
      <c r="K1623" s="32">
        <v>13286</v>
      </c>
      <c r="L1623" s="29">
        <v>39</v>
      </c>
      <c r="M1623" s="35">
        <f t="shared" si="35"/>
        <v>2653</v>
      </c>
      <c r="N1623" s="35">
        <f t="shared" si="36"/>
        <v>10633</v>
      </c>
      <c r="O1623" s="36">
        <f t="shared" si="32"/>
        <v>0.80031612223393045</v>
      </c>
    </row>
    <row r="1624" spans="1:15" x14ac:dyDescent="0.25">
      <c r="A1624" s="39">
        <v>200605</v>
      </c>
      <c r="B1624" s="30" t="s">
        <v>55</v>
      </c>
      <c r="C1624" s="73" t="s">
        <v>1581</v>
      </c>
      <c r="D1624" s="44" t="s">
        <v>1584</v>
      </c>
      <c r="E1624" s="78">
        <v>7458</v>
      </c>
      <c r="F1624" s="32">
        <v>7546</v>
      </c>
      <c r="G1624" s="32">
        <f t="shared" si="33"/>
        <v>88</v>
      </c>
      <c r="H1624" s="32">
        <v>4763</v>
      </c>
      <c r="I1624" s="32">
        <f t="shared" si="34"/>
        <v>2783</v>
      </c>
      <c r="J1624" s="75">
        <v>0</v>
      </c>
      <c r="K1624" s="32">
        <v>7285</v>
      </c>
      <c r="L1624" s="56"/>
      <c r="M1624" s="35">
        <f t="shared" si="35"/>
        <v>4763</v>
      </c>
      <c r="N1624" s="35">
        <f t="shared" si="36"/>
        <v>2522</v>
      </c>
      <c r="O1624" s="36">
        <f t="shared" si="32"/>
        <v>0.3461908030199039</v>
      </c>
    </row>
    <row r="1625" spans="1:15" x14ac:dyDescent="0.25">
      <c r="A1625" s="39">
        <v>200606</v>
      </c>
      <c r="B1625" s="30" t="s">
        <v>55</v>
      </c>
      <c r="C1625" s="73" t="s">
        <v>1581</v>
      </c>
      <c r="D1625" s="44" t="s">
        <v>1585</v>
      </c>
      <c r="E1625" s="77">
        <v>210</v>
      </c>
      <c r="F1625" s="39">
        <v>225</v>
      </c>
      <c r="G1625" s="39">
        <f t="shared" si="33"/>
        <v>15</v>
      </c>
      <c r="H1625" s="39">
        <v>98</v>
      </c>
      <c r="I1625" s="39">
        <f t="shared" si="34"/>
        <v>127</v>
      </c>
      <c r="J1625" s="75">
        <v>0.56440000000000001</v>
      </c>
      <c r="K1625" s="39">
        <v>227</v>
      </c>
      <c r="L1625" s="56"/>
      <c r="M1625" s="34">
        <f t="shared" si="35"/>
        <v>98</v>
      </c>
      <c r="N1625" s="34">
        <f t="shared" si="36"/>
        <v>129</v>
      </c>
      <c r="O1625" s="36">
        <f t="shared" si="32"/>
        <v>0.56828193832599116</v>
      </c>
    </row>
    <row r="1626" spans="1:15" x14ac:dyDescent="0.25">
      <c r="A1626" s="39">
        <v>200607</v>
      </c>
      <c r="B1626" s="30" t="s">
        <v>55</v>
      </c>
      <c r="C1626" s="73" t="s">
        <v>1581</v>
      </c>
      <c r="D1626" s="44" t="s">
        <v>1586</v>
      </c>
      <c r="E1626" s="78">
        <v>11118</v>
      </c>
      <c r="F1626" s="32">
        <v>11755</v>
      </c>
      <c r="G1626" s="32">
        <f t="shared" si="33"/>
        <v>637</v>
      </c>
      <c r="H1626" s="32">
        <v>3808</v>
      </c>
      <c r="I1626" s="32">
        <f t="shared" si="34"/>
        <v>7947</v>
      </c>
      <c r="J1626" s="75">
        <v>0</v>
      </c>
      <c r="K1626" s="32">
        <v>11933</v>
      </c>
      <c r="L1626" s="29">
        <v>1310</v>
      </c>
      <c r="M1626" s="35">
        <f t="shared" si="35"/>
        <v>5118</v>
      </c>
      <c r="N1626" s="35">
        <f t="shared" si="36"/>
        <v>6815</v>
      </c>
      <c r="O1626" s="36">
        <f t="shared" si="32"/>
        <v>0.57110533813793685</v>
      </c>
    </row>
    <row r="1627" spans="1:15" x14ac:dyDescent="0.25">
      <c r="A1627" s="39">
        <v>200608</v>
      </c>
      <c r="B1627" s="30" t="s">
        <v>55</v>
      </c>
      <c r="C1627" s="73" t="s">
        <v>1581</v>
      </c>
      <c r="D1627" s="44" t="s">
        <v>1569</v>
      </c>
      <c r="E1627" s="78">
        <v>1277</v>
      </c>
      <c r="F1627" s="32">
        <v>1355</v>
      </c>
      <c r="G1627" s="32">
        <f t="shared" si="33"/>
        <v>78</v>
      </c>
      <c r="H1627" s="39">
        <v>343</v>
      </c>
      <c r="I1627" s="32">
        <f t="shared" si="34"/>
        <v>1012</v>
      </c>
      <c r="J1627" s="75">
        <v>0</v>
      </c>
      <c r="K1627" s="32">
        <v>1379</v>
      </c>
      <c r="L1627" s="56"/>
      <c r="M1627" s="34">
        <f t="shared" si="35"/>
        <v>343</v>
      </c>
      <c r="N1627" s="35">
        <f t="shared" si="36"/>
        <v>1036</v>
      </c>
      <c r="O1627" s="36">
        <f t="shared" si="32"/>
        <v>0.75126903553299496</v>
      </c>
    </row>
    <row r="1628" spans="1:15" x14ac:dyDescent="0.25">
      <c r="A1628" s="39">
        <v>200701</v>
      </c>
      <c r="B1628" s="30" t="s">
        <v>55</v>
      </c>
      <c r="C1628" s="73" t="s">
        <v>1587</v>
      </c>
      <c r="D1628" s="44" t="s">
        <v>1588</v>
      </c>
      <c r="E1628" s="78">
        <v>3294</v>
      </c>
      <c r="F1628" s="32">
        <v>3648</v>
      </c>
      <c r="G1628" s="32">
        <f t="shared" si="33"/>
        <v>354</v>
      </c>
      <c r="H1628" s="32">
        <v>2700</v>
      </c>
      <c r="I1628" s="32">
        <f t="shared" si="34"/>
        <v>948</v>
      </c>
      <c r="J1628" s="75">
        <v>0</v>
      </c>
      <c r="K1628" s="32">
        <v>3786</v>
      </c>
      <c r="L1628" s="29">
        <v>0</v>
      </c>
      <c r="M1628" s="35">
        <f t="shared" si="35"/>
        <v>2700</v>
      </c>
      <c r="N1628" s="35">
        <f t="shared" si="36"/>
        <v>1086</v>
      </c>
      <c r="O1628" s="36">
        <f t="shared" si="32"/>
        <v>0.28684627575277338</v>
      </c>
    </row>
    <row r="1629" spans="1:15" x14ac:dyDescent="0.25">
      <c r="A1629" s="39">
        <v>200702</v>
      </c>
      <c r="B1629" s="30" t="s">
        <v>55</v>
      </c>
      <c r="C1629" s="73" t="s">
        <v>1587</v>
      </c>
      <c r="D1629" s="44" t="s">
        <v>1589</v>
      </c>
      <c r="E1629" s="77">
        <v>303</v>
      </c>
      <c r="F1629" s="39">
        <v>322</v>
      </c>
      <c r="G1629" s="39">
        <f t="shared" si="33"/>
        <v>19</v>
      </c>
      <c r="H1629" s="39">
        <v>272</v>
      </c>
      <c r="I1629" s="39">
        <f t="shared" si="34"/>
        <v>50</v>
      </c>
      <c r="J1629" s="75">
        <v>0.15529999999999999</v>
      </c>
      <c r="K1629" s="39">
        <v>327</v>
      </c>
      <c r="L1629" s="29">
        <v>0</v>
      </c>
      <c r="M1629" s="34">
        <f t="shared" si="35"/>
        <v>272</v>
      </c>
      <c r="N1629" s="34">
        <f t="shared" si="36"/>
        <v>55</v>
      </c>
      <c r="O1629" s="36">
        <f t="shared" si="32"/>
        <v>0.16819571865443425</v>
      </c>
    </row>
    <row r="1630" spans="1:15" x14ac:dyDescent="0.25">
      <c r="A1630" s="39">
        <v>200703</v>
      </c>
      <c r="B1630" s="30" t="s">
        <v>55</v>
      </c>
      <c r="C1630" s="73" t="s">
        <v>1587</v>
      </c>
      <c r="D1630" s="44" t="s">
        <v>1590</v>
      </c>
      <c r="E1630" s="77">
        <v>196</v>
      </c>
      <c r="F1630" s="39">
        <v>194</v>
      </c>
      <c r="G1630" s="39">
        <f t="shared" si="33"/>
        <v>-2</v>
      </c>
      <c r="H1630" s="39">
        <v>79</v>
      </c>
      <c r="I1630" s="39">
        <f t="shared" si="34"/>
        <v>115</v>
      </c>
      <c r="J1630" s="75">
        <v>0</v>
      </c>
      <c r="K1630" s="39">
        <v>181</v>
      </c>
      <c r="L1630" s="29">
        <v>0</v>
      </c>
      <c r="M1630" s="34">
        <f t="shared" si="35"/>
        <v>79</v>
      </c>
      <c r="N1630" s="34">
        <f t="shared" si="36"/>
        <v>102</v>
      </c>
      <c r="O1630" s="36">
        <f t="shared" si="32"/>
        <v>0.56353591160220995</v>
      </c>
    </row>
    <row r="1631" spans="1:15" x14ac:dyDescent="0.25">
      <c r="A1631" s="39">
        <v>200704</v>
      </c>
      <c r="B1631" s="30" t="s">
        <v>55</v>
      </c>
      <c r="C1631" s="73" t="s">
        <v>1587</v>
      </c>
      <c r="D1631" s="44" t="s">
        <v>1591</v>
      </c>
      <c r="E1631" s="78">
        <v>1228</v>
      </c>
      <c r="F1631" s="32">
        <v>1392</v>
      </c>
      <c r="G1631" s="32">
        <f t="shared" si="33"/>
        <v>164</v>
      </c>
      <c r="H1631" s="32">
        <v>1131</v>
      </c>
      <c r="I1631" s="32">
        <f t="shared" si="34"/>
        <v>261</v>
      </c>
      <c r="J1631" s="75">
        <v>0.1875</v>
      </c>
      <c r="K1631" s="32">
        <v>1384</v>
      </c>
      <c r="L1631" s="56"/>
      <c r="M1631" s="35">
        <f t="shared" si="35"/>
        <v>1131</v>
      </c>
      <c r="N1631" s="35">
        <f t="shared" si="36"/>
        <v>253</v>
      </c>
      <c r="O1631" s="36">
        <f t="shared" si="32"/>
        <v>0.18280346820809248</v>
      </c>
    </row>
    <row r="1632" spans="1:15" x14ac:dyDescent="0.25">
      <c r="A1632" s="39">
        <v>200705</v>
      </c>
      <c r="B1632" s="30" t="s">
        <v>55</v>
      </c>
      <c r="C1632" s="73" t="s">
        <v>1587</v>
      </c>
      <c r="D1632" s="44" t="s">
        <v>1592</v>
      </c>
      <c r="E1632" s="78">
        <v>1415</v>
      </c>
      <c r="F1632" s="32">
        <v>1613</v>
      </c>
      <c r="G1632" s="32">
        <f t="shared" si="33"/>
        <v>198</v>
      </c>
      <c r="H1632" s="39">
        <v>714</v>
      </c>
      <c r="I1632" s="32">
        <f t="shared" si="34"/>
        <v>899</v>
      </c>
      <c r="J1632" s="75">
        <v>0.55730000000000002</v>
      </c>
      <c r="K1632" s="80">
        <v>1661</v>
      </c>
      <c r="L1632" s="56"/>
      <c r="M1632" s="34">
        <f t="shared" si="35"/>
        <v>714</v>
      </c>
      <c r="N1632" s="35">
        <f t="shared" si="36"/>
        <v>947</v>
      </c>
      <c r="O1632" s="36">
        <f t="shared" si="32"/>
        <v>0.57013847080072244</v>
      </c>
    </row>
    <row r="1633" spans="1:15" x14ac:dyDescent="0.25">
      <c r="A1633" s="39">
        <v>200706</v>
      </c>
      <c r="B1633" s="30" t="s">
        <v>55</v>
      </c>
      <c r="C1633" s="73" t="s">
        <v>1587</v>
      </c>
      <c r="D1633" s="44" t="s">
        <v>1593</v>
      </c>
      <c r="E1633" s="77">
        <v>118</v>
      </c>
      <c r="F1633" s="39">
        <v>117</v>
      </c>
      <c r="G1633" s="39">
        <f t="shared" si="33"/>
        <v>-1</v>
      </c>
      <c r="H1633" s="39">
        <v>103</v>
      </c>
      <c r="I1633" s="39">
        <f t="shared" si="34"/>
        <v>14</v>
      </c>
      <c r="J1633" s="75">
        <v>0.1197</v>
      </c>
      <c r="K1633" s="29">
        <v>108</v>
      </c>
      <c r="L1633" s="56"/>
      <c r="M1633" s="34">
        <f t="shared" si="35"/>
        <v>103</v>
      </c>
      <c r="N1633" s="34">
        <f t="shared" si="36"/>
        <v>5</v>
      </c>
      <c r="O1633" s="36">
        <f t="shared" si="32"/>
        <v>4.6296296296296294E-2</v>
      </c>
    </row>
    <row r="1634" spans="1:15" x14ac:dyDescent="0.25">
      <c r="A1634" s="39">
        <v>200801</v>
      </c>
      <c r="B1634" s="30" t="s">
        <v>55</v>
      </c>
      <c r="C1634" s="73" t="s">
        <v>1594</v>
      </c>
      <c r="D1634" s="44" t="s">
        <v>1594</v>
      </c>
      <c r="E1634" s="78">
        <v>4155</v>
      </c>
      <c r="F1634" s="32">
        <v>4410</v>
      </c>
      <c r="G1634" s="32">
        <f t="shared" si="33"/>
        <v>255</v>
      </c>
      <c r="H1634" s="32">
        <v>1751</v>
      </c>
      <c r="I1634" s="32">
        <f t="shared" si="34"/>
        <v>2659</v>
      </c>
      <c r="J1634" s="75">
        <v>0.60289999999999999</v>
      </c>
      <c r="K1634" s="32">
        <v>4370</v>
      </c>
      <c r="L1634" s="56"/>
      <c r="M1634" s="35">
        <f t="shared" si="35"/>
        <v>1751</v>
      </c>
      <c r="N1634" s="35">
        <f t="shared" si="36"/>
        <v>2619</v>
      </c>
      <c r="O1634" s="36">
        <f t="shared" si="32"/>
        <v>0.59931350114416471</v>
      </c>
    </row>
    <row r="1635" spans="1:15" x14ac:dyDescent="0.25">
      <c r="A1635" s="39">
        <v>200802</v>
      </c>
      <c r="B1635" s="30" t="s">
        <v>55</v>
      </c>
      <c r="C1635" s="73" t="s">
        <v>1594</v>
      </c>
      <c r="D1635" s="44" t="s">
        <v>1595</v>
      </c>
      <c r="E1635" s="78">
        <v>2482</v>
      </c>
      <c r="F1635" s="32">
        <v>2600</v>
      </c>
      <c r="G1635" s="32">
        <f t="shared" si="33"/>
        <v>118</v>
      </c>
      <c r="H1635" s="32">
        <v>2043</v>
      </c>
      <c r="I1635" s="32">
        <f t="shared" si="34"/>
        <v>557</v>
      </c>
      <c r="J1635" s="75">
        <v>0.2142</v>
      </c>
      <c r="K1635" s="32">
        <v>2666</v>
      </c>
      <c r="L1635" s="56"/>
      <c r="M1635" s="35">
        <f t="shared" si="35"/>
        <v>2043</v>
      </c>
      <c r="N1635" s="35">
        <f t="shared" si="36"/>
        <v>623</v>
      </c>
      <c r="O1635" s="36">
        <f t="shared" si="32"/>
        <v>0.23368342085521379</v>
      </c>
    </row>
    <row r="1636" spans="1:15" x14ac:dyDescent="0.25">
      <c r="A1636" s="39">
        <v>200803</v>
      </c>
      <c r="B1636" s="30" t="s">
        <v>55</v>
      </c>
      <c r="C1636" s="73" t="s">
        <v>1594</v>
      </c>
      <c r="D1636" s="44" t="s">
        <v>1596</v>
      </c>
      <c r="E1636" s="78">
        <v>2870</v>
      </c>
      <c r="F1636" s="32">
        <v>3098</v>
      </c>
      <c r="G1636" s="32">
        <f t="shared" si="33"/>
        <v>228</v>
      </c>
      <c r="H1636" s="32">
        <v>1651</v>
      </c>
      <c r="I1636" s="32">
        <f t="shared" si="34"/>
        <v>1447</v>
      </c>
      <c r="J1636" s="75">
        <v>0.46710000000000002</v>
      </c>
      <c r="K1636" s="32">
        <v>3146</v>
      </c>
      <c r="L1636" s="56"/>
      <c r="M1636" s="35">
        <f t="shared" si="35"/>
        <v>1651</v>
      </c>
      <c r="N1636" s="35">
        <f t="shared" si="36"/>
        <v>1495</v>
      </c>
      <c r="O1636" s="36">
        <f t="shared" si="32"/>
        <v>0.47520661157024796</v>
      </c>
    </row>
    <row r="1637" spans="1:15" x14ac:dyDescent="0.25">
      <c r="A1637" s="39">
        <v>200804</v>
      </c>
      <c r="B1637" s="30" t="s">
        <v>55</v>
      </c>
      <c r="C1637" s="73" t="s">
        <v>1594</v>
      </c>
      <c r="D1637" s="44" t="s">
        <v>1597</v>
      </c>
      <c r="E1637" s="78">
        <v>4168</v>
      </c>
      <c r="F1637" s="32">
        <v>4798</v>
      </c>
      <c r="G1637" s="32">
        <f t="shared" si="33"/>
        <v>630</v>
      </c>
      <c r="H1637" s="32">
        <v>2336</v>
      </c>
      <c r="I1637" s="32">
        <f t="shared" si="34"/>
        <v>2462</v>
      </c>
      <c r="J1637" s="75">
        <v>0.5131</v>
      </c>
      <c r="K1637" s="32">
        <v>4948</v>
      </c>
      <c r="L1637" s="56"/>
      <c r="M1637" s="35">
        <f t="shared" si="35"/>
        <v>2336</v>
      </c>
      <c r="N1637" s="35">
        <f t="shared" si="36"/>
        <v>2612</v>
      </c>
      <c r="O1637" s="36">
        <f t="shared" si="32"/>
        <v>0.52789005658852062</v>
      </c>
    </row>
    <row r="1638" spans="1:15" x14ac:dyDescent="0.25">
      <c r="A1638" s="39">
        <v>200805</v>
      </c>
      <c r="B1638" s="30" t="s">
        <v>55</v>
      </c>
      <c r="C1638" s="73" t="s">
        <v>1594</v>
      </c>
      <c r="D1638" s="44" t="s">
        <v>1598</v>
      </c>
      <c r="E1638" s="78">
        <v>1013</v>
      </c>
      <c r="F1638" s="32">
        <v>1089</v>
      </c>
      <c r="G1638" s="32">
        <f t="shared" si="33"/>
        <v>76</v>
      </c>
      <c r="H1638" s="39">
        <v>745</v>
      </c>
      <c r="I1638" s="32">
        <f t="shared" si="34"/>
        <v>344</v>
      </c>
      <c r="J1638" s="75">
        <v>0.31590000000000001</v>
      </c>
      <c r="K1638" s="32">
        <v>1106</v>
      </c>
      <c r="L1638" s="56"/>
      <c r="M1638" s="34">
        <f t="shared" si="35"/>
        <v>745</v>
      </c>
      <c r="N1638" s="35">
        <f t="shared" si="36"/>
        <v>361</v>
      </c>
      <c r="O1638" s="36">
        <f t="shared" si="32"/>
        <v>0.32640144665461124</v>
      </c>
    </row>
    <row r="1639" spans="1:15" x14ac:dyDescent="0.25">
      <c r="A1639" s="39">
        <v>200806</v>
      </c>
      <c r="B1639" s="30" t="s">
        <v>55</v>
      </c>
      <c r="C1639" s="73" t="s">
        <v>1594</v>
      </c>
      <c r="D1639" s="44" t="s">
        <v>1599</v>
      </c>
      <c r="E1639" s="77">
        <v>4</v>
      </c>
      <c r="F1639" s="39">
        <v>4</v>
      </c>
      <c r="G1639" s="39">
        <f t="shared" si="33"/>
        <v>0</v>
      </c>
      <c r="H1639" s="39">
        <v>0</v>
      </c>
      <c r="I1639" s="39">
        <f t="shared" si="34"/>
        <v>4</v>
      </c>
      <c r="J1639" s="75">
        <v>1</v>
      </c>
      <c r="K1639" s="39">
        <v>3</v>
      </c>
      <c r="L1639" s="56"/>
      <c r="M1639" s="34">
        <f t="shared" si="35"/>
        <v>0</v>
      </c>
      <c r="N1639" s="34">
        <f t="shared" si="36"/>
        <v>3</v>
      </c>
      <c r="O1639" s="36">
        <f t="shared" si="32"/>
        <v>1</v>
      </c>
    </row>
    <row r="1640" spans="1:15" x14ac:dyDescent="0.25">
      <c r="A1640" s="39">
        <v>210101</v>
      </c>
      <c r="B1640" s="30" t="s">
        <v>56</v>
      </c>
      <c r="C1640" s="73" t="s">
        <v>56</v>
      </c>
      <c r="D1640" s="44" t="s">
        <v>56</v>
      </c>
      <c r="E1640" s="78">
        <v>6458</v>
      </c>
      <c r="F1640" s="32">
        <v>6995</v>
      </c>
      <c r="G1640" s="32">
        <f t="shared" si="33"/>
        <v>537</v>
      </c>
      <c r="H1640" s="32">
        <v>3140</v>
      </c>
      <c r="I1640" s="32">
        <f t="shared" si="34"/>
        <v>3855</v>
      </c>
      <c r="J1640" s="75">
        <v>0</v>
      </c>
      <c r="K1640" s="32">
        <v>6848</v>
      </c>
      <c r="L1640" s="56"/>
      <c r="M1640" s="35">
        <f t="shared" si="35"/>
        <v>3140</v>
      </c>
      <c r="N1640" s="35">
        <f t="shared" si="36"/>
        <v>3708</v>
      </c>
      <c r="O1640" s="36">
        <f t="shared" si="32"/>
        <v>0.5414719626168224</v>
      </c>
    </row>
    <row r="1641" spans="1:15" x14ac:dyDescent="0.25">
      <c r="A1641" s="39">
        <v>210102</v>
      </c>
      <c r="B1641" s="30" t="s">
        <v>56</v>
      </c>
      <c r="C1641" s="73" t="s">
        <v>56</v>
      </c>
      <c r="D1641" s="44" t="s">
        <v>1600</v>
      </c>
      <c r="E1641" s="78">
        <v>18934</v>
      </c>
      <c r="F1641" s="32">
        <v>20456</v>
      </c>
      <c r="G1641" s="32">
        <f t="shared" si="33"/>
        <v>1522</v>
      </c>
      <c r="H1641" s="32">
        <v>7576</v>
      </c>
      <c r="I1641" s="32">
        <f t="shared" si="34"/>
        <v>12880</v>
      </c>
      <c r="J1641" s="75">
        <v>0.62960000000000005</v>
      </c>
      <c r="K1641" s="32">
        <v>19966</v>
      </c>
      <c r="L1641" s="29">
        <v>0</v>
      </c>
      <c r="M1641" s="35">
        <f t="shared" si="35"/>
        <v>7576</v>
      </c>
      <c r="N1641" s="35">
        <f t="shared" si="36"/>
        <v>12390</v>
      </c>
      <c r="O1641" s="36">
        <f t="shared" si="32"/>
        <v>0.62055494340378647</v>
      </c>
    </row>
    <row r="1642" spans="1:15" x14ac:dyDescent="0.25">
      <c r="A1642" s="39">
        <v>210103</v>
      </c>
      <c r="B1642" s="30" t="s">
        <v>56</v>
      </c>
      <c r="C1642" s="73" t="s">
        <v>56</v>
      </c>
      <c r="D1642" s="44" t="s">
        <v>1601</v>
      </c>
      <c r="E1642" s="78">
        <v>3301</v>
      </c>
      <c r="F1642" s="32">
        <v>3494</v>
      </c>
      <c r="G1642" s="32">
        <f t="shared" si="33"/>
        <v>193</v>
      </c>
      <c r="H1642" s="39">
        <v>437</v>
      </c>
      <c r="I1642" s="32">
        <f t="shared" si="34"/>
        <v>3057</v>
      </c>
      <c r="J1642" s="75">
        <v>0.87490000000000001</v>
      </c>
      <c r="K1642" s="32">
        <v>3430</v>
      </c>
      <c r="L1642" s="29">
        <v>1753</v>
      </c>
      <c r="M1642" s="34">
        <f t="shared" si="35"/>
        <v>2190</v>
      </c>
      <c r="N1642" s="35">
        <f t="shared" si="36"/>
        <v>1240</v>
      </c>
      <c r="O1642" s="36">
        <f t="shared" si="32"/>
        <v>0.36151603498542273</v>
      </c>
    </row>
    <row r="1643" spans="1:15" x14ac:dyDescent="0.25">
      <c r="A1643" s="39">
        <v>210104</v>
      </c>
      <c r="B1643" s="30" t="s">
        <v>56</v>
      </c>
      <c r="C1643" s="73" t="s">
        <v>56</v>
      </c>
      <c r="D1643" s="44" t="s">
        <v>1602</v>
      </c>
      <c r="E1643" s="78">
        <v>4478</v>
      </c>
      <c r="F1643" s="32">
        <v>4791</v>
      </c>
      <c r="G1643" s="32">
        <f t="shared" si="33"/>
        <v>313</v>
      </c>
      <c r="H1643" s="39">
        <v>525</v>
      </c>
      <c r="I1643" s="32">
        <f t="shared" si="34"/>
        <v>4266</v>
      </c>
      <c r="J1643" s="75">
        <v>0.89039999999999997</v>
      </c>
      <c r="K1643" s="32">
        <v>4739</v>
      </c>
      <c r="L1643" s="56"/>
      <c r="M1643" s="34">
        <f t="shared" si="35"/>
        <v>525</v>
      </c>
      <c r="N1643" s="35">
        <f t="shared" si="36"/>
        <v>4214</v>
      </c>
      <c r="O1643" s="36">
        <f t="shared" si="32"/>
        <v>0.8892171344165436</v>
      </c>
    </row>
    <row r="1644" spans="1:15" x14ac:dyDescent="0.25">
      <c r="A1644" s="39">
        <v>210105</v>
      </c>
      <c r="B1644" s="30" t="s">
        <v>56</v>
      </c>
      <c r="C1644" s="73" t="s">
        <v>56</v>
      </c>
      <c r="D1644" s="44" t="s">
        <v>1603</v>
      </c>
      <c r="E1644" s="78">
        <v>6563</v>
      </c>
      <c r="F1644" s="32">
        <v>7448</v>
      </c>
      <c r="G1644" s="32">
        <f t="shared" si="33"/>
        <v>885</v>
      </c>
      <c r="H1644" s="32">
        <v>3071</v>
      </c>
      <c r="I1644" s="32">
        <f t="shared" si="34"/>
        <v>4377</v>
      </c>
      <c r="J1644" s="75">
        <v>0</v>
      </c>
      <c r="K1644" s="32">
        <v>7167</v>
      </c>
      <c r="L1644" s="56"/>
      <c r="M1644" s="35">
        <f t="shared" si="35"/>
        <v>3071</v>
      </c>
      <c r="N1644" s="35">
        <f t="shared" si="36"/>
        <v>4096</v>
      </c>
      <c r="O1644" s="36">
        <f t="shared" si="32"/>
        <v>0.57150830193944469</v>
      </c>
    </row>
    <row r="1645" spans="1:15" x14ac:dyDescent="0.25">
      <c r="A1645" s="39">
        <v>210106</v>
      </c>
      <c r="B1645" s="30" t="s">
        <v>56</v>
      </c>
      <c r="C1645" s="73" t="s">
        <v>56</v>
      </c>
      <c r="D1645" s="44" t="s">
        <v>1604</v>
      </c>
      <c r="E1645" s="78">
        <v>6623</v>
      </c>
      <c r="F1645" s="32">
        <v>7433</v>
      </c>
      <c r="G1645" s="32">
        <f t="shared" si="33"/>
        <v>810</v>
      </c>
      <c r="H1645" s="32">
        <v>2929</v>
      </c>
      <c r="I1645" s="32">
        <f t="shared" si="34"/>
        <v>4504</v>
      </c>
      <c r="J1645" s="75">
        <v>0.60589999999999999</v>
      </c>
      <c r="K1645" s="32">
        <v>7380</v>
      </c>
      <c r="L1645" s="29">
        <v>1409</v>
      </c>
      <c r="M1645" s="35">
        <f t="shared" si="35"/>
        <v>4338</v>
      </c>
      <c r="N1645" s="35">
        <f t="shared" si="36"/>
        <v>3042</v>
      </c>
      <c r="O1645" s="36">
        <f t="shared" si="32"/>
        <v>0.41219512195121949</v>
      </c>
    </row>
    <row r="1646" spans="1:15" x14ac:dyDescent="0.25">
      <c r="A1646" s="39">
        <v>210107</v>
      </c>
      <c r="B1646" s="30" t="s">
        <v>56</v>
      </c>
      <c r="C1646" s="73" t="s">
        <v>56</v>
      </c>
      <c r="D1646" s="44" t="s">
        <v>1605</v>
      </c>
      <c r="E1646" s="78">
        <v>6509</v>
      </c>
      <c r="F1646" s="32">
        <v>6947</v>
      </c>
      <c r="G1646" s="32">
        <f t="shared" si="33"/>
        <v>438</v>
      </c>
      <c r="H1646" s="39">
        <v>733</v>
      </c>
      <c r="I1646" s="32">
        <f t="shared" si="34"/>
        <v>6214</v>
      </c>
      <c r="J1646" s="75">
        <v>0.89449999999999996</v>
      </c>
      <c r="K1646" s="32">
        <v>6898</v>
      </c>
      <c r="L1646" s="56"/>
      <c r="M1646" s="34">
        <f t="shared" si="35"/>
        <v>733</v>
      </c>
      <c r="N1646" s="35">
        <f t="shared" si="36"/>
        <v>6165</v>
      </c>
      <c r="O1646" s="36">
        <f t="shared" si="32"/>
        <v>0.8937373151638156</v>
      </c>
    </row>
    <row r="1647" spans="1:15" x14ac:dyDescent="0.25">
      <c r="A1647" s="39">
        <v>210108</v>
      </c>
      <c r="B1647" s="30" t="s">
        <v>56</v>
      </c>
      <c r="C1647" s="73" t="s">
        <v>56</v>
      </c>
      <c r="D1647" s="44" t="s">
        <v>248</v>
      </c>
      <c r="E1647" s="78">
        <v>2869</v>
      </c>
      <c r="F1647" s="32">
        <v>3058</v>
      </c>
      <c r="G1647" s="32">
        <f t="shared" si="33"/>
        <v>189</v>
      </c>
      <c r="H1647" s="39">
        <v>783</v>
      </c>
      <c r="I1647" s="32">
        <f t="shared" si="34"/>
        <v>2275</v>
      </c>
      <c r="J1647" s="75">
        <v>0.74399999999999999</v>
      </c>
      <c r="K1647" s="32">
        <v>2904</v>
      </c>
      <c r="L1647" s="56"/>
      <c r="M1647" s="34">
        <f t="shared" si="35"/>
        <v>783</v>
      </c>
      <c r="N1647" s="35">
        <f t="shared" si="36"/>
        <v>2121</v>
      </c>
      <c r="O1647" s="36">
        <f t="shared" si="32"/>
        <v>0.73037190082644632</v>
      </c>
    </row>
    <row r="1648" spans="1:15" x14ac:dyDescent="0.25">
      <c r="A1648" s="39">
        <v>210109</v>
      </c>
      <c r="B1648" s="30" t="s">
        <v>56</v>
      </c>
      <c r="C1648" s="73" t="s">
        <v>56</v>
      </c>
      <c r="D1648" s="44" t="s">
        <v>1606</v>
      </c>
      <c r="E1648" s="78">
        <v>2321</v>
      </c>
      <c r="F1648" s="32">
        <v>2482</v>
      </c>
      <c r="G1648" s="32">
        <f t="shared" si="33"/>
        <v>161</v>
      </c>
      <c r="H1648" s="32">
        <v>1501</v>
      </c>
      <c r="I1648" s="32">
        <f t="shared" si="34"/>
        <v>981</v>
      </c>
      <c r="J1648" s="75">
        <v>0</v>
      </c>
      <c r="K1648" s="32">
        <v>2447</v>
      </c>
      <c r="L1648" s="56"/>
      <c r="M1648" s="35">
        <f t="shared" si="35"/>
        <v>1501</v>
      </c>
      <c r="N1648" s="35">
        <f t="shared" si="36"/>
        <v>946</v>
      </c>
      <c r="O1648" s="36">
        <f t="shared" si="32"/>
        <v>0.38659583163056804</v>
      </c>
    </row>
    <row r="1649" spans="1:15" x14ac:dyDescent="0.25">
      <c r="A1649" s="39">
        <v>210110</v>
      </c>
      <c r="B1649" s="30" t="s">
        <v>56</v>
      </c>
      <c r="C1649" s="73" t="s">
        <v>56</v>
      </c>
      <c r="D1649" s="44" t="s">
        <v>1607</v>
      </c>
      <c r="E1649" s="78">
        <v>4141</v>
      </c>
      <c r="F1649" s="32">
        <v>4413</v>
      </c>
      <c r="G1649" s="32">
        <f t="shared" si="33"/>
        <v>272</v>
      </c>
      <c r="H1649" s="32">
        <v>1373</v>
      </c>
      <c r="I1649" s="32">
        <f t="shared" si="34"/>
        <v>3040</v>
      </c>
      <c r="J1649" s="75">
        <v>0.68889999999999996</v>
      </c>
      <c r="K1649" s="32">
        <v>4368</v>
      </c>
      <c r="L1649" s="56"/>
      <c r="M1649" s="35">
        <f t="shared" si="35"/>
        <v>1373</v>
      </c>
      <c r="N1649" s="35">
        <f t="shared" si="36"/>
        <v>2995</v>
      </c>
      <c r="O1649" s="36">
        <f t="shared" si="32"/>
        <v>0.68566849816849818</v>
      </c>
    </row>
    <row r="1650" spans="1:15" x14ac:dyDescent="0.25">
      <c r="A1650" s="39">
        <v>210111</v>
      </c>
      <c r="B1650" s="30" t="s">
        <v>56</v>
      </c>
      <c r="C1650" s="73" t="s">
        <v>56</v>
      </c>
      <c r="D1650" s="44" t="s">
        <v>1608</v>
      </c>
      <c r="E1650" s="78">
        <v>3264</v>
      </c>
      <c r="F1650" s="32">
        <v>3245</v>
      </c>
      <c r="G1650" s="32">
        <f t="shared" si="33"/>
        <v>-19</v>
      </c>
      <c r="H1650" s="32">
        <v>1403</v>
      </c>
      <c r="I1650" s="32">
        <f t="shared" si="34"/>
        <v>1842</v>
      </c>
      <c r="J1650" s="75">
        <v>0.56759999999999999</v>
      </c>
      <c r="K1650" s="32">
        <v>3031</v>
      </c>
      <c r="L1650" s="56"/>
      <c r="M1650" s="35">
        <f t="shared" si="35"/>
        <v>1403</v>
      </c>
      <c r="N1650" s="35">
        <f t="shared" si="36"/>
        <v>1628</v>
      </c>
      <c r="O1650" s="36">
        <f t="shared" si="32"/>
        <v>0.53711646321346085</v>
      </c>
    </row>
    <row r="1651" spans="1:15" x14ac:dyDescent="0.25">
      <c r="A1651" s="39">
        <v>210112</v>
      </c>
      <c r="B1651" s="30" t="s">
        <v>56</v>
      </c>
      <c r="C1651" s="73" t="s">
        <v>56</v>
      </c>
      <c r="D1651" s="44" t="s">
        <v>1609</v>
      </c>
      <c r="E1651" s="78">
        <v>6953</v>
      </c>
      <c r="F1651" s="32">
        <v>7426</v>
      </c>
      <c r="G1651" s="32">
        <f t="shared" si="33"/>
        <v>473</v>
      </c>
      <c r="H1651" s="32">
        <v>1530</v>
      </c>
      <c r="I1651" s="32">
        <f t="shared" si="34"/>
        <v>5896</v>
      </c>
      <c r="J1651" s="75">
        <v>0.79400000000000004</v>
      </c>
      <c r="K1651" s="32">
        <v>7346</v>
      </c>
      <c r="L1651" s="56"/>
      <c r="M1651" s="35">
        <f t="shared" si="35"/>
        <v>1530</v>
      </c>
      <c r="N1651" s="35">
        <f t="shared" si="36"/>
        <v>5816</v>
      </c>
      <c r="O1651" s="36">
        <f t="shared" si="32"/>
        <v>0.79172338687721211</v>
      </c>
    </row>
    <row r="1652" spans="1:15" x14ac:dyDescent="0.25">
      <c r="A1652" s="39">
        <v>210113</v>
      </c>
      <c r="B1652" s="30" t="s">
        <v>56</v>
      </c>
      <c r="C1652" s="73" t="s">
        <v>56</v>
      </c>
      <c r="D1652" s="44" t="s">
        <v>401</v>
      </c>
      <c r="E1652" s="78">
        <v>2361</v>
      </c>
      <c r="F1652" s="32">
        <v>2690</v>
      </c>
      <c r="G1652" s="32">
        <f t="shared" si="33"/>
        <v>329</v>
      </c>
      <c r="H1652" s="39">
        <v>686</v>
      </c>
      <c r="I1652" s="32">
        <f t="shared" si="34"/>
        <v>2004</v>
      </c>
      <c r="J1652" s="75">
        <v>0</v>
      </c>
      <c r="K1652" s="32">
        <v>2697</v>
      </c>
      <c r="L1652" s="56"/>
      <c r="M1652" s="34">
        <f t="shared" si="35"/>
        <v>686</v>
      </c>
      <c r="N1652" s="35">
        <f t="shared" si="36"/>
        <v>2011</v>
      </c>
      <c r="O1652" s="36">
        <f t="shared" si="32"/>
        <v>0.74564330737856876</v>
      </c>
    </row>
    <row r="1653" spans="1:15" x14ac:dyDescent="0.25">
      <c r="A1653" s="39">
        <v>210114</v>
      </c>
      <c r="B1653" s="30" t="s">
        <v>56</v>
      </c>
      <c r="C1653" s="73" t="s">
        <v>56</v>
      </c>
      <c r="D1653" s="44" t="s">
        <v>1610</v>
      </c>
      <c r="E1653" s="78">
        <v>1525</v>
      </c>
      <c r="F1653" s="32">
        <v>1654</v>
      </c>
      <c r="G1653" s="32">
        <f t="shared" si="33"/>
        <v>129</v>
      </c>
      <c r="H1653" s="32">
        <v>1048</v>
      </c>
      <c r="I1653" s="32">
        <f t="shared" si="34"/>
        <v>606</v>
      </c>
      <c r="J1653" s="75">
        <v>0.3664</v>
      </c>
      <c r="K1653" s="32">
        <v>1620</v>
      </c>
      <c r="L1653" s="56"/>
      <c r="M1653" s="35">
        <f t="shared" si="35"/>
        <v>1048</v>
      </c>
      <c r="N1653" s="35">
        <f t="shared" si="36"/>
        <v>572</v>
      </c>
      <c r="O1653" s="36">
        <f t="shared" si="32"/>
        <v>0.35308641975308641</v>
      </c>
    </row>
    <row r="1654" spans="1:15" x14ac:dyDescent="0.25">
      <c r="A1654" s="39">
        <v>210115</v>
      </c>
      <c r="B1654" s="30" t="s">
        <v>56</v>
      </c>
      <c r="C1654" s="73" t="s">
        <v>56</v>
      </c>
      <c r="D1654" s="44" t="s">
        <v>1611</v>
      </c>
      <c r="E1654" s="78">
        <v>2728</v>
      </c>
      <c r="F1654" s="32">
        <v>3008</v>
      </c>
      <c r="G1654" s="32">
        <f t="shared" si="33"/>
        <v>280</v>
      </c>
      <c r="H1654" s="39">
        <v>754</v>
      </c>
      <c r="I1654" s="32">
        <f t="shared" si="34"/>
        <v>2254</v>
      </c>
      <c r="J1654" s="75">
        <v>0.74929999999999997</v>
      </c>
      <c r="K1654" s="32">
        <v>2993</v>
      </c>
      <c r="L1654" s="56"/>
      <c r="M1654" s="34">
        <f t="shared" si="35"/>
        <v>754</v>
      </c>
      <c r="N1654" s="35">
        <f t="shared" si="36"/>
        <v>2239</v>
      </c>
      <c r="O1654" s="36">
        <f t="shared" si="32"/>
        <v>0.74807885065152024</v>
      </c>
    </row>
    <row r="1655" spans="1:15" x14ac:dyDescent="0.25">
      <c r="A1655" s="39">
        <v>210201</v>
      </c>
      <c r="B1655" s="30" t="s">
        <v>56</v>
      </c>
      <c r="C1655" s="73" t="s">
        <v>1408</v>
      </c>
      <c r="D1655" s="44" t="s">
        <v>1408</v>
      </c>
      <c r="E1655" s="78">
        <v>9133</v>
      </c>
      <c r="F1655" s="32">
        <v>9388</v>
      </c>
      <c r="G1655" s="32">
        <f t="shared" si="33"/>
        <v>255</v>
      </c>
      <c r="H1655" s="39">
        <v>739</v>
      </c>
      <c r="I1655" s="32">
        <f t="shared" si="34"/>
        <v>8649</v>
      </c>
      <c r="J1655" s="75">
        <v>0.92130000000000001</v>
      </c>
      <c r="K1655" s="32">
        <v>9133</v>
      </c>
      <c r="L1655" s="56"/>
      <c r="M1655" s="34">
        <f t="shared" si="35"/>
        <v>739</v>
      </c>
      <c r="N1655" s="35">
        <f t="shared" si="36"/>
        <v>8394</v>
      </c>
      <c r="O1655" s="36">
        <f t="shared" si="32"/>
        <v>0.91908463812547903</v>
      </c>
    </row>
    <row r="1656" spans="1:15" x14ac:dyDescent="0.25">
      <c r="A1656" s="39">
        <v>210202</v>
      </c>
      <c r="B1656" s="30" t="s">
        <v>56</v>
      </c>
      <c r="C1656" s="73" t="s">
        <v>1408</v>
      </c>
      <c r="D1656" s="44" t="s">
        <v>1612</v>
      </c>
      <c r="E1656" s="78">
        <v>2826</v>
      </c>
      <c r="F1656" s="32">
        <v>2870</v>
      </c>
      <c r="G1656" s="32">
        <f t="shared" si="33"/>
        <v>44</v>
      </c>
      <c r="H1656" s="32">
        <v>2826</v>
      </c>
      <c r="I1656" s="32">
        <f t="shared" si="34"/>
        <v>44</v>
      </c>
      <c r="J1656" s="75">
        <v>1.5299999999999999E-2</v>
      </c>
      <c r="K1656" s="39">
        <v>2826</v>
      </c>
      <c r="L1656" s="56"/>
      <c r="M1656" s="35">
        <f t="shared" si="35"/>
        <v>2826</v>
      </c>
      <c r="N1656" s="35">
        <f t="shared" si="36"/>
        <v>0</v>
      </c>
      <c r="O1656" s="36">
        <f t="shared" si="32"/>
        <v>0</v>
      </c>
    </row>
    <row r="1657" spans="1:15" x14ac:dyDescent="0.25">
      <c r="A1657" s="39">
        <v>210203</v>
      </c>
      <c r="B1657" s="30" t="s">
        <v>56</v>
      </c>
      <c r="C1657" s="73" t="s">
        <v>1408</v>
      </c>
      <c r="D1657" s="44" t="s">
        <v>1613</v>
      </c>
      <c r="E1657" s="78">
        <v>6516</v>
      </c>
      <c r="F1657" s="32">
        <v>7252</v>
      </c>
      <c r="G1657" s="32">
        <f t="shared" si="33"/>
        <v>736</v>
      </c>
      <c r="H1657" s="32">
        <v>4080</v>
      </c>
      <c r="I1657" s="32">
        <f t="shared" si="34"/>
        <v>3172</v>
      </c>
      <c r="J1657" s="75">
        <v>0</v>
      </c>
      <c r="K1657" s="32">
        <v>7130</v>
      </c>
      <c r="L1657" s="56"/>
      <c r="M1657" s="35">
        <f t="shared" si="35"/>
        <v>4080</v>
      </c>
      <c r="N1657" s="35">
        <f t="shared" si="36"/>
        <v>3050</v>
      </c>
      <c r="O1657" s="36">
        <f t="shared" si="32"/>
        <v>0.42776998597475457</v>
      </c>
    </row>
    <row r="1658" spans="1:15" x14ac:dyDescent="0.25">
      <c r="A1658" s="39">
        <v>210204</v>
      </c>
      <c r="B1658" s="30" t="s">
        <v>56</v>
      </c>
      <c r="C1658" s="73" t="s">
        <v>1408</v>
      </c>
      <c r="D1658" s="44" t="s">
        <v>1614</v>
      </c>
      <c r="E1658" s="78">
        <v>10646</v>
      </c>
      <c r="F1658" s="32">
        <v>11582</v>
      </c>
      <c r="G1658" s="32">
        <f t="shared" si="33"/>
        <v>936</v>
      </c>
      <c r="H1658" s="32">
        <v>1559</v>
      </c>
      <c r="I1658" s="32">
        <f t="shared" si="34"/>
        <v>10023</v>
      </c>
      <c r="J1658" s="75">
        <v>0.86539999999999995</v>
      </c>
      <c r="K1658" s="32">
        <v>11274</v>
      </c>
      <c r="L1658" s="29">
        <v>1468</v>
      </c>
      <c r="M1658" s="35">
        <f t="shared" si="35"/>
        <v>3027</v>
      </c>
      <c r="N1658" s="35">
        <f t="shared" si="36"/>
        <v>8247</v>
      </c>
      <c r="O1658" s="36">
        <f t="shared" si="32"/>
        <v>0.731506120276743</v>
      </c>
    </row>
    <row r="1659" spans="1:15" x14ac:dyDescent="0.25">
      <c r="A1659" s="39">
        <v>210205</v>
      </c>
      <c r="B1659" s="30" t="s">
        <v>56</v>
      </c>
      <c r="C1659" s="73" t="s">
        <v>1408</v>
      </c>
      <c r="D1659" s="44" t="s">
        <v>1840</v>
      </c>
      <c r="E1659" s="78">
        <v>2846</v>
      </c>
      <c r="F1659" s="32">
        <v>3046</v>
      </c>
      <c r="G1659" s="32">
        <f t="shared" si="33"/>
        <v>200</v>
      </c>
      <c r="H1659" s="39">
        <v>501</v>
      </c>
      <c r="I1659" s="32">
        <f t="shared" si="34"/>
        <v>2545</v>
      </c>
      <c r="J1659" s="75">
        <v>0.83550000000000002</v>
      </c>
      <c r="K1659" s="32">
        <v>2980</v>
      </c>
      <c r="L1659" s="56"/>
      <c r="M1659" s="34">
        <f t="shared" si="35"/>
        <v>501</v>
      </c>
      <c r="N1659" s="35">
        <f t="shared" si="36"/>
        <v>2479</v>
      </c>
      <c r="O1659" s="36">
        <f t="shared" si="32"/>
        <v>0.83187919463087245</v>
      </c>
    </row>
    <row r="1660" spans="1:15" x14ac:dyDescent="0.25">
      <c r="A1660" s="39">
        <v>210206</v>
      </c>
      <c r="B1660" s="30" t="s">
        <v>56</v>
      </c>
      <c r="C1660" s="73" t="s">
        <v>1408</v>
      </c>
      <c r="D1660" s="44" t="s">
        <v>1616</v>
      </c>
      <c r="E1660" s="78">
        <v>5888</v>
      </c>
      <c r="F1660" s="32">
        <v>6177</v>
      </c>
      <c r="G1660" s="32">
        <f t="shared" si="33"/>
        <v>289</v>
      </c>
      <c r="H1660" s="32">
        <v>3067</v>
      </c>
      <c r="I1660" s="32">
        <f t="shared" si="34"/>
        <v>3110</v>
      </c>
      <c r="J1660" s="75">
        <v>0</v>
      </c>
      <c r="K1660" s="32">
        <v>5756</v>
      </c>
      <c r="L1660" s="29">
        <v>154</v>
      </c>
      <c r="M1660" s="35">
        <f t="shared" si="35"/>
        <v>3221</v>
      </c>
      <c r="N1660" s="35">
        <f t="shared" si="36"/>
        <v>2535</v>
      </c>
      <c r="O1660" s="36">
        <f t="shared" si="32"/>
        <v>0.44041000694927035</v>
      </c>
    </row>
    <row r="1661" spans="1:15" x14ac:dyDescent="0.25">
      <c r="A1661" s="39">
        <v>210207</v>
      </c>
      <c r="B1661" s="30" t="s">
        <v>56</v>
      </c>
      <c r="C1661" s="73" t="s">
        <v>1408</v>
      </c>
      <c r="D1661" s="44" t="s">
        <v>1617</v>
      </c>
      <c r="E1661" s="78">
        <v>1392</v>
      </c>
      <c r="F1661" s="32">
        <v>1527</v>
      </c>
      <c r="G1661" s="32">
        <f t="shared" si="33"/>
        <v>135</v>
      </c>
      <c r="H1661" s="39">
        <v>826</v>
      </c>
      <c r="I1661" s="32">
        <f t="shared" si="34"/>
        <v>701</v>
      </c>
      <c r="J1661" s="75">
        <v>0.45910000000000001</v>
      </c>
      <c r="K1661" s="32">
        <v>1492</v>
      </c>
      <c r="L1661" s="56"/>
      <c r="M1661" s="34">
        <f t="shared" si="35"/>
        <v>826</v>
      </c>
      <c r="N1661" s="35">
        <f t="shared" si="36"/>
        <v>666</v>
      </c>
      <c r="O1661" s="36">
        <f t="shared" si="32"/>
        <v>0.44638069705093836</v>
      </c>
    </row>
    <row r="1662" spans="1:15" x14ac:dyDescent="0.25">
      <c r="A1662" s="39">
        <v>210208</v>
      </c>
      <c r="B1662" s="30" t="s">
        <v>56</v>
      </c>
      <c r="C1662" s="73" t="s">
        <v>1408</v>
      </c>
      <c r="D1662" s="44" t="s">
        <v>1618</v>
      </c>
      <c r="E1662" s="78">
        <v>6327</v>
      </c>
      <c r="F1662" s="32">
        <v>6943</v>
      </c>
      <c r="G1662" s="32">
        <f t="shared" si="33"/>
        <v>616</v>
      </c>
      <c r="H1662" s="32">
        <v>1207</v>
      </c>
      <c r="I1662" s="32">
        <f t="shared" si="34"/>
        <v>5736</v>
      </c>
      <c r="J1662" s="75">
        <v>0.82620000000000005</v>
      </c>
      <c r="K1662" s="32">
        <v>6867</v>
      </c>
      <c r="L1662" s="29">
        <v>2757</v>
      </c>
      <c r="M1662" s="35">
        <f t="shared" si="35"/>
        <v>3964</v>
      </c>
      <c r="N1662" s="35">
        <f t="shared" si="36"/>
        <v>2903</v>
      </c>
      <c r="O1662" s="36">
        <f t="shared" si="32"/>
        <v>0.42274646861802823</v>
      </c>
    </row>
    <row r="1663" spans="1:15" x14ac:dyDescent="0.25">
      <c r="A1663" s="39">
        <v>210209</v>
      </c>
      <c r="B1663" s="30" t="s">
        <v>56</v>
      </c>
      <c r="C1663" s="73" t="s">
        <v>1408</v>
      </c>
      <c r="D1663" s="44" t="s">
        <v>1619</v>
      </c>
      <c r="E1663" s="78">
        <v>3675</v>
      </c>
      <c r="F1663" s="32">
        <v>3824</v>
      </c>
      <c r="G1663" s="32">
        <f t="shared" si="33"/>
        <v>149</v>
      </c>
      <c r="H1663" s="32">
        <v>2095</v>
      </c>
      <c r="I1663" s="32">
        <f t="shared" si="34"/>
        <v>1729</v>
      </c>
      <c r="J1663" s="75">
        <v>0.4521</v>
      </c>
      <c r="K1663" s="32">
        <v>3637</v>
      </c>
      <c r="L1663" s="29">
        <v>1156</v>
      </c>
      <c r="M1663" s="35">
        <f t="shared" si="35"/>
        <v>3251</v>
      </c>
      <c r="N1663" s="35">
        <f t="shared" si="36"/>
        <v>386</v>
      </c>
      <c r="O1663" s="36">
        <f t="shared" si="32"/>
        <v>0.10613142700027495</v>
      </c>
    </row>
    <row r="1664" spans="1:15" x14ac:dyDescent="0.25">
      <c r="A1664" s="39">
        <v>210210</v>
      </c>
      <c r="B1664" s="30" t="s">
        <v>56</v>
      </c>
      <c r="C1664" s="73" t="s">
        <v>1408</v>
      </c>
      <c r="D1664" s="44" t="s">
        <v>1620</v>
      </c>
      <c r="E1664" s="78">
        <v>9169</v>
      </c>
      <c r="F1664" s="32">
        <v>9588</v>
      </c>
      <c r="G1664" s="32">
        <f t="shared" si="33"/>
        <v>419</v>
      </c>
      <c r="H1664" s="32">
        <v>3712</v>
      </c>
      <c r="I1664" s="32">
        <f t="shared" si="34"/>
        <v>5876</v>
      </c>
      <c r="J1664" s="75">
        <v>0</v>
      </c>
      <c r="K1664" s="32">
        <v>9231</v>
      </c>
      <c r="L1664" s="56"/>
      <c r="M1664" s="35">
        <f t="shared" si="35"/>
        <v>3712</v>
      </c>
      <c r="N1664" s="35">
        <f t="shared" si="36"/>
        <v>5519</v>
      </c>
      <c r="O1664" s="36">
        <f t="shared" si="32"/>
        <v>0.59787671974867296</v>
      </c>
    </row>
    <row r="1665" spans="1:15" x14ac:dyDescent="0.25">
      <c r="A1665" s="39">
        <v>210211</v>
      </c>
      <c r="B1665" s="30" t="s">
        <v>56</v>
      </c>
      <c r="C1665" s="73" t="s">
        <v>1408</v>
      </c>
      <c r="D1665" s="44" t="s">
        <v>1621</v>
      </c>
      <c r="E1665" s="78">
        <v>3803</v>
      </c>
      <c r="F1665" s="32">
        <v>4252</v>
      </c>
      <c r="G1665" s="32">
        <f t="shared" si="33"/>
        <v>449</v>
      </c>
      <c r="H1665" s="32">
        <v>2445</v>
      </c>
      <c r="I1665" s="32">
        <f t="shared" si="34"/>
        <v>1807</v>
      </c>
      <c r="J1665" s="75">
        <v>0</v>
      </c>
      <c r="K1665" s="32">
        <v>4100</v>
      </c>
      <c r="L1665" s="56"/>
      <c r="M1665" s="35">
        <f t="shared" si="35"/>
        <v>2445</v>
      </c>
      <c r="N1665" s="35">
        <f t="shared" si="36"/>
        <v>1655</v>
      </c>
      <c r="O1665" s="36">
        <f t="shared" si="32"/>
        <v>0.40365853658536588</v>
      </c>
    </row>
    <row r="1666" spans="1:15" x14ac:dyDescent="0.25">
      <c r="A1666" s="39">
        <v>210212</v>
      </c>
      <c r="B1666" s="30" t="s">
        <v>56</v>
      </c>
      <c r="C1666" s="73" t="s">
        <v>1408</v>
      </c>
      <c r="D1666" s="44" t="s">
        <v>1213</v>
      </c>
      <c r="E1666" s="78">
        <v>4484</v>
      </c>
      <c r="F1666" s="32">
        <v>5015</v>
      </c>
      <c r="G1666" s="32">
        <f t="shared" si="33"/>
        <v>531</v>
      </c>
      <c r="H1666" s="32">
        <v>2039</v>
      </c>
      <c r="I1666" s="32">
        <f t="shared" si="34"/>
        <v>2976</v>
      </c>
      <c r="J1666" s="75">
        <v>0.59340000000000004</v>
      </c>
      <c r="K1666" s="32">
        <v>4923</v>
      </c>
      <c r="L1666" s="29">
        <v>345</v>
      </c>
      <c r="M1666" s="35">
        <f t="shared" si="35"/>
        <v>2384</v>
      </c>
      <c r="N1666" s="35">
        <f t="shared" si="36"/>
        <v>2539</v>
      </c>
      <c r="O1666" s="36">
        <f t="shared" si="32"/>
        <v>0.51574243347552307</v>
      </c>
    </row>
    <row r="1667" spans="1:15" x14ac:dyDescent="0.25">
      <c r="A1667" s="39">
        <v>210213</v>
      </c>
      <c r="B1667" s="30" t="s">
        <v>56</v>
      </c>
      <c r="C1667" s="73" t="s">
        <v>1408</v>
      </c>
      <c r="D1667" s="44" t="s">
        <v>1622</v>
      </c>
      <c r="E1667" s="78">
        <v>2722</v>
      </c>
      <c r="F1667" s="32">
        <v>2962</v>
      </c>
      <c r="G1667" s="32">
        <f t="shared" si="33"/>
        <v>240</v>
      </c>
      <c r="H1667" s="32">
        <v>1437</v>
      </c>
      <c r="I1667" s="32">
        <f t="shared" si="34"/>
        <v>1525</v>
      </c>
      <c r="J1667" s="75">
        <v>0</v>
      </c>
      <c r="K1667" s="32">
        <v>2875</v>
      </c>
      <c r="L1667" s="56"/>
      <c r="M1667" s="35">
        <f t="shared" si="35"/>
        <v>1437</v>
      </c>
      <c r="N1667" s="35">
        <f t="shared" si="36"/>
        <v>1438</v>
      </c>
      <c r="O1667" s="36">
        <f t="shared" si="32"/>
        <v>0.50017391304347825</v>
      </c>
    </row>
    <row r="1668" spans="1:15" x14ac:dyDescent="0.25">
      <c r="A1668" s="39">
        <v>210214</v>
      </c>
      <c r="B1668" s="30" t="s">
        <v>56</v>
      </c>
      <c r="C1668" s="73" t="s">
        <v>1408</v>
      </c>
      <c r="D1668" s="44" t="s">
        <v>1623</v>
      </c>
      <c r="E1668" s="78">
        <v>4269</v>
      </c>
      <c r="F1668" s="32">
        <v>4613</v>
      </c>
      <c r="G1668" s="32">
        <f t="shared" si="33"/>
        <v>344</v>
      </c>
      <c r="H1668" s="39">
        <v>381</v>
      </c>
      <c r="I1668" s="32">
        <f t="shared" si="34"/>
        <v>4232</v>
      </c>
      <c r="J1668" s="75">
        <v>0.91739999999999999</v>
      </c>
      <c r="K1668" s="32">
        <v>4509</v>
      </c>
      <c r="L1668" s="56"/>
      <c r="M1668" s="34">
        <f t="shared" si="35"/>
        <v>381</v>
      </c>
      <c r="N1668" s="35">
        <f t="shared" si="36"/>
        <v>4128</v>
      </c>
      <c r="O1668" s="36">
        <f t="shared" si="32"/>
        <v>0.91550232867598136</v>
      </c>
    </row>
    <row r="1669" spans="1:15" x14ac:dyDescent="0.25">
      <c r="A1669" s="39">
        <v>210215</v>
      </c>
      <c r="B1669" s="30" t="s">
        <v>56</v>
      </c>
      <c r="C1669" s="73" t="s">
        <v>1408</v>
      </c>
      <c r="D1669" s="44" t="s">
        <v>1624</v>
      </c>
      <c r="E1669" s="78">
        <v>2675</v>
      </c>
      <c r="F1669" s="32">
        <v>2989</v>
      </c>
      <c r="G1669" s="32">
        <f t="shared" si="33"/>
        <v>314</v>
      </c>
      <c r="H1669" s="32">
        <v>1103</v>
      </c>
      <c r="I1669" s="32">
        <f t="shared" si="34"/>
        <v>1886</v>
      </c>
      <c r="J1669" s="75">
        <v>0.63100000000000001</v>
      </c>
      <c r="K1669" s="32">
        <v>2967</v>
      </c>
      <c r="L1669" s="56"/>
      <c r="M1669" s="35">
        <f t="shared" si="35"/>
        <v>1103</v>
      </c>
      <c r="N1669" s="35">
        <f t="shared" si="36"/>
        <v>1864</v>
      </c>
      <c r="O1669" s="36">
        <f t="shared" si="32"/>
        <v>0.62824401752612069</v>
      </c>
    </row>
    <row r="1670" spans="1:15" x14ac:dyDescent="0.25">
      <c r="A1670" s="39">
        <v>210301</v>
      </c>
      <c r="B1670" s="30" t="s">
        <v>56</v>
      </c>
      <c r="C1670" s="73" t="s">
        <v>1625</v>
      </c>
      <c r="D1670" s="44" t="s">
        <v>1626</v>
      </c>
      <c r="E1670" s="78">
        <v>2048</v>
      </c>
      <c r="F1670" s="32">
        <v>2307</v>
      </c>
      <c r="G1670" s="32">
        <f t="shared" si="33"/>
        <v>259</v>
      </c>
      <c r="H1670" s="32">
        <v>1092</v>
      </c>
      <c r="I1670" s="32">
        <f t="shared" si="34"/>
        <v>1215</v>
      </c>
      <c r="J1670" s="75">
        <v>0.52669999999999995</v>
      </c>
      <c r="K1670" s="32">
        <v>2213</v>
      </c>
      <c r="L1670" s="56"/>
      <c r="M1670" s="35">
        <f t="shared" si="35"/>
        <v>1092</v>
      </c>
      <c r="N1670" s="35">
        <f t="shared" si="36"/>
        <v>1121</v>
      </c>
      <c r="O1670" s="36">
        <f t="shared" si="32"/>
        <v>0.50655219159511977</v>
      </c>
    </row>
    <row r="1671" spans="1:15" x14ac:dyDescent="0.25">
      <c r="A1671" s="39">
        <v>210302</v>
      </c>
      <c r="B1671" s="30" t="s">
        <v>56</v>
      </c>
      <c r="C1671" s="73" t="s">
        <v>1625</v>
      </c>
      <c r="D1671" s="44" t="s">
        <v>1627</v>
      </c>
      <c r="E1671" s="78">
        <v>1982</v>
      </c>
      <c r="F1671" s="32">
        <v>2441</v>
      </c>
      <c r="G1671" s="32">
        <f t="shared" si="33"/>
        <v>459</v>
      </c>
      <c r="H1671" s="32">
        <v>1215</v>
      </c>
      <c r="I1671" s="32">
        <f t="shared" si="34"/>
        <v>1226</v>
      </c>
      <c r="J1671" s="75">
        <v>0.50229999999999997</v>
      </c>
      <c r="K1671" s="32">
        <v>2477</v>
      </c>
      <c r="L1671" s="56"/>
      <c r="M1671" s="35">
        <f t="shared" si="35"/>
        <v>1215</v>
      </c>
      <c r="N1671" s="35">
        <f t="shared" si="36"/>
        <v>1262</v>
      </c>
      <c r="O1671" s="36">
        <f t="shared" si="32"/>
        <v>0.50948728300363344</v>
      </c>
    </row>
    <row r="1672" spans="1:15" x14ac:dyDescent="0.25">
      <c r="A1672" s="39">
        <v>210303</v>
      </c>
      <c r="B1672" s="30" t="s">
        <v>56</v>
      </c>
      <c r="C1672" s="73" t="s">
        <v>1625</v>
      </c>
      <c r="D1672" s="44" t="s">
        <v>1628</v>
      </c>
      <c r="E1672" s="78">
        <v>6675</v>
      </c>
      <c r="F1672" s="32">
        <v>6855</v>
      </c>
      <c r="G1672" s="32">
        <f t="shared" si="33"/>
        <v>180</v>
      </c>
      <c r="H1672" s="39">
        <v>638</v>
      </c>
      <c r="I1672" s="32">
        <f t="shared" si="34"/>
        <v>6217</v>
      </c>
      <c r="J1672" s="75">
        <v>0.90690000000000004</v>
      </c>
      <c r="K1672" s="32">
        <v>6828</v>
      </c>
      <c r="L1672" s="29">
        <v>0</v>
      </c>
      <c r="M1672" s="34">
        <f t="shared" si="35"/>
        <v>638</v>
      </c>
      <c r="N1672" s="35">
        <f t="shared" si="36"/>
        <v>6190</v>
      </c>
      <c r="O1672" s="36">
        <f t="shared" si="32"/>
        <v>0.90656121851200933</v>
      </c>
    </row>
    <row r="1673" spans="1:15" x14ac:dyDescent="0.25">
      <c r="A1673" s="39">
        <v>210304</v>
      </c>
      <c r="B1673" s="30" t="s">
        <v>56</v>
      </c>
      <c r="C1673" s="73" t="s">
        <v>1625</v>
      </c>
      <c r="D1673" s="44" t="s">
        <v>1629</v>
      </c>
      <c r="E1673" s="78">
        <v>2722</v>
      </c>
      <c r="F1673" s="32">
        <v>2830</v>
      </c>
      <c r="G1673" s="32">
        <f t="shared" si="33"/>
        <v>108</v>
      </c>
      <c r="H1673" s="39">
        <v>483</v>
      </c>
      <c r="I1673" s="32">
        <f t="shared" si="34"/>
        <v>2347</v>
      </c>
      <c r="J1673" s="75">
        <v>0.82930000000000004</v>
      </c>
      <c r="K1673" s="32">
        <v>2562</v>
      </c>
      <c r="L1673" s="56"/>
      <c r="M1673" s="34">
        <f t="shared" si="35"/>
        <v>483</v>
      </c>
      <c r="N1673" s="35">
        <f t="shared" si="36"/>
        <v>2079</v>
      </c>
      <c r="O1673" s="36">
        <f t="shared" si="32"/>
        <v>0.81147540983606559</v>
      </c>
    </row>
    <row r="1674" spans="1:15" x14ac:dyDescent="0.25">
      <c r="A1674" s="39">
        <v>210305</v>
      </c>
      <c r="B1674" s="30" t="s">
        <v>56</v>
      </c>
      <c r="C1674" s="73" t="s">
        <v>1625</v>
      </c>
      <c r="D1674" s="44" t="s">
        <v>1630</v>
      </c>
      <c r="E1674" s="78">
        <v>4270</v>
      </c>
      <c r="F1674" s="32">
        <v>4659</v>
      </c>
      <c r="G1674" s="32">
        <f t="shared" si="33"/>
        <v>389</v>
      </c>
      <c r="H1674" s="32">
        <v>2164</v>
      </c>
      <c r="I1674" s="32">
        <f t="shared" si="34"/>
        <v>2495</v>
      </c>
      <c r="J1674" s="75">
        <v>0.53549999999999998</v>
      </c>
      <c r="K1674" s="80">
        <v>4735</v>
      </c>
      <c r="L1674" s="56"/>
      <c r="M1674" s="35">
        <f t="shared" si="35"/>
        <v>2164</v>
      </c>
      <c r="N1674" s="35">
        <f t="shared" si="36"/>
        <v>2571</v>
      </c>
      <c r="O1674" s="36">
        <f t="shared" si="32"/>
        <v>0.54297782470960931</v>
      </c>
    </row>
    <row r="1675" spans="1:15" x14ac:dyDescent="0.25">
      <c r="A1675" s="39">
        <v>210306</v>
      </c>
      <c r="B1675" s="30" t="s">
        <v>56</v>
      </c>
      <c r="C1675" s="73" t="s">
        <v>1625</v>
      </c>
      <c r="D1675" s="44" t="s">
        <v>1631</v>
      </c>
      <c r="E1675" s="78">
        <v>1942</v>
      </c>
      <c r="F1675" s="32">
        <v>1936</v>
      </c>
      <c r="G1675" s="32">
        <f t="shared" si="33"/>
        <v>-6</v>
      </c>
      <c r="H1675" s="32">
        <v>1855</v>
      </c>
      <c r="I1675" s="32">
        <f t="shared" si="34"/>
        <v>81</v>
      </c>
      <c r="J1675" s="75">
        <v>0</v>
      </c>
      <c r="K1675" s="29">
        <v>1925</v>
      </c>
      <c r="L1675" s="56"/>
      <c r="M1675" s="35">
        <f t="shared" si="35"/>
        <v>1855</v>
      </c>
      <c r="N1675" s="35">
        <f t="shared" si="36"/>
        <v>70</v>
      </c>
      <c r="O1675" s="36">
        <f t="shared" si="32"/>
        <v>3.6363636363636362E-2</v>
      </c>
    </row>
    <row r="1676" spans="1:15" x14ac:dyDescent="0.25">
      <c r="A1676" s="39">
        <v>210307</v>
      </c>
      <c r="B1676" s="30" t="s">
        <v>56</v>
      </c>
      <c r="C1676" s="73" t="s">
        <v>1625</v>
      </c>
      <c r="D1676" s="44" t="s">
        <v>1632</v>
      </c>
      <c r="E1676" s="78">
        <v>7597</v>
      </c>
      <c r="F1676" s="32">
        <v>8385</v>
      </c>
      <c r="G1676" s="32">
        <f t="shared" si="33"/>
        <v>788</v>
      </c>
      <c r="H1676" s="32">
        <v>1027</v>
      </c>
      <c r="I1676" s="32">
        <f t="shared" si="34"/>
        <v>7358</v>
      </c>
      <c r="J1676" s="75">
        <v>0.87749999999999995</v>
      </c>
      <c r="K1676" s="32">
        <v>8569</v>
      </c>
      <c r="L1676" s="56"/>
      <c r="M1676" s="35">
        <f t="shared" si="35"/>
        <v>1027</v>
      </c>
      <c r="N1676" s="35">
        <f t="shared" si="36"/>
        <v>7542</v>
      </c>
      <c r="O1676" s="36">
        <f t="shared" si="32"/>
        <v>0.88014937565643603</v>
      </c>
    </row>
    <row r="1677" spans="1:15" x14ac:dyDescent="0.25">
      <c r="A1677" s="39">
        <v>210308</v>
      </c>
      <c r="B1677" s="30" t="s">
        <v>56</v>
      </c>
      <c r="C1677" s="73" t="s">
        <v>1625</v>
      </c>
      <c r="D1677" s="44" t="s">
        <v>1633</v>
      </c>
      <c r="E1677" s="78">
        <v>3217</v>
      </c>
      <c r="F1677" s="32">
        <v>3411</v>
      </c>
      <c r="G1677" s="32">
        <f t="shared" si="33"/>
        <v>194</v>
      </c>
      <c r="H1677" s="32">
        <v>1183</v>
      </c>
      <c r="I1677" s="32">
        <f t="shared" si="34"/>
        <v>2228</v>
      </c>
      <c r="J1677" s="75">
        <v>0.6532</v>
      </c>
      <c r="K1677" s="32">
        <v>3263</v>
      </c>
      <c r="L1677" s="56"/>
      <c r="M1677" s="35">
        <f t="shared" si="35"/>
        <v>1183</v>
      </c>
      <c r="N1677" s="35">
        <f t="shared" si="36"/>
        <v>2080</v>
      </c>
      <c r="O1677" s="36">
        <f t="shared" si="32"/>
        <v>0.63745019920318724</v>
      </c>
    </row>
    <row r="1678" spans="1:15" x14ac:dyDescent="0.25">
      <c r="A1678" s="39">
        <v>210309</v>
      </c>
      <c r="B1678" s="30" t="s">
        <v>56</v>
      </c>
      <c r="C1678" s="73" t="s">
        <v>1625</v>
      </c>
      <c r="D1678" s="44" t="s">
        <v>1634</v>
      </c>
      <c r="E1678" s="78">
        <v>6759</v>
      </c>
      <c r="F1678" s="32">
        <v>7743</v>
      </c>
      <c r="G1678" s="32">
        <f t="shared" si="33"/>
        <v>984</v>
      </c>
      <c r="H1678" s="32">
        <v>1714</v>
      </c>
      <c r="I1678" s="32">
        <f t="shared" si="34"/>
        <v>6029</v>
      </c>
      <c r="J1678" s="75">
        <v>0.77859999999999996</v>
      </c>
      <c r="K1678" s="32">
        <v>8135</v>
      </c>
      <c r="L1678" s="56"/>
      <c r="M1678" s="35">
        <f t="shared" si="35"/>
        <v>1714</v>
      </c>
      <c r="N1678" s="35">
        <f t="shared" si="36"/>
        <v>6421</v>
      </c>
      <c r="O1678" s="36">
        <f t="shared" si="32"/>
        <v>0.78930547019053476</v>
      </c>
    </row>
    <row r="1679" spans="1:15" x14ac:dyDescent="0.25">
      <c r="A1679" s="39">
        <v>210310</v>
      </c>
      <c r="B1679" s="30" t="s">
        <v>56</v>
      </c>
      <c r="C1679" s="73" t="s">
        <v>1625</v>
      </c>
      <c r="D1679" s="44" t="s">
        <v>1635</v>
      </c>
      <c r="E1679" s="78">
        <v>6143</v>
      </c>
      <c r="F1679" s="32">
        <v>6498</v>
      </c>
      <c r="G1679" s="32">
        <f t="shared" si="33"/>
        <v>355</v>
      </c>
      <c r="H1679" s="39">
        <v>616</v>
      </c>
      <c r="I1679" s="32">
        <f t="shared" si="34"/>
        <v>5882</v>
      </c>
      <c r="J1679" s="75">
        <v>0.9052</v>
      </c>
      <c r="K1679" s="32">
        <v>6324</v>
      </c>
      <c r="L1679" s="56"/>
      <c r="M1679" s="34">
        <f t="shared" si="35"/>
        <v>616</v>
      </c>
      <c r="N1679" s="35">
        <f t="shared" si="36"/>
        <v>5708</v>
      </c>
      <c r="O1679" s="36">
        <f t="shared" si="32"/>
        <v>0.90259329538266919</v>
      </c>
    </row>
    <row r="1680" spans="1:15" x14ac:dyDescent="0.25">
      <c r="A1680" s="39">
        <v>210401</v>
      </c>
      <c r="B1680" s="30" t="s">
        <v>56</v>
      </c>
      <c r="C1680" s="73" t="s">
        <v>1604</v>
      </c>
      <c r="D1680" s="44" t="s">
        <v>1636</v>
      </c>
      <c r="E1680" s="78">
        <v>11146</v>
      </c>
      <c r="F1680" s="32">
        <v>11964</v>
      </c>
      <c r="G1680" s="32">
        <f t="shared" si="33"/>
        <v>818</v>
      </c>
      <c r="H1680" s="32">
        <v>7635</v>
      </c>
      <c r="I1680" s="32">
        <f t="shared" si="34"/>
        <v>4329</v>
      </c>
      <c r="J1680" s="75">
        <v>0</v>
      </c>
      <c r="K1680" s="32">
        <v>11594</v>
      </c>
      <c r="L1680" s="29">
        <v>586</v>
      </c>
      <c r="M1680" s="35">
        <f t="shared" si="35"/>
        <v>8221</v>
      </c>
      <c r="N1680" s="35">
        <f t="shared" si="36"/>
        <v>3373</v>
      </c>
      <c r="O1680" s="36">
        <f t="shared" si="32"/>
        <v>0.29092634121097122</v>
      </c>
    </row>
    <row r="1681" spans="1:15" x14ac:dyDescent="0.25">
      <c r="A1681" s="39">
        <v>210402</v>
      </c>
      <c r="B1681" s="30" t="s">
        <v>56</v>
      </c>
      <c r="C1681" s="73" t="s">
        <v>1604</v>
      </c>
      <c r="D1681" s="44" t="s">
        <v>1637</v>
      </c>
      <c r="E1681" s="78">
        <v>5225</v>
      </c>
      <c r="F1681" s="32">
        <v>6166</v>
      </c>
      <c r="G1681" s="32">
        <f t="shared" si="33"/>
        <v>941</v>
      </c>
      <c r="H1681" s="39">
        <v>933</v>
      </c>
      <c r="I1681" s="32">
        <f t="shared" si="34"/>
        <v>5233</v>
      </c>
      <c r="J1681" s="75">
        <v>0.84870000000000001</v>
      </c>
      <c r="K1681" s="32">
        <v>6277</v>
      </c>
      <c r="L1681" s="56"/>
      <c r="M1681" s="34">
        <f t="shared" si="35"/>
        <v>933</v>
      </c>
      <c r="N1681" s="35">
        <f t="shared" si="36"/>
        <v>5344</v>
      </c>
      <c r="O1681" s="36">
        <f t="shared" si="32"/>
        <v>0.85136211566034725</v>
      </c>
    </row>
    <row r="1682" spans="1:15" x14ac:dyDescent="0.25">
      <c r="A1682" s="39">
        <v>210403</v>
      </c>
      <c r="B1682" s="30" t="s">
        <v>56</v>
      </c>
      <c r="C1682" s="73" t="s">
        <v>1604</v>
      </c>
      <c r="D1682" s="44" t="s">
        <v>1638</v>
      </c>
      <c r="E1682" s="78">
        <v>6246</v>
      </c>
      <c r="F1682" s="32">
        <v>6354</v>
      </c>
      <c r="G1682" s="32">
        <f t="shared" si="33"/>
        <v>108</v>
      </c>
      <c r="H1682" s="32">
        <v>1803</v>
      </c>
      <c r="I1682" s="32">
        <f t="shared" si="34"/>
        <v>4551</v>
      </c>
      <c r="J1682" s="75">
        <v>0.71619999999999995</v>
      </c>
      <c r="K1682" s="32">
        <v>5901</v>
      </c>
      <c r="L1682" s="29">
        <v>1035</v>
      </c>
      <c r="M1682" s="35">
        <f t="shared" si="35"/>
        <v>2838</v>
      </c>
      <c r="N1682" s="35">
        <f t="shared" si="36"/>
        <v>3063</v>
      </c>
      <c r="O1682" s="36">
        <f t="shared" si="32"/>
        <v>0.51906456532791057</v>
      </c>
    </row>
    <row r="1683" spans="1:15" x14ac:dyDescent="0.25">
      <c r="A1683" s="39">
        <v>210404</v>
      </c>
      <c r="B1683" s="30" t="s">
        <v>56</v>
      </c>
      <c r="C1683" s="73" t="s">
        <v>1604</v>
      </c>
      <c r="D1683" s="44" t="s">
        <v>1639</v>
      </c>
      <c r="E1683" s="78">
        <v>6189</v>
      </c>
      <c r="F1683" s="32">
        <v>6975</v>
      </c>
      <c r="G1683" s="32">
        <f t="shared" si="33"/>
        <v>786</v>
      </c>
      <c r="H1683" s="32">
        <v>4676</v>
      </c>
      <c r="I1683" s="32">
        <f t="shared" si="34"/>
        <v>2299</v>
      </c>
      <c r="J1683" s="75">
        <v>0.3296</v>
      </c>
      <c r="K1683" s="32">
        <v>6411</v>
      </c>
      <c r="L1683" s="29">
        <v>0</v>
      </c>
      <c r="M1683" s="35">
        <f t="shared" si="35"/>
        <v>4676</v>
      </c>
      <c r="N1683" s="35">
        <f t="shared" si="36"/>
        <v>1735</v>
      </c>
      <c r="O1683" s="36">
        <f t="shared" si="32"/>
        <v>0.27062860708157854</v>
      </c>
    </row>
    <row r="1684" spans="1:15" x14ac:dyDescent="0.25">
      <c r="A1684" s="39">
        <v>210405</v>
      </c>
      <c r="B1684" s="30" t="s">
        <v>56</v>
      </c>
      <c r="C1684" s="73" t="s">
        <v>1604</v>
      </c>
      <c r="D1684" s="44" t="s">
        <v>1640</v>
      </c>
      <c r="E1684" s="78">
        <v>7736</v>
      </c>
      <c r="F1684" s="32">
        <v>8404</v>
      </c>
      <c r="G1684" s="32">
        <f t="shared" si="33"/>
        <v>668</v>
      </c>
      <c r="H1684" s="32">
        <v>1791</v>
      </c>
      <c r="I1684" s="32">
        <f t="shared" si="34"/>
        <v>6613</v>
      </c>
      <c r="J1684" s="75">
        <v>0.78690000000000004</v>
      </c>
      <c r="K1684" s="32">
        <v>8114</v>
      </c>
      <c r="L1684" s="29">
        <v>267</v>
      </c>
      <c r="M1684" s="35">
        <f t="shared" si="35"/>
        <v>2058</v>
      </c>
      <c r="N1684" s="35">
        <f t="shared" si="36"/>
        <v>6056</v>
      </c>
      <c r="O1684" s="36">
        <f t="shared" si="32"/>
        <v>0.74636430860241554</v>
      </c>
    </row>
    <row r="1685" spans="1:15" x14ac:dyDescent="0.25">
      <c r="A1685" s="39">
        <v>210406</v>
      </c>
      <c r="B1685" s="30" t="s">
        <v>56</v>
      </c>
      <c r="C1685" s="73" t="s">
        <v>1604</v>
      </c>
      <c r="D1685" s="44" t="s">
        <v>1641</v>
      </c>
      <c r="E1685" s="78">
        <v>13019</v>
      </c>
      <c r="F1685" s="32">
        <v>14314</v>
      </c>
      <c r="G1685" s="32">
        <f t="shared" si="33"/>
        <v>1295</v>
      </c>
      <c r="H1685" s="32">
        <v>7839</v>
      </c>
      <c r="I1685" s="32">
        <f t="shared" si="34"/>
        <v>6475</v>
      </c>
      <c r="J1685" s="75">
        <v>0.45240000000000002</v>
      </c>
      <c r="K1685" s="32">
        <v>13999</v>
      </c>
      <c r="L1685" s="29">
        <v>291</v>
      </c>
      <c r="M1685" s="35">
        <f t="shared" si="35"/>
        <v>8130</v>
      </c>
      <c r="N1685" s="35">
        <f t="shared" si="36"/>
        <v>5869</v>
      </c>
      <c r="O1685" s="36">
        <f t="shared" si="32"/>
        <v>0.41924423173083791</v>
      </c>
    </row>
    <row r="1686" spans="1:15" x14ac:dyDescent="0.25">
      <c r="A1686" s="39">
        <v>210407</v>
      </c>
      <c r="B1686" s="30" t="s">
        <v>56</v>
      </c>
      <c r="C1686" s="73" t="s">
        <v>1604</v>
      </c>
      <c r="D1686" s="44" t="s">
        <v>1642</v>
      </c>
      <c r="E1686" s="78">
        <v>16562</v>
      </c>
      <c r="F1686" s="32">
        <v>17644</v>
      </c>
      <c r="G1686" s="32">
        <f t="shared" si="33"/>
        <v>1082</v>
      </c>
      <c r="H1686" s="32">
        <v>5307</v>
      </c>
      <c r="I1686" s="32">
        <f t="shared" si="34"/>
        <v>12337</v>
      </c>
      <c r="J1686" s="75">
        <v>0.69920000000000004</v>
      </c>
      <c r="K1686" s="32">
        <v>17402</v>
      </c>
      <c r="L1686" s="29">
        <v>0</v>
      </c>
      <c r="M1686" s="35">
        <f t="shared" si="35"/>
        <v>5307</v>
      </c>
      <c r="N1686" s="35">
        <f t="shared" si="36"/>
        <v>12095</v>
      </c>
      <c r="O1686" s="36">
        <f t="shared" si="32"/>
        <v>0.69503505344213312</v>
      </c>
    </row>
    <row r="1687" spans="1:15" x14ac:dyDescent="0.25">
      <c r="A1687" s="39">
        <v>210501</v>
      </c>
      <c r="B1687" s="30" t="s">
        <v>56</v>
      </c>
      <c r="C1687" s="73" t="s">
        <v>1643</v>
      </c>
      <c r="D1687" s="44" t="s">
        <v>1644</v>
      </c>
      <c r="E1687" s="78">
        <v>24024</v>
      </c>
      <c r="F1687" s="32">
        <v>27270</v>
      </c>
      <c r="G1687" s="32">
        <f t="shared" si="33"/>
        <v>3246</v>
      </c>
      <c r="H1687" s="32">
        <v>3258</v>
      </c>
      <c r="I1687" s="32">
        <f t="shared" si="34"/>
        <v>24012</v>
      </c>
      <c r="J1687" s="75">
        <v>0.88049999999999995</v>
      </c>
      <c r="K1687" s="32">
        <v>26582</v>
      </c>
      <c r="L1687" s="29">
        <v>2016</v>
      </c>
      <c r="M1687" s="35">
        <f t="shared" si="35"/>
        <v>5274</v>
      </c>
      <c r="N1687" s="35">
        <f t="shared" si="36"/>
        <v>21308</v>
      </c>
      <c r="O1687" s="36">
        <f t="shared" si="32"/>
        <v>0.80159506432924532</v>
      </c>
    </row>
    <row r="1688" spans="1:15" x14ac:dyDescent="0.25">
      <c r="A1688" s="39">
        <v>210502</v>
      </c>
      <c r="B1688" s="30" t="s">
        <v>56</v>
      </c>
      <c r="C1688" s="73" t="s">
        <v>1643</v>
      </c>
      <c r="D1688" s="44" t="s">
        <v>1645</v>
      </c>
      <c r="E1688" s="78">
        <v>1071</v>
      </c>
      <c r="F1688" s="32">
        <v>1152</v>
      </c>
      <c r="G1688" s="32">
        <f t="shared" si="33"/>
        <v>81</v>
      </c>
      <c r="H1688" s="39">
        <v>418</v>
      </c>
      <c r="I1688" s="32">
        <f t="shared" si="34"/>
        <v>734</v>
      </c>
      <c r="J1688" s="75">
        <v>0.63719999999999999</v>
      </c>
      <c r="K1688" s="32">
        <v>1107</v>
      </c>
      <c r="L1688" s="29">
        <v>287</v>
      </c>
      <c r="M1688" s="34">
        <f t="shared" si="35"/>
        <v>705</v>
      </c>
      <c r="N1688" s="35">
        <f t="shared" si="36"/>
        <v>402</v>
      </c>
      <c r="O1688" s="36">
        <f t="shared" si="32"/>
        <v>0.36314363143631434</v>
      </c>
    </row>
    <row r="1689" spans="1:15" x14ac:dyDescent="0.25">
      <c r="A1689" s="39">
        <v>210503</v>
      </c>
      <c r="B1689" s="30" t="s">
        <v>56</v>
      </c>
      <c r="C1689" s="73" t="s">
        <v>1643</v>
      </c>
      <c r="D1689" s="44" t="s">
        <v>1646</v>
      </c>
      <c r="E1689" s="78">
        <v>10242</v>
      </c>
      <c r="F1689" s="32">
        <v>11059</v>
      </c>
      <c r="G1689" s="32">
        <f t="shared" si="33"/>
        <v>817</v>
      </c>
      <c r="H1689" s="39">
        <v>893</v>
      </c>
      <c r="I1689" s="32">
        <f t="shared" si="34"/>
        <v>10166</v>
      </c>
      <c r="J1689" s="75">
        <v>0.91930000000000001</v>
      </c>
      <c r="K1689" s="32">
        <v>10812</v>
      </c>
      <c r="L1689" s="56"/>
      <c r="M1689" s="34">
        <f t="shared" si="35"/>
        <v>893</v>
      </c>
      <c r="N1689" s="35">
        <f t="shared" si="36"/>
        <v>9919</v>
      </c>
      <c r="O1689" s="36">
        <f t="shared" si="32"/>
        <v>0.91740658527561969</v>
      </c>
    </row>
    <row r="1690" spans="1:15" x14ac:dyDescent="0.25">
      <c r="A1690" s="39">
        <v>210504</v>
      </c>
      <c r="B1690" s="30" t="s">
        <v>56</v>
      </c>
      <c r="C1690" s="73" t="s">
        <v>1643</v>
      </c>
      <c r="D1690" s="44" t="s">
        <v>150</v>
      </c>
      <c r="E1690" s="78">
        <v>3136</v>
      </c>
      <c r="F1690" s="32">
        <v>3412</v>
      </c>
      <c r="G1690" s="32">
        <f t="shared" si="33"/>
        <v>276</v>
      </c>
      <c r="H1690" s="32">
        <v>2738</v>
      </c>
      <c r="I1690" s="32">
        <f t="shared" si="34"/>
        <v>674</v>
      </c>
      <c r="J1690" s="75">
        <v>0</v>
      </c>
      <c r="K1690" s="32">
        <v>3220</v>
      </c>
      <c r="L1690" s="56"/>
      <c r="M1690" s="35">
        <f t="shared" si="35"/>
        <v>2738</v>
      </c>
      <c r="N1690" s="35">
        <f t="shared" si="36"/>
        <v>482</v>
      </c>
      <c r="O1690" s="36">
        <f t="shared" si="32"/>
        <v>0.14968944099378881</v>
      </c>
    </row>
    <row r="1691" spans="1:15" x14ac:dyDescent="0.25">
      <c r="A1691" s="39">
        <v>210505</v>
      </c>
      <c r="B1691" s="30" t="s">
        <v>56</v>
      </c>
      <c r="C1691" s="73" t="s">
        <v>1643</v>
      </c>
      <c r="D1691" s="44" t="s">
        <v>1647</v>
      </c>
      <c r="E1691" s="78">
        <v>2354</v>
      </c>
      <c r="F1691" s="32">
        <v>2535</v>
      </c>
      <c r="G1691" s="32">
        <f t="shared" si="33"/>
        <v>181</v>
      </c>
      <c r="H1691" s="32">
        <v>1175</v>
      </c>
      <c r="I1691" s="32">
        <f t="shared" si="34"/>
        <v>1360</v>
      </c>
      <c r="J1691" s="75">
        <v>0.53649999999999998</v>
      </c>
      <c r="K1691" s="32">
        <v>2419</v>
      </c>
      <c r="L1691" s="56"/>
      <c r="M1691" s="35">
        <f t="shared" si="35"/>
        <v>1175</v>
      </c>
      <c r="N1691" s="35">
        <f t="shared" si="36"/>
        <v>1244</v>
      </c>
      <c r="O1691" s="36">
        <f t="shared" si="32"/>
        <v>0.51426209177346016</v>
      </c>
    </row>
    <row r="1692" spans="1:15" x14ac:dyDescent="0.25">
      <c r="A1692" s="39">
        <v>210601</v>
      </c>
      <c r="B1692" s="30" t="s">
        <v>56</v>
      </c>
      <c r="C1692" s="73" t="s">
        <v>1648</v>
      </c>
      <c r="D1692" s="44" t="s">
        <v>1648</v>
      </c>
      <c r="E1692" s="78">
        <v>10919</v>
      </c>
      <c r="F1692" s="32">
        <v>11383</v>
      </c>
      <c r="G1692" s="32">
        <f t="shared" si="33"/>
        <v>464</v>
      </c>
      <c r="H1692" s="32">
        <v>4686</v>
      </c>
      <c r="I1692" s="32">
        <f t="shared" si="34"/>
        <v>6697</v>
      </c>
      <c r="J1692" s="75">
        <v>0.58830000000000005</v>
      </c>
      <c r="K1692" s="32">
        <v>11148</v>
      </c>
      <c r="L1692" s="56"/>
      <c r="M1692" s="35">
        <f t="shared" si="35"/>
        <v>4686</v>
      </c>
      <c r="N1692" s="35">
        <f t="shared" si="36"/>
        <v>6462</v>
      </c>
      <c r="O1692" s="36">
        <f t="shared" si="32"/>
        <v>0.57965554359526372</v>
      </c>
    </row>
    <row r="1693" spans="1:15" x14ac:dyDescent="0.25">
      <c r="A1693" s="39">
        <v>210602</v>
      </c>
      <c r="B1693" s="30" t="s">
        <v>56</v>
      </c>
      <c r="C1693" s="73" t="s">
        <v>1648</v>
      </c>
      <c r="D1693" s="44" t="s">
        <v>1649</v>
      </c>
      <c r="E1693" s="78">
        <v>3638</v>
      </c>
      <c r="F1693" s="32">
        <v>4037</v>
      </c>
      <c r="G1693" s="32">
        <f t="shared" si="33"/>
        <v>399</v>
      </c>
      <c r="H1693" s="32">
        <v>1399</v>
      </c>
      <c r="I1693" s="32">
        <f t="shared" si="34"/>
        <v>2638</v>
      </c>
      <c r="J1693" s="75">
        <v>0.65349999999999997</v>
      </c>
      <c r="K1693" s="32">
        <v>4007</v>
      </c>
      <c r="L1693" s="29">
        <v>330</v>
      </c>
      <c r="M1693" s="35">
        <f t="shared" si="35"/>
        <v>1729</v>
      </c>
      <c r="N1693" s="35">
        <f t="shared" si="36"/>
        <v>2278</v>
      </c>
      <c r="O1693" s="36">
        <f t="shared" si="32"/>
        <v>0.56850511604691789</v>
      </c>
    </row>
    <row r="1694" spans="1:15" x14ac:dyDescent="0.25">
      <c r="A1694" s="39">
        <v>210603</v>
      </c>
      <c r="B1694" s="30" t="s">
        <v>56</v>
      </c>
      <c r="C1694" s="73" t="s">
        <v>1648</v>
      </c>
      <c r="D1694" s="44" t="s">
        <v>1650</v>
      </c>
      <c r="E1694" s="78">
        <v>2983</v>
      </c>
      <c r="F1694" s="32">
        <v>3213</v>
      </c>
      <c r="G1694" s="32">
        <f t="shared" si="33"/>
        <v>230</v>
      </c>
      <c r="H1694" s="32">
        <v>1920</v>
      </c>
      <c r="I1694" s="32">
        <f t="shared" si="34"/>
        <v>1293</v>
      </c>
      <c r="J1694" s="75">
        <v>0.40239999999999998</v>
      </c>
      <c r="K1694" s="32">
        <v>3140</v>
      </c>
      <c r="L1694" s="56"/>
      <c r="M1694" s="35">
        <f t="shared" si="35"/>
        <v>1920</v>
      </c>
      <c r="N1694" s="35">
        <f t="shared" si="36"/>
        <v>1220</v>
      </c>
      <c r="O1694" s="36">
        <f t="shared" si="32"/>
        <v>0.38853503184713378</v>
      </c>
    </row>
    <row r="1695" spans="1:15" x14ac:dyDescent="0.25">
      <c r="A1695" s="39">
        <v>210604</v>
      </c>
      <c r="B1695" s="30" t="s">
        <v>56</v>
      </c>
      <c r="C1695" s="73" t="s">
        <v>1648</v>
      </c>
      <c r="D1695" s="44" t="s">
        <v>1651</v>
      </c>
      <c r="E1695" s="78">
        <v>2532</v>
      </c>
      <c r="F1695" s="32">
        <v>2668</v>
      </c>
      <c r="G1695" s="32">
        <f t="shared" si="33"/>
        <v>136</v>
      </c>
      <c r="H1695" s="39">
        <v>993</v>
      </c>
      <c r="I1695" s="32">
        <f t="shared" si="34"/>
        <v>1675</v>
      </c>
      <c r="J1695" s="75">
        <v>0.62780000000000002</v>
      </c>
      <c r="K1695" s="32">
        <v>2598</v>
      </c>
      <c r="L1695" s="56"/>
      <c r="M1695" s="34">
        <f t="shared" si="35"/>
        <v>993</v>
      </c>
      <c r="N1695" s="35">
        <f t="shared" si="36"/>
        <v>1605</v>
      </c>
      <c r="O1695" s="36">
        <f t="shared" si="32"/>
        <v>0.61778290993071594</v>
      </c>
    </row>
    <row r="1696" spans="1:15" x14ac:dyDescent="0.25">
      <c r="A1696" s="39">
        <v>210605</v>
      </c>
      <c r="B1696" s="30" t="s">
        <v>56</v>
      </c>
      <c r="C1696" s="73" t="s">
        <v>1648</v>
      </c>
      <c r="D1696" s="44" t="s">
        <v>1652</v>
      </c>
      <c r="E1696" s="78">
        <v>4661</v>
      </c>
      <c r="F1696" s="32">
        <v>5201</v>
      </c>
      <c r="G1696" s="32">
        <f t="shared" si="33"/>
        <v>540</v>
      </c>
      <c r="H1696" s="39">
        <v>957</v>
      </c>
      <c r="I1696" s="32">
        <f t="shared" si="34"/>
        <v>4244</v>
      </c>
      <c r="J1696" s="75">
        <v>0.81599999999999995</v>
      </c>
      <c r="K1696" s="80">
        <v>5097</v>
      </c>
      <c r="L1696" s="56"/>
      <c r="M1696" s="34">
        <f t="shared" si="35"/>
        <v>957</v>
      </c>
      <c r="N1696" s="35">
        <f t="shared" si="36"/>
        <v>4140</v>
      </c>
      <c r="O1696" s="36">
        <f t="shared" si="32"/>
        <v>0.81224249558563866</v>
      </c>
    </row>
    <row r="1697" spans="1:15" x14ac:dyDescent="0.25">
      <c r="A1697" s="39">
        <v>210606</v>
      </c>
      <c r="B1697" s="30" t="s">
        <v>56</v>
      </c>
      <c r="C1697" s="73" t="s">
        <v>1648</v>
      </c>
      <c r="D1697" s="44" t="s">
        <v>1653</v>
      </c>
      <c r="E1697" s="78">
        <v>3845</v>
      </c>
      <c r="F1697" s="32">
        <v>4151</v>
      </c>
      <c r="G1697" s="32">
        <f t="shared" si="33"/>
        <v>306</v>
      </c>
      <c r="H1697" s="32">
        <v>3082</v>
      </c>
      <c r="I1697" s="32">
        <f t="shared" si="34"/>
        <v>1069</v>
      </c>
      <c r="J1697" s="75">
        <v>0</v>
      </c>
      <c r="K1697" s="65">
        <v>4151</v>
      </c>
      <c r="L1697" s="29">
        <v>1069</v>
      </c>
      <c r="M1697" s="35">
        <f t="shared" si="35"/>
        <v>4151</v>
      </c>
      <c r="N1697" s="35">
        <f t="shared" si="36"/>
        <v>0</v>
      </c>
      <c r="O1697" s="36">
        <f t="shared" si="32"/>
        <v>0</v>
      </c>
    </row>
    <row r="1698" spans="1:15" x14ac:dyDescent="0.25">
      <c r="A1698" s="39">
        <v>210607</v>
      </c>
      <c r="B1698" s="30" t="s">
        <v>56</v>
      </c>
      <c r="C1698" s="73" t="s">
        <v>1648</v>
      </c>
      <c r="D1698" s="44" t="s">
        <v>1654</v>
      </c>
      <c r="E1698" s="78">
        <v>12893</v>
      </c>
      <c r="F1698" s="32">
        <v>13636</v>
      </c>
      <c r="G1698" s="32">
        <f t="shared" si="33"/>
        <v>743</v>
      </c>
      <c r="H1698" s="32">
        <v>1558</v>
      </c>
      <c r="I1698" s="32">
        <f t="shared" si="34"/>
        <v>12078</v>
      </c>
      <c r="J1698" s="75">
        <v>0.88570000000000004</v>
      </c>
      <c r="K1698" s="32">
        <v>13536</v>
      </c>
      <c r="L1698" s="29">
        <v>901</v>
      </c>
      <c r="M1698" s="35">
        <f t="shared" si="35"/>
        <v>2459</v>
      </c>
      <c r="N1698" s="35">
        <f t="shared" si="36"/>
        <v>11077</v>
      </c>
      <c r="O1698" s="36">
        <f t="shared" si="32"/>
        <v>0.81833628841607564</v>
      </c>
    </row>
    <row r="1699" spans="1:15" x14ac:dyDescent="0.25">
      <c r="A1699" s="39">
        <v>210608</v>
      </c>
      <c r="B1699" s="30" t="s">
        <v>56</v>
      </c>
      <c r="C1699" s="73" t="s">
        <v>1648</v>
      </c>
      <c r="D1699" s="44" t="s">
        <v>1655</v>
      </c>
      <c r="E1699" s="78">
        <v>6869</v>
      </c>
      <c r="F1699" s="32">
        <v>7641</v>
      </c>
      <c r="G1699" s="32">
        <f t="shared" si="33"/>
        <v>772</v>
      </c>
      <c r="H1699" s="32">
        <v>3958</v>
      </c>
      <c r="I1699" s="32">
        <f t="shared" si="34"/>
        <v>3683</v>
      </c>
      <c r="J1699" s="75">
        <v>0.48199999999999998</v>
      </c>
      <c r="K1699" s="32">
        <v>7490</v>
      </c>
      <c r="L1699" s="29">
        <v>182</v>
      </c>
      <c r="M1699" s="35">
        <f t="shared" si="35"/>
        <v>4140</v>
      </c>
      <c r="N1699" s="35">
        <f t="shared" si="36"/>
        <v>3350</v>
      </c>
      <c r="O1699" s="36">
        <f t="shared" si="32"/>
        <v>0.44726301735647528</v>
      </c>
    </row>
    <row r="1700" spans="1:15" x14ac:dyDescent="0.25">
      <c r="A1700" s="39">
        <v>210701</v>
      </c>
      <c r="B1700" s="30" t="s">
        <v>56</v>
      </c>
      <c r="C1700" s="73" t="s">
        <v>592</v>
      </c>
      <c r="D1700" s="44" t="s">
        <v>592</v>
      </c>
      <c r="E1700" s="78">
        <v>5475</v>
      </c>
      <c r="F1700" s="32">
        <v>5892</v>
      </c>
      <c r="G1700" s="32">
        <f t="shared" si="33"/>
        <v>417</v>
      </c>
      <c r="H1700" s="39">
        <v>929</v>
      </c>
      <c r="I1700" s="32">
        <f t="shared" si="34"/>
        <v>4963</v>
      </c>
      <c r="J1700" s="75">
        <v>0.84230000000000005</v>
      </c>
      <c r="K1700" s="32">
        <v>5822</v>
      </c>
      <c r="L1700" s="56"/>
      <c r="M1700" s="34">
        <f t="shared" si="35"/>
        <v>929</v>
      </c>
      <c r="N1700" s="35">
        <f t="shared" si="36"/>
        <v>4893</v>
      </c>
      <c r="O1700" s="36">
        <f t="shared" si="32"/>
        <v>0.84043284094812776</v>
      </c>
    </row>
    <row r="1701" spans="1:15" x14ac:dyDescent="0.25">
      <c r="A1701" s="39">
        <v>210702</v>
      </c>
      <c r="B1701" s="30" t="s">
        <v>56</v>
      </c>
      <c r="C1701" s="73" t="s">
        <v>592</v>
      </c>
      <c r="D1701" s="44" t="s">
        <v>1656</v>
      </c>
      <c r="E1701" s="78">
        <v>5231</v>
      </c>
      <c r="F1701" s="32">
        <v>5943</v>
      </c>
      <c r="G1701" s="32">
        <f t="shared" si="33"/>
        <v>712</v>
      </c>
      <c r="H1701" s="32">
        <v>2616</v>
      </c>
      <c r="I1701" s="32">
        <f t="shared" si="34"/>
        <v>3327</v>
      </c>
      <c r="J1701" s="75">
        <v>0</v>
      </c>
      <c r="K1701" s="32">
        <v>5955</v>
      </c>
      <c r="L1701" s="56"/>
      <c r="M1701" s="35">
        <f t="shared" si="35"/>
        <v>2616</v>
      </c>
      <c r="N1701" s="35">
        <f t="shared" si="36"/>
        <v>3339</v>
      </c>
      <c r="O1701" s="36">
        <f t="shared" si="32"/>
        <v>0.56070528967254407</v>
      </c>
    </row>
    <row r="1702" spans="1:15" x14ac:dyDescent="0.25">
      <c r="A1702" s="39">
        <v>210703</v>
      </c>
      <c r="B1702" s="30" t="s">
        <v>56</v>
      </c>
      <c r="C1702" s="73" t="s">
        <v>592</v>
      </c>
      <c r="D1702" s="44" t="s">
        <v>1657</v>
      </c>
      <c r="E1702" s="78">
        <v>1594</v>
      </c>
      <c r="F1702" s="32">
        <v>1739</v>
      </c>
      <c r="G1702" s="32">
        <f t="shared" si="33"/>
        <v>145</v>
      </c>
      <c r="H1702" s="39">
        <v>778</v>
      </c>
      <c r="I1702" s="32">
        <f t="shared" si="34"/>
        <v>961</v>
      </c>
      <c r="J1702" s="75">
        <v>0</v>
      </c>
      <c r="K1702" s="32">
        <v>1755</v>
      </c>
      <c r="L1702" s="56"/>
      <c r="M1702" s="34">
        <f t="shared" si="35"/>
        <v>778</v>
      </c>
      <c r="N1702" s="35">
        <f t="shared" si="36"/>
        <v>977</v>
      </c>
      <c r="O1702" s="36">
        <f t="shared" si="32"/>
        <v>0.55669515669515668</v>
      </c>
    </row>
    <row r="1703" spans="1:15" x14ac:dyDescent="0.25">
      <c r="A1703" s="39">
        <v>210704</v>
      </c>
      <c r="B1703" s="30" t="s">
        <v>56</v>
      </c>
      <c r="C1703" s="73" t="s">
        <v>592</v>
      </c>
      <c r="D1703" s="44" t="s">
        <v>1658</v>
      </c>
      <c r="E1703" s="78">
        <v>2320</v>
      </c>
      <c r="F1703" s="32">
        <v>2451</v>
      </c>
      <c r="G1703" s="32">
        <f t="shared" si="33"/>
        <v>131</v>
      </c>
      <c r="H1703" s="39">
        <v>328</v>
      </c>
      <c r="I1703" s="32">
        <f t="shared" si="34"/>
        <v>2123</v>
      </c>
      <c r="J1703" s="75">
        <v>0.86619999999999997</v>
      </c>
      <c r="K1703" s="32">
        <v>2419</v>
      </c>
      <c r="L1703" s="29">
        <v>468</v>
      </c>
      <c r="M1703" s="34">
        <f t="shared" si="35"/>
        <v>796</v>
      </c>
      <c r="N1703" s="35">
        <f t="shared" si="36"/>
        <v>1623</v>
      </c>
      <c r="O1703" s="36">
        <f t="shared" si="32"/>
        <v>0.67093840429929719</v>
      </c>
    </row>
    <row r="1704" spans="1:15" x14ac:dyDescent="0.25">
      <c r="A1704" s="39">
        <v>210705</v>
      </c>
      <c r="B1704" s="30" t="s">
        <v>56</v>
      </c>
      <c r="C1704" s="73" t="s">
        <v>592</v>
      </c>
      <c r="D1704" s="44" t="s">
        <v>1659</v>
      </c>
      <c r="E1704" s="78">
        <v>1726</v>
      </c>
      <c r="F1704" s="32">
        <v>2404</v>
      </c>
      <c r="G1704" s="32">
        <f t="shared" si="33"/>
        <v>678</v>
      </c>
      <c r="H1704" s="39">
        <v>774</v>
      </c>
      <c r="I1704" s="32">
        <f t="shared" si="34"/>
        <v>1630</v>
      </c>
      <c r="J1704" s="75">
        <v>0.67800000000000005</v>
      </c>
      <c r="K1704" s="32">
        <v>2404</v>
      </c>
      <c r="L1704" s="29">
        <v>1630</v>
      </c>
      <c r="M1704" s="34">
        <f t="shared" si="35"/>
        <v>2404</v>
      </c>
      <c r="N1704" s="35">
        <f t="shared" si="36"/>
        <v>0</v>
      </c>
      <c r="O1704" s="36">
        <f t="shared" si="32"/>
        <v>0</v>
      </c>
    </row>
    <row r="1705" spans="1:15" x14ac:dyDescent="0.25">
      <c r="A1705" s="39">
        <v>210706</v>
      </c>
      <c r="B1705" s="30" t="s">
        <v>56</v>
      </c>
      <c r="C1705" s="73" t="s">
        <v>592</v>
      </c>
      <c r="D1705" s="44" t="s">
        <v>866</v>
      </c>
      <c r="E1705" s="78">
        <v>1647</v>
      </c>
      <c r="F1705" s="32">
        <v>1810</v>
      </c>
      <c r="G1705" s="32">
        <f t="shared" si="33"/>
        <v>163</v>
      </c>
      <c r="H1705" s="39">
        <v>610</v>
      </c>
      <c r="I1705" s="32">
        <f t="shared" si="34"/>
        <v>1200</v>
      </c>
      <c r="J1705" s="75">
        <v>0.66300000000000003</v>
      </c>
      <c r="K1705" s="32">
        <v>1725</v>
      </c>
      <c r="L1705" s="56"/>
      <c r="M1705" s="34">
        <f t="shared" si="35"/>
        <v>610</v>
      </c>
      <c r="N1705" s="35">
        <f t="shared" si="36"/>
        <v>1115</v>
      </c>
      <c r="O1705" s="36">
        <f t="shared" si="32"/>
        <v>0.6463768115942029</v>
      </c>
    </row>
    <row r="1706" spans="1:15" x14ac:dyDescent="0.25">
      <c r="A1706" s="39">
        <v>210707</v>
      </c>
      <c r="B1706" s="30" t="s">
        <v>56</v>
      </c>
      <c r="C1706" s="73" t="s">
        <v>592</v>
      </c>
      <c r="D1706" s="44" t="s">
        <v>1660</v>
      </c>
      <c r="E1706" s="78">
        <v>2422</v>
      </c>
      <c r="F1706" s="32">
        <v>2666</v>
      </c>
      <c r="G1706" s="32">
        <f t="shared" si="33"/>
        <v>244</v>
      </c>
      <c r="H1706" s="39">
        <v>960</v>
      </c>
      <c r="I1706" s="32">
        <f t="shared" si="34"/>
        <v>1706</v>
      </c>
      <c r="J1706" s="75">
        <v>0.63990000000000002</v>
      </c>
      <c r="K1706" s="32">
        <v>2510</v>
      </c>
      <c r="L1706" s="56"/>
      <c r="M1706" s="34">
        <f t="shared" si="35"/>
        <v>960</v>
      </c>
      <c r="N1706" s="35">
        <f t="shared" si="36"/>
        <v>1550</v>
      </c>
      <c r="O1706" s="36">
        <f t="shared" si="32"/>
        <v>0.61752988047808766</v>
      </c>
    </row>
    <row r="1707" spans="1:15" x14ac:dyDescent="0.25">
      <c r="A1707" s="39">
        <v>210708</v>
      </c>
      <c r="B1707" s="30" t="s">
        <v>56</v>
      </c>
      <c r="C1707" s="73" t="s">
        <v>592</v>
      </c>
      <c r="D1707" s="44" t="s">
        <v>702</v>
      </c>
      <c r="E1707" s="78">
        <v>5177</v>
      </c>
      <c r="F1707" s="32">
        <v>5505</v>
      </c>
      <c r="G1707" s="32">
        <f t="shared" si="33"/>
        <v>328</v>
      </c>
      <c r="H1707" s="32">
        <v>2513</v>
      </c>
      <c r="I1707" s="32">
        <f t="shared" si="34"/>
        <v>2992</v>
      </c>
      <c r="J1707" s="75">
        <v>0</v>
      </c>
      <c r="K1707" s="32">
        <v>5442</v>
      </c>
      <c r="L1707" s="56"/>
      <c r="M1707" s="35">
        <f t="shared" si="35"/>
        <v>2513</v>
      </c>
      <c r="N1707" s="35">
        <f t="shared" si="36"/>
        <v>2929</v>
      </c>
      <c r="O1707" s="36">
        <f t="shared" si="32"/>
        <v>0.53822124219037115</v>
      </c>
    </row>
    <row r="1708" spans="1:15" x14ac:dyDescent="0.25">
      <c r="A1708" s="39">
        <v>210709</v>
      </c>
      <c r="B1708" s="30" t="s">
        <v>56</v>
      </c>
      <c r="C1708" s="73" t="s">
        <v>592</v>
      </c>
      <c r="D1708" s="44" t="s">
        <v>578</v>
      </c>
      <c r="E1708" s="78">
        <v>1860</v>
      </c>
      <c r="F1708" s="32">
        <v>1979</v>
      </c>
      <c r="G1708" s="32">
        <f t="shared" si="33"/>
        <v>119</v>
      </c>
      <c r="H1708" s="39">
        <v>130</v>
      </c>
      <c r="I1708" s="32">
        <f t="shared" si="34"/>
        <v>1849</v>
      </c>
      <c r="J1708" s="75">
        <v>0</v>
      </c>
      <c r="K1708" s="32">
        <v>1867</v>
      </c>
      <c r="L1708" s="29">
        <v>0</v>
      </c>
      <c r="M1708" s="34">
        <f t="shared" si="35"/>
        <v>130</v>
      </c>
      <c r="N1708" s="35">
        <f t="shared" si="36"/>
        <v>1737</v>
      </c>
      <c r="O1708" s="36">
        <f t="shared" si="32"/>
        <v>0.93036957686127475</v>
      </c>
    </row>
    <row r="1709" spans="1:15" x14ac:dyDescent="0.25">
      <c r="A1709" s="39">
        <v>210710</v>
      </c>
      <c r="B1709" s="30" t="s">
        <v>56</v>
      </c>
      <c r="C1709" s="73" t="s">
        <v>592</v>
      </c>
      <c r="D1709" s="44" t="s">
        <v>1661</v>
      </c>
      <c r="E1709" s="78">
        <v>1127</v>
      </c>
      <c r="F1709" s="32">
        <v>1206</v>
      </c>
      <c r="G1709" s="32">
        <f t="shared" si="33"/>
        <v>79</v>
      </c>
      <c r="H1709" s="39">
        <v>489</v>
      </c>
      <c r="I1709" s="32">
        <f t="shared" si="34"/>
        <v>717</v>
      </c>
      <c r="J1709" s="75">
        <v>0.59450000000000003</v>
      </c>
      <c r="K1709" s="80">
        <v>1139</v>
      </c>
      <c r="L1709" s="56"/>
      <c r="M1709" s="34">
        <f t="shared" si="35"/>
        <v>489</v>
      </c>
      <c r="N1709" s="35">
        <f t="shared" si="36"/>
        <v>650</v>
      </c>
      <c r="O1709" s="36">
        <f t="shared" si="32"/>
        <v>0.57067603160667257</v>
      </c>
    </row>
    <row r="1710" spans="1:15" x14ac:dyDescent="0.25">
      <c r="A1710" s="39">
        <v>210801</v>
      </c>
      <c r="B1710" s="30" t="s">
        <v>56</v>
      </c>
      <c r="C1710" s="73" t="s">
        <v>1662</v>
      </c>
      <c r="D1710" s="98" t="s">
        <v>1407</v>
      </c>
      <c r="E1710" s="78">
        <v>2593</v>
      </c>
      <c r="F1710" s="32">
        <v>2685</v>
      </c>
      <c r="G1710" s="32">
        <f t="shared" si="33"/>
        <v>92</v>
      </c>
      <c r="H1710" s="32">
        <v>2674</v>
      </c>
      <c r="I1710" s="32">
        <f t="shared" si="34"/>
        <v>11</v>
      </c>
      <c r="J1710" s="75">
        <v>0</v>
      </c>
      <c r="K1710" s="29">
        <v>2684</v>
      </c>
      <c r="L1710" s="56"/>
      <c r="M1710" s="35">
        <f t="shared" si="35"/>
        <v>2674</v>
      </c>
      <c r="N1710" s="35">
        <f t="shared" si="36"/>
        <v>10</v>
      </c>
      <c r="O1710" s="36">
        <f t="shared" si="32"/>
        <v>3.7257824143070045E-3</v>
      </c>
    </row>
    <row r="1711" spans="1:15" x14ac:dyDescent="0.25">
      <c r="A1711" s="39">
        <v>210802</v>
      </c>
      <c r="B1711" s="30" t="s">
        <v>56</v>
      </c>
      <c r="C1711" s="73" t="s">
        <v>1662</v>
      </c>
      <c r="D1711" s="44" t="s">
        <v>1663</v>
      </c>
      <c r="E1711" s="78">
        <v>3945</v>
      </c>
      <c r="F1711" s="32">
        <v>5711</v>
      </c>
      <c r="G1711" s="32">
        <f t="shared" si="33"/>
        <v>1766</v>
      </c>
      <c r="H1711" s="32">
        <v>2718</v>
      </c>
      <c r="I1711" s="32">
        <f t="shared" si="34"/>
        <v>2993</v>
      </c>
      <c r="J1711" s="75">
        <v>0.52410000000000001</v>
      </c>
      <c r="K1711" s="32">
        <v>5770</v>
      </c>
      <c r="L1711" s="56"/>
      <c r="M1711" s="35">
        <f t="shared" si="35"/>
        <v>2718</v>
      </c>
      <c r="N1711" s="35">
        <f t="shared" si="36"/>
        <v>3052</v>
      </c>
      <c r="O1711" s="36">
        <f t="shared" si="32"/>
        <v>0.52894280762564994</v>
      </c>
    </row>
    <row r="1712" spans="1:15" x14ac:dyDescent="0.25">
      <c r="A1712" s="39">
        <v>210803</v>
      </c>
      <c r="B1712" s="30" t="s">
        <v>56</v>
      </c>
      <c r="C1712" s="73" t="s">
        <v>1662</v>
      </c>
      <c r="D1712" s="44" t="s">
        <v>1664</v>
      </c>
      <c r="E1712" s="78">
        <v>1810</v>
      </c>
      <c r="F1712" s="32">
        <v>2073</v>
      </c>
      <c r="G1712" s="32">
        <f t="shared" si="33"/>
        <v>263</v>
      </c>
      <c r="H1712" s="39">
        <v>883</v>
      </c>
      <c r="I1712" s="32">
        <f t="shared" si="34"/>
        <v>1190</v>
      </c>
      <c r="J1712" s="75">
        <v>0.57399999999999995</v>
      </c>
      <c r="K1712" s="32">
        <v>2031</v>
      </c>
      <c r="L1712" s="56"/>
      <c r="M1712" s="34">
        <f t="shared" si="35"/>
        <v>883</v>
      </c>
      <c r="N1712" s="35">
        <f t="shared" si="36"/>
        <v>1148</v>
      </c>
      <c r="O1712" s="36">
        <f t="shared" si="32"/>
        <v>0.56523879862136883</v>
      </c>
    </row>
    <row r="1713" spans="1:15" x14ac:dyDescent="0.25">
      <c r="A1713" s="39">
        <v>210804</v>
      </c>
      <c r="B1713" s="30" t="s">
        <v>56</v>
      </c>
      <c r="C1713" s="73" t="s">
        <v>1662</v>
      </c>
      <c r="D1713" s="44" t="s">
        <v>1665</v>
      </c>
      <c r="E1713" s="78">
        <v>2377</v>
      </c>
      <c r="F1713" s="32">
        <v>2608</v>
      </c>
      <c r="G1713" s="32">
        <f t="shared" si="33"/>
        <v>231</v>
      </c>
      <c r="H1713" s="32">
        <v>1923</v>
      </c>
      <c r="I1713" s="32">
        <f t="shared" si="34"/>
        <v>685</v>
      </c>
      <c r="J1713" s="75">
        <v>0</v>
      </c>
      <c r="K1713" s="32">
        <v>2513</v>
      </c>
      <c r="L1713" s="56"/>
      <c r="M1713" s="35">
        <f t="shared" si="35"/>
        <v>1923</v>
      </c>
      <c r="N1713" s="35">
        <f t="shared" si="36"/>
        <v>590</v>
      </c>
      <c r="O1713" s="36">
        <f t="shared" si="32"/>
        <v>0.23477914842817349</v>
      </c>
    </row>
    <row r="1714" spans="1:15" x14ac:dyDescent="0.25">
      <c r="A1714" s="39">
        <v>210805</v>
      </c>
      <c r="B1714" s="30" t="s">
        <v>56</v>
      </c>
      <c r="C1714" s="73" t="s">
        <v>1662</v>
      </c>
      <c r="D1714" s="44" t="s">
        <v>1666</v>
      </c>
      <c r="E1714" s="78">
        <v>6175</v>
      </c>
      <c r="F1714" s="32">
        <v>7334</v>
      </c>
      <c r="G1714" s="32">
        <f t="shared" si="33"/>
        <v>1159</v>
      </c>
      <c r="H1714" s="32">
        <v>2829</v>
      </c>
      <c r="I1714" s="32">
        <f t="shared" si="34"/>
        <v>4505</v>
      </c>
      <c r="J1714" s="75">
        <v>0.61429999999999996</v>
      </c>
      <c r="K1714" s="32">
        <v>7268</v>
      </c>
      <c r="L1714" s="29">
        <v>333</v>
      </c>
      <c r="M1714" s="35">
        <f t="shared" si="35"/>
        <v>3162</v>
      </c>
      <c r="N1714" s="35">
        <f t="shared" si="36"/>
        <v>4106</v>
      </c>
      <c r="O1714" s="36">
        <f t="shared" si="32"/>
        <v>0.56494221243808473</v>
      </c>
    </row>
    <row r="1715" spans="1:15" x14ac:dyDescent="0.25">
      <c r="A1715" s="39">
        <v>210806</v>
      </c>
      <c r="B1715" s="30" t="s">
        <v>56</v>
      </c>
      <c r="C1715" s="73" t="s">
        <v>1662</v>
      </c>
      <c r="D1715" s="44" t="s">
        <v>1667</v>
      </c>
      <c r="E1715" s="78">
        <v>3585</v>
      </c>
      <c r="F1715" s="32">
        <v>3653</v>
      </c>
      <c r="G1715" s="32">
        <f t="shared" si="33"/>
        <v>68</v>
      </c>
      <c r="H1715" s="32">
        <v>1283</v>
      </c>
      <c r="I1715" s="32">
        <f t="shared" si="34"/>
        <v>2370</v>
      </c>
      <c r="J1715" s="75">
        <v>0.64880000000000004</v>
      </c>
      <c r="K1715" s="32">
        <v>3444</v>
      </c>
      <c r="L1715" s="56"/>
      <c r="M1715" s="35">
        <f t="shared" si="35"/>
        <v>1283</v>
      </c>
      <c r="N1715" s="35">
        <f t="shared" si="36"/>
        <v>2161</v>
      </c>
      <c r="O1715" s="36">
        <f t="shared" si="32"/>
        <v>0.62746806039488967</v>
      </c>
    </row>
    <row r="1716" spans="1:15" x14ac:dyDescent="0.25">
      <c r="A1716" s="39">
        <v>210807</v>
      </c>
      <c r="B1716" s="30" t="s">
        <v>56</v>
      </c>
      <c r="C1716" s="73" t="s">
        <v>1662</v>
      </c>
      <c r="D1716" s="44" t="s">
        <v>1668</v>
      </c>
      <c r="E1716" s="78">
        <v>7180</v>
      </c>
      <c r="F1716" s="32">
        <v>7790</v>
      </c>
      <c r="G1716" s="32">
        <f t="shared" si="33"/>
        <v>610</v>
      </c>
      <c r="H1716" s="32">
        <v>2187</v>
      </c>
      <c r="I1716" s="32">
        <f t="shared" si="34"/>
        <v>5603</v>
      </c>
      <c r="J1716" s="75">
        <v>0.71930000000000005</v>
      </c>
      <c r="K1716" s="32">
        <v>7579</v>
      </c>
      <c r="L1716" s="56"/>
      <c r="M1716" s="35">
        <f t="shared" si="35"/>
        <v>2187</v>
      </c>
      <c r="N1716" s="35">
        <f t="shared" si="36"/>
        <v>5392</v>
      </c>
      <c r="O1716" s="36">
        <f t="shared" si="32"/>
        <v>0.71143950389233412</v>
      </c>
    </row>
    <row r="1717" spans="1:15" x14ac:dyDescent="0.25">
      <c r="A1717" s="39">
        <v>210808</v>
      </c>
      <c r="B1717" s="30" t="s">
        <v>56</v>
      </c>
      <c r="C1717" s="73" t="s">
        <v>1662</v>
      </c>
      <c r="D1717" s="44" t="s">
        <v>150</v>
      </c>
      <c r="E1717" s="78">
        <v>3159</v>
      </c>
      <c r="F1717" s="32">
        <v>3583</v>
      </c>
      <c r="G1717" s="32">
        <f t="shared" si="33"/>
        <v>424</v>
      </c>
      <c r="H1717" s="32">
        <v>1128</v>
      </c>
      <c r="I1717" s="32">
        <f t="shared" si="34"/>
        <v>2455</v>
      </c>
      <c r="J1717" s="75">
        <v>0.68520000000000003</v>
      </c>
      <c r="K1717" s="32">
        <v>3530</v>
      </c>
      <c r="L1717" s="56"/>
      <c r="M1717" s="35">
        <f t="shared" si="35"/>
        <v>1128</v>
      </c>
      <c r="N1717" s="35">
        <f t="shared" si="36"/>
        <v>2402</v>
      </c>
      <c r="O1717" s="36">
        <f t="shared" si="32"/>
        <v>0.68045325779036825</v>
      </c>
    </row>
    <row r="1718" spans="1:15" x14ac:dyDescent="0.25">
      <c r="A1718" s="39">
        <v>210809</v>
      </c>
      <c r="B1718" s="30" t="s">
        <v>56</v>
      </c>
      <c r="C1718" s="73" t="s">
        <v>1662</v>
      </c>
      <c r="D1718" s="44" t="s">
        <v>1669</v>
      </c>
      <c r="E1718" s="78">
        <v>3484</v>
      </c>
      <c r="F1718" s="32">
        <v>3906</v>
      </c>
      <c r="G1718" s="32">
        <f t="shared" si="33"/>
        <v>422</v>
      </c>
      <c r="H1718" s="32">
        <v>1783</v>
      </c>
      <c r="I1718" s="32">
        <f t="shared" si="34"/>
        <v>2123</v>
      </c>
      <c r="J1718" s="75">
        <v>0</v>
      </c>
      <c r="K1718" s="80">
        <v>3884</v>
      </c>
      <c r="L1718" s="56"/>
      <c r="M1718" s="35">
        <f t="shared" si="35"/>
        <v>1783</v>
      </c>
      <c r="N1718" s="35">
        <f t="shared" si="36"/>
        <v>2101</v>
      </c>
      <c r="O1718" s="36">
        <f t="shared" si="32"/>
        <v>0.54093717816683828</v>
      </c>
    </row>
    <row r="1719" spans="1:15" x14ac:dyDescent="0.25">
      <c r="A1719" s="39">
        <v>210901</v>
      </c>
      <c r="B1719" s="30" t="s">
        <v>56</v>
      </c>
      <c r="C1719" s="73" t="s">
        <v>1670</v>
      </c>
      <c r="D1719" s="44" t="s">
        <v>1670</v>
      </c>
      <c r="E1719" s="78">
        <v>8768</v>
      </c>
      <c r="F1719" s="32">
        <v>9472</v>
      </c>
      <c r="G1719" s="32">
        <f t="shared" si="33"/>
        <v>704</v>
      </c>
      <c r="H1719" s="32">
        <v>6215</v>
      </c>
      <c r="I1719" s="32">
        <f t="shared" si="34"/>
        <v>3257</v>
      </c>
      <c r="J1719" s="75">
        <v>0</v>
      </c>
      <c r="K1719" s="65">
        <v>9472</v>
      </c>
      <c r="L1719" s="29">
        <v>59</v>
      </c>
      <c r="M1719" s="35">
        <f t="shared" si="35"/>
        <v>6274</v>
      </c>
      <c r="N1719" s="35">
        <f t="shared" si="36"/>
        <v>3198</v>
      </c>
      <c r="O1719" s="36">
        <f t="shared" si="32"/>
        <v>0.3376266891891892</v>
      </c>
    </row>
    <row r="1720" spans="1:15" x14ac:dyDescent="0.25">
      <c r="A1720" s="39">
        <v>210902</v>
      </c>
      <c r="B1720" s="30" t="s">
        <v>56</v>
      </c>
      <c r="C1720" s="73" t="s">
        <v>1670</v>
      </c>
      <c r="D1720" s="44" t="s">
        <v>1671</v>
      </c>
      <c r="E1720" s="78">
        <v>3116</v>
      </c>
      <c r="F1720" s="32">
        <v>3289</v>
      </c>
      <c r="G1720" s="32">
        <f t="shared" si="33"/>
        <v>173</v>
      </c>
      <c r="H1720" s="32">
        <v>1017</v>
      </c>
      <c r="I1720" s="32">
        <f t="shared" si="34"/>
        <v>2272</v>
      </c>
      <c r="J1720" s="75">
        <v>0.69079999999999997</v>
      </c>
      <c r="K1720" s="32">
        <v>3263</v>
      </c>
      <c r="L1720" s="56"/>
      <c r="M1720" s="35">
        <f t="shared" si="35"/>
        <v>1017</v>
      </c>
      <c r="N1720" s="35">
        <f t="shared" si="36"/>
        <v>2246</v>
      </c>
      <c r="O1720" s="36">
        <f t="shared" si="32"/>
        <v>0.68832362856267237</v>
      </c>
    </row>
    <row r="1721" spans="1:15" x14ac:dyDescent="0.25">
      <c r="A1721" s="39">
        <v>210903</v>
      </c>
      <c r="B1721" s="30" t="s">
        <v>56</v>
      </c>
      <c r="C1721" s="73" t="s">
        <v>1670</v>
      </c>
      <c r="D1721" s="44" t="s">
        <v>1672</v>
      </c>
      <c r="E1721" s="78">
        <v>2459</v>
      </c>
      <c r="F1721" s="32">
        <v>2594</v>
      </c>
      <c r="G1721" s="32">
        <f t="shared" si="33"/>
        <v>135</v>
      </c>
      <c r="H1721" s="32">
        <v>1380</v>
      </c>
      <c r="I1721" s="32">
        <f t="shared" si="34"/>
        <v>1214</v>
      </c>
      <c r="J1721" s="75">
        <v>0.46800000000000003</v>
      </c>
      <c r="K1721" s="32">
        <v>2488</v>
      </c>
      <c r="L1721" s="56"/>
      <c r="M1721" s="35">
        <f t="shared" si="35"/>
        <v>1380</v>
      </c>
      <c r="N1721" s="35">
        <f t="shared" si="36"/>
        <v>1108</v>
      </c>
      <c r="O1721" s="36">
        <f t="shared" si="32"/>
        <v>0.44533762057877813</v>
      </c>
    </row>
    <row r="1722" spans="1:15" x14ac:dyDescent="0.25">
      <c r="A1722" s="39">
        <v>210904</v>
      </c>
      <c r="B1722" s="30" t="s">
        <v>56</v>
      </c>
      <c r="C1722" s="73" t="s">
        <v>1670</v>
      </c>
      <c r="D1722" s="44" t="s">
        <v>1673</v>
      </c>
      <c r="E1722" s="78">
        <v>2275</v>
      </c>
      <c r="F1722" s="32">
        <v>2559</v>
      </c>
      <c r="G1722" s="32">
        <f t="shared" si="33"/>
        <v>284</v>
      </c>
      <c r="H1722" s="39">
        <v>635</v>
      </c>
      <c r="I1722" s="32">
        <f t="shared" si="34"/>
        <v>1924</v>
      </c>
      <c r="J1722" s="75">
        <v>0.75190000000000001</v>
      </c>
      <c r="K1722" s="32">
        <v>2512</v>
      </c>
      <c r="L1722" s="56"/>
      <c r="M1722" s="34">
        <f t="shared" si="35"/>
        <v>635</v>
      </c>
      <c r="N1722" s="35">
        <f t="shared" si="36"/>
        <v>1877</v>
      </c>
      <c r="O1722" s="36">
        <f t="shared" si="32"/>
        <v>0.7472133757961783</v>
      </c>
    </row>
    <row r="1723" spans="1:15" x14ac:dyDescent="0.25">
      <c r="A1723" s="39">
        <v>211001</v>
      </c>
      <c r="B1723" s="30" t="s">
        <v>56</v>
      </c>
      <c r="C1723" s="73" t="s">
        <v>1674</v>
      </c>
      <c r="D1723" s="44" t="s">
        <v>1675</v>
      </c>
      <c r="E1723" s="78">
        <v>3743</v>
      </c>
      <c r="F1723" s="32">
        <v>4060</v>
      </c>
      <c r="G1723" s="32">
        <f t="shared" si="33"/>
        <v>317</v>
      </c>
      <c r="H1723" s="32">
        <v>2010</v>
      </c>
      <c r="I1723" s="32">
        <f t="shared" si="34"/>
        <v>2050</v>
      </c>
      <c r="J1723" s="75">
        <v>0</v>
      </c>
      <c r="K1723" s="32">
        <v>3863</v>
      </c>
      <c r="L1723" s="56"/>
      <c r="M1723" s="35">
        <f t="shared" si="35"/>
        <v>2010</v>
      </c>
      <c r="N1723" s="35">
        <f t="shared" si="36"/>
        <v>1853</v>
      </c>
      <c r="O1723" s="36">
        <f t="shared" si="32"/>
        <v>0.47967900595392182</v>
      </c>
    </row>
    <row r="1724" spans="1:15" x14ac:dyDescent="0.25">
      <c r="A1724" s="39">
        <v>211002</v>
      </c>
      <c r="B1724" s="30" t="s">
        <v>56</v>
      </c>
      <c r="C1724" s="73" t="s">
        <v>1674</v>
      </c>
      <c r="D1724" s="44" t="s">
        <v>1676</v>
      </c>
      <c r="E1724" s="78">
        <v>5326</v>
      </c>
      <c r="F1724" s="32">
        <v>8189</v>
      </c>
      <c r="G1724" s="32">
        <f t="shared" si="33"/>
        <v>2863</v>
      </c>
      <c r="H1724" s="32">
        <v>2175</v>
      </c>
      <c r="I1724" s="32">
        <f t="shared" si="34"/>
        <v>6014</v>
      </c>
      <c r="J1724" s="75">
        <v>0</v>
      </c>
      <c r="K1724" s="32">
        <v>9233</v>
      </c>
      <c r="L1724" s="29">
        <v>228</v>
      </c>
      <c r="M1724" s="35">
        <f t="shared" si="35"/>
        <v>2403</v>
      </c>
      <c r="N1724" s="35">
        <f t="shared" si="36"/>
        <v>6830</v>
      </c>
      <c r="O1724" s="36">
        <f t="shared" si="32"/>
        <v>0.73973789667497025</v>
      </c>
    </row>
    <row r="1725" spans="1:15" x14ac:dyDescent="0.25">
      <c r="A1725" s="39">
        <v>211003</v>
      </c>
      <c r="B1725" s="30" t="s">
        <v>56</v>
      </c>
      <c r="C1725" s="73" t="s">
        <v>1674</v>
      </c>
      <c r="D1725" s="44" t="s">
        <v>1677</v>
      </c>
      <c r="E1725" s="78">
        <v>1852</v>
      </c>
      <c r="F1725" s="32">
        <v>1963</v>
      </c>
      <c r="G1725" s="32">
        <f t="shared" si="33"/>
        <v>111</v>
      </c>
      <c r="H1725" s="32">
        <v>1852</v>
      </c>
      <c r="I1725" s="32">
        <f t="shared" si="34"/>
        <v>111</v>
      </c>
      <c r="J1725" s="75">
        <v>5.6500000000000002E-2</v>
      </c>
      <c r="K1725" s="32">
        <v>1916</v>
      </c>
      <c r="L1725" s="56"/>
      <c r="M1725" s="35">
        <f t="shared" si="35"/>
        <v>1852</v>
      </c>
      <c r="N1725" s="35">
        <f t="shared" si="36"/>
        <v>64</v>
      </c>
      <c r="O1725" s="36">
        <f t="shared" si="32"/>
        <v>3.3402922755741124E-2</v>
      </c>
    </row>
    <row r="1726" spans="1:15" x14ac:dyDescent="0.25">
      <c r="A1726" s="39">
        <v>211004</v>
      </c>
      <c r="B1726" s="30" t="s">
        <v>56</v>
      </c>
      <c r="C1726" s="73" t="s">
        <v>1674</v>
      </c>
      <c r="D1726" s="44" t="s">
        <v>1678</v>
      </c>
      <c r="E1726" s="78">
        <v>2678</v>
      </c>
      <c r="F1726" s="32">
        <v>2619</v>
      </c>
      <c r="G1726" s="32">
        <f t="shared" si="33"/>
        <v>-59</v>
      </c>
      <c r="H1726" s="39">
        <v>886</v>
      </c>
      <c r="I1726" s="32">
        <f t="shared" si="34"/>
        <v>1733</v>
      </c>
      <c r="J1726" s="75">
        <v>0</v>
      </c>
      <c r="K1726" s="32">
        <v>2389</v>
      </c>
      <c r="L1726" s="56"/>
      <c r="M1726" s="34">
        <f t="shared" si="35"/>
        <v>886</v>
      </c>
      <c r="N1726" s="35">
        <f t="shared" si="36"/>
        <v>1503</v>
      </c>
      <c r="O1726" s="36">
        <f t="shared" si="32"/>
        <v>0.62913352867308492</v>
      </c>
    </row>
    <row r="1727" spans="1:15" x14ac:dyDescent="0.25">
      <c r="A1727" s="39">
        <v>211005</v>
      </c>
      <c r="B1727" s="30" t="s">
        <v>56</v>
      </c>
      <c r="C1727" s="73" t="s">
        <v>1674</v>
      </c>
      <c r="D1727" s="44" t="s">
        <v>1679</v>
      </c>
      <c r="E1727" s="78">
        <v>1658</v>
      </c>
      <c r="F1727" s="32">
        <v>1816</v>
      </c>
      <c r="G1727" s="32">
        <f t="shared" si="33"/>
        <v>158</v>
      </c>
      <c r="H1727" s="39">
        <v>591</v>
      </c>
      <c r="I1727" s="32">
        <f t="shared" si="34"/>
        <v>1225</v>
      </c>
      <c r="J1727" s="75">
        <v>0.67459999999999998</v>
      </c>
      <c r="K1727" s="32">
        <v>1844</v>
      </c>
      <c r="L1727" s="56"/>
      <c r="M1727" s="34">
        <f t="shared" si="35"/>
        <v>591</v>
      </c>
      <c r="N1727" s="35">
        <f t="shared" si="36"/>
        <v>1253</v>
      </c>
      <c r="O1727" s="36">
        <f t="shared" si="32"/>
        <v>0.67950108459869851</v>
      </c>
    </row>
    <row r="1728" spans="1:15" x14ac:dyDescent="0.25">
      <c r="A1728" s="39">
        <v>211101</v>
      </c>
      <c r="B1728" s="30" t="s">
        <v>56</v>
      </c>
      <c r="C1728" s="73" t="s">
        <v>1680</v>
      </c>
      <c r="D1728" s="44" t="s">
        <v>1874</v>
      </c>
      <c r="E1728" s="78">
        <v>11186</v>
      </c>
      <c r="F1728" s="32">
        <v>12387</v>
      </c>
      <c r="G1728" s="32">
        <f t="shared" si="33"/>
        <v>1201</v>
      </c>
      <c r="H1728" s="32">
        <v>3081</v>
      </c>
      <c r="I1728" s="32">
        <f t="shared" si="34"/>
        <v>9306</v>
      </c>
      <c r="J1728" s="75">
        <v>0.75129999999999997</v>
      </c>
      <c r="K1728" s="32">
        <v>12891</v>
      </c>
      <c r="L1728" s="56"/>
      <c r="M1728" s="35">
        <f t="shared" si="35"/>
        <v>3081</v>
      </c>
      <c r="N1728" s="35">
        <f t="shared" si="36"/>
        <v>9810</v>
      </c>
      <c r="O1728" s="36">
        <f t="shared" si="32"/>
        <v>0.76099604375145447</v>
      </c>
    </row>
    <row r="1729" spans="1:15" x14ac:dyDescent="0.25">
      <c r="A1729" s="39">
        <v>211102</v>
      </c>
      <c r="B1729" s="30" t="s">
        <v>56</v>
      </c>
      <c r="C1729" s="73" t="s">
        <v>1680</v>
      </c>
      <c r="D1729" s="44" t="s">
        <v>275</v>
      </c>
      <c r="E1729" s="78">
        <v>4858</v>
      </c>
      <c r="F1729" s="32">
        <v>5412</v>
      </c>
      <c r="G1729" s="32">
        <f t="shared" si="33"/>
        <v>554</v>
      </c>
      <c r="H1729" s="32">
        <v>1838</v>
      </c>
      <c r="I1729" s="32">
        <f t="shared" si="34"/>
        <v>3574</v>
      </c>
      <c r="J1729" s="75">
        <v>0.66039999999999999</v>
      </c>
      <c r="K1729" s="32">
        <v>5495</v>
      </c>
      <c r="L1729" s="56"/>
      <c r="M1729" s="35">
        <f t="shared" si="35"/>
        <v>1838</v>
      </c>
      <c r="N1729" s="35">
        <f t="shared" si="36"/>
        <v>3657</v>
      </c>
      <c r="O1729" s="36">
        <f t="shared" si="32"/>
        <v>0.66551410373066422</v>
      </c>
    </row>
    <row r="1730" spans="1:15" x14ac:dyDescent="0.25">
      <c r="A1730" s="39">
        <v>211103</v>
      </c>
      <c r="B1730" s="30" t="s">
        <v>56</v>
      </c>
      <c r="C1730" s="73" t="s">
        <v>1680</v>
      </c>
      <c r="D1730" s="44" t="s">
        <v>1682</v>
      </c>
      <c r="E1730" s="78">
        <v>2249</v>
      </c>
      <c r="F1730" s="32">
        <v>2296</v>
      </c>
      <c r="G1730" s="32">
        <f t="shared" si="33"/>
        <v>47</v>
      </c>
      <c r="H1730" s="39">
        <v>966</v>
      </c>
      <c r="I1730" s="32">
        <f t="shared" si="34"/>
        <v>1330</v>
      </c>
      <c r="J1730" s="75">
        <v>0.57930000000000004</v>
      </c>
      <c r="K1730" s="32">
        <v>2234</v>
      </c>
      <c r="L1730" s="56"/>
      <c r="M1730" s="34">
        <f t="shared" si="35"/>
        <v>966</v>
      </c>
      <c r="N1730" s="35">
        <f t="shared" si="36"/>
        <v>1268</v>
      </c>
      <c r="O1730" s="36">
        <f t="shared" si="32"/>
        <v>0.56759176365264097</v>
      </c>
    </row>
    <row r="1731" spans="1:15" x14ac:dyDescent="0.25">
      <c r="A1731" s="39">
        <v>211104</v>
      </c>
      <c r="B1731" s="30" t="s">
        <v>56</v>
      </c>
      <c r="C1731" s="73" t="s">
        <v>1680</v>
      </c>
      <c r="D1731" s="44" t="s">
        <v>1875</v>
      </c>
      <c r="E1731" s="78">
        <v>6736</v>
      </c>
      <c r="F1731" s="32">
        <v>7374</v>
      </c>
      <c r="G1731" s="32">
        <f t="shared" si="33"/>
        <v>638</v>
      </c>
      <c r="H1731" s="32">
        <v>1624</v>
      </c>
      <c r="I1731" s="32">
        <f t="shared" si="34"/>
        <v>5750</v>
      </c>
      <c r="J1731" s="75">
        <v>0.77980000000000005</v>
      </c>
      <c r="K1731" s="32">
        <v>7479</v>
      </c>
      <c r="L1731" s="56"/>
      <c r="M1731" s="35">
        <f t="shared" si="35"/>
        <v>1624</v>
      </c>
      <c r="N1731" s="35">
        <f t="shared" si="36"/>
        <v>5855</v>
      </c>
      <c r="O1731" s="36">
        <f t="shared" si="32"/>
        <v>0.78285867094531358</v>
      </c>
    </row>
    <row r="1732" spans="1:15" x14ac:dyDescent="0.25">
      <c r="A1732" s="39">
        <v>211105</v>
      </c>
      <c r="B1732" s="30" t="s">
        <v>56</v>
      </c>
      <c r="C1732" s="73" t="s">
        <v>1680</v>
      </c>
      <c r="D1732" s="44" t="s">
        <v>553</v>
      </c>
      <c r="E1732" s="78">
        <v>4327</v>
      </c>
      <c r="F1732" s="32">
        <v>4855</v>
      </c>
      <c r="G1732" s="32">
        <f t="shared" si="33"/>
        <v>528</v>
      </c>
      <c r="H1732" s="39">
        <v>383</v>
      </c>
      <c r="I1732" s="32">
        <f t="shared" si="34"/>
        <v>4472</v>
      </c>
      <c r="J1732" s="75">
        <v>0.92110000000000003</v>
      </c>
      <c r="K1732" s="32">
        <v>5159</v>
      </c>
      <c r="L1732" s="56"/>
      <c r="M1732" s="34">
        <f t="shared" si="35"/>
        <v>383</v>
      </c>
      <c r="N1732" s="35">
        <f t="shared" si="36"/>
        <v>4776</v>
      </c>
      <c r="O1732" s="36">
        <f t="shared" si="32"/>
        <v>0.92576080635782132</v>
      </c>
    </row>
    <row r="1733" spans="1:15" x14ac:dyDescent="0.25">
      <c r="A1733" s="39">
        <v>211201</v>
      </c>
      <c r="B1733" s="30" t="s">
        <v>56</v>
      </c>
      <c r="C1733" s="73" t="s">
        <v>1685</v>
      </c>
      <c r="D1733" s="44" t="s">
        <v>1685</v>
      </c>
      <c r="E1733" s="78">
        <v>6072</v>
      </c>
      <c r="F1733" s="32">
        <v>7462</v>
      </c>
      <c r="G1733" s="32">
        <f t="shared" si="33"/>
        <v>1390</v>
      </c>
      <c r="H1733" s="32">
        <v>2014</v>
      </c>
      <c r="I1733" s="32">
        <f t="shared" si="34"/>
        <v>5448</v>
      </c>
      <c r="J1733" s="75">
        <v>0.73009999999999997</v>
      </c>
      <c r="K1733" s="32">
        <v>7388</v>
      </c>
      <c r="L1733" s="29">
        <v>1450</v>
      </c>
      <c r="M1733" s="35">
        <f t="shared" si="35"/>
        <v>3464</v>
      </c>
      <c r="N1733" s="35">
        <f t="shared" si="36"/>
        <v>3924</v>
      </c>
      <c r="O1733" s="36">
        <f t="shared" si="32"/>
        <v>0.53113156469951273</v>
      </c>
    </row>
    <row r="1734" spans="1:15" x14ac:dyDescent="0.25">
      <c r="A1734" s="39">
        <v>211202</v>
      </c>
      <c r="B1734" s="30" t="s">
        <v>56</v>
      </c>
      <c r="C1734" s="73" t="s">
        <v>1685</v>
      </c>
      <c r="D1734" s="44" t="s">
        <v>1686</v>
      </c>
      <c r="E1734" s="78">
        <v>4972</v>
      </c>
      <c r="F1734" s="32">
        <v>5636</v>
      </c>
      <c r="G1734" s="32">
        <f t="shared" si="33"/>
        <v>664</v>
      </c>
      <c r="H1734" s="32">
        <v>2690</v>
      </c>
      <c r="I1734" s="32">
        <f t="shared" si="34"/>
        <v>2946</v>
      </c>
      <c r="J1734" s="75">
        <v>0.52270000000000005</v>
      </c>
      <c r="K1734" s="32">
        <v>5633</v>
      </c>
      <c r="L1734" s="56"/>
      <c r="M1734" s="35">
        <f t="shared" si="35"/>
        <v>2690</v>
      </c>
      <c r="N1734" s="35">
        <f t="shared" si="36"/>
        <v>2943</v>
      </c>
      <c r="O1734" s="36">
        <f t="shared" si="32"/>
        <v>0.52245695011539139</v>
      </c>
    </row>
    <row r="1735" spans="1:15" x14ac:dyDescent="0.25">
      <c r="A1735" s="39">
        <v>211203</v>
      </c>
      <c r="B1735" s="30" t="s">
        <v>56</v>
      </c>
      <c r="C1735" s="73" t="s">
        <v>1685</v>
      </c>
      <c r="D1735" s="44" t="s">
        <v>1687</v>
      </c>
      <c r="E1735" s="78">
        <v>2703</v>
      </c>
      <c r="F1735" s="32">
        <v>3319</v>
      </c>
      <c r="G1735" s="32">
        <f t="shared" si="33"/>
        <v>616</v>
      </c>
      <c r="H1735" s="39">
        <v>491</v>
      </c>
      <c r="I1735" s="32">
        <f t="shared" si="34"/>
        <v>2828</v>
      </c>
      <c r="J1735" s="75">
        <v>0.85209999999999997</v>
      </c>
      <c r="K1735" s="32">
        <v>3269</v>
      </c>
      <c r="L1735" s="56"/>
      <c r="M1735" s="34">
        <f t="shared" si="35"/>
        <v>491</v>
      </c>
      <c r="N1735" s="35">
        <f t="shared" si="36"/>
        <v>2778</v>
      </c>
      <c r="O1735" s="36">
        <f t="shared" si="32"/>
        <v>0.84980116243499537</v>
      </c>
    </row>
    <row r="1736" spans="1:15" x14ac:dyDescent="0.25">
      <c r="A1736" s="39">
        <v>211204</v>
      </c>
      <c r="B1736" s="30" t="s">
        <v>56</v>
      </c>
      <c r="C1736" s="73" t="s">
        <v>1685</v>
      </c>
      <c r="D1736" s="44" t="s">
        <v>1688</v>
      </c>
      <c r="E1736" s="78">
        <v>3823</v>
      </c>
      <c r="F1736" s="32">
        <v>4236</v>
      </c>
      <c r="G1736" s="32">
        <f t="shared" si="33"/>
        <v>413</v>
      </c>
      <c r="H1736" s="39">
        <v>942</v>
      </c>
      <c r="I1736" s="32">
        <f t="shared" si="34"/>
        <v>3294</v>
      </c>
      <c r="J1736" s="75">
        <v>0.77759999999999996</v>
      </c>
      <c r="K1736" s="32">
        <v>4212</v>
      </c>
      <c r="L1736" s="29">
        <v>0</v>
      </c>
      <c r="M1736" s="34">
        <f t="shared" si="35"/>
        <v>942</v>
      </c>
      <c r="N1736" s="35">
        <f t="shared" si="36"/>
        <v>3270</v>
      </c>
      <c r="O1736" s="36">
        <f t="shared" si="32"/>
        <v>0.77635327635327633</v>
      </c>
    </row>
    <row r="1737" spans="1:15" x14ac:dyDescent="0.25">
      <c r="A1737" s="39">
        <v>211205</v>
      </c>
      <c r="B1737" s="30" t="s">
        <v>56</v>
      </c>
      <c r="C1737" s="73" t="s">
        <v>1685</v>
      </c>
      <c r="D1737" s="44" t="s">
        <v>1689</v>
      </c>
      <c r="E1737" s="78">
        <v>5076</v>
      </c>
      <c r="F1737" s="32">
        <v>6061</v>
      </c>
      <c r="G1737" s="32">
        <f t="shared" si="33"/>
        <v>985</v>
      </c>
      <c r="H1737" s="32">
        <v>1053</v>
      </c>
      <c r="I1737" s="32">
        <f t="shared" si="34"/>
        <v>5008</v>
      </c>
      <c r="J1737" s="75">
        <v>0.82630000000000003</v>
      </c>
      <c r="K1737" s="32">
        <v>6145</v>
      </c>
      <c r="L1737" s="56"/>
      <c r="M1737" s="35">
        <f t="shared" si="35"/>
        <v>1053</v>
      </c>
      <c r="N1737" s="35">
        <f t="shared" si="36"/>
        <v>5092</v>
      </c>
      <c r="O1737" s="36">
        <f t="shared" si="32"/>
        <v>0.82864117168429618</v>
      </c>
    </row>
    <row r="1738" spans="1:15" x14ac:dyDescent="0.25">
      <c r="A1738" s="39">
        <v>211206</v>
      </c>
      <c r="B1738" s="30" t="s">
        <v>56</v>
      </c>
      <c r="C1738" s="73" t="s">
        <v>1685</v>
      </c>
      <c r="D1738" s="44" t="s">
        <v>1690</v>
      </c>
      <c r="E1738" s="78">
        <v>1647</v>
      </c>
      <c r="F1738" s="32">
        <v>2312</v>
      </c>
      <c r="G1738" s="32">
        <f t="shared" si="33"/>
        <v>665</v>
      </c>
      <c r="H1738" s="39">
        <v>870</v>
      </c>
      <c r="I1738" s="32">
        <f t="shared" si="34"/>
        <v>1442</v>
      </c>
      <c r="J1738" s="75">
        <v>0.62370000000000003</v>
      </c>
      <c r="K1738" s="32">
        <v>2308</v>
      </c>
      <c r="L1738" s="56"/>
      <c r="M1738" s="34">
        <f t="shared" si="35"/>
        <v>870</v>
      </c>
      <c r="N1738" s="35">
        <f t="shared" si="36"/>
        <v>1438</v>
      </c>
      <c r="O1738" s="36">
        <f t="shared" si="32"/>
        <v>0.62305025996533792</v>
      </c>
    </row>
    <row r="1739" spans="1:15" x14ac:dyDescent="0.25">
      <c r="A1739" s="39">
        <v>211207</v>
      </c>
      <c r="B1739" s="30" t="s">
        <v>56</v>
      </c>
      <c r="C1739" s="73" t="s">
        <v>1685</v>
      </c>
      <c r="D1739" s="44" t="s">
        <v>1691</v>
      </c>
      <c r="E1739" s="78">
        <v>2880</v>
      </c>
      <c r="F1739" s="32">
        <v>3543</v>
      </c>
      <c r="G1739" s="32">
        <f t="shared" si="33"/>
        <v>663</v>
      </c>
      <c r="H1739" s="32">
        <v>1696</v>
      </c>
      <c r="I1739" s="32">
        <f t="shared" si="34"/>
        <v>1847</v>
      </c>
      <c r="J1739" s="75">
        <v>0.52129999999999999</v>
      </c>
      <c r="K1739" s="32">
        <v>3235</v>
      </c>
      <c r="L1739" s="56"/>
      <c r="M1739" s="35">
        <f t="shared" si="35"/>
        <v>1696</v>
      </c>
      <c r="N1739" s="35">
        <f t="shared" si="36"/>
        <v>1539</v>
      </c>
      <c r="O1739" s="36">
        <f t="shared" si="32"/>
        <v>0.47573415765069554</v>
      </c>
    </row>
    <row r="1740" spans="1:15" x14ac:dyDescent="0.25">
      <c r="A1740" s="39">
        <v>211208</v>
      </c>
      <c r="B1740" s="30" t="s">
        <v>56</v>
      </c>
      <c r="C1740" s="73" t="s">
        <v>1685</v>
      </c>
      <c r="D1740" s="44" t="s">
        <v>1692</v>
      </c>
      <c r="E1740" s="78">
        <v>1826</v>
      </c>
      <c r="F1740" s="32">
        <v>2155</v>
      </c>
      <c r="G1740" s="32">
        <f t="shared" si="33"/>
        <v>329</v>
      </c>
      <c r="H1740" s="32">
        <v>1261</v>
      </c>
      <c r="I1740" s="32">
        <f t="shared" si="34"/>
        <v>894</v>
      </c>
      <c r="J1740" s="75">
        <v>0.4148</v>
      </c>
      <c r="K1740" s="32">
        <v>2127</v>
      </c>
      <c r="L1740" s="56"/>
      <c r="M1740" s="35">
        <f t="shared" si="35"/>
        <v>1261</v>
      </c>
      <c r="N1740" s="35">
        <f t="shared" si="36"/>
        <v>866</v>
      </c>
      <c r="O1740" s="36">
        <f t="shared" si="32"/>
        <v>0.40714621532675127</v>
      </c>
    </row>
    <row r="1741" spans="1:15" x14ac:dyDescent="0.25">
      <c r="A1741" s="39">
        <v>211209</v>
      </c>
      <c r="B1741" s="30" t="s">
        <v>56</v>
      </c>
      <c r="C1741" s="73" t="s">
        <v>1685</v>
      </c>
      <c r="D1741" s="44" t="s">
        <v>1693</v>
      </c>
      <c r="E1741" s="78">
        <v>6439</v>
      </c>
      <c r="F1741" s="32">
        <v>7517</v>
      </c>
      <c r="G1741" s="32">
        <f t="shared" si="33"/>
        <v>1078</v>
      </c>
      <c r="H1741" s="32">
        <v>1862</v>
      </c>
      <c r="I1741" s="32">
        <f t="shared" si="34"/>
        <v>5655</v>
      </c>
      <c r="J1741" s="75">
        <v>0.75229999999999997</v>
      </c>
      <c r="K1741" s="32">
        <v>7480</v>
      </c>
      <c r="L1741" s="56"/>
      <c r="M1741" s="35">
        <f t="shared" si="35"/>
        <v>1862</v>
      </c>
      <c r="N1741" s="35">
        <f t="shared" si="36"/>
        <v>5618</v>
      </c>
      <c r="O1741" s="36">
        <f t="shared" si="32"/>
        <v>0.75106951871657757</v>
      </c>
    </row>
    <row r="1742" spans="1:15" x14ac:dyDescent="0.25">
      <c r="A1742" s="39">
        <v>211210</v>
      </c>
      <c r="B1742" s="30" t="s">
        <v>56</v>
      </c>
      <c r="C1742" s="73" t="s">
        <v>1685</v>
      </c>
      <c r="D1742" s="44" t="s">
        <v>1876</v>
      </c>
      <c r="E1742" s="78">
        <v>8644</v>
      </c>
      <c r="F1742" s="32">
        <v>10306</v>
      </c>
      <c r="G1742" s="32">
        <f t="shared" si="33"/>
        <v>1662</v>
      </c>
      <c r="H1742" s="32">
        <v>1990</v>
      </c>
      <c r="I1742" s="32">
        <f t="shared" si="34"/>
        <v>8316</v>
      </c>
      <c r="J1742" s="75">
        <v>0.80689999999999995</v>
      </c>
      <c r="K1742" s="32">
        <v>10233</v>
      </c>
      <c r="L1742" s="56"/>
      <c r="M1742" s="35">
        <f t="shared" si="35"/>
        <v>1990</v>
      </c>
      <c r="N1742" s="35">
        <f t="shared" si="36"/>
        <v>8243</v>
      </c>
      <c r="O1742" s="36">
        <f t="shared" si="32"/>
        <v>0.80553112479233846</v>
      </c>
    </row>
    <row r="1743" spans="1:15" x14ac:dyDescent="0.25">
      <c r="A1743" s="39">
        <v>211301</v>
      </c>
      <c r="B1743" s="30" t="s">
        <v>56</v>
      </c>
      <c r="C1743" s="73" t="s">
        <v>1695</v>
      </c>
      <c r="D1743" s="44" t="s">
        <v>1695</v>
      </c>
      <c r="E1743" s="78">
        <v>12258</v>
      </c>
      <c r="F1743" s="32">
        <v>13580</v>
      </c>
      <c r="G1743" s="32">
        <f t="shared" si="33"/>
        <v>1322</v>
      </c>
      <c r="H1743" s="32">
        <v>3215</v>
      </c>
      <c r="I1743" s="32">
        <f t="shared" si="34"/>
        <v>10365</v>
      </c>
      <c r="J1743" s="75">
        <v>0.76329999999999998</v>
      </c>
      <c r="K1743" s="32">
        <v>13269</v>
      </c>
      <c r="L1743" s="29">
        <v>1859</v>
      </c>
      <c r="M1743" s="35">
        <f t="shared" si="35"/>
        <v>5074</v>
      </c>
      <c r="N1743" s="35">
        <f t="shared" si="36"/>
        <v>8195</v>
      </c>
      <c r="O1743" s="36">
        <f t="shared" si="32"/>
        <v>0.61760494385409603</v>
      </c>
    </row>
    <row r="1744" spans="1:15" x14ac:dyDescent="0.25">
      <c r="A1744" s="39">
        <v>211302</v>
      </c>
      <c r="B1744" s="30" t="s">
        <v>56</v>
      </c>
      <c r="C1744" s="73" t="s">
        <v>1695</v>
      </c>
      <c r="D1744" s="44" t="s">
        <v>1696</v>
      </c>
      <c r="E1744" s="78">
        <v>1650</v>
      </c>
      <c r="F1744" s="32">
        <v>1787</v>
      </c>
      <c r="G1744" s="32">
        <f t="shared" si="33"/>
        <v>137</v>
      </c>
      <c r="H1744" s="39">
        <v>87</v>
      </c>
      <c r="I1744" s="32">
        <f t="shared" si="34"/>
        <v>1700</v>
      </c>
      <c r="J1744" s="75">
        <v>0.95130000000000003</v>
      </c>
      <c r="K1744" s="32">
        <v>1743</v>
      </c>
      <c r="L1744" s="56"/>
      <c r="M1744" s="34">
        <f t="shared" si="35"/>
        <v>87</v>
      </c>
      <c r="N1744" s="35">
        <f t="shared" si="36"/>
        <v>1656</v>
      </c>
      <c r="O1744" s="36">
        <f t="shared" si="32"/>
        <v>0.95008605851979344</v>
      </c>
    </row>
    <row r="1745" spans="1:15" x14ac:dyDescent="0.25">
      <c r="A1745" s="39">
        <v>211303</v>
      </c>
      <c r="B1745" s="30" t="s">
        <v>56</v>
      </c>
      <c r="C1745" s="73" t="s">
        <v>1695</v>
      </c>
      <c r="D1745" s="44" t="s">
        <v>1697</v>
      </c>
      <c r="E1745" s="78">
        <v>4613</v>
      </c>
      <c r="F1745" s="32">
        <v>4985</v>
      </c>
      <c r="G1745" s="32">
        <f t="shared" si="33"/>
        <v>372</v>
      </c>
      <c r="H1745" s="32">
        <v>2398</v>
      </c>
      <c r="I1745" s="32">
        <f t="shared" si="34"/>
        <v>2587</v>
      </c>
      <c r="J1745" s="75">
        <v>0.51900000000000002</v>
      </c>
      <c r="K1745" s="32">
        <v>4930</v>
      </c>
      <c r="L1745" s="56"/>
      <c r="M1745" s="35">
        <f t="shared" si="35"/>
        <v>2398</v>
      </c>
      <c r="N1745" s="35">
        <f t="shared" si="36"/>
        <v>2532</v>
      </c>
      <c r="O1745" s="36">
        <f t="shared" si="32"/>
        <v>0.51359026369168359</v>
      </c>
    </row>
    <row r="1746" spans="1:15" x14ac:dyDescent="0.25">
      <c r="A1746" s="39">
        <v>211304</v>
      </c>
      <c r="B1746" s="30" t="s">
        <v>56</v>
      </c>
      <c r="C1746" s="73" t="s">
        <v>1695</v>
      </c>
      <c r="D1746" s="44" t="s">
        <v>1698</v>
      </c>
      <c r="E1746" s="78">
        <v>1198</v>
      </c>
      <c r="F1746" s="32">
        <v>1366</v>
      </c>
      <c r="G1746" s="32">
        <f t="shared" si="33"/>
        <v>168</v>
      </c>
      <c r="H1746" s="39">
        <v>409</v>
      </c>
      <c r="I1746" s="32">
        <f t="shared" si="34"/>
        <v>957</v>
      </c>
      <c r="J1746" s="75">
        <v>0.7006</v>
      </c>
      <c r="K1746" s="32">
        <v>1344</v>
      </c>
      <c r="L1746" s="56"/>
      <c r="M1746" s="34">
        <f t="shared" si="35"/>
        <v>409</v>
      </c>
      <c r="N1746" s="35">
        <f t="shared" si="36"/>
        <v>935</v>
      </c>
      <c r="O1746" s="36">
        <f t="shared" si="32"/>
        <v>0.69568452380952384</v>
      </c>
    </row>
    <row r="1747" spans="1:15" x14ac:dyDescent="0.25">
      <c r="A1747" s="39">
        <v>211305</v>
      </c>
      <c r="B1747" s="30" t="s">
        <v>56</v>
      </c>
      <c r="C1747" s="73" t="s">
        <v>1695</v>
      </c>
      <c r="D1747" s="44" t="s">
        <v>1699</v>
      </c>
      <c r="E1747" s="78">
        <v>2518</v>
      </c>
      <c r="F1747" s="32">
        <v>2710</v>
      </c>
      <c r="G1747" s="32">
        <f t="shared" si="33"/>
        <v>192</v>
      </c>
      <c r="H1747" s="39">
        <v>123</v>
      </c>
      <c r="I1747" s="32">
        <f t="shared" si="34"/>
        <v>2587</v>
      </c>
      <c r="J1747" s="75">
        <v>0.9546</v>
      </c>
      <c r="K1747" s="32">
        <v>2579</v>
      </c>
      <c r="L1747" s="56"/>
      <c r="M1747" s="34">
        <f t="shared" si="35"/>
        <v>123</v>
      </c>
      <c r="N1747" s="35">
        <f t="shared" si="36"/>
        <v>2456</v>
      </c>
      <c r="O1747" s="36">
        <f t="shared" si="32"/>
        <v>0.95230709577355566</v>
      </c>
    </row>
    <row r="1748" spans="1:15" x14ac:dyDescent="0.25">
      <c r="A1748" s="39">
        <v>211306</v>
      </c>
      <c r="B1748" s="30" t="s">
        <v>56</v>
      </c>
      <c r="C1748" s="73" t="s">
        <v>1695</v>
      </c>
      <c r="D1748" s="44" t="s">
        <v>1700</v>
      </c>
      <c r="E1748" s="77">
        <v>721</v>
      </c>
      <c r="F1748" s="39">
        <v>917</v>
      </c>
      <c r="G1748" s="39">
        <f t="shared" si="33"/>
        <v>196</v>
      </c>
      <c r="H1748" s="39">
        <v>496</v>
      </c>
      <c r="I1748" s="39">
        <f t="shared" si="34"/>
        <v>421</v>
      </c>
      <c r="J1748" s="75">
        <v>0.45910000000000001</v>
      </c>
      <c r="K1748" s="81">
        <v>876</v>
      </c>
      <c r="L1748" s="56"/>
      <c r="M1748" s="34">
        <f t="shared" si="35"/>
        <v>496</v>
      </c>
      <c r="N1748" s="34">
        <f t="shared" si="36"/>
        <v>380</v>
      </c>
      <c r="O1748" s="36">
        <f t="shared" si="32"/>
        <v>0.43378995433789952</v>
      </c>
    </row>
    <row r="1749" spans="1:15" x14ac:dyDescent="0.25">
      <c r="A1749" s="39">
        <v>211307</v>
      </c>
      <c r="B1749" s="30" t="s">
        <v>56</v>
      </c>
      <c r="C1749" s="73" t="s">
        <v>1695</v>
      </c>
      <c r="D1749" s="44" t="s">
        <v>1701</v>
      </c>
      <c r="E1749" s="77">
        <v>1040</v>
      </c>
      <c r="F1749" s="39">
        <v>942</v>
      </c>
      <c r="G1749" s="39">
        <f t="shared" si="33"/>
        <v>-98</v>
      </c>
      <c r="H1749" s="39">
        <v>177</v>
      </c>
      <c r="I1749" s="39">
        <f t="shared" si="34"/>
        <v>765</v>
      </c>
      <c r="J1749" s="75">
        <v>0.81210000000000004</v>
      </c>
      <c r="K1749" s="29">
        <v>941</v>
      </c>
      <c r="L1749" s="56"/>
      <c r="M1749" s="34">
        <f t="shared" si="35"/>
        <v>177</v>
      </c>
      <c r="N1749" s="34">
        <f t="shared" si="36"/>
        <v>764</v>
      </c>
      <c r="O1749" s="36">
        <f t="shared" si="32"/>
        <v>0.81190223166843778</v>
      </c>
    </row>
    <row r="1750" spans="1:15" x14ac:dyDescent="0.25">
      <c r="A1750" s="39">
        <v>220101</v>
      </c>
      <c r="B1750" s="30" t="s">
        <v>57</v>
      </c>
      <c r="C1750" s="73" t="s">
        <v>1702</v>
      </c>
      <c r="D1750" s="44" t="s">
        <v>1702</v>
      </c>
      <c r="E1750" s="78">
        <v>23233</v>
      </c>
      <c r="F1750" s="32">
        <v>25310</v>
      </c>
      <c r="G1750" s="32">
        <f t="shared" si="33"/>
        <v>2077</v>
      </c>
      <c r="H1750" s="32">
        <v>9623</v>
      </c>
      <c r="I1750" s="32">
        <f t="shared" si="34"/>
        <v>15687</v>
      </c>
      <c r="J1750" s="75">
        <v>0</v>
      </c>
      <c r="K1750" s="32">
        <v>25247</v>
      </c>
      <c r="L1750" s="29">
        <v>4263</v>
      </c>
      <c r="M1750" s="35">
        <f t="shared" si="35"/>
        <v>13886</v>
      </c>
      <c r="N1750" s="35">
        <f t="shared" si="36"/>
        <v>11361</v>
      </c>
      <c r="O1750" s="36">
        <f t="shared" si="32"/>
        <v>0.44999405870004355</v>
      </c>
    </row>
    <row r="1751" spans="1:15" x14ac:dyDescent="0.25">
      <c r="A1751" s="39">
        <v>220102</v>
      </c>
      <c r="B1751" s="30" t="s">
        <v>57</v>
      </c>
      <c r="C1751" s="73" t="s">
        <v>1702</v>
      </c>
      <c r="D1751" s="44" t="s">
        <v>1703</v>
      </c>
      <c r="E1751" s="78">
        <v>1030</v>
      </c>
      <c r="F1751" s="32">
        <v>1031</v>
      </c>
      <c r="G1751" s="32">
        <f t="shared" si="33"/>
        <v>1</v>
      </c>
      <c r="H1751" s="39">
        <v>128</v>
      </c>
      <c r="I1751" s="32">
        <f t="shared" si="34"/>
        <v>903</v>
      </c>
      <c r="J1751" s="75">
        <v>0.87580000000000002</v>
      </c>
      <c r="K1751" s="80">
        <v>1006</v>
      </c>
      <c r="L1751" s="56"/>
      <c r="M1751" s="34">
        <f t="shared" si="35"/>
        <v>128</v>
      </c>
      <c r="N1751" s="35">
        <f t="shared" si="36"/>
        <v>878</v>
      </c>
      <c r="O1751" s="36">
        <f t="shared" si="32"/>
        <v>0.87276341948310143</v>
      </c>
    </row>
    <row r="1752" spans="1:15" x14ac:dyDescent="0.25">
      <c r="A1752" s="39">
        <v>220103</v>
      </c>
      <c r="B1752" s="30" t="s">
        <v>57</v>
      </c>
      <c r="C1752" s="73" t="s">
        <v>1702</v>
      </c>
      <c r="D1752" s="44" t="s">
        <v>1704</v>
      </c>
      <c r="E1752" s="78">
        <v>1662</v>
      </c>
      <c r="F1752" s="32">
        <v>1681</v>
      </c>
      <c r="G1752" s="32">
        <f t="shared" si="33"/>
        <v>19</v>
      </c>
      <c r="H1752" s="32">
        <v>1619</v>
      </c>
      <c r="I1752" s="32">
        <f t="shared" si="34"/>
        <v>62</v>
      </c>
      <c r="J1752" s="75">
        <v>0</v>
      </c>
      <c r="K1752" s="65">
        <v>1679</v>
      </c>
      <c r="L1752" s="56"/>
      <c r="M1752" s="35">
        <f t="shared" si="35"/>
        <v>1619</v>
      </c>
      <c r="N1752" s="35">
        <f t="shared" si="36"/>
        <v>60</v>
      </c>
      <c r="O1752" s="36">
        <f t="shared" si="32"/>
        <v>3.5735556879094701E-2</v>
      </c>
    </row>
    <row r="1753" spans="1:15" x14ac:dyDescent="0.25">
      <c r="A1753" s="39">
        <v>220104</v>
      </c>
      <c r="B1753" s="30" t="s">
        <v>57</v>
      </c>
      <c r="C1753" s="73" t="s">
        <v>1702</v>
      </c>
      <c r="D1753" s="44" t="s">
        <v>1705</v>
      </c>
      <c r="E1753" s="78">
        <v>11982</v>
      </c>
      <c r="F1753" s="32">
        <v>13125</v>
      </c>
      <c r="G1753" s="32">
        <f t="shared" si="33"/>
        <v>1143</v>
      </c>
      <c r="H1753" s="32">
        <v>7300</v>
      </c>
      <c r="I1753" s="32">
        <f t="shared" si="34"/>
        <v>5825</v>
      </c>
      <c r="J1753" s="75">
        <v>0</v>
      </c>
      <c r="K1753" s="83">
        <v>13112</v>
      </c>
      <c r="L1753" s="29">
        <v>1620</v>
      </c>
      <c r="M1753" s="35">
        <f t="shared" si="35"/>
        <v>8920</v>
      </c>
      <c r="N1753" s="35">
        <f t="shared" si="36"/>
        <v>4192</v>
      </c>
      <c r="O1753" s="36">
        <f t="shared" si="32"/>
        <v>0.31970713849908483</v>
      </c>
    </row>
    <row r="1754" spans="1:15" x14ac:dyDescent="0.25">
      <c r="A1754" s="39">
        <v>220105</v>
      </c>
      <c r="B1754" s="30" t="s">
        <v>57</v>
      </c>
      <c r="C1754" s="73" t="s">
        <v>1702</v>
      </c>
      <c r="D1754" s="44" t="s">
        <v>1706</v>
      </c>
      <c r="E1754" s="78">
        <v>6790</v>
      </c>
      <c r="F1754" s="32">
        <v>7041</v>
      </c>
      <c r="G1754" s="32">
        <f t="shared" si="33"/>
        <v>251</v>
      </c>
      <c r="H1754" s="32">
        <v>2092</v>
      </c>
      <c r="I1754" s="32">
        <f t="shared" si="34"/>
        <v>4949</v>
      </c>
      <c r="J1754" s="75">
        <v>0.70289999999999997</v>
      </c>
      <c r="K1754" s="83">
        <v>7041</v>
      </c>
      <c r="L1754" s="29">
        <v>0</v>
      </c>
      <c r="M1754" s="35">
        <f t="shared" si="35"/>
        <v>2092</v>
      </c>
      <c r="N1754" s="35">
        <f t="shared" si="36"/>
        <v>4949</v>
      </c>
      <c r="O1754" s="36">
        <f t="shared" si="32"/>
        <v>0.70288311319414853</v>
      </c>
    </row>
    <row r="1755" spans="1:15" x14ac:dyDescent="0.25">
      <c r="A1755" s="39">
        <v>220106</v>
      </c>
      <c r="B1755" s="30" t="s">
        <v>57</v>
      </c>
      <c r="C1755" s="73" t="s">
        <v>1702</v>
      </c>
      <c r="D1755" s="44" t="s">
        <v>1707</v>
      </c>
      <c r="E1755" s="78">
        <v>2862</v>
      </c>
      <c r="F1755" s="32">
        <v>2905</v>
      </c>
      <c r="G1755" s="32">
        <f t="shared" si="33"/>
        <v>43</v>
      </c>
      <c r="H1755" s="32">
        <v>2853</v>
      </c>
      <c r="I1755" s="32">
        <f t="shared" si="34"/>
        <v>52</v>
      </c>
      <c r="J1755" s="75">
        <v>1.7899999999999999E-2</v>
      </c>
      <c r="K1755" s="32">
        <v>2916</v>
      </c>
      <c r="L1755" s="56"/>
      <c r="M1755" s="35">
        <f t="shared" si="35"/>
        <v>2853</v>
      </c>
      <c r="N1755" s="35">
        <f t="shared" si="36"/>
        <v>63</v>
      </c>
      <c r="O1755" s="36">
        <f t="shared" si="32"/>
        <v>2.1604938271604937E-2</v>
      </c>
    </row>
    <row r="1756" spans="1:15" x14ac:dyDescent="0.25">
      <c r="A1756" s="39">
        <v>220201</v>
      </c>
      <c r="B1756" s="30" t="s">
        <v>57</v>
      </c>
      <c r="C1756" s="73" t="s">
        <v>696</v>
      </c>
      <c r="D1756" s="44" t="s">
        <v>696</v>
      </c>
      <c r="E1756" s="78">
        <v>4719</v>
      </c>
      <c r="F1756" s="32">
        <v>4939</v>
      </c>
      <c r="G1756" s="32">
        <f t="shared" si="33"/>
        <v>220</v>
      </c>
      <c r="H1756" s="32">
        <v>1501</v>
      </c>
      <c r="I1756" s="32">
        <f t="shared" si="34"/>
        <v>3438</v>
      </c>
      <c r="J1756" s="75">
        <v>0.69610000000000005</v>
      </c>
      <c r="K1756" s="32">
        <v>4901</v>
      </c>
      <c r="L1756" s="56"/>
      <c r="M1756" s="35">
        <f t="shared" si="35"/>
        <v>1501</v>
      </c>
      <c r="N1756" s="35">
        <f t="shared" si="36"/>
        <v>3400</v>
      </c>
      <c r="O1756" s="36">
        <f t="shared" si="32"/>
        <v>0.69373597225056116</v>
      </c>
    </row>
    <row r="1757" spans="1:15" x14ac:dyDescent="0.25">
      <c r="A1757" s="39">
        <v>220202</v>
      </c>
      <c r="B1757" s="30" t="s">
        <v>57</v>
      </c>
      <c r="C1757" s="73" t="s">
        <v>696</v>
      </c>
      <c r="D1757" s="44" t="s">
        <v>1708</v>
      </c>
      <c r="E1757" s="78">
        <v>7803</v>
      </c>
      <c r="F1757" s="32">
        <v>9243</v>
      </c>
      <c r="G1757" s="32">
        <f t="shared" si="33"/>
        <v>1440</v>
      </c>
      <c r="H1757" s="32">
        <v>3573</v>
      </c>
      <c r="I1757" s="32">
        <f t="shared" si="34"/>
        <v>5670</v>
      </c>
      <c r="J1757" s="75">
        <v>0.61339999999999995</v>
      </c>
      <c r="K1757" s="32">
        <v>9595</v>
      </c>
      <c r="L1757" s="56"/>
      <c r="M1757" s="35">
        <f t="shared" si="35"/>
        <v>3573</v>
      </c>
      <c r="N1757" s="35">
        <f t="shared" si="36"/>
        <v>6022</v>
      </c>
      <c r="O1757" s="36">
        <f t="shared" si="32"/>
        <v>0.62761855132881705</v>
      </c>
    </row>
    <row r="1758" spans="1:15" x14ac:dyDescent="0.25">
      <c r="A1758" s="39">
        <v>220203</v>
      </c>
      <c r="B1758" s="30" t="s">
        <v>57</v>
      </c>
      <c r="C1758" s="73" t="s">
        <v>696</v>
      </c>
      <c r="D1758" s="44" t="s">
        <v>1709</v>
      </c>
      <c r="E1758" s="78">
        <v>13218</v>
      </c>
      <c r="F1758" s="32">
        <v>14762</v>
      </c>
      <c r="G1758" s="32">
        <f t="shared" si="33"/>
        <v>1544</v>
      </c>
      <c r="H1758" s="32">
        <v>2561</v>
      </c>
      <c r="I1758" s="32">
        <f t="shared" si="34"/>
        <v>12201</v>
      </c>
      <c r="J1758" s="75">
        <v>0.82650000000000001</v>
      </c>
      <c r="K1758" s="32">
        <v>15041</v>
      </c>
      <c r="L1758" s="56"/>
      <c r="M1758" s="35">
        <f t="shared" si="35"/>
        <v>2561</v>
      </c>
      <c r="N1758" s="35">
        <f t="shared" si="36"/>
        <v>12480</v>
      </c>
      <c r="O1758" s="36">
        <f t="shared" si="32"/>
        <v>0.82973206568712188</v>
      </c>
    </row>
    <row r="1759" spans="1:15" x14ac:dyDescent="0.25">
      <c r="A1759" s="39">
        <v>220204</v>
      </c>
      <c r="B1759" s="30" t="s">
        <v>57</v>
      </c>
      <c r="C1759" s="73" t="s">
        <v>696</v>
      </c>
      <c r="D1759" s="44" t="s">
        <v>1710</v>
      </c>
      <c r="E1759" s="78">
        <v>2702</v>
      </c>
      <c r="F1759" s="32">
        <v>2741</v>
      </c>
      <c r="G1759" s="32">
        <f t="shared" si="33"/>
        <v>39</v>
      </c>
      <c r="H1759" s="32">
        <v>1078</v>
      </c>
      <c r="I1759" s="32">
        <f t="shared" si="34"/>
        <v>1663</v>
      </c>
      <c r="J1759" s="75">
        <v>0.60670000000000002</v>
      </c>
      <c r="K1759" s="32">
        <v>2735</v>
      </c>
      <c r="L1759" s="29">
        <v>756</v>
      </c>
      <c r="M1759" s="35">
        <f t="shared" si="35"/>
        <v>1834</v>
      </c>
      <c r="N1759" s="35">
        <f t="shared" si="36"/>
        <v>901</v>
      </c>
      <c r="O1759" s="36">
        <f t="shared" si="32"/>
        <v>0.32943327239488118</v>
      </c>
    </row>
    <row r="1760" spans="1:15" x14ac:dyDescent="0.25">
      <c r="A1760" s="39">
        <v>220205</v>
      </c>
      <c r="B1760" s="30" t="s">
        <v>57</v>
      </c>
      <c r="C1760" s="73" t="s">
        <v>696</v>
      </c>
      <c r="D1760" s="44" t="s">
        <v>732</v>
      </c>
      <c r="E1760" s="78">
        <v>6483</v>
      </c>
      <c r="F1760" s="32">
        <v>6566</v>
      </c>
      <c r="G1760" s="32">
        <f t="shared" si="33"/>
        <v>83</v>
      </c>
      <c r="H1760" s="32">
        <v>2119</v>
      </c>
      <c r="I1760" s="32">
        <f t="shared" si="34"/>
        <v>4447</v>
      </c>
      <c r="J1760" s="75">
        <v>0</v>
      </c>
      <c r="K1760" s="32">
        <v>6551</v>
      </c>
      <c r="L1760" s="56"/>
      <c r="M1760" s="35">
        <f t="shared" si="35"/>
        <v>2119</v>
      </c>
      <c r="N1760" s="35">
        <f t="shared" si="36"/>
        <v>4432</v>
      </c>
      <c r="O1760" s="36">
        <f t="shared" si="32"/>
        <v>0.67653793313997868</v>
      </c>
    </row>
    <row r="1761" spans="1:15" x14ac:dyDescent="0.25">
      <c r="A1761" s="39">
        <v>220206</v>
      </c>
      <c r="B1761" s="30" t="s">
        <v>57</v>
      </c>
      <c r="C1761" s="73" t="s">
        <v>696</v>
      </c>
      <c r="D1761" s="44" t="s">
        <v>963</v>
      </c>
      <c r="E1761" s="78">
        <v>6019</v>
      </c>
      <c r="F1761" s="32">
        <v>6209</v>
      </c>
      <c r="G1761" s="32">
        <f t="shared" si="33"/>
        <v>190</v>
      </c>
      <c r="H1761" s="32">
        <v>4399</v>
      </c>
      <c r="I1761" s="32">
        <f t="shared" si="34"/>
        <v>1810</v>
      </c>
      <c r="J1761" s="75">
        <v>0.29149999999999998</v>
      </c>
      <c r="K1761" s="32">
        <v>6257</v>
      </c>
      <c r="L1761" s="56"/>
      <c r="M1761" s="35">
        <f t="shared" si="35"/>
        <v>4399</v>
      </c>
      <c r="N1761" s="35">
        <f t="shared" si="36"/>
        <v>1858</v>
      </c>
      <c r="O1761" s="36">
        <f t="shared" si="32"/>
        <v>0.29694741889084225</v>
      </c>
    </row>
    <row r="1762" spans="1:15" x14ac:dyDescent="0.25">
      <c r="A1762" s="39">
        <v>220301</v>
      </c>
      <c r="B1762" s="30" t="s">
        <v>57</v>
      </c>
      <c r="C1762" s="73" t="s">
        <v>1711</v>
      </c>
      <c r="D1762" s="44" t="s">
        <v>1712</v>
      </c>
      <c r="E1762" s="78">
        <v>6367</v>
      </c>
      <c r="F1762" s="32">
        <v>7121</v>
      </c>
      <c r="G1762" s="32">
        <f t="shared" si="33"/>
        <v>754</v>
      </c>
      <c r="H1762" s="32">
        <v>1567</v>
      </c>
      <c r="I1762" s="32">
        <f t="shared" si="34"/>
        <v>5554</v>
      </c>
      <c r="J1762" s="75">
        <v>0</v>
      </c>
      <c r="K1762" s="32">
        <v>7167</v>
      </c>
      <c r="L1762" s="29">
        <v>0</v>
      </c>
      <c r="M1762" s="35">
        <f t="shared" si="35"/>
        <v>1567</v>
      </c>
      <c r="N1762" s="35">
        <f t="shared" si="36"/>
        <v>5600</v>
      </c>
      <c r="O1762" s="36">
        <f t="shared" si="32"/>
        <v>0.78135900655783452</v>
      </c>
    </row>
    <row r="1763" spans="1:15" x14ac:dyDescent="0.25">
      <c r="A1763" s="39">
        <v>220302</v>
      </c>
      <c r="B1763" s="30" t="s">
        <v>57</v>
      </c>
      <c r="C1763" s="73" t="s">
        <v>1711</v>
      </c>
      <c r="D1763" s="44" t="s">
        <v>1713</v>
      </c>
      <c r="E1763" s="78">
        <v>2308</v>
      </c>
      <c r="F1763" s="32">
        <v>2375</v>
      </c>
      <c r="G1763" s="32">
        <f t="shared" si="33"/>
        <v>67</v>
      </c>
      <c r="H1763" s="32">
        <v>1164</v>
      </c>
      <c r="I1763" s="32">
        <f t="shared" si="34"/>
        <v>1211</v>
      </c>
      <c r="J1763" s="75">
        <v>0.50990000000000002</v>
      </c>
      <c r="K1763" s="32">
        <v>2359</v>
      </c>
      <c r="L1763" s="56"/>
      <c r="M1763" s="35">
        <f t="shared" si="35"/>
        <v>1164</v>
      </c>
      <c r="N1763" s="35">
        <f t="shared" si="36"/>
        <v>1195</v>
      </c>
      <c r="O1763" s="36">
        <f t="shared" si="32"/>
        <v>0.50657058075455696</v>
      </c>
    </row>
    <row r="1764" spans="1:15" x14ac:dyDescent="0.25">
      <c r="A1764" s="39">
        <v>220303</v>
      </c>
      <c r="B1764" s="30" t="s">
        <v>57</v>
      </c>
      <c r="C1764" s="73" t="s">
        <v>1711</v>
      </c>
      <c r="D1764" s="44" t="s">
        <v>57</v>
      </c>
      <c r="E1764" s="78">
        <v>7821</v>
      </c>
      <c r="F1764" s="32">
        <v>9504</v>
      </c>
      <c r="G1764" s="32">
        <f t="shared" si="33"/>
        <v>1683</v>
      </c>
      <c r="H1764" s="32">
        <v>1116</v>
      </c>
      <c r="I1764" s="32">
        <f t="shared" si="34"/>
        <v>8388</v>
      </c>
      <c r="J1764" s="75">
        <v>0.88260000000000005</v>
      </c>
      <c r="K1764" s="32">
        <v>9737</v>
      </c>
      <c r="L1764" s="29">
        <v>220</v>
      </c>
      <c r="M1764" s="35">
        <f t="shared" si="35"/>
        <v>1336</v>
      </c>
      <c r="N1764" s="35">
        <f t="shared" si="36"/>
        <v>8401</v>
      </c>
      <c r="O1764" s="36">
        <f t="shared" si="32"/>
        <v>0.86279141419328331</v>
      </c>
    </row>
    <row r="1765" spans="1:15" x14ac:dyDescent="0.25">
      <c r="A1765" s="39">
        <v>220304</v>
      </c>
      <c r="B1765" s="30" t="s">
        <v>57</v>
      </c>
      <c r="C1765" s="73" t="s">
        <v>1711</v>
      </c>
      <c r="D1765" s="44" t="s">
        <v>150</v>
      </c>
      <c r="E1765" s="78">
        <v>6372</v>
      </c>
      <c r="F1765" s="32">
        <v>7185</v>
      </c>
      <c r="G1765" s="32">
        <f t="shared" si="33"/>
        <v>813</v>
      </c>
      <c r="H1765" s="32">
        <v>3450</v>
      </c>
      <c r="I1765" s="32">
        <f t="shared" si="34"/>
        <v>3735</v>
      </c>
      <c r="J1765" s="75">
        <v>0</v>
      </c>
      <c r="K1765" s="32">
        <v>7305</v>
      </c>
      <c r="L1765" s="29">
        <v>0</v>
      </c>
      <c r="M1765" s="35">
        <f t="shared" si="35"/>
        <v>3450</v>
      </c>
      <c r="N1765" s="35">
        <f t="shared" si="36"/>
        <v>3855</v>
      </c>
      <c r="O1765" s="36">
        <f t="shared" si="32"/>
        <v>0.52772073921971252</v>
      </c>
    </row>
    <row r="1766" spans="1:15" x14ac:dyDescent="0.25">
      <c r="A1766" s="39">
        <v>220305</v>
      </c>
      <c r="B1766" s="30" t="s">
        <v>57</v>
      </c>
      <c r="C1766" s="73" t="s">
        <v>1711</v>
      </c>
      <c r="D1766" s="44" t="s">
        <v>1714</v>
      </c>
      <c r="E1766" s="78">
        <v>3043</v>
      </c>
      <c r="F1766" s="32">
        <v>3171</v>
      </c>
      <c r="G1766" s="32">
        <f t="shared" si="33"/>
        <v>128</v>
      </c>
      <c r="H1766" s="32">
        <v>1948</v>
      </c>
      <c r="I1766" s="32">
        <f t="shared" si="34"/>
        <v>1223</v>
      </c>
      <c r="J1766" s="75">
        <v>0</v>
      </c>
      <c r="K1766" s="32">
        <v>3225</v>
      </c>
      <c r="L1766" s="56"/>
      <c r="M1766" s="35">
        <f t="shared" si="35"/>
        <v>1948</v>
      </c>
      <c r="N1766" s="35">
        <f t="shared" si="36"/>
        <v>1277</v>
      </c>
      <c r="O1766" s="36">
        <f t="shared" si="32"/>
        <v>0.39596899224806203</v>
      </c>
    </row>
    <row r="1767" spans="1:15" x14ac:dyDescent="0.25">
      <c r="A1767" s="39">
        <v>220401</v>
      </c>
      <c r="B1767" s="30" t="s">
        <v>57</v>
      </c>
      <c r="C1767" s="73" t="s">
        <v>1710</v>
      </c>
      <c r="D1767" s="44" t="s">
        <v>1715</v>
      </c>
      <c r="E1767" s="78">
        <v>5660</v>
      </c>
      <c r="F1767" s="32">
        <v>6145</v>
      </c>
      <c r="G1767" s="32">
        <f t="shared" si="33"/>
        <v>485</v>
      </c>
      <c r="H1767" s="32">
        <v>1234</v>
      </c>
      <c r="I1767" s="32">
        <f t="shared" si="34"/>
        <v>4911</v>
      </c>
      <c r="J1767" s="75">
        <v>0.79920000000000002</v>
      </c>
      <c r="K1767" s="32">
        <v>6206</v>
      </c>
      <c r="L1767" s="56"/>
      <c r="M1767" s="35">
        <f t="shared" si="35"/>
        <v>1234</v>
      </c>
      <c r="N1767" s="35">
        <f t="shared" si="36"/>
        <v>4972</v>
      </c>
      <c r="O1767" s="36">
        <f t="shared" si="32"/>
        <v>0.8011601675797615</v>
      </c>
    </row>
    <row r="1768" spans="1:15" x14ac:dyDescent="0.25">
      <c r="A1768" s="39">
        <v>220402</v>
      </c>
      <c r="B1768" s="30" t="s">
        <v>57</v>
      </c>
      <c r="C1768" s="73" t="s">
        <v>1710</v>
      </c>
      <c r="D1768" s="44" t="s">
        <v>1716</v>
      </c>
      <c r="E1768" s="78">
        <v>4654</v>
      </c>
      <c r="F1768" s="32">
        <v>5098</v>
      </c>
      <c r="G1768" s="32">
        <f t="shared" si="33"/>
        <v>444</v>
      </c>
      <c r="H1768" s="32">
        <v>1583</v>
      </c>
      <c r="I1768" s="32">
        <f t="shared" si="34"/>
        <v>3515</v>
      </c>
      <c r="J1768" s="75">
        <v>0.6895</v>
      </c>
      <c r="K1768" s="32">
        <v>5374</v>
      </c>
      <c r="L1768" s="56"/>
      <c r="M1768" s="35">
        <f t="shared" si="35"/>
        <v>1583</v>
      </c>
      <c r="N1768" s="35">
        <f t="shared" si="36"/>
        <v>3791</v>
      </c>
      <c r="O1768" s="36">
        <f t="shared" si="32"/>
        <v>0.70543356903609977</v>
      </c>
    </row>
    <row r="1769" spans="1:15" x14ac:dyDescent="0.25">
      <c r="A1769" s="39">
        <v>220403</v>
      </c>
      <c r="B1769" s="30" t="s">
        <v>57</v>
      </c>
      <c r="C1769" s="73" t="s">
        <v>1710</v>
      </c>
      <c r="D1769" s="44" t="s">
        <v>1717</v>
      </c>
      <c r="E1769" s="78">
        <v>2037</v>
      </c>
      <c r="F1769" s="32">
        <v>2051</v>
      </c>
      <c r="G1769" s="32">
        <f t="shared" si="33"/>
        <v>14</v>
      </c>
      <c r="H1769" s="32">
        <v>1282</v>
      </c>
      <c r="I1769" s="32">
        <f t="shared" si="34"/>
        <v>769</v>
      </c>
      <c r="J1769" s="75">
        <v>0.37490000000000001</v>
      </c>
      <c r="K1769" s="32">
        <v>1992</v>
      </c>
      <c r="L1769" s="56"/>
      <c r="M1769" s="35">
        <f t="shared" si="35"/>
        <v>1282</v>
      </c>
      <c r="N1769" s="35">
        <f t="shared" si="36"/>
        <v>710</v>
      </c>
      <c r="O1769" s="36">
        <f t="shared" si="32"/>
        <v>0.35642570281124497</v>
      </c>
    </row>
    <row r="1770" spans="1:15" x14ac:dyDescent="0.25">
      <c r="A1770" s="39">
        <v>220404</v>
      </c>
      <c r="B1770" s="30" t="s">
        <v>57</v>
      </c>
      <c r="C1770" s="73" t="s">
        <v>1710</v>
      </c>
      <c r="D1770" s="44" t="s">
        <v>1718</v>
      </c>
      <c r="E1770" s="78">
        <v>1943</v>
      </c>
      <c r="F1770" s="32">
        <v>1888</v>
      </c>
      <c r="G1770" s="32">
        <f t="shared" si="33"/>
        <v>-55</v>
      </c>
      <c r="H1770" s="39">
        <v>370</v>
      </c>
      <c r="I1770" s="32">
        <f t="shared" si="34"/>
        <v>1518</v>
      </c>
      <c r="J1770" s="75">
        <v>0.80400000000000005</v>
      </c>
      <c r="K1770" s="32">
        <v>1745</v>
      </c>
      <c r="L1770" s="56"/>
      <c r="M1770" s="34">
        <f t="shared" si="35"/>
        <v>370</v>
      </c>
      <c r="N1770" s="35">
        <f t="shared" si="36"/>
        <v>1375</v>
      </c>
      <c r="O1770" s="36">
        <f t="shared" si="32"/>
        <v>0.78796561604584525</v>
      </c>
    </row>
    <row r="1771" spans="1:15" x14ac:dyDescent="0.25">
      <c r="A1771" s="39">
        <v>220405</v>
      </c>
      <c r="B1771" s="30" t="s">
        <v>57</v>
      </c>
      <c r="C1771" s="73" t="s">
        <v>1710</v>
      </c>
      <c r="D1771" s="44" t="s">
        <v>1719</v>
      </c>
      <c r="E1771" s="78">
        <v>2375</v>
      </c>
      <c r="F1771" s="32">
        <v>2425</v>
      </c>
      <c r="G1771" s="32">
        <f t="shared" si="33"/>
        <v>50</v>
      </c>
      <c r="H1771" s="32">
        <v>1141</v>
      </c>
      <c r="I1771" s="32">
        <f t="shared" si="34"/>
        <v>1284</v>
      </c>
      <c r="J1771" s="75">
        <v>0</v>
      </c>
      <c r="K1771" s="32">
        <v>2395</v>
      </c>
      <c r="L1771" s="56"/>
      <c r="M1771" s="35">
        <f t="shared" si="35"/>
        <v>1141</v>
      </c>
      <c r="N1771" s="35">
        <f t="shared" si="36"/>
        <v>1254</v>
      </c>
      <c r="O1771" s="36">
        <f t="shared" si="32"/>
        <v>0.5235908141962422</v>
      </c>
    </row>
    <row r="1772" spans="1:15" x14ac:dyDescent="0.25">
      <c r="A1772" s="39">
        <v>220406</v>
      </c>
      <c r="B1772" s="30" t="s">
        <v>57</v>
      </c>
      <c r="C1772" s="73" t="s">
        <v>1710</v>
      </c>
      <c r="D1772" s="44" t="s">
        <v>1720</v>
      </c>
      <c r="E1772" s="77">
        <v>792</v>
      </c>
      <c r="F1772" s="39">
        <v>819</v>
      </c>
      <c r="G1772" s="39">
        <f t="shared" si="33"/>
        <v>27</v>
      </c>
      <c r="H1772" s="39">
        <v>740</v>
      </c>
      <c r="I1772" s="39">
        <f t="shared" si="34"/>
        <v>79</v>
      </c>
      <c r="J1772" s="75">
        <v>9.6500000000000002E-2</v>
      </c>
      <c r="K1772" s="39">
        <v>822</v>
      </c>
      <c r="L1772" s="56"/>
      <c r="M1772" s="34">
        <f t="shared" si="35"/>
        <v>740</v>
      </c>
      <c r="N1772" s="34">
        <f t="shared" si="36"/>
        <v>82</v>
      </c>
      <c r="O1772" s="36">
        <f t="shared" si="32"/>
        <v>9.9756690997566913E-2</v>
      </c>
    </row>
    <row r="1773" spans="1:15" x14ac:dyDescent="0.25">
      <c r="A1773" s="39">
        <v>220501</v>
      </c>
      <c r="B1773" s="30" t="s">
        <v>57</v>
      </c>
      <c r="C1773" s="73" t="s">
        <v>1721</v>
      </c>
      <c r="D1773" s="44" t="s">
        <v>1721</v>
      </c>
      <c r="E1773" s="78">
        <v>3236</v>
      </c>
      <c r="F1773" s="32">
        <v>3276</v>
      </c>
      <c r="G1773" s="32">
        <f t="shared" si="33"/>
        <v>40</v>
      </c>
      <c r="H1773" s="32">
        <v>2098</v>
      </c>
      <c r="I1773" s="32">
        <f t="shared" si="34"/>
        <v>1178</v>
      </c>
      <c r="J1773" s="75">
        <v>0.35959999999999998</v>
      </c>
      <c r="K1773" s="32">
        <v>3187</v>
      </c>
      <c r="L1773" s="56"/>
      <c r="M1773" s="35">
        <f t="shared" si="35"/>
        <v>2098</v>
      </c>
      <c r="N1773" s="35">
        <f t="shared" si="36"/>
        <v>1089</v>
      </c>
      <c r="O1773" s="36">
        <f t="shared" si="32"/>
        <v>0.3417006589268905</v>
      </c>
    </row>
    <row r="1774" spans="1:15" x14ac:dyDescent="0.25">
      <c r="A1774" s="39">
        <v>220502</v>
      </c>
      <c r="B1774" s="30" t="s">
        <v>57</v>
      </c>
      <c r="C1774" s="73" t="s">
        <v>1721</v>
      </c>
      <c r="D1774" s="44" t="s">
        <v>1722</v>
      </c>
      <c r="E1774" s="78">
        <v>10882</v>
      </c>
      <c r="F1774" s="32">
        <v>12200</v>
      </c>
      <c r="G1774" s="32">
        <f t="shared" si="33"/>
        <v>1318</v>
      </c>
      <c r="H1774" s="32">
        <v>4227</v>
      </c>
      <c r="I1774" s="32">
        <f t="shared" si="34"/>
        <v>7973</v>
      </c>
      <c r="J1774" s="75">
        <v>0</v>
      </c>
      <c r="K1774" s="32">
        <v>12156</v>
      </c>
      <c r="L1774" s="29">
        <v>1065</v>
      </c>
      <c r="M1774" s="35">
        <f t="shared" si="35"/>
        <v>5292</v>
      </c>
      <c r="N1774" s="35">
        <f t="shared" si="36"/>
        <v>6864</v>
      </c>
      <c r="O1774" s="36">
        <f t="shared" si="32"/>
        <v>0.56465942744323794</v>
      </c>
    </row>
    <row r="1775" spans="1:15" x14ac:dyDescent="0.25">
      <c r="A1775" s="39">
        <v>220503</v>
      </c>
      <c r="B1775" s="30" t="s">
        <v>57</v>
      </c>
      <c r="C1775" s="73" t="s">
        <v>1721</v>
      </c>
      <c r="D1775" s="44" t="s">
        <v>1723</v>
      </c>
      <c r="E1775" s="78">
        <v>4164</v>
      </c>
      <c r="F1775" s="32">
        <v>4421</v>
      </c>
      <c r="G1775" s="32">
        <f t="shared" si="33"/>
        <v>257</v>
      </c>
      <c r="H1775" s="39">
        <v>736</v>
      </c>
      <c r="I1775" s="32">
        <f t="shared" si="34"/>
        <v>3685</v>
      </c>
      <c r="J1775" s="75">
        <v>0.83350000000000002</v>
      </c>
      <c r="K1775" s="32">
        <v>4348</v>
      </c>
      <c r="L1775" s="56"/>
      <c r="M1775" s="34">
        <f t="shared" si="35"/>
        <v>736</v>
      </c>
      <c r="N1775" s="35">
        <f t="shared" si="36"/>
        <v>3612</v>
      </c>
      <c r="O1775" s="36">
        <f t="shared" si="32"/>
        <v>0.83072677092916281</v>
      </c>
    </row>
    <row r="1776" spans="1:15" x14ac:dyDescent="0.25">
      <c r="A1776" s="39">
        <v>220504</v>
      </c>
      <c r="B1776" s="30" t="s">
        <v>57</v>
      </c>
      <c r="C1776" s="73" t="s">
        <v>1721</v>
      </c>
      <c r="D1776" s="44" t="s">
        <v>1724</v>
      </c>
      <c r="E1776" s="78">
        <v>6583</v>
      </c>
      <c r="F1776" s="32">
        <v>7191</v>
      </c>
      <c r="G1776" s="32">
        <f t="shared" si="33"/>
        <v>608</v>
      </c>
      <c r="H1776" s="32">
        <v>3366</v>
      </c>
      <c r="I1776" s="32">
        <f t="shared" si="34"/>
        <v>3825</v>
      </c>
      <c r="J1776" s="75">
        <v>0.53190000000000004</v>
      </c>
      <c r="K1776" s="32">
        <v>7145</v>
      </c>
      <c r="L1776" s="56"/>
      <c r="M1776" s="35">
        <f t="shared" si="35"/>
        <v>3366</v>
      </c>
      <c r="N1776" s="35">
        <f t="shared" si="36"/>
        <v>3779</v>
      </c>
      <c r="O1776" s="36">
        <f t="shared" si="32"/>
        <v>0.52890132960111969</v>
      </c>
    </row>
    <row r="1777" spans="1:15" x14ac:dyDescent="0.25">
      <c r="A1777" s="39">
        <v>220505</v>
      </c>
      <c r="B1777" s="30" t="s">
        <v>57</v>
      </c>
      <c r="C1777" s="73" t="s">
        <v>1721</v>
      </c>
      <c r="D1777" s="44" t="s">
        <v>1725</v>
      </c>
      <c r="E1777" s="78">
        <v>3185</v>
      </c>
      <c r="F1777" s="32">
        <v>3191</v>
      </c>
      <c r="G1777" s="32">
        <f t="shared" si="33"/>
        <v>6</v>
      </c>
      <c r="H1777" s="32">
        <v>2329</v>
      </c>
      <c r="I1777" s="32">
        <f t="shared" si="34"/>
        <v>862</v>
      </c>
      <c r="J1777" s="75">
        <v>0.27010000000000001</v>
      </c>
      <c r="K1777" s="32">
        <v>3100</v>
      </c>
      <c r="L1777" s="56"/>
      <c r="M1777" s="35">
        <f t="shared" si="35"/>
        <v>2329</v>
      </c>
      <c r="N1777" s="35">
        <f t="shared" si="36"/>
        <v>771</v>
      </c>
      <c r="O1777" s="36">
        <f t="shared" si="32"/>
        <v>0.24870967741935485</v>
      </c>
    </row>
    <row r="1778" spans="1:15" x14ac:dyDescent="0.25">
      <c r="A1778" s="39">
        <v>220506</v>
      </c>
      <c r="B1778" s="30" t="s">
        <v>57</v>
      </c>
      <c r="C1778" s="73" t="s">
        <v>1721</v>
      </c>
      <c r="D1778" s="44" t="s">
        <v>1726</v>
      </c>
      <c r="E1778" s="78">
        <v>7965</v>
      </c>
      <c r="F1778" s="32">
        <v>9156</v>
      </c>
      <c r="G1778" s="32">
        <f t="shared" si="33"/>
        <v>1191</v>
      </c>
      <c r="H1778" s="32">
        <v>3221</v>
      </c>
      <c r="I1778" s="32">
        <f t="shared" si="34"/>
        <v>5935</v>
      </c>
      <c r="J1778" s="75">
        <v>0.6482</v>
      </c>
      <c r="K1778" s="32">
        <v>9134</v>
      </c>
      <c r="L1778" s="29">
        <v>0</v>
      </c>
      <c r="M1778" s="35">
        <f t="shared" si="35"/>
        <v>3221</v>
      </c>
      <c r="N1778" s="35">
        <f t="shared" si="36"/>
        <v>5913</v>
      </c>
      <c r="O1778" s="36">
        <f t="shared" si="32"/>
        <v>0.64736150645938251</v>
      </c>
    </row>
    <row r="1779" spans="1:15" x14ac:dyDescent="0.25">
      <c r="A1779" s="39">
        <v>220507</v>
      </c>
      <c r="B1779" s="30" t="s">
        <v>57</v>
      </c>
      <c r="C1779" s="73" t="s">
        <v>1721</v>
      </c>
      <c r="D1779" s="44" t="s">
        <v>1727</v>
      </c>
      <c r="E1779" s="78">
        <v>3546</v>
      </c>
      <c r="F1779" s="32">
        <v>3725</v>
      </c>
      <c r="G1779" s="32">
        <f t="shared" si="33"/>
        <v>179</v>
      </c>
      <c r="H1779" s="32">
        <v>2893</v>
      </c>
      <c r="I1779" s="32">
        <f t="shared" si="34"/>
        <v>832</v>
      </c>
      <c r="J1779" s="75">
        <v>0</v>
      </c>
      <c r="K1779" s="32">
        <v>3842</v>
      </c>
      <c r="L1779" s="56"/>
      <c r="M1779" s="35">
        <f t="shared" si="35"/>
        <v>2893</v>
      </c>
      <c r="N1779" s="35">
        <f t="shared" si="36"/>
        <v>949</v>
      </c>
      <c r="O1779" s="36">
        <f t="shared" si="32"/>
        <v>0.24700676730869339</v>
      </c>
    </row>
    <row r="1780" spans="1:15" x14ac:dyDescent="0.25">
      <c r="A1780" s="39">
        <v>220508</v>
      </c>
      <c r="B1780" s="30" t="s">
        <v>57</v>
      </c>
      <c r="C1780" s="73" t="s">
        <v>1721</v>
      </c>
      <c r="D1780" s="44" t="s">
        <v>1728</v>
      </c>
      <c r="E1780" s="78">
        <v>1636</v>
      </c>
      <c r="F1780" s="32">
        <v>1700</v>
      </c>
      <c r="G1780" s="32">
        <f t="shared" si="33"/>
        <v>64</v>
      </c>
      <c r="H1780" s="39">
        <v>757</v>
      </c>
      <c r="I1780" s="32">
        <f t="shared" si="34"/>
        <v>943</v>
      </c>
      <c r="J1780" s="75">
        <v>0.55469999999999997</v>
      </c>
      <c r="K1780" s="32">
        <v>1715</v>
      </c>
      <c r="L1780" s="29">
        <v>0</v>
      </c>
      <c r="M1780" s="34">
        <f t="shared" si="35"/>
        <v>757</v>
      </c>
      <c r="N1780" s="35">
        <f t="shared" si="36"/>
        <v>958</v>
      </c>
      <c r="O1780" s="36">
        <f t="shared" si="32"/>
        <v>0.55860058309037897</v>
      </c>
    </row>
    <row r="1781" spans="1:15" x14ac:dyDescent="0.25">
      <c r="A1781" s="39">
        <v>220509</v>
      </c>
      <c r="B1781" s="30" t="s">
        <v>57</v>
      </c>
      <c r="C1781" s="73" t="s">
        <v>1721</v>
      </c>
      <c r="D1781" s="44" t="s">
        <v>1729</v>
      </c>
      <c r="E1781" s="78">
        <v>1923</v>
      </c>
      <c r="F1781" s="32">
        <v>1963</v>
      </c>
      <c r="G1781" s="32">
        <f t="shared" si="33"/>
        <v>40</v>
      </c>
      <c r="H1781" s="32">
        <v>1223</v>
      </c>
      <c r="I1781" s="32">
        <f t="shared" si="34"/>
        <v>740</v>
      </c>
      <c r="J1781" s="75">
        <v>0.377</v>
      </c>
      <c r="K1781" s="32">
        <v>1920</v>
      </c>
      <c r="L1781" s="56"/>
      <c r="M1781" s="35">
        <f t="shared" si="35"/>
        <v>1223</v>
      </c>
      <c r="N1781" s="35">
        <f t="shared" si="36"/>
        <v>697</v>
      </c>
      <c r="O1781" s="36">
        <f t="shared" si="32"/>
        <v>0.36302083333333335</v>
      </c>
    </row>
    <row r="1782" spans="1:15" x14ac:dyDescent="0.25">
      <c r="A1782" s="39">
        <v>220510</v>
      </c>
      <c r="B1782" s="30" t="s">
        <v>57</v>
      </c>
      <c r="C1782" s="73" t="s">
        <v>1721</v>
      </c>
      <c r="D1782" s="44" t="s">
        <v>1730</v>
      </c>
      <c r="E1782" s="78">
        <v>3907</v>
      </c>
      <c r="F1782" s="32">
        <v>3860</v>
      </c>
      <c r="G1782" s="32">
        <f t="shared" si="33"/>
        <v>-47</v>
      </c>
      <c r="H1782" s="32">
        <v>1748</v>
      </c>
      <c r="I1782" s="32">
        <f t="shared" si="34"/>
        <v>2112</v>
      </c>
      <c r="J1782" s="75">
        <v>0.54720000000000002</v>
      </c>
      <c r="K1782" s="32">
        <v>3731</v>
      </c>
      <c r="L1782" s="29">
        <v>0</v>
      </c>
      <c r="M1782" s="35">
        <f t="shared" si="35"/>
        <v>1748</v>
      </c>
      <c r="N1782" s="35">
        <f t="shared" si="36"/>
        <v>1983</v>
      </c>
      <c r="O1782" s="36">
        <f t="shared" si="32"/>
        <v>0.53149289734655591</v>
      </c>
    </row>
    <row r="1783" spans="1:15" x14ac:dyDescent="0.25">
      <c r="A1783" s="39">
        <v>220511</v>
      </c>
      <c r="B1783" s="30" t="s">
        <v>57</v>
      </c>
      <c r="C1783" s="73" t="s">
        <v>1721</v>
      </c>
      <c r="D1783" s="44" t="s">
        <v>1731</v>
      </c>
      <c r="E1783" s="78">
        <v>5281</v>
      </c>
      <c r="F1783" s="32">
        <v>5789</v>
      </c>
      <c r="G1783" s="32">
        <f t="shared" si="33"/>
        <v>508</v>
      </c>
      <c r="H1783" s="32">
        <v>2959</v>
      </c>
      <c r="I1783" s="32">
        <f t="shared" si="34"/>
        <v>2830</v>
      </c>
      <c r="J1783" s="75">
        <v>0.4889</v>
      </c>
      <c r="K1783" s="32">
        <v>5857</v>
      </c>
      <c r="L1783" s="29">
        <v>0</v>
      </c>
      <c r="M1783" s="35">
        <f t="shared" si="35"/>
        <v>2959</v>
      </c>
      <c r="N1783" s="35">
        <f t="shared" si="36"/>
        <v>2898</v>
      </c>
      <c r="O1783" s="36">
        <f t="shared" si="32"/>
        <v>0.49479255591599797</v>
      </c>
    </row>
    <row r="1784" spans="1:15" x14ac:dyDescent="0.25">
      <c r="A1784" s="39">
        <v>220601</v>
      </c>
      <c r="B1784" s="30" t="s">
        <v>57</v>
      </c>
      <c r="C1784" s="73" t="s">
        <v>437</v>
      </c>
      <c r="D1784" s="44" t="s">
        <v>1732</v>
      </c>
      <c r="E1784" s="78">
        <v>3895</v>
      </c>
      <c r="F1784" s="32">
        <v>4187</v>
      </c>
      <c r="G1784" s="32">
        <f t="shared" si="33"/>
        <v>292</v>
      </c>
      <c r="H1784" s="32">
        <v>1286</v>
      </c>
      <c r="I1784" s="32">
        <f t="shared" si="34"/>
        <v>2901</v>
      </c>
      <c r="J1784" s="75">
        <v>0.69289999999999996</v>
      </c>
      <c r="K1784" s="32">
        <v>4220</v>
      </c>
      <c r="L1784" s="29">
        <v>0</v>
      </c>
      <c r="M1784" s="35">
        <f t="shared" si="35"/>
        <v>1286</v>
      </c>
      <c r="N1784" s="35">
        <f t="shared" si="36"/>
        <v>2934</v>
      </c>
      <c r="O1784" s="36">
        <f t="shared" si="32"/>
        <v>0.69526066350710902</v>
      </c>
    </row>
    <row r="1785" spans="1:15" x14ac:dyDescent="0.25">
      <c r="A1785" s="39">
        <v>220602</v>
      </c>
      <c r="B1785" s="30" t="s">
        <v>57</v>
      </c>
      <c r="C1785" s="73" t="s">
        <v>437</v>
      </c>
      <c r="D1785" s="44" t="s">
        <v>1733</v>
      </c>
      <c r="E1785" s="78">
        <v>9008</v>
      </c>
      <c r="F1785" s="32">
        <v>10985</v>
      </c>
      <c r="G1785" s="32">
        <f t="shared" si="33"/>
        <v>1977</v>
      </c>
      <c r="H1785" s="32">
        <v>1476</v>
      </c>
      <c r="I1785" s="32">
        <f t="shared" si="34"/>
        <v>9509</v>
      </c>
      <c r="J1785" s="75">
        <v>0.86560000000000004</v>
      </c>
      <c r="K1785" s="32">
        <v>11375</v>
      </c>
      <c r="L1785" s="29">
        <v>0</v>
      </c>
      <c r="M1785" s="35">
        <f t="shared" si="35"/>
        <v>1476</v>
      </c>
      <c r="N1785" s="35">
        <f t="shared" si="36"/>
        <v>9899</v>
      </c>
      <c r="O1785" s="36">
        <f t="shared" si="32"/>
        <v>0.8702417582417582</v>
      </c>
    </row>
    <row r="1786" spans="1:15" x14ac:dyDescent="0.25">
      <c r="A1786" s="39">
        <v>220603</v>
      </c>
      <c r="B1786" s="30" t="s">
        <v>57</v>
      </c>
      <c r="C1786" s="73" t="s">
        <v>437</v>
      </c>
      <c r="D1786" s="44" t="s">
        <v>1734</v>
      </c>
      <c r="E1786" s="78">
        <v>3885</v>
      </c>
      <c r="F1786" s="32">
        <v>4098</v>
      </c>
      <c r="G1786" s="32">
        <f t="shared" si="33"/>
        <v>213</v>
      </c>
      <c r="H1786" s="32">
        <v>1776</v>
      </c>
      <c r="I1786" s="32">
        <f t="shared" si="34"/>
        <v>2322</v>
      </c>
      <c r="J1786" s="75">
        <v>0</v>
      </c>
      <c r="K1786" s="32">
        <v>4179</v>
      </c>
      <c r="L1786" s="56"/>
      <c r="M1786" s="35">
        <f t="shared" si="35"/>
        <v>1776</v>
      </c>
      <c r="N1786" s="35">
        <f t="shared" si="36"/>
        <v>2403</v>
      </c>
      <c r="O1786" s="36">
        <f t="shared" si="32"/>
        <v>0.57501794687724339</v>
      </c>
    </row>
    <row r="1787" spans="1:15" x14ac:dyDescent="0.25">
      <c r="A1787" s="39">
        <v>220604</v>
      </c>
      <c r="B1787" s="30" t="s">
        <v>57</v>
      </c>
      <c r="C1787" s="73" t="s">
        <v>437</v>
      </c>
      <c r="D1787" s="44" t="s">
        <v>1735</v>
      </c>
      <c r="E1787" s="78">
        <v>5874</v>
      </c>
      <c r="F1787" s="32">
        <v>6529</v>
      </c>
      <c r="G1787" s="32">
        <f t="shared" si="33"/>
        <v>655</v>
      </c>
      <c r="H1787" s="32">
        <v>2546</v>
      </c>
      <c r="I1787" s="32">
        <f t="shared" si="34"/>
        <v>3983</v>
      </c>
      <c r="J1787" s="75">
        <v>0.61</v>
      </c>
      <c r="K1787" s="32">
        <v>6752</v>
      </c>
      <c r="L1787" s="56"/>
      <c r="M1787" s="35">
        <f t="shared" si="35"/>
        <v>2546</v>
      </c>
      <c r="N1787" s="35">
        <f t="shared" si="36"/>
        <v>4206</v>
      </c>
      <c r="O1787" s="36">
        <f t="shared" si="32"/>
        <v>0.62292654028436023</v>
      </c>
    </row>
    <row r="1788" spans="1:15" x14ac:dyDescent="0.25">
      <c r="A1788" s="39">
        <v>220605</v>
      </c>
      <c r="B1788" s="30" t="s">
        <v>57</v>
      </c>
      <c r="C1788" s="73" t="s">
        <v>437</v>
      </c>
      <c r="D1788" s="44" t="s">
        <v>1736</v>
      </c>
      <c r="E1788" s="78">
        <v>5341</v>
      </c>
      <c r="F1788" s="32">
        <v>5765</v>
      </c>
      <c r="G1788" s="32">
        <f t="shared" si="33"/>
        <v>424</v>
      </c>
      <c r="H1788" s="32">
        <v>2304</v>
      </c>
      <c r="I1788" s="32">
        <f t="shared" si="34"/>
        <v>3461</v>
      </c>
      <c r="J1788" s="75">
        <v>0.60029999999999994</v>
      </c>
      <c r="K1788" s="32">
        <v>5818</v>
      </c>
      <c r="L1788" s="29">
        <v>0</v>
      </c>
      <c r="M1788" s="35">
        <f t="shared" si="35"/>
        <v>2304</v>
      </c>
      <c r="N1788" s="35">
        <f t="shared" si="36"/>
        <v>3514</v>
      </c>
      <c r="O1788" s="36">
        <f t="shared" si="32"/>
        <v>0.60398762461326916</v>
      </c>
    </row>
    <row r="1789" spans="1:15" x14ac:dyDescent="0.25">
      <c r="A1789" s="39">
        <v>220701</v>
      </c>
      <c r="B1789" s="30" t="s">
        <v>57</v>
      </c>
      <c r="C1789" s="73" t="s">
        <v>1737</v>
      </c>
      <c r="D1789" s="44" t="s">
        <v>1737</v>
      </c>
      <c r="E1789" s="78">
        <v>1779</v>
      </c>
      <c r="F1789" s="32">
        <v>1872</v>
      </c>
      <c r="G1789" s="32">
        <f t="shared" si="33"/>
        <v>93</v>
      </c>
      <c r="H1789" s="32">
        <v>1185</v>
      </c>
      <c r="I1789" s="32">
        <f t="shared" si="34"/>
        <v>687</v>
      </c>
      <c r="J1789" s="75">
        <v>0.36699999999999999</v>
      </c>
      <c r="K1789" s="32">
        <v>1833</v>
      </c>
      <c r="L1789" s="56"/>
      <c r="M1789" s="35">
        <f t="shared" si="35"/>
        <v>1185</v>
      </c>
      <c r="N1789" s="35">
        <f t="shared" si="36"/>
        <v>648</v>
      </c>
      <c r="O1789" s="36">
        <f t="shared" si="32"/>
        <v>0.353518821603928</v>
      </c>
    </row>
    <row r="1790" spans="1:15" x14ac:dyDescent="0.25">
      <c r="A1790" s="39">
        <v>220702</v>
      </c>
      <c r="B1790" s="30" t="s">
        <v>57</v>
      </c>
      <c r="C1790" s="73" t="s">
        <v>1737</v>
      </c>
      <c r="D1790" s="44" t="s">
        <v>1566</v>
      </c>
      <c r="E1790" s="78">
        <v>2886</v>
      </c>
      <c r="F1790" s="32">
        <v>3035</v>
      </c>
      <c r="G1790" s="32">
        <f t="shared" si="33"/>
        <v>149</v>
      </c>
      <c r="H1790" s="32">
        <v>1431</v>
      </c>
      <c r="I1790" s="32">
        <f t="shared" si="34"/>
        <v>1604</v>
      </c>
      <c r="J1790" s="75">
        <v>0</v>
      </c>
      <c r="K1790" s="32">
        <v>3019</v>
      </c>
      <c r="L1790" s="56"/>
      <c r="M1790" s="35">
        <f t="shared" si="35"/>
        <v>1431</v>
      </c>
      <c r="N1790" s="35">
        <f t="shared" si="36"/>
        <v>1588</v>
      </c>
      <c r="O1790" s="36">
        <f t="shared" si="32"/>
        <v>0.52600198741305071</v>
      </c>
    </row>
    <row r="1791" spans="1:15" x14ac:dyDescent="0.25">
      <c r="A1791" s="39">
        <v>220703</v>
      </c>
      <c r="B1791" s="30" t="s">
        <v>57</v>
      </c>
      <c r="C1791" s="73" t="s">
        <v>1737</v>
      </c>
      <c r="D1791" s="44" t="s">
        <v>1738</v>
      </c>
      <c r="E1791" s="78">
        <v>2110</v>
      </c>
      <c r="F1791" s="32">
        <v>2165</v>
      </c>
      <c r="G1791" s="32">
        <f t="shared" si="33"/>
        <v>55</v>
      </c>
      <c r="H1791" s="32">
        <v>1756</v>
      </c>
      <c r="I1791" s="32">
        <f t="shared" si="34"/>
        <v>409</v>
      </c>
      <c r="J1791" s="75">
        <v>0.18890000000000001</v>
      </c>
      <c r="K1791" s="32">
        <v>2186</v>
      </c>
      <c r="L1791" s="56"/>
      <c r="M1791" s="35">
        <f t="shared" si="35"/>
        <v>1756</v>
      </c>
      <c r="N1791" s="35">
        <f t="shared" si="36"/>
        <v>430</v>
      </c>
      <c r="O1791" s="36">
        <f t="shared" si="32"/>
        <v>0.19670631290027446</v>
      </c>
    </row>
    <row r="1792" spans="1:15" x14ac:dyDescent="0.25">
      <c r="A1792" s="39">
        <v>220704</v>
      </c>
      <c r="B1792" s="30" t="s">
        <v>57</v>
      </c>
      <c r="C1792" s="73" t="s">
        <v>1737</v>
      </c>
      <c r="D1792" s="44" t="s">
        <v>1739</v>
      </c>
      <c r="E1792" s="77">
        <v>863</v>
      </c>
      <c r="F1792" s="39">
        <v>882</v>
      </c>
      <c r="G1792" s="39">
        <f t="shared" si="33"/>
        <v>19</v>
      </c>
      <c r="H1792" s="39">
        <v>754</v>
      </c>
      <c r="I1792" s="39">
        <f t="shared" si="34"/>
        <v>128</v>
      </c>
      <c r="J1792" s="75">
        <v>0.14510000000000001</v>
      </c>
      <c r="K1792" s="39">
        <v>881</v>
      </c>
      <c r="L1792" s="29">
        <v>0</v>
      </c>
      <c r="M1792" s="34">
        <f t="shared" si="35"/>
        <v>754</v>
      </c>
      <c r="N1792" s="34">
        <f t="shared" si="36"/>
        <v>127</v>
      </c>
      <c r="O1792" s="36">
        <f t="shared" si="32"/>
        <v>0.14415437003405221</v>
      </c>
    </row>
    <row r="1793" spans="1:15" x14ac:dyDescent="0.25">
      <c r="A1793" s="39">
        <v>220705</v>
      </c>
      <c r="B1793" s="30" t="s">
        <v>57</v>
      </c>
      <c r="C1793" s="73" t="s">
        <v>1737</v>
      </c>
      <c r="D1793" s="44" t="s">
        <v>1740</v>
      </c>
      <c r="E1793" s="78">
        <v>2983</v>
      </c>
      <c r="F1793" s="32">
        <v>3008</v>
      </c>
      <c r="G1793" s="32">
        <f t="shared" si="33"/>
        <v>25</v>
      </c>
      <c r="H1793" s="32">
        <v>1651</v>
      </c>
      <c r="I1793" s="32">
        <f t="shared" si="34"/>
        <v>1357</v>
      </c>
      <c r="J1793" s="75">
        <v>0.4511</v>
      </c>
      <c r="K1793" s="32">
        <v>3019</v>
      </c>
      <c r="L1793" s="56"/>
      <c r="M1793" s="35">
        <f t="shared" si="35"/>
        <v>1651</v>
      </c>
      <c r="N1793" s="35">
        <f t="shared" si="36"/>
        <v>1368</v>
      </c>
      <c r="O1793" s="36">
        <f t="shared" si="32"/>
        <v>0.45313017555481949</v>
      </c>
    </row>
    <row r="1794" spans="1:15" x14ac:dyDescent="0.25">
      <c r="A1794" s="39">
        <v>220706</v>
      </c>
      <c r="B1794" s="30" t="s">
        <v>57</v>
      </c>
      <c r="C1794" s="73" t="s">
        <v>1737</v>
      </c>
      <c r="D1794" s="44" t="s">
        <v>132</v>
      </c>
      <c r="E1794" s="78">
        <v>1184</v>
      </c>
      <c r="F1794" s="32">
        <v>1207</v>
      </c>
      <c r="G1794" s="32">
        <f t="shared" si="33"/>
        <v>23</v>
      </c>
      <c r="H1794" s="39">
        <v>701</v>
      </c>
      <c r="I1794" s="32">
        <f t="shared" si="34"/>
        <v>506</v>
      </c>
      <c r="J1794" s="75">
        <v>0.41920000000000002</v>
      </c>
      <c r="K1794" s="32">
        <v>1199</v>
      </c>
      <c r="L1794" s="56"/>
      <c r="M1794" s="34">
        <f t="shared" si="35"/>
        <v>701</v>
      </c>
      <c r="N1794" s="35">
        <f t="shared" si="36"/>
        <v>498</v>
      </c>
      <c r="O1794" s="36">
        <f t="shared" si="32"/>
        <v>0.41534612176814012</v>
      </c>
    </row>
    <row r="1795" spans="1:15" x14ac:dyDescent="0.25">
      <c r="A1795" s="39">
        <v>220707</v>
      </c>
      <c r="B1795" s="30" t="s">
        <v>57</v>
      </c>
      <c r="C1795" s="73" t="s">
        <v>1737</v>
      </c>
      <c r="D1795" s="44" t="s">
        <v>1741</v>
      </c>
      <c r="E1795" s="78">
        <v>1082</v>
      </c>
      <c r="F1795" s="32">
        <v>1085</v>
      </c>
      <c r="G1795" s="32">
        <f t="shared" si="33"/>
        <v>3</v>
      </c>
      <c r="H1795" s="39">
        <v>122</v>
      </c>
      <c r="I1795" s="32">
        <f t="shared" si="34"/>
        <v>963</v>
      </c>
      <c r="J1795" s="75">
        <v>0.88759999999999994</v>
      </c>
      <c r="K1795" s="32">
        <v>1067</v>
      </c>
      <c r="L1795" s="56"/>
      <c r="M1795" s="34">
        <f t="shared" si="35"/>
        <v>122</v>
      </c>
      <c r="N1795" s="35">
        <f t="shared" si="36"/>
        <v>945</v>
      </c>
      <c r="O1795" s="36">
        <f t="shared" ref="O1795:O1884" si="37">N1795/K1795</f>
        <v>0.88566073102155574</v>
      </c>
    </row>
    <row r="1796" spans="1:15" x14ac:dyDescent="0.25">
      <c r="A1796" s="39">
        <v>220708</v>
      </c>
      <c r="B1796" s="30" t="s">
        <v>57</v>
      </c>
      <c r="C1796" s="73" t="s">
        <v>1737</v>
      </c>
      <c r="D1796" s="44" t="s">
        <v>1742</v>
      </c>
      <c r="E1796" s="78">
        <v>8707</v>
      </c>
      <c r="F1796" s="32">
        <v>10134</v>
      </c>
      <c r="G1796" s="32">
        <f t="shared" ref="G1796:G1884" si="38">F1796-E1796</f>
        <v>1427</v>
      </c>
      <c r="H1796" s="32">
        <v>3268</v>
      </c>
      <c r="I1796" s="32">
        <f t="shared" ref="I1796:I1884" si="39">F1796-H1796</f>
        <v>6866</v>
      </c>
      <c r="J1796" s="75">
        <v>0.67749999999999999</v>
      </c>
      <c r="K1796" s="32">
        <v>10440</v>
      </c>
      <c r="L1796" s="56"/>
      <c r="M1796" s="35">
        <f t="shared" ref="M1796:M1884" si="40">H1796+L1796</f>
        <v>3268</v>
      </c>
      <c r="N1796" s="35">
        <f t="shared" ref="N1796:N1884" si="41">K1796-M1796</f>
        <v>7172</v>
      </c>
      <c r="O1796" s="36">
        <f t="shared" si="37"/>
        <v>0.68697318007662833</v>
      </c>
    </row>
    <row r="1797" spans="1:15" x14ac:dyDescent="0.25">
      <c r="A1797" s="39">
        <v>220709</v>
      </c>
      <c r="B1797" s="30" t="s">
        <v>57</v>
      </c>
      <c r="C1797" s="73" t="s">
        <v>1737</v>
      </c>
      <c r="D1797" s="44" t="s">
        <v>1743</v>
      </c>
      <c r="E1797" s="78">
        <v>3868</v>
      </c>
      <c r="F1797" s="32">
        <v>3897</v>
      </c>
      <c r="G1797" s="32">
        <f t="shared" si="38"/>
        <v>29</v>
      </c>
      <c r="H1797" s="32">
        <v>2483</v>
      </c>
      <c r="I1797" s="32">
        <f t="shared" si="39"/>
        <v>1414</v>
      </c>
      <c r="J1797" s="75">
        <v>0.36280000000000001</v>
      </c>
      <c r="K1797" s="32">
        <v>3888</v>
      </c>
      <c r="L1797" s="56"/>
      <c r="M1797" s="35">
        <f t="shared" si="40"/>
        <v>2483</v>
      </c>
      <c r="N1797" s="35">
        <f t="shared" si="41"/>
        <v>1405</v>
      </c>
      <c r="O1797" s="36">
        <f t="shared" si="37"/>
        <v>0.36136831275720166</v>
      </c>
    </row>
    <row r="1798" spans="1:15" x14ac:dyDescent="0.25">
      <c r="A1798" s="39">
        <v>220710</v>
      </c>
      <c r="B1798" s="30" t="s">
        <v>57</v>
      </c>
      <c r="C1798" s="73" t="s">
        <v>1737</v>
      </c>
      <c r="D1798" s="44" t="s">
        <v>1744</v>
      </c>
      <c r="E1798" s="78">
        <v>3870</v>
      </c>
      <c r="F1798" s="32">
        <v>4134</v>
      </c>
      <c r="G1798" s="32">
        <f t="shared" si="38"/>
        <v>264</v>
      </c>
      <c r="H1798" s="32">
        <v>2190</v>
      </c>
      <c r="I1798" s="32">
        <f t="shared" si="39"/>
        <v>1944</v>
      </c>
      <c r="J1798" s="75">
        <v>0.47020000000000001</v>
      </c>
      <c r="K1798" s="32">
        <v>4134</v>
      </c>
      <c r="L1798" s="56"/>
      <c r="M1798" s="35">
        <f t="shared" si="40"/>
        <v>2190</v>
      </c>
      <c r="N1798" s="35">
        <f t="shared" si="41"/>
        <v>1944</v>
      </c>
      <c r="O1798" s="36">
        <f t="shared" si="37"/>
        <v>0.47024673439767778</v>
      </c>
    </row>
    <row r="1799" spans="1:15" x14ac:dyDescent="0.25">
      <c r="A1799" s="39">
        <v>220801</v>
      </c>
      <c r="B1799" s="30" t="s">
        <v>57</v>
      </c>
      <c r="C1799" s="73" t="s">
        <v>1745</v>
      </c>
      <c r="D1799" s="44" t="s">
        <v>1745</v>
      </c>
      <c r="E1799" s="78">
        <v>3432</v>
      </c>
      <c r="F1799" s="32">
        <v>3514</v>
      </c>
      <c r="G1799" s="32">
        <f t="shared" si="38"/>
        <v>82</v>
      </c>
      <c r="H1799" s="39">
        <v>670</v>
      </c>
      <c r="I1799" s="32">
        <f t="shared" si="39"/>
        <v>2844</v>
      </c>
      <c r="J1799" s="75">
        <v>0</v>
      </c>
      <c r="K1799" s="32">
        <v>3507</v>
      </c>
      <c r="L1799" s="56"/>
      <c r="M1799" s="34">
        <f t="shared" si="40"/>
        <v>670</v>
      </c>
      <c r="N1799" s="35">
        <f t="shared" si="41"/>
        <v>2837</v>
      </c>
      <c r="O1799" s="36">
        <f t="shared" si="37"/>
        <v>0.80895352152837185</v>
      </c>
    </row>
    <row r="1800" spans="1:15" x14ac:dyDescent="0.25">
      <c r="A1800" s="39">
        <v>220802</v>
      </c>
      <c r="B1800" s="30" t="s">
        <v>57</v>
      </c>
      <c r="C1800" s="73" t="s">
        <v>1745</v>
      </c>
      <c r="D1800" s="44" t="s">
        <v>1746</v>
      </c>
      <c r="E1800" s="78">
        <v>7484</v>
      </c>
      <c r="F1800" s="32">
        <v>7925</v>
      </c>
      <c r="G1800" s="32">
        <f t="shared" si="38"/>
        <v>441</v>
      </c>
      <c r="H1800" s="32">
        <v>2346</v>
      </c>
      <c r="I1800" s="32">
        <f t="shared" si="39"/>
        <v>5579</v>
      </c>
      <c r="J1800" s="75">
        <v>0.70399999999999996</v>
      </c>
      <c r="K1800" s="32">
        <v>7955</v>
      </c>
      <c r="L1800" s="56"/>
      <c r="M1800" s="35">
        <f t="shared" si="40"/>
        <v>2346</v>
      </c>
      <c r="N1800" s="35">
        <f t="shared" si="41"/>
        <v>5609</v>
      </c>
      <c r="O1800" s="36">
        <f t="shared" si="37"/>
        <v>0.70509113764927722</v>
      </c>
    </row>
    <row r="1801" spans="1:15" x14ac:dyDescent="0.25">
      <c r="A1801" s="39">
        <v>220803</v>
      </c>
      <c r="B1801" s="30" t="s">
        <v>57</v>
      </c>
      <c r="C1801" s="73" t="s">
        <v>1745</v>
      </c>
      <c r="D1801" s="44" t="s">
        <v>1747</v>
      </c>
      <c r="E1801" s="78">
        <v>2719</v>
      </c>
      <c r="F1801" s="32">
        <v>2741</v>
      </c>
      <c r="G1801" s="32">
        <f t="shared" si="38"/>
        <v>22</v>
      </c>
      <c r="H1801" s="39">
        <v>508</v>
      </c>
      <c r="I1801" s="32">
        <f t="shared" si="39"/>
        <v>2233</v>
      </c>
      <c r="J1801" s="75">
        <v>0.81469999999999998</v>
      </c>
      <c r="K1801" s="32">
        <v>2727</v>
      </c>
      <c r="L1801" s="29">
        <v>0</v>
      </c>
      <c r="M1801" s="34">
        <f t="shared" si="40"/>
        <v>508</v>
      </c>
      <c r="N1801" s="35">
        <f t="shared" si="41"/>
        <v>2219</v>
      </c>
      <c r="O1801" s="36">
        <f t="shared" si="37"/>
        <v>0.81371470480381369</v>
      </c>
    </row>
    <row r="1802" spans="1:15" x14ac:dyDescent="0.25">
      <c r="A1802" s="39">
        <v>220804</v>
      </c>
      <c r="B1802" s="30" t="s">
        <v>57</v>
      </c>
      <c r="C1802" s="73" t="s">
        <v>1745</v>
      </c>
      <c r="D1802" s="44" t="s">
        <v>1748</v>
      </c>
      <c r="E1802" s="78">
        <v>11827</v>
      </c>
      <c r="F1802" s="32">
        <v>12233</v>
      </c>
      <c r="G1802" s="32">
        <f t="shared" si="38"/>
        <v>406</v>
      </c>
      <c r="H1802" s="32">
        <v>2662</v>
      </c>
      <c r="I1802" s="32">
        <f t="shared" si="39"/>
        <v>9571</v>
      </c>
      <c r="J1802" s="75">
        <v>0</v>
      </c>
      <c r="K1802" s="32">
        <v>12294</v>
      </c>
      <c r="L1802" s="29">
        <v>324</v>
      </c>
      <c r="M1802" s="35">
        <f t="shared" si="40"/>
        <v>2986</v>
      </c>
      <c r="N1802" s="35">
        <f t="shared" si="41"/>
        <v>9308</v>
      </c>
      <c r="O1802" s="36">
        <f t="shared" si="37"/>
        <v>0.75711729298844965</v>
      </c>
    </row>
    <row r="1803" spans="1:15" x14ac:dyDescent="0.25">
      <c r="A1803" s="39">
        <v>220805</v>
      </c>
      <c r="B1803" s="30" t="s">
        <v>57</v>
      </c>
      <c r="C1803" s="73" t="s">
        <v>1745</v>
      </c>
      <c r="D1803" s="44" t="s">
        <v>1749</v>
      </c>
      <c r="E1803" s="78">
        <v>10672</v>
      </c>
      <c r="F1803" s="32">
        <v>11006</v>
      </c>
      <c r="G1803" s="32">
        <f t="shared" si="38"/>
        <v>334</v>
      </c>
      <c r="H1803" s="32">
        <v>3934</v>
      </c>
      <c r="I1803" s="32">
        <f t="shared" si="39"/>
        <v>7072</v>
      </c>
      <c r="J1803" s="75">
        <v>0.64259999999999995</v>
      </c>
      <c r="K1803" s="32">
        <v>10914</v>
      </c>
      <c r="L1803" s="29">
        <v>0</v>
      </c>
      <c r="M1803" s="35">
        <f t="shared" si="40"/>
        <v>3934</v>
      </c>
      <c r="N1803" s="35">
        <f t="shared" si="41"/>
        <v>6980</v>
      </c>
      <c r="O1803" s="36">
        <f t="shared" si="37"/>
        <v>0.63954553784130475</v>
      </c>
    </row>
    <row r="1804" spans="1:15" x14ac:dyDescent="0.25">
      <c r="A1804" s="39">
        <v>220806</v>
      </c>
      <c r="B1804" s="30" t="s">
        <v>57</v>
      </c>
      <c r="C1804" s="73" t="s">
        <v>1745</v>
      </c>
      <c r="D1804" s="44" t="s">
        <v>1750</v>
      </c>
      <c r="E1804" s="78">
        <v>1971</v>
      </c>
      <c r="F1804" s="32">
        <v>2031</v>
      </c>
      <c r="G1804" s="32">
        <f t="shared" si="38"/>
        <v>60</v>
      </c>
      <c r="H1804" s="32">
        <v>1107</v>
      </c>
      <c r="I1804" s="32">
        <f t="shared" si="39"/>
        <v>924</v>
      </c>
      <c r="J1804" s="75">
        <v>0.45490000000000003</v>
      </c>
      <c r="K1804" s="32">
        <v>2094</v>
      </c>
      <c r="L1804" s="56"/>
      <c r="M1804" s="35">
        <f t="shared" si="40"/>
        <v>1107</v>
      </c>
      <c r="N1804" s="35">
        <f t="shared" si="41"/>
        <v>987</v>
      </c>
      <c r="O1804" s="36">
        <f t="shared" si="37"/>
        <v>0.47134670487106017</v>
      </c>
    </row>
    <row r="1805" spans="1:15" x14ac:dyDescent="0.25">
      <c r="A1805" s="39">
        <v>220807</v>
      </c>
      <c r="B1805" s="30" t="s">
        <v>57</v>
      </c>
      <c r="C1805" s="73" t="s">
        <v>1745</v>
      </c>
      <c r="D1805" s="44" t="s">
        <v>1751</v>
      </c>
      <c r="E1805" s="77">
        <v>985</v>
      </c>
      <c r="F1805" s="39">
        <v>808</v>
      </c>
      <c r="G1805" s="39">
        <f t="shared" si="38"/>
        <v>-177</v>
      </c>
      <c r="H1805" s="39">
        <v>134</v>
      </c>
      <c r="I1805" s="39">
        <f t="shared" si="39"/>
        <v>674</v>
      </c>
      <c r="J1805" s="75">
        <v>0</v>
      </c>
      <c r="K1805" s="39">
        <v>529</v>
      </c>
      <c r="L1805" s="56"/>
      <c r="M1805" s="34">
        <f t="shared" si="40"/>
        <v>134</v>
      </c>
      <c r="N1805" s="34">
        <f t="shared" si="41"/>
        <v>395</v>
      </c>
      <c r="O1805" s="36">
        <f t="shared" si="37"/>
        <v>0.74669187145557658</v>
      </c>
    </row>
    <row r="1806" spans="1:15" x14ac:dyDescent="0.25">
      <c r="A1806" s="39">
        <v>220808</v>
      </c>
      <c r="B1806" s="30" t="s">
        <v>57</v>
      </c>
      <c r="C1806" s="73" t="s">
        <v>1745</v>
      </c>
      <c r="D1806" s="44" t="s">
        <v>1752</v>
      </c>
      <c r="E1806" s="78">
        <v>2378</v>
      </c>
      <c r="F1806" s="32">
        <v>2617</v>
      </c>
      <c r="G1806" s="32">
        <f t="shared" si="38"/>
        <v>239</v>
      </c>
      <c r="H1806" s="39">
        <v>823</v>
      </c>
      <c r="I1806" s="32">
        <f t="shared" si="39"/>
        <v>1794</v>
      </c>
      <c r="J1806" s="75">
        <v>0.6855</v>
      </c>
      <c r="K1806" s="80">
        <v>2617</v>
      </c>
      <c r="L1806" s="29">
        <v>1794</v>
      </c>
      <c r="M1806" s="34">
        <f t="shared" si="40"/>
        <v>2617</v>
      </c>
      <c r="N1806" s="35">
        <f t="shared" si="41"/>
        <v>0</v>
      </c>
      <c r="O1806" s="36">
        <f t="shared" si="37"/>
        <v>0</v>
      </c>
    </row>
    <row r="1807" spans="1:15" x14ac:dyDescent="0.25">
      <c r="A1807" s="39">
        <v>220809</v>
      </c>
      <c r="B1807" s="30" t="s">
        <v>57</v>
      </c>
      <c r="C1807" s="73" t="s">
        <v>1745</v>
      </c>
      <c r="D1807" s="44" t="s">
        <v>1753</v>
      </c>
      <c r="E1807" s="77">
        <v>404</v>
      </c>
      <c r="F1807" s="39">
        <v>369</v>
      </c>
      <c r="G1807" s="39">
        <f t="shared" si="38"/>
        <v>-35</v>
      </c>
      <c r="H1807" s="39">
        <v>168</v>
      </c>
      <c r="I1807" s="39">
        <f t="shared" si="39"/>
        <v>201</v>
      </c>
      <c r="J1807" s="75">
        <v>0.54469999999999996</v>
      </c>
      <c r="K1807" s="29">
        <v>369</v>
      </c>
      <c r="L1807" s="56"/>
      <c r="M1807" s="34">
        <f t="shared" si="40"/>
        <v>168</v>
      </c>
      <c r="N1807" s="34">
        <f t="shared" si="41"/>
        <v>201</v>
      </c>
      <c r="O1807" s="36">
        <f t="shared" si="37"/>
        <v>0.54471544715447151</v>
      </c>
    </row>
    <row r="1808" spans="1:15" x14ac:dyDescent="0.25">
      <c r="A1808" s="39">
        <v>220901</v>
      </c>
      <c r="B1808" s="30" t="s">
        <v>57</v>
      </c>
      <c r="C1808" s="73" t="s">
        <v>57</v>
      </c>
      <c r="D1808" s="44" t="s">
        <v>1754</v>
      </c>
      <c r="E1808" s="78">
        <v>1357</v>
      </c>
      <c r="F1808" s="32">
        <v>1535</v>
      </c>
      <c r="G1808" s="32">
        <f t="shared" si="38"/>
        <v>178</v>
      </c>
      <c r="H1808" s="39">
        <v>468</v>
      </c>
      <c r="I1808" s="32">
        <f t="shared" si="39"/>
        <v>1067</v>
      </c>
      <c r="J1808" s="75">
        <v>0</v>
      </c>
      <c r="K1808" s="32">
        <v>1585</v>
      </c>
      <c r="L1808" s="56"/>
      <c r="M1808" s="34">
        <f t="shared" si="40"/>
        <v>468</v>
      </c>
      <c r="N1808" s="35">
        <f t="shared" si="41"/>
        <v>1117</v>
      </c>
      <c r="O1808" s="36">
        <f t="shared" si="37"/>
        <v>0.70473186119873821</v>
      </c>
    </row>
    <row r="1809" spans="1:15" x14ac:dyDescent="0.25">
      <c r="A1809" s="39">
        <v>220902</v>
      </c>
      <c r="B1809" s="30" t="s">
        <v>57</v>
      </c>
      <c r="C1809" s="73" t="s">
        <v>57</v>
      </c>
      <c r="D1809" s="44" t="s">
        <v>1755</v>
      </c>
      <c r="E1809" s="77">
        <v>842</v>
      </c>
      <c r="F1809" s="39">
        <v>910</v>
      </c>
      <c r="G1809" s="39">
        <f t="shared" si="38"/>
        <v>68</v>
      </c>
      <c r="H1809" s="39">
        <v>650</v>
      </c>
      <c r="I1809" s="39">
        <f t="shared" si="39"/>
        <v>260</v>
      </c>
      <c r="J1809" s="75">
        <v>0.28570000000000001</v>
      </c>
      <c r="K1809" s="39">
        <v>915</v>
      </c>
      <c r="L1809" s="56"/>
      <c r="M1809" s="34">
        <f t="shared" si="40"/>
        <v>650</v>
      </c>
      <c r="N1809" s="34">
        <f t="shared" si="41"/>
        <v>265</v>
      </c>
      <c r="O1809" s="36">
        <f t="shared" si="37"/>
        <v>0.2896174863387978</v>
      </c>
    </row>
    <row r="1810" spans="1:15" x14ac:dyDescent="0.25">
      <c r="A1810" s="39">
        <v>220903</v>
      </c>
      <c r="B1810" s="30" t="s">
        <v>57</v>
      </c>
      <c r="C1810" s="73" t="s">
        <v>57</v>
      </c>
      <c r="D1810" s="44" t="s">
        <v>1756</v>
      </c>
      <c r="E1810" s="77">
        <v>589</v>
      </c>
      <c r="F1810" s="39">
        <v>603</v>
      </c>
      <c r="G1810" s="39">
        <f t="shared" si="38"/>
        <v>14</v>
      </c>
      <c r="H1810" s="39">
        <v>240</v>
      </c>
      <c r="I1810" s="39">
        <f t="shared" si="39"/>
        <v>363</v>
      </c>
      <c r="J1810" s="75">
        <v>0.60199999999999998</v>
      </c>
      <c r="K1810" s="39">
        <v>608</v>
      </c>
      <c r="L1810" s="56"/>
      <c r="M1810" s="34">
        <f t="shared" si="40"/>
        <v>240</v>
      </c>
      <c r="N1810" s="34">
        <f t="shared" si="41"/>
        <v>368</v>
      </c>
      <c r="O1810" s="36">
        <f t="shared" si="37"/>
        <v>0.60526315789473684</v>
      </c>
    </row>
    <row r="1811" spans="1:15" x14ac:dyDescent="0.25">
      <c r="A1811" s="39">
        <v>220904</v>
      </c>
      <c r="B1811" s="30" t="s">
        <v>57</v>
      </c>
      <c r="C1811" s="73" t="s">
        <v>57</v>
      </c>
      <c r="D1811" s="44" t="s">
        <v>1757</v>
      </c>
      <c r="E1811" s="78">
        <v>4949</v>
      </c>
      <c r="F1811" s="32">
        <v>5415</v>
      </c>
      <c r="G1811" s="32">
        <f t="shared" si="38"/>
        <v>466</v>
      </c>
      <c r="H1811" s="32">
        <v>2304</v>
      </c>
      <c r="I1811" s="32">
        <f t="shared" si="39"/>
        <v>3111</v>
      </c>
      <c r="J1811" s="75">
        <v>0.57450000000000001</v>
      </c>
      <c r="K1811" s="32">
        <v>5497</v>
      </c>
      <c r="L1811" s="29">
        <v>0</v>
      </c>
      <c r="M1811" s="35">
        <f t="shared" si="40"/>
        <v>2304</v>
      </c>
      <c r="N1811" s="35">
        <f t="shared" si="41"/>
        <v>3193</v>
      </c>
      <c r="O1811" s="36">
        <f t="shared" si="37"/>
        <v>0.58086228852101152</v>
      </c>
    </row>
    <row r="1812" spans="1:15" x14ac:dyDescent="0.25">
      <c r="A1812" s="39">
        <v>220905</v>
      </c>
      <c r="B1812" s="30" t="s">
        <v>57</v>
      </c>
      <c r="C1812" s="73" t="s">
        <v>57</v>
      </c>
      <c r="D1812" s="44" t="s">
        <v>1758</v>
      </c>
      <c r="E1812" s="78">
        <v>2266</v>
      </c>
      <c r="F1812" s="32">
        <v>2364</v>
      </c>
      <c r="G1812" s="32">
        <f t="shared" si="38"/>
        <v>98</v>
      </c>
      <c r="H1812" s="39">
        <v>381</v>
      </c>
      <c r="I1812" s="32">
        <f t="shared" si="39"/>
        <v>1983</v>
      </c>
      <c r="J1812" s="75">
        <v>0.83879999999999999</v>
      </c>
      <c r="K1812" s="32">
        <v>2407</v>
      </c>
      <c r="L1812" s="56"/>
      <c r="M1812" s="34">
        <f t="shared" si="40"/>
        <v>381</v>
      </c>
      <c r="N1812" s="35">
        <f t="shared" si="41"/>
        <v>2026</v>
      </c>
      <c r="O1812" s="36">
        <f t="shared" si="37"/>
        <v>0.84171167428334026</v>
      </c>
    </row>
    <row r="1813" spans="1:15" x14ac:dyDescent="0.25">
      <c r="A1813" s="39">
        <v>220906</v>
      </c>
      <c r="B1813" s="30" t="s">
        <v>57</v>
      </c>
      <c r="C1813" s="73" t="s">
        <v>57</v>
      </c>
      <c r="D1813" s="44" t="s">
        <v>390</v>
      </c>
      <c r="E1813" s="78">
        <v>2400</v>
      </c>
      <c r="F1813" s="32">
        <v>2514</v>
      </c>
      <c r="G1813" s="32">
        <f t="shared" si="38"/>
        <v>114</v>
      </c>
      <c r="H1813" s="32">
        <v>1187</v>
      </c>
      <c r="I1813" s="32">
        <f t="shared" si="39"/>
        <v>1327</v>
      </c>
      <c r="J1813" s="75">
        <v>0</v>
      </c>
      <c r="K1813" s="32">
        <v>2551</v>
      </c>
      <c r="L1813" s="56"/>
      <c r="M1813" s="35">
        <f t="shared" si="40"/>
        <v>1187</v>
      </c>
      <c r="N1813" s="35">
        <f t="shared" si="41"/>
        <v>1364</v>
      </c>
      <c r="O1813" s="36">
        <f t="shared" si="37"/>
        <v>0.53469227753822035</v>
      </c>
    </row>
    <row r="1814" spans="1:15" x14ac:dyDescent="0.25">
      <c r="A1814" s="39">
        <v>220907</v>
      </c>
      <c r="B1814" s="30" t="s">
        <v>57</v>
      </c>
      <c r="C1814" s="73" t="s">
        <v>57</v>
      </c>
      <c r="D1814" s="44" t="s">
        <v>1759</v>
      </c>
      <c r="E1814" s="78">
        <v>4946</v>
      </c>
      <c r="F1814" s="32">
        <v>5446</v>
      </c>
      <c r="G1814" s="32">
        <f t="shared" si="38"/>
        <v>500</v>
      </c>
      <c r="H1814" s="39">
        <v>827</v>
      </c>
      <c r="I1814" s="32">
        <f t="shared" si="39"/>
        <v>4619</v>
      </c>
      <c r="J1814" s="75">
        <v>0.84809999999999997</v>
      </c>
      <c r="K1814" s="80">
        <v>5542</v>
      </c>
      <c r="L1814" s="56"/>
      <c r="M1814" s="34">
        <f t="shared" si="40"/>
        <v>827</v>
      </c>
      <c r="N1814" s="35">
        <f t="shared" si="41"/>
        <v>4715</v>
      </c>
      <c r="O1814" s="36">
        <f t="shared" si="37"/>
        <v>0.85077589317935765</v>
      </c>
    </row>
    <row r="1815" spans="1:15" x14ac:dyDescent="0.25">
      <c r="A1815" s="39">
        <v>220908</v>
      </c>
      <c r="B1815" s="30" t="s">
        <v>57</v>
      </c>
      <c r="C1815" s="73" t="s">
        <v>57</v>
      </c>
      <c r="D1815" s="44" t="s">
        <v>1760</v>
      </c>
      <c r="E1815" s="77">
        <v>162</v>
      </c>
      <c r="F1815" s="39">
        <v>162</v>
      </c>
      <c r="G1815" s="39">
        <f t="shared" si="38"/>
        <v>0</v>
      </c>
      <c r="H1815" s="39">
        <v>162</v>
      </c>
      <c r="I1815" s="39">
        <f t="shared" si="39"/>
        <v>0</v>
      </c>
      <c r="J1815" s="75">
        <v>0</v>
      </c>
      <c r="K1815" s="29">
        <v>162</v>
      </c>
      <c r="L1815" s="56"/>
      <c r="M1815" s="34">
        <f t="shared" si="40"/>
        <v>162</v>
      </c>
      <c r="N1815" s="34">
        <f t="shared" si="41"/>
        <v>0</v>
      </c>
      <c r="O1815" s="36">
        <f t="shared" si="37"/>
        <v>0</v>
      </c>
    </row>
    <row r="1816" spans="1:15" x14ac:dyDescent="0.25">
      <c r="A1816" s="39">
        <v>220909</v>
      </c>
      <c r="B1816" s="30" t="s">
        <v>57</v>
      </c>
      <c r="C1816" s="73" t="s">
        <v>57</v>
      </c>
      <c r="D1816" s="44" t="s">
        <v>1761</v>
      </c>
      <c r="E1816" s="78">
        <v>3943</v>
      </c>
      <c r="F1816" s="32">
        <v>4162</v>
      </c>
      <c r="G1816" s="32">
        <f t="shared" si="38"/>
        <v>219</v>
      </c>
      <c r="H1816" s="32">
        <v>2439</v>
      </c>
      <c r="I1816" s="32">
        <f t="shared" si="39"/>
        <v>1723</v>
      </c>
      <c r="J1816" s="75">
        <v>0.41399999999999998</v>
      </c>
      <c r="K1816" s="32">
        <v>4183</v>
      </c>
      <c r="L1816" s="29">
        <v>0</v>
      </c>
      <c r="M1816" s="35">
        <f t="shared" si="40"/>
        <v>2439</v>
      </c>
      <c r="N1816" s="35">
        <f t="shared" si="41"/>
        <v>1744</v>
      </c>
      <c r="O1816" s="36">
        <f t="shared" si="37"/>
        <v>0.41692565144633037</v>
      </c>
    </row>
    <row r="1817" spans="1:15" x14ac:dyDescent="0.25">
      <c r="A1817" s="39">
        <v>220910</v>
      </c>
      <c r="B1817" s="30" t="s">
        <v>57</v>
      </c>
      <c r="C1817" s="73" t="s">
        <v>57</v>
      </c>
      <c r="D1817" s="44" t="s">
        <v>1762</v>
      </c>
      <c r="E1817" s="78">
        <v>2526</v>
      </c>
      <c r="F1817" s="32">
        <v>3341</v>
      </c>
      <c r="G1817" s="32">
        <f t="shared" si="38"/>
        <v>815</v>
      </c>
      <c r="H1817" s="32">
        <v>1167</v>
      </c>
      <c r="I1817" s="32">
        <f t="shared" si="39"/>
        <v>2174</v>
      </c>
      <c r="J1817" s="75">
        <v>0.65069999999999995</v>
      </c>
      <c r="K1817" s="32">
        <v>3620</v>
      </c>
      <c r="L1817" s="29">
        <v>0</v>
      </c>
      <c r="M1817" s="35">
        <f t="shared" si="40"/>
        <v>1167</v>
      </c>
      <c r="N1817" s="35">
        <f t="shared" si="41"/>
        <v>2453</v>
      </c>
      <c r="O1817" s="36">
        <f t="shared" si="37"/>
        <v>0.67762430939226515</v>
      </c>
    </row>
    <row r="1818" spans="1:15" x14ac:dyDescent="0.25">
      <c r="A1818" s="39">
        <v>220911</v>
      </c>
      <c r="B1818" s="30" t="s">
        <v>57</v>
      </c>
      <c r="C1818" s="73" t="s">
        <v>57</v>
      </c>
      <c r="D1818" s="44" t="s">
        <v>1763</v>
      </c>
      <c r="E1818" s="78">
        <v>2023</v>
      </c>
      <c r="F1818" s="32">
        <v>2068</v>
      </c>
      <c r="G1818" s="32">
        <f t="shared" si="38"/>
        <v>45</v>
      </c>
      <c r="H1818" s="32">
        <v>1328</v>
      </c>
      <c r="I1818" s="32">
        <f t="shared" si="39"/>
        <v>740</v>
      </c>
      <c r="J1818" s="75">
        <v>0.35780000000000001</v>
      </c>
      <c r="K1818" s="32">
        <v>2028</v>
      </c>
      <c r="L1818" s="56"/>
      <c r="M1818" s="35">
        <f t="shared" si="40"/>
        <v>1328</v>
      </c>
      <c r="N1818" s="35">
        <f t="shared" si="41"/>
        <v>700</v>
      </c>
      <c r="O1818" s="36">
        <f t="shared" si="37"/>
        <v>0.34516765285996054</v>
      </c>
    </row>
    <row r="1819" spans="1:15" x14ac:dyDescent="0.25">
      <c r="A1819" s="39">
        <v>220912</v>
      </c>
      <c r="B1819" s="30" t="s">
        <v>57</v>
      </c>
      <c r="C1819" s="73" t="s">
        <v>57</v>
      </c>
      <c r="D1819" s="44" t="s">
        <v>401</v>
      </c>
      <c r="E1819" s="78">
        <v>1695</v>
      </c>
      <c r="F1819" s="32">
        <v>1714</v>
      </c>
      <c r="G1819" s="32">
        <f t="shared" si="38"/>
        <v>19</v>
      </c>
      <c r="H1819" s="32">
        <v>1574</v>
      </c>
      <c r="I1819" s="32">
        <f t="shared" si="39"/>
        <v>140</v>
      </c>
      <c r="J1819" s="75">
        <v>8.1699999999999995E-2</v>
      </c>
      <c r="K1819" s="32">
        <v>1734</v>
      </c>
      <c r="L1819" s="56"/>
      <c r="M1819" s="35">
        <f t="shared" si="40"/>
        <v>1574</v>
      </c>
      <c r="N1819" s="35">
        <f t="shared" si="41"/>
        <v>160</v>
      </c>
      <c r="O1819" s="36">
        <f t="shared" si="37"/>
        <v>9.22722029988466E-2</v>
      </c>
    </row>
    <row r="1820" spans="1:15" x14ac:dyDescent="0.25">
      <c r="A1820" s="39">
        <v>220913</v>
      </c>
      <c r="B1820" s="30" t="s">
        <v>57</v>
      </c>
      <c r="C1820" s="73" t="s">
        <v>57</v>
      </c>
      <c r="D1820" s="44" t="s">
        <v>1764</v>
      </c>
      <c r="E1820" s="78">
        <v>1734</v>
      </c>
      <c r="F1820" s="32">
        <v>2049</v>
      </c>
      <c r="G1820" s="32">
        <f t="shared" si="38"/>
        <v>315</v>
      </c>
      <c r="H1820" s="32">
        <v>1642</v>
      </c>
      <c r="I1820" s="32">
        <f t="shared" si="39"/>
        <v>407</v>
      </c>
      <c r="J1820" s="75">
        <v>0</v>
      </c>
      <c r="K1820" s="32">
        <v>2042</v>
      </c>
      <c r="L1820" s="29">
        <v>0</v>
      </c>
      <c r="M1820" s="35">
        <f t="shared" si="40"/>
        <v>1642</v>
      </c>
      <c r="N1820" s="35">
        <f t="shared" si="41"/>
        <v>400</v>
      </c>
      <c r="O1820" s="36">
        <f t="shared" si="37"/>
        <v>0.19588638589618021</v>
      </c>
    </row>
    <row r="1821" spans="1:15" x14ac:dyDescent="0.25">
      <c r="A1821" s="39">
        <v>220914</v>
      </c>
      <c r="B1821" s="30" t="s">
        <v>57</v>
      </c>
      <c r="C1821" s="73" t="s">
        <v>57</v>
      </c>
      <c r="D1821" s="44" t="s">
        <v>1765</v>
      </c>
      <c r="E1821" s="78">
        <v>1968</v>
      </c>
      <c r="F1821" s="32">
        <v>2010</v>
      </c>
      <c r="G1821" s="32">
        <f t="shared" si="38"/>
        <v>42</v>
      </c>
      <c r="H1821" s="32">
        <v>1649</v>
      </c>
      <c r="I1821" s="32">
        <f t="shared" si="39"/>
        <v>361</v>
      </c>
      <c r="J1821" s="75">
        <v>0.17960000000000001</v>
      </c>
      <c r="K1821" s="32">
        <v>2036</v>
      </c>
      <c r="L1821" s="56"/>
      <c r="M1821" s="35">
        <f t="shared" si="40"/>
        <v>1649</v>
      </c>
      <c r="N1821" s="35">
        <f t="shared" si="41"/>
        <v>387</v>
      </c>
      <c r="O1821" s="36">
        <f t="shared" si="37"/>
        <v>0.1900785854616896</v>
      </c>
    </row>
    <row r="1822" spans="1:15" x14ac:dyDescent="0.25">
      <c r="A1822" s="39">
        <v>221001</v>
      </c>
      <c r="B1822" s="30" t="s">
        <v>57</v>
      </c>
      <c r="C1822" s="73" t="s">
        <v>1766</v>
      </c>
      <c r="D1822" s="44" t="s">
        <v>1766</v>
      </c>
      <c r="E1822" s="78">
        <v>10247</v>
      </c>
      <c r="F1822" s="32">
        <v>12045</v>
      </c>
      <c r="G1822" s="32">
        <f t="shared" si="38"/>
        <v>1798</v>
      </c>
      <c r="H1822" s="32">
        <v>6793</v>
      </c>
      <c r="I1822" s="32">
        <f t="shared" si="39"/>
        <v>5252</v>
      </c>
      <c r="J1822" s="75">
        <v>0.436</v>
      </c>
      <c r="K1822" s="32">
        <v>12076</v>
      </c>
      <c r="L1822" s="56"/>
      <c r="M1822" s="35">
        <f t="shared" si="40"/>
        <v>6793</v>
      </c>
      <c r="N1822" s="35">
        <f t="shared" si="41"/>
        <v>5283</v>
      </c>
      <c r="O1822" s="36">
        <f t="shared" si="37"/>
        <v>0.43747929778072209</v>
      </c>
    </row>
    <row r="1823" spans="1:15" x14ac:dyDescent="0.25">
      <c r="A1823" s="39">
        <v>221002</v>
      </c>
      <c r="B1823" s="30" t="s">
        <v>57</v>
      </c>
      <c r="C1823" s="73" t="s">
        <v>1766</v>
      </c>
      <c r="D1823" s="44" t="s">
        <v>1767</v>
      </c>
      <c r="E1823" s="78">
        <v>7765</v>
      </c>
      <c r="F1823" s="32">
        <v>8477</v>
      </c>
      <c r="G1823" s="32">
        <f t="shared" si="38"/>
        <v>712</v>
      </c>
      <c r="H1823" s="32">
        <v>2917</v>
      </c>
      <c r="I1823" s="32">
        <f t="shared" si="39"/>
        <v>5560</v>
      </c>
      <c r="J1823" s="75">
        <v>0.65590000000000004</v>
      </c>
      <c r="K1823" s="32">
        <v>8497</v>
      </c>
      <c r="L1823" s="29">
        <v>0</v>
      </c>
      <c r="M1823" s="35">
        <f t="shared" si="40"/>
        <v>2917</v>
      </c>
      <c r="N1823" s="35">
        <f t="shared" si="41"/>
        <v>5580</v>
      </c>
      <c r="O1823" s="36">
        <f t="shared" si="37"/>
        <v>0.6567023655407791</v>
      </c>
    </row>
    <row r="1824" spans="1:15" x14ac:dyDescent="0.25">
      <c r="A1824" s="39">
        <v>221003</v>
      </c>
      <c r="B1824" s="30" t="s">
        <v>57</v>
      </c>
      <c r="C1824" s="73" t="s">
        <v>1766</v>
      </c>
      <c r="D1824" s="44" t="s">
        <v>1768</v>
      </c>
      <c r="E1824" s="78">
        <v>9590</v>
      </c>
      <c r="F1824" s="32">
        <v>11056</v>
      </c>
      <c r="G1824" s="32">
        <f t="shared" si="38"/>
        <v>1466</v>
      </c>
      <c r="H1824" s="32">
        <v>3760</v>
      </c>
      <c r="I1824" s="32">
        <f t="shared" si="39"/>
        <v>7296</v>
      </c>
      <c r="J1824" s="75">
        <v>0.65990000000000004</v>
      </c>
      <c r="K1824" s="32">
        <v>11095</v>
      </c>
      <c r="L1824" s="29">
        <v>744</v>
      </c>
      <c r="M1824" s="35">
        <f t="shared" si="40"/>
        <v>4504</v>
      </c>
      <c r="N1824" s="35">
        <f t="shared" si="41"/>
        <v>6591</v>
      </c>
      <c r="O1824" s="36">
        <f t="shared" si="37"/>
        <v>0.59405137449301482</v>
      </c>
    </row>
    <row r="1825" spans="1:15" x14ac:dyDescent="0.25">
      <c r="A1825" s="39">
        <v>221004</v>
      </c>
      <c r="B1825" s="30" t="s">
        <v>57</v>
      </c>
      <c r="C1825" s="73" t="s">
        <v>1766</v>
      </c>
      <c r="D1825" s="44" t="s">
        <v>1769</v>
      </c>
      <c r="E1825" s="78">
        <v>1292</v>
      </c>
      <c r="F1825" s="32">
        <v>1355</v>
      </c>
      <c r="G1825" s="32">
        <f t="shared" si="38"/>
        <v>63</v>
      </c>
      <c r="H1825" s="39">
        <v>438</v>
      </c>
      <c r="I1825" s="32">
        <f t="shared" si="39"/>
        <v>917</v>
      </c>
      <c r="J1825" s="75">
        <v>0.67679999999999996</v>
      </c>
      <c r="K1825" s="32">
        <v>1374</v>
      </c>
      <c r="L1825" s="56"/>
      <c r="M1825" s="34">
        <f t="shared" si="40"/>
        <v>438</v>
      </c>
      <c r="N1825" s="35">
        <f t="shared" si="41"/>
        <v>936</v>
      </c>
      <c r="O1825" s="36">
        <f t="shared" si="37"/>
        <v>0.68122270742358082</v>
      </c>
    </row>
    <row r="1826" spans="1:15" x14ac:dyDescent="0.25">
      <c r="A1826" s="39">
        <v>221005</v>
      </c>
      <c r="B1826" s="30" t="s">
        <v>57</v>
      </c>
      <c r="C1826" s="73" t="s">
        <v>1766</v>
      </c>
      <c r="D1826" s="44" t="s">
        <v>1770</v>
      </c>
      <c r="E1826" s="78">
        <v>9444</v>
      </c>
      <c r="F1826" s="32">
        <v>10349</v>
      </c>
      <c r="G1826" s="32">
        <f t="shared" si="38"/>
        <v>905</v>
      </c>
      <c r="H1826" s="32">
        <v>3253</v>
      </c>
      <c r="I1826" s="32">
        <f t="shared" si="39"/>
        <v>7096</v>
      </c>
      <c r="J1826" s="75">
        <v>0.68569999999999998</v>
      </c>
      <c r="K1826" s="32">
        <v>10260</v>
      </c>
      <c r="L1826" s="29">
        <v>0</v>
      </c>
      <c r="M1826" s="35">
        <f t="shared" si="40"/>
        <v>3253</v>
      </c>
      <c r="N1826" s="35">
        <f t="shared" si="41"/>
        <v>7007</v>
      </c>
      <c r="O1826" s="36">
        <f t="shared" si="37"/>
        <v>0.68294346978557507</v>
      </c>
    </row>
    <row r="1827" spans="1:15" x14ac:dyDescent="0.25">
      <c r="A1827" s="39">
        <v>230101</v>
      </c>
      <c r="B1827" s="30" t="s">
        <v>58</v>
      </c>
      <c r="C1827" s="73" t="s">
        <v>58</v>
      </c>
      <c r="D1827" s="44" t="s">
        <v>58</v>
      </c>
      <c r="E1827" s="77">
        <v>595</v>
      </c>
      <c r="F1827" s="39">
        <v>701</v>
      </c>
      <c r="G1827" s="39">
        <f t="shared" si="38"/>
        <v>106</v>
      </c>
      <c r="H1827" s="39">
        <v>231</v>
      </c>
      <c r="I1827" s="39">
        <f t="shared" si="39"/>
        <v>470</v>
      </c>
      <c r="J1827" s="75">
        <v>0.67049999999999998</v>
      </c>
      <c r="K1827" s="39">
        <v>715</v>
      </c>
      <c r="L1827" s="56"/>
      <c r="M1827" s="34">
        <f t="shared" si="40"/>
        <v>231</v>
      </c>
      <c r="N1827" s="34">
        <f t="shared" si="41"/>
        <v>484</v>
      </c>
      <c r="O1827" s="36">
        <f t="shared" si="37"/>
        <v>0.67692307692307696</v>
      </c>
    </row>
    <row r="1828" spans="1:15" x14ac:dyDescent="0.25">
      <c r="A1828" s="39">
        <v>230102</v>
      </c>
      <c r="B1828" s="30" t="s">
        <v>58</v>
      </c>
      <c r="C1828" s="73" t="s">
        <v>58</v>
      </c>
      <c r="D1828" s="44" t="s">
        <v>1771</v>
      </c>
      <c r="E1828" s="78">
        <v>1192</v>
      </c>
      <c r="F1828" s="32">
        <v>1531</v>
      </c>
      <c r="G1828" s="32">
        <f t="shared" si="38"/>
        <v>339</v>
      </c>
      <c r="H1828" s="39">
        <v>486</v>
      </c>
      <c r="I1828" s="32">
        <f t="shared" si="39"/>
        <v>1045</v>
      </c>
      <c r="J1828" s="75">
        <v>0</v>
      </c>
      <c r="K1828" s="32">
        <v>1622</v>
      </c>
      <c r="L1828" s="56"/>
      <c r="M1828" s="34">
        <f t="shared" si="40"/>
        <v>486</v>
      </c>
      <c r="N1828" s="35">
        <f t="shared" si="41"/>
        <v>1136</v>
      </c>
      <c r="O1828" s="36">
        <f t="shared" si="37"/>
        <v>0.70036991368680646</v>
      </c>
    </row>
    <row r="1829" spans="1:15" x14ac:dyDescent="0.25">
      <c r="A1829" s="39">
        <v>230103</v>
      </c>
      <c r="B1829" s="30" t="s">
        <v>58</v>
      </c>
      <c r="C1829" s="73" t="s">
        <v>58</v>
      </c>
      <c r="D1829" s="44" t="s">
        <v>1772</v>
      </c>
      <c r="E1829" s="78">
        <v>2690</v>
      </c>
      <c r="F1829" s="32">
        <v>3355</v>
      </c>
      <c r="G1829" s="32">
        <f t="shared" si="38"/>
        <v>665</v>
      </c>
      <c r="H1829" s="32">
        <v>1882</v>
      </c>
      <c r="I1829" s="32">
        <f t="shared" si="39"/>
        <v>1473</v>
      </c>
      <c r="J1829" s="75">
        <v>0.439</v>
      </c>
      <c r="K1829" s="32">
        <v>3424</v>
      </c>
      <c r="L1829" s="56"/>
      <c r="M1829" s="35">
        <f t="shared" si="40"/>
        <v>1882</v>
      </c>
      <c r="N1829" s="35">
        <f t="shared" si="41"/>
        <v>1542</v>
      </c>
      <c r="O1829" s="36">
        <f t="shared" si="37"/>
        <v>0.45035046728971961</v>
      </c>
    </row>
    <row r="1830" spans="1:15" x14ac:dyDescent="0.25">
      <c r="A1830" s="39">
        <v>230104</v>
      </c>
      <c r="B1830" s="30" t="s">
        <v>58</v>
      </c>
      <c r="C1830" s="73" t="s">
        <v>58</v>
      </c>
      <c r="D1830" s="44" t="s">
        <v>1773</v>
      </c>
      <c r="E1830" s="77">
        <v>401</v>
      </c>
      <c r="F1830" s="39">
        <v>466</v>
      </c>
      <c r="G1830" s="39">
        <f t="shared" si="38"/>
        <v>65</v>
      </c>
      <c r="H1830" s="39">
        <v>116</v>
      </c>
      <c r="I1830" s="39">
        <f t="shared" si="39"/>
        <v>350</v>
      </c>
      <c r="J1830" s="75">
        <v>0.75109999999999999</v>
      </c>
      <c r="K1830" s="39">
        <v>507</v>
      </c>
      <c r="L1830" s="56"/>
      <c r="M1830" s="34">
        <f t="shared" si="40"/>
        <v>116</v>
      </c>
      <c r="N1830" s="34">
        <f t="shared" si="41"/>
        <v>391</v>
      </c>
      <c r="O1830" s="36">
        <f t="shared" si="37"/>
        <v>0.77120315581854049</v>
      </c>
    </row>
    <row r="1831" spans="1:15" x14ac:dyDescent="0.25">
      <c r="A1831" s="39">
        <v>230105</v>
      </c>
      <c r="B1831" s="30" t="s">
        <v>58</v>
      </c>
      <c r="C1831" s="73" t="s">
        <v>58</v>
      </c>
      <c r="D1831" s="44" t="s">
        <v>1774</v>
      </c>
      <c r="E1831" s="78">
        <v>2410</v>
      </c>
      <c r="F1831" s="32">
        <v>2779</v>
      </c>
      <c r="G1831" s="32">
        <f t="shared" si="38"/>
        <v>369</v>
      </c>
      <c r="H1831" s="32">
        <v>1381</v>
      </c>
      <c r="I1831" s="32">
        <f t="shared" si="39"/>
        <v>1398</v>
      </c>
      <c r="J1831" s="75">
        <v>0.50309999999999999</v>
      </c>
      <c r="K1831" s="32">
        <v>2688</v>
      </c>
      <c r="L1831" s="56"/>
      <c r="M1831" s="35">
        <f t="shared" si="40"/>
        <v>1381</v>
      </c>
      <c r="N1831" s="35">
        <f t="shared" si="41"/>
        <v>1307</v>
      </c>
      <c r="O1831" s="36">
        <f t="shared" si="37"/>
        <v>0.48623511904761907</v>
      </c>
    </row>
    <row r="1832" spans="1:15" x14ac:dyDescent="0.25">
      <c r="A1832" s="39">
        <v>230106</v>
      </c>
      <c r="B1832" s="30" t="s">
        <v>58</v>
      </c>
      <c r="C1832" s="73" t="s">
        <v>58</v>
      </c>
      <c r="D1832" s="44" t="s">
        <v>1775</v>
      </c>
      <c r="E1832" s="78">
        <v>1942</v>
      </c>
      <c r="F1832" s="32">
        <v>2251</v>
      </c>
      <c r="G1832" s="32">
        <f t="shared" si="38"/>
        <v>309</v>
      </c>
      <c r="H1832" s="32">
        <v>1319</v>
      </c>
      <c r="I1832" s="32">
        <f t="shared" si="39"/>
        <v>932</v>
      </c>
      <c r="J1832" s="75">
        <v>0.41399999999999998</v>
      </c>
      <c r="K1832" s="32">
        <v>2277</v>
      </c>
      <c r="L1832" s="29">
        <v>635</v>
      </c>
      <c r="M1832" s="35">
        <f t="shared" si="40"/>
        <v>1954</v>
      </c>
      <c r="N1832" s="35">
        <f t="shared" si="41"/>
        <v>323</v>
      </c>
      <c r="O1832" s="36">
        <f t="shared" si="37"/>
        <v>0.14185331576635923</v>
      </c>
    </row>
    <row r="1833" spans="1:15" x14ac:dyDescent="0.25">
      <c r="A1833" s="39">
        <v>230107</v>
      </c>
      <c r="B1833" s="30" t="s">
        <v>58</v>
      </c>
      <c r="C1833" s="73" t="s">
        <v>58</v>
      </c>
      <c r="D1833" s="44" t="s">
        <v>866</v>
      </c>
      <c r="E1833" s="78">
        <v>962</v>
      </c>
      <c r="F1833" s="32">
        <v>2150</v>
      </c>
      <c r="G1833" s="32">
        <f t="shared" si="38"/>
        <v>1188</v>
      </c>
      <c r="H1833" s="39">
        <v>491</v>
      </c>
      <c r="I1833" s="32">
        <f t="shared" si="39"/>
        <v>1659</v>
      </c>
      <c r="J1833" s="75">
        <v>0.77159999999999995</v>
      </c>
      <c r="K1833" s="32">
        <v>2232</v>
      </c>
      <c r="L1833" s="56"/>
      <c r="M1833" s="34">
        <f t="shared" si="40"/>
        <v>491</v>
      </c>
      <c r="N1833" s="35">
        <f t="shared" si="41"/>
        <v>1741</v>
      </c>
      <c r="O1833" s="36">
        <f t="shared" si="37"/>
        <v>0.78001792114695345</v>
      </c>
    </row>
    <row r="1834" spans="1:15" x14ac:dyDescent="0.25">
      <c r="A1834" s="39">
        <v>230108</v>
      </c>
      <c r="B1834" s="30" t="s">
        <v>58</v>
      </c>
      <c r="C1834" s="73" t="s">
        <v>58</v>
      </c>
      <c r="D1834" s="44" t="s">
        <v>1776</v>
      </c>
      <c r="E1834" s="77">
        <v>590</v>
      </c>
      <c r="F1834" s="39">
        <v>617</v>
      </c>
      <c r="G1834" s="39">
        <f t="shared" si="38"/>
        <v>27</v>
      </c>
      <c r="H1834" s="39">
        <v>566</v>
      </c>
      <c r="I1834" s="39">
        <f t="shared" si="39"/>
        <v>51</v>
      </c>
      <c r="J1834" s="75">
        <v>8.2699999999999996E-2</v>
      </c>
      <c r="K1834" s="39">
        <v>586</v>
      </c>
      <c r="L1834" s="29">
        <v>0</v>
      </c>
      <c r="M1834" s="34">
        <f t="shared" si="40"/>
        <v>566</v>
      </c>
      <c r="N1834" s="34">
        <f t="shared" si="41"/>
        <v>20</v>
      </c>
      <c r="O1834" s="36">
        <f t="shared" si="37"/>
        <v>3.4129692832764506E-2</v>
      </c>
    </row>
    <row r="1835" spans="1:15" x14ac:dyDescent="0.25">
      <c r="A1835" s="39">
        <v>230109</v>
      </c>
      <c r="B1835" s="30" t="s">
        <v>58</v>
      </c>
      <c r="C1835" s="73" t="s">
        <v>58</v>
      </c>
      <c r="D1835" s="44" t="s">
        <v>1777</v>
      </c>
      <c r="E1835" s="78">
        <v>3278</v>
      </c>
      <c r="F1835" s="32">
        <v>3564</v>
      </c>
      <c r="G1835" s="32">
        <f t="shared" si="38"/>
        <v>286</v>
      </c>
      <c r="H1835" s="32">
        <v>2006</v>
      </c>
      <c r="I1835" s="32">
        <f t="shared" si="39"/>
        <v>1558</v>
      </c>
      <c r="J1835" s="75">
        <v>0.43709999999999999</v>
      </c>
      <c r="K1835" s="32">
        <v>3686</v>
      </c>
      <c r="L1835" s="56"/>
      <c r="M1835" s="35">
        <f t="shared" si="40"/>
        <v>2006</v>
      </c>
      <c r="N1835" s="35">
        <f t="shared" si="41"/>
        <v>1680</v>
      </c>
      <c r="O1835" s="36">
        <f t="shared" si="37"/>
        <v>0.45577862181226264</v>
      </c>
    </row>
    <row r="1836" spans="1:15" x14ac:dyDescent="0.25">
      <c r="A1836" s="39">
        <v>230110</v>
      </c>
      <c r="B1836" s="30" t="s">
        <v>58</v>
      </c>
      <c r="C1836" s="73" t="s">
        <v>58</v>
      </c>
      <c r="D1836" s="44" t="s">
        <v>1877</v>
      </c>
      <c r="E1836" s="77">
        <v>319</v>
      </c>
      <c r="F1836" s="39">
        <v>367</v>
      </c>
      <c r="G1836" s="39">
        <f t="shared" si="38"/>
        <v>48</v>
      </c>
      <c r="H1836" s="39">
        <v>153</v>
      </c>
      <c r="I1836" s="39">
        <f t="shared" si="39"/>
        <v>214</v>
      </c>
      <c r="J1836" s="75">
        <v>0</v>
      </c>
      <c r="K1836" s="39">
        <v>391</v>
      </c>
      <c r="L1836" s="56"/>
      <c r="M1836" s="34">
        <f t="shared" si="40"/>
        <v>153</v>
      </c>
      <c r="N1836" s="34">
        <f t="shared" si="41"/>
        <v>238</v>
      </c>
      <c r="O1836" s="36">
        <f t="shared" si="37"/>
        <v>0.60869565217391308</v>
      </c>
    </row>
    <row r="1837" spans="1:15" x14ac:dyDescent="0.25">
      <c r="A1837" s="39">
        <v>230111</v>
      </c>
      <c r="B1837" s="30" t="s">
        <v>58</v>
      </c>
      <c r="C1837" s="73" t="s">
        <v>58</v>
      </c>
      <c r="D1837" s="44" t="s">
        <v>1779</v>
      </c>
      <c r="E1837" s="78">
        <v>5561</v>
      </c>
      <c r="F1837" s="32">
        <v>6630</v>
      </c>
      <c r="G1837" s="32">
        <f t="shared" si="38"/>
        <v>1069</v>
      </c>
      <c r="H1837" s="39">
        <v>885</v>
      </c>
      <c r="I1837" s="32">
        <f t="shared" si="39"/>
        <v>5745</v>
      </c>
      <c r="J1837" s="75">
        <v>0.86650000000000005</v>
      </c>
      <c r="K1837" s="32">
        <v>6726</v>
      </c>
      <c r="L1837" s="56"/>
      <c r="M1837" s="34">
        <f t="shared" si="40"/>
        <v>885</v>
      </c>
      <c r="N1837" s="35">
        <f t="shared" si="41"/>
        <v>5841</v>
      </c>
      <c r="O1837" s="36">
        <f t="shared" si="37"/>
        <v>0.86842105263157898</v>
      </c>
    </row>
    <row r="1838" spans="1:15" x14ac:dyDescent="0.25">
      <c r="A1838" s="39">
        <v>230201</v>
      </c>
      <c r="B1838" s="30" t="s">
        <v>58</v>
      </c>
      <c r="C1838" s="73" t="s">
        <v>1780</v>
      </c>
      <c r="D1838" s="44" t="s">
        <v>1780</v>
      </c>
      <c r="E1838" s="78">
        <v>2062</v>
      </c>
      <c r="F1838" s="32">
        <v>2420</v>
      </c>
      <c r="G1838" s="32">
        <f t="shared" si="38"/>
        <v>358</v>
      </c>
      <c r="H1838" s="32">
        <v>1519</v>
      </c>
      <c r="I1838" s="32">
        <f t="shared" si="39"/>
        <v>901</v>
      </c>
      <c r="J1838" s="75">
        <v>0.37230000000000002</v>
      </c>
      <c r="K1838" s="32">
        <v>2359</v>
      </c>
      <c r="L1838" s="56"/>
      <c r="M1838" s="35">
        <f t="shared" si="40"/>
        <v>1519</v>
      </c>
      <c r="N1838" s="35">
        <f t="shared" si="41"/>
        <v>840</v>
      </c>
      <c r="O1838" s="36">
        <f t="shared" si="37"/>
        <v>0.35608308605341249</v>
      </c>
    </row>
    <row r="1839" spans="1:15" x14ac:dyDescent="0.25">
      <c r="A1839" s="39">
        <v>230202</v>
      </c>
      <c r="B1839" s="30" t="s">
        <v>58</v>
      </c>
      <c r="C1839" s="73" t="s">
        <v>1780</v>
      </c>
      <c r="D1839" s="44" t="s">
        <v>1781</v>
      </c>
      <c r="E1839" s="77">
        <v>893</v>
      </c>
      <c r="F1839" s="39">
        <v>997</v>
      </c>
      <c r="G1839" s="39">
        <f t="shared" si="38"/>
        <v>104</v>
      </c>
      <c r="H1839" s="39">
        <v>823</v>
      </c>
      <c r="I1839" s="39">
        <f t="shared" si="39"/>
        <v>174</v>
      </c>
      <c r="J1839" s="75">
        <v>0.17449999999999999</v>
      </c>
      <c r="K1839" s="39">
        <v>970</v>
      </c>
      <c r="L1839" s="56"/>
      <c r="M1839" s="34">
        <f t="shared" si="40"/>
        <v>823</v>
      </c>
      <c r="N1839" s="34">
        <f t="shared" si="41"/>
        <v>147</v>
      </c>
      <c r="O1839" s="36">
        <f t="shared" si="37"/>
        <v>0.15154639175257731</v>
      </c>
    </row>
    <row r="1840" spans="1:15" x14ac:dyDescent="0.25">
      <c r="A1840" s="39">
        <v>230203</v>
      </c>
      <c r="B1840" s="30" t="s">
        <v>58</v>
      </c>
      <c r="C1840" s="73" t="s">
        <v>1780</v>
      </c>
      <c r="D1840" s="44" t="s">
        <v>1782</v>
      </c>
      <c r="E1840" s="78">
        <v>1091</v>
      </c>
      <c r="F1840" s="32">
        <v>1161</v>
      </c>
      <c r="G1840" s="32">
        <f t="shared" si="38"/>
        <v>70</v>
      </c>
      <c r="H1840" s="39">
        <v>522</v>
      </c>
      <c r="I1840" s="32">
        <f t="shared" si="39"/>
        <v>639</v>
      </c>
      <c r="J1840" s="75">
        <v>0.5504</v>
      </c>
      <c r="K1840" s="32">
        <v>1120</v>
      </c>
      <c r="L1840" s="56"/>
      <c r="M1840" s="34">
        <f t="shared" si="40"/>
        <v>522</v>
      </c>
      <c r="N1840" s="35">
        <f t="shared" si="41"/>
        <v>598</v>
      </c>
      <c r="O1840" s="36">
        <f t="shared" si="37"/>
        <v>0.53392857142857142</v>
      </c>
    </row>
    <row r="1841" spans="1:15" x14ac:dyDescent="0.25">
      <c r="A1841" s="39">
        <v>230204</v>
      </c>
      <c r="B1841" s="30" t="s">
        <v>58</v>
      </c>
      <c r="C1841" s="73" t="s">
        <v>1780</v>
      </c>
      <c r="D1841" s="44" t="s">
        <v>1783</v>
      </c>
      <c r="E1841" s="77">
        <v>353</v>
      </c>
      <c r="F1841" s="39">
        <v>449</v>
      </c>
      <c r="G1841" s="39">
        <f t="shared" si="38"/>
        <v>96</v>
      </c>
      <c r="H1841" s="39">
        <v>298</v>
      </c>
      <c r="I1841" s="39">
        <f t="shared" si="39"/>
        <v>151</v>
      </c>
      <c r="J1841" s="75">
        <v>0.33629999999999999</v>
      </c>
      <c r="K1841" s="39">
        <v>479</v>
      </c>
      <c r="L1841" s="56"/>
      <c r="M1841" s="34">
        <f t="shared" si="40"/>
        <v>298</v>
      </c>
      <c r="N1841" s="34">
        <f t="shared" si="41"/>
        <v>181</v>
      </c>
      <c r="O1841" s="36">
        <f t="shared" si="37"/>
        <v>0.37787056367432148</v>
      </c>
    </row>
    <row r="1842" spans="1:15" x14ac:dyDescent="0.25">
      <c r="A1842" s="39">
        <v>230205</v>
      </c>
      <c r="B1842" s="30" t="s">
        <v>58</v>
      </c>
      <c r="C1842" s="73" t="s">
        <v>1780</v>
      </c>
      <c r="D1842" s="44" t="s">
        <v>1784</v>
      </c>
      <c r="E1842" s="77">
        <v>486</v>
      </c>
      <c r="F1842" s="39">
        <v>503</v>
      </c>
      <c r="G1842" s="39">
        <f t="shared" si="38"/>
        <v>17</v>
      </c>
      <c r="H1842" s="39">
        <v>418</v>
      </c>
      <c r="I1842" s="39">
        <f t="shared" si="39"/>
        <v>85</v>
      </c>
      <c r="J1842" s="75">
        <v>0.16900000000000001</v>
      </c>
      <c r="K1842" s="39">
        <v>480</v>
      </c>
      <c r="L1842" s="56"/>
      <c r="M1842" s="34">
        <f t="shared" si="40"/>
        <v>418</v>
      </c>
      <c r="N1842" s="34">
        <f t="shared" si="41"/>
        <v>62</v>
      </c>
      <c r="O1842" s="36">
        <f t="shared" si="37"/>
        <v>0.12916666666666668</v>
      </c>
    </row>
    <row r="1843" spans="1:15" x14ac:dyDescent="0.25">
      <c r="A1843" s="39">
        <v>230206</v>
      </c>
      <c r="B1843" s="30" t="s">
        <v>58</v>
      </c>
      <c r="C1843" s="73" t="s">
        <v>1780</v>
      </c>
      <c r="D1843" s="44" t="s">
        <v>1785</v>
      </c>
      <c r="E1843" s="77">
        <v>629</v>
      </c>
      <c r="F1843" s="39">
        <v>712</v>
      </c>
      <c r="G1843" s="39">
        <f t="shared" si="38"/>
        <v>83</v>
      </c>
      <c r="H1843" s="39">
        <v>470</v>
      </c>
      <c r="I1843" s="39">
        <f t="shared" si="39"/>
        <v>242</v>
      </c>
      <c r="J1843" s="75">
        <v>0.33989999999999998</v>
      </c>
      <c r="K1843" s="39">
        <v>685</v>
      </c>
      <c r="L1843" s="56"/>
      <c r="M1843" s="34">
        <f t="shared" si="40"/>
        <v>470</v>
      </c>
      <c r="N1843" s="34">
        <f t="shared" si="41"/>
        <v>215</v>
      </c>
      <c r="O1843" s="36">
        <f t="shared" si="37"/>
        <v>0.31386861313868614</v>
      </c>
    </row>
    <row r="1844" spans="1:15" x14ac:dyDescent="0.25">
      <c r="A1844" s="39">
        <v>230301</v>
      </c>
      <c r="B1844" s="30" t="s">
        <v>58</v>
      </c>
      <c r="C1844" s="73" t="s">
        <v>1786</v>
      </c>
      <c r="D1844" s="44" t="s">
        <v>1787</v>
      </c>
      <c r="E1844" s="78">
        <v>2192</v>
      </c>
      <c r="F1844" s="32">
        <v>2620</v>
      </c>
      <c r="G1844" s="32">
        <f t="shared" si="38"/>
        <v>428</v>
      </c>
      <c r="H1844" s="32">
        <v>2062</v>
      </c>
      <c r="I1844" s="32">
        <f t="shared" si="39"/>
        <v>558</v>
      </c>
      <c r="J1844" s="75">
        <v>0</v>
      </c>
      <c r="K1844" s="32">
        <v>2669</v>
      </c>
      <c r="L1844" s="29">
        <v>139</v>
      </c>
      <c r="M1844" s="35">
        <f t="shared" si="40"/>
        <v>2201</v>
      </c>
      <c r="N1844" s="35">
        <f t="shared" si="41"/>
        <v>468</v>
      </c>
      <c r="O1844" s="36">
        <f t="shared" si="37"/>
        <v>0.17534657174971899</v>
      </c>
    </row>
    <row r="1845" spans="1:15" x14ac:dyDescent="0.25">
      <c r="A1845" s="39">
        <v>230302</v>
      </c>
      <c r="B1845" s="30" t="s">
        <v>58</v>
      </c>
      <c r="C1845" s="73" t="s">
        <v>1786</v>
      </c>
      <c r="D1845" s="44" t="s">
        <v>1788</v>
      </c>
      <c r="E1845" s="78">
        <v>3956</v>
      </c>
      <c r="F1845" s="32">
        <v>6452</v>
      </c>
      <c r="G1845" s="32">
        <f t="shared" si="38"/>
        <v>2496</v>
      </c>
      <c r="H1845" s="32">
        <v>3841</v>
      </c>
      <c r="I1845" s="32">
        <f t="shared" si="39"/>
        <v>2611</v>
      </c>
      <c r="J1845" s="75">
        <v>0.4047</v>
      </c>
      <c r="K1845" s="32">
        <v>6663</v>
      </c>
      <c r="L1845" s="29">
        <v>383</v>
      </c>
      <c r="M1845" s="35">
        <f t="shared" si="40"/>
        <v>4224</v>
      </c>
      <c r="N1845" s="35">
        <f t="shared" si="41"/>
        <v>2439</v>
      </c>
      <c r="O1845" s="36">
        <f t="shared" si="37"/>
        <v>0.36605132823052677</v>
      </c>
    </row>
    <row r="1846" spans="1:15" x14ac:dyDescent="0.25">
      <c r="A1846" s="39">
        <v>230303</v>
      </c>
      <c r="B1846" s="30" t="s">
        <v>58</v>
      </c>
      <c r="C1846" s="73" t="s">
        <v>1786</v>
      </c>
      <c r="D1846" s="44" t="s">
        <v>1789</v>
      </c>
      <c r="E1846" s="78">
        <v>1978</v>
      </c>
      <c r="F1846" s="32">
        <v>3223</v>
      </c>
      <c r="G1846" s="32">
        <f t="shared" si="38"/>
        <v>1245</v>
      </c>
      <c r="H1846" s="32">
        <v>1764</v>
      </c>
      <c r="I1846" s="32">
        <f t="shared" si="39"/>
        <v>1459</v>
      </c>
      <c r="J1846" s="75">
        <v>0</v>
      </c>
      <c r="K1846" s="32">
        <v>3217</v>
      </c>
      <c r="L1846" s="29">
        <v>0</v>
      </c>
      <c r="M1846" s="35">
        <f t="shared" si="40"/>
        <v>1764</v>
      </c>
      <c r="N1846" s="35">
        <f t="shared" si="41"/>
        <v>1453</v>
      </c>
      <c r="O1846" s="36">
        <f t="shared" si="37"/>
        <v>0.45166304009947156</v>
      </c>
    </row>
    <row r="1847" spans="1:15" x14ac:dyDescent="0.25">
      <c r="A1847" s="39">
        <v>230401</v>
      </c>
      <c r="B1847" s="30" t="s">
        <v>58</v>
      </c>
      <c r="C1847" s="73" t="s">
        <v>1790</v>
      </c>
      <c r="D1847" s="44" t="s">
        <v>1790</v>
      </c>
      <c r="E1847" s="77">
        <v>450</v>
      </c>
      <c r="F1847" s="39">
        <v>613</v>
      </c>
      <c r="G1847" s="39">
        <f t="shared" si="38"/>
        <v>163</v>
      </c>
      <c r="H1847" s="39">
        <v>45</v>
      </c>
      <c r="I1847" s="39">
        <f t="shared" si="39"/>
        <v>568</v>
      </c>
      <c r="J1847" s="75">
        <v>0.92659999999999998</v>
      </c>
      <c r="K1847" s="81">
        <v>600</v>
      </c>
      <c r="L1847" s="56"/>
      <c r="M1847" s="34">
        <f t="shared" si="40"/>
        <v>45</v>
      </c>
      <c r="N1847" s="34">
        <f t="shared" si="41"/>
        <v>555</v>
      </c>
      <c r="O1847" s="36">
        <f t="shared" si="37"/>
        <v>0.92500000000000004</v>
      </c>
    </row>
    <row r="1848" spans="1:15" x14ac:dyDescent="0.25">
      <c r="A1848" s="39">
        <v>230402</v>
      </c>
      <c r="B1848" s="30" t="s">
        <v>58</v>
      </c>
      <c r="C1848" s="73" t="s">
        <v>1790</v>
      </c>
      <c r="D1848" s="44" t="s">
        <v>1878</v>
      </c>
      <c r="E1848" s="77">
        <v>281</v>
      </c>
      <c r="F1848" s="39">
        <v>310</v>
      </c>
      <c r="G1848" s="39">
        <f t="shared" si="38"/>
        <v>29</v>
      </c>
      <c r="H1848" s="39">
        <v>93</v>
      </c>
      <c r="I1848" s="39">
        <f t="shared" si="39"/>
        <v>217</v>
      </c>
      <c r="J1848" s="75">
        <v>0</v>
      </c>
      <c r="K1848" s="29">
        <v>304</v>
      </c>
      <c r="L1848" s="56"/>
      <c r="M1848" s="34">
        <f t="shared" si="40"/>
        <v>93</v>
      </c>
      <c r="N1848" s="34">
        <f t="shared" si="41"/>
        <v>211</v>
      </c>
      <c r="O1848" s="36">
        <f t="shared" si="37"/>
        <v>0.69407894736842102</v>
      </c>
    </row>
    <row r="1849" spans="1:15" x14ac:dyDescent="0.25">
      <c r="A1849" s="39">
        <v>230403</v>
      </c>
      <c r="B1849" s="30" t="s">
        <v>58</v>
      </c>
      <c r="C1849" s="73" t="s">
        <v>1790</v>
      </c>
      <c r="D1849" s="44" t="s">
        <v>1792</v>
      </c>
      <c r="E1849" s="77">
        <v>227</v>
      </c>
      <c r="F1849" s="39">
        <v>234</v>
      </c>
      <c r="G1849" s="39">
        <f t="shared" si="38"/>
        <v>7</v>
      </c>
      <c r="H1849" s="39">
        <v>187</v>
      </c>
      <c r="I1849" s="39">
        <f t="shared" si="39"/>
        <v>47</v>
      </c>
      <c r="J1849" s="75">
        <v>0.2009</v>
      </c>
      <c r="K1849" s="37">
        <v>222</v>
      </c>
      <c r="L1849" s="56"/>
      <c r="M1849" s="34">
        <f t="shared" si="40"/>
        <v>187</v>
      </c>
      <c r="N1849" s="34">
        <f t="shared" si="41"/>
        <v>35</v>
      </c>
      <c r="O1849" s="36">
        <f t="shared" si="37"/>
        <v>0.15765765765765766</v>
      </c>
    </row>
    <row r="1850" spans="1:15" x14ac:dyDescent="0.25">
      <c r="A1850" s="39">
        <v>230404</v>
      </c>
      <c r="B1850" s="30" t="s">
        <v>58</v>
      </c>
      <c r="C1850" s="73" t="s">
        <v>1790</v>
      </c>
      <c r="D1850" s="44" t="s">
        <v>1793</v>
      </c>
      <c r="E1850" s="77">
        <v>162</v>
      </c>
      <c r="F1850" s="39">
        <v>332</v>
      </c>
      <c r="G1850" s="39">
        <f t="shared" si="38"/>
        <v>170</v>
      </c>
      <c r="H1850" s="39">
        <v>140</v>
      </c>
      <c r="I1850" s="39">
        <f t="shared" si="39"/>
        <v>192</v>
      </c>
      <c r="J1850" s="75">
        <v>0.57830000000000004</v>
      </c>
      <c r="K1850" s="81">
        <v>325</v>
      </c>
      <c r="L1850" s="56"/>
      <c r="M1850" s="34">
        <f t="shared" si="40"/>
        <v>140</v>
      </c>
      <c r="N1850" s="34">
        <f t="shared" si="41"/>
        <v>185</v>
      </c>
      <c r="O1850" s="36">
        <f t="shared" si="37"/>
        <v>0.56923076923076921</v>
      </c>
    </row>
    <row r="1851" spans="1:15" x14ac:dyDescent="0.25">
      <c r="A1851" s="39">
        <v>230405</v>
      </c>
      <c r="B1851" s="30" t="s">
        <v>58</v>
      </c>
      <c r="C1851" s="73" t="s">
        <v>1790</v>
      </c>
      <c r="D1851" s="44" t="s">
        <v>1794</v>
      </c>
      <c r="E1851" s="77">
        <v>350</v>
      </c>
      <c r="F1851" s="39">
        <v>348</v>
      </c>
      <c r="G1851" s="39">
        <f t="shared" si="38"/>
        <v>-2</v>
      </c>
      <c r="H1851" s="39">
        <v>286</v>
      </c>
      <c r="I1851" s="39">
        <f t="shared" si="39"/>
        <v>62</v>
      </c>
      <c r="J1851" s="75">
        <v>0.1782</v>
      </c>
      <c r="K1851" s="29">
        <v>347</v>
      </c>
      <c r="L1851" s="56"/>
      <c r="M1851" s="34">
        <f t="shared" si="40"/>
        <v>286</v>
      </c>
      <c r="N1851" s="34">
        <f t="shared" si="41"/>
        <v>61</v>
      </c>
      <c r="O1851" s="36">
        <f t="shared" si="37"/>
        <v>0.17579250720461095</v>
      </c>
    </row>
    <row r="1852" spans="1:15" x14ac:dyDescent="0.25">
      <c r="A1852" s="39">
        <v>230406</v>
      </c>
      <c r="B1852" s="30" t="s">
        <v>58</v>
      </c>
      <c r="C1852" s="73" t="s">
        <v>1790</v>
      </c>
      <c r="D1852" s="44" t="s">
        <v>1795</v>
      </c>
      <c r="E1852" s="77">
        <v>426</v>
      </c>
      <c r="F1852" s="39">
        <v>510</v>
      </c>
      <c r="G1852" s="39">
        <f t="shared" si="38"/>
        <v>84</v>
      </c>
      <c r="H1852" s="39">
        <v>297</v>
      </c>
      <c r="I1852" s="39">
        <f t="shared" si="39"/>
        <v>213</v>
      </c>
      <c r="J1852" s="75">
        <v>0.41760000000000003</v>
      </c>
      <c r="K1852" s="39">
        <v>488</v>
      </c>
      <c r="L1852" s="56"/>
      <c r="M1852" s="34">
        <f t="shared" si="40"/>
        <v>297</v>
      </c>
      <c r="N1852" s="34">
        <f t="shared" si="41"/>
        <v>191</v>
      </c>
      <c r="O1852" s="36">
        <f t="shared" si="37"/>
        <v>0.39139344262295084</v>
      </c>
    </row>
    <row r="1853" spans="1:15" x14ac:dyDescent="0.25">
      <c r="A1853" s="39">
        <v>230407</v>
      </c>
      <c r="B1853" s="30" t="s">
        <v>58</v>
      </c>
      <c r="C1853" s="73" t="s">
        <v>1790</v>
      </c>
      <c r="D1853" s="44" t="s">
        <v>1796</v>
      </c>
      <c r="E1853" s="77">
        <v>281</v>
      </c>
      <c r="F1853" s="39">
        <v>322</v>
      </c>
      <c r="G1853" s="39">
        <f t="shared" si="38"/>
        <v>41</v>
      </c>
      <c r="H1853" s="39">
        <v>158</v>
      </c>
      <c r="I1853" s="39">
        <f t="shared" si="39"/>
        <v>164</v>
      </c>
      <c r="J1853" s="75">
        <v>0.50929999999999997</v>
      </c>
      <c r="K1853" s="39">
        <v>312</v>
      </c>
      <c r="L1853" s="56"/>
      <c r="M1853" s="34">
        <f t="shared" si="40"/>
        <v>158</v>
      </c>
      <c r="N1853" s="34">
        <f t="shared" si="41"/>
        <v>154</v>
      </c>
      <c r="O1853" s="36">
        <f t="shared" si="37"/>
        <v>0.49358974358974361</v>
      </c>
    </row>
    <row r="1854" spans="1:15" x14ac:dyDescent="0.25">
      <c r="A1854" s="39">
        <v>230408</v>
      </c>
      <c r="B1854" s="30" t="s">
        <v>58</v>
      </c>
      <c r="C1854" s="73" t="s">
        <v>1790</v>
      </c>
      <c r="D1854" s="44" t="s">
        <v>1797</v>
      </c>
      <c r="E1854" s="77">
        <v>559</v>
      </c>
      <c r="F1854" s="39">
        <v>598</v>
      </c>
      <c r="G1854" s="39">
        <f t="shared" si="38"/>
        <v>39</v>
      </c>
      <c r="H1854" s="39">
        <v>333</v>
      </c>
      <c r="I1854" s="39">
        <f t="shared" si="39"/>
        <v>265</v>
      </c>
      <c r="J1854" s="75">
        <v>0.44309999999999999</v>
      </c>
      <c r="K1854" s="39">
        <v>582</v>
      </c>
      <c r="L1854" s="56"/>
      <c r="M1854" s="34">
        <f t="shared" si="40"/>
        <v>333</v>
      </c>
      <c r="N1854" s="34">
        <f t="shared" si="41"/>
        <v>249</v>
      </c>
      <c r="O1854" s="36">
        <f t="shared" si="37"/>
        <v>0.42783505154639173</v>
      </c>
    </row>
    <row r="1855" spans="1:15" x14ac:dyDescent="0.25">
      <c r="A1855" s="39">
        <v>240101</v>
      </c>
      <c r="B1855" s="30" t="s">
        <v>59</v>
      </c>
      <c r="C1855" s="73" t="s">
        <v>59</v>
      </c>
      <c r="D1855" s="44" t="s">
        <v>59</v>
      </c>
      <c r="E1855" s="77">
        <v>285</v>
      </c>
      <c r="F1855" s="39">
        <v>311</v>
      </c>
      <c r="G1855" s="39">
        <f t="shared" si="38"/>
        <v>26</v>
      </c>
      <c r="H1855" s="39">
        <v>270</v>
      </c>
      <c r="I1855" s="39">
        <f t="shared" si="39"/>
        <v>41</v>
      </c>
      <c r="J1855" s="75">
        <v>0</v>
      </c>
      <c r="K1855" s="39">
        <v>305</v>
      </c>
      <c r="L1855" s="56"/>
      <c r="M1855" s="34">
        <f t="shared" si="40"/>
        <v>270</v>
      </c>
      <c r="N1855" s="34">
        <f t="shared" si="41"/>
        <v>35</v>
      </c>
      <c r="O1855" s="36">
        <f t="shared" si="37"/>
        <v>0.11475409836065574</v>
      </c>
    </row>
    <row r="1856" spans="1:15" x14ac:dyDescent="0.25">
      <c r="A1856" s="39">
        <v>240102</v>
      </c>
      <c r="B1856" s="30" t="s">
        <v>59</v>
      </c>
      <c r="C1856" s="73" t="s">
        <v>59</v>
      </c>
      <c r="D1856" s="44" t="s">
        <v>1798</v>
      </c>
      <c r="E1856" s="78">
        <v>2173</v>
      </c>
      <c r="F1856" s="32">
        <v>2338</v>
      </c>
      <c r="G1856" s="32">
        <f t="shared" si="38"/>
        <v>165</v>
      </c>
      <c r="H1856" s="32">
        <v>1237</v>
      </c>
      <c r="I1856" s="32">
        <f t="shared" si="39"/>
        <v>1101</v>
      </c>
      <c r="J1856" s="75">
        <v>0</v>
      </c>
      <c r="K1856" s="32">
        <v>2362</v>
      </c>
      <c r="L1856" s="29">
        <v>0</v>
      </c>
      <c r="M1856" s="35">
        <f t="shared" si="40"/>
        <v>1237</v>
      </c>
      <c r="N1856" s="35">
        <f t="shared" si="41"/>
        <v>1125</v>
      </c>
      <c r="O1856" s="36">
        <f t="shared" si="37"/>
        <v>0.47629127857747672</v>
      </c>
    </row>
    <row r="1857" spans="1:15" x14ac:dyDescent="0.25">
      <c r="A1857" s="39">
        <v>240103</v>
      </c>
      <c r="B1857" s="30" t="s">
        <v>59</v>
      </c>
      <c r="C1857" s="73" t="s">
        <v>59</v>
      </c>
      <c r="D1857" s="44" t="s">
        <v>1799</v>
      </c>
      <c r="E1857" s="77">
        <v>440</v>
      </c>
      <c r="F1857" s="39">
        <v>494</v>
      </c>
      <c r="G1857" s="39">
        <f t="shared" si="38"/>
        <v>54</v>
      </c>
      <c r="H1857" s="39">
        <v>181</v>
      </c>
      <c r="I1857" s="39">
        <f t="shared" si="39"/>
        <v>313</v>
      </c>
      <c r="J1857" s="75">
        <v>0.63360000000000005</v>
      </c>
      <c r="K1857" s="39">
        <v>508</v>
      </c>
      <c r="L1857" s="29">
        <v>0</v>
      </c>
      <c r="M1857" s="34">
        <f t="shared" si="40"/>
        <v>181</v>
      </c>
      <c r="N1857" s="34">
        <f t="shared" si="41"/>
        <v>327</v>
      </c>
      <c r="O1857" s="36">
        <f t="shared" si="37"/>
        <v>0.64370078740157477</v>
      </c>
    </row>
    <row r="1858" spans="1:15" x14ac:dyDescent="0.25">
      <c r="A1858" s="39">
        <v>240104</v>
      </c>
      <c r="B1858" s="30" t="s">
        <v>59</v>
      </c>
      <c r="C1858" s="73" t="s">
        <v>59</v>
      </c>
      <c r="D1858" s="44" t="s">
        <v>1800</v>
      </c>
      <c r="E1858" s="78">
        <v>4105</v>
      </c>
      <c r="F1858" s="32">
        <v>4524</v>
      </c>
      <c r="G1858" s="32">
        <f t="shared" si="38"/>
        <v>419</v>
      </c>
      <c r="H1858" s="32">
        <v>2096</v>
      </c>
      <c r="I1858" s="32">
        <f t="shared" si="39"/>
        <v>2428</v>
      </c>
      <c r="J1858" s="75">
        <v>0.53669999999999995</v>
      </c>
      <c r="K1858" s="32">
        <v>4595</v>
      </c>
      <c r="L1858" s="56"/>
      <c r="M1858" s="35">
        <f t="shared" si="40"/>
        <v>2096</v>
      </c>
      <c r="N1858" s="35">
        <f t="shared" si="41"/>
        <v>2499</v>
      </c>
      <c r="O1858" s="36">
        <f t="shared" si="37"/>
        <v>0.54385201305767139</v>
      </c>
    </row>
    <row r="1859" spans="1:15" x14ac:dyDescent="0.25">
      <c r="A1859" s="39">
        <v>240105</v>
      </c>
      <c r="B1859" s="30" t="s">
        <v>59</v>
      </c>
      <c r="C1859" s="73" t="s">
        <v>59</v>
      </c>
      <c r="D1859" s="44" t="s">
        <v>1801</v>
      </c>
      <c r="E1859" s="78">
        <v>5914</v>
      </c>
      <c r="F1859" s="32">
        <v>6172</v>
      </c>
      <c r="G1859" s="32">
        <f t="shared" si="38"/>
        <v>258</v>
      </c>
      <c r="H1859" s="32">
        <v>2381</v>
      </c>
      <c r="I1859" s="32">
        <f t="shared" si="39"/>
        <v>3791</v>
      </c>
      <c r="J1859" s="75">
        <v>0.61419999999999997</v>
      </c>
      <c r="K1859" s="32">
        <v>6234</v>
      </c>
      <c r="L1859" s="29">
        <v>0</v>
      </c>
      <c r="M1859" s="35">
        <f t="shared" si="40"/>
        <v>2381</v>
      </c>
      <c r="N1859" s="35">
        <f t="shared" si="41"/>
        <v>3853</v>
      </c>
      <c r="O1859" s="36">
        <f t="shared" si="37"/>
        <v>0.61806223933269167</v>
      </c>
    </row>
    <row r="1860" spans="1:15" x14ac:dyDescent="0.25">
      <c r="A1860" s="39">
        <v>240106</v>
      </c>
      <c r="B1860" s="30" t="s">
        <v>59</v>
      </c>
      <c r="C1860" s="73" t="s">
        <v>59</v>
      </c>
      <c r="D1860" s="44" t="s">
        <v>1802</v>
      </c>
      <c r="E1860" s="78">
        <v>4616</v>
      </c>
      <c r="F1860" s="32">
        <v>4826</v>
      </c>
      <c r="G1860" s="32">
        <f t="shared" si="38"/>
        <v>210</v>
      </c>
      <c r="H1860" s="32">
        <v>2451</v>
      </c>
      <c r="I1860" s="32">
        <f t="shared" si="39"/>
        <v>2375</v>
      </c>
      <c r="J1860" s="75">
        <v>0.49209999999999998</v>
      </c>
      <c r="K1860" s="32">
        <v>4927</v>
      </c>
      <c r="L1860" s="56"/>
      <c r="M1860" s="35">
        <f t="shared" si="40"/>
        <v>2451</v>
      </c>
      <c r="N1860" s="35">
        <f t="shared" si="41"/>
        <v>2476</v>
      </c>
      <c r="O1860" s="36">
        <f t="shared" si="37"/>
        <v>0.50253704079561601</v>
      </c>
    </row>
    <row r="1861" spans="1:15" x14ac:dyDescent="0.25">
      <c r="A1861" s="39">
        <v>240201</v>
      </c>
      <c r="B1861" s="30" t="s">
        <v>59</v>
      </c>
      <c r="C1861" s="73" t="s">
        <v>1803</v>
      </c>
      <c r="D1861" s="44" t="s">
        <v>1804</v>
      </c>
      <c r="E1861" s="78">
        <v>2593</v>
      </c>
      <c r="F1861" s="32">
        <v>2733</v>
      </c>
      <c r="G1861" s="32">
        <f t="shared" si="38"/>
        <v>140</v>
      </c>
      <c r="H1861" s="32">
        <v>2030</v>
      </c>
      <c r="I1861" s="32">
        <f t="shared" si="39"/>
        <v>703</v>
      </c>
      <c r="J1861" s="75">
        <v>0.25719999999999998</v>
      </c>
      <c r="K1861" s="32">
        <v>2635</v>
      </c>
      <c r="L1861" s="56"/>
      <c r="M1861" s="35">
        <f t="shared" si="40"/>
        <v>2030</v>
      </c>
      <c r="N1861" s="35">
        <f t="shared" si="41"/>
        <v>605</v>
      </c>
      <c r="O1861" s="36">
        <f t="shared" si="37"/>
        <v>0.22960151802656548</v>
      </c>
    </row>
    <row r="1862" spans="1:15" x14ac:dyDescent="0.25">
      <c r="A1862" s="39">
        <v>240202</v>
      </c>
      <c r="B1862" s="30" t="s">
        <v>59</v>
      </c>
      <c r="C1862" s="73" t="s">
        <v>1803</v>
      </c>
      <c r="D1862" s="44" t="s">
        <v>1805</v>
      </c>
      <c r="E1862" s="78">
        <v>2307</v>
      </c>
      <c r="F1862" s="32">
        <v>2658</v>
      </c>
      <c r="G1862" s="32">
        <f t="shared" si="38"/>
        <v>351</v>
      </c>
      <c r="H1862" s="32">
        <v>1221</v>
      </c>
      <c r="I1862" s="32">
        <f t="shared" si="39"/>
        <v>1437</v>
      </c>
      <c r="J1862" s="75">
        <v>0.54059999999999997</v>
      </c>
      <c r="K1862" s="32">
        <v>2700</v>
      </c>
      <c r="L1862" s="56"/>
      <c r="M1862" s="35">
        <f t="shared" si="40"/>
        <v>1221</v>
      </c>
      <c r="N1862" s="35">
        <f t="shared" si="41"/>
        <v>1479</v>
      </c>
      <c r="O1862" s="36">
        <f t="shared" si="37"/>
        <v>0.54777777777777781</v>
      </c>
    </row>
    <row r="1863" spans="1:15" x14ac:dyDescent="0.25">
      <c r="A1863" s="39">
        <v>240203</v>
      </c>
      <c r="B1863" s="30" t="s">
        <v>59</v>
      </c>
      <c r="C1863" s="73" t="s">
        <v>1803</v>
      </c>
      <c r="D1863" s="44" t="s">
        <v>1806</v>
      </c>
      <c r="E1863" s="78">
        <v>1289</v>
      </c>
      <c r="F1863" s="32">
        <v>1596</v>
      </c>
      <c r="G1863" s="32">
        <f t="shared" si="38"/>
        <v>307</v>
      </c>
      <c r="H1863" s="39">
        <v>679</v>
      </c>
      <c r="I1863" s="32">
        <f t="shared" si="39"/>
        <v>917</v>
      </c>
      <c r="J1863" s="75">
        <v>0.5746</v>
      </c>
      <c r="K1863" s="32">
        <v>1659</v>
      </c>
      <c r="L1863" s="56"/>
      <c r="M1863" s="34">
        <f t="shared" si="40"/>
        <v>679</v>
      </c>
      <c r="N1863" s="35">
        <f t="shared" si="41"/>
        <v>980</v>
      </c>
      <c r="O1863" s="36">
        <f t="shared" si="37"/>
        <v>0.59071729957805907</v>
      </c>
    </row>
    <row r="1864" spans="1:15" x14ac:dyDescent="0.25">
      <c r="A1864" s="39">
        <v>240301</v>
      </c>
      <c r="B1864" s="30" t="s">
        <v>59</v>
      </c>
      <c r="C1864" s="73" t="s">
        <v>1807</v>
      </c>
      <c r="D1864" s="44" t="s">
        <v>1807</v>
      </c>
      <c r="E1864" s="77">
        <v>143</v>
      </c>
      <c r="F1864" s="39">
        <v>163</v>
      </c>
      <c r="G1864" s="39">
        <f t="shared" si="38"/>
        <v>20</v>
      </c>
      <c r="H1864" s="39">
        <v>10</v>
      </c>
      <c r="I1864" s="39">
        <f t="shared" si="39"/>
        <v>153</v>
      </c>
      <c r="J1864" s="75">
        <v>0.93869999999999998</v>
      </c>
      <c r="K1864" s="39">
        <v>166</v>
      </c>
      <c r="L1864" s="56"/>
      <c r="M1864" s="34">
        <f t="shared" si="40"/>
        <v>10</v>
      </c>
      <c r="N1864" s="34">
        <f t="shared" si="41"/>
        <v>156</v>
      </c>
      <c r="O1864" s="36">
        <f t="shared" si="37"/>
        <v>0.93975903614457834</v>
      </c>
    </row>
    <row r="1865" spans="1:15" x14ac:dyDescent="0.25">
      <c r="A1865" s="39">
        <v>240302</v>
      </c>
      <c r="B1865" s="30" t="s">
        <v>59</v>
      </c>
      <c r="C1865" s="73" t="s">
        <v>1807</v>
      </c>
      <c r="D1865" s="44" t="s">
        <v>1808</v>
      </c>
      <c r="E1865" s="78">
        <v>3690</v>
      </c>
      <c r="F1865" s="32">
        <v>4223</v>
      </c>
      <c r="G1865" s="32">
        <f t="shared" si="38"/>
        <v>533</v>
      </c>
      <c r="H1865" s="32">
        <v>2215</v>
      </c>
      <c r="I1865" s="32">
        <f t="shared" si="39"/>
        <v>2008</v>
      </c>
      <c r="J1865" s="75">
        <v>0.47549999999999998</v>
      </c>
      <c r="K1865" s="32">
        <v>4473</v>
      </c>
      <c r="L1865" s="29">
        <v>900</v>
      </c>
      <c r="M1865" s="35">
        <f t="shared" si="40"/>
        <v>3115</v>
      </c>
      <c r="N1865" s="35">
        <f t="shared" si="41"/>
        <v>1358</v>
      </c>
      <c r="O1865" s="36">
        <f t="shared" si="37"/>
        <v>0.30359937402190923</v>
      </c>
    </row>
    <row r="1866" spans="1:15" x14ac:dyDescent="0.25">
      <c r="A1866" s="39">
        <v>240303</v>
      </c>
      <c r="B1866" s="30" t="s">
        <v>59</v>
      </c>
      <c r="C1866" s="73" t="s">
        <v>1807</v>
      </c>
      <c r="D1866" s="44" t="s">
        <v>1809</v>
      </c>
      <c r="E1866" s="78">
        <v>3594</v>
      </c>
      <c r="F1866" s="32">
        <v>3991</v>
      </c>
      <c r="G1866" s="32">
        <f t="shared" si="38"/>
        <v>397</v>
      </c>
      <c r="H1866" s="32">
        <v>3268</v>
      </c>
      <c r="I1866" s="32">
        <f t="shared" si="39"/>
        <v>723</v>
      </c>
      <c r="J1866" s="75">
        <v>0.1812</v>
      </c>
      <c r="K1866" s="32">
        <v>4320</v>
      </c>
      <c r="L1866" s="56"/>
      <c r="M1866" s="35">
        <f t="shared" si="40"/>
        <v>3268</v>
      </c>
      <c r="N1866" s="35">
        <f t="shared" si="41"/>
        <v>1052</v>
      </c>
      <c r="O1866" s="36">
        <f t="shared" si="37"/>
        <v>0.24351851851851852</v>
      </c>
    </row>
    <row r="1867" spans="1:15" x14ac:dyDescent="0.25">
      <c r="A1867" s="39">
        <v>240304</v>
      </c>
      <c r="B1867" s="30" t="s">
        <v>59</v>
      </c>
      <c r="C1867" s="73" t="s">
        <v>1807</v>
      </c>
      <c r="D1867" s="44" t="s">
        <v>1810</v>
      </c>
      <c r="E1867" s="78">
        <v>3644</v>
      </c>
      <c r="F1867" s="32">
        <v>3853</v>
      </c>
      <c r="G1867" s="32">
        <f t="shared" si="38"/>
        <v>209</v>
      </c>
      <c r="H1867" s="32">
        <v>2668</v>
      </c>
      <c r="I1867" s="32">
        <f t="shared" si="39"/>
        <v>1185</v>
      </c>
      <c r="J1867" s="75">
        <v>0.30759999999999998</v>
      </c>
      <c r="K1867" s="32">
        <v>3762</v>
      </c>
      <c r="L1867" s="29">
        <v>0</v>
      </c>
      <c r="M1867" s="35">
        <f t="shared" si="40"/>
        <v>2668</v>
      </c>
      <c r="N1867" s="35">
        <f t="shared" si="41"/>
        <v>1094</v>
      </c>
      <c r="O1867" s="36">
        <f t="shared" si="37"/>
        <v>0.29080276448697501</v>
      </c>
    </row>
    <row r="1868" spans="1:15" x14ac:dyDescent="0.25">
      <c r="A1868" s="39">
        <v>250101</v>
      </c>
      <c r="B1868" s="30" t="s">
        <v>60</v>
      </c>
      <c r="C1868" s="73" t="s">
        <v>1811</v>
      </c>
      <c r="D1868" s="44" t="s">
        <v>1812</v>
      </c>
      <c r="E1868" s="78">
        <v>5467</v>
      </c>
      <c r="F1868" s="32">
        <v>5999</v>
      </c>
      <c r="G1868" s="32">
        <f t="shared" si="38"/>
        <v>532</v>
      </c>
      <c r="H1868" s="32">
        <v>2079</v>
      </c>
      <c r="I1868" s="32">
        <f t="shared" si="39"/>
        <v>3920</v>
      </c>
      <c r="J1868" s="75">
        <v>0</v>
      </c>
      <c r="K1868" s="32">
        <v>5760</v>
      </c>
      <c r="L1868" s="29">
        <v>0</v>
      </c>
      <c r="M1868" s="35">
        <f t="shared" si="40"/>
        <v>2079</v>
      </c>
      <c r="N1868" s="35">
        <f t="shared" si="41"/>
        <v>3681</v>
      </c>
      <c r="O1868" s="36">
        <f t="shared" si="37"/>
        <v>0.63906249999999998</v>
      </c>
    </row>
    <row r="1869" spans="1:15" x14ac:dyDescent="0.25">
      <c r="A1869" s="39">
        <v>250102</v>
      </c>
      <c r="B1869" s="30" t="s">
        <v>60</v>
      </c>
      <c r="C1869" s="73" t="s">
        <v>1811</v>
      </c>
      <c r="D1869" s="44" t="s">
        <v>1813</v>
      </c>
      <c r="E1869" s="78">
        <v>10708</v>
      </c>
      <c r="F1869" s="32">
        <v>12538</v>
      </c>
      <c r="G1869" s="32">
        <f t="shared" si="38"/>
        <v>1830</v>
      </c>
      <c r="H1869" s="32">
        <v>4449</v>
      </c>
      <c r="I1869" s="32">
        <f t="shared" si="39"/>
        <v>8089</v>
      </c>
      <c r="J1869" s="75">
        <v>0.6452</v>
      </c>
      <c r="K1869" s="32">
        <v>12871</v>
      </c>
      <c r="L1869" s="56"/>
      <c r="M1869" s="35">
        <f t="shared" si="40"/>
        <v>4449</v>
      </c>
      <c r="N1869" s="35">
        <f t="shared" si="41"/>
        <v>8422</v>
      </c>
      <c r="O1869" s="36">
        <f t="shared" si="37"/>
        <v>0.65433921218242563</v>
      </c>
    </row>
    <row r="1870" spans="1:15" x14ac:dyDescent="0.25">
      <c r="A1870" s="39">
        <v>250103</v>
      </c>
      <c r="B1870" s="30" t="s">
        <v>60</v>
      </c>
      <c r="C1870" s="73" t="s">
        <v>1811</v>
      </c>
      <c r="D1870" s="44" t="s">
        <v>1814</v>
      </c>
      <c r="E1870" s="78">
        <v>10180</v>
      </c>
      <c r="F1870" s="32">
        <v>12217</v>
      </c>
      <c r="G1870" s="32">
        <f t="shared" si="38"/>
        <v>2037</v>
      </c>
      <c r="H1870" s="32">
        <v>2051</v>
      </c>
      <c r="I1870" s="32">
        <f t="shared" si="39"/>
        <v>10166</v>
      </c>
      <c r="J1870" s="75">
        <v>0.83209999999999995</v>
      </c>
      <c r="K1870" s="32">
        <v>12350</v>
      </c>
      <c r="L1870" s="56"/>
      <c r="M1870" s="35">
        <f t="shared" si="40"/>
        <v>2051</v>
      </c>
      <c r="N1870" s="35">
        <f t="shared" si="41"/>
        <v>10299</v>
      </c>
      <c r="O1870" s="36">
        <f t="shared" si="37"/>
        <v>0.83392712550607284</v>
      </c>
    </row>
    <row r="1871" spans="1:15" x14ac:dyDescent="0.25">
      <c r="A1871" s="39">
        <v>250104</v>
      </c>
      <c r="B1871" s="30" t="s">
        <v>60</v>
      </c>
      <c r="C1871" s="73" t="s">
        <v>1811</v>
      </c>
      <c r="D1871" s="44" t="s">
        <v>1815</v>
      </c>
      <c r="E1871" s="78">
        <v>8678</v>
      </c>
      <c r="F1871" s="32">
        <v>9352</v>
      </c>
      <c r="G1871" s="32">
        <f t="shared" si="38"/>
        <v>674</v>
      </c>
      <c r="H1871" s="39">
        <v>439</v>
      </c>
      <c r="I1871" s="32">
        <f t="shared" si="39"/>
        <v>8913</v>
      </c>
      <c r="J1871" s="75">
        <v>0.95309999999999995</v>
      </c>
      <c r="K1871" s="32">
        <v>9339</v>
      </c>
      <c r="L1871" s="56"/>
      <c r="M1871" s="34">
        <f t="shared" si="40"/>
        <v>439</v>
      </c>
      <c r="N1871" s="35">
        <f t="shared" si="41"/>
        <v>8900</v>
      </c>
      <c r="O1871" s="36">
        <f t="shared" si="37"/>
        <v>0.95299282578434519</v>
      </c>
    </row>
    <row r="1872" spans="1:15" x14ac:dyDescent="0.25">
      <c r="A1872" s="39">
        <v>250105</v>
      </c>
      <c r="B1872" s="30" t="s">
        <v>60</v>
      </c>
      <c r="C1872" s="73" t="s">
        <v>1811</v>
      </c>
      <c r="D1872" s="44" t="s">
        <v>1816</v>
      </c>
      <c r="E1872" s="78">
        <v>10720</v>
      </c>
      <c r="F1872" s="32">
        <v>11953</v>
      </c>
      <c r="G1872" s="32">
        <f t="shared" si="38"/>
        <v>1233</v>
      </c>
      <c r="H1872" s="32">
        <v>5902</v>
      </c>
      <c r="I1872" s="32">
        <f t="shared" si="39"/>
        <v>6051</v>
      </c>
      <c r="J1872" s="75">
        <v>0</v>
      </c>
      <c r="K1872" s="32">
        <v>12184</v>
      </c>
      <c r="L1872" s="56"/>
      <c r="M1872" s="35">
        <f t="shared" si="40"/>
        <v>5902</v>
      </c>
      <c r="N1872" s="35">
        <f t="shared" si="41"/>
        <v>6282</v>
      </c>
      <c r="O1872" s="36">
        <f t="shared" si="37"/>
        <v>0.5155942219304005</v>
      </c>
    </row>
    <row r="1873" spans="1:15" x14ac:dyDescent="0.25">
      <c r="A1873" s="39">
        <v>250106</v>
      </c>
      <c r="B1873" s="30" t="s">
        <v>60</v>
      </c>
      <c r="C1873" s="73" t="s">
        <v>1811</v>
      </c>
      <c r="D1873" s="44" t="s">
        <v>1817</v>
      </c>
      <c r="E1873" s="78">
        <v>2450</v>
      </c>
      <c r="F1873" s="32">
        <v>2475</v>
      </c>
      <c r="G1873" s="32">
        <f t="shared" si="38"/>
        <v>25</v>
      </c>
      <c r="H1873" s="39">
        <v>328</v>
      </c>
      <c r="I1873" s="32">
        <f t="shared" si="39"/>
        <v>2147</v>
      </c>
      <c r="J1873" s="75">
        <v>0.86750000000000005</v>
      </c>
      <c r="K1873" s="32">
        <v>2234</v>
      </c>
      <c r="L1873" s="56"/>
      <c r="M1873" s="34">
        <f t="shared" si="40"/>
        <v>328</v>
      </c>
      <c r="N1873" s="35">
        <f t="shared" si="41"/>
        <v>1906</v>
      </c>
      <c r="O1873" s="36">
        <f t="shared" si="37"/>
        <v>0.85317815577439571</v>
      </c>
    </row>
    <row r="1874" spans="1:15" x14ac:dyDescent="0.25">
      <c r="A1874" s="39">
        <v>250107</v>
      </c>
      <c r="B1874" s="30" t="s">
        <v>60</v>
      </c>
      <c r="C1874" s="73" t="s">
        <v>1811</v>
      </c>
      <c r="D1874" s="44" t="s">
        <v>1818</v>
      </c>
      <c r="E1874" s="78">
        <v>1893</v>
      </c>
      <c r="F1874" s="32">
        <v>2082</v>
      </c>
      <c r="G1874" s="32">
        <f t="shared" si="38"/>
        <v>189</v>
      </c>
      <c r="H1874" s="39">
        <v>880</v>
      </c>
      <c r="I1874" s="32">
        <f t="shared" si="39"/>
        <v>1202</v>
      </c>
      <c r="J1874" s="75">
        <v>0</v>
      </c>
      <c r="K1874" s="32">
        <v>2006</v>
      </c>
      <c r="L1874" s="29">
        <v>0</v>
      </c>
      <c r="M1874" s="34">
        <f t="shared" si="40"/>
        <v>880</v>
      </c>
      <c r="N1874" s="35">
        <f t="shared" si="41"/>
        <v>1126</v>
      </c>
      <c r="O1874" s="36">
        <f t="shared" si="37"/>
        <v>0.56131605184446665</v>
      </c>
    </row>
    <row r="1875" spans="1:15" x14ac:dyDescent="0.25">
      <c r="A1875" s="39">
        <v>250201</v>
      </c>
      <c r="B1875" s="30" t="s">
        <v>60</v>
      </c>
      <c r="C1875" s="73" t="s">
        <v>1819</v>
      </c>
      <c r="D1875" s="44" t="s">
        <v>1820</v>
      </c>
      <c r="E1875" s="78">
        <v>19307</v>
      </c>
      <c r="F1875" s="32">
        <v>22961</v>
      </c>
      <c r="G1875" s="32">
        <f t="shared" si="38"/>
        <v>3654</v>
      </c>
      <c r="H1875" s="32">
        <v>1627</v>
      </c>
      <c r="I1875" s="32">
        <f t="shared" si="39"/>
        <v>21334</v>
      </c>
      <c r="J1875" s="75">
        <v>0.92910000000000004</v>
      </c>
      <c r="K1875" s="32">
        <v>23376</v>
      </c>
      <c r="L1875" s="29">
        <v>0</v>
      </c>
      <c r="M1875" s="35">
        <f t="shared" si="40"/>
        <v>1627</v>
      </c>
      <c r="N1875" s="35">
        <f t="shared" si="41"/>
        <v>21749</v>
      </c>
      <c r="O1875" s="36">
        <f t="shared" si="37"/>
        <v>0.93039869952087606</v>
      </c>
    </row>
    <row r="1876" spans="1:15" x14ac:dyDescent="0.25">
      <c r="A1876" s="39">
        <v>250202</v>
      </c>
      <c r="B1876" s="30" t="s">
        <v>60</v>
      </c>
      <c r="C1876" s="73" t="s">
        <v>1819</v>
      </c>
      <c r="D1876" s="44" t="s">
        <v>1821</v>
      </c>
      <c r="E1876" s="78">
        <v>3485</v>
      </c>
      <c r="F1876" s="32">
        <v>4448</v>
      </c>
      <c r="G1876" s="32">
        <f t="shared" si="38"/>
        <v>963</v>
      </c>
      <c r="H1876" s="39">
        <v>764</v>
      </c>
      <c r="I1876" s="32">
        <f t="shared" si="39"/>
        <v>3684</v>
      </c>
      <c r="J1876" s="75">
        <v>0.82820000000000005</v>
      </c>
      <c r="K1876" s="32">
        <v>4514</v>
      </c>
      <c r="L1876" s="56"/>
      <c r="M1876" s="34">
        <f t="shared" si="40"/>
        <v>764</v>
      </c>
      <c r="N1876" s="35">
        <f t="shared" si="41"/>
        <v>3750</v>
      </c>
      <c r="O1876" s="36">
        <f t="shared" si="37"/>
        <v>0.83074878156845366</v>
      </c>
    </row>
    <row r="1877" spans="1:15" x14ac:dyDescent="0.25">
      <c r="A1877" s="39">
        <v>250203</v>
      </c>
      <c r="B1877" s="30" t="s">
        <v>60</v>
      </c>
      <c r="C1877" s="73" t="s">
        <v>1819</v>
      </c>
      <c r="D1877" s="44" t="s">
        <v>1822</v>
      </c>
      <c r="E1877" s="78">
        <v>5984</v>
      </c>
      <c r="F1877" s="32">
        <v>7230</v>
      </c>
      <c r="G1877" s="32">
        <f t="shared" si="38"/>
        <v>1246</v>
      </c>
      <c r="H1877" s="32">
        <v>1155</v>
      </c>
      <c r="I1877" s="32">
        <f t="shared" si="39"/>
        <v>6075</v>
      </c>
      <c r="J1877" s="75">
        <v>0</v>
      </c>
      <c r="K1877" s="32">
        <v>7226</v>
      </c>
      <c r="L1877" s="56"/>
      <c r="M1877" s="35">
        <f t="shared" si="40"/>
        <v>1155</v>
      </c>
      <c r="N1877" s="35">
        <f t="shared" si="41"/>
        <v>6071</v>
      </c>
      <c r="O1877" s="36">
        <f t="shared" si="37"/>
        <v>0.84016053141433711</v>
      </c>
    </row>
    <row r="1878" spans="1:15" x14ac:dyDescent="0.25">
      <c r="A1878" s="39">
        <v>250204</v>
      </c>
      <c r="B1878" s="30" t="s">
        <v>60</v>
      </c>
      <c r="C1878" s="73" t="s">
        <v>1819</v>
      </c>
      <c r="D1878" s="44" t="s">
        <v>1823</v>
      </c>
      <c r="E1878" s="78">
        <v>1897</v>
      </c>
      <c r="F1878" s="32">
        <v>2359</v>
      </c>
      <c r="G1878" s="32">
        <f t="shared" si="38"/>
        <v>462</v>
      </c>
      <c r="H1878" s="39">
        <v>132</v>
      </c>
      <c r="I1878" s="32">
        <f t="shared" si="39"/>
        <v>2227</v>
      </c>
      <c r="J1878" s="75">
        <v>0.94399999999999995</v>
      </c>
      <c r="K1878" s="32">
        <v>2435</v>
      </c>
      <c r="L1878" s="56"/>
      <c r="M1878" s="34">
        <f t="shared" si="40"/>
        <v>132</v>
      </c>
      <c r="N1878" s="35">
        <f t="shared" si="41"/>
        <v>2303</v>
      </c>
      <c r="O1878" s="36">
        <f t="shared" si="37"/>
        <v>0.94579055441478443</v>
      </c>
    </row>
    <row r="1879" spans="1:15" x14ac:dyDescent="0.25">
      <c r="A1879" s="39">
        <v>250301</v>
      </c>
      <c r="B1879" s="30" t="s">
        <v>60</v>
      </c>
      <c r="C1879" s="73" t="s">
        <v>1824</v>
      </c>
      <c r="D1879" s="44" t="s">
        <v>1824</v>
      </c>
      <c r="E1879" s="78">
        <v>11736</v>
      </c>
      <c r="F1879" s="32">
        <v>14979</v>
      </c>
      <c r="G1879" s="32">
        <f t="shared" si="38"/>
        <v>3243</v>
      </c>
      <c r="H1879" s="32">
        <v>5994</v>
      </c>
      <c r="I1879" s="32">
        <f t="shared" si="39"/>
        <v>8985</v>
      </c>
      <c r="J1879" s="75">
        <v>0</v>
      </c>
      <c r="K1879" s="32">
        <v>15462</v>
      </c>
      <c r="L1879" s="29">
        <v>0</v>
      </c>
      <c r="M1879" s="35">
        <f t="shared" si="40"/>
        <v>5994</v>
      </c>
      <c r="N1879" s="35">
        <f t="shared" si="41"/>
        <v>9468</v>
      </c>
      <c r="O1879" s="36">
        <f t="shared" si="37"/>
        <v>0.61233993015133881</v>
      </c>
    </row>
    <row r="1880" spans="1:15" x14ac:dyDescent="0.25">
      <c r="A1880" s="39">
        <v>250302</v>
      </c>
      <c r="B1880" s="30" t="s">
        <v>60</v>
      </c>
      <c r="C1880" s="73" t="s">
        <v>1824</v>
      </c>
      <c r="D1880" s="44" t="s">
        <v>1879</v>
      </c>
      <c r="E1880" s="78">
        <v>4038</v>
      </c>
      <c r="F1880" s="32">
        <v>4680</v>
      </c>
      <c r="G1880" s="32">
        <f t="shared" si="38"/>
        <v>642</v>
      </c>
      <c r="H1880" s="39">
        <v>768</v>
      </c>
      <c r="I1880" s="32">
        <f t="shared" si="39"/>
        <v>3912</v>
      </c>
      <c r="J1880" s="75">
        <v>0</v>
      </c>
      <c r="K1880" s="32">
        <v>4726</v>
      </c>
      <c r="L1880" s="56"/>
      <c r="M1880" s="34">
        <f t="shared" si="40"/>
        <v>768</v>
      </c>
      <c r="N1880" s="35">
        <f t="shared" si="41"/>
        <v>3958</v>
      </c>
      <c r="O1880" s="36">
        <f t="shared" si="37"/>
        <v>0.83749471011426158</v>
      </c>
    </row>
    <row r="1881" spans="1:15" x14ac:dyDescent="0.25">
      <c r="A1881" s="39">
        <v>250303</v>
      </c>
      <c r="B1881" s="30" t="s">
        <v>60</v>
      </c>
      <c r="C1881" s="73" t="s">
        <v>1824</v>
      </c>
      <c r="D1881" s="44" t="s">
        <v>1826</v>
      </c>
      <c r="E1881" s="78">
        <v>3888</v>
      </c>
      <c r="F1881" s="32">
        <v>4603</v>
      </c>
      <c r="G1881" s="32">
        <f t="shared" si="38"/>
        <v>715</v>
      </c>
      <c r="H1881" s="32">
        <v>2489</v>
      </c>
      <c r="I1881" s="32">
        <f t="shared" si="39"/>
        <v>2114</v>
      </c>
      <c r="J1881" s="75">
        <v>0</v>
      </c>
      <c r="K1881" s="32">
        <v>4472</v>
      </c>
      <c r="L1881" s="56"/>
      <c r="M1881" s="35">
        <f t="shared" si="40"/>
        <v>2489</v>
      </c>
      <c r="N1881" s="35">
        <f t="shared" si="41"/>
        <v>1983</v>
      </c>
      <c r="O1881" s="36">
        <f t="shared" si="37"/>
        <v>0.44342576028622538</v>
      </c>
    </row>
    <row r="1882" spans="1:15" x14ac:dyDescent="0.25">
      <c r="A1882" s="39">
        <v>250304</v>
      </c>
      <c r="B1882" s="30" t="s">
        <v>60</v>
      </c>
      <c r="C1882" s="73" t="s">
        <v>1824</v>
      </c>
      <c r="D1882" s="44" t="s">
        <v>1880</v>
      </c>
      <c r="E1882" s="78">
        <v>3759</v>
      </c>
      <c r="F1882" s="32">
        <v>5039</v>
      </c>
      <c r="G1882" s="32">
        <f t="shared" si="38"/>
        <v>1280</v>
      </c>
      <c r="H1882" s="32">
        <v>1304</v>
      </c>
      <c r="I1882" s="32">
        <f t="shared" si="39"/>
        <v>3735</v>
      </c>
      <c r="J1882" s="75">
        <v>0.74119999999999997</v>
      </c>
      <c r="K1882" s="32">
        <v>5227</v>
      </c>
      <c r="L1882" s="56"/>
      <c r="M1882" s="35">
        <f t="shared" si="40"/>
        <v>1304</v>
      </c>
      <c r="N1882" s="35">
        <f t="shared" si="41"/>
        <v>3923</v>
      </c>
      <c r="O1882" s="36">
        <f t="shared" si="37"/>
        <v>0.75052611440596906</v>
      </c>
    </row>
    <row r="1883" spans="1:15" x14ac:dyDescent="0.25">
      <c r="A1883" s="39">
        <v>250305</v>
      </c>
      <c r="B1883" s="30" t="s">
        <v>60</v>
      </c>
      <c r="C1883" s="73" t="s">
        <v>1824</v>
      </c>
      <c r="D1883" s="44" t="s">
        <v>1881</v>
      </c>
      <c r="E1883" s="78">
        <v>1171</v>
      </c>
      <c r="F1883" s="32">
        <v>1294</v>
      </c>
      <c r="G1883" s="32">
        <f t="shared" si="38"/>
        <v>123</v>
      </c>
      <c r="H1883" s="39">
        <v>469</v>
      </c>
      <c r="I1883" s="32">
        <f t="shared" si="39"/>
        <v>825</v>
      </c>
      <c r="J1883" s="75">
        <v>0.63759999999999994</v>
      </c>
      <c r="K1883" s="32">
        <v>1174</v>
      </c>
      <c r="L1883" s="56"/>
      <c r="M1883" s="34">
        <f t="shared" si="40"/>
        <v>469</v>
      </c>
      <c r="N1883" s="35">
        <f t="shared" si="41"/>
        <v>705</v>
      </c>
      <c r="O1883" s="36">
        <f t="shared" si="37"/>
        <v>0.60051107325383302</v>
      </c>
    </row>
    <row r="1884" spans="1:15" x14ac:dyDescent="0.25">
      <c r="A1884" s="39">
        <v>250401</v>
      </c>
      <c r="B1884" s="30" t="s">
        <v>60</v>
      </c>
      <c r="C1884" s="73" t="s">
        <v>1829</v>
      </c>
      <c r="D1884" s="44" t="s">
        <v>1829</v>
      </c>
      <c r="E1884" s="78">
        <v>2680</v>
      </c>
      <c r="F1884" s="32">
        <v>3317</v>
      </c>
      <c r="G1884" s="32">
        <f t="shared" si="38"/>
        <v>637</v>
      </c>
      <c r="H1884" s="32">
        <v>1197</v>
      </c>
      <c r="I1884" s="32">
        <f t="shared" si="39"/>
        <v>2120</v>
      </c>
      <c r="J1884" s="75">
        <v>0.6391</v>
      </c>
      <c r="K1884" s="32">
        <v>3284</v>
      </c>
      <c r="L1884" s="56"/>
      <c r="M1884" s="35">
        <f t="shared" si="40"/>
        <v>1197</v>
      </c>
      <c r="N1884" s="35">
        <f t="shared" si="41"/>
        <v>2087</v>
      </c>
      <c r="O1884" s="36">
        <f t="shared" si="37"/>
        <v>0.63550548112058469</v>
      </c>
    </row>
  </sheetData>
  <autoFilter ref="A10:O1884"/>
  <customSheetViews>
    <customSheetView guid="{9AB61B3D-962A-450E-A7BF-6485216DD114}" filter="1" showAutoFilter="1">
      <pageMargins left="0.7" right="0.7" top="0.75" bottom="0.75" header="0.3" footer="0.3"/>
      <autoFilter ref="A10:K1884"/>
      <extLst>
        <ext uri="GoogleSheetsCustomDataVersion1">
          <go:sheetsCustomData xmlns:go="http://customooxmlschemas.google.com/" filterViewId="919443973"/>
        </ext>
      </extLst>
    </customSheetView>
  </customSheetViews>
  <mergeCells count="14">
    <mergeCell ref="K8:K9"/>
    <mergeCell ref="L8:O8"/>
    <mergeCell ref="A1:O1"/>
    <mergeCell ref="A3:B3"/>
    <mergeCell ref="C3:O3"/>
    <mergeCell ref="A4:B4"/>
    <mergeCell ref="C4:O4"/>
    <mergeCell ref="C5:O5"/>
    <mergeCell ref="C6:O6"/>
    <mergeCell ref="A5:B5"/>
    <mergeCell ref="A8:A9"/>
    <mergeCell ref="B8:E8"/>
    <mergeCell ref="F8:F9"/>
    <mergeCell ref="G8:J8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1000"/>
  <sheetViews>
    <sheetView workbookViewId="0"/>
  </sheetViews>
  <sheetFormatPr baseColWidth="10" defaultColWidth="12.625" defaultRowHeight="15" customHeight="1" x14ac:dyDescent="0.2"/>
  <cols>
    <col min="1" max="1" width="10" customWidth="1"/>
    <col min="2" max="2" width="10.125" customWidth="1"/>
    <col min="3" max="3" width="17" customWidth="1"/>
    <col min="4" max="4" width="24.375" customWidth="1"/>
    <col min="5" max="5" width="5.75" customWidth="1"/>
    <col min="6" max="12" width="10" customWidth="1"/>
    <col min="13" max="13" width="6.625" hidden="1" customWidth="1"/>
    <col min="14" max="14" width="6" hidden="1" customWidth="1"/>
    <col min="15" max="15" width="5.75" hidden="1" customWidth="1"/>
    <col min="16" max="16" width="6.5" hidden="1" customWidth="1"/>
    <col min="17" max="17" width="5.875" hidden="1" customWidth="1"/>
    <col min="18" max="18" width="3" hidden="1" customWidth="1"/>
    <col min="19" max="19" width="10" hidden="1" customWidth="1"/>
    <col min="20" max="20" width="3" customWidth="1"/>
    <col min="21" max="22" width="10" customWidth="1"/>
    <col min="23" max="27" width="10" hidden="1" customWidth="1"/>
    <col min="28" max="28" width="3.625" hidden="1" customWidth="1"/>
    <col min="29" max="29" width="10" hidden="1" customWidth="1"/>
    <col min="30" max="33" width="7.375" hidden="1" customWidth="1"/>
  </cols>
  <sheetData>
    <row r="1" spans="1:33" x14ac:dyDescent="0.25">
      <c r="B1" s="115"/>
      <c r="C1" s="116"/>
      <c r="D1" s="115"/>
      <c r="E1" s="115"/>
      <c r="F1" s="117"/>
      <c r="G1" s="2"/>
      <c r="H1" s="117"/>
      <c r="I1" s="117"/>
      <c r="J1" s="2"/>
      <c r="K1" s="117"/>
      <c r="L1" s="2"/>
      <c r="M1" s="118"/>
      <c r="N1" s="118"/>
      <c r="O1" s="118"/>
      <c r="P1" s="118"/>
      <c r="Q1" s="118"/>
      <c r="R1" s="118"/>
      <c r="S1" s="119"/>
      <c r="T1" s="2"/>
      <c r="U1" s="2"/>
      <c r="V1" s="2"/>
      <c r="W1" s="2"/>
      <c r="X1" s="2"/>
      <c r="Y1" s="2"/>
      <c r="Z1" s="2"/>
      <c r="AA1" s="2"/>
      <c r="AB1" s="2"/>
      <c r="AD1" s="120"/>
      <c r="AE1" s="120"/>
      <c r="AF1" s="120"/>
      <c r="AG1" s="120"/>
    </row>
    <row r="2" spans="1:33" ht="15.75" x14ac:dyDescent="0.25">
      <c r="B2" s="115"/>
      <c r="C2" s="121" t="s">
        <v>1887</v>
      </c>
      <c r="D2" s="115"/>
      <c r="E2" s="115"/>
      <c r="F2" s="117"/>
      <c r="G2" s="2"/>
      <c r="H2" s="117"/>
      <c r="I2" s="117"/>
      <c r="J2" s="2"/>
      <c r="K2" s="117"/>
      <c r="L2" s="2"/>
      <c r="M2" s="118"/>
      <c r="N2" s="118"/>
      <c r="O2" s="118"/>
      <c r="P2" s="118"/>
      <c r="Q2" s="118"/>
      <c r="R2" s="118"/>
      <c r="S2" s="119"/>
      <c r="T2" s="2"/>
      <c r="U2" s="2"/>
      <c r="V2" s="2"/>
      <c r="W2" s="2"/>
      <c r="X2" s="2"/>
      <c r="Y2" s="2"/>
      <c r="Z2" s="2"/>
      <c r="AA2" s="2"/>
      <c r="AB2" s="2"/>
      <c r="AD2" s="120"/>
      <c r="AE2" s="120"/>
      <c r="AF2" s="120"/>
      <c r="AG2" s="120"/>
    </row>
    <row r="3" spans="1:33" x14ac:dyDescent="0.25">
      <c r="B3" s="115"/>
      <c r="C3" s="116"/>
      <c r="D3" s="115"/>
      <c r="E3" s="115"/>
      <c r="F3" s="117"/>
      <c r="G3" s="2"/>
      <c r="H3" s="117"/>
      <c r="I3" s="117"/>
      <c r="J3" s="2"/>
      <c r="K3" s="117"/>
      <c r="L3" s="2"/>
      <c r="M3" s="118"/>
      <c r="N3" s="118"/>
      <c r="O3" s="118"/>
      <c r="P3" s="118"/>
      <c r="Q3" s="118"/>
      <c r="R3" s="118"/>
      <c r="S3" s="2"/>
      <c r="T3" s="2"/>
      <c r="U3" s="2"/>
      <c r="V3" s="2"/>
      <c r="W3" s="2"/>
      <c r="X3" s="2"/>
      <c r="Y3" s="2"/>
      <c r="Z3" s="2"/>
      <c r="AA3" s="2"/>
      <c r="AB3" s="2"/>
      <c r="AD3" s="120"/>
      <c r="AE3" s="120"/>
      <c r="AF3" s="120"/>
      <c r="AG3" s="120"/>
    </row>
    <row r="4" spans="1:33" x14ac:dyDescent="0.25">
      <c r="B4" s="122"/>
      <c r="C4" s="116"/>
      <c r="D4" s="122"/>
      <c r="E4" s="122"/>
      <c r="F4" s="122"/>
      <c r="G4" s="122"/>
      <c r="H4" s="122"/>
      <c r="I4" s="402" t="s">
        <v>1888</v>
      </c>
      <c r="J4" s="375"/>
      <c r="K4" s="375"/>
      <c r="L4" s="375"/>
      <c r="M4" s="375"/>
      <c r="N4" s="375"/>
      <c r="O4" s="375"/>
      <c r="P4" s="375"/>
      <c r="Q4" s="376"/>
      <c r="R4" s="2"/>
      <c r="S4" s="2"/>
      <c r="T4" s="2"/>
      <c r="U4" s="396" t="s">
        <v>1889</v>
      </c>
      <c r="V4" s="375"/>
      <c r="W4" s="375"/>
      <c r="X4" s="375"/>
      <c r="Y4" s="375"/>
      <c r="Z4" s="375"/>
      <c r="AA4" s="376"/>
      <c r="AB4" s="2"/>
      <c r="AD4" s="398" t="s">
        <v>1890</v>
      </c>
      <c r="AE4" s="375"/>
      <c r="AF4" s="375"/>
      <c r="AG4" s="376"/>
    </row>
    <row r="5" spans="1:33" ht="24.75" customHeight="1" x14ac:dyDescent="0.25">
      <c r="B5" s="399" t="s">
        <v>1891</v>
      </c>
      <c r="C5" s="400" t="s">
        <v>1884</v>
      </c>
      <c r="D5" s="399" t="s">
        <v>1892</v>
      </c>
      <c r="E5" s="401" t="s">
        <v>1893</v>
      </c>
      <c r="F5" s="123" t="s">
        <v>1894</v>
      </c>
      <c r="G5" s="399" t="s">
        <v>1895</v>
      </c>
      <c r="H5" s="399" t="s">
        <v>1896</v>
      </c>
      <c r="I5" s="123" t="s">
        <v>1894</v>
      </c>
      <c r="J5" s="399" t="s">
        <v>1895</v>
      </c>
      <c r="K5" s="399" t="s">
        <v>1896</v>
      </c>
      <c r="L5" s="399" t="s">
        <v>1897</v>
      </c>
      <c r="M5" s="402" t="s">
        <v>1898</v>
      </c>
      <c r="N5" s="375"/>
      <c r="O5" s="375"/>
      <c r="P5" s="375"/>
      <c r="Q5" s="376"/>
      <c r="R5" s="2"/>
      <c r="S5" s="399" t="s">
        <v>1899</v>
      </c>
      <c r="T5" s="2"/>
      <c r="U5" s="124" t="s">
        <v>1900</v>
      </c>
      <c r="V5" s="124" t="s">
        <v>1885</v>
      </c>
      <c r="W5" s="125"/>
      <c r="X5" s="125"/>
      <c r="Y5" s="397" t="s">
        <v>1901</v>
      </c>
      <c r="Z5" s="375"/>
      <c r="AA5" s="376"/>
      <c r="AB5" s="2"/>
      <c r="AD5" s="126" t="s">
        <v>1895</v>
      </c>
      <c r="AE5" s="127" t="s">
        <v>1902</v>
      </c>
      <c r="AF5" s="126" t="s">
        <v>1895</v>
      </c>
      <c r="AG5" s="127" t="s">
        <v>1903</v>
      </c>
    </row>
    <row r="6" spans="1:33" ht="19.5" customHeight="1" x14ac:dyDescent="0.25">
      <c r="B6" s="389"/>
      <c r="C6" s="389"/>
      <c r="D6" s="389"/>
      <c r="E6" s="389"/>
      <c r="F6" s="123">
        <v>2017</v>
      </c>
      <c r="G6" s="389"/>
      <c r="H6" s="389"/>
      <c r="I6" s="123">
        <v>2018</v>
      </c>
      <c r="J6" s="389"/>
      <c r="K6" s="389"/>
      <c r="L6" s="389"/>
      <c r="M6" s="123">
        <v>2018</v>
      </c>
      <c r="N6" s="123">
        <v>2019</v>
      </c>
      <c r="O6" s="123">
        <v>2020</v>
      </c>
      <c r="P6" s="123" t="s">
        <v>1904</v>
      </c>
      <c r="Q6" s="123">
        <v>2022</v>
      </c>
      <c r="R6" s="2"/>
      <c r="S6" s="389"/>
      <c r="T6" s="2"/>
      <c r="U6" s="124">
        <v>2018</v>
      </c>
      <c r="V6" s="124">
        <v>2018</v>
      </c>
      <c r="W6" s="124">
        <v>2018</v>
      </c>
      <c r="X6" s="124">
        <v>2019</v>
      </c>
      <c r="Y6" s="124" t="s">
        <v>1905</v>
      </c>
      <c r="Z6" s="124" t="s">
        <v>1906</v>
      </c>
      <c r="AA6" s="124" t="s">
        <v>1907</v>
      </c>
      <c r="AB6" s="2"/>
      <c r="AD6" s="120"/>
      <c r="AE6" s="128">
        <f>+P8-AE8</f>
        <v>3.1028888330073698</v>
      </c>
      <c r="AF6" s="120"/>
      <c r="AG6" s="128">
        <f>+Q8-AG8</f>
        <v>0.34554429144152365</v>
      </c>
    </row>
    <row r="7" spans="1:33" ht="14.25" customHeight="1" x14ac:dyDescent="0.25">
      <c r="B7" s="115"/>
      <c r="C7" s="116"/>
      <c r="D7" s="115"/>
      <c r="E7" s="115"/>
      <c r="F7" s="117"/>
      <c r="G7" s="2"/>
      <c r="H7" s="117"/>
      <c r="I7" s="117"/>
      <c r="J7" s="2"/>
      <c r="K7" s="117"/>
      <c r="L7" s="2"/>
      <c r="M7" s="118"/>
      <c r="N7" s="118"/>
      <c r="O7" s="118"/>
      <c r="P7" s="118"/>
      <c r="Q7" s="118"/>
      <c r="R7" s="129"/>
      <c r="S7" s="2"/>
      <c r="T7" s="2"/>
      <c r="U7" s="2"/>
      <c r="V7" s="2"/>
      <c r="W7" s="2"/>
      <c r="X7" s="2"/>
      <c r="Y7" s="2"/>
      <c r="Z7" s="2"/>
      <c r="AA7" s="2"/>
      <c r="AB7" s="2"/>
      <c r="AD7" s="120"/>
      <c r="AE7" s="120"/>
      <c r="AF7" s="120"/>
      <c r="AG7" s="120"/>
    </row>
    <row r="8" spans="1:33" x14ac:dyDescent="0.25">
      <c r="B8" s="130" t="s">
        <v>1908</v>
      </c>
      <c r="C8" s="131" t="s">
        <v>35</v>
      </c>
      <c r="D8" s="132"/>
      <c r="E8" s="132"/>
      <c r="F8" s="133">
        <v>18.32</v>
      </c>
      <c r="G8" s="132"/>
      <c r="H8" s="134"/>
      <c r="I8" s="135">
        <v>17.3</v>
      </c>
      <c r="J8" s="132"/>
      <c r="K8" s="134"/>
      <c r="L8" s="132"/>
      <c r="M8" s="134">
        <v>19.899999999999999</v>
      </c>
      <c r="N8" s="134">
        <v>20.6</v>
      </c>
      <c r="O8" s="134">
        <v>21.299999999999997</v>
      </c>
      <c r="P8" s="134">
        <v>22</v>
      </c>
      <c r="Q8" s="134">
        <f>+P8+S8</f>
        <v>22.7</v>
      </c>
      <c r="R8" s="129"/>
      <c r="S8" s="136">
        <v>0.7</v>
      </c>
      <c r="T8" s="129"/>
      <c r="U8" s="134">
        <f t="shared" ref="U8:U9" si="0">24-I8</f>
        <v>6.6999999999999993</v>
      </c>
      <c r="V8" s="137">
        <f t="shared" ref="V8:V9" si="1">+U8/24</f>
        <v>0.27916666666666662</v>
      </c>
      <c r="W8" s="138">
        <f t="shared" ref="W8:AA8" si="2">24-M8</f>
        <v>4.1000000000000014</v>
      </c>
      <c r="X8" s="138">
        <f t="shared" si="2"/>
        <v>3.3999999999999986</v>
      </c>
      <c r="Y8" s="138">
        <f t="shared" si="2"/>
        <v>2.7000000000000028</v>
      </c>
      <c r="Z8" s="138">
        <f t="shared" si="2"/>
        <v>2</v>
      </c>
      <c r="AA8" s="138">
        <f t="shared" si="2"/>
        <v>1.3000000000000007</v>
      </c>
      <c r="AB8" s="16"/>
      <c r="AC8" s="139"/>
      <c r="AD8" s="140">
        <f>SUBTOTAL(9,P9:P83)</f>
        <v>432.0895190085667</v>
      </c>
      <c r="AE8" s="141">
        <f>SUBTOTAL(9,AE9:AE83)</f>
        <v>18.89711116699263</v>
      </c>
      <c r="AF8" s="142">
        <f>SUBTOTAL(9,Q9:Q83)</f>
        <v>537.46433650415963</v>
      </c>
      <c r="AG8" s="143">
        <f>SUBTOTAL(9,AG9:AG83)</f>
        <v>22.354455708558476</v>
      </c>
    </row>
    <row r="9" spans="1:33" x14ac:dyDescent="0.25">
      <c r="A9" s="2"/>
      <c r="B9" s="144" t="s">
        <v>1908</v>
      </c>
      <c r="C9" s="145" t="str">
        <f>+C10</f>
        <v>AMAZONAS</v>
      </c>
      <c r="D9" s="146"/>
      <c r="E9" s="146"/>
      <c r="F9" s="147">
        <f>SUM(H10:H12)</f>
        <v>18.801421052631575</v>
      </c>
      <c r="G9" s="148">
        <f>SUM(F10:F12)</f>
        <v>26.6</v>
      </c>
      <c r="H9" s="2"/>
      <c r="I9" s="147">
        <f>SUM(K10:K12)</f>
        <v>19.806180580437122</v>
      </c>
      <c r="J9" s="148">
        <f>SUM(I10:I12)</f>
        <v>27.909999999999997</v>
      </c>
      <c r="K9" s="2"/>
      <c r="L9" s="146"/>
      <c r="M9" s="149">
        <f>+I9+S9</f>
        <v>19.806180580437122</v>
      </c>
      <c r="N9" s="149">
        <f>+M9+S9</f>
        <v>19.806180580437122</v>
      </c>
      <c r="O9" s="149">
        <f>+N9+S9</f>
        <v>19.806180580437122</v>
      </c>
      <c r="P9" s="149">
        <f>+O9+S9</f>
        <v>19.806180580437122</v>
      </c>
      <c r="Q9" s="149">
        <v>22.7</v>
      </c>
      <c r="R9" s="150"/>
      <c r="S9" s="136"/>
      <c r="T9" s="129"/>
      <c r="U9" s="151">
        <f t="shared" si="0"/>
        <v>4.1938194195628782</v>
      </c>
      <c r="V9" s="152">
        <f t="shared" si="1"/>
        <v>0.17474247581511992</v>
      </c>
      <c r="W9" s="153"/>
      <c r="X9" s="153"/>
      <c r="Y9" s="149">
        <f t="shared" ref="Y9:AA9" si="3">24-O9</f>
        <v>4.1938194195628782</v>
      </c>
      <c r="Z9" s="149">
        <f t="shared" si="3"/>
        <v>4.1938194195628782</v>
      </c>
      <c r="AA9" s="149">
        <f t="shared" si="3"/>
        <v>1.3000000000000007</v>
      </c>
      <c r="AB9" s="16"/>
      <c r="AC9" s="16"/>
      <c r="AD9" s="154">
        <f>+P9/$AD$8</f>
        <v>4.5838141656114648E-2</v>
      </c>
      <c r="AE9" s="155">
        <f>+AD9*P9</f>
        <v>0.90787851111266382</v>
      </c>
      <c r="AF9" s="155">
        <f>+Q9/$AF$8</f>
        <v>4.2235360484842728E-2</v>
      </c>
      <c r="AG9" s="156">
        <f>+AF9*Q9</f>
        <v>0.95874268300592991</v>
      </c>
    </row>
    <row r="10" spans="1:33" x14ac:dyDescent="0.25">
      <c r="B10" s="130" t="s">
        <v>1892</v>
      </c>
      <c r="C10" s="145" t="s">
        <v>36</v>
      </c>
      <c r="D10" s="130" t="s">
        <v>1909</v>
      </c>
      <c r="E10" s="130" t="s">
        <v>1910</v>
      </c>
      <c r="F10" s="106">
        <v>22.08</v>
      </c>
      <c r="G10" s="103">
        <f>+F10/G9</f>
        <v>0.83007518796992474</v>
      </c>
      <c r="H10" s="106">
        <f t="shared" ref="H10:H12" si="4">+G10*F10</f>
        <v>18.328060150375936</v>
      </c>
      <c r="I10" s="106">
        <v>23.2</v>
      </c>
      <c r="J10" s="103">
        <f>+I10/J9</f>
        <v>0.83124328197778585</v>
      </c>
      <c r="K10" s="106">
        <f t="shared" ref="K10:K12" si="5">+J10*I10</f>
        <v>19.28484414188463</v>
      </c>
      <c r="L10" s="103">
        <v>23</v>
      </c>
      <c r="M10" s="157"/>
      <c r="N10" s="157"/>
      <c r="O10" s="157"/>
      <c r="P10" s="157"/>
      <c r="Q10" s="157"/>
      <c r="R10" s="2"/>
      <c r="S10" s="158"/>
      <c r="T10" s="150"/>
      <c r="U10" s="159"/>
      <c r="V10" s="159"/>
      <c r="W10" s="159"/>
      <c r="X10" s="159"/>
      <c r="Y10" s="159"/>
      <c r="Z10" s="159"/>
      <c r="AA10" s="159"/>
      <c r="AB10" s="2"/>
      <c r="AD10" s="160"/>
      <c r="AE10" s="120"/>
      <c r="AF10" s="120"/>
      <c r="AG10" s="161"/>
    </row>
    <row r="11" spans="1:33" x14ac:dyDescent="0.25">
      <c r="B11" s="130" t="s">
        <v>1892</v>
      </c>
      <c r="C11" s="145"/>
      <c r="D11" s="130" t="s">
        <v>1911</v>
      </c>
      <c r="E11" s="130" t="s">
        <v>1910</v>
      </c>
      <c r="F11" s="106">
        <v>1.17</v>
      </c>
      <c r="G11" s="103">
        <f>+F11/G9</f>
        <v>4.398496240601503E-2</v>
      </c>
      <c r="H11" s="106">
        <f t="shared" si="4"/>
        <v>5.1462406015037584E-2</v>
      </c>
      <c r="I11" s="106">
        <v>1.04</v>
      </c>
      <c r="J11" s="103">
        <f>+I11/J9</f>
        <v>3.7262629881762814E-2</v>
      </c>
      <c r="K11" s="106">
        <f t="shared" si="5"/>
        <v>3.8753135077033325E-2</v>
      </c>
      <c r="L11" s="103"/>
      <c r="M11" s="157"/>
      <c r="N11" s="157"/>
      <c r="O11" s="157"/>
      <c r="P11" s="157"/>
      <c r="Q11" s="157"/>
      <c r="R11" s="162"/>
      <c r="S11" s="158"/>
      <c r="T11" s="150"/>
      <c r="U11" s="159"/>
      <c r="V11" s="159"/>
      <c r="W11" s="159"/>
      <c r="X11" s="159"/>
      <c r="Y11" s="159"/>
      <c r="Z11" s="159"/>
      <c r="AA11" s="159"/>
      <c r="AB11" s="2"/>
      <c r="AD11" s="160"/>
      <c r="AE11" s="120"/>
      <c r="AF11" s="120"/>
      <c r="AG11" s="161"/>
    </row>
    <row r="12" spans="1:33" x14ac:dyDescent="0.25">
      <c r="B12" s="130" t="s">
        <v>1892</v>
      </c>
      <c r="C12" s="145"/>
      <c r="D12" s="130" t="s">
        <v>1912</v>
      </c>
      <c r="E12" s="130" t="s">
        <v>1910</v>
      </c>
      <c r="F12" s="106">
        <v>3.35</v>
      </c>
      <c r="G12" s="103">
        <f>+F12/G9</f>
        <v>0.12593984962406016</v>
      </c>
      <c r="H12" s="106">
        <f t="shared" si="4"/>
        <v>0.42189849624060155</v>
      </c>
      <c r="I12" s="106">
        <v>3.67</v>
      </c>
      <c r="J12" s="103">
        <f>+I12/J9</f>
        <v>0.13149408814045146</v>
      </c>
      <c r="K12" s="106">
        <f t="shared" si="5"/>
        <v>0.48258330347545686</v>
      </c>
      <c r="L12" s="103"/>
      <c r="M12" s="157"/>
      <c r="N12" s="157"/>
      <c r="O12" s="157"/>
      <c r="P12" s="157"/>
      <c r="Q12" s="157"/>
      <c r="R12" s="162"/>
      <c r="S12" s="158"/>
      <c r="T12" s="150"/>
      <c r="U12" s="159"/>
      <c r="V12" s="163"/>
      <c r="W12" s="163"/>
      <c r="X12" s="163"/>
      <c r="Y12" s="159"/>
      <c r="Z12" s="159"/>
      <c r="AA12" s="159"/>
      <c r="AB12" s="2"/>
      <c r="AD12" s="160"/>
      <c r="AE12" s="120"/>
      <c r="AF12" s="120"/>
      <c r="AG12" s="161"/>
    </row>
    <row r="13" spans="1:33" x14ac:dyDescent="0.25">
      <c r="B13" s="164" t="s">
        <v>1908</v>
      </c>
      <c r="C13" s="145" t="str">
        <f>+C14</f>
        <v>ANCASH</v>
      </c>
      <c r="D13" s="130"/>
      <c r="E13" s="130"/>
      <c r="F13" s="147">
        <f>SUM(H14:H15)</f>
        <v>18.954612655233586</v>
      </c>
      <c r="G13" s="148">
        <f>SUM(F14:F15)</f>
        <v>33.82</v>
      </c>
      <c r="H13" s="117"/>
      <c r="I13" s="147">
        <f>SUM(K14:K15)</f>
        <v>19.221790245277703</v>
      </c>
      <c r="J13" s="148">
        <f>SUM(I14:I15)</f>
        <v>35.47</v>
      </c>
      <c r="K13" s="117"/>
      <c r="L13" s="103"/>
      <c r="M13" s="149">
        <f>+I13+S13</f>
        <v>19.221790245277703</v>
      </c>
      <c r="N13" s="149">
        <f>+M13+S13</f>
        <v>19.221790245277703</v>
      </c>
      <c r="O13" s="149">
        <f>+N13+S13</f>
        <v>19.221790245277703</v>
      </c>
      <c r="P13" s="149">
        <f>+O13+S13</f>
        <v>19.221790245277703</v>
      </c>
      <c r="Q13" s="149">
        <f>+P13+S13</f>
        <v>19.221790245277703</v>
      </c>
      <c r="R13" s="165"/>
      <c r="S13" s="136"/>
      <c r="T13" s="150"/>
      <c r="U13" s="151">
        <f>24-I13</f>
        <v>4.7782097547222975</v>
      </c>
      <c r="V13" s="152">
        <f>+U13/24</f>
        <v>0.19909207311342905</v>
      </c>
      <c r="W13" s="153"/>
      <c r="X13" s="153"/>
      <c r="Y13" s="149">
        <f t="shared" ref="Y13:AA13" si="6">24-O13</f>
        <v>4.7782097547222975</v>
      </c>
      <c r="Z13" s="149">
        <f t="shared" si="6"/>
        <v>4.7782097547222975</v>
      </c>
      <c r="AA13" s="149">
        <f t="shared" si="6"/>
        <v>4.7782097547222975</v>
      </c>
      <c r="AB13" s="16"/>
      <c r="AC13" s="139"/>
      <c r="AD13" s="154">
        <f>+P13/$AD$8</f>
        <v>4.4485666510454304E-2</v>
      </c>
      <c r="AE13" s="155">
        <f>+AD13*P13</f>
        <v>0.85509415058532756</v>
      </c>
      <c r="AF13" s="155">
        <f>+Q13/$AF$8</f>
        <v>3.5763843179442173E-2</v>
      </c>
      <c r="AG13" s="156">
        <f>+AF13*Q13</f>
        <v>0.68744509196024306</v>
      </c>
    </row>
    <row r="14" spans="1:33" x14ac:dyDescent="0.25">
      <c r="B14" s="130" t="s">
        <v>1892</v>
      </c>
      <c r="C14" s="145" t="s">
        <v>37</v>
      </c>
      <c r="D14" s="130" t="s">
        <v>1913</v>
      </c>
      <c r="E14" s="130" t="s">
        <v>1910</v>
      </c>
      <c r="F14" s="106">
        <v>11.03</v>
      </c>
      <c r="G14" s="103">
        <f>+F14/G13</f>
        <v>0.32613837965700765</v>
      </c>
      <c r="H14" s="106">
        <f t="shared" ref="H14:H15" si="7">+G14*F14</f>
        <v>3.5973063276167943</v>
      </c>
      <c r="I14" s="106">
        <v>12.6</v>
      </c>
      <c r="J14" s="103">
        <f>+I14/J13</f>
        <v>0.35522977163800395</v>
      </c>
      <c r="K14" s="106">
        <f t="shared" ref="K14:K15" si="8">+J14*I14</f>
        <v>4.4758951226388497</v>
      </c>
      <c r="L14" s="103">
        <f>+[1]Hoja1!H8</f>
        <v>0</v>
      </c>
      <c r="M14" s="157"/>
      <c r="N14" s="157"/>
      <c r="O14" s="157"/>
      <c r="P14" s="157"/>
      <c r="Q14" s="157"/>
      <c r="R14" s="162"/>
      <c r="S14" s="158"/>
      <c r="T14" s="150"/>
      <c r="U14" s="159"/>
      <c r="V14" s="159"/>
      <c r="W14" s="159"/>
      <c r="X14" s="159"/>
      <c r="Y14" s="159"/>
      <c r="Z14" s="159"/>
      <c r="AA14" s="159"/>
      <c r="AB14" s="2"/>
      <c r="AD14" s="160"/>
      <c r="AE14" s="120"/>
      <c r="AF14" s="120"/>
      <c r="AG14" s="161"/>
    </row>
    <row r="15" spans="1:33" x14ac:dyDescent="0.25">
      <c r="B15" s="130" t="s">
        <v>1892</v>
      </c>
      <c r="C15" s="145"/>
      <c r="D15" s="130" t="s">
        <v>1914</v>
      </c>
      <c r="E15" s="130" t="s">
        <v>1910</v>
      </c>
      <c r="F15" s="106">
        <v>22.79</v>
      </c>
      <c r="G15" s="103">
        <f>+F15/G13</f>
        <v>0.67386162034299224</v>
      </c>
      <c r="H15" s="106">
        <f t="shared" si="7"/>
        <v>15.357306327616792</v>
      </c>
      <c r="I15" s="106">
        <v>22.87</v>
      </c>
      <c r="J15" s="103">
        <f>+I15/J13</f>
        <v>0.64477022836199616</v>
      </c>
      <c r="K15" s="106">
        <f t="shared" si="8"/>
        <v>14.745895122638853</v>
      </c>
      <c r="L15" s="103"/>
      <c r="M15" s="157"/>
      <c r="N15" s="157"/>
      <c r="O15" s="157"/>
      <c r="P15" s="157"/>
      <c r="Q15" s="157"/>
      <c r="R15" s="162"/>
      <c r="S15" s="158"/>
      <c r="T15" s="150"/>
      <c r="U15" s="159"/>
      <c r="V15" s="163"/>
      <c r="W15" s="163"/>
      <c r="X15" s="163"/>
      <c r="Y15" s="159"/>
      <c r="Z15" s="159"/>
      <c r="AA15" s="159"/>
      <c r="AB15" s="2"/>
      <c r="AD15" s="160"/>
      <c r="AE15" s="120"/>
      <c r="AF15" s="120"/>
      <c r="AG15" s="161"/>
    </row>
    <row r="16" spans="1:33" x14ac:dyDescent="0.25">
      <c r="B16" s="164" t="s">
        <v>1908</v>
      </c>
      <c r="C16" s="145" t="str">
        <f>+C17</f>
        <v>APURIMAC</v>
      </c>
      <c r="D16" s="130"/>
      <c r="E16" s="130"/>
      <c r="F16" s="147">
        <f>SUM(H17:H18)</f>
        <v>17.78625641025641</v>
      </c>
      <c r="G16" s="148">
        <f>SUM(F17:F18)</f>
        <v>31.200000000000003</v>
      </c>
      <c r="H16" s="117"/>
      <c r="I16" s="147">
        <f>SUM(K17:K18)</f>
        <v>19.439804469273742</v>
      </c>
      <c r="J16" s="148">
        <f>SUM(I17:I18)</f>
        <v>35.799999999999997</v>
      </c>
      <c r="K16" s="117"/>
      <c r="L16" s="103"/>
      <c r="M16" s="149">
        <f>+I16+S16</f>
        <v>19.439804469273742</v>
      </c>
      <c r="N16" s="149">
        <f>+M16+S16</f>
        <v>19.439804469273742</v>
      </c>
      <c r="O16" s="149">
        <f>+N16+S16</f>
        <v>19.439804469273742</v>
      </c>
      <c r="P16" s="149">
        <f>+O16+S16</f>
        <v>19.439804469273742</v>
      </c>
      <c r="Q16" s="149">
        <v>22.7</v>
      </c>
      <c r="R16" s="165"/>
      <c r="S16" s="136"/>
      <c r="T16" s="150"/>
      <c r="U16" s="151">
        <f>24-I16</f>
        <v>4.5601955307262578</v>
      </c>
      <c r="V16" s="152">
        <f>+U16/24</f>
        <v>0.19000814711359407</v>
      </c>
      <c r="W16" s="153"/>
      <c r="X16" s="153"/>
      <c r="Y16" s="149">
        <f t="shared" ref="Y16:AA16" si="9">24-O16</f>
        <v>4.5601955307262578</v>
      </c>
      <c r="Z16" s="149">
        <f t="shared" si="9"/>
        <v>4.5601955307262578</v>
      </c>
      <c r="AA16" s="149">
        <f t="shared" si="9"/>
        <v>1.3000000000000007</v>
      </c>
      <c r="AB16" s="16"/>
      <c r="AC16" s="139"/>
      <c r="AD16" s="154">
        <f>+P16/$AD$8</f>
        <v>4.4990224511528419E-2</v>
      </c>
      <c r="AE16" s="155">
        <f>+AD16*P16</f>
        <v>0.87460116753283923</v>
      </c>
      <c r="AF16" s="155">
        <f>+Q16/$AF$8</f>
        <v>4.2235360484842728E-2</v>
      </c>
      <c r="AG16" s="156">
        <f>+AF16*Q16</f>
        <v>0.95874268300592991</v>
      </c>
    </row>
    <row r="17" spans="2:33" x14ac:dyDescent="0.25">
      <c r="B17" s="130" t="s">
        <v>1892</v>
      </c>
      <c r="C17" s="145" t="s">
        <v>38</v>
      </c>
      <c r="D17" s="130" t="s">
        <v>1915</v>
      </c>
      <c r="E17" s="130" t="s">
        <v>1910</v>
      </c>
      <c r="F17" s="106">
        <v>21.44</v>
      </c>
      <c r="G17" s="103">
        <f>+F17/G16</f>
        <v>0.68717948717948718</v>
      </c>
      <c r="H17" s="106">
        <f t="shared" ref="H17:H18" si="10">+G17*F17</f>
        <v>14.733128205128207</v>
      </c>
      <c r="I17" s="106">
        <v>23.15</v>
      </c>
      <c r="J17" s="103">
        <f>+I17/J16</f>
        <v>0.6466480446927374</v>
      </c>
      <c r="K17" s="106">
        <f t="shared" ref="K17:K18" si="11">+J17*I17</f>
        <v>14.969902234636869</v>
      </c>
      <c r="L17" s="166">
        <v>21.5</v>
      </c>
      <c r="M17" s="157"/>
      <c r="N17" s="157"/>
      <c r="O17" s="157"/>
      <c r="P17" s="157"/>
      <c r="Q17" s="157"/>
      <c r="R17" s="162"/>
      <c r="S17" s="158"/>
      <c r="T17" s="150"/>
      <c r="U17" s="159"/>
      <c r="V17" s="159"/>
      <c r="W17" s="159"/>
      <c r="X17" s="159"/>
      <c r="Y17" s="159"/>
      <c r="Z17" s="159"/>
      <c r="AA17" s="159"/>
      <c r="AB17" s="2"/>
      <c r="AD17" s="160"/>
      <c r="AE17" s="120"/>
      <c r="AF17" s="120"/>
      <c r="AG17" s="161"/>
    </row>
    <row r="18" spans="2:33" x14ac:dyDescent="0.25">
      <c r="B18" s="130" t="s">
        <v>1892</v>
      </c>
      <c r="C18" s="145"/>
      <c r="D18" s="130" t="s">
        <v>1916</v>
      </c>
      <c r="E18" s="130" t="s">
        <v>1910</v>
      </c>
      <c r="F18" s="106">
        <v>9.76</v>
      </c>
      <c r="G18" s="103">
        <f>+F18/G16</f>
        <v>0.31282051282051276</v>
      </c>
      <c r="H18" s="106">
        <f t="shared" si="10"/>
        <v>3.0531282051282047</v>
      </c>
      <c r="I18" s="106">
        <v>12.65</v>
      </c>
      <c r="J18" s="103">
        <f>+I18/J16</f>
        <v>0.3533519553072626</v>
      </c>
      <c r="K18" s="106">
        <f t="shared" si="11"/>
        <v>4.469902234636872</v>
      </c>
      <c r="L18" s="167">
        <v>20.48</v>
      </c>
      <c r="M18" s="157"/>
      <c r="N18" s="157"/>
      <c r="O18" s="157"/>
      <c r="P18" s="157"/>
      <c r="Q18" s="157"/>
      <c r="R18" s="162"/>
      <c r="S18" s="158"/>
      <c r="T18" s="150"/>
      <c r="U18" s="159"/>
      <c r="V18" s="163"/>
      <c r="W18" s="163"/>
      <c r="X18" s="163"/>
      <c r="Y18" s="159"/>
      <c r="Z18" s="159"/>
      <c r="AA18" s="159"/>
      <c r="AB18" s="2"/>
      <c r="AD18" s="160"/>
      <c r="AE18" s="120"/>
      <c r="AF18" s="120"/>
      <c r="AG18" s="161"/>
    </row>
    <row r="19" spans="2:33" x14ac:dyDescent="0.25">
      <c r="B19" s="130" t="s">
        <v>1908</v>
      </c>
      <c r="C19" s="145" t="s">
        <v>39</v>
      </c>
      <c r="D19" s="130"/>
      <c r="E19" s="130"/>
      <c r="F19" s="168">
        <f>+F20</f>
        <v>23.31</v>
      </c>
      <c r="G19" s="103"/>
      <c r="H19" s="2"/>
      <c r="I19" s="168">
        <f>+I20</f>
        <v>23.2</v>
      </c>
      <c r="J19" s="103"/>
      <c r="K19" s="2"/>
      <c r="L19" s="103"/>
      <c r="M19" s="149">
        <f>+I19+S19</f>
        <v>23.2</v>
      </c>
      <c r="N19" s="149">
        <f>+M19+S19</f>
        <v>23.2</v>
      </c>
      <c r="O19" s="149">
        <f>+N19+S19</f>
        <v>23.2</v>
      </c>
      <c r="P19" s="149">
        <f>+O19+S19</f>
        <v>23.2</v>
      </c>
      <c r="Q19" s="149">
        <f>+P19+S19</f>
        <v>23.2</v>
      </c>
      <c r="R19" s="165"/>
      <c r="S19" s="136"/>
      <c r="T19" s="150"/>
      <c r="U19" s="151">
        <f>24-I19</f>
        <v>0.80000000000000071</v>
      </c>
      <c r="V19" s="152">
        <f>+U19/24</f>
        <v>3.3333333333333361E-2</v>
      </c>
      <c r="W19" s="153">
        <f>24-L19</f>
        <v>24</v>
      </c>
      <c r="X19" s="153">
        <f t="shared" ref="X19:AA19" si="12">24-N19</f>
        <v>0.80000000000000071</v>
      </c>
      <c r="Y19" s="149">
        <f t="shared" si="12"/>
        <v>0.80000000000000071</v>
      </c>
      <c r="Z19" s="149">
        <f t="shared" si="12"/>
        <v>0.80000000000000071</v>
      </c>
      <c r="AA19" s="149">
        <f t="shared" si="12"/>
        <v>0.80000000000000071</v>
      </c>
      <c r="AB19" s="16"/>
      <c r="AC19" s="139"/>
      <c r="AD19" s="154">
        <f>+P19/$AD$8</f>
        <v>5.3692577531694381E-2</v>
      </c>
      <c r="AE19" s="155">
        <f>+AD19*P19</f>
        <v>1.2456677987353095</v>
      </c>
      <c r="AF19" s="155">
        <f>+Q19/$AF$8</f>
        <v>4.3165654768649836E-2</v>
      </c>
      <c r="AG19" s="156">
        <f>+AF19*Q19</f>
        <v>1.0014431906326762</v>
      </c>
    </row>
    <row r="20" spans="2:33" x14ac:dyDescent="0.25">
      <c r="B20" s="130" t="s">
        <v>1892</v>
      </c>
      <c r="C20" s="145" t="s">
        <v>39</v>
      </c>
      <c r="D20" s="130" t="s">
        <v>1917</v>
      </c>
      <c r="E20" s="130" t="e">
        <f>+VLOOKUP(D20,'[2]SUNASS 2018'!$B$4:$E$53,4,FALSE)</f>
        <v>#N/A</v>
      </c>
      <c r="F20" s="106">
        <v>23.31</v>
      </c>
      <c r="G20" s="103"/>
      <c r="H20" s="169"/>
      <c r="I20" s="106">
        <v>23.2</v>
      </c>
      <c r="J20" s="103"/>
      <c r="K20" s="169"/>
      <c r="L20" s="103"/>
      <c r="M20" s="151"/>
      <c r="N20" s="151"/>
      <c r="O20" s="151"/>
      <c r="P20" s="151"/>
      <c r="Q20" s="151"/>
      <c r="R20" s="165"/>
      <c r="S20" s="136"/>
      <c r="T20" s="150"/>
      <c r="U20" s="151"/>
      <c r="V20" s="151"/>
      <c r="W20" s="159"/>
      <c r="X20" s="159"/>
      <c r="Y20" s="151"/>
      <c r="Z20" s="151"/>
      <c r="AA20" s="151"/>
      <c r="AB20" s="2"/>
      <c r="AD20" s="170"/>
      <c r="AE20" s="165"/>
      <c r="AF20" s="165"/>
      <c r="AG20" s="171"/>
    </row>
    <row r="21" spans="2:33" ht="15.75" customHeight="1" x14ac:dyDescent="0.25">
      <c r="B21" s="130" t="s">
        <v>1908</v>
      </c>
      <c r="C21" s="145" t="s">
        <v>40</v>
      </c>
      <c r="D21" s="130"/>
      <c r="E21" s="130"/>
      <c r="F21" s="172">
        <f>+F22</f>
        <v>20.95</v>
      </c>
      <c r="G21" s="103"/>
      <c r="H21" s="2"/>
      <c r="I21" s="172">
        <f>+I22</f>
        <v>20.7</v>
      </c>
      <c r="J21" s="103"/>
      <c r="K21" s="2"/>
      <c r="L21" s="167">
        <v>21</v>
      </c>
      <c r="M21" s="173">
        <v>21</v>
      </c>
      <c r="N21" s="149">
        <f>+M21+S21</f>
        <v>21</v>
      </c>
      <c r="O21" s="149">
        <f>+N21+S21</f>
        <v>21</v>
      </c>
      <c r="P21" s="149">
        <f>+O21+S21</f>
        <v>21</v>
      </c>
      <c r="Q21" s="149">
        <v>22.7</v>
      </c>
      <c r="R21" s="165"/>
      <c r="S21" s="136"/>
      <c r="T21" s="150"/>
      <c r="U21" s="151">
        <f>24-I21</f>
        <v>3.3000000000000007</v>
      </c>
      <c r="V21" s="152">
        <f>+U21/24</f>
        <v>0.13750000000000004</v>
      </c>
      <c r="W21" s="153">
        <f>24-L21</f>
        <v>3</v>
      </c>
      <c r="X21" s="153">
        <f t="shared" ref="X21:AA21" si="13">24-N21</f>
        <v>3</v>
      </c>
      <c r="Y21" s="149">
        <f t="shared" si="13"/>
        <v>3</v>
      </c>
      <c r="Z21" s="149">
        <f t="shared" si="13"/>
        <v>3</v>
      </c>
      <c r="AA21" s="149">
        <f t="shared" si="13"/>
        <v>1.3000000000000007</v>
      </c>
      <c r="AB21" s="16"/>
      <c r="AC21" s="139"/>
      <c r="AD21" s="154">
        <f>+P21/$AD$8</f>
        <v>4.8601040007137157E-2</v>
      </c>
      <c r="AE21" s="155">
        <f>+AD21*P21</f>
        <v>1.0206218401498803</v>
      </c>
      <c r="AF21" s="155">
        <f>+Q21/$AF$8</f>
        <v>4.2235360484842728E-2</v>
      </c>
      <c r="AG21" s="156">
        <f>+AF21*Q21</f>
        <v>0.95874268300592991</v>
      </c>
    </row>
    <row r="22" spans="2:33" ht="15.75" customHeight="1" x14ac:dyDescent="0.25">
      <c r="B22" s="164" t="s">
        <v>1892</v>
      </c>
      <c r="C22" s="145" t="s">
        <v>40</v>
      </c>
      <c r="D22" s="130" t="s">
        <v>1918</v>
      </c>
      <c r="E22" s="130" t="e">
        <f>+VLOOKUP(D22,'[2]SUNASS 2018'!$B$4:$E$53,4,FALSE)</f>
        <v>#N/A</v>
      </c>
      <c r="F22" s="106">
        <v>20.95</v>
      </c>
      <c r="G22" s="103"/>
      <c r="H22" s="169"/>
      <c r="I22" s="106">
        <v>20.7</v>
      </c>
      <c r="J22" s="103"/>
      <c r="K22" s="169"/>
      <c r="L22" s="167"/>
      <c r="M22" s="174"/>
      <c r="N22" s="151"/>
      <c r="O22" s="151"/>
      <c r="P22" s="151"/>
      <c r="Q22" s="151"/>
      <c r="R22" s="165"/>
      <c r="S22" s="136"/>
      <c r="T22" s="150"/>
      <c r="U22" s="151"/>
      <c r="V22" s="151"/>
      <c r="W22" s="159"/>
      <c r="X22" s="159"/>
      <c r="Y22" s="151"/>
      <c r="Z22" s="151"/>
      <c r="AA22" s="151"/>
      <c r="AB22" s="2"/>
      <c r="AD22" s="170"/>
      <c r="AE22" s="165"/>
      <c r="AF22" s="165"/>
      <c r="AG22" s="171"/>
    </row>
    <row r="23" spans="2:33" ht="15.75" customHeight="1" x14ac:dyDescent="0.25">
      <c r="B23" s="164" t="s">
        <v>1908</v>
      </c>
      <c r="C23" s="145" t="str">
        <f>+C24</f>
        <v>CAJAMARCA</v>
      </c>
      <c r="D23" s="130"/>
      <c r="E23" s="130"/>
      <c r="F23" s="147">
        <f>SUM(H24:H25)</f>
        <v>19.785783163930152</v>
      </c>
      <c r="G23" s="148">
        <f>SUM(F24:F25)</f>
        <v>38.369999999999997</v>
      </c>
      <c r="H23" s="2"/>
      <c r="I23" s="147">
        <f>SUM(K24:K25)</f>
        <v>19.668450184501843</v>
      </c>
      <c r="J23" s="148">
        <f>SUM(I24:I25)</f>
        <v>37.94</v>
      </c>
      <c r="K23" s="2"/>
      <c r="L23" s="167"/>
      <c r="M23" s="149">
        <f>+I23+S23</f>
        <v>19.668450184501843</v>
      </c>
      <c r="N23" s="149">
        <f>+M23+S23</f>
        <v>19.668450184501843</v>
      </c>
      <c r="O23" s="149">
        <f>+N23+S23</f>
        <v>19.668450184501843</v>
      </c>
      <c r="P23" s="149">
        <f>+O23+S23</f>
        <v>19.668450184501843</v>
      </c>
      <c r="Q23" s="149">
        <f>+P23+S23</f>
        <v>19.668450184501843</v>
      </c>
      <c r="R23" s="165"/>
      <c r="S23" s="136"/>
      <c r="T23" s="150"/>
      <c r="U23" s="151">
        <f>24-I23</f>
        <v>4.3315498154981569</v>
      </c>
      <c r="V23" s="152">
        <f>+U23/24</f>
        <v>0.18048124231242321</v>
      </c>
      <c r="W23" s="153"/>
      <c r="X23" s="153"/>
      <c r="Y23" s="149">
        <f t="shared" ref="Y23:AA23" si="14">24-O23</f>
        <v>4.3315498154981569</v>
      </c>
      <c r="Z23" s="149">
        <f t="shared" si="14"/>
        <v>4.3315498154981569</v>
      </c>
      <c r="AA23" s="149">
        <f t="shared" si="14"/>
        <v>4.3315498154981569</v>
      </c>
      <c r="AB23" s="16"/>
      <c r="AC23" s="139"/>
      <c r="AD23" s="154">
        <f>+P23/$AD$8</f>
        <v>4.5519387347398008E-2</v>
      </c>
      <c r="AE23" s="155">
        <f>+AD23*P23</f>
        <v>0.89529580247134122</v>
      </c>
      <c r="AF23" s="155">
        <f>+Q23/$AF$8</f>
        <v>3.6594893555973868E-2</v>
      </c>
      <c r="AG23" s="156">
        <f>+AF23*Q23</f>
        <v>0.71976484091281956</v>
      </c>
    </row>
    <row r="24" spans="2:33" ht="15.75" customHeight="1" x14ac:dyDescent="0.25">
      <c r="B24" s="130" t="s">
        <v>1892</v>
      </c>
      <c r="C24" s="145" t="s">
        <v>41</v>
      </c>
      <c r="D24" s="130" t="s">
        <v>1919</v>
      </c>
      <c r="E24" s="130" t="s">
        <v>1910</v>
      </c>
      <c r="F24" s="106">
        <v>15.79</v>
      </c>
      <c r="G24" s="103">
        <f>+F24/G23</f>
        <v>0.41151941621058119</v>
      </c>
      <c r="H24" s="106">
        <f t="shared" ref="H24:H25" si="15">+G24*F24</f>
        <v>6.4978915819650762</v>
      </c>
      <c r="I24" s="106">
        <v>15.33</v>
      </c>
      <c r="J24" s="103">
        <f>+I24/J23</f>
        <v>0.40405904059040593</v>
      </c>
      <c r="K24" s="106">
        <f t="shared" ref="K24:K25" si="16">+J24*I24</f>
        <v>6.1942250922509228</v>
      </c>
      <c r="L24" s="167">
        <v>18</v>
      </c>
      <c r="M24" s="157"/>
      <c r="N24" s="157"/>
      <c r="O24" s="157"/>
      <c r="P24" s="157"/>
      <c r="Q24" s="157"/>
      <c r="R24" s="162"/>
      <c r="S24" s="158"/>
      <c r="T24" s="150"/>
      <c r="U24" s="159"/>
      <c r="V24" s="159"/>
      <c r="W24" s="159"/>
      <c r="X24" s="159"/>
      <c r="Y24" s="159"/>
      <c r="Z24" s="159"/>
      <c r="AA24" s="159"/>
      <c r="AB24" s="2"/>
      <c r="AD24" s="160"/>
      <c r="AE24" s="120"/>
      <c r="AF24" s="120"/>
      <c r="AG24" s="161"/>
    </row>
    <row r="25" spans="2:33" ht="15.75" customHeight="1" x14ac:dyDescent="0.25">
      <c r="B25" s="130" t="s">
        <v>1892</v>
      </c>
      <c r="C25" s="145"/>
      <c r="D25" s="130" t="s">
        <v>1920</v>
      </c>
      <c r="E25" s="130" t="s">
        <v>1910</v>
      </c>
      <c r="F25" s="106">
        <v>22.58</v>
      </c>
      <c r="G25" s="103">
        <f>+F25/G23</f>
        <v>0.58848058378941881</v>
      </c>
      <c r="H25" s="106">
        <f t="shared" si="15"/>
        <v>13.287891581965075</v>
      </c>
      <c r="I25" s="106">
        <v>22.61</v>
      </c>
      <c r="J25" s="103">
        <f>+I25/J23</f>
        <v>0.59594095940959413</v>
      </c>
      <c r="K25" s="106">
        <f t="shared" si="16"/>
        <v>13.474225092250922</v>
      </c>
      <c r="L25" s="167">
        <f>+(18.13+11.23)/2</f>
        <v>14.68</v>
      </c>
      <c r="M25" s="157"/>
      <c r="N25" s="157"/>
      <c r="O25" s="157"/>
      <c r="P25" s="157"/>
      <c r="Q25" s="157"/>
      <c r="R25" s="162"/>
      <c r="S25" s="158"/>
      <c r="T25" s="150"/>
      <c r="U25" s="159"/>
      <c r="V25" s="159"/>
      <c r="W25" s="159"/>
      <c r="X25" s="159"/>
      <c r="Y25" s="159"/>
      <c r="Z25" s="159"/>
      <c r="AA25" s="159"/>
      <c r="AB25" s="2"/>
      <c r="AD25" s="160"/>
      <c r="AE25" s="120"/>
      <c r="AF25" s="120"/>
      <c r="AG25" s="161"/>
    </row>
    <row r="26" spans="2:33" ht="15.75" customHeight="1" x14ac:dyDescent="0.25">
      <c r="B26" s="164" t="s">
        <v>1908</v>
      </c>
      <c r="C26" s="145" t="str">
        <f>+C27</f>
        <v>CUSCO</v>
      </c>
      <c r="D26" s="130"/>
      <c r="E26" s="130"/>
      <c r="F26" s="168">
        <f>SUM(H27:H30)</f>
        <v>20.60273844641101</v>
      </c>
      <c r="G26" s="175">
        <f>SUM(F27:F30)</f>
        <v>81.360000000000014</v>
      </c>
      <c r="H26" s="2"/>
      <c r="I26" s="168">
        <f>SUM(K27:K30)</f>
        <v>20.925911057692307</v>
      </c>
      <c r="J26" s="175">
        <f>SUM(I27:I30)</f>
        <v>83.2</v>
      </c>
      <c r="K26" s="2"/>
      <c r="L26" s="103"/>
      <c r="M26" s="149">
        <f>+I26+S26</f>
        <v>20.925911057692307</v>
      </c>
      <c r="N26" s="149">
        <f>+M26+S26</f>
        <v>20.925911057692307</v>
      </c>
      <c r="O26" s="149">
        <f>+N26+S26</f>
        <v>20.925911057692307</v>
      </c>
      <c r="P26" s="149">
        <f>+O26+S26</f>
        <v>20.925911057692307</v>
      </c>
      <c r="Q26" s="149">
        <v>22.7</v>
      </c>
      <c r="R26" s="165"/>
      <c r="S26" s="136"/>
      <c r="T26" s="150"/>
      <c r="U26" s="151">
        <f>24-I26</f>
        <v>3.0740889423076929</v>
      </c>
      <c r="V26" s="152">
        <f>+U26/24</f>
        <v>0.12808703926282053</v>
      </c>
      <c r="W26" s="153"/>
      <c r="X26" s="153"/>
      <c r="Y26" s="149">
        <f t="shared" ref="Y26:AA26" si="17">24-O26</f>
        <v>3.0740889423076929</v>
      </c>
      <c r="Z26" s="149">
        <f t="shared" si="17"/>
        <v>3.0740889423076929</v>
      </c>
      <c r="AA26" s="149">
        <f t="shared" si="17"/>
        <v>1.3000000000000007</v>
      </c>
      <c r="AB26" s="16"/>
      <c r="AC26" s="139"/>
      <c r="AD26" s="154">
        <f>+P26/$AD$8</f>
        <v>4.8429573357176077E-2</v>
      </c>
      <c r="AE26" s="155">
        <f>+AD26*P26</f>
        <v>1.0134329446342516</v>
      </c>
      <c r="AF26" s="155">
        <f>+Q26/$AF$8</f>
        <v>4.2235360484842728E-2</v>
      </c>
      <c r="AG26" s="156">
        <f>+AF26*Q26</f>
        <v>0.95874268300592991</v>
      </c>
    </row>
    <row r="27" spans="2:33" ht="15.75" customHeight="1" x14ac:dyDescent="0.25">
      <c r="B27" s="130" t="s">
        <v>1892</v>
      </c>
      <c r="C27" s="145" t="s">
        <v>43</v>
      </c>
      <c r="D27" s="130" t="s">
        <v>1921</v>
      </c>
      <c r="E27" s="130" t="s">
        <v>1910</v>
      </c>
      <c r="F27" s="106">
        <v>20.149999999999999</v>
      </c>
      <c r="G27" s="103">
        <f>+F27/G26</f>
        <v>0.24766470009832836</v>
      </c>
      <c r="H27" s="106">
        <f t="shared" ref="H27:H30" si="18">+G27*F27</f>
        <v>4.9904437069813161</v>
      </c>
      <c r="I27" s="106">
        <v>20.45</v>
      </c>
      <c r="J27" s="103">
        <f>+I27/J26</f>
        <v>0.24579326923076922</v>
      </c>
      <c r="K27" s="106">
        <f t="shared" ref="K27:K30" si="19">+J27*I27</f>
        <v>5.0264723557692301</v>
      </c>
      <c r="L27" s="167">
        <f>+(21+17)/2</f>
        <v>19</v>
      </c>
      <c r="M27" s="157"/>
      <c r="N27" s="157"/>
      <c r="O27" s="157"/>
      <c r="P27" s="157"/>
      <c r="Q27" s="157"/>
      <c r="R27" s="162"/>
      <c r="S27" s="158"/>
      <c r="T27" s="150"/>
      <c r="U27" s="159"/>
      <c r="V27" s="159"/>
      <c r="W27" s="159"/>
      <c r="X27" s="159"/>
      <c r="Y27" s="159"/>
      <c r="Z27" s="159"/>
      <c r="AA27" s="159"/>
      <c r="AB27" s="2"/>
      <c r="AD27" s="160"/>
      <c r="AE27" s="120"/>
      <c r="AF27" s="120"/>
      <c r="AG27" s="161"/>
    </row>
    <row r="28" spans="2:33" ht="15.75" customHeight="1" x14ac:dyDescent="0.25">
      <c r="B28" s="130" t="s">
        <v>1892</v>
      </c>
      <c r="C28" s="145"/>
      <c r="D28" s="130" t="s">
        <v>1922</v>
      </c>
      <c r="E28" s="130" t="s">
        <v>1910</v>
      </c>
      <c r="F28" s="106">
        <v>23.19</v>
      </c>
      <c r="G28" s="103">
        <f>+F28/G26</f>
        <v>0.2850294985250737</v>
      </c>
      <c r="H28" s="106">
        <f t="shared" si="18"/>
        <v>6.6098340707964596</v>
      </c>
      <c r="I28" s="106">
        <v>22.92</v>
      </c>
      <c r="J28" s="103">
        <f>+I28/J26</f>
        <v>0.27548076923076925</v>
      </c>
      <c r="K28" s="106">
        <f t="shared" si="19"/>
        <v>6.3140192307692313</v>
      </c>
      <c r="L28" s="103"/>
      <c r="M28" s="157"/>
      <c r="N28" s="157"/>
      <c r="O28" s="157"/>
      <c r="P28" s="157"/>
      <c r="Q28" s="157"/>
      <c r="R28" s="162"/>
      <c r="S28" s="158"/>
      <c r="T28" s="150"/>
      <c r="U28" s="159"/>
      <c r="V28" s="159"/>
      <c r="W28" s="159"/>
      <c r="X28" s="159"/>
      <c r="Y28" s="159"/>
      <c r="Z28" s="159"/>
      <c r="AA28" s="159"/>
      <c r="AB28" s="2"/>
      <c r="AD28" s="160"/>
      <c r="AE28" s="120"/>
      <c r="AF28" s="120"/>
      <c r="AG28" s="161"/>
    </row>
    <row r="29" spans="2:33" ht="15.75" customHeight="1" x14ac:dyDescent="0.25">
      <c r="B29" s="130" t="s">
        <v>1892</v>
      </c>
      <c r="C29" s="145"/>
      <c r="D29" s="130" t="s">
        <v>1923</v>
      </c>
      <c r="E29" s="130" t="s">
        <v>1910</v>
      </c>
      <c r="F29" s="106">
        <v>21.21</v>
      </c>
      <c r="G29" s="103">
        <f>+F29/G26</f>
        <v>0.26069321533923301</v>
      </c>
      <c r="H29" s="106">
        <f t="shared" si="18"/>
        <v>5.5293030973451325</v>
      </c>
      <c r="I29" s="106">
        <v>21.38</v>
      </c>
      <c r="J29" s="103">
        <f>+I29/J26</f>
        <v>0.25697115384615382</v>
      </c>
      <c r="K29" s="106">
        <f t="shared" si="19"/>
        <v>5.4940432692307688</v>
      </c>
      <c r="L29" s="167">
        <v>16.5</v>
      </c>
      <c r="M29" s="157"/>
      <c r="N29" s="176"/>
      <c r="O29" s="176"/>
      <c r="P29" s="157"/>
      <c r="Q29" s="157"/>
      <c r="R29" s="162"/>
      <c r="S29" s="158"/>
      <c r="T29" s="150"/>
      <c r="U29" s="159"/>
      <c r="V29" s="159"/>
      <c r="W29" s="159"/>
      <c r="X29" s="159"/>
      <c r="Y29" s="159"/>
      <c r="Z29" s="159"/>
      <c r="AA29" s="159"/>
      <c r="AB29" s="2"/>
      <c r="AD29" s="160"/>
      <c r="AE29" s="120"/>
      <c r="AF29" s="120"/>
      <c r="AG29" s="161"/>
    </row>
    <row r="30" spans="2:33" ht="15.75" customHeight="1" x14ac:dyDescent="0.25">
      <c r="B30" s="130" t="s">
        <v>1892</v>
      </c>
      <c r="C30" s="145"/>
      <c r="D30" s="130" t="s">
        <v>1924</v>
      </c>
      <c r="E30" s="130" t="s">
        <v>1910</v>
      </c>
      <c r="F30" s="106">
        <v>16.809999999999999</v>
      </c>
      <c r="G30" s="103">
        <f>+F30/G26</f>
        <v>0.20661258603736474</v>
      </c>
      <c r="H30" s="106">
        <f t="shared" si="18"/>
        <v>3.4731575712881009</v>
      </c>
      <c r="I30" s="106">
        <v>18.45</v>
      </c>
      <c r="J30" s="103">
        <f>+I30/J26</f>
        <v>0.22175480769230768</v>
      </c>
      <c r="K30" s="106">
        <f t="shared" si="19"/>
        <v>4.0913762019230768</v>
      </c>
      <c r="L30" s="167">
        <v>24</v>
      </c>
      <c r="M30" s="157"/>
      <c r="N30" s="157"/>
      <c r="O30" s="157"/>
      <c r="P30" s="157"/>
      <c r="Q30" s="157"/>
      <c r="R30" s="162"/>
      <c r="S30" s="158"/>
      <c r="T30" s="150"/>
      <c r="U30" s="159"/>
      <c r="V30" s="163"/>
      <c r="W30" s="163"/>
      <c r="X30" s="163"/>
      <c r="Y30" s="159"/>
      <c r="Z30" s="159"/>
      <c r="AA30" s="159"/>
      <c r="AB30" s="2"/>
      <c r="AD30" s="160"/>
      <c r="AE30" s="120"/>
      <c r="AF30" s="120"/>
      <c r="AG30" s="161"/>
    </row>
    <row r="31" spans="2:33" ht="15.75" customHeight="1" x14ac:dyDescent="0.25">
      <c r="B31" s="130" t="s">
        <v>1908</v>
      </c>
      <c r="C31" s="145" t="s">
        <v>44</v>
      </c>
      <c r="D31" s="130"/>
      <c r="E31" s="130"/>
      <c r="F31" s="147">
        <f>+F32</f>
        <v>21.75</v>
      </c>
      <c r="G31" s="103"/>
      <c r="H31" s="2"/>
      <c r="I31" s="147">
        <f>+I32</f>
        <v>22.86</v>
      </c>
      <c r="J31" s="103"/>
      <c r="K31" s="2"/>
      <c r="L31" s="167">
        <f>(24+14)/2</f>
        <v>19</v>
      </c>
      <c r="M31" s="149">
        <f>+I31+S31</f>
        <v>22.86</v>
      </c>
      <c r="N31" s="149">
        <f>+M31+S31</f>
        <v>22.86</v>
      </c>
      <c r="O31" s="149">
        <f>+N31+S31</f>
        <v>22.86</v>
      </c>
      <c r="P31" s="149">
        <f>+O31+S31</f>
        <v>22.86</v>
      </c>
      <c r="Q31" s="149">
        <v>22.7</v>
      </c>
      <c r="R31" s="165"/>
      <c r="S31" s="136"/>
      <c r="T31" s="150"/>
      <c r="U31" s="151">
        <f>24-I31</f>
        <v>1.1400000000000006</v>
      </c>
      <c r="V31" s="152">
        <f>+U31/24</f>
        <v>4.7500000000000021E-2</v>
      </c>
      <c r="W31" s="153">
        <f>24-L31</f>
        <v>5</v>
      </c>
      <c r="X31" s="153">
        <f t="shared" ref="X31:AA31" si="20">24-N31</f>
        <v>1.1400000000000006</v>
      </c>
      <c r="Y31" s="149">
        <f t="shared" si="20"/>
        <v>1.1400000000000006</v>
      </c>
      <c r="Z31" s="149">
        <f t="shared" si="20"/>
        <v>1.1400000000000006</v>
      </c>
      <c r="AA31" s="149">
        <f t="shared" si="20"/>
        <v>1.3000000000000007</v>
      </c>
      <c r="AB31" s="16"/>
      <c r="AC31" s="139"/>
      <c r="AD31" s="154">
        <f>+P31/$AD$8</f>
        <v>5.2905703550626446E-2</v>
      </c>
      <c r="AE31" s="155">
        <f>+AD31*P31</f>
        <v>1.2094243831673206</v>
      </c>
      <c r="AF31" s="155">
        <f>+Q31/$AF$8</f>
        <v>4.2235360484842728E-2</v>
      </c>
      <c r="AG31" s="156">
        <f>+AF31*Q31</f>
        <v>0.95874268300592991</v>
      </c>
    </row>
    <row r="32" spans="2:33" ht="15.75" customHeight="1" x14ac:dyDescent="0.25">
      <c r="B32" s="130" t="s">
        <v>1892</v>
      </c>
      <c r="C32" s="145" t="s">
        <v>44</v>
      </c>
      <c r="D32" s="130" t="s">
        <v>1925</v>
      </c>
      <c r="E32" s="130" t="e">
        <f>+VLOOKUP(D32,'[2]SUNASS 2018'!$B$4:$E$53,4,FALSE)</f>
        <v>#N/A</v>
      </c>
      <c r="F32" s="106">
        <v>21.75</v>
      </c>
      <c r="G32" s="103"/>
      <c r="H32" s="177"/>
      <c r="I32" s="106">
        <v>22.86</v>
      </c>
      <c r="J32" s="103"/>
      <c r="K32" s="177"/>
      <c r="L32" s="167"/>
      <c r="M32" s="151"/>
      <c r="N32" s="151"/>
      <c r="O32" s="151"/>
      <c r="P32" s="151"/>
      <c r="Q32" s="151"/>
      <c r="R32" s="165"/>
      <c r="S32" s="136"/>
      <c r="T32" s="150"/>
      <c r="U32" s="151"/>
      <c r="V32" s="151"/>
      <c r="W32" s="159"/>
      <c r="X32" s="159"/>
      <c r="Y32" s="151"/>
      <c r="Z32" s="151"/>
      <c r="AA32" s="151"/>
      <c r="AB32" s="2"/>
      <c r="AD32" s="170"/>
      <c r="AE32" s="165"/>
      <c r="AF32" s="165"/>
      <c r="AG32" s="171"/>
    </row>
    <row r="33" spans="2:33" ht="15.75" customHeight="1" x14ac:dyDescent="0.25">
      <c r="B33" s="130" t="s">
        <v>1908</v>
      </c>
      <c r="C33" s="145" t="s">
        <v>45</v>
      </c>
      <c r="D33" s="130"/>
      <c r="E33" s="130"/>
      <c r="F33" s="147">
        <f>+F34</f>
        <v>23.27</v>
      </c>
      <c r="G33" s="103"/>
      <c r="H33" s="2"/>
      <c r="I33" s="147">
        <f>+I34</f>
        <v>23.19</v>
      </c>
      <c r="J33" s="103"/>
      <c r="K33" s="2"/>
      <c r="L33" s="103">
        <f>+'[1]Hrs - Cloro'!L29</f>
        <v>0</v>
      </c>
      <c r="M33" s="149">
        <f>+I33+S33</f>
        <v>23.19</v>
      </c>
      <c r="N33" s="149">
        <f>+M33+S33</f>
        <v>23.19</v>
      </c>
      <c r="O33" s="149">
        <f>+N33+S33</f>
        <v>23.19</v>
      </c>
      <c r="P33" s="149">
        <f>+O33+S33</f>
        <v>23.19</v>
      </c>
      <c r="Q33" s="149">
        <f>+P33+S33</f>
        <v>23.19</v>
      </c>
      <c r="R33" s="165"/>
      <c r="S33" s="136"/>
      <c r="T33" s="150"/>
      <c r="U33" s="151">
        <f>24-I33</f>
        <v>0.80999999999999872</v>
      </c>
      <c r="V33" s="152">
        <f>+U33/24</f>
        <v>3.3749999999999947E-2</v>
      </c>
      <c r="W33" s="153">
        <f>24-I33</f>
        <v>0.80999999999999872</v>
      </c>
      <c r="X33" s="153">
        <f t="shared" ref="X33:AA33" si="21">24-N33</f>
        <v>0.80999999999999872</v>
      </c>
      <c r="Y33" s="149">
        <f t="shared" si="21"/>
        <v>0.80999999999999872</v>
      </c>
      <c r="Z33" s="149">
        <f t="shared" si="21"/>
        <v>0.80999999999999872</v>
      </c>
      <c r="AA33" s="149">
        <f t="shared" si="21"/>
        <v>0.80999999999999872</v>
      </c>
      <c r="AB33" s="16"/>
      <c r="AC33" s="139"/>
      <c r="AD33" s="154">
        <f>+P33/$AD$8</f>
        <v>5.3669434179310034E-2</v>
      </c>
      <c r="AE33" s="155">
        <f>+AD33*P33</f>
        <v>1.2445941786181998</v>
      </c>
      <c r="AF33" s="155">
        <f>+Q33/$AF$8</f>
        <v>4.3147048882973701E-2</v>
      </c>
      <c r="AG33" s="156">
        <f>+AF33*Q33</f>
        <v>1.0005800635961601</v>
      </c>
    </row>
    <row r="34" spans="2:33" ht="15.75" customHeight="1" x14ac:dyDescent="0.25">
      <c r="B34" s="164" t="s">
        <v>1892</v>
      </c>
      <c r="C34" s="145" t="s">
        <v>45</v>
      </c>
      <c r="D34" s="130" t="s">
        <v>1926</v>
      </c>
      <c r="E34" s="130" t="e">
        <f>+VLOOKUP(D34,'[2]SUNASS 2018'!$B$4:$E$53,4,FALSE)</f>
        <v>#N/A</v>
      </c>
      <c r="F34" s="106">
        <v>23.27</v>
      </c>
      <c r="G34" s="103"/>
      <c r="H34" s="177"/>
      <c r="I34" s="106">
        <v>23.19</v>
      </c>
      <c r="J34" s="103"/>
      <c r="K34" s="177"/>
      <c r="L34" s="103"/>
      <c r="M34" s="151"/>
      <c r="N34" s="151"/>
      <c r="O34" s="151"/>
      <c r="P34" s="151"/>
      <c r="Q34" s="151"/>
      <c r="R34" s="165"/>
      <c r="S34" s="136"/>
      <c r="T34" s="150"/>
      <c r="U34" s="151"/>
      <c r="V34" s="151"/>
      <c r="W34" s="159"/>
      <c r="X34" s="159"/>
      <c r="Y34" s="151"/>
      <c r="Z34" s="151"/>
      <c r="AA34" s="151"/>
      <c r="AB34" s="2"/>
      <c r="AD34" s="170"/>
      <c r="AE34" s="165"/>
      <c r="AF34" s="165"/>
      <c r="AG34" s="171"/>
    </row>
    <row r="35" spans="2:33" ht="15.75" customHeight="1" x14ac:dyDescent="0.25">
      <c r="B35" s="164" t="s">
        <v>1908</v>
      </c>
      <c r="C35" s="145" t="str">
        <f>+C36</f>
        <v>ICA</v>
      </c>
      <c r="D35" s="130"/>
      <c r="E35" s="130"/>
      <c r="F35" s="168">
        <f>SUM(H36:H39)</f>
        <v>14.672487360970678</v>
      </c>
      <c r="G35" s="175">
        <f>SUM(F36:F39)</f>
        <v>49.45</v>
      </c>
      <c r="H35" s="117"/>
      <c r="I35" s="168">
        <f>SUM(K36:K39)</f>
        <v>14.948528945281522</v>
      </c>
      <c r="J35" s="175">
        <f>SUM(I36:I39)</f>
        <v>50.44</v>
      </c>
      <c r="K35" s="117"/>
      <c r="L35" s="103"/>
      <c r="M35" s="149">
        <f>+I35+S35</f>
        <v>14.948528945281522</v>
      </c>
      <c r="N35" s="149">
        <f>+M35+S35</f>
        <v>14.948528945281522</v>
      </c>
      <c r="O35" s="149">
        <f>+N35+S35</f>
        <v>14.948528945281522</v>
      </c>
      <c r="P35" s="149">
        <f>+O35+S35</f>
        <v>14.948528945281522</v>
      </c>
      <c r="Q35" s="149">
        <v>22.7</v>
      </c>
      <c r="R35" s="165"/>
      <c r="S35" s="136"/>
      <c r="T35" s="150"/>
      <c r="U35" s="151">
        <f>24-I35</f>
        <v>9.051471054718478</v>
      </c>
      <c r="V35" s="152">
        <f>+U35/24</f>
        <v>0.37714462727993658</v>
      </c>
      <c r="W35" s="153"/>
      <c r="X35" s="153"/>
      <c r="Y35" s="149">
        <f t="shared" ref="Y35:AA35" si="22">24-O35</f>
        <v>9.051471054718478</v>
      </c>
      <c r="Z35" s="149">
        <f t="shared" si="22"/>
        <v>9.051471054718478</v>
      </c>
      <c r="AA35" s="149">
        <f t="shared" si="22"/>
        <v>1.3000000000000007</v>
      </c>
      <c r="AB35" s="16"/>
      <c r="AC35" s="139"/>
      <c r="AD35" s="154">
        <f>+P35/$AD$8</f>
        <v>3.4595907300832146E-2</v>
      </c>
      <c r="AE35" s="155">
        <f>+AD35*P35</f>
        <v>0.51715792167476571</v>
      </c>
      <c r="AF35" s="155">
        <f>+Q35/$AF$8</f>
        <v>4.2235360484842728E-2</v>
      </c>
      <c r="AG35" s="156">
        <f>+AF35*Q35</f>
        <v>0.95874268300592991</v>
      </c>
    </row>
    <row r="36" spans="2:33" ht="15.75" customHeight="1" x14ac:dyDescent="0.25">
      <c r="B36" s="130" t="s">
        <v>1892</v>
      </c>
      <c r="C36" s="145" t="s">
        <v>46</v>
      </c>
      <c r="D36" s="130" t="s">
        <v>1927</v>
      </c>
      <c r="E36" s="130" t="s">
        <v>1910</v>
      </c>
      <c r="F36" s="106">
        <v>13.98</v>
      </c>
      <c r="G36" s="103">
        <f>+F36/G35</f>
        <v>0.28270980788675432</v>
      </c>
      <c r="H36" s="106">
        <f t="shared" ref="H36:H39" si="23">+G36*F36</f>
        <v>3.9522831142568253</v>
      </c>
      <c r="I36" s="106">
        <v>14.25</v>
      </c>
      <c r="J36" s="103">
        <f>+I36/J35</f>
        <v>0.28251387787470261</v>
      </c>
      <c r="K36" s="106">
        <f t="shared" ref="K36:K39" si="24">+J36*I36</f>
        <v>4.0258227597145124</v>
      </c>
      <c r="L36" s="167">
        <v>20</v>
      </c>
      <c r="M36" s="157"/>
      <c r="N36" s="157"/>
      <c r="O36" s="157"/>
      <c r="P36" s="157"/>
      <c r="Q36" s="157"/>
      <c r="R36" s="162"/>
      <c r="S36" s="158"/>
      <c r="T36" s="150"/>
      <c r="U36" s="159"/>
      <c r="V36" s="159"/>
      <c r="W36" s="159"/>
      <c r="X36" s="159"/>
      <c r="Y36" s="159"/>
      <c r="Z36" s="159"/>
      <c r="AA36" s="159"/>
      <c r="AB36" s="2"/>
      <c r="AD36" s="160"/>
      <c r="AE36" s="120"/>
      <c r="AF36" s="120"/>
      <c r="AG36" s="161"/>
    </row>
    <row r="37" spans="2:33" ht="15.75" customHeight="1" x14ac:dyDescent="0.25">
      <c r="B37" s="130" t="s">
        <v>1892</v>
      </c>
      <c r="C37" s="145"/>
      <c r="D37" s="130" t="s">
        <v>1928</v>
      </c>
      <c r="E37" s="130" t="s">
        <v>1910</v>
      </c>
      <c r="F37" s="106">
        <v>3.29</v>
      </c>
      <c r="G37" s="103">
        <f>+F37/G35</f>
        <v>6.6531850353892821E-2</v>
      </c>
      <c r="H37" s="106">
        <f t="shared" si="23"/>
        <v>0.21888978766430739</v>
      </c>
      <c r="I37" s="106">
        <v>3.37</v>
      </c>
      <c r="J37" s="103">
        <f>+I37/J35</f>
        <v>6.6812053925455986E-2</v>
      </c>
      <c r="K37" s="106">
        <f t="shared" si="24"/>
        <v>0.22515662172878667</v>
      </c>
      <c r="L37" s="167">
        <v>24</v>
      </c>
      <c r="M37" s="157"/>
      <c r="N37" s="178"/>
      <c r="O37" s="178"/>
      <c r="P37" s="178"/>
      <c r="Q37" s="136"/>
      <c r="R37" s="179"/>
      <c r="S37" s="158"/>
      <c r="T37" s="150"/>
      <c r="U37" s="159"/>
      <c r="V37" s="159"/>
      <c r="W37" s="159"/>
      <c r="X37" s="159"/>
      <c r="Y37" s="159"/>
      <c r="Z37" s="159"/>
      <c r="AA37" s="159"/>
      <c r="AB37" s="2"/>
      <c r="AD37" s="160"/>
      <c r="AE37" s="120"/>
      <c r="AF37" s="120"/>
      <c r="AG37" s="161"/>
    </row>
    <row r="38" spans="2:33" ht="15.75" customHeight="1" x14ac:dyDescent="0.25">
      <c r="B38" s="130" t="s">
        <v>1892</v>
      </c>
      <c r="C38" s="145"/>
      <c r="D38" s="130" t="s">
        <v>1929</v>
      </c>
      <c r="E38" s="130" t="s">
        <v>1910</v>
      </c>
      <c r="F38" s="106">
        <v>16.96</v>
      </c>
      <c r="G38" s="103">
        <f>+F38/G35</f>
        <v>0.34297269969666327</v>
      </c>
      <c r="H38" s="106">
        <f t="shared" si="23"/>
        <v>5.8168169868554092</v>
      </c>
      <c r="I38" s="106">
        <v>17.12</v>
      </c>
      <c r="J38" s="103">
        <f>+I38/J35</f>
        <v>0.33941316415543221</v>
      </c>
      <c r="K38" s="106">
        <f t="shared" si="24"/>
        <v>5.8107533703409997</v>
      </c>
      <c r="L38" s="103"/>
      <c r="M38" s="157"/>
      <c r="N38" s="157"/>
      <c r="O38" s="157"/>
      <c r="P38" s="157"/>
      <c r="Q38" s="157"/>
      <c r="R38" s="162"/>
      <c r="S38" s="158"/>
      <c r="T38" s="150"/>
      <c r="U38" s="159"/>
      <c r="V38" s="159"/>
      <c r="W38" s="159"/>
      <c r="X38" s="159"/>
      <c r="Y38" s="159"/>
      <c r="Z38" s="159"/>
      <c r="AA38" s="159"/>
      <c r="AB38" s="2"/>
      <c r="AD38" s="160"/>
      <c r="AE38" s="120"/>
      <c r="AF38" s="120"/>
      <c r="AG38" s="161"/>
    </row>
    <row r="39" spans="2:33" ht="15.75" customHeight="1" x14ac:dyDescent="0.25">
      <c r="B39" s="130" t="s">
        <v>1892</v>
      </c>
      <c r="C39" s="145"/>
      <c r="D39" s="130" t="s">
        <v>1930</v>
      </c>
      <c r="E39" s="130" t="s">
        <v>1910</v>
      </c>
      <c r="F39" s="106">
        <v>15.22</v>
      </c>
      <c r="G39" s="103">
        <f>+F39/G35</f>
        <v>0.3077856420626896</v>
      </c>
      <c r="H39" s="106">
        <f t="shared" si="23"/>
        <v>4.6844974721941357</v>
      </c>
      <c r="I39" s="106">
        <v>15.7</v>
      </c>
      <c r="J39" s="103">
        <f>+I39/J35</f>
        <v>0.3112609040444092</v>
      </c>
      <c r="K39" s="106">
        <f t="shared" si="24"/>
        <v>4.8867961934972239</v>
      </c>
      <c r="L39" s="103"/>
      <c r="M39" s="157"/>
      <c r="N39" s="157"/>
      <c r="O39" s="157"/>
      <c r="P39" s="157"/>
      <c r="Q39" s="157"/>
      <c r="R39" s="162"/>
      <c r="S39" s="158"/>
      <c r="T39" s="150"/>
      <c r="U39" s="159"/>
      <c r="V39" s="163"/>
      <c r="W39" s="163"/>
      <c r="X39" s="163"/>
      <c r="Y39" s="159"/>
      <c r="Z39" s="159"/>
      <c r="AA39" s="159"/>
      <c r="AB39" s="2"/>
      <c r="AD39" s="160"/>
      <c r="AE39" s="120"/>
      <c r="AF39" s="120"/>
      <c r="AG39" s="161"/>
    </row>
    <row r="40" spans="2:33" ht="15.75" customHeight="1" x14ac:dyDescent="0.25">
      <c r="B40" s="164" t="s">
        <v>1908</v>
      </c>
      <c r="C40" s="145" t="str">
        <f>+C41</f>
        <v>JUNIN</v>
      </c>
      <c r="D40" s="130"/>
      <c r="E40" s="130"/>
      <c r="F40" s="168">
        <f>SUM(H41:H45)</f>
        <v>20.765207723815095</v>
      </c>
      <c r="G40" s="175">
        <f>SUM(F41:F45)</f>
        <v>102.54</v>
      </c>
      <c r="H40" s="117"/>
      <c r="I40" s="168">
        <f>SUM(K41:K45)</f>
        <v>19.771822804118468</v>
      </c>
      <c r="J40" s="175">
        <f>SUM(I41:I45)</f>
        <v>78.670000000000016</v>
      </c>
      <c r="K40" s="117"/>
      <c r="L40" s="103"/>
      <c r="M40" s="149">
        <f>+I40+S40</f>
        <v>19.771822804118468</v>
      </c>
      <c r="N40" s="149">
        <f>+M40+S40</f>
        <v>19.771822804118468</v>
      </c>
      <c r="O40" s="149">
        <f>+N40+S40</f>
        <v>19.771822804118468</v>
      </c>
      <c r="P40" s="149">
        <f>+O40+S40</f>
        <v>19.771822804118468</v>
      </c>
      <c r="Q40" s="149">
        <v>22.7</v>
      </c>
      <c r="R40" s="165"/>
      <c r="S40" s="136"/>
      <c r="T40" s="150"/>
      <c r="U40" s="151">
        <f>24-I40</f>
        <v>4.228177195881532</v>
      </c>
      <c r="V40" s="152">
        <f>+U40/24</f>
        <v>0.17617404982839716</v>
      </c>
      <c r="W40" s="153"/>
      <c r="X40" s="153"/>
      <c r="Y40" s="149">
        <f t="shared" ref="Y40:AA40" si="25">24-O40</f>
        <v>4.228177195881532</v>
      </c>
      <c r="Z40" s="149">
        <f t="shared" si="25"/>
        <v>4.228177195881532</v>
      </c>
      <c r="AA40" s="149">
        <f t="shared" si="25"/>
        <v>1.3000000000000007</v>
      </c>
      <c r="AB40" s="16"/>
      <c r="AC40" s="139"/>
      <c r="AD40" s="154">
        <f>+P40/$AD$8</f>
        <v>4.5758626243666112E-2</v>
      </c>
      <c r="AE40" s="155">
        <f>+AD40*P40</f>
        <v>0.90473144984965137</v>
      </c>
      <c r="AF40" s="155">
        <f>+Q40/$AF$8</f>
        <v>4.2235360484842728E-2</v>
      </c>
      <c r="AG40" s="156">
        <f>+AF40*Q40</f>
        <v>0.95874268300592991</v>
      </c>
    </row>
    <row r="41" spans="2:33" ht="15.75" customHeight="1" x14ac:dyDescent="0.25">
      <c r="B41" s="130" t="s">
        <v>1892</v>
      </c>
      <c r="C41" s="145" t="s">
        <v>47</v>
      </c>
      <c r="D41" s="130" t="s">
        <v>1931</v>
      </c>
      <c r="E41" s="130" t="s">
        <v>1910</v>
      </c>
      <c r="F41" s="106">
        <v>18.23</v>
      </c>
      <c r="G41" s="103">
        <f>+F41/G40</f>
        <v>0.17778427930563681</v>
      </c>
      <c r="H41" s="106">
        <f t="shared" ref="H41:H45" si="26">+G41*F41</f>
        <v>3.2410074117417591</v>
      </c>
      <c r="I41" s="106">
        <v>19.12</v>
      </c>
      <c r="J41" s="103">
        <f>+I41/J40</f>
        <v>0.24304054912927414</v>
      </c>
      <c r="K41" s="106">
        <f t="shared" ref="K41:K45" si="27">+J41*I41</f>
        <v>4.6469352993517221</v>
      </c>
      <c r="L41" s="103"/>
      <c r="M41" s="157"/>
      <c r="N41" s="157"/>
      <c r="O41" s="157"/>
      <c r="P41" s="157"/>
      <c r="Q41" s="157"/>
      <c r="R41" s="162"/>
      <c r="S41" s="158"/>
      <c r="T41" s="150"/>
      <c r="U41" s="159"/>
      <c r="V41" s="159"/>
      <c r="W41" s="159"/>
      <c r="X41" s="159"/>
      <c r="Y41" s="159"/>
      <c r="Z41" s="159"/>
      <c r="AA41" s="159"/>
      <c r="AB41" s="2"/>
      <c r="AD41" s="160"/>
      <c r="AE41" s="120"/>
      <c r="AF41" s="120"/>
      <c r="AG41" s="161"/>
    </row>
    <row r="42" spans="2:33" ht="15.75" customHeight="1" x14ac:dyDescent="0.25">
      <c r="B42" s="130" t="s">
        <v>1892</v>
      </c>
      <c r="C42" s="145"/>
      <c r="D42" s="130" t="s">
        <v>1932</v>
      </c>
      <c r="E42" s="130" t="s">
        <v>1910</v>
      </c>
      <c r="F42" s="106">
        <v>20.97</v>
      </c>
      <c r="G42" s="103">
        <f>+F42/G40</f>
        <v>0.20450555880631946</v>
      </c>
      <c r="H42" s="106">
        <f t="shared" si="26"/>
        <v>4.2884815681685184</v>
      </c>
      <c r="I42" s="106">
        <v>20.92</v>
      </c>
      <c r="J42" s="103">
        <f>+I42/J40</f>
        <v>0.26592093555357821</v>
      </c>
      <c r="K42" s="106">
        <f t="shared" si="27"/>
        <v>5.5630659717808566</v>
      </c>
      <c r="L42" s="103"/>
      <c r="M42" s="157"/>
      <c r="N42" s="157"/>
      <c r="O42" s="157"/>
      <c r="P42" s="157"/>
      <c r="Q42" s="157"/>
      <c r="R42" s="162"/>
      <c r="S42" s="158"/>
      <c r="T42" s="150"/>
      <c r="U42" s="159"/>
      <c r="V42" s="159"/>
      <c r="W42" s="159"/>
      <c r="X42" s="159"/>
      <c r="Y42" s="159"/>
      <c r="Z42" s="159"/>
      <c r="AA42" s="159"/>
      <c r="AB42" s="2"/>
      <c r="AD42" s="160"/>
      <c r="AE42" s="120"/>
      <c r="AF42" s="120"/>
      <c r="AG42" s="161"/>
    </row>
    <row r="43" spans="2:33" ht="15.75" customHeight="1" x14ac:dyDescent="0.25">
      <c r="B43" s="130" t="s">
        <v>1892</v>
      </c>
      <c r="C43" s="145"/>
      <c r="D43" s="130" t="s">
        <v>1933</v>
      </c>
      <c r="E43" s="130" t="s">
        <v>1910</v>
      </c>
      <c r="F43" s="106">
        <v>21.59</v>
      </c>
      <c r="G43" s="103">
        <f>+F43/G40</f>
        <v>0.21055197971523307</v>
      </c>
      <c r="H43" s="106">
        <f t="shared" si="26"/>
        <v>4.5458172420518821</v>
      </c>
      <c r="I43" s="106">
        <v>21.06</v>
      </c>
      <c r="J43" s="103">
        <f>+I43/J40</f>
        <v>0.26770052116435739</v>
      </c>
      <c r="K43" s="106">
        <f t="shared" si="27"/>
        <v>5.6377729757213659</v>
      </c>
      <c r="L43" s="103"/>
      <c r="M43" s="157"/>
      <c r="N43" s="157"/>
      <c r="O43" s="157"/>
      <c r="P43" s="157"/>
      <c r="Q43" s="157"/>
      <c r="R43" s="162"/>
      <c r="S43" s="158"/>
      <c r="T43" s="150"/>
      <c r="U43" s="159"/>
      <c r="V43" s="159"/>
      <c r="W43" s="159"/>
      <c r="X43" s="159"/>
      <c r="Y43" s="159"/>
      <c r="Z43" s="159"/>
      <c r="AA43" s="159"/>
      <c r="AB43" s="2"/>
      <c r="AD43" s="160"/>
      <c r="AE43" s="120"/>
      <c r="AF43" s="120"/>
      <c r="AG43" s="161"/>
    </row>
    <row r="44" spans="2:33" ht="15.75" customHeight="1" x14ac:dyDescent="0.25">
      <c r="B44" s="130" t="s">
        <v>1892</v>
      </c>
      <c r="C44" s="145"/>
      <c r="D44" s="130" t="s">
        <v>1934</v>
      </c>
      <c r="E44" s="130" t="s">
        <v>1910</v>
      </c>
      <c r="F44" s="106">
        <v>17.75</v>
      </c>
      <c r="G44" s="103">
        <f>+F44/G40</f>
        <v>0.17310317924712307</v>
      </c>
      <c r="H44" s="106">
        <f t="shared" si="26"/>
        <v>3.0725814316364346</v>
      </c>
      <c r="I44" s="106">
        <v>17.57</v>
      </c>
      <c r="J44" s="103">
        <f>+I44/J40</f>
        <v>0.2233379941527901</v>
      </c>
      <c r="K44" s="106">
        <f t="shared" si="27"/>
        <v>3.9240485572645221</v>
      </c>
      <c r="L44" s="103"/>
      <c r="M44" s="157"/>
      <c r="N44" s="157"/>
      <c r="O44" s="157"/>
      <c r="P44" s="157"/>
      <c r="Q44" s="157"/>
      <c r="R44" s="162"/>
      <c r="S44" s="158"/>
      <c r="T44" s="150"/>
      <c r="U44" s="159"/>
      <c r="V44" s="159"/>
      <c r="W44" s="159"/>
      <c r="X44" s="159"/>
      <c r="Y44" s="159"/>
      <c r="Z44" s="159"/>
      <c r="AA44" s="159"/>
      <c r="AB44" s="2"/>
      <c r="AD44" s="160"/>
      <c r="AE44" s="120"/>
      <c r="AF44" s="120"/>
      <c r="AG44" s="161"/>
    </row>
    <row r="45" spans="2:33" ht="15.75" customHeight="1" x14ac:dyDescent="0.25">
      <c r="B45" s="130" t="s">
        <v>1892</v>
      </c>
      <c r="C45" s="145"/>
      <c r="D45" s="130" t="s">
        <v>1935</v>
      </c>
      <c r="E45" s="130" t="s">
        <v>1910</v>
      </c>
      <c r="F45" s="106">
        <v>24</v>
      </c>
      <c r="G45" s="103">
        <f>+F45/G40</f>
        <v>0.23405500292568751</v>
      </c>
      <c r="H45" s="106">
        <f t="shared" si="26"/>
        <v>5.6173200702165005</v>
      </c>
      <c r="I45" s="106"/>
      <c r="J45" s="103">
        <f>+I45/J40</f>
        <v>0</v>
      </c>
      <c r="K45" s="106">
        <f t="shared" si="27"/>
        <v>0</v>
      </c>
      <c r="L45" s="103"/>
      <c r="M45" s="157"/>
      <c r="N45" s="157"/>
      <c r="O45" s="157"/>
      <c r="P45" s="157"/>
      <c r="Q45" s="157"/>
      <c r="R45" s="162"/>
      <c r="S45" s="158"/>
      <c r="T45" s="150"/>
      <c r="U45" s="159"/>
      <c r="V45" s="163"/>
      <c r="W45" s="163"/>
      <c r="X45" s="163"/>
      <c r="Y45" s="159"/>
      <c r="Z45" s="159"/>
      <c r="AA45" s="159"/>
      <c r="AB45" s="2"/>
      <c r="AD45" s="160"/>
      <c r="AE45" s="120"/>
      <c r="AF45" s="120"/>
      <c r="AG45" s="161"/>
    </row>
    <row r="46" spans="2:33" ht="15.75" customHeight="1" x14ac:dyDescent="0.25">
      <c r="B46" s="130" t="s">
        <v>1908</v>
      </c>
      <c r="C46" s="145" t="s">
        <v>48</v>
      </c>
      <c r="D46" s="130"/>
      <c r="E46" s="130"/>
      <c r="F46" s="147">
        <f>+F47</f>
        <v>10.17</v>
      </c>
      <c r="G46" s="103"/>
      <c r="H46" s="2"/>
      <c r="I46" s="147">
        <f>+I47</f>
        <v>10.62</v>
      </c>
      <c r="J46" s="103"/>
      <c r="K46" s="2"/>
      <c r="L46" s="103"/>
      <c r="M46" s="149">
        <f>+I46+S46</f>
        <v>10.62</v>
      </c>
      <c r="N46" s="149">
        <f>+M46+S46</f>
        <v>10.62</v>
      </c>
      <c r="O46" s="149">
        <f>+N46+S46</f>
        <v>10.62</v>
      </c>
      <c r="P46" s="149">
        <f>+O46+S46</f>
        <v>10.62</v>
      </c>
      <c r="Q46" s="149">
        <v>22.7</v>
      </c>
      <c r="R46" s="165"/>
      <c r="S46" s="136"/>
      <c r="T46" s="150"/>
      <c r="U46" s="151">
        <f>24-I46</f>
        <v>13.38</v>
      </c>
      <c r="V46" s="152">
        <f>+U46/24</f>
        <v>0.5575</v>
      </c>
      <c r="W46" s="153">
        <f t="shared" ref="W46:AA46" si="28">24-M46</f>
        <v>13.38</v>
      </c>
      <c r="X46" s="153">
        <f t="shared" si="28"/>
        <v>13.38</v>
      </c>
      <c r="Y46" s="149">
        <f t="shared" si="28"/>
        <v>13.38</v>
      </c>
      <c r="Z46" s="149">
        <f t="shared" si="28"/>
        <v>13.38</v>
      </c>
      <c r="AA46" s="149">
        <f t="shared" si="28"/>
        <v>1.3000000000000007</v>
      </c>
      <c r="AB46" s="16"/>
      <c r="AC46" s="139"/>
      <c r="AD46" s="154">
        <f>+P46/$AD$8</f>
        <v>2.4578240232180786E-2</v>
      </c>
      <c r="AE46" s="155">
        <f>+AD46*P46</f>
        <v>0.26102091126575994</v>
      </c>
      <c r="AF46" s="155">
        <f>+Q46/$AF$8</f>
        <v>4.2235360484842728E-2</v>
      </c>
      <c r="AG46" s="156">
        <f>+AF46*Q46</f>
        <v>0.95874268300592991</v>
      </c>
    </row>
    <row r="47" spans="2:33" ht="15.75" customHeight="1" x14ac:dyDescent="0.25">
      <c r="B47" s="130" t="s">
        <v>1892</v>
      </c>
      <c r="C47" s="145" t="s">
        <v>48</v>
      </c>
      <c r="D47" s="130" t="s">
        <v>1936</v>
      </c>
      <c r="E47" s="130" t="e">
        <f>+VLOOKUP(D47,'[2]SUNASS 2018'!$B$4:$E$53,4,FALSE)</f>
        <v>#N/A</v>
      </c>
      <c r="F47" s="106">
        <v>10.17</v>
      </c>
      <c r="G47" s="103"/>
      <c r="H47" s="177"/>
      <c r="I47" s="106">
        <v>10.62</v>
      </c>
      <c r="J47" s="103"/>
      <c r="K47" s="177"/>
      <c r="L47" s="103"/>
      <c r="M47" s="151"/>
      <c r="N47" s="151"/>
      <c r="O47" s="151"/>
      <c r="P47" s="151"/>
      <c r="Q47" s="151"/>
      <c r="R47" s="165"/>
      <c r="S47" s="136"/>
      <c r="T47" s="150"/>
      <c r="U47" s="151"/>
      <c r="V47" s="151"/>
      <c r="W47" s="159"/>
      <c r="X47" s="159"/>
      <c r="Y47" s="151"/>
      <c r="Z47" s="151"/>
      <c r="AA47" s="151"/>
      <c r="AB47" s="2"/>
      <c r="AD47" s="170"/>
      <c r="AE47" s="165"/>
      <c r="AF47" s="165"/>
      <c r="AG47" s="171"/>
    </row>
    <row r="48" spans="2:33" ht="15.75" customHeight="1" x14ac:dyDescent="0.25">
      <c r="B48" s="130" t="s">
        <v>1908</v>
      </c>
      <c r="C48" s="145" t="s">
        <v>49</v>
      </c>
      <c r="D48" s="130"/>
      <c r="E48" s="130"/>
      <c r="F48" s="147">
        <f>+F49</f>
        <v>16.75</v>
      </c>
      <c r="G48" s="103"/>
      <c r="H48" s="2"/>
      <c r="I48" s="147">
        <f>+I49</f>
        <v>16.75</v>
      </c>
      <c r="J48" s="103"/>
      <c r="K48" s="2"/>
      <c r="L48" s="103"/>
      <c r="M48" s="149">
        <f>+I48+S48</f>
        <v>16.75</v>
      </c>
      <c r="N48" s="149">
        <f>+M48+S48</f>
        <v>16.75</v>
      </c>
      <c r="O48" s="149">
        <f>+N48+S48</f>
        <v>16.75</v>
      </c>
      <c r="P48" s="149">
        <f>+O48+S48</f>
        <v>16.75</v>
      </c>
      <c r="Q48" s="149">
        <v>22.7</v>
      </c>
      <c r="R48" s="165"/>
      <c r="S48" s="136"/>
      <c r="T48" s="150"/>
      <c r="U48" s="151">
        <f>24-I48</f>
        <v>7.25</v>
      </c>
      <c r="V48" s="152">
        <f>+U48/24</f>
        <v>0.30208333333333331</v>
      </c>
      <c r="W48" s="153">
        <f t="shared" ref="W48:AA48" si="29">24-M48</f>
        <v>7.25</v>
      </c>
      <c r="X48" s="153">
        <f t="shared" si="29"/>
        <v>7.25</v>
      </c>
      <c r="Y48" s="149">
        <f t="shared" si="29"/>
        <v>7.25</v>
      </c>
      <c r="Z48" s="149">
        <f t="shared" si="29"/>
        <v>7.25</v>
      </c>
      <c r="AA48" s="149">
        <f t="shared" si="29"/>
        <v>1.3000000000000007</v>
      </c>
      <c r="AB48" s="16"/>
      <c r="AC48" s="139"/>
      <c r="AD48" s="154">
        <f>+P48/$AD$8</f>
        <v>3.8765115243787972E-2</v>
      </c>
      <c r="AE48" s="155">
        <f>+AD48*P48</f>
        <v>0.64931568033344855</v>
      </c>
      <c r="AF48" s="155">
        <f>+Q48/$AF$8</f>
        <v>4.2235360484842728E-2</v>
      </c>
      <c r="AG48" s="156">
        <f>+AF48*Q48</f>
        <v>0.95874268300592991</v>
      </c>
    </row>
    <row r="49" spans="2:33" ht="15.75" customHeight="1" x14ac:dyDescent="0.25">
      <c r="B49" s="130" t="s">
        <v>1892</v>
      </c>
      <c r="C49" s="145" t="s">
        <v>49</v>
      </c>
      <c r="D49" s="130" t="s">
        <v>1937</v>
      </c>
      <c r="E49" s="130" t="e">
        <f>+VLOOKUP(D49,'[2]SUNASS 2018'!$B$4:$E$53,4,FALSE)</f>
        <v>#N/A</v>
      </c>
      <c r="F49" s="106">
        <v>16.75</v>
      </c>
      <c r="G49" s="103"/>
      <c r="H49" s="177"/>
      <c r="I49" s="106">
        <v>16.75</v>
      </c>
      <c r="J49" s="103"/>
      <c r="K49" s="177"/>
      <c r="L49" s="103"/>
      <c r="M49" s="151"/>
      <c r="N49" s="151"/>
      <c r="O49" s="151"/>
      <c r="P49" s="151"/>
      <c r="Q49" s="151"/>
      <c r="R49" s="165"/>
      <c r="S49" s="136"/>
      <c r="T49" s="150"/>
      <c r="U49" s="151"/>
      <c r="V49" s="151"/>
      <c r="W49" s="159"/>
      <c r="X49" s="159"/>
      <c r="Y49" s="151"/>
      <c r="Z49" s="151"/>
      <c r="AA49" s="151"/>
      <c r="AB49" s="2"/>
      <c r="AD49" s="170"/>
      <c r="AE49" s="165"/>
      <c r="AF49" s="165"/>
      <c r="AG49" s="171"/>
    </row>
    <row r="50" spans="2:33" ht="15.75" customHeight="1" x14ac:dyDescent="0.25">
      <c r="B50" s="130" t="s">
        <v>1908</v>
      </c>
      <c r="C50" s="145" t="s">
        <v>50</v>
      </c>
      <c r="D50" s="130"/>
      <c r="E50" s="130"/>
      <c r="F50" s="147">
        <f>+F51</f>
        <v>21.39</v>
      </c>
      <c r="G50" s="103"/>
      <c r="H50" s="2"/>
      <c r="I50" s="147">
        <f>+I51</f>
        <v>20.93</v>
      </c>
      <c r="J50" s="103"/>
      <c r="K50" s="2"/>
      <c r="L50" s="103"/>
      <c r="M50" s="149">
        <f>+I50+S50</f>
        <v>20.93</v>
      </c>
      <c r="N50" s="149">
        <f>+M50+S50</f>
        <v>20.93</v>
      </c>
      <c r="O50" s="149">
        <f>+N50+S50</f>
        <v>20.93</v>
      </c>
      <c r="P50" s="149">
        <f>+O50+S50</f>
        <v>20.93</v>
      </c>
      <c r="Q50" s="149">
        <f>+P50+S50</f>
        <v>20.93</v>
      </c>
      <c r="R50" s="165"/>
      <c r="S50" s="136"/>
      <c r="T50" s="150"/>
      <c r="U50" s="151">
        <f>24-I50</f>
        <v>3.0700000000000003</v>
      </c>
      <c r="V50" s="152">
        <f>+U50/24</f>
        <v>0.12791666666666668</v>
      </c>
      <c r="W50" s="153">
        <f t="shared" ref="W50:AA50" si="30">24-M50</f>
        <v>3.0700000000000003</v>
      </c>
      <c r="X50" s="153">
        <f t="shared" si="30"/>
        <v>3.0700000000000003</v>
      </c>
      <c r="Y50" s="149">
        <f t="shared" si="30"/>
        <v>3.0700000000000003</v>
      </c>
      <c r="Z50" s="149">
        <f t="shared" si="30"/>
        <v>3.0700000000000003</v>
      </c>
      <c r="AA50" s="149">
        <f t="shared" si="30"/>
        <v>3.0700000000000003</v>
      </c>
      <c r="AB50" s="16"/>
      <c r="AC50" s="139"/>
      <c r="AD50" s="154">
        <f>+P50/$AD$8</f>
        <v>4.8439036540446699E-2</v>
      </c>
      <c r="AE50" s="155">
        <f>+AD50*P50</f>
        <v>1.0138290347915493</v>
      </c>
      <c r="AF50" s="155">
        <f>+Q50/$AF$8</f>
        <v>3.8942118720165564E-2</v>
      </c>
      <c r="AG50" s="156">
        <f>+AF50*Q50</f>
        <v>0.81505854481306528</v>
      </c>
    </row>
    <row r="51" spans="2:33" ht="15.75" customHeight="1" x14ac:dyDescent="0.25">
      <c r="B51" s="130" t="s">
        <v>1892</v>
      </c>
      <c r="C51" s="145" t="s">
        <v>50</v>
      </c>
      <c r="D51" s="130" t="s">
        <v>1938</v>
      </c>
      <c r="E51" s="130" t="e">
        <f>+VLOOKUP(D51,'[2]SUNASS 2018'!$B$4:$E$53,4,FALSE)</f>
        <v>#N/A</v>
      </c>
      <c r="F51" s="106">
        <v>21.39</v>
      </c>
      <c r="G51" s="103"/>
      <c r="H51" s="177"/>
      <c r="I51" s="106">
        <v>20.93</v>
      </c>
      <c r="J51" s="103"/>
      <c r="K51" s="177"/>
      <c r="L51" s="103"/>
      <c r="M51" s="151"/>
      <c r="N51" s="151"/>
      <c r="O51" s="151"/>
      <c r="P51" s="151"/>
      <c r="Q51" s="151"/>
      <c r="R51" s="165"/>
      <c r="S51" s="136"/>
      <c r="T51" s="150"/>
      <c r="U51" s="151"/>
      <c r="V51" s="151"/>
      <c r="W51" s="159"/>
      <c r="X51" s="159"/>
      <c r="Y51" s="151"/>
      <c r="Z51" s="151"/>
      <c r="AA51" s="151"/>
      <c r="AB51" s="2"/>
      <c r="AD51" s="170"/>
      <c r="AE51" s="165"/>
      <c r="AF51" s="165"/>
      <c r="AG51" s="171"/>
    </row>
    <row r="52" spans="2:33" ht="16.5" customHeight="1" x14ac:dyDescent="0.25">
      <c r="B52" s="130" t="s">
        <v>1908</v>
      </c>
      <c r="C52" s="145" t="str">
        <f>+C53</f>
        <v>PROVINCIA LIMA 3/</v>
      </c>
      <c r="D52" s="130"/>
      <c r="E52" s="130"/>
      <c r="F52" s="168">
        <f>SUM(H53:H56)</f>
        <v>15.014124056999162</v>
      </c>
      <c r="G52" s="175">
        <f>SUM(F53:F56)</f>
        <v>59.65</v>
      </c>
      <c r="H52" s="117"/>
      <c r="I52" s="168">
        <f>SUM(K53:K56)</f>
        <v>14.704861354861354</v>
      </c>
      <c r="J52" s="175">
        <f>SUM(I53:I56)</f>
        <v>56.980000000000004</v>
      </c>
      <c r="K52" s="117"/>
      <c r="L52" s="103"/>
      <c r="M52" s="149">
        <f>+I52+S52</f>
        <v>14.704861354861354</v>
      </c>
      <c r="N52" s="149">
        <f>+M52+S52</f>
        <v>14.704861354861354</v>
      </c>
      <c r="O52" s="149">
        <f>+N52+S52</f>
        <v>14.704861354861354</v>
      </c>
      <c r="P52" s="149">
        <f>+O52+S52</f>
        <v>14.704861354861354</v>
      </c>
      <c r="Q52" s="149">
        <v>22.7</v>
      </c>
      <c r="R52" s="165"/>
      <c r="S52" s="136"/>
      <c r="T52" s="150"/>
      <c r="U52" s="151">
        <f>24-I52</f>
        <v>9.2951386451386462</v>
      </c>
      <c r="V52" s="152">
        <f>+U52/24</f>
        <v>0.38729744354744361</v>
      </c>
      <c r="W52" s="153"/>
      <c r="X52" s="153"/>
      <c r="Y52" s="149">
        <f t="shared" ref="Y52:AA52" si="31">24-O52</f>
        <v>9.2951386451386462</v>
      </c>
      <c r="Z52" s="149">
        <f t="shared" si="31"/>
        <v>9.2951386451386462</v>
      </c>
      <c r="AA52" s="149">
        <f t="shared" si="31"/>
        <v>1.3000000000000007</v>
      </c>
      <c r="AB52" s="16"/>
      <c r="AC52" s="139"/>
      <c r="AD52" s="154">
        <f>+P52/$AD$8</f>
        <v>3.4031978809858178E-2</v>
      </c>
      <c r="AE52" s="155">
        <f>+AD52*P52</f>
        <v>0.50043553003054397</v>
      </c>
      <c r="AF52" s="155">
        <f>+Q52/$AF$8</f>
        <v>4.2235360484842728E-2</v>
      </c>
      <c r="AG52" s="156">
        <f>+AF52*Q52</f>
        <v>0.95874268300592991</v>
      </c>
    </row>
    <row r="53" spans="2:33" ht="15.75" customHeight="1" x14ac:dyDescent="0.25">
      <c r="B53" s="130" t="s">
        <v>1892</v>
      </c>
      <c r="C53" s="145" t="s">
        <v>1939</v>
      </c>
      <c r="D53" s="130" t="s">
        <v>1940</v>
      </c>
      <c r="E53" s="130" t="s">
        <v>1910</v>
      </c>
      <c r="F53" s="106">
        <v>16.829999999999998</v>
      </c>
      <c r="G53" s="103">
        <f>+F53/G52</f>
        <v>0.28214585079631177</v>
      </c>
      <c r="H53" s="106">
        <f t="shared" ref="H53:H56" si="32">+G53*F53</f>
        <v>4.7485146689019269</v>
      </c>
      <c r="I53" s="106">
        <v>17.010000000000002</v>
      </c>
      <c r="J53" s="103">
        <f>+I53/J52</f>
        <v>0.29852579852579852</v>
      </c>
      <c r="K53" s="106">
        <f t="shared" ref="K53:K56" si="33">+J53*I53</f>
        <v>5.0779238329238332</v>
      </c>
      <c r="L53" s="103"/>
      <c r="M53" s="157"/>
      <c r="N53" s="157"/>
      <c r="O53" s="157"/>
      <c r="P53" s="157"/>
      <c r="Q53" s="157"/>
      <c r="R53" s="162"/>
      <c r="S53" s="158"/>
      <c r="T53" s="150"/>
      <c r="U53" s="159"/>
      <c r="V53" s="159"/>
      <c r="W53" s="159"/>
      <c r="X53" s="159"/>
      <c r="Y53" s="159"/>
      <c r="Z53" s="159"/>
      <c r="AA53" s="159"/>
      <c r="AB53" s="2"/>
      <c r="AD53" s="160"/>
      <c r="AE53" s="120"/>
      <c r="AF53" s="120"/>
      <c r="AG53" s="161"/>
    </row>
    <row r="54" spans="2:33" ht="15.75" customHeight="1" x14ac:dyDescent="0.25">
      <c r="B54" s="130" t="s">
        <v>1892</v>
      </c>
      <c r="C54" s="145"/>
      <c r="D54" s="130" t="s">
        <v>1941</v>
      </c>
      <c r="E54" s="130" t="s">
        <v>1910</v>
      </c>
      <c r="F54" s="106">
        <v>13.54</v>
      </c>
      <c r="G54" s="103">
        <f>+F54/G52</f>
        <v>0.22699077954735958</v>
      </c>
      <c r="H54" s="106">
        <f t="shared" si="32"/>
        <v>3.0734551550712483</v>
      </c>
      <c r="I54" s="106">
        <v>10.23</v>
      </c>
      <c r="J54" s="103">
        <f>+I54/J52</f>
        <v>0.17953667953667954</v>
      </c>
      <c r="K54" s="106">
        <f t="shared" si="33"/>
        <v>1.8366602316602318</v>
      </c>
      <c r="L54" s="103"/>
      <c r="M54" s="157"/>
      <c r="N54" s="157"/>
      <c r="O54" s="157"/>
      <c r="P54" s="157"/>
      <c r="Q54" s="157"/>
      <c r="R54" s="162"/>
      <c r="S54" s="158"/>
      <c r="T54" s="150"/>
      <c r="U54" s="159"/>
      <c r="V54" s="159"/>
      <c r="W54" s="159"/>
      <c r="X54" s="159"/>
      <c r="Y54" s="159"/>
      <c r="Z54" s="159"/>
      <c r="AA54" s="159"/>
      <c r="AB54" s="2"/>
      <c r="AD54" s="160"/>
      <c r="AE54" s="120"/>
      <c r="AF54" s="120"/>
      <c r="AG54" s="161"/>
    </row>
    <row r="55" spans="2:33" ht="15.75" customHeight="1" x14ac:dyDescent="0.25">
      <c r="B55" s="130" t="s">
        <v>1892</v>
      </c>
      <c r="C55" s="145"/>
      <c r="D55" s="130" t="s">
        <v>1942</v>
      </c>
      <c r="E55" s="130" t="s">
        <v>1910</v>
      </c>
      <c r="F55" s="106">
        <v>14.22</v>
      </c>
      <c r="G55" s="103">
        <f>+F55/G52</f>
        <v>0.23839061190276614</v>
      </c>
      <c r="H55" s="106">
        <f t="shared" si="32"/>
        <v>3.3899145012573348</v>
      </c>
      <c r="I55" s="106">
        <v>13.96</v>
      </c>
      <c r="J55" s="103">
        <f>+I55/J52</f>
        <v>0.24499824499824499</v>
      </c>
      <c r="K55" s="106">
        <f t="shared" si="33"/>
        <v>3.4201755001755001</v>
      </c>
      <c r="L55" s="103"/>
      <c r="M55" s="157"/>
      <c r="N55" s="157"/>
      <c r="O55" s="157"/>
      <c r="P55" s="157"/>
      <c r="Q55" s="157"/>
      <c r="R55" s="162"/>
      <c r="S55" s="158"/>
      <c r="T55" s="150"/>
      <c r="U55" s="159"/>
      <c r="V55" s="159"/>
      <c r="W55" s="159"/>
      <c r="X55" s="159"/>
      <c r="Y55" s="159"/>
      <c r="Z55" s="159"/>
      <c r="AA55" s="159"/>
      <c r="AB55" s="2"/>
      <c r="AD55" s="160"/>
      <c r="AE55" s="120"/>
      <c r="AF55" s="120"/>
      <c r="AG55" s="161"/>
    </row>
    <row r="56" spans="2:33" ht="15.75" customHeight="1" x14ac:dyDescent="0.25">
      <c r="B56" s="130" t="s">
        <v>1892</v>
      </c>
      <c r="C56" s="145"/>
      <c r="D56" s="130" t="s">
        <v>1943</v>
      </c>
      <c r="E56" s="130" t="s">
        <v>1910</v>
      </c>
      <c r="F56" s="106">
        <v>15.06</v>
      </c>
      <c r="G56" s="103">
        <f>+F56/G52</f>
        <v>0.25247275775356248</v>
      </c>
      <c r="H56" s="106">
        <f t="shared" si="32"/>
        <v>3.8022397317686512</v>
      </c>
      <c r="I56" s="106">
        <v>15.78</v>
      </c>
      <c r="J56" s="103">
        <f>+I56/J52</f>
        <v>0.27693927693927689</v>
      </c>
      <c r="K56" s="106">
        <f t="shared" si="33"/>
        <v>4.3701017901017893</v>
      </c>
      <c r="L56" s="103"/>
      <c r="M56" s="157"/>
      <c r="N56" s="157"/>
      <c r="O56" s="157"/>
      <c r="P56" s="157"/>
      <c r="Q56" s="157"/>
      <c r="R56" s="162"/>
      <c r="S56" s="158"/>
      <c r="T56" s="150"/>
      <c r="U56" s="159"/>
      <c r="V56" s="163"/>
      <c r="W56" s="163"/>
      <c r="X56" s="163"/>
      <c r="Y56" s="159"/>
      <c r="Z56" s="159"/>
      <c r="AA56" s="159"/>
      <c r="AB56" s="2"/>
      <c r="AD56" s="160"/>
      <c r="AE56" s="120"/>
      <c r="AF56" s="120"/>
      <c r="AG56" s="161"/>
    </row>
    <row r="57" spans="2:33" ht="15.75" customHeight="1" x14ac:dyDescent="0.25">
      <c r="B57" s="130" t="s">
        <v>1908</v>
      </c>
      <c r="C57" s="145" t="s">
        <v>51</v>
      </c>
      <c r="D57" s="130"/>
      <c r="E57" s="130"/>
      <c r="F57" s="147">
        <f>+F58</f>
        <v>6.61</v>
      </c>
      <c r="G57" s="103"/>
      <c r="H57" s="2"/>
      <c r="I57" s="147">
        <f>+I58</f>
        <v>8.4700000000000006</v>
      </c>
      <c r="J57" s="103"/>
      <c r="K57" s="2"/>
      <c r="L57" s="103"/>
      <c r="M57" s="149">
        <f>+I57+S57</f>
        <v>8.4700000000000006</v>
      </c>
      <c r="N57" s="149">
        <f>+M57+S57</f>
        <v>8.4700000000000006</v>
      </c>
      <c r="O57" s="149">
        <f>+N57+S57</f>
        <v>8.4700000000000006</v>
      </c>
      <c r="P57" s="149">
        <f>+O57+S57</f>
        <v>8.4700000000000006</v>
      </c>
      <c r="Q57" s="149">
        <v>22.7</v>
      </c>
      <c r="R57" s="165"/>
      <c r="S57" s="136"/>
      <c r="T57" s="150"/>
      <c r="U57" s="151">
        <f>24-I57</f>
        <v>15.53</v>
      </c>
      <c r="V57" s="152">
        <f>+U57/24</f>
        <v>0.64708333333333334</v>
      </c>
      <c r="W57" s="153">
        <f t="shared" ref="W57:AA57" si="34">24-M57</f>
        <v>15.53</v>
      </c>
      <c r="X57" s="153">
        <f t="shared" si="34"/>
        <v>15.53</v>
      </c>
      <c r="Y57" s="149">
        <f t="shared" si="34"/>
        <v>15.53</v>
      </c>
      <c r="Z57" s="149">
        <f t="shared" si="34"/>
        <v>15.53</v>
      </c>
      <c r="AA57" s="149">
        <f t="shared" si="34"/>
        <v>1.3000000000000007</v>
      </c>
      <c r="AB57" s="16"/>
      <c r="AC57" s="139"/>
      <c r="AD57" s="154">
        <f>+P57/$AD$8</f>
        <v>1.9602419469545322E-2</v>
      </c>
      <c r="AE57" s="155">
        <f>+AD57*P57</f>
        <v>0.16603249290704888</v>
      </c>
      <c r="AF57" s="155">
        <f>+Q57/$AF$8</f>
        <v>4.2235360484842728E-2</v>
      </c>
      <c r="AG57" s="156">
        <f>+AF57*Q57</f>
        <v>0.95874268300592991</v>
      </c>
    </row>
    <row r="58" spans="2:33" ht="15.75" customHeight="1" x14ac:dyDescent="0.25">
      <c r="B58" s="130" t="s">
        <v>1892</v>
      </c>
      <c r="C58" s="145" t="s">
        <v>51</v>
      </c>
      <c r="D58" s="130" t="s">
        <v>1944</v>
      </c>
      <c r="E58" s="130" t="e">
        <f>+VLOOKUP(D58,'[2]SUNASS 2018'!$B$4:$E$53,4,FALSE)</f>
        <v>#N/A</v>
      </c>
      <c r="F58" s="106">
        <v>6.61</v>
      </c>
      <c r="G58" s="103"/>
      <c r="H58" s="177"/>
      <c r="I58" s="106">
        <v>8.4700000000000006</v>
      </c>
      <c r="J58" s="103"/>
      <c r="K58" s="177"/>
      <c r="L58" s="103"/>
      <c r="M58" s="151"/>
      <c r="N58" s="151"/>
      <c r="O58" s="151"/>
      <c r="P58" s="151"/>
      <c r="Q58" s="151"/>
      <c r="R58" s="165"/>
      <c r="S58" s="136"/>
      <c r="T58" s="150"/>
      <c r="U58" s="151"/>
      <c r="V58" s="151"/>
      <c r="W58" s="159"/>
      <c r="X58" s="159"/>
      <c r="Y58" s="151"/>
      <c r="Z58" s="151"/>
      <c r="AA58" s="151"/>
      <c r="AB58" s="2"/>
      <c r="AD58" s="170"/>
      <c r="AE58" s="165"/>
      <c r="AF58" s="165"/>
      <c r="AG58" s="171"/>
    </row>
    <row r="59" spans="2:33" ht="15.75" customHeight="1" x14ac:dyDescent="0.25">
      <c r="B59" s="130" t="s">
        <v>1908</v>
      </c>
      <c r="C59" s="145" t="s">
        <v>52</v>
      </c>
      <c r="D59" s="130"/>
      <c r="E59" s="130"/>
      <c r="F59" s="147">
        <f>+F60</f>
        <v>24</v>
      </c>
      <c r="G59" s="180"/>
      <c r="H59" s="2"/>
      <c r="I59" s="147">
        <f>+I60</f>
        <v>24</v>
      </c>
      <c r="J59" s="180"/>
      <c r="K59" s="2"/>
      <c r="L59" s="180"/>
      <c r="M59" s="173">
        <f>+I59</f>
        <v>24</v>
      </c>
      <c r="N59" s="173">
        <f>+M59</f>
        <v>24</v>
      </c>
      <c r="O59" s="173">
        <f>+N59+S59</f>
        <v>24</v>
      </c>
      <c r="P59" s="173">
        <f>+O59+S59</f>
        <v>24</v>
      </c>
      <c r="Q59" s="173">
        <f>+P59+S59</f>
        <v>24</v>
      </c>
      <c r="R59" s="181"/>
      <c r="S59" s="136"/>
      <c r="T59" s="182"/>
      <c r="U59" s="151">
        <f>24-I59</f>
        <v>0</v>
      </c>
      <c r="V59" s="152">
        <f>+U59/24</f>
        <v>0</v>
      </c>
      <c r="W59" s="153">
        <f t="shared" ref="W59:AA59" si="35">24-M59</f>
        <v>0</v>
      </c>
      <c r="X59" s="153">
        <f t="shared" si="35"/>
        <v>0</v>
      </c>
      <c r="Y59" s="149">
        <f t="shared" si="35"/>
        <v>0</v>
      </c>
      <c r="Z59" s="149">
        <f t="shared" si="35"/>
        <v>0</v>
      </c>
      <c r="AA59" s="149">
        <f t="shared" si="35"/>
        <v>0</v>
      </c>
      <c r="AB59" s="16"/>
      <c r="AC59" s="139"/>
      <c r="AD59" s="154">
        <f>+P59/$AD$8</f>
        <v>5.554404572244246E-2</v>
      </c>
      <c r="AE59" s="155">
        <f>+AD59*P59</f>
        <v>1.3330570973386191</v>
      </c>
      <c r="AF59" s="155">
        <f>+Q59/$AF$8</f>
        <v>4.4654125622741216E-2</v>
      </c>
      <c r="AG59" s="156">
        <f>+AF59*Q59</f>
        <v>1.0716990149457892</v>
      </c>
    </row>
    <row r="60" spans="2:33" ht="15.75" customHeight="1" x14ac:dyDescent="0.25">
      <c r="B60" s="130" t="s">
        <v>1892</v>
      </c>
      <c r="C60" s="145" t="s">
        <v>52</v>
      </c>
      <c r="D60" s="130" t="s">
        <v>1945</v>
      </c>
      <c r="E60" s="130" t="e">
        <f>+VLOOKUP(D60,'[2]SUNASS 2018'!$B$4:$E$53,4,FALSE)</f>
        <v>#N/A</v>
      </c>
      <c r="F60" s="183">
        <v>24</v>
      </c>
      <c r="G60" s="180"/>
      <c r="H60" s="177"/>
      <c r="I60" s="106">
        <v>24</v>
      </c>
      <c r="J60" s="180"/>
      <c r="K60" s="177"/>
      <c r="L60" s="180"/>
      <c r="M60" s="174"/>
      <c r="N60" s="174"/>
      <c r="O60" s="174"/>
      <c r="P60" s="174"/>
      <c r="Q60" s="174"/>
      <c r="R60" s="181"/>
      <c r="S60" s="136"/>
      <c r="T60" s="182"/>
      <c r="U60" s="151"/>
      <c r="V60" s="151"/>
      <c r="W60" s="159"/>
      <c r="X60" s="159"/>
      <c r="Y60" s="151"/>
      <c r="Z60" s="151"/>
      <c r="AA60" s="151"/>
      <c r="AB60" s="2"/>
      <c r="AD60" s="170"/>
      <c r="AE60" s="165"/>
      <c r="AF60" s="165"/>
      <c r="AG60" s="171"/>
    </row>
    <row r="61" spans="2:33" ht="15.75" customHeight="1" x14ac:dyDescent="0.25">
      <c r="B61" s="130" t="s">
        <v>1908</v>
      </c>
      <c r="C61" s="145" t="str">
        <f>+C62</f>
        <v>MOQUEGUA</v>
      </c>
      <c r="D61" s="130"/>
      <c r="E61" s="130"/>
      <c r="F61" s="147">
        <f>SUM(H62:H63)</f>
        <v>19.001629072681702</v>
      </c>
      <c r="G61" s="148">
        <f>SUM(F62:F63)</f>
        <v>35.909999999999997</v>
      </c>
      <c r="H61" s="2"/>
      <c r="I61" s="147">
        <f>SUM(K62:K63)</f>
        <v>20.174096074380163</v>
      </c>
      <c r="J61" s="148">
        <f>SUM(I62:I63)</f>
        <v>38.72</v>
      </c>
      <c r="K61" s="2"/>
      <c r="L61" s="180"/>
      <c r="M61" s="149">
        <f>+I61+S61</f>
        <v>20.174096074380163</v>
      </c>
      <c r="N61" s="149">
        <f>+M61+S61</f>
        <v>20.174096074380163</v>
      </c>
      <c r="O61" s="149">
        <f>+N61+S61</f>
        <v>20.174096074380163</v>
      </c>
      <c r="P61" s="149">
        <f>+O61+S61</f>
        <v>20.174096074380163</v>
      </c>
      <c r="Q61" s="149">
        <f>+P61+S61</f>
        <v>20.174096074380163</v>
      </c>
      <c r="R61" s="165"/>
      <c r="S61" s="136"/>
      <c r="T61" s="182"/>
      <c r="U61" s="151">
        <f>24-I61</f>
        <v>3.8259039256198371</v>
      </c>
      <c r="V61" s="152">
        <f>+U61/24</f>
        <v>0.1594126635674932</v>
      </c>
      <c r="W61" s="153"/>
      <c r="X61" s="153"/>
      <c r="Y61" s="149">
        <f t="shared" ref="Y61:AA61" si="36">24-O61</f>
        <v>3.8259039256198371</v>
      </c>
      <c r="Z61" s="149">
        <f t="shared" si="36"/>
        <v>3.8259039256198371</v>
      </c>
      <c r="AA61" s="149">
        <f t="shared" si="36"/>
        <v>3.8259039256198371</v>
      </c>
      <c r="AB61" s="16"/>
      <c r="AC61" s="139"/>
      <c r="AD61" s="154">
        <f>+P61/$AD$8</f>
        <v>4.6689621448513283E-2</v>
      </c>
      <c r="AE61" s="155">
        <f>+AD61*P61</f>
        <v>0.94192090877874768</v>
      </c>
      <c r="AF61" s="155">
        <f>+Q61/$AF$8</f>
        <v>3.7535692517942587E-2</v>
      </c>
      <c r="AG61" s="156">
        <f>+AF61*Q61</f>
        <v>0.75724866707536642</v>
      </c>
    </row>
    <row r="62" spans="2:33" ht="15.75" customHeight="1" x14ac:dyDescent="0.25">
      <c r="B62" s="130" t="s">
        <v>1892</v>
      </c>
      <c r="C62" s="145" t="s">
        <v>53</v>
      </c>
      <c r="D62" s="130" t="s">
        <v>1946</v>
      </c>
      <c r="E62" s="130" t="s">
        <v>1910</v>
      </c>
      <c r="F62" s="106">
        <v>22.29</v>
      </c>
      <c r="G62" s="103">
        <f>+F62/G61</f>
        <v>0.620718462823726</v>
      </c>
      <c r="H62" s="106">
        <f t="shared" ref="H62:H63" si="37">+G62*F62</f>
        <v>13.835814536340852</v>
      </c>
      <c r="I62" s="106">
        <v>23.33</v>
      </c>
      <c r="J62" s="103">
        <f>+I62/J61</f>
        <v>0.60253099173553715</v>
      </c>
      <c r="K62" s="106">
        <f t="shared" ref="K62:K63" si="38">+J62*I62</f>
        <v>14.05704803719008</v>
      </c>
      <c r="L62" s="103"/>
      <c r="M62" s="157"/>
      <c r="N62" s="157"/>
      <c r="O62" s="157"/>
      <c r="P62" s="157"/>
      <c r="Q62" s="157"/>
      <c r="R62" s="162"/>
      <c r="S62" s="158"/>
      <c r="T62" s="150"/>
      <c r="U62" s="159"/>
      <c r="V62" s="159"/>
      <c r="W62" s="159"/>
      <c r="X62" s="159"/>
      <c r="Y62" s="159"/>
      <c r="Z62" s="159"/>
      <c r="AA62" s="159"/>
      <c r="AB62" s="2"/>
      <c r="AD62" s="160"/>
      <c r="AE62" s="120"/>
      <c r="AF62" s="120"/>
      <c r="AG62" s="161"/>
    </row>
    <row r="63" spans="2:33" ht="15.75" customHeight="1" x14ac:dyDescent="0.25">
      <c r="B63" s="130" t="s">
        <v>1892</v>
      </c>
      <c r="C63" s="145"/>
      <c r="D63" s="130" t="s">
        <v>1947</v>
      </c>
      <c r="E63" s="130" t="s">
        <v>1910</v>
      </c>
      <c r="F63" s="106">
        <v>13.62</v>
      </c>
      <c r="G63" s="103">
        <f>+F63/G61</f>
        <v>0.37928153717627405</v>
      </c>
      <c r="H63" s="106">
        <f t="shared" si="37"/>
        <v>5.1658145363408519</v>
      </c>
      <c r="I63" s="106">
        <v>15.39</v>
      </c>
      <c r="J63" s="103">
        <f>+I63/J61</f>
        <v>0.39746900826446285</v>
      </c>
      <c r="K63" s="106">
        <f t="shared" si="38"/>
        <v>6.1170480371900835</v>
      </c>
      <c r="L63" s="103"/>
      <c r="M63" s="157"/>
      <c r="N63" s="157"/>
      <c r="O63" s="157"/>
      <c r="P63" s="157"/>
      <c r="Q63" s="157"/>
      <c r="R63" s="162"/>
      <c r="S63" s="158"/>
      <c r="T63" s="150"/>
      <c r="U63" s="159"/>
      <c r="V63" s="163"/>
      <c r="W63" s="163"/>
      <c r="X63" s="163"/>
      <c r="Y63" s="159"/>
      <c r="Z63" s="159"/>
      <c r="AA63" s="159"/>
      <c r="AB63" s="2"/>
      <c r="AD63" s="160"/>
      <c r="AE63" s="120"/>
      <c r="AF63" s="120"/>
      <c r="AG63" s="161"/>
    </row>
    <row r="64" spans="2:33" ht="15.75" customHeight="1" x14ac:dyDescent="0.25">
      <c r="B64" s="130" t="s">
        <v>1908</v>
      </c>
      <c r="C64" s="145" t="s">
        <v>54</v>
      </c>
      <c r="D64" s="130"/>
      <c r="E64" s="130"/>
      <c r="F64" s="147">
        <f>+F65</f>
        <v>2.09</v>
      </c>
      <c r="G64" s="103"/>
      <c r="H64" s="2"/>
      <c r="I64" s="147">
        <f>+I65</f>
        <v>1.18</v>
      </c>
      <c r="J64" s="103"/>
      <c r="K64" s="2"/>
      <c r="L64" s="103"/>
      <c r="M64" s="149">
        <f>+I64+S64</f>
        <v>1.18</v>
      </c>
      <c r="N64" s="149">
        <f>+M64+S64</f>
        <v>1.18</v>
      </c>
      <c r="O64" s="149">
        <f>+N64+S64</f>
        <v>1.18</v>
      </c>
      <c r="P64" s="149">
        <f>+O64+S64</f>
        <v>1.18</v>
      </c>
      <c r="Q64" s="149">
        <f>+P64+S64</f>
        <v>1.18</v>
      </c>
      <c r="R64" s="165"/>
      <c r="S64" s="136"/>
      <c r="T64" s="150"/>
      <c r="U64" s="151">
        <f>24-I64</f>
        <v>22.82</v>
      </c>
      <c r="V64" s="152">
        <f>+U64/24</f>
        <v>0.95083333333333331</v>
      </c>
      <c r="W64" s="153">
        <f t="shared" ref="W64:AA64" si="39">24-M64</f>
        <v>22.82</v>
      </c>
      <c r="X64" s="153">
        <f t="shared" si="39"/>
        <v>22.82</v>
      </c>
      <c r="Y64" s="149">
        <f t="shared" si="39"/>
        <v>22.82</v>
      </c>
      <c r="Z64" s="149">
        <f t="shared" si="39"/>
        <v>22.82</v>
      </c>
      <c r="AA64" s="149">
        <f t="shared" si="39"/>
        <v>22.82</v>
      </c>
      <c r="AB64" s="16"/>
      <c r="AC64" s="139"/>
      <c r="AD64" s="154">
        <f>+P64/$AD$8</f>
        <v>2.7309155813534211E-3</v>
      </c>
      <c r="AE64" s="155">
        <f>+AD64*P64</f>
        <v>3.2224803859970366E-3</v>
      </c>
      <c r="AF64" s="155">
        <f>+Q64/$AF$8</f>
        <v>2.1954945097847761E-3</v>
      </c>
      <c r="AG64" s="156">
        <f>+AF64*Q64</f>
        <v>2.5906835215460358E-3</v>
      </c>
    </row>
    <row r="65" spans="2:33" ht="15.75" customHeight="1" x14ac:dyDescent="0.25">
      <c r="B65" s="130" t="s">
        <v>1892</v>
      </c>
      <c r="C65" s="145" t="s">
        <v>54</v>
      </c>
      <c r="D65" s="130" t="s">
        <v>1948</v>
      </c>
      <c r="E65" s="130" t="e">
        <f>+VLOOKUP(D65,'[2]SUNASS 2018'!$B$4:$E$53,4,FALSE)</f>
        <v>#N/A</v>
      </c>
      <c r="F65" s="106">
        <v>2.09</v>
      </c>
      <c r="G65" s="103"/>
      <c r="H65" s="177"/>
      <c r="I65" s="106">
        <v>1.18</v>
      </c>
      <c r="J65" s="103"/>
      <c r="K65" s="177"/>
      <c r="L65" s="103"/>
      <c r="M65" s="151"/>
      <c r="N65" s="151"/>
      <c r="O65" s="151"/>
      <c r="P65" s="151"/>
      <c r="Q65" s="151"/>
      <c r="R65" s="165"/>
      <c r="S65" s="136"/>
      <c r="T65" s="150"/>
      <c r="U65" s="151"/>
      <c r="V65" s="151"/>
      <c r="W65" s="159"/>
      <c r="X65" s="159"/>
      <c r="Y65" s="151"/>
      <c r="Z65" s="151"/>
      <c r="AA65" s="151"/>
      <c r="AB65" s="2"/>
      <c r="AD65" s="170"/>
      <c r="AE65" s="165"/>
      <c r="AF65" s="165"/>
      <c r="AG65" s="171"/>
    </row>
    <row r="66" spans="2:33" ht="15.75" customHeight="1" x14ac:dyDescent="0.25">
      <c r="B66" s="130" t="s">
        <v>1908</v>
      </c>
      <c r="C66" s="145" t="s">
        <v>55</v>
      </c>
      <c r="D66" s="130"/>
      <c r="E66" s="130"/>
      <c r="F66" s="147">
        <f>+F67</f>
        <v>12.35</v>
      </c>
      <c r="G66" s="103"/>
      <c r="H66" s="2"/>
      <c r="I66" s="147">
        <f>+I67</f>
        <v>12.72</v>
      </c>
      <c r="J66" s="103"/>
      <c r="K66" s="2"/>
      <c r="L66" s="103"/>
      <c r="M66" s="149">
        <f>+I66+S66</f>
        <v>12.72</v>
      </c>
      <c r="N66" s="149">
        <f>+M66+S66</f>
        <v>12.72</v>
      </c>
      <c r="O66" s="149">
        <f>+N66+S66</f>
        <v>12.72</v>
      </c>
      <c r="P66" s="149">
        <f>+O66+S66</f>
        <v>12.72</v>
      </c>
      <c r="Q66" s="149">
        <v>22.7</v>
      </c>
      <c r="R66" s="165"/>
      <c r="S66" s="136"/>
      <c r="T66" s="150"/>
      <c r="U66" s="151">
        <f>24-I66</f>
        <v>11.28</v>
      </c>
      <c r="V66" s="152">
        <f>+U66/24</f>
        <v>0.47</v>
      </c>
      <c r="W66" s="153">
        <f t="shared" ref="W66:AA66" si="40">24-M66</f>
        <v>11.28</v>
      </c>
      <c r="X66" s="153">
        <f t="shared" si="40"/>
        <v>11.28</v>
      </c>
      <c r="Y66" s="149">
        <f t="shared" si="40"/>
        <v>11.28</v>
      </c>
      <c r="Z66" s="149">
        <f t="shared" si="40"/>
        <v>11.28</v>
      </c>
      <c r="AA66" s="149">
        <f t="shared" si="40"/>
        <v>1.3000000000000007</v>
      </c>
      <c r="AB66" s="16"/>
      <c r="AC66" s="139"/>
      <c r="AD66" s="154">
        <f>+P66/$AD$8</f>
        <v>2.9438344232894507E-2</v>
      </c>
      <c r="AE66" s="155">
        <f>+AD66*P66</f>
        <v>0.37445573864241816</v>
      </c>
      <c r="AF66" s="155">
        <f>+Q66/$AF$8</f>
        <v>4.2235360484842728E-2</v>
      </c>
      <c r="AG66" s="156">
        <f>+AF66*Q66</f>
        <v>0.95874268300592991</v>
      </c>
    </row>
    <row r="67" spans="2:33" ht="15.75" customHeight="1" x14ac:dyDescent="0.25">
      <c r="B67" s="130" t="s">
        <v>1892</v>
      </c>
      <c r="C67" s="145" t="s">
        <v>55</v>
      </c>
      <c r="D67" s="130" t="s">
        <v>1949</v>
      </c>
      <c r="E67" s="130" t="e">
        <f>+VLOOKUP(D67,'[2]SUNASS 2018'!$B$4:$E$53,4,FALSE)</f>
        <v>#N/A</v>
      </c>
      <c r="F67" s="106">
        <v>12.35</v>
      </c>
      <c r="G67" s="103"/>
      <c r="H67" s="177"/>
      <c r="I67" s="106">
        <v>12.72</v>
      </c>
      <c r="J67" s="103"/>
      <c r="K67" s="177"/>
      <c r="L67" s="103"/>
      <c r="M67" s="151"/>
      <c r="N67" s="151"/>
      <c r="O67" s="151"/>
      <c r="P67" s="151"/>
      <c r="Q67" s="151"/>
      <c r="R67" s="165"/>
      <c r="S67" s="136"/>
      <c r="T67" s="150"/>
      <c r="U67" s="151"/>
      <c r="V67" s="151"/>
      <c r="W67" s="159"/>
      <c r="X67" s="159"/>
      <c r="Y67" s="151"/>
      <c r="Z67" s="151"/>
      <c r="AA67" s="151"/>
      <c r="AB67" s="2"/>
      <c r="AD67" s="170"/>
      <c r="AE67" s="165"/>
      <c r="AF67" s="165"/>
      <c r="AG67" s="171"/>
    </row>
    <row r="68" spans="2:33" ht="15.75" customHeight="1" x14ac:dyDescent="0.25">
      <c r="B68" s="130" t="s">
        <v>1908</v>
      </c>
      <c r="C68" s="145" t="str">
        <f>+C69</f>
        <v>PUNO</v>
      </c>
      <c r="D68" s="130"/>
      <c r="E68" s="130"/>
      <c r="F68" s="168">
        <f>SUM(H69:H73)</f>
        <v>13.333765732505455</v>
      </c>
      <c r="G68" s="175">
        <f>SUM(F69:F73)</f>
        <v>59.59</v>
      </c>
      <c r="H68" s="117"/>
      <c r="I68" s="168">
        <f>SUM(K69:K73)</f>
        <v>12.699543933791162</v>
      </c>
      <c r="J68" s="175">
        <f>SUM(I69:I73)</f>
        <v>56.789999999999992</v>
      </c>
      <c r="K68" s="117"/>
      <c r="L68" s="103"/>
      <c r="M68" s="149">
        <f>+I68+S68</f>
        <v>12.699543933791162</v>
      </c>
      <c r="N68" s="149">
        <f>+M68+S68</f>
        <v>12.699543933791162</v>
      </c>
      <c r="O68" s="149">
        <f>+N68+S68</f>
        <v>12.699543933791162</v>
      </c>
      <c r="P68" s="149">
        <f>+O68+S68</f>
        <v>12.699543933791162</v>
      </c>
      <c r="Q68" s="149">
        <v>22.7</v>
      </c>
      <c r="R68" s="165"/>
      <c r="S68" s="136"/>
      <c r="T68" s="150"/>
      <c r="U68" s="151">
        <f>24-I68</f>
        <v>11.300456066208838</v>
      </c>
      <c r="V68" s="152">
        <f>+U68/24</f>
        <v>0.47085233609203492</v>
      </c>
      <c r="W68" s="153"/>
      <c r="X68" s="153"/>
      <c r="Y68" s="149">
        <f t="shared" ref="Y68:AA68" si="41">24-O68</f>
        <v>11.300456066208838</v>
      </c>
      <c r="Z68" s="149">
        <f t="shared" si="41"/>
        <v>11.300456066208838</v>
      </c>
      <c r="AA68" s="149">
        <f t="shared" si="41"/>
        <v>1.3000000000000007</v>
      </c>
      <c r="AB68" s="16"/>
      <c r="AC68" s="139"/>
      <c r="AD68" s="154">
        <f>+P68/$AD$8</f>
        <v>2.9391002038027629E-2</v>
      </c>
      <c r="AE68" s="155">
        <f>+AD68*P68</f>
        <v>0.37325232164007743</v>
      </c>
      <c r="AF68" s="155">
        <f>+Q68/$AF$8</f>
        <v>4.2235360484842728E-2</v>
      </c>
      <c r="AG68" s="156">
        <f>+AF68*Q68</f>
        <v>0.95874268300592991</v>
      </c>
    </row>
    <row r="69" spans="2:33" ht="15.75" customHeight="1" x14ac:dyDescent="0.25">
      <c r="B69" s="130" t="s">
        <v>1892</v>
      </c>
      <c r="C69" s="145" t="s">
        <v>56</v>
      </c>
      <c r="D69" s="130" t="s">
        <v>1950</v>
      </c>
      <c r="E69" s="130" t="e">
        <f>+VLOOKUP(D69,'[2]SUNASS 2018'!$B$4:$E$53,4,FALSE)</f>
        <v>#N/A</v>
      </c>
      <c r="F69" s="106">
        <v>9.6999999999999993</v>
      </c>
      <c r="G69" s="103">
        <f>+F69/G68</f>
        <v>0.16277898976338309</v>
      </c>
      <c r="H69" s="106">
        <f t="shared" ref="H69:H73" si="42">+G69*F69</f>
        <v>1.5789562007048159</v>
      </c>
      <c r="I69" s="106">
        <v>8.86</v>
      </c>
      <c r="J69" s="103">
        <f>+I69/J68</f>
        <v>0.15601338263778836</v>
      </c>
      <c r="K69" s="106">
        <f t="shared" ref="K69:K73" si="43">+J69*I69</f>
        <v>1.3822785701708047</v>
      </c>
      <c r="L69" s="103"/>
      <c r="M69" s="157"/>
      <c r="N69" s="184"/>
      <c r="O69" s="157"/>
      <c r="P69" s="184"/>
      <c r="Q69" s="157"/>
      <c r="R69" s="162"/>
      <c r="S69" s="158"/>
      <c r="T69" s="150"/>
      <c r="U69" s="159"/>
      <c r="V69" s="159"/>
      <c r="W69" s="159"/>
      <c r="X69" s="159"/>
      <c r="Y69" s="159"/>
      <c r="Z69" s="159"/>
      <c r="AA69" s="159"/>
      <c r="AB69" s="2"/>
      <c r="AD69" s="160"/>
      <c r="AE69" s="120"/>
      <c r="AF69" s="120"/>
      <c r="AG69" s="161"/>
    </row>
    <row r="70" spans="2:33" ht="15.75" customHeight="1" x14ac:dyDescent="0.25">
      <c r="B70" s="130" t="s">
        <v>1892</v>
      </c>
      <c r="C70" s="145"/>
      <c r="D70" s="130" t="s">
        <v>1951</v>
      </c>
      <c r="E70" s="185" t="s">
        <v>1952</v>
      </c>
      <c r="F70" s="106">
        <v>18.61</v>
      </c>
      <c r="G70" s="103">
        <f>+F70/G68</f>
        <v>0.31230072159758349</v>
      </c>
      <c r="H70" s="106">
        <f t="shared" si="42"/>
        <v>5.8119164289310286</v>
      </c>
      <c r="I70" s="106">
        <v>17.55</v>
      </c>
      <c r="J70" s="103">
        <f>+I70/J68</f>
        <v>0.30903328050713158</v>
      </c>
      <c r="K70" s="106">
        <f t="shared" si="43"/>
        <v>5.4235340729001598</v>
      </c>
      <c r="L70" s="103"/>
      <c r="M70" s="157"/>
      <c r="N70" s="157"/>
      <c r="O70" s="157"/>
      <c r="P70" s="157"/>
      <c r="Q70" s="157"/>
      <c r="R70" s="162"/>
      <c r="S70" s="158"/>
      <c r="T70" s="150"/>
      <c r="U70" s="159"/>
      <c r="V70" s="159"/>
      <c r="W70" s="159"/>
      <c r="X70" s="159"/>
      <c r="Y70" s="159"/>
      <c r="Z70" s="159"/>
      <c r="AA70" s="159"/>
      <c r="AB70" s="2"/>
      <c r="AD70" s="160"/>
      <c r="AE70" s="120"/>
      <c r="AF70" s="120"/>
      <c r="AG70" s="161"/>
    </row>
    <row r="71" spans="2:33" ht="15.75" customHeight="1" x14ac:dyDescent="0.25">
      <c r="B71" s="130" t="s">
        <v>1892</v>
      </c>
      <c r="C71" s="145"/>
      <c r="D71" s="130" t="s">
        <v>1953</v>
      </c>
      <c r="E71" s="130" t="s">
        <v>1910</v>
      </c>
      <c r="F71" s="106">
        <v>13.47</v>
      </c>
      <c r="G71" s="103">
        <f>+F71/G68</f>
        <v>0.22604463836214131</v>
      </c>
      <c r="H71" s="106">
        <f t="shared" si="42"/>
        <v>3.0448212787380435</v>
      </c>
      <c r="I71" s="106">
        <v>13.35</v>
      </c>
      <c r="J71" s="103">
        <f>+I71/J68</f>
        <v>0.23507659799260436</v>
      </c>
      <c r="K71" s="106">
        <f t="shared" si="43"/>
        <v>3.1382725832012679</v>
      </c>
      <c r="L71" s="103"/>
      <c r="M71" s="157"/>
      <c r="N71" s="157"/>
      <c r="O71" s="157"/>
      <c r="P71" s="157"/>
      <c r="Q71" s="157"/>
      <c r="R71" s="162"/>
      <c r="S71" s="158"/>
      <c r="T71" s="150"/>
      <c r="U71" s="159"/>
      <c r="V71" s="159"/>
      <c r="W71" s="159"/>
      <c r="X71" s="159"/>
      <c r="Y71" s="159"/>
      <c r="Z71" s="159"/>
      <c r="AA71" s="159"/>
      <c r="AB71" s="2"/>
      <c r="AD71" s="160"/>
      <c r="AE71" s="120"/>
      <c r="AF71" s="120"/>
      <c r="AG71" s="161"/>
    </row>
    <row r="72" spans="2:33" ht="15.75" customHeight="1" x14ac:dyDescent="0.25">
      <c r="B72" s="130" t="s">
        <v>1892</v>
      </c>
      <c r="C72" s="145"/>
      <c r="D72" s="130" t="s">
        <v>1954</v>
      </c>
      <c r="E72" s="130" t="s">
        <v>1910</v>
      </c>
      <c r="F72" s="106">
        <v>6.25</v>
      </c>
      <c r="G72" s="103">
        <f>+F72/G68</f>
        <v>0.10488336969290149</v>
      </c>
      <c r="H72" s="106">
        <f t="shared" si="42"/>
        <v>0.65552106058063431</v>
      </c>
      <c r="I72" s="106">
        <v>6.12</v>
      </c>
      <c r="J72" s="103">
        <f>+I72/J68</f>
        <v>0.10776545166402537</v>
      </c>
      <c r="K72" s="106">
        <f t="shared" si="43"/>
        <v>0.65952456418383532</v>
      </c>
      <c r="L72" s="103">
        <v>16</v>
      </c>
      <c r="M72" s="157"/>
      <c r="N72" s="184"/>
      <c r="O72" s="157"/>
      <c r="P72" s="184"/>
      <c r="Q72" s="157"/>
      <c r="R72" s="162"/>
      <c r="S72" s="158"/>
      <c r="T72" s="150"/>
      <c r="U72" s="159"/>
      <c r="V72" s="159"/>
      <c r="W72" s="159"/>
      <c r="X72" s="159"/>
      <c r="Y72" s="159"/>
      <c r="Z72" s="159"/>
      <c r="AA72" s="159"/>
      <c r="AB72" s="2"/>
      <c r="AD72" s="160"/>
      <c r="AE72" s="120"/>
      <c r="AF72" s="120"/>
      <c r="AG72" s="161"/>
    </row>
    <row r="73" spans="2:33" ht="15.75" customHeight="1" x14ac:dyDescent="0.25">
      <c r="B73" s="130" t="s">
        <v>1892</v>
      </c>
      <c r="C73" s="145"/>
      <c r="D73" s="130" t="s">
        <v>1955</v>
      </c>
      <c r="E73" s="130" t="s">
        <v>1910</v>
      </c>
      <c r="F73" s="106">
        <v>11.56</v>
      </c>
      <c r="G73" s="103">
        <f>+F73/G68</f>
        <v>0.1939922805839906</v>
      </c>
      <c r="H73" s="106">
        <f t="shared" si="42"/>
        <v>2.2425507635509314</v>
      </c>
      <c r="I73" s="106">
        <v>10.91</v>
      </c>
      <c r="J73" s="103">
        <f>+I73/J68</f>
        <v>0.19211128719845047</v>
      </c>
      <c r="K73" s="106">
        <f t="shared" si="43"/>
        <v>2.0959341433350946</v>
      </c>
      <c r="L73" s="103">
        <v>16</v>
      </c>
      <c r="M73" s="157"/>
      <c r="N73" s="157"/>
      <c r="O73" s="157"/>
      <c r="P73" s="157"/>
      <c r="Q73" s="157"/>
      <c r="R73" s="162"/>
      <c r="S73" s="158"/>
      <c r="T73" s="150"/>
      <c r="U73" s="159"/>
      <c r="V73" s="163"/>
      <c r="W73" s="163"/>
      <c r="X73" s="163"/>
      <c r="Y73" s="159"/>
      <c r="Z73" s="159"/>
      <c r="AA73" s="159"/>
      <c r="AB73" s="2"/>
      <c r="AD73" s="160"/>
      <c r="AE73" s="120"/>
      <c r="AF73" s="120"/>
      <c r="AG73" s="161"/>
    </row>
    <row r="74" spans="2:33" ht="15.75" customHeight="1" x14ac:dyDescent="0.25">
      <c r="B74" s="130" t="s">
        <v>1908</v>
      </c>
      <c r="C74" s="145" t="str">
        <f>+C75</f>
        <v>SAN MARTIN</v>
      </c>
      <c r="D74" s="130"/>
      <c r="E74" s="130"/>
      <c r="F74" s="168">
        <f>SUM(H75:H77)</f>
        <v>19.944902031278087</v>
      </c>
      <c r="G74" s="106">
        <f>SUM(F75:F77)</f>
        <v>55.629999999999995</v>
      </c>
      <c r="H74" s="117"/>
      <c r="I74" s="168">
        <f>SUM(K75:K77)</f>
        <v>19.55852935895134</v>
      </c>
      <c r="J74" s="106">
        <f>SUM(I75:I77)</f>
        <v>55.69</v>
      </c>
      <c r="K74" s="117"/>
      <c r="L74" s="103"/>
      <c r="M74" s="149">
        <f>+I74+S74</f>
        <v>19.55852935895134</v>
      </c>
      <c r="N74" s="149">
        <f>+M74+S74</f>
        <v>19.55852935895134</v>
      </c>
      <c r="O74" s="149">
        <f>+N74+S74</f>
        <v>19.55852935895134</v>
      </c>
      <c r="P74" s="149">
        <f>+O74+S74</f>
        <v>19.55852935895134</v>
      </c>
      <c r="Q74" s="149">
        <v>22.7</v>
      </c>
      <c r="R74" s="165"/>
      <c r="S74" s="136"/>
      <c r="T74" s="150"/>
      <c r="U74" s="151">
        <f>24-I74</f>
        <v>4.4414706410486602</v>
      </c>
      <c r="V74" s="152">
        <f>+U74/24</f>
        <v>0.18506127671036085</v>
      </c>
      <c r="W74" s="153"/>
      <c r="X74" s="153"/>
      <c r="Y74" s="149">
        <f t="shared" ref="Y74:AA74" si="44">24-O74</f>
        <v>4.4414706410486602</v>
      </c>
      <c r="Z74" s="149">
        <f t="shared" si="44"/>
        <v>4.4414706410486602</v>
      </c>
      <c r="AA74" s="149">
        <f t="shared" si="44"/>
        <v>1.3000000000000007</v>
      </c>
      <c r="AB74" s="16"/>
      <c r="AC74" s="139"/>
      <c r="AD74" s="154">
        <f>+P74/$AD$8</f>
        <v>4.5264993707388602E-2</v>
      </c>
      <c r="AE74" s="155">
        <f>+AD74*P74</f>
        <v>0.88531670835870768</v>
      </c>
      <c r="AF74" s="155">
        <f>+Q74/$AF$8</f>
        <v>4.2235360484842728E-2</v>
      </c>
      <c r="AG74" s="156">
        <f>+AF74*Q74</f>
        <v>0.95874268300592991</v>
      </c>
    </row>
    <row r="75" spans="2:33" ht="15.75" customHeight="1" x14ac:dyDescent="0.25">
      <c r="B75" s="130" t="s">
        <v>1892</v>
      </c>
      <c r="C75" s="145" t="s">
        <v>57</v>
      </c>
      <c r="D75" s="130" t="s">
        <v>1956</v>
      </c>
      <c r="E75" s="130" t="s">
        <v>1910</v>
      </c>
      <c r="F75" s="106">
        <v>11.7</v>
      </c>
      <c r="G75" s="103">
        <f>+F75/G74</f>
        <v>0.21031817364731262</v>
      </c>
      <c r="H75" s="106">
        <f t="shared" ref="H75:H77" si="45">+G75*F75</f>
        <v>2.4607226316735575</v>
      </c>
      <c r="I75" s="106">
        <v>12.73</v>
      </c>
      <c r="J75" s="103">
        <f>+I75/J74</f>
        <v>0.22858681989585206</v>
      </c>
      <c r="K75" s="106">
        <f t="shared" ref="K75:K77" si="46">+J75*I75</f>
        <v>2.9099102172741969</v>
      </c>
      <c r="L75" s="103">
        <v>23</v>
      </c>
      <c r="M75" s="157"/>
      <c r="N75" s="178"/>
      <c r="O75" s="157"/>
      <c r="P75" s="184"/>
      <c r="Q75" s="157"/>
      <c r="R75" s="162"/>
      <c r="S75" s="158"/>
      <c r="T75" s="150"/>
      <c r="U75" s="159"/>
      <c r="V75" s="159"/>
      <c r="W75" s="159"/>
      <c r="X75" s="159"/>
      <c r="Y75" s="159"/>
      <c r="Z75" s="159"/>
      <c r="AA75" s="159"/>
      <c r="AB75" s="2"/>
      <c r="AD75" s="160"/>
      <c r="AE75" s="120"/>
      <c r="AF75" s="120"/>
      <c r="AG75" s="161"/>
    </row>
    <row r="76" spans="2:33" ht="15.75" customHeight="1" x14ac:dyDescent="0.25">
      <c r="B76" s="130" t="s">
        <v>1892</v>
      </c>
      <c r="C76" s="145"/>
      <c r="D76" s="130" t="s">
        <v>1957</v>
      </c>
      <c r="E76" s="130" t="s">
        <v>1910</v>
      </c>
      <c r="F76" s="106">
        <v>23.93</v>
      </c>
      <c r="G76" s="103">
        <f>+F76/G74</f>
        <v>0.43016358080172573</v>
      </c>
      <c r="H76" s="106">
        <f t="shared" si="45"/>
        <v>10.293814488585296</v>
      </c>
      <c r="I76" s="106">
        <v>22.96</v>
      </c>
      <c r="J76" s="103">
        <f>+I76/J74</f>
        <v>0.41228227688992641</v>
      </c>
      <c r="K76" s="106">
        <f t="shared" si="46"/>
        <v>9.4660010773927112</v>
      </c>
      <c r="L76" s="103">
        <v>20.38</v>
      </c>
      <c r="M76" s="157"/>
      <c r="N76" s="157"/>
      <c r="O76" s="157"/>
      <c r="P76" s="157"/>
      <c r="Q76" s="157"/>
      <c r="R76" s="162"/>
      <c r="S76" s="158"/>
      <c r="T76" s="150"/>
      <c r="U76" s="159"/>
      <c r="V76" s="159"/>
      <c r="W76" s="159"/>
      <c r="X76" s="159"/>
      <c r="Y76" s="159"/>
      <c r="Z76" s="159"/>
      <c r="AA76" s="159"/>
      <c r="AB76" s="2"/>
      <c r="AD76" s="160"/>
      <c r="AE76" s="120"/>
      <c r="AF76" s="120"/>
      <c r="AG76" s="161"/>
    </row>
    <row r="77" spans="2:33" ht="15.75" customHeight="1" x14ac:dyDescent="0.25">
      <c r="B77" s="130" t="s">
        <v>1892</v>
      </c>
      <c r="C77" s="145"/>
      <c r="D77" s="130" t="s">
        <v>1958</v>
      </c>
      <c r="E77" s="130" t="s">
        <v>1910</v>
      </c>
      <c r="F77" s="106">
        <v>20</v>
      </c>
      <c r="G77" s="103">
        <f>+F77/G74</f>
        <v>0.35951824555096173</v>
      </c>
      <c r="H77" s="106">
        <f t="shared" si="45"/>
        <v>7.1903649110192349</v>
      </c>
      <c r="I77" s="106">
        <v>20</v>
      </c>
      <c r="J77" s="103">
        <f>+I77/J74</f>
        <v>0.35913090321422159</v>
      </c>
      <c r="K77" s="106">
        <f t="shared" si="46"/>
        <v>7.1826180642844317</v>
      </c>
      <c r="L77" s="103">
        <v>16.8</v>
      </c>
      <c r="M77" s="157"/>
      <c r="N77" s="157"/>
      <c r="O77" s="157"/>
      <c r="P77" s="157"/>
      <c r="Q77" s="157"/>
      <c r="R77" s="162"/>
      <c r="S77" s="158"/>
      <c r="T77" s="150"/>
      <c r="U77" s="159"/>
      <c r="V77" s="163"/>
      <c r="W77" s="163"/>
      <c r="X77" s="163"/>
      <c r="Y77" s="159"/>
      <c r="Z77" s="159"/>
      <c r="AA77" s="159"/>
      <c r="AB77" s="2"/>
      <c r="AD77" s="160"/>
      <c r="AE77" s="120"/>
      <c r="AF77" s="120"/>
      <c r="AG77" s="161"/>
    </row>
    <row r="78" spans="2:33" ht="15.75" customHeight="1" x14ac:dyDescent="0.25">
      <c r="B78" s="130" t="s">
        <v>1908</v>
      </c>
      <c r="C78" s="145" t="s">
        <v>58</v>
      </c>
      <c r="D78" s="130"/>
      <c r="E78" s="130"/>
      <c r="F78" s="147">
        <f>+F79</f>
        <v>15.35</v>
      </c>
      <c r="G78" s="103"/>
      <c r="H78" s="2"/>
      <c r="I78" s="147">
        <f>+I79</f>
        <v>16.7</v>
      </c>
      <c r="J78" s="103"/>
      <c r="K78" s="2"/>
      <c r="L78" s="103">
        <v>19</v>
      </c>
      <c r="M78" s="149">
        <f>+I78+S78</f>
        <v>16.7</v>
      </c>
      <c r="N78" s="149">
        <f>+M78+S78</f>
        <v>16.7</v>
      </c>
      <c r="O78" s="149">
        <f>+N78+S78</f>
        <v>16.7</v>
      </c>
      <c r="P78" s="149">
        <f>+O78+S78</f>
        <v>16.7</v>
      </c>
      <c r="Q78" s="149">
        <v>22.7</v>
      </c>
      <c r="R78" s="165"/>
      <c r="S78" s="136"/>
      <c r="T78" s="150"/>
      <c r="U78" s="151">
        <f>24-I78</f>
        <v>7.3000000000000007</v>
      </c>
      <c r="V78" s="152">
        <f>+U78/24</f>
        <v>0.3041666666666667</v>
      </c>
      <c r="W78" s="153">
        <f t="shared" ref="W78:AA78" si="47">24-M78</f>
        <v>7.3000000000000007</v>
      </c>
      <c r="X78" s="153">
        <f t="shared" si="47"/>
        <v>7.3000000000000007</v>
      </c>
      <c r="Y78" s="149">
        <f t="shared" si="47"/>
        <v>7.3000000000000007</v>
      </c>
      <c r="Z78" s="149">
        <f t="shared" si="47"/>
        <v>7.3000000000000007</v>
      </c>
      <c r="AA78" s="149">
        <f t="shared" si="47"/>
        <v>1.3000000000000007</v>
      </c>
      <c r="AB78" s="16"/>
      <c r="AC78" s="139"/>
      <c r="AD78" s="154">
        <f>+P78/$AD$8</f>
        <v>3.8649398481866215E-2</v>
      </c>
      <c r="AE78" s="155">
        <f>+AD78*P78</f>
        <v>0.64544495464716578</v>
      </c>
      <c r="AF78" s="155">
        <f>+Q78/$AF$8</f>
        <v>4.2235360484842728E-2</v>
      </c>
      <c r="AG78" s="156">
        <f>+AF78*Q78</f>
        <v>0.95874268300592991</v>
      </c>
    </row>
    <row r="79" spans="2:33" ht="15.75" customHeight="1" x14ac:dyDescent="0.25">
      <c r="B79" s="130" t="s">
        <v>1892</v>
      </c>
      <c r="C79" s="145" t="s">
        <v>58</v>
      </c>
      <c r="D79" s="130" t="s">
        <v>1959</v>
      </c>
      <c r="E79" s="130" t="e">
        <f>+VLOOKUP(D79,'[2]SUNASS 2018'!$B$4:$E$53,4,FALSE)</f>
        <v>#N/A</v>
      </c>
      <c r="F79" s="106">
        <v>15.35</v>
      </c>
      <c r="G79" s="103"/>
      <c r="H79" s="177"/>
      <c r="I79" s="106">
        <v>16.7</v>
      </c>
      <c r="J79" s="103"/>
      <c r="K79" s="177"/>
      <c r="L79" s="103"/>
      <c r="M79" s="151"/>
      <c r="N79" s="151"/>
      <c r="O79" s="151"/>
      <c r="P79" s="151"/>
      <c r="Q79" s="151"/>
      <c r="R79" s="165"/>
      <c r="S79" s="136"/>
      <c r="T79" s="150"/>
      <c r="U79" s="151"/>
      <c r="V79" s="151"/>
      <c r="W79" s="159"/>
      <c r="X79" s="159"/>
      <c r="Y79" s="151"/>
      <c r="Z79" s="151"/>
      <c r="AA79" s="151"/>
      <c r="AB79" s="2"/>
      <c r="AD79" s="170"/>
      <c r="AE79" s="165"/>
      <c r="AF79" s="165"/>
      <c r="AG79" s="171"/>
    </row>
    <row r="80" spans="2:33" ht="15.75" customHeight="1" x14ac:dyDescent="0.25">
      <c r="B80" s="130" t="s">
        <v>1908</v>
      </c>
      <c r="C80" s="145" t="s">
        <v>59</v>
      </c>
      <c r="D80" s="130"/>
      <c r="E80" s="130"/>
      <c r="F80" s="147">
        <f>+F81</f>
        <v>14.03</v>
      </c>
      <c r="G80" s="103"/>
      <c r="H80" s="2"/>
      <c r="I80" s="147">
        <f>+I81</f>
        <v>11.46</v>
      </c>
      <c r="J80" s="103"/>
      <c r="K80" s="2"/>
      <c r="L80" s="103">
        <v>20.7</v>
      </c>
      <c r="M80" s="149">
        <f>+I80+S80</f>
        <v>11.46</v>
      </c>
      <c r="N80" s="149">
        <f>+M80+S80</f>
        <v>11.46</v>
      </c>
      <c r="O80" s="149">
        <f>+N80+S80</f>
        <v>11.46</v>
      </c>
      <c r="P80" s="149">
        <f>+O80+S80</f>
        <v>11.46</v>
      </c>
      <c r="Q80" s="149">
        <v>22.7</v>
      </c>
      <c r="R80" s="165"/>
      <c r="S80" s="136"/>
      <c r="T80" s="150"/>
      <c r="U80" s="151">
        <f>24-I80</f>
        <v>12.54</v>
      </c>
      <c r="V80" s="152">
        <f>+U80/24</f>
        <v>0.52249999999999996</v>
      </c>
      <c r="W80" s="153">
        <f t="shared" ref="W80:AA80" si="48">24-M80</f>
        <v>12.54</v>
      </c>
      <c r="X80" s="153">
        <f t="shared" si="48"/>
        <v>12.54</v>
      </c>
      <c r="Y80" s="149">
        <f t="shared" si="48"/>
        <v>12.54</v>
      </c>
      <c r="Z80" s="149">
        <f t="shared" si="48"/>
        <v>12.54</v>
      </c>
      <c r="AA80" s="149">
        <f t="shared" si="48"/>
        <v>1.3000000000000007</v>
      </c>
      <c r="AB80" s="16"/>
      <c r="AC80" s="139"/>
      <c r="AD80" s="154">
        <f>+P80/$AD$8</f>
        <v>2.6522281832466278E-2</v>
      </c>
      <c r="AE80" s="155">
        <f>+AD80*P80</f>
        <v>0.30394534980006355</v>
      </c>
      <c r="AF80" s="155">
        <f>+Q80/$AF$8</f>
        <v>4.2235360484842728E-2</v>
      </c>
      <c r="AG80" s="156">
        <f>+AF80*Q80</f>
        <v>0.95874268300592991</v>
      </c>
    </row>
    <row r="81" spans="2:33" ht="15.75" customHeight="1" x14ac:dyDescent="0.25">
      <c r="B81" s="130" t="s">
        <v>1892</v>
      </c>
      <c r="C81" s="145" t="s">
        <v>59</v>
      </c>
      <c r="D81" s="130" t="s">
        <v>1960</v>
      </c>
      <c r="E81" s="185" t="s">
        <v>1961</v>
      </c>
      <c r="F81" s="106">
        <v>14.03</v>
      </c>
      <c r="G81" s="103"/>
      <c r="H81" s="177"/>
      <c r="I81" s="106">
        <v>11.46</v>
      </c>
      <c r="J81" s="103"/>
      <c r="K81" s="177"/>
      <c r="L81" s="103"/>
      <c r="M81" s="151"/>
      <c r="N81" s="151"/>
      <c r="O81" s="151"/>
      <c r="P81" s="151"/>
      <c r="Q81" s="151"/>
      <c r="R81" s="165"/>
      <c r="S81" s="136"/>
      <c r="T81" s="150"/>
      <c r="U81" s="151"/>
      <c r="V81" s="151"/>
      <c r="W81" s="159"/>
      <c r="X81" s="159"/>
      <c r="Y81" s="151"/>
      <c r="Z81" s="151"/>
      <c r="AA81" s="151"/>
      <c r="AB81" s="2"/>
      <c r="AD81" s="170"/>
      <c r="AE81" s="165"/>
      <c r="AF81" s="165"/>
      <c r="AG81" s="171"/>
    </row>
    <row r="82" spans="2:33" ht="15.75" customHeight="1" x14ac:dyDescent="0.25">
      <c r="B82" s="130" t="s">
        <v>1908</v>
      </c>
      <c r="C82" s="145" t="s">
        <v>60</v>
      </c>
      <c r="D82" s="130"/>
      <c r="E82" s="130"/>
      <c r="F82" s="147">
        <f>+F83</f>
        <v>16.73</v>
      </c>
      <c r="G82" s="103"/>
      <c r="H82" s="2"/>
      <c r="I82" s="147">
        <f>+I83</f>
        <v>18.09</v>
      </c>
      <c r="J82" s="103"/>
      <c r="K82" s="2"/>
      <c r="L82" s="184">
        <v>17.75</v>
      </c>
      <c r="M82" s="149">
        <f>+I82+S82</f>
        <v>18.09</v>
      </c>
      <c r="N82" s="149">
        <f>+M82+S82</f>
        <v>18.09</v>
      </c>
      <c r="O82" s="149">
        <f>+N82+S82</f>
        <v>18.09</v>
      </c>
      <c r="P82" s="149">
        <f>+O82+S82</f>
        <v>18.09</v>
      </c>
      <c r="Q82" s="149">
        <v>22.7</v>
      </c>
      <c r="R82" s="165"/>
      <c r="S82" s="136"/>
      <c r="T82" s="150"/>
      <c r="U82" s="151">
        <f>24-I82</f>
        <v>5.91</v>
      </c>
      <c r="V82" s="152">
        <f>+U82/24</f>
        <v>0.24625</v>
      </c>
      <c r="W82" s="153">
        <f t="shared" ref="W82:AA82" si="49">24-M82</f>
        <v>5.91</v>
      </c>
      <c r="X82" s="153">
        <f t="shared" si="49"/>
        <v>5.91</v>
      </c>
      <c r="Y82" s="149">
        <f t="shared" si="49"/>
        <v>5.91</v>
      </c>
      <c r="Z82" s="149">
        <f t="shared" si="49"/>
        <v>5.91</v>
      </c>
      <c r="AA82" s="149">
        <f t="shared" si="49"/>
        <v>1.3000000000000007</v>
      </c>
      <c r="AB82" s="16"/>
      <c r="AC82" s="139"/>
      <c r="AD82" s="154">
        <f>+P82/$AD$8</f>
        <v>4.1866324463291006E-2</v>
      </c>
      <c r="AE82" s="155">
        <f>+AD82*P82</f>
        <v>0.75736180954093435</v>
      </c>
      <c r="AF82" s="155">
        <f>+Q82/$AF$8</f>
        <v>4.2235360484842728E-2</v>
      </c>
      <c r="AG82" s="156">
        <f>+AF82*Q82</f>
        <v>0.95874268300592991</v>
      </c>
    </row>
    <row r="83" spans="2:33" ht="15.75" customHeight="1" x14ac:dyDescent="0.25">
      <c r="B83" s="130" t="s">
        <v>1892</v>
      </c>
      <c r="C83" s="145" t="s">
        <v>60</v>
      </c>
      <c r="D83" s="130" t="s">
        <v>1962</v>
      </c>
      <c r="E83" s="130" t="e">
        <f>+VLOOKUP(D83,'[2]SUNASS 2018'!$B$4:$E$53,4,FALSE)</f>
        <v>#N/A</v>
      </c>
      <c r="F83" s="106">
        <v>16.73</v>
      </c>
      <c r="G83" s="103"/>
      <c r="H83" s="177"/>
      <c r="I83" s="106">
        <v>18.09</v>
      </c>
      <c r="J83" s="103"/>
      <c r="K83" s="177"/>
      <c r="L83" s="184"/>
      <c r="M83" s="151"/>
      <c r="N83" s="151"/>
      <c r="O83" s="151"/>
      <c r="P83" s="151"/>
      <c r="Q83" s="151"/>
      <c r="R83" s="165"/>
      <c r="S83" s="136"/>
      <c r="T83" s="150"/>
      <c r="U83" s="151"/>
      <c r="V83" s="151"/>
      <c r="W83" s="159"/>
      <c r="X83" s="159"/>
      <c r="Y83" s="151"/>
      <c r="Z83" s="151"/>
      <c r="AA83" s="151"/>
      <c r="AB83" s="2"/>
      <c r="AD83" s="186"/>
      <c r="AE83" s="187"/>
      <c r="AF83" s="187"/>
      <c r="AG83" s="188"/>
    </row>
    <row r="84" spans="2:33" ht="12" customHeight="1" x14ac:dyDescent="0.25">
      <c r="B84" s="189"/>
      <c r="C84" s="189"/>
      <c r="D84" s="189"/>
      <c r="E84" s="189"/>
      <c r="F84" s="189"/>
      <c r="G84" s="189"/>
      <c r="H84" s="189"/>
      <c r="I84" s="189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2"/>
      <c r="AD84" s="189"/>
      <c r="AE84" s="189"/>
      <c r="AF84" s="189"/>
      <c r="AG84" s="189"/>
    </row>
    <row r="85" spans="2:33" ht="15.75" customHeight="1" x14ac:dyDescent="0.25">
      <c r="B85" s="190" t="s">
        <v>1963</v>
      </c>
      <c r="C85" s="116"/>
      <c r="D85" s="115"/>
      <c r="E85" s="115"/>
      <c r="F85" s="191"/>
      <c r="G85" s="150"/>
      <c r="H85" s="191"/>
      <c r="I85" s="191"/>
      <c r="J85" s="150"/>
      <c r="K85" s="191"/>
      <c r="L85" s="150"/>
      <c r="M85" s="162"/>
      <c r="N85" s="162"/>
      <c r="O85" s="162"/>
      <c r="P85" s="162"/>
      <c r="Q85" s="162"/>
      <c r="R85" s="162"/>
      <c r="S85" s="119"/>
      <c r="T85" s="150"/>
      <c r="U85" s="150"/>
      <c r="V85" s="150"/>
      <c r="W85" s="150"/>
      <c r="X85" s="150"/>
      <c r="Y85" s="150"/>
      <c r="Z85" s="150"/>
      <c r="AA85" s="150"/>
      <c r="AB85" s="2"/>
      <c r="AD85" s="120"/>
      <c r="AE85" s="120"/>
      <c r="AF85" s="120"/>
      <c r="AG85" s="120"/>
    </row>
    <row r="86" spans="2:33" ht="15.75" customHeight="1" x14ac:dyDescent="0.25">
      <c r="B86" s="115"/>
      <c r="C86" s="116"/>
      <c r="D86" s="115"/>
      <c r="E86" s="115"/>
      <c r="F86" s="117"/>
      <c r="G86" s="2"/>
      <c r="H86" s="117"/>
      <c r="I86" s="117"/>
      <c r="J86" s="2"/>
      <c r="K86" s="117"/>
      <c r="L86" s="2"/>
      <c r="M86" s="162"/>
      <c r="N86" s="162"/>
      <c r="O86" s="162"/>
      <c r="P86" s="162"/>
      <c r="Q86" s="162"/>
      <c r="R86" s="162"/>
      <c r="S86" s="119"/>
      <c r="T86" s="150"/>
      <c r="U86" s="150"/>
      <c r="V86" s="150"/>
      <c r="W86" s="150"/>
      <c r="X86" s="150"/>
      <c r="Y86" s="150"/>
      <c r="Z86" s="150"/>
      <c r="AA86" s="150"/>
      <c r="AB86" s="2"/>
      <c r="AD86" s="120"/>
      <c r="AE86" s="120"/>
      <c r="AF86" s="120"/>
      <c r="AG86" s="120"/>
    </row>
    <row r="87" spans="2:33" ht="15.75" customHeight="1" x14ac:dyDescent="0.25">
      <c r="B87" s="115"/>
      <c r="C87" s="116"/>
      <c r="D87" s="115"/>
      <c r="E87" s="115"/>
      <c r="F87" s="191"/>
      <c r="G87" s="150"/>
      <c r="H87" s="191"/>
      <c r="I87" s="191"/>
      <c r="J87" s="150"/>
      <c r="K87" s="191"/>
      <c r="L87" s="150"/>
      <c r="M87" s="162"/>
      <c r="N87" s="162"/>
      <c r="O87" s="162"/>
      <c r="P87" s="162"/>
      <c r="Q87" s="162"/>
      <c r="R87" s="162"/>
      <c r="S87" s="119"/>
      <c r="T87" s="150"/>
      <c r="U87" s="119"/>
      <c r="V87" s="119"/>
      <c r="W87" s="119"/>
      <c r="X87" s="119"/>
      <c r="Y87" s="119"/>
      <c r="Z87" s="119"/>
      <c r="AA87" s="119"/>
      <c r="AB87" s="2"/>
      <c r="AD87" s="120"/>
      <c r="AE87" s="120"/>
      <c r="AF87" s="120"/>
      <c r="AG87" s="120"/>
    </row>
    <row r="88" spans="2:33" ht="15.75" customHeight="1" x14ac:dyDescent="0.25">
      <c r="B88" s="115"/>
      <c r="C88" s="192"/>
      <c r="D88" s="115"/>
      <c r="E88" s="115"/>
      <c r="F88" s="191"/>
      <c r="G88" s="150"/>
      <c r="H88" s="191"/>
      <c r="I88" s="191"/>
      <c r="J88" s="150"/>
      <c r="K88" s="191"/>
      <c r="L88" s="150"/>
      <c r="M88" s="162"/>
      <c r="N88" s="162"/>
      <c r="O88" s="162"/>
      <c r="P88" s="162"/>
      <c r="Q88" s="162"/>
      <c r="R88" s="162"/>
      <c r="S88" s="119"/>
      <c r="T88" s="150"/>
      <c r="U88" s="150"/>
      <c r="V88" s="150"/>
      <c r="W88" s="150"/>
      <c r="X88" s="150"/>
      <c r="Y88" s="150"/>
      <c r="Z88" s="150"/>
      <c r="AA88" s="150"/>
      <c r="AB88" s="2"/>
      <c r="AD88" s="120"/>
      <c r="AE88" s="120"/>
      <c r="AF88" s="120"/>
      <c r="AG88" s="120"/>
    </row>
    <row r="89" spans="2:33" ht="15.75" customHeight="1" x14ac:dyDescent="0.25">
      <c r="B89" s="115"/>
      <c r="C89" s="192"/>
      <c r="D89" s="115"/>
      <c r="E89" s="115"/>
      <c r="F89" s="191"/>
      <c r="G89" s="150"/>
      <c r="H89" s="191"/>
      <c r="I89" s="191"/>
      <c r="J89" s="150"/>
      <c r="K89" s="191"/>
      <c r="L89" s="150"/>
      <c r="M89" s="162"/>
      <c r="N89" s="162"/>
      <c r="O89" s="162"/>
      <c r="P89" s="162"/>
      <c r="Q89" s="162"/>
      <c r="R89" s="162"/>
      <c r="S89" s="119"/>
      <c r="T89" s="150"/>
      <c r="U89" s="150"/>
      <c r="V89" s="150"/>
      <c r="W89" s="150"/>
      <c r="X89" s="150"/>
      <c r="Y89" s="150"/>
      <c r="Z89" s="150"/>
      <c r="AA89" s="150"/>
      <c r="AB89" s="2"/>
      <c r="AD89" s="120"/>
      <c r="AE89" s="120"/>
      <c r="AF89" s="120"/>
      <c r="AG89" s="120"/>
    </row>
    <row r="90" spans="2:33" ht="15.75" customHeight="1" x14ac:dyDescent="0.25">
      <c r="B90" s="115"/>
      <c r="C90" s="116"/>
      <c r="D90" s="115"/>
      <c r="E90" s="115"/>
      <c r="F90" s="191"/>
      <c r="G90" s="150"/>
      <c r="H90" s="191"/>
      <c r="I90" s="191"/>
      <c r="J90" s="150"/>
      <c r="K90" s="191"/>
      <c r="L90" s="150"/>
      <c r="M90" s="162"/>
      <c r="N90" s="162"/>
      <c r="O90" s="162"/>
      <c r="P90" s="162"/>
      <c r="Q90" s="162"/>
      <c r="R90" s="162"/>
      <c r="S90" s="119"/>
      <c r="T90" s="150"/>
      <c r="U90" s="119"/>
      <c r="V90" s="119"/>
      <c r="W90" s="119"/>
      <c r="X90" s="119"/>
      <c r="Y90" s="119"/>
      <c r="Z90" s="119"/>
      <c r="AA90" s="119"/>
      <c r="AB90" s="2"/>
      <c r="AD90" s="120"/>
      <c r="AE90" s="120"/>
      <c r="AF90" s="120"/>
      <c r="AG90" s="120"/>
    </row>
    <row r="91" spans="2:33" ht="15.75" customHeight="1" x14ac:dyDescent="0.25">
      <c r="B91" s="115"/>
      <c r="C91" s="116"/>
      <c r="D91" s="115"/>
      <c r="E91" s="115"/>
      <c r="F91" s="191"/>
      <c r="G91" s="150"/>
      <c r="H91" s="191"/>
      <c r="I91" s="191"/>
      <c r="J91" s="150"/>
      <c r="K91" s="191"/>
      <c r="L91" s="150"/>
      <c r="M91" s="162"/>
      <c r="N91" s="162"/>
      <c r="O91" s="162"/>
      <c r="P91" s="162"/>
      <c r="Q91" s="162"/>
      <c r="R91" s="162"/>
      <c r="S91" s="119"/>
      <c r="T91" s="150"/>
      <c r="U91" s="150"/>
      <c r="V91" s="150"/>
      <c r="W91" s="150"/>
      <c r="X91" s="150"/>
      <c r="Y91" s="150"/>
      <c r="Z91" s="150"/>
      <c r="AA91" s="150"/>
      <c r="AB91" s="2"/>
      <c r="AD91" s="120"/>
      <c r="AE91" s="120"/>
      <c r="AF91" s="120"/>
      <c r="AG91" s="120"/>
    </row>
    <row r="92" spans="2:33" ht="15.75" customHeight="1" x14ac:dyDescent="0.25">
      <c r="B92" s="115"/>
      <c r="C92" s="116"/>
      <c r="D92" s="115"/>
      <c r="E92" s="115"/>
      <c r="F92" s="191"/>
      <c r="G92" s="150"/>
      <c r="H92" s="191"/>
      <c r="I92" s="191"/>
      <c r="J92" s="150"/>
      <c r="K92" s="191"/>
      <c r="L92" s="150"/>
      <c r="M92" s="162"/>
      <c r="N92" s="162"/>
      <c r="O92" s="162"/>
      <c r="P92" s="162"/>
      <c r="Q92" s="162"/>
      <c r="R92" s="162"/>
      <c r="S92" s="119"/>
      <c r="T92" s="150"/>
      <c r="U92" s="150"/>
      <c r="V92" s="150"/>
      <c r="W92" s="150"/>
      <c r="X92" s="150"/>
      <c r="Y92" s="150"/>
      <c r="Z92" s="150"/>
      <c r="AA92" s="150"/>
      <c r="AB92" s="2"/>
      <c r="AD92" s="120"/>
      <c r="AE92" s="120"/>
      <c r="AF92" s="120"/>
      <c r="AG92" s="120"/>
    </row>
    <row r="93" spans="2:33" ht="15.75" customHeight="1" x14ac:dyDescent="0.25">
      <c r="B93" s="115"/>
      <c r="C93" s="116"/>
      <c r="D93" s="115"/>
      <c r="E93" s="115"/>
      <c r="F93" s="191"/>
      <c r="G93" s="150"/>
      <c r="H93" s="191"/>
      <c r="I93" s="191"/>
      <c r="J93" s="150"/>
      <c r="K93" s="191"/>
      <c r="L93" s="150"/>
      <c r="M93" s="162"/>
      <c r="N93" s="162"/>
      <c r="O93" s="162"/>
      <c r="P93" s="162"/>
      <c r="Q93" s="162"/>
      <c r="R93" s="162"/>
      <c r="S93" s="119"/>
      <c r="T93" s="150"/>
      <c r="U93" s="119"/>
      <c r="V93" s="119"/>
      <c r="W93" s="119"/>
      <c r="X93" s="119"/>
      <c r="Y93" s="119"/>
      <c r="Z93" s="119"/>
      <c r="AA93" s="119"/>
      <c r="AB93" s="2"/>
      <c r="AD93" s="120"/>
      <c r="AE93" s="120"/>
      <c r="AF93" s="120"/>
      <c r="AG93" s="120"/>
    </row>
    <row r="94" spans="2:33" ht="15.75" customHeight="1" x14ac:dyDescent="0.25">
      <c r="B94" s="115"/>
      <c r="C94" s="116"/>
      <c r="D94" s="115"/>
      <c r="E94" s="115"/>
      <c r="F94" s="191"/>
      <c r="G94" s="150"/>
      <c r="H94" s="191"/>
      <c r="I94" s="191"/>
      <c r="J94" s="150"/>
      <c r="K94" s="191"/>
      <c r="L94" s="150"/>
      <c r="M94" s="162"/>
      <c r="N94" s="162"/>
      <c r="O94" s="162"/>
      <c r="P94" s="162"/>
      <c r="Q94" s="162"/>
      <c r="R94" s="162"/>
      <c r="S94" s="119"/>
      <c r="T94" s="150"/>
      <c r="U94" s="150"/>
      <c r="V94" s="150"/>
      <c r="W94" s="150"/>
      <c r="X94" s="150"/>
      <c r="Y94" s="150"/>
      <c r="Z94" s="150"/>
      <c r="AA94" s="150"/>
      <c r="AB94" s="2"/>
      <c r="AD94" s="120"/>
      <c r="AE94" s="120"/>
      <c r="AF94" s="120"/>
      <c r="AG94" s="120"/>
    </row>
    <row r="95" spans="2:33" ht="15.75" customHeight="1" x14ac:dyDescent="0.25">
      <c r="B95" s="115"/>
      <c r="C95" s="116"/>
      <c r="D95" s="115"/>
      <c r="E95" s="115"/>
      <c r="F95" s="191"/>
      <c r="G95" s="150"/>
      <c r="H95" s="191"/>
      <c r="I95" s="191"/>
      <c r="J95" s="150"/>
      <c r="K95" s="191"/>
      <c r="L95" s="150"/>
      <c r="M95" s="162"/>
      <c r="N95" s="162"/>
      <c r="O95" s="162"/>
      <c r="P95" s="162"/>
      <c r="Q95" s="162"/>
      <c r="R95" s="162"/>
      <c r="S95" s="119"/>
      <c r="T95" s="150"/>
      <c r="U95" s="150"/>
      <c r="V95" s="150"/>
      <c r="W95" s="150"/>
      <c r="X95" s="150"/>
      <c r="Y95" s="150"/>
      <c r="Z95" s="150"/>
      <c r="AA95" s="150"/>
      <c r="AB95" s="2"/>
      <c r="AD95" s="120"/>
      <c r="AE95" s="120"/>
      <c r="AF95" s="120"/>
      <c r="AG95" s="120"/>
    </row>
    <row r="96" spans="2:33" ht="15.75" customHeight="1" x14ac:dyDescent="0.25">
      <c r="B96" s="115"/>
      <c r="C96" s="116"/>
      <c r="D96" s="115"/>
      <c r="E96" s="115"/>
      <c r="F96" s="191"/>
      <c r="G96" s="150"/>
      <c r="H96" s="191"/>
      <c r="I96" s="191"/>
      <c r="J96" s="150"/>
      <c r="K96" s="191"/>
      <c r="L96" s="150"/>
      <c r="M96" s="162"/>
      <c r="N96" s="162"/>
      <c r="O96" s="162"/>
      <c r="P96" s="162"/>
      <c r="Q96" s="162"/>
      <c r="R96" s="162"/>
      <c r="S96" s="119"/>
      <c r="T96" s="150"/>
      <c r="U96" s="119"/>
      <c r="V96" s="119"/>
      <c r="W96" s="119"/>
      <c r="X96" s="119"/>
      <c r="Y96" s="119"/>
      <c r="Z96" s="119"/>
      <c r="AA96" s="119"/>
      <c r="AB96" s="2"/>
      <c r="AD96" s="120"/>
      <c r="AE96" s="120"/>
      <c r="AF96" s="120"/>
      <c r="AG96" s="120"/>
    </row>
    <row r="97" spans="2:33" ht="15.75" customHeight="1" x14ac:dyDescent="0.25">
      <c r="B97" s="115"/>
      <c r="C97" s="116"/>
      <c r="D97" s="115"/>
      <c r="E97" s="115"/>
      <c r="F97" s="191"/>
      <c r="G97" s="150"/>
      <c r="H97" s="191"/>
      <c r="I97" s="191"/>
      <c r="J97" s="150"/>
      <c r="K97" s="191"/>
      <c r="L97" s="150"/>
      <c r="M97" s="162"/>
      <c r="N97" s="162"/>
      <c r="O97" s="162"/>
      <c r="P97" s="162"/>
      <c r="Q97" s="162"/>
      <c r="R97" s="162"/>
      <c r="S97" s="119"/>
      <c r="T97" s="150"/>
      <c r="U97" s="150"/>
      <c r="V97" s="150"/>
      <c r="W97" s="150"/>
      <c r="X97" s="150"/>
      <c r="Y97" s="150"/>
      <c r="Z97" s="150"/>
      <c r="AA97" s="150"/>
      <c r="AB97" s="2"/>
      <c r="AD97" s="120"/>
      <c r="AE97" s="120"/>
      <c r="AF97" s="120"/>
      <c r="AG97" s="120"/>
    </row>
    <row r="98" spans="2:33" ht="15.75" customHeight="1" x14ac:dyDescent="0.25">
      <c r="B98" s="115"/>
      <c r="C98" s="116"/>
      <c r="D98" s="115"/>
      <c r="E98" s="115"/>
      <c r="F98" s="191"/>
      <c r="G98" s="150"/>
      <c r="H98" s="191"/>
      <c r="I98" s="191"/>
      <c r="J98" s="150"/>
      <c r="K98" s="191"/>
      <c r="L98" s="150"/>
      <c r="M98" s="162"/>
      <c r="N98" s="162"/>
      <c r="O98" s="162"/>
      <c r="P98" s="162"/>
      <c r="Q98" s="162"/>
      <c r="R98" s="162"/>
      <c r="S98" s="119"/>
      <c r="T98" s="150"/>
      <c r="U98" s="150"/>
      <c r="V98" s="150"/>
      <c r="W98" s="150"/>
      <c r="X98" s="150"/>
      <c r="Y98" s="150"/>
      <c r="Z98" s="150"/>
      <c r="AA98" s="150"/>
      <c r="AB98" s="2"/>
      <c r="AD98" s="120"/>
      <c r="AE98" s="120"/>
      <c r="AF98" s="120"/>
      <c r="AG98" s="120"/>
    </row>
    <row r="99" spans="2:33" ht="15.75" customHeight="1" x14ac:dyDescent="0.25">
      <c r="B99" s="115"/>
      <c r="C99" s="116"/>
      <c r="D99" s="115"/>
      <c r="E99" s="115"/>
      <c r="F99" s="191"/>
      <c r="G99" s="150"/>
      <c r="H99" s="191"/>
      <c r="I99" s="191"/>
      <c r="J99" s="150"/>
      <c r="K99" s="191"/>
      <c r="L99" s="150"/>
      <c r="M99" s="162"/>
      <c r="N99" s="162"/>
      <c r="O99" s="162"/>
      <c r="P99" s="162"/>
      <c r="Q99" s="162"/>
      <c r="R99" s="162"/>
      <c r="S99" s="119"/>
      <c r="T99" s="150"/>
      <c r="U99" s="119"/>
      <c r="V99" s="119"/>
      <c r="W99" s="119"/>
      <c r="X99" s="119"/>
      <c r="Y99" s="119"/>
      <c r="Z99" s="119"/>
      <c r="AA99" s="119"/>
      <c r="AB99" s="2"/>
      <c r="AD99" s="120"/>
      <c r="AE99" s="120"/>
      <c r="AF99" s="120"/>
      <c r="AG99" s="120"/>
    </row>
    <row r="100" spans="2:33" ht="15.75" customHeight="1" x14ac:dyDescent="0.25">
      <c r="B100" s="115"/>
      <c r="C100" s="116"/>
      <c r="D100" s="115"/>
      <c r="E100" s="115"/>
      <c r="F100" s="191"/>
      <c r="G100" s="150"/>
      <c r="H100" s="191"/>
      <c r="I100" s="191"/>
      <c r="J100" s="150"/>
      <c r="K100" s="191"/>
      <c r="L100" s="150"/>
      <c r="M100" s="162"/>
      <c r="N100" s="162"/>
      <c r="O100" s="162"/>
      <c r="P100" s="162"/>
      <c r="Q100" s="162"/>
      <c r="R100" s="162"/>
      <c r="S100" s="119"/>
      <c r="T100" s="150"/>
      <c r="U100" s="150"/>
      <c r="V100" s="150"/>
      <c r="W100" s="150"/>
      <c r="X100" s="150"/>
      <c r="Y100" s="150"/>
      <c r="Z100" s="150"/>
      <c r="AA100" s="150"/>
      <c r="AB100" s="2"/>
      <c r="AD100" s="120"/>
      <c r="AE100" s="120"/>
      <c r="AF100" s="120"/>
      <c r="AG100" s="120"/>
    </row>
    <row r="101" spans="2:33" ht="15.75" customHeight="1" x14ac:dyDescent="0.25">
      <c r="B101" s="115"/>
      <c r="C101" s="116"/>
      <c r="D101" s="115"/>
      <c r="E101" s="115"/>
      <c r="F101" s="191"/>
      <c r="G101" s="150"/>
      <c r="H101" s="191"/>
      <c r="I101" s="191"/>
      <c r="J101" s="150"/>
      <c r="K101" s="191"/>
      <c r="L101" s="150"/>
      <c r="M101" s="162"/>
      <c r="N101" s="162"/>
      <c r="O101" s="162"/>
      <c r="P101" s="162"/>
      <c r="Q101" s="162"/>
      <c r="R101" s="162"/>
      <c r="S101" s="119"/>
      <c r="T101" s="150"/>
      <c r="U101" s="150"/>
      <c r="V101" s="150"/>
      <c r="W101" s="150"/>
      <c r="X101" s="150"/>
      <c r="Y101" s="150"/>
      <c r="Z101" s="150"/>
      <c r="AA101" s="150"/>
      <c r="AB101" s="2"/>
      <c r="AD101" s="120"/>
      <c r="AE101" s="120"/>
      <c r="AF101" s="120"/>
      <c r="AG101" s="120"/>
    </row>
    <row r="102" spans="2:33" ht="15.75" customHeight="1" x14ac:dyDescent="0.25">
      <c r="B102" s="115"/>
      <c r="C102" s="116"/>
      <c r="D102" s="115"/>
      <c r="E102" s="115"/>
      <c r="F102" s="191"/>
      <c r="G102" s="150"/>
      <c r="H102" s="191"/>
      <c r="I102" s="191"/>
      <c r="J102" s="150"/>
      <c r="K102" s="191"/>
      <c r="L102" s="150"/>
      <c r="M102" s="162"/>
      <c r="N102" s="162"/>
      <c r="O102" s="162"/>
      <c r="P102" s="162"/>
      <c r="Q102" s="162"/>
      <c r="R102" s="162"/>
      <c r="S102" s="119"/>
      <c r="T102" s="150"/>
      <c r="U102" s="119"/>
      <c r="V102" s="119"/>
      <c r="W102" s="119"/>
      <c r="X102" s="119"/>
      <c r="Y102" s="119"/>
      <c r="Z102" s="119"/>
      <c r="AA102" s="119"/>
      <c r="AB102" s="2"/>
      <c r="AD102" s="120"/>
      <c r="AE102" s="120"/>
      <c r="AF102" s="120"/>
      <c r="AG102" s="120"/>
    </row>
    <row r="103" spans="2:33" ht="15.75" customHeight="1" x14ac:dyDescent="0.25">
      <c r="B103" s="115"/>
      <c r="C103" s="116"/>
      <c r="D103" s="115"/>
      <c r="E103" s="115"/>
      <c r="F103" s="191"/>
      <c r="G103" s="150"/>
      <c r="H103" s="191"/>
      <c r="I103" s="191"/>
      <c r="J103" s="150"/>
      <c r="K103" s="191"/>
      <c r="L103" s="150"/>
      <c r="M103" s="162"/>
      <c r="N103" s="162"/>
      <c r="O103" s="162"/>
      <c r="P103" s="162"/>
      <c r="Q103" s="162"/>
      <c r="R103" s="162"/>
      <c r="S103" s="119"/>
      <c r="T103" s="150"/>
      <c r="U103" s="150"/>
      <c r="V103" s="150"/>
      <c r="W103" s="150"/>
      <c r="X103" s="150"/>
      <c r="Y103" s="150"/>
      <c r="Z103" s="150"/>
      <c r="AA103" s="150"/>
      <c r="AB103" s="2"/>
      <c r="AD103" s="120"/>
      <c r="AE103" s="120"/>
      <c r="AF103" s="120"/>
      <c r="AG103" s="120"/>
    </row>
    <row r="104" spans="2:33" ht="15.75" customHeight="1" x14ac:dyDescent="0.25">
      <c r="B104" s="115"/>
      <c r="C104" s="116"/>
      <c r="D104" s="115"/>
      <c r="E104" s="115"/>
      <c r="F104" s="191"/>
      <c r="G104" s="150"/>
      <c r="H104" s="191"/>
      <c r="I104" s="191"/>
      <c r="J104" s="150"/>
      <c r="K104" s="191"/>
      <c r="L104" s="150"/>
      <c r="M104" s="162"/>
      <c r="N104" s="162"/>
      <c r="O104" s="162"/>
      <c r="P104" s="162"/>
      <c r="Q104" s="162"/>
      <c r="R104" s="162"/>
      <c r="S104" s="119"/>
      <c r="T104" s="150"/>
      <c r="U104" s="150"/>
      <c r="V104" s="150"/>
      <c r="W104" s="150"/>
      <c r="X104" s="150"/>
      <c r="Y104" s="150"/>
      <c r="Z104" s="150"/>
      <c r="AA104" s="150"/>
      <c r="AB104" s="2"/>
      <c r="AD104" s="120"/>
      <c r="AE104" s="120"/>
      <c r="AF104" s="120"/>
      <c r="AG104" s="120"/>
    </row>
    <row r="105" spans="2:33" ht="15.75" customHeight="1" x14ac:dyDescent="0.25">
      <c r="B105" s="115"/>
      <c r="C105" s="116"/>
      <c r="D105" s="115"/>
      <c r="E105" s="115"/>
      <c r="F105" s="191"/>
      <c r="G105" s="150"/>
      <c r="H105" s="191"/>
      <c r="I105" s="191"/>
      <c r="J105" s="150"/>
      <c r="K105" s="191"/>
      <c r="L105" s="150"/>
      <c r="M105" s="162"/>
      <c r="N105" s="162"/>
      <c r="O105" s="162"/>
      <c r="P105" s="162"/>
      <c r="Q105" s="162"/>
      <c r="R105" s="162"/>
      <c r="S105" s="119"/>
      <c r="T105" s="150"/>
      <c r="U105" s="119"/>
      <c r="V105" s="119"/>
      <c r="W105" s="119"/>
      <c r="X105" s="119"/>
      <c r="Y105" s="119"/>
      <c r="Z105" s="119"/>
      <c r="AA105" s="119"/>
      <c r="AB105" s="2"/>
      <c r="AD105" s="120"/>
      <c r="AE105" s="120"/>
      <c r="AF105" s="120"/>
      <c r="AG105" s="120"/>
    </row>
    <row r="106" spans="2:33" ht="15.75" customHeight="1" x14ac:dyDescent="0.25">
      <c r="B106" s="115"/>
      <c r="C106" s="116"/>
      <c r="D106" s="115"/>
      <c r="E106" s="115"/>
      <c r="F106" s="191"/>
      <c r="G106" s="150"/>
      <c r="H106" s="191"/>
      <c r="I106" s="191"/>
      <c r="J106" s="150"/>
      <c r="K106" s="191"/>
      <c r="L106" s="150"/>
      <c r="M106" s="162"/>
      <c r="N106" s="162"/>
      <c r="O106" s="162"/>
      <c r="P106" s="162"/>
      <c r="Q106" s="162"/>
      <c r="R106" s="162"/>
      <c r="S106" s="119"/>
      <c r="T106" s="150"/>
      <c r="U106" s="150"/>
      <c r="V106" s="150"/>
      <c r="W106" s="150"/>
      <c r="X106" s="150"/>
      <c r="Y106" s="150"/>
      <c r="Z106" s="150"/>
      <c r="AA106" s="150"/>
      <c r="AB106" s="2"/>
      <c r="AD106" s="120"/>
      <c r="AE106" s="120"/>
      <c r="AF106" s="120"/>
      <c r="AG106" s="120"/>
    </row>
    <row r="107" spans="2:33" ht="15.75" customHeight="1" x14ac:dyDescent="0.25">
      <c r="B107" s="115"/>
      <c r="C107" s="116"/>
      <c r="D107" s="115"/>
      <c r="E107" s="115"/>
      <c r="F107" s="191"/>
      <c r="G107" s="150"/>
      <c r="H107" s="191"/>
      <c r="I107" s="191"/>
      <c r="J107" s="150"/>
      <c r="K107" s="191"/>
      <c r="L107" s="150"/>
      <c r="M107" s="162"/>
      <c r="N107" s="162"/>
      <c r="O107" s="162"/>
      <c r="P107" s="162"/>
      <c r="Q107" s="162"/>
      <c r="R107" s="162"/>
      <c r="S107" s="119"/>
      <c r="T107" s="150"/>
      <c r="U107" s="150"/>
      <c r="V107" s="150"/>
      <c r="W107" s="150"/>
      <c r="X107" s="150"/>
      <c r="Y107" s="150"/>
      <c r="Z107" s="150"/>
      <c r="AA107" s="150"/>
      <c r="AB107" s="2"/>
      <c r="AD107" s="120"/>
      <c r="AE107" s="120"/>
      <c r="AF107" s="120"/>
      <c r="AG107" s="120"/>
    </row>
    <row r="108" spans="2:33" ht="15.75" customHeight="1" x14ac:dyDescent="0.25">
      <c r="B108" s="115"/>
      <c r="C108" s="116"/>
      <c r="D108" s="115"/>
      <c r="E108" s="115"/>
      <c r="F108" s="191"/>
      <c r="G108" s="150"/>
      <c r="H108" s="191"/>
      <c r="I108" s="191"/>
      <c r="J108" s="150"/>
      <c r="K108" s="191"/>
      <c r="L108" s="150"/>
      <c r="M108" s="162"/>
      <c r="N108" s="162"/>
      <c r="O108" s="162"/>
      <c r="P108" s="162"/>
      <c r="Q108" s="162"/>
      <c r="R108" s="162"/>
      <c r="S108" s="119"/>
      <c r="T108" s="150"/>
      <c r="U108" s="119"/>
      <c r="V108" s="119"/>
      <c r="W108" s="119"/>
      <c r="X108" s="119"/>
      <c r="Y108" s="119"/>
      <c r="Z108" s="119"/>
      <c r="AA108" s="119"/>
      <c r="AB108" s="2"/>
      <c r="AD108" s="120"/>
      <c r="AE108" s="120"/>
      <c r="AF108" s="120"/>
      <c r="AG108" s="120"/>
    </row>
    <row r="109" spans="2:33" ht="15.75" customHeight="1" x14ac:dyDescent="0.25">
      <c r="B109" s="115"/>
      <c r="C109" s="116"/>
      <c r="D109" s="115"/>
      <c r="E109" s="115"/>
      <c r="F109" s="191"/>
      <c r="G109" s="150"/>
      <c r="H109" s="191"/>
      <c r="I109" s="191"/>
      <c r="J109" s="150"/>
      <c r="K109" s="191"/>
      <c r="L109" s="150"/>
      <c r="M109" s="162"/>
      <c r="N109" s="162"/>
      <c r="O109" s="162"/>
      <c r="P109" s="162"/>
      <c r="Q109" s="162"/>
      <c r="R109" s="162"/>
      <c r="S109" s="119"/>
      <c r="T109" s="150"/>
      <c r="U109" s="150"/>
      <c r="V109" s="150"/>
      <c r="W109" s="150"/>
      <c r="X109" s="150"/>
      <c r="Y109" s="150"/>
      <c r="Z109" s="150"/>
      <c r="AA109" s="150"/>
      <c r="AB109" s="2"/>
      <c r="AD109" s="120"/>
      <c r="AE109" s="120"/>
      <c r="AF109" s="120"/>
      <c r="AG109" s="120"/>
    </row>
    <row r="110" spans="2:33" ht="15.75" customHeight="1" x14ac:dyDescent="0.25">
      <c r="B110" s="115"/>
      <c r="C110" s="116"/>
      <c r="D110" s="115"/>
      <c r="E110" s="115"/>
      <c r="F110" s="191"/>
      <c r="G110" s="150"/>
      <c r="H110" s="191"/>
      <c r="I110" s="191"/>
      <c r="J110" s="150"/>
      <c r="K110" s="191"/>
      <c r="L110" s="150"/>
      <c r="M110" s="162"/>
      <c r="N110" s="162"/>
      <c r="O110" s="162"/>
      <c r="P110" s="162"/>
      <c r="Q110" s="162"/>
      <c r="R110" s="162"/>
      <c r="S110" s="119"/>
      <c r="T110" s="150"/>
      <c r="U110" s="150"/>
      <c r="V110" s="150"/>
      <c r="W110" s="150"/>
      <c r="X110" s="150"/>
      <c r="Y110" s="150"/>
      <c r="Z110" s="150"/>
      <c r="AA110" s="150"/>
      <c r="AB110" s="2"/>
      <c r="AD110" s="120"/>
      <c r="AE110" s="120"/>
      <c r="AF110" s="120"/>
      <c r="AG110" s="120"/>
    </row>
    <row r="111" spans="2:33" ht="15.75" customHeight="1" x14ac:dyDescent="0.25">
      <c r="B111" s="115"/>
      <c r="C111" s="116"/>
      <c r="D111" s="115"/>
      <c r="E111" s="115"/>
      <c r="F111" s="191"/>
      <c r="G111" s="150"/>
      <c r="H111" s="191"/>
      <c r="I111" s="191"/>
      <c r="J111" s="150"/>
      <c r="K111" s="191"/>
      <c r="L111" s="150"/>
      <c r="M111" s="162"/>
      <c r="N111" s="162"/>
      <c r="O111" s="162"/>
      <c r="P111" s="162"/>
      <c r="Q111" s="162"/>
      <c r="R111" s="162"/>
      <c r="S111" s="119"/>
      <c r="T111" s="150"/>
      <c r="U111" s="119"/>
      <c r="V111" s="119"/>
      <c r="W111" s="119"/>
      <c r="X111" s="119"/>
      <c r="Y111" s="119"/>
      <c r="Z111" s="119"/>
      <c r="AA111" s="119"/>
      <c r="AB111" s="2"/>
      <c r="AD111" s="120"/>
      <c r="AE111" s="120"/>
      <c r="AF111" s="120"/>
      <c r="AG111" s="120"/>
    </row>
    <row r="112" spans="2:33" ht="15.75" customHeight="1" x14ac:dyDescent="0.25">
      <c r="B112" s="115"/>
      <c r="C112" s="116"/>
      <c r="D112" s="115"/>
      <c r="E112" s="115"/>
      <c r="F112" s="191"/>
      <c r="G112" s="150"/>
      <c r="H112" s="191"/>
      <c r="I112" s="191"/>
      <c r="J112" s="150"/>
      <c r="K112" s="191"/>
      <c r="L112" s="150"/>
      <c r="M112" s="162"/>
      <c r="N112" s="162"/>
      <c r="O112" s="162"/>
      <c r="P112" s="162"/>
      <c r="Q112" s="162"/>
      <c r="R112" s="162"/>
      <c r="S112" s="2"/>
      <c r="T112" s="150"/>
      <c r="U112" s="150"/>
      <c r="V112" s="150"/>
      <c r="W112" s="150"/>
      <c r="X112" s="150"/>
      <c r="Y112" s="150"/>
      <c r="Z112" s="150"/>
      <c r="AA112" s="150"/>
      <c r="AB112" s="2"/>
      <c r="AD112" s="120"/>
      <c r="AE112" s="120"/>
      <c r="AF112" s="120"/>
      <c r="AG112" s="120"/>
    </row>
    <row r="113" spans="2:33" ht="15.75" customHeight="1" x14ac:dyDescent="0.25">
      <c r="B113" s="115"/>
      <c r="C113" s="193" t="s">
        <v>1964</v>
      </c>
      <c r="D113" s="115"/>
      <c r="E113" s="115"/>
      <c r="F113" s="117"/>
      <c r="G113" s="2"/>
      <c r="H113" s="117"/>
      <c r="I113" s="117"/>
      <c r="J113" s="2"/>
      <c r="K113" s="117"/>
      <c r="L113" s="2"/>
      <c r="M113" s="118"/>
      <c r="N113" s="118"/>
      <c r="O113" s="118"/>
      <c r="P113" s="118"/>
      <c r="Q113" s="118"/>
      <c r="R113" s="118"/>
      <c r="S113" s="2"/>
      <c r="T113" s="2"/>
      <c r="U113" s="2"/>
      <c r="V113" s="2"/>
      <c r="W113" s="2"/>
      <c r="X113" s="2"/>
      <c r="Y113" s="2"/>
      <c r="Z113" s="2"/>
      <c r="AA113" s="2"/>
      <c r="AB113" s="2"/>
      <c r="AD113" s="120"/>
      <c r="AE113" s="120"/>
      <c r="AF113" s="120"/>
      <c r="AG113" s="120"/>
    </row>
    <row r="114" spans="2:33" ht="15.75" customHeight="1" x14ac:dyDescent="0.25">
      <c r="B114" s="115"/>
      <c r="C114" s="193" t="s">
        <v>1965</v>
      </c>
      <c r="D114" s="115"/>
      <c r="E114" s="115"/>
      <c r="F114" s="117"/>
      <c r="G114" s="2"/>
      <c r="H114" s="117"/>
      <c r="I114" s="117"/>
      <c r="J114" s="2"/>
      <c r="K114" s="117"/>
      <c r="L114" s="2"/>
      <c r="M114" s="118"/>
      <c r="N114" s="118"/>
      <c r="O114" s="118"/>
      <c r="P114" s="118"/>
      <c r="Q114" s="118"/>
      <c r="R114" s="118"/>
      <c r="S114" s="2"/>
      <c r="T114" s="2"/>
      <c r="U114" s="2"/>
      <c r="V114" s="2"/>
      <c r="W114" s="2"/>
      <c r="X114" s="2"/>
      <c r="Y114" s="2"/>
      <c r="Z114" s="2"/>
      <c r="AA114" s="2"/>
      <c r="AB114" s="2"/>
      <c r="AD114" s="120"/>
      <c r="AE114" s="120"/>
      <c r="AF114" s="120"/>
      <c r="AG114" s="120"/>
    </row>
    <row r="115" spans="2:33" ht="15.75" customHeight="1" x14ac:dyDescent="0.25">
      <c r="B115" s="115"/>
      <c r="C115" s="116"/>
      <c r="D115" s="115"/>
      <c r="E115" s="115"/>
      <c r="F115" s="117"/>
      <c r="G115" s="2"/>
      <c r="H115" s="117"/>
      <c r="I115" s="117"/>
      <c r="J115" s="2"/>
      <c r="K115" s="117"/>
      <c r="L115" s="2"/>
      <c r="M115" s="118"/>
      <c r="N115" s="118"/>
      <c r="O115" s="118"/>
      <c r="P115" s="118"/>
      <c r="Q115" s="118"/>
      <c r="R115" s="118"/>
      <c r="S115" s="2"/>
      <c r="T115" s="2"/>
      <c r="U115" s="2"/>
      <c r="V115" s="2"/>
      <c r="W115" s="2"/>
      <c r="X115" s="2"/>
      <c r="Y115" s="2"/>
      <c r="Z115" s="2"/>
      <c r="AA115" s="2"/>
      <c r="AB115" s="2"/>
      <c r="AD115" s="120"/>
      <c r="AE115" s="120"/>
      <c r="AF115" s="120"/>
      <c r="AG115" s="120"/>
    </row>
    <row r="116" spans="2:33" ht="15.75" customHeight="1" x14ac:dyDescent="0.25">
      <c r="B116" s="115"/>
      <c r="C116" s="116"/>
      <c r="D116" s="115"/>
      <c r="E116" s="115"/>
      <c r="F116" s="117"/>
      <c r="G116" s="2"/>
      <c r="H116" s="117"/>
      <c r="I116" s="117"/>
      <c r="J116" s="2"/>
      <c r="K116" s="117"/>
      <c r="L116" s="2"/>
      <c r="M116" s="118"/>
      <c r="N116" s="118"/>
      <c r="O116" s="118"/>
      <c r="P116" s="118"/>
      <c r="Q116" s="118"/>
      <c r="R116" s="118"/>
      <c r="S116" s="2"/>
      <c r="T116" s="2"/>
      <c r="U116" s="2"/>
      <c r="V116" s="2"/>
      <c r="W116" s="2"/>
      <c r="X116" s="2"/>
      <c r="Y116" s="2"/>
      <c r="Z116" s="2"/>
      <c r="AA116" s="2"/>
      <c r="AB116" s="2"/>
      <c r="AD116" s="120"/>
      <c r="AE116" s="120"/>
      <c r="AF116" s="120"/>
      <c r="AG116" s="120"/>
    </row>
    <row r="117" spans="2:33" ht="15.75" customHeight="1" x14ac:dyDescent="0.25">
      <c r="B117" s="115"/>
      <c r="C117" s="116"/>
      <c r="D117" s="115"/>
      <c r="E117" s="115"/>
      <c r="F117" s="117"/>
      <c r="G117" s="2"/>
      <c r="H117" s="117"/>
      <c r="I117" s="117"/>
      <c r="J117" s="2"/>
      <c r="K117" s="117"/>
      <c r="L117" s="2"/>
      <c r="M117" s="118"/>
      <c r="N117" s="118"/>
      <c r="O117" s="118"/>
      <c r="P117" s="118"/>
      <c r="Q117" s="118"/>
      <c r="R117" s="118"/>
      <c r="S117" s="2"/>
      <c r="T117" s="2"/>
      <c r="U117" s="2"/>
      <c r="V117" s="2"/>
      <c r="W117" s="2"/>
      <c r="X117" s="2"/>
      <c r="Y117" s="2"/>
      <c r="Z117" s="2"/>
      <c r="AA117" s="2"/>
      <c r="AB117" s="2"/>
      <c r="AD117" s="120"/>
      <c r="AE117" s="120"/>
      <c r="AF117" s="120"/>
      <c r="AG117" s="120"/>
    </row>
    <row r="118" spans="2:33" ht="15.75" customHeight="1" x14ac:dyDescent="0.25">
      <c r="B118" s="115"/>
      <c r="C118" s="116"/>
      <c r="D118" s="115"/>
      <c r="E118" s="115"/>
      <c r="F118" s="117"/>
      <c r="G118" s="2"/>
      <c r="H118" s="117"/>
      <c r="I118" s="117"/>
      <c r="J118" s="2"/>
      <c r="K118" s="117"/>
      <c r="L118" s="2"/>
      <c r="M118" s="118"/>
      <c r="N118" s="118"/>
      <c r="O118" s="118"/>
      <c r="P118" s="118"/>
      <c r="Q118" s="118"/>
      <c r="R118" s="118"/>
      <c r="S118" s="2"/>
      <c r="T118" s="2"/>
      <c r="U118" s="2"/>
      <c r="V118" s="2"/>
      <c r="W118" s="2"/>
      <c r="X118" s="2"/>
      <c r="Y118" s="2"/>
      <c r="Z118" s="2"/>
      <c r="AA118" s="2"/>
      <c r="AB118" s="2"/>
      <c r="AD118" s="120"/>
      <c r="AE118" s="120"/>
      <c r="AF118" s="120"/>
      <c r="AG118" s="120"/>
    </row>
    <row r="119" spans="2:33" ht="15.75" customHeight="1" x14ac:dyDescent="0.25">
      <c r="B119" s="115"/>
      <c r="C119" s="116"/>
      <c r="D119" s="115"/>
      <c r="E119" s="115"/>
      <c r="F119" s="117"/>
      <c r="G119" s="2"/>
      <c r="H119" s="117"/>
      <c r="I119" s="117"/>
      <c r="J119" s="2"/>
      <c r="K119" s="117"/>
      <c r="L119" s="2"/>
      <c r="M119" s="118"/>
      <c r="N119" s="118"/>
      <c r="O119" s="118"/>
      <c r="P119" s="118"/>
      <c r="Q119" s="118"/>
      <c r="R119" s="118"/>
      <c r="S119" s="2"/>
      <c r="T119" s="2"/>
      <c r="U119" s="2"/>
      <c r="V119" s="2"/>
      <c r="W119" s="2"/>
      <c r="X119" s="2"/>
      <c r="Y119" s="2"/>
      <c r="Z119" s="2"/>
      <c r="AA119" s="2"/>
      <c r="AB119" s="2"/>
      <c r="AD119" s="120"/>
      <c r="AE119" s="120"/>
      <c r="AF119" s="120"/>
      <c r="AG119" s="120"/>
    </row>
    <row r="120" spans="2:33" ht="15.75" customHeight="1" x14ac:dyDescent="0.25">
      <c r="B120" s="115"/>
      <c r="C120" s="116"/>
      <c r="D120" s="115"/>
      <c r="E120" s="115"/>
      <c r="F120" s="117"/>
      <c r="G120" s="2"/>
      <c r="H120" s="117"/>
      <c r="I120" s="117"/>
      <c r="J120" s="2"/>
      <c r="K120" s="117"/>
      <c r="L120" s="2"/>
      <c r="M120" s="118"/>
      <c r="N120" s="118"/>
      <c r="O120" s="118"/>
      <c r="P120" s="118"/>
      <c r="Q120" s="118"/>
      <c r="R120" s="118"/>
      <c r="S120" s="2"/>
      <c r="T120" s="2"/>
      <c r="U120" s="2"/>
      <c r="V120" s="2"/>
      <c r="W120" s="2"/>
      <c r="X120" s="2"/>
      <c r="Y120" s="2"/>
      <c r="Z120" s="2"/>
      <c r="AA120" s="2"/>
      <c r="AB120" s="2"/>
      <c r="AD120" s="120"/>
      <c r="AE120" s="120"/>
      <c r="AF120" s="120"/>
      <c r="AG120" s="120"/>
    </row>
    <row r="121" spans="2:33" ht="15.75" customHeight="1" x14ac:dyDescent="0.25">
      <c r="B121" s="115"/>
      <c r="C121" s="116"/>
      <c r="D121" s="115"/>
      <c r="E121" s="115"/>
      <c r="F121" s="117"/>
      <c r="G121" s="2"/>
      <c r="H121" s="117"/>
      <c r="I121" s="117"/>
      <c r="J121" s="2"/>
      <c r="K121" s="117"/>
      <c r="L121" s="2"/>
      <c r="M121" s="118"/>
      <c r="N121" s="118"/>
      <c r="O121" s="118"/>
      <c r="P121" s="118"/>
      <c r="Q121" s="118"/>
      <c r="R121" s="118"/>
      <c r="S121" s="2"/>
      <c r="T121" s="2"/>
      <c r="U121" s="2"/>
      <c r="V121" s="2"/>
      <c r="W121" s="2"/>
      <c r="X121" s="2"/>
      <c r="Y121" s="2"/>
      <c r="Z121" s="2"/>
      <c r="AA121" s="2"/>
      <c r="AB121" s="2"/>
      <c r="AD121" s="120"/>
      <c r="AE121" s="120"/>
      <c r="AF121" s="120"/>
      <c r="AG121" s="120"/>
    </row>
    <row r="122" spans="2:33" ht="15.75" customHeight="1" x14ac:dyDescent="0.25">
      <c r="B122" s="115"/>
      <c r="C122" s="116"/>
      <c r="D122" s="115"/>
      <c r="E122" s="115"/>
      <c r="F122" s="117"/>
      <c r="G122" s="2"/>
      <c r="H122" s="117"/>
      <c r="I122" s="117"/>
      <c r="J122" s="2"/>
      <c r="K122" s="117"/>
      <c r="L122" s="2"/>
      <c r="M122" s="118"/>
      <c r="N122" s="118"/>
      <c r="O122" s="118"/>
      <c r="P122" s="118"/>
      <c r="Q122" s="118"/>
      <c r="R122" s="118"/>
      <c r="S122" s="2"/>
      <c r="T122" s="2"/>
      <c r="U122" s="2"/>
      <c r="V122" s="2"/>
      <c r="W122" s="2"/>
      <c r="X122" s="2"/>
      <c r="Y122" s="2"/>
      <c r="Z122" s="2"/>
      <c r="AA122" s="2"/>
      <c r="AB122" s="2"/>
      <c r="AD122" s="120"/>
      <c r="AE122" s="120"/>
      <c r="AF122" s="120"/>
      <c r="AG122" s="120"/>
    </row>
    <row r="123" spans="2:33" ht="15.75" customHeight="1" x14ac:dyDescent="0.25">
      <c r="B123" s="115"/>
      <c r="C123" s="116"/>
      <c r="D123" s="115"/>
      <c r="E123" s="115"/>
      <c r="F123" s="117"/>
      <c r="G123" s="2"/>
      <c r="H123" s="117"/>
      <c r="I123" s="117"/>
      <c r="J123" s="2"/>
      <c r="K123" s="117"/>
      <c r="L123" s="2"/>
      <c r="M123" s="118"/>
      <c r="N123" s="118"/>
      <c r="O123" s="118"/>
      <c r="P123" s="118"/>
      <c r="Q123" s="118"/>
      <c r="R123" s="118"/>
      <c r="S123" s="2"/>
      <c r="T123" s="2"/>
      <c r="U123" s="2"/>
      <c r="V123" s="2"/>
      <c r="W123" s="2"/>
      <c r="X123" s="2"/>
      <c r="Y123" s="2"/>
      <c r="Z123" s="2"/>
      <c r="AA123" s="2"/>
      <c r="AB123" s="2"/>
      <c r="AD123" s="120"/>
      <c r="AE123" s="120"/>
      <c r="AF123" s="120"/>
      <c r="AG123" s="120"/>
    </row>
    <row r="124" spans="2:33" ht="15.75" customHeight="1" x14ac:dyDescent="0.25">
      <c r="B124" s="115"/>
      <c r="C124" s="116"/>
      <c r="D124" s="115"/>
      <c r="E124" s="115"/>
      <c r="F124" s="117"/>
      <c r="G124" s="2"/>
      <c r="H124" s="117"/>
      <c r="I124" s="117"/>
      <c r="J124" s="2"/>
      <c r="K124" s="117"/>
      <c r="L124" s="2"/>
      <c r="M124" s="118"/>
      <c r="N124" s="118"/>
      <c r="O124" s="118"/>
      <c r="P124" s="118"/>
      <c r="Q124" s="118"/>
      <c r="R124" s="118"/>
      <c r="S124" s="2"/>
      <c r="T124" s="2"/>
      <c r="U124" s="2"/>
      <c r="V124" s="2"/>
      <c r="W124" s="2"/>
      <c r="X124" s="2"/>
      <c r="Y124" s="2"/>
      <c r="Z124" s="2"/>
      <c r="AA124" s="2"/>
      <c r="AB124" s="2"/>
      <c r="AD124" s="120"/>
      <c r="AE124" s="120"/>
      <c r="AF124" s="120"/>
      <c r="AG124" s="120"/>
    </row>
    <row r="125" spans="2:33" ht="15.75" customHeight="1" x14ac:dyDescent="0.25">
      <c r="B125" s="115"/>
      <c r="C125" s="116"/>
      <c r="D125" s="115"/>
      <c r="E125" s="115"/>
      <c r="F125" s="117"/>
      <c r="G125" s="2"/>
      <c r="H125" s="117"/>
      <c r="I125" s="117"/>
      <c r="J125" s="2"/>
      <c r="K125" s="117"/>
      <c r="L125" s="2"/>
      <c r="M125" s="118"/>
      <c r="N125" s="118"/>
      <c r="O125" s="118"/>
      <c r="P125" s="118"/>
      <c r="Q125" s="118"/>
      <c r="R125" s="118"/>
      <c r="S125" s="2"/>
      <c r="T125" s="2"/>
      <c r="U125" s="2"/>
      <c r="V125" s="2"/>
      <c r="W125" s="2"/>
      <c r="X125" s="2"/>
      <c r="Y125" s="2"/>
      <c r="Z125" s="2"/>
      <c r="AA125" s="2"/>
      <c r="AB125" s="2"/>
      <c r="AD125" s="120"/>
      <c r="AE125" s="120"/>
      <c r="AF125" s="120"/>
      <c r="AG125" s="120"/>
    </row>
    <row r="126" spans="2:33" ht="15.75" customHeight="1" x14ac:dyDescent="0.25">
      <c r="B126" s="115"/>
      <c r="C126" s="116"/>
      <c r="D126" s="115"/>
      <c r="E126" s="115"/>
      <c r="F126" s="117"/>
      <c r="G126" s="2"/>
      <c r="H126" s="117"/>
      <c r="I126" s="117"/>
      <c r="J126" s="2"/>
      <c r="K126" s="117"/>
      <c r="L126" s="2"/>
      <c r="M126" s="118"/>
      <c r="N126" s="118"/>
      <c r="O126" s="118"/>
      <c r="P126" s="118"/>
      <c r="Q126" s="118"/>
      <c r="R126" s="118"/>
      <c r="S126" s="2"/>
      <c r="T126" s="2"/>
      <c r="U126" s="2"/>
      <c r="V126" s="2"/>
      <c r="W126" s="2"/>
      <c r="X126" s="2"/>
      <c r="Y126" s="2"/>
      <c r="Z126" s="2"/>
      <c r="AA126" s="2"/>
      <c r="AB126" s="2"/>
      <c r="AD126" s="120"/>
      <c r="AE126" s="120"/>
      <c r="AF126" s="120"/>
      <c r="AG126" s="120"/>
    </row>
    <row r="127" spans="2:33" ht="15.75" customHeight="1" x14ac:dyDescent="0.25">
      <c r="B127" s="115"/>
      <c r="C127" s="116"/>
      <c r="D127" s="115"/>
      <c r="E127" s="115"/>
      <c r="F127" s="117"/>
      <c r="G127" s="2"/>
      <c r="H127" s="117"/>
      <c r="I127" s="117"/>
      <c r="J127" s="2"/>
      <c r="K127" s="117"/>
      <c r="L127" s="2"/>
      <c r="M127" s="118"/>
      <c r="N127" s="118"/>
      <c r="O127" s="118"/>
      <c r="P127" s="118"/>
      <c r="Q127" s="118"/>
      <c r="R127" s="118"/>
      <c r="S127" s="2"/>
      <c r="T127" s="2"/>
      <c r="U127" s="2"/>
      <c r="V127" s="2"/>
      <c r="W127" s="2"/>
      <c r="X127" s="2"/>
      <c r="Y127" s="2"/>
      <c r="Z127" s="2"/>
      <c r="AA127" s="2"/>
      <c r="AB127" s="2"/>
      <c r="AD127" s="120"/>
      <c r="AE127" s="120"/>
      <c r="AF127" s="120"/>
      <c r="AG127" s="120"/>
    </row>
    <row r="128" spans="2:33" ht="15.75" customHeight="1" x14ac:dyDescent="0.25">
      <c r="B128" s="115"/>
      <c r="C128" s="116"/>
      <c r="D128" s="115"/>
      <c r="E128" s="115"/>
      <c r="F128" s="117"/>
      <c r="G128" s="2"/>
      <c r="H128" s="117"/>
      <c r="I128" s="117"/>
      <c r="J128" s="2"/>
      <c r="K128" s="117"/>
      <c r="L128" s="2"/>
      <c r="M128" s="118"/>
      <c r="N128" s="118"/>
      <c r="O128" s="118"/>
      <c r="P128" s="118"/>
      <c r="Q128" s="118"/>
      <c r="R128" s="118"/>
      <c r="S128" s="2"/>
      <c r="T128" s="2"/>
      <c r="U128" s="2"/>
      <c r="V128" s="2"/>
      <c r="W128" s="2"/>
      <c r="X128" s="2"/>
      <c r="Y128" s="2"/>
      <c r="Z128" s="2"/>
      <c r="AA128" s="2"/>
      <c r="AB128" s="2"/>
      <c r="AD128" s="120"/>
      <c r="AE128" s="120"/>
      <c r="AF128" s="120"/>
      <c r="AG128" s="120"/>
    </row>
    <row r="129" spans="2:33" ht="15.75" customHeight="1" x14ac:dyDescent="0.25">
      <c r="B129" s="115"/>
      <c r="C129" s="116"/>
      <c r="D129" s="115"/>
      <c r="E129" s="115"/>
      <c r="F129" s="117"/>
      <c r="G129" s="2"/>
      <c r="H129" s="117"/>
      <c r="I129" s="117"/>
      <c r="J129" s="2"/>
      <c r="K129" s="117"/>
      <c r="L129" s="2"/>
      <c r="M129" s="118"/>
      <c r="N129" s="118"/>
      <c r="O129" s="118"/>
      <c r="P129" s="118"/>
      <c r="Q129" s="118"/>
      <c r="R129" s="118"/>
      <c r="S129" s="2"/>
      <c r="T129" s="2"/>
      <c r="U129" s="2"/>
      <c r="V129" s="2"/>
      <c r="W129" s="2"/>
      <c r="X129" s="2"/>
      <c r="Y129" s="2"/>
      <c r="Z129" s="2"/>
      <c r="AA129" s="2"/>
      <c r="AB129" s="2"/>
      <c r="AD129" s="120"/>
      <c r="AE129" s="120"/>
      <c r="AF129" s="120"/>
      <c r="AG129" s="120"/>
    </row>
    <row r="130" spans="2:33" ht="15.75" customHeight="1" x14ac:dyDescent="0.25">
      <c r="B130" s="115"/>
      <c r="C130" s="116"/>
      <c r="D130" s="115"/>
      <c r="E130" s="115"/>
      <c r="F130" s="117"/>
      <c r="G130" s="2"/>
      <c r="H130" s="117"/>
      <c r="I130" s="117"/>
      <c r="J130" s="2"/>
      <c r="K130" s="117"/>
      <c r="L130" s="2"/>
      <c r="M130" s="118"/>
      <c r="N130" s="118"/>
      <c r="O130" s="118"/>
      <c r="P130" s="118"/>
      <c r="Q130" s="118"/>
      <c r="R130" s="118"/>
      <c r="S130" s="2"/>
      <c r="T130" s="2"/>
      <c r="U130" s="2"/>
      <c r="V130" s="2"/>
      <c r="W130" s="2"/>
      <c r="X130" s="2"/>
      <c r="Y130" s="2"/>
      <c r="Z130" s="2"/>
      <c r="AA130" s="2"/>
      <c r="AB130" s="2"/>
      <c r="AD130" s="120"/>
      <c r="AE130" s="120"/>
      <c r="AF130" s="120"/>
      <c r="AG130" s="120"/>
    </row>
    <row r="131" spans="2:33" ht="15.75" customHeight="1" x14ac:dyDescent="0.25">
      <c r="B131" s="115"/>
      <c r="C131" s="116"/>
      <c r="D131" s="115"/>
      <c r="E131" s="115"/>
      <c r="F131" s="117"/>
      <c r="G131" s="2"/>
      <c r="H131" s="117"/>
      <c r="I131" s="117"/>
      <c r="J131" s="2"/>
      <c r="K131" s="117"/>
      <c r="L131" s="2"/>
      <c r="M131" s="118"/>
      <c r="N131" s="118"/>
      <c r="O131" s="118"/>
      <c r="P131" s="118"/>
      <c r="Q131" s="118"/>
      <c r="R131" s="118"/>
      <c r="S131" s="2"/>
      <c r="T131" s="2"/>
      <c r="U131" s="2"/>
      <c r="V131" s="2"/>
      <c r="W131" s="2"/>
      <c r="X131" s="2"/>
      <c r="Y131" s="2"/>
      <c r="Z131" s="2"/>
      <c r="AA131" s="2"/>
      <c r="AB131" s="2"/>
      <c r="AD131" s="120"/>
      <c r="AE131" s="120"/>
      <c r="AF131" s="120"/>
      <c r="AG131" s="120"/>
    </row>
    <row r="132" spans="2:33" ht="15.75" customHeight="1" x14ac:dyDescent="0.25">
      <c r="B132" s="115"/>
      <c r="C132" s="116"/>
      <c r="D132" s="115"/>
      <c r="E132" s="115"/>
      <c r="F132" s="117"/>
      <c r="G132" s="2"/>
      <c r="H132" s="117"/>
      <c r="I132" s="117"/>
      <c r="J132" s="2"/>
      <c r="K132" s="117"/>
      <c r="L132" s="2"/>
      <c r="M132" s="118"/>
      <c r="N132" s="118"/>
      <c r="O132" s="118"/>
      <c r="P132" s="118"/>
      <c r="Q132" s="118"/>
      <c r="R132" s="118"/>
      <c r="S132" s="2"/>
      <c r="T132" s="2"/>
      <c r="U132" s="2"/>
      <c r="V132" s="2"/>
      <c r="W132" s="2"/>
      <c r="X132" s="2"/>
      <c r="Y132" s="2"/>
      <c r="Z132" s="2"/>
      <c r="AA132" s="2"/>
      <c r="AB132" s="2"/>
      <c r="AD132" s="120"/>
      <c r="AE132" s="120"/>
      <c r="AF132" s="120"/>
      <c r="AG132" s="120"/>
    </row>
    <row r="133" spans="2:33" ht="15.75" customHeight="1" x14ac:dyDescent="0.25">
      <c r="B133" s="115"/>
      <c r="C133" s="116"/>
      <c r="D133" s="115"/>
      <c r="E133" s="115"/>
      <c r="F133" s="117"/>
      <c r="G133" s="2"/>
      <c r="H133" s="117"/>
      <c r="I133" s="117"/>
      <c r="J133" s="2"/>
      <c r="K133" s="117"/>
      <c r="L133" s="2"/>
      <c r="M133" s="118"/>
      <c r="N133" s="118"/>
      <c r="O133" s="118"/>
      <c r="P133" s="118"/>
      <c r="Q133" s="118"/>
      <c r="R133" s="118"/>
      <c r="S133" s="2"/>
      <c r="T133" s="2"/>
      <c r="U133" s="2"/>
      <c r="V133" s="2"/>
      <c r="W133" s="2"/>
      <c r="X133" s="2"/>
      <c r="Y133" s="2"/>
      <c r="Z133" s="2"/>
      <c r="AA133" s="2"/>
      <c r="AB133" s="2"/>
      <c r="AD133" s="120"/>
      <c r="AE133" s="120"/>
      <c r="AF133" s="120"/>
      <c r="AG133" s="120"/>
    </row>
    <row r="134" spans="2:33" ht="15.75" customHeight="1" x14ac:dyDescent="0.25">
      <c r="B134" s="115"/>
      <c r="C134" s="116"/>
      <c r="D134" s="115"/>
      <c r="E134" s="115"/>
      <c r="F134" s="117"/>
      <c r="G134" s="2"/>
      <c r="H134" s="117"/>
      <c r="I134" s="117"/>
      <c r="J134" s="2"/>
      <c r="K134" s="117"/>
      <c r="L134" s="2"/>
      <c r="M134" s="118"/>
      <c r="N134" s="118"/>
      <c r="O134" s="118"/>
      <c r="P134" s="118"/>
      <c r="Q134" s="118"/>
      <c r="R134" s="118"/>
      <c r="S134" s="2"/>
      <c r="T134" s="2"/>
      <c r="U134" s="2"/>
      <c r="V134" s="2"/>
      <c r="W134" s="2"/>
      <c r="X134" s="2"/>
      <c r="Y134" s="2"/>
      <c r="Z134" s="2"/>
      <c r="AA134" s="2"/>
      <c r="AB134" s="2"/>
      <c r="AD134" s="120"/>
      <c r="AE134" s="120"/>
      <c r="AF134" s="120"/>
      <c r="AG134" s="120"/>
    </row>
    <row r="135" spans="2:33" ht="15.75" customHeight="1" x14ac:dyDescent="0.25">
      <c r="B135" s="115"/>
      <c r="C135" s="116"/>
      <c r="D135" s="115"/>
      <c r="E135" s="115"/>
      <c r="F135" s="117"/>
      <c r="G135" s="2"/>
      <c r="H135" s="117"/>
      <c r="I135" s="117"/>
      <c r="J135" s="2"/>
      <c r="K135" s="117"/>
      <c r="L135" s="2"/>
      <c r="M135" s="118"/>
      <c r="N135" s="118"/>
      <c r="O135" s="118"/>
      <c r="P135" s="118"/>
      <c r="Q135" s="118"/>
      <c r="R135" s="118"/>
      <c r="S135" s="2"/>
      <c r="T135" s="2"/>
      <c r="U135" s="2"/>
      <c r="V135" s="2"/>
      <c r="W135" s="2"/>
      <c r="X135" s="2"/>
      <c r="Y135" s="2"/>
      <c r="Z135" s="2"/>
      <c r="AA135" s="2"/>
      <c r="AB135" s="2"/>
      <c r="AD135" s="120"/>
      <c r="AE135" s="120"/>
      <c r="AF135" s="120"/>
      <c r="AG135" s="120"/>
    </row>
    <row r="136" spans="2:33" ht="15.75" customHeight="1" x14ac:dyDescent="0.25">
      <c r="B136" s="115"/>
      <c r="C136" s="116"/>
      <c r="D136" s="115"/>
      <c r="E136" s="115"/>
      <c r="F136" s="117"/>
      <c r="G136" s="2"/>
      <c r="H136" s="117"/>
      <c r="I136" s="117"/>
      <c r="J136" s="2"/>
      <c r="K136" s="117"/>
      <c r="L136" s="2"/>
      <c r="M136" s="118"/>
      <c r="N136" s="118"/>
      <c r="O136" s="118"/>
      <c r="P136" s="118"/>
      <c r="Q136" s="118"/>
      <c r="R136" s="118"/>
      <c r="S136" s="2"/>
      <c r="T136" s="2"/>
      <c r="U136" s="2"/>
      <c r="V136" s="2"/>
      <c r="W136" s="2"/>
      <c r="X136" s="2"/>
      <c r="Y136" s="2"/>
      <c r="Z136" s="2"/>
      <c r="AA136" s="2"/>
      <c r="AB136" s="2"/>
      <c r="AD136" s="120"/>
      <c r="AE136" s="120"/>
      <c r="AF136" s="120"/>
      <c r="AG136" s="120"/>
    </row>
    <row r="137" spans="2:33" ht="15.75" customHeight="1" x14ac:dyDescent="0.25">
      <c r="B137" s="115"/>
      <c r="C137" s="116"/>
      <c r="D137" s="115"/>
      <c r="E137" s="115"/>
      <c r="F137" s="117"/>
      <c r="G137" s="2"/>
      <c r="H137" s="117"/>
      <c r="I137" s="117"/>
      <c r="J137" s="2"/>
      <c r="K137" s="117"/>
      <c r="L137" s="2"/>
      <c r="M137" s="118"/>
      <c r="N137" s="118"/>
      <c r="O137" s="118"/>
      <c r="P137" s="118"/>
      <c r="Q137" s="118"/>
      <c r="R137" s="118"/>
      <c r="S137" s="2"/>
      <c r="T137" s="2"/>
      <c r="U137" s="2"/>
      <c r="V137" s="2"/>
      <c r="W137" s="2"/>
      <c r="X137" s="2"/>
      <c r="Y137" s="2"/>
      <c r="Z137" s="2"/>
      <c r="AA137" s="2"/>
      <c r="AB137" s="2"/>
      <c r="AD137" s="120"/>
      <c r="AE137" s="120"/>
      <c r="AF137" s="120"/>
      <c r="AG137" s="120"/>
    </row>
    <row r="138" spans="2:33" ht="15.75" customHeight="1" x14ac:dyDescent="0.25">
      <c r="B138" s="115"/>
      <c r="C138" s="116"/>
      <c r="D138" s="115"/>
      <c r="E138" s="115"/>
      <c r="F138" s="117"/>
      <c r="G138" s="2"/>
      <c r="H138" s="117"/>
      <c r="I138" s="117"/>
      <c r="J138" s="2"/>
      <c r="K138" s="117"/>
      <c r="L138" s="2"/>
      <c r="M138" s="118"/>
      <c r="N138" s="118"/>
      <c r="O138" s="118"/>
      <c r="P138" s="118"/>
      <c r="Q138" s="118"/>
      <c r="R138" s="118"/>
      <c r="S138" s="2"/>
      <c r="T138" s="2"/>
      <c r="U138" s="2"/>
      <c r="V138" s="2"/>
      <c r="W138" s="2"/>
      <c r="X138" s="2"/>
      <c r="Y138" s="2"/>
      <c r="Z138" s="2"/>
      <c r="AA138" s="2"/>
      <c r="AB138" s="2"/>
      <c r="AD138" s="120"/>
      <c r="AE138" s="120"/>
      <c r="AF138" s="120"/>
      <c r="AG138" s="120"/>
    </row>
    <row r="139" spans="2:33" ht="15.75" customHeight="1" x14ac:dyDescent="0.25">
      <c r="B139" s="115"/>
      <c r="C139" s="116"/>
      <c r="D139" s="115"/>
      <c r="E139" s="115"/>
      <c r="F139" s="117"/>
      <c r="G139" s="2"/>
      <c r="H139" s="117"/>
      <c r="I139" s="117"/>
      <c r="J139" s="2"/>
      <c r="K139" s="117"/>
      <c r="L139" s="2"/>
      <c r="M139" s="118"/>
      <c r="N139" s="118"/>
      <c r="O139" s="118"/>
      <c r="P139" s="118"/>
      <c r="Q139" s="118"/>
      <c r="R139" s="118"/>
      <c r="S139" s="2"/>
      <c r="T139" s="2"/>
      <c r="U139" s="2"/>
      <c r="V139" s="2"/>
      <c r="W139" s="2"/>
      <c r="X139" s="2"/>
      <c r="Y139" s="2"/>
      <c r="Z139" s="2"/>
      <c r="AA139" s="2"/>
      <c r="AB139" s="2"/>
      <c r="AD139" s="120"/>
      <c r="AE139" s="120"/>
      <c r="AF139" s="120"/>
      <c r="AG139" s="120"/>
    </row>
    <row r="140" spans="2:33" ht="15.75" customHeight="1" x14ac:dyDescent="0.25">
      <c r="B140" s="115"/>
      <c r="C140" s="116"/>
      <c r="D140" s="115"/>
      <c r="E140" s="115"/>
      <c r="F140" s="117"/>
      <c r="G140" s="2"/>
      <c r="H140" s="117"/>
      <c r="I140" s="117"/>
      <c r="J140" s="2"/>
      <c r="K140" s="117"/>
      <c r="L140" s="2"/>
      <c r="M140" s="118"/>
      <c r="N140" s="118"/>
      <c r="O140" s="118"/>
      <c r="P140" s="118"/>
      <c r="Q140" s="118"/>
      <c r="R140" s="118"/>
      <c r="S140" s="2"/>
      <c r="T140" s="2"/>
      <c r="U140" s="2"/>
      <c r="V140" s="2"/>
      <c r="W140" s="2"/>
      <c r="X140" s="2"/>
      <c r="Y140" s="2"/>
      <c r="Z140" s="2"/>
      <c r="AA140" s="2"/>
      <c r="AB140" s="2"/>
      <c r="AD140" s="120"/>
      <c r="AE140" s="120"/>
      <c r="AF140" s="120"/>
      <c r="AG140" s="120"/>
    </row>
    <row r="141" spans="2:33" ht="15.75" customHeight="1" x14ac:dyDescent="0.25">
      <c r="B141" s="115"/>
      <c r="C141" s="116"/>
      <c r="D141" s="115"/>
      <c r="E141" s="115"/>
      <c r="F141" s="117"/>
      <c r="G141" s="2"/>
      <c r="H141" s="117"/>
      <c r="I141" s="117"/>
      <c r="J141" s="2"/>
      <c r="K141" s="117"/>
      <c r="L141" s="2"/>
      <c r="M141" s="118"/>
      <c r="N141" s="118"/>
      <c r="O141" s="118"/>
      <c r="P141" s="118"/>
      <c r="Q141" s="118"/>
      <c r="R141" s="118"/>
      <c r="S141" s="2"/>
      <c r="T141" s="2"/>
      <c r="U141" s="2"/>
      <c r="V141" s="2"/>
      <c r="W141" s="2"/>
      <c r="X141" s="2"/>
      <c r="Y141" s="2"/>
      <c r="Z141" s="2"/>
      <c r="AA141" s="2"/>
      <c r="AB141" s="2"/>
      <c r="AD141" s="120"/>
      <c r="AE141" s="120"/>
      <c r="AF141" s="120"/>
      <c r="AG141" s="120"/>
    </row>
    <row r="142" spans="2:33" ht="15.75" customHeight="1" x14ac:dyDescent="0.25">
      <c r="B142" s="115"/>
      <c r="C142" s="116"/>
      <c r="D142" s="115"/>
      <c r="E142" s="115"/>
      <c r="F142" s="117"/>
      <c r="G142" s="2"/>
      <c r="H142" s="117"/>
      <c r="I142" s="117"/>
      <c r="J142" s="2"/>
      <c r="K142" s="117"/>
      <c r="L142" s="2"/>
      <c r="M142" s="118"/>
      <c r="N142" s="118"/>
      <c r="O142" s="118"/>
      <c r="P142" s="118"/>
      <c r="Q142" s="118"/>
      <c r="R142" s="118"/>
      <c r="S142" s="2"/>
      <c r="T142" s="2"/>
      <c r="U142" s="2"/>
      <c r="V142" s="2"/>
      <c r="W142" s="2"/>
      <c r="X142" s="2"/>
      <c r="Y142" s="2"/>
      <c r="Z142" s="2"/>
      <c r="AA142" s="2"/>
      <c r="AB142" s="2"/>
      <c r="AD142" s="120"/>
      <c r="AE142" s="120"/>
      <c r="AF142" s="120"/>
      <c r="AG142" s="120"/>
    </row>
    <row r="143" spans="2:33" ht="15.75" customHeight="1" x14ac:dyDescent="0.25">
      <c r="B143" s="115"/>
      <c r="C143" s="116"/>
      <c r="D143" s="115"/>
      <c r="E143" s="115"/>
      <c r="F143" s="117"/>
      <c r="G143" s="2"/>
      <c r="H143" s="117"/>
      <c r="I143" s="117"/>
      <c r="J143" s="2"/>
      <c r="K143" s="117"/>
      <c r="L143" s="2"/>
      <c r="M143" s="118"/>
      <c r="N143" s="118"/>
      <c r="O143" s="118"/>
      <c r="P143" s="118"/>
      <c r="Q143" s="118"/>
      <c r="R143" s="118"/>
      <c r="S143" s="2"/>
      <c r="T143" s="2"/>
      <c r="U143" s="2"/>
      <c r="V143" s="2"/>
      <c r="W143" s="2"/>
      <c r="X143" s="2"/>
      <c r="Y143" s="2"/>
      <c r="Z143" s="2"/>
      <c r="AA143" s="2"/>
      <c r="AB143" s="2"/>
      <c r="AD143" s="120"/>
      <c r="AE143" s="120"/>
      <c r="AF143" s="120"/>
      <c r="AG143" s="120"/>
    </row>
    <row r="144" spans="2:33" ht="15.75" customHeight="1" x14ac:dyDescent="0.25">
      <c r="B144" s="115"/>
      <c r="C144" s="116"/>
      <c r="D144" s="115"/>
      <c r="E144" s="115"/>
      <c r="F144" s="117"/>
      <c r="G144" s="2"/>
      <c r="H144" s="117"/>
      <c r="I144" s="117"/>
      <c r="J144" s="2"/>
      <c r="K144" s="117"/>
      <c r="L144" s="2"/>
      <c r="M144" s="118"/>
      <c r="N144" s="118"/>
      <c r="O144" s="118"/>
      <c r="P144" s="118"/>
      <c r="Q144" s="118"/>
      <c r="R144" s="118"/>
      <c r="S144" s="2"/>
      <c r="T144" s="2"/>
      <c r="U144" s="2"/>
      <c r="V144" s="2"/>
      <c r="W144" s="2"/>
      <c r="X144" s="2"/>
      <c r="Y144" s="2"/>
      <c r="Z144" s="2"/>
      <c r="AA144" s="2"/>
      <c r="AB144" s="2"/>
      <c r="AD144" s="120"/>
      <c r="AE144" s="120"/>
      <c r="AF144" s="120"/>
      <c r="AG144" s="120"/>
    </row>
    <row r="145" spans="2:33" ht="15.75" customHeight="1" x14ac:dyDescent="0.25">
      <c r="B145" s="115"/>
      <c r="C145" s="116"/>
      <c r="D145" s="115"/>
      <c r="E145" s="115"/>
      <c r="F145" s="117"/>
      <c r="G145" s="2"/>
      <c r="H145" s="117"/>
      <c r="I145" s="117"/>
      <c r="J145" s="2"/>
      <c r="K145" s="117"/>
      <c r="L145" s="2"/>
      <c r="M145" s="118"/>
      <c r="N145" s="118"/>
      <c r="O145" s="118"/>
      <c r="P145" s="118"/>
      <c r="Q145" s="118"/>
      <c r="R145" s="118"/>
      <c r="S145" s="2"/>
      <c r="T145" s="2"/>
      <c r="U145" s="2"/>
      <c r="V145" s="2"/>
      <c r="W145" s="2"/>
      <c r="X145" s="2"/>
      <c r="Y145" s="2"/>
      <c r="Z145" s="2"/>
      <c r="AA145" s="2"/>
      <c r="AB145" s="2"/>
      <c r="AD145" s="120"/>
      <c r="AE145" s="120"/>
      <c r="AF145" s="120"/>
      <c r="AG145" s="120"/>
    </row>
    <row r="146" spans="2:33" ht="15.75" customHeight="1" x14ac:dyDescent="0.25">
      <c r="B146" s="115"/>
      <c r="C146" s="116"/>
      <c r="D146" s="115"/>
      <c r="E146" s="115"/>
      <c r="F146" s="117"/>
      <c r="G146" s="2"/>
      <c r="H146" s="117"/>
      <c r="I146" s="117"/>
      <c r="J146" s="2"/>
      <c r="K146" s="117"/>
      <c r="L146" s="2"/>
      <c r="M146" s="118"/>
      <c r="N146" s="118"/>
      <c r="O146" s="118"/>
      <c r="P146" s="118"/>
      <c r="Q146" s="118"/>
      <c r="R146" s="118"/>
      <c r="S146" s="2"/>
      <c r="T146" s="2"/>
      <c r="U146" s="2"/>
      <c r="V146" s="2"/>
      <c r="W146" s="2"/>
      <c r="X146" s="2"/>
      <c r="Y146" s="2"/>
      <c r="Z146" s="2"/>
      <c r="AA146" s="2"/>
      <c r="AB146" s="2"/>
      <c r="AD146" s="120"/>
      <c r="AE146" s="120"/>
      <c r="AF146" s="120"/>
      <c r="AG146" s="120"/>
    </row>
    <row r="147" spans="2:33" ht="15.75" customHeight="1" x14ac:dyDescent="0.25">
      <c r="B147" s="115"/>
      <c r="C147" s="116"/>
      <c r="D147" s="115"/>
      <c r="E147" s="115"/>
      <c r="F147" s="117"/>
      <c r="G147" s="2"/>
      <c r="H147" s="117"/>
      <c r="I147" s="117"/>
      <c r="J147" s="2"/>
      <c r="K147" s="117"/>
      <c r="L147" s="2"/>
      <c r="M147" s="118"/>
      <c r="N147" s="118"/>
      <c r="O147" s="118"/>
      <c r="P147" s="118"/>
      <c r="Q147" s="118"/>
      <c r="R147" s="118"/>
      <c r="S147" s="2"/>
      <c r="T147" s="2"/>
      <c r="U147" s="2"/>
      <c r="V147" s="2"/>
      <c r="W147" s="2"/>
      <c r="X147" s="2"/>
      <c r="Y147" s="2"/>
      <c r="Z147" s="2"/>
      <c r="AA147" s="2"/>
      <c r="AB147" s="2"/>
      <c r="AD147" s="120"/>
      <c r="AE147" s="120"/>
      <c r="AF147" s="120"/>
      <c r="AG147" s="120"/>
    </row>
    <row r="148" spans="2:33" ht="15.75" customHeight="1" x14ac:dyDescent="0.25">
      <c r="B148" s="115"/>
      <c r="C148" s="116"/>
      <c r="D148" s="115"/>
      <c r="E148" s="115"/>
      <c r="F148" s="117"/>
      <c r="G148" s="2"/>
      <c r="H148" s="117"/>
      <c r="I148" s="117"/>
      <c r="J148" s="2"/>
      <c r="K148" s="117"/>
      <c r="L148" s="2"/>
      <c r="M148" s="118"/>
      <c r="N148" s="118"/>
      <c r="O148" s="118"/>
      <c r="P148" s="118"/>
      <c r="Q148" s="118"/>
      <c r="R148" s="118"/>
      <c r="S148" s="2"/>
      <c r="T148" s="2"/>
      <c r="U148" s="2"/>
      <c r="V148" s="2"/>
      <c r="W148" s="2"/>
      <c r="X148" s="2"/>
      <c r="Y148" s="2"/>
      <c r="Z148" s="2"/>
      <c r="AA148" s="2"/>
      <c r="AB148" s="2"/>
      <c r="AD148" s="120"/>
      <c r="AE148" s="120"/>
      <c r="AF148" s="120"/>
      <c r="AG148" s="120"/>
    </row>
    <row r="149" spans="2:33" ht="15.75" customHeight="1" x14ac:dyDescent="0.25">
      <c r="B149" s="115"/>
      <c r="C149" s="116"/>
      <c r="D149" s="115"/>
      <c r="E149" s="115"/>
      <c r="F149" s="117"/>
      <c r="G149" s="2"/>
      <c r="H149" s="117"/>
      <c r="I149" s="117"/>
      <c r="J149" s="2"/>
      <c r="K149" s="117"/>
      <c r="L149" s="2"/>
      <c r="M149" s="118"/>
      <c r="N149" s="118"/>
      <c r="O149" s="118"/>
      <c r="P149" s="118"/>
      <c r="Q149" s="118"/>
      <c r="R149" s="118"/>
      <c r="S149" s="2"/>
      <c r="T149" s="2"/>
      <c r="U149" s="2"/>
      <c r="V149" s="2"/>
      <c r="W149" s="2"/>
      <c r="X149" s="2"/>
      <c r="Y149" s="2"/>
      <c r="Z149" s="2"/>
      <c r="AA149" s="2"/>
      <c r="AB149" s="2"/>
      <c r="AD149" s="120"/>
      <c r="AE149" s="120"/>
      <c r="AF149" s="120"/>
      <c r="AG149" s="120"/>
    </row>
    <row r="150" spans="2:33" ht="15.75" customHeight="1" x14ac:dyDescent="0.25">
      <c r="B150" s="115"/>
      <c r="C150" s="116"/>
      <c r="D150" s="115"/>
      <c r="E150" s="115"/>
      <c r="F150" s="117"/>
      <c r="G150" s="2"/>
      <c r="H150" s="117"/>
      <c r="I150" s="117"/>
      <c r="J150" s="2"/>
      <c r="K150" s="117"/>
      <c r="L150" s="2"/>
      <c r="M150" s="118"/>
      <c r="N150" s="118"/>
      <c r="O150" s="118"/>
      <c r="P150" s="118"/>
      <c r="Q150" s="118"/>
      <c r="R150" s="118"/>
      <c r="S150" s="2"/>
      <c r="T150" s="2"/>
      <c r="U150" s="2"/>
      <c r="V150" s="2"/>
      <c r="W150" s="2"/>
      <c r="X150" s="2"/>
      <c r="Y150" s="2"/>
      <c r="Z150" s="2"/>
      <c r="AA150" s="2"/>
      <c r="AB150" s="2"/>
      <c r="AD150" s="120"/>
      <c r="AE150" s="120"/>
      <c r="AF150" s="120"/>
      <c r="AG150" s="120"/>
    </row>
    <row r="151" spans="2:33" ht="15.75" customHeight="1" x14ac:dyDescent="0.25">
      <c r="B151" s="115"/>
      <c r="C151" s="116"/>
      <c r="D151" s="115"/>
      <c r="E151" s="115"/>
      <c r="F151" s="117"/>
      <c r="G151" s="2"/>
      <c r="H151" s="117"/>
      <c r="I151" s="117"/>
      <c r="J151" s="2"/>
      <c r="K151" s="117"/>
      <c r="L151" s="2"/>
      <c r="M151" s="118"/>
      <c r="N151" s="118"/>
      <c r="O151" s="118"/>
      <c r="P151" s="118"/>
      <c r="Q151" s="118"/>
      <c r="R151" s="118"/>
      <c r="S151" s="2"/>
      <c r="T151" s="2"/>
      <c r="U151" s="2"/>
      <c r="V151" s="2"/>
      <c r="W151" s="2"/>
      <c r="X151" s="2"/>
      <c r="Y151" s="2"/>
      <c r="Z151" s="2"/>
      <c r="AA151" s="2"/>
      <c r="AB151" s="2"/>
      <c r="AD151" s="120"/>
      <c r="AE151" s="120"/>
      <c r="AF151" s="120"/>
      <c r="AG151" s="120"/>
    </row>
    <row r="152" spans="2:33" ht="15.75" customHeight="1" x14ac:dyDescent="0.25">
      <c r="B152" s="115"/>
      <c r="C152" s="116"/>
      <c r="D152" s="115"/>
      <c r="E152" s="115"/>
      <c r="F152" s="117"/>
      <c r="G152" s="2"/>
      <c r="H152" s="117"/>
      <c r="I152" s="117"/>
      <c r="J152" s="2"/>
      <c r="K152" s="117"/>
      <c r="L152" s="2"/>
      <c r="M152" s="118"/>
      <c r="N152" s="118"/>
      <c r="O152" s="118"/>
      <c r="P152" s="118"/>
      <c r="Q152" s="118"/>
      <c r="R152" s="118"/>
      <c r="S152" s="2"/>
      <c r="T152" s="2"/>
      <c r="U152" s="2"/>
      <c r="V152" s="2"/>
      <c r="W152" s="2"/>
      <c r="X152" s="2"/>
      <c r="Y152" s="2"/>
      <c r="Z152" s="2"/>
      <c r="AA152" s="2"/>
      <c r="AB152" s="2"/>
      <c r="AD152" s="120"/>
      <c r="AE152" s="120"/>
      <c r="AF152" s="120"/>
      <c r="AG152" s="120"/>
    </row>
    <row r="153" spans="2:33" ht="15.75" customHeight="1" x14ac:dyDescent="0.25">
      <c r="B153" s="115"/>
      <c r="C153" s="116"/>
      <c r="D153" s="115"/>
      <c r="E153" s="115"/>
      <c r="F153" s="117"/>
      <c r="G153" s="2"/>
      <c r="H153" s="117"/>
      <c r="I153" s="117"/>
      <c r="J153" s="2"/>
      <c r="K153" s="117"/>
      <c r="L153" s="2"/>
      <c r="M153" s="118"/>
      <c r="N153" s="118"/>
      <c r="O153" s="118"/>
      <c r="P153" s="118"/>
      <c r="Q153" s="118"/>
      <c r="R153" s="118"/>
      <c r="S153" s="2"/>
      <c r="T153" s="2"/>
      <c r="U153" s="2"/>
      <c r="V153" s="2"/>
      <c r="W153" s="2"/>
      <c r="X153" s="2"/>
      <c r="Y153" s="2"/>
      <c r="Z153" s="2"/>
      <c r="AA153" s="2"/>
      <c r="AB153" s="2"/>
      <c r="AD153" s="120"/>
      <c r="AE153" s="120"/>
      <c r="AF153" s="120"/>
      <c r="AG153" s="120"/>
    </row>
    <row r="154" spans="2:33" ht="15.75" customHeight="1" x14ac:dyDescent="0.25">
      <c r="B154" s="115"/>
      <c r="C154" s="116"/>
      <c r="D154" s="115"/>
      <c r="E154" s="115"/>
      <c r="F154" s="117"/>
      <c r="G154" s="2"/>
      <c r="H154" s="117"/>
      <c r="I154" s="117"/>
      <c r="J154" s="2"/>
      <c r="K154" s="117"/>
      <c r="L154" s="2"/>
      <c r="M154" s="118"/>
      <c r="N154" s="118"/>
      <c r="O154" s="118"/>
      <c r="P154" s="118"/>
      <c r="Q154" s="118"/>
      <c r="R154" s="118"/>
      <c r="S154" s="2"/>
      <c r="T154" s="2"/>
      <c r="U154" s="2"/>
      <c r="V154" s="2"/>
      <c r="W154" s="2"/>
      <c r="X154" s="2"/>
      <c r="Y154" s="2"/>
      <c r="Z154" s="2"/>
      <c r="AA154" s="2"/>
      <c r="AB154" s="2"/>
      <c r="AD154" s="120"/>
      <c r="AE154" s="120"/>
      <c r="AF154" s="120"/>
      <c r="AG154" s="120"/>
    </row>
    <row r="155" spans="2:33" ht="15.75" customHeight="1" x14ac:dyDescent="0.25">
      <c r="B155" s="115"/>
      <c r="C155" s="116"/>
      <c r="D155" s="115"/>
      <c r="E155" s="115"/>
      <c r="F155" s="117"/>
      <c r="G155" s="2"/>
      <c r="H155" s="117"/>
      <c r="I155" s="117"/>
      <c r="J155" s="2"/>
      <c r="K155" s="117"/>
      <c r="L155" s="2"/>
      <c r="M155" s="118"/>
      <c r="N155" s="118"/>
      <c r="O155" s="118"/>
      <c r="P155" s="118"/>
      <c r="Q155" s="118"/>
      <c r="R155" s="118"/>
      <c r="S155" s="2"/>
      <c r="T155" s="2"/>
      <c r="U155" s="2"/>
      <c r="V155" s="2"/>
      <c r="W155" s="2"/>
      <c r="X155" s="2"/>
      <c r="Y155" s="2"/>
      <c r="Z155" s="2"/>
      <c r="AA155" s="2"/>
      <c r="AB155" s="2"/>
      <c r="AD155" s="120"/>
      <c r="AE155" s="120"/>
      <c r="AF155" s="120"/>
      <c r="AG155" s="120"/>
    </row>
    <row r="156" spans="2:33" ht="15.75" customHeight="1" x14ac:dyDescent="0.25">
      <c r="B156" s="115"/>
      <c r="C156" s="116"/>
      <c r="D156" s="115"/>
      <c r="E156" s="115"/>
      <c r="F156" s="117"/>
      <c r="G156" s="2"/>
      <c r="H156" s="117"/>
      <c r="I156" s="117"/>
      <c r="J156" s="2"/>
      <c r="K156" s="117"/>
      <c r="L156" s="2"/>
      <c r="M156" s="118"/>
      <c r="N156" s="118"/>
      <c r="O156" s="118"/>
      <c r="P156" s="118"/>
      <c r="Q156" s="118"/>
      <c r="R156" s="118"/>
      <c r="S156" s="2"/>
      <c r="T156" s="2"/>
      <c r="U156" s="2"/>
      <c r="V156" s="2"/>
      <c r="W156" s="2"/>
      <c r="X156" s="2"/>
      <c r="Y156" s="2"/>
      <c r="Z156" s="2"/>
      <c r="AA156" s="2"/>
      <c r="AB156" s="2"/>
      <c r="AD156" s="120"/>
      <c r="AE156" s="120"/>
      <c r="AF156" s="120"/>
      <c r="AG156" s="120"/>
    </row>
    <row r="157" spans="2:33" ht="15.75" customHeight="1" x14ac:dyDescent="0.25">
      <c r="B157" s="115"/>
      <c r="C157" s="116"/>
      <c r="D157" s="115"/>
      <c r="E157" s="115"/>
      <c r="F157" s="117"/>
      <c r="G157" s="2"/>
      <c r="H157" s="117"/>
      <c r="I157" s="117"/>
      <c r="J157" s="2"/>
      <c r="K157" s="117"/>
      <c r="L157" s="2"/>
      <c r="M157" s="118"/>
      <c r="N157" s="118"/>
      <c r="O157" s="118"/>
      <c r="P157" s="118"/>
      <c r="Q157" s="118"/>
      <c r="R157" s="118"/>
      <c r="S157" s="2"/>
      <c r="T157" s="2"/>
      <c r="U157" s="2"/>
      <c r="V157" s="2"/>
      <c r="W157" s="2"/>
      <c r="X157" s="2"/>
      <c r="Y157" s="2"/>
      <c r="Z157" s="2"/>
      <c r="AA157" s="2"/>
      <c r="AB157" s="2"/>
      <c r="AD157" s="120"/>
      <c r="AE157" s="120"/>
      <c r="AF157" s="120"/>
      <c r="AG157" s="120"/>
    </row>
    <row r="158" spans="2:33" ht="15.75" customHeight="1" x14ac:dyDescent="0.25">
      <c r="B158" s="115"/>
      <c r="C158" s="116"/>
      <c r="D158" s="115"/>
      <c r="E158" s="115"/>
      <c r="F158" s="117"/>
      <c r="G158" s="2"/>
      <c r="H158" s="117"/>
      <c r="I158" s="117"/>
      <c r="J158" s="2"/>
      <c r="K158" s="117"/>
      <c r="L158" s="2"/>
      <c r="M158" s="118"/>
      <c r="N158" s="118"/>
      <c r="O158" s="118"/>
      <c r="P158" s="118"/>
      <c r="Q158" s="118"/>
      <c r="R158" s="118"/>
      <c r="S158" s="2"/>
      <c r="T158" s="2"/>
      <c r="U158" s="2"/>
      <c r="V158" s="2"/>
      <c r="W158" s="2"/>
      <c r="X158" s="2"/>
      <c r="Y158" s="2"/>
      <c r="Z158" s="2"/>
      <c r="AA158" s="2"/>
      <c r="AB158" s="2"/>
      <c r="AD158" s="120"/>
      <c r="AE158" s="120"/>
      <c r="AF158" s="120"/>
      <c r="AG158" s="120"/>
    </row>
    <row r="159" spans="2:33" ht="15.75" customHeight="1" x14ac:dyDescent="0.25">
      <c r="B159" s="115"/>
      <c r="C159" s="116"/>
      <c r="D159" s="115"/>
      <c r="E159" s="115"/>
      <c r="F159" s="117"/>
      <c r="G159" s="2"/>
      <c r="H159" s="117"/>
      <c r="I159" s="117"/>
      <c r="J159" s="2"/>
      <c r="K159" s="117"/>
      <c r="L159" s="2"/>
      <c r="M159" s="118"/>
      <c r="N159" s="118"/>
      <c r="O159" s="118"/>
      <c r="P159" s="118"/>
      <c r="Q159" s="118"/>
      <c r="R159" s="118"/>
      <c r="S159" s="2"/>
      <c r="T159" s="2"/>
      <c r="U159" s="2"/>
      <c r="V159" s="2"/>
      <c r="W159" s="2"/>
      <c r="X159" s="2"/>
      <c r="Y159" s="2"/>
      <c r="Z159" s="2"/>
      <c r="AA159" s="2"/>
      <c r="AB159" s="2"/>
      <c r="AD159" s="120"/>
      <c r="AE159" s="120"/>
      <c r="AF159" s="120"/>
      <c r="AG159" s="120"/>
    </row>
    <row r="160" spans="2:33" ht="15.75" customHeight="1" x14ac:dyDescent="0.25">
      <c r="B160" s="115"/>
      <c r="C160" s="116"/>
      <c r="D160" s="115"/>
      <c r="E160" s="115"/>
      <c r="F160" s="117"/>
      <c r="G160" s="2"/>
      <c r="H160" s="117"/>
      <c r="I160" s="117"/>
      <c r="J160" s="2"/>
      <c r="K160" s="117"/>
      <c r="L160" s="2"/>
      <c r="M160" s="118"/>
      <c r="N160" s="118"/>
      <c r="O160" s="118"/>
      <c r="P160" s="118"/>
      <c r="Q160" s="118"/>
      <c r="R160" s="118"/>
      <c r="S160" s="2"/>
      <c r="T160" s="2"/>
      <c r="U160" s="2"/>
      <c r="V160" s="2"/>
      <c r="W160" s="2"/>
      <c r="X160" s="2"/>
      <c r="Y160" s="2"/>
      <c r="Z160" s="2"/>
      <c r="AA160" s="2"/>
      <c r="AB160" s="2"/>
      <c r="AD160" s="120"/>
      <c r="AE160" s="120"/>
      <c r="AF160" s="120"/>
      <c r="AG160" s="120"/>
    </row>
    <row r="161" spans="2:33" ht="15.75" customHeight="1" x14ac:dyDescent="0.25">
      <c r="B161" s="115"/>
      <c r="C161" s="116"/>
      <c r="D161" s="115"/>
      <c r="E161" s="115"/>
      <c r="F161" s="117"/>
      <c r="G161" s="2"/>
      <c r="H161" s="117"/>
      <c r="I161" s="117"/>
      <c r="J161" s="2"/>
      <c r="K161" s="117"/>
      <c r="L161" s="2"/>
      <c r="M161" s="118"/>
      <c r="N161" s="118"/>
      <c r="O161" s="118"/>
      <c r="P161" s="118"/>
      <c r="Q161" s="118"/>
      <c r="R161" s="118"/>
      <c r="S161" s="2"/>
      <c r="T161" s="2"/>
      <c r="U161" s="2"/>
      <c r="V161" s="2"/>
      <c r="W161" s="2"/>
      <c r="X161" s="2"/>
      <c r="Y161" s="2"/>
      <c r="Z161" s="2"/>
      <c r="AA161" s="2"/>
      <c r="AB161" s="2"/>
      <c r="AD161" s="120"/>
      <c r="AE161" s="120"/>
      <c r="AF161" s="120"/>
      <c r="AG161" s="120"/>
    </row>
    <row r="162" spans="2:33" ht="15.75" customHeight="1" x14ac:dyDescent="0.25">
      <c r="B162" s="115"/>
      <c r="C162" s="116"/>
      <c r="D162" s="115"/>
      <c r="E162" s="115"/>
      <c r="F162" s="117"/>
      <c r="G162" s="2"/>
      <c r="H162" s="117"/>
      <c r="I162" s="117"/>
      <c r="J162" s="2"/>
      <c r="K162" s="117"/>
      <c r="L162" s="2"/>
      <c r="M162" s="118"/>
      <c r="N162" s="118"/>
      <c r="O162" s="118"/>
      <c r="P162" s="118"/>
      <c r="Q162" s="118"/>
      <c r="R162" s="118"/>
      <c r="S162" s="2"/>
      <c r="T162" s="2"/>
      <c r="U162" s="2"/>
      <c r="V162" s="2"/>
      <c r="W162" s="2"/>
      <c r="X162" s="2"/>
      <c r="Y162" s="2"/>
      <c r="Z162" s="2"/>
      <c r="AA162" s="2"/>
      <c r="AB162" s="2"/>
      <c r="AD162" s="120"/>
      <c r="AE162" s="120"/>
      <c r="AF162" s="120"/>
      <c r="AG162" s="120"/>
    </row>
    <row r="163" spans="2:33" ht="15.75" customHeight="1" x14ac:dyDescent="0.25">
      <c r="B163" s="115"/>
      <c r="C163" s="116"/>
      <c r="D163" s="115"/>
      <c r="E163" s="115"/>
      <c r="F163" s="117"/>
      <c r="G163" s="2"/>
      <c r="H163" s="117"/>
      <c r="I163" s="117"/>
      <c r="J163" s="2"/>
      <c r="K163" s="117"/>
      <c r="L163" s="2"/>
      <c r="M163" s="118"/>
      <c r="N163" s="118"/>
      <c r="O163" s="118"/>
      <c r="P163" s="118"/>
      <c r="Q163" s="118"/>
      <c r="R163" s="118"/>
      <c r="S163" s="2"/>
      <c r="T163" s="2"/>
      <c r="U163" s="2"/>
      <c r="V163" s="2"/>
      <c r="W163" s="2"/>
      <c r="X163" s="2"/>
      <c r="Y163" s="2"/>
      <c r="Z163" s="2"/>
      <c r="AA163" s="2"/>
      <c r="AB163" s="2"/>
      <c r="AD163" s="120"/>
      <c r="AE163" s="120"/>
      <c r="AF163" s="120"/>
      <c r="AG163" s="120"/>
    </row>
    <row r="164" spans="2:33" ht="15.75" customHeight="1" x14ac:dyDescent="0.25">
      <c r="B164" s="115"/>
      <c r="C164" s="116"/>
      <c r="D164" s="115"/>
      <c r="E164" s="115"/>
      <c r="F164" s="117"/>
      <c r="G164" s="2"/>
      <c r="H164" s="117"/>
      <c r="I164" s="117"/>
      <c r="J164" s="2"/>
      <c r="K164" s="117"/>
      <c r="L164" s="2"/>
      <c r="M164" s="118"/>
      <c r="N164" s="118"/>
      <c r="O164" s="118"/>
      <c r="P164" s="118"/>
      <c r="Q164" s="118"/>
      <c r="R164" s="118"/>
      <c r="S164" s="2"/>
      <c r="T164" s="2"/>
      <c r="U164" s="2"/>
      <c r="V164" s="2"/>
      <c r="W164" s="2"/>
      <c r="X164" s="2"/>
      <c r="Y164" s="2"/>
      <c r="Z164" s="2"/>
      <c r="AA164" s="2"/>
      <c r="AB164" s="2"/>
      <c r="AD164" s="120"/>
      <c r="AE164" s="120"/>
      <c r="AF164" s="120"/>
      <c r="AG164" s="120"/>
    </row>
    <row r="165" spans="2:33" ht="15.75" customHeight="1" x14ac:dyDescent="0.25">
      <c r="B165" s="115"/>
      <c r="C165" s="116"/>
      <c r="D165" s="115"/>
      <c r="E165" s="115"/>
      <c r="F165" s="117"/>
      <c r="G165" s="2"/>
      <c r="H165" s="117"/>
      <c r="I165" s="117"/>
      <c r="J165" s="2"/>
      <c r="K165" s="117"/>
      <c r="L165" s="2"/>
      <c r="M165" s="118"/>
      <c r="N165" s="118"/>
      <c r="O165" s="118"/>
      <c r="P165" s="118"/>
      <c r="Q165" s="118"/>
      <c r="R165" s="118"/>
      <c r="S165" s="2"/>
      <c r="T165" s="2"/>
      <c r="U165" s="2"/>
      <c r="V165" s="2"/>
      <c r="W165" s="2"/>
      <c r="X165" s="2"/>
      <c r="Y165" s="2"/>
      <c r="Z165" s="2"/>
      <c r="AA165" s="2"/>
      <c r="AB165" s="2"/>
      <c r="AD165" s="120"/>
      <c r="AE165" s="120"/>
      <c r="AF165" s="120"/>
      <c r="AG165" s="120"/>
    </row>
    <row r="166" spans="2:33" ht="15.75" customHeight="1" x14ac:dyDescent="0.25">
      <c r="B166" s="115"/>
      <c r="C166" s="116"/>
      <c r="D166" s="115"/>
      <c r="E166" s="115"/>
      <c r="F166" s="117"/>
      <c r="G166" s="2"/>
      <c r="H166" s="117"/>
      <c r="I166" s="117"/>
      <c r="J166" s="2"/>
      <c r="K166" s="117"/>
      <c r="L166" s="2"/>
      <c r="M166" s="118"/>
      <c r="N166" s="118"/>
      <c r="O166" s="118"/>
      <c r="P166" s="118"/>
      <c r="Q166" s="118"/>
      <c r="R166" s="118"/>
      <c r="S166" s="2"/>
      <c r="T166" s="2"/>
      <c r="U166" s="2"/>
      <c r="V166" s="2"/>
      <c r="W166" s="2"/>
      <c r="X166" s="2"/>
      <c r="Y166" s="2"/>
      <c r="Z166" s="2"/>
      <c r="AA166" s="2"/>
      <c r="AB166" s="2"/>
      <c r="AD166" s="120"/>
      <c r="AE166" s="120"/>
      <c r="AF166" s="120"/>
      <c r="AG166" s="120"/>
    </row>
    <row r="167" spans="2:33" ht="15.75" customHeight="1" x14ac:dyDescent="0.25">
      <c r="B167" s="115"/>
      <c r="C167" s="116"/>
      <c r="D167" s="115"/>
      <c r="E167" s="115"/>
      <c r="F167" s="117"/>
      <c r="G167" s="2"/>
      <c r="H167" s="117"/>
      <c r="I167" s="117"/>
      <c r="J167" s="2"/>
      <c r="K167" s="117"/>
      <c r="L167" s="2"/>
      <c r="M167" s="118"/>
      <c r="N167" s="118"/>
      <c r="O167" s="118"/>
      <c r="P167" s="118"/>
      <c r="Q167" s="118"/>
      <c r="R167" s="118"/>
      <c r="S167" s="2"/>
      <c r="T167" s="2"/>
      <c r="U167" s="2"/>
      <c r="V167" s="2"/>
      <c r="W167" s="2"/>
      <c r="X167" s="2"/>
      <c r="Y167" s="2"/>
      <c r="Z167" s="2"/>
      <c r="AA167" s="2"/>
      <c r="AB167" s="2"/>
      <c r="AD167" s="120"/>
      <c r="AE167" s="120"/>
      <c r="AF167" s="120"/>
      <c r="AG167" s="120"/>
    </row>
    <row r="168" spans="2:33" ht="15.75" customHeight="1" x14ac:dyDescent="0.25">
      <c r="B168" s="115"/>
      <c r="C168" s="116"/>
      <c r="D168" s="115"/>
      <c r="E168" s="115"/>
      <c r="F168" s="117"/>
      <c r="G168" s="2"/>
      <c r="H168" s="117"/>
      <c r="I168" s="117"/>
      <c r="J168" s="2"/>
      <c r="K168" s="117"/>
      <c r="L168" s="2"/>
      <c r="M168" s="118"/>
      <c r="N168" s="118"/>
      <c r="O168" s="118"/>
      <c r="P168" s="118"/>
      <c r="Q168" s="118"/>
      <c r="R168" s="118"/>
      <c r="S168" s="2"/>
      <c r="T168" s="2"/>
      <c r="U168" s="2"/>
      <c r="V168" s="2"/>
      <c r="W168" s="2"/>
      <c r="X168" s="2"/>
      <c r="Y168" s="2"/>
      <c r="Z168" s="2"/>
      <c r="AA168" s="2"/>
      <c r="AB168" s="2"/>
      <c r="AD168" s="120"/>
      <c r="AE168" s="120"/>
      <c r="AF168" s="120"/>
      <c r="AG168" s="120"/>
    </row>
    <row r="169" spans="2:33" ht="15.75" customHeight="1" x14ac:dyDescent="0.25">
      <c r="B169" s="115"/>
      <c r="C169" s="116"/>
      <c r="D169" s="115"/>
      <c r="E169" s="115"/>
      <c r="F169" s="117"/>
      <c r="G169" s="2"/>
      <c r="H169" s="117"/>
      <c r="I169" s="117"/>
      <c r="J169" s="2"/>
      <c r="K169" s="117"/>
      <c r="L169" s="2"/>
      <c r="M169" s="118"/>
      <c r="N169" s="118"/>
      <c r="O169" s="118"/>
      <c r="P169" s="118"/>
      <c r="Q169" s="118"/>
      <c r="R169" s="118"/>
      <c r="S169" s="2"/>
      <c r="T169" s="2"/>
      <c r="U169" s="2"/>
      <c r="V169" s="2"/>
      <c r="W169" s="2"/>
      <c r="X169" s="2"/>
      <c r="Y169" s="2"/>
      <c r="Z169" s="2"/>
      <c r="AA169" s="2"/>
      <c r="AB169" s="2"/>
      <c r="AD169" s="120"/>
      <c r="AE169" s="120"/>
      <c r="AF169" s="120"/>
      <c r="AG169" s="120"/>
    </row>
    <row r="170" spans="2:33" ht="15.75" customHeight="1" x14ac:dyDescent="0.25">
      <c r="B170" s="115"/>
      <c r="C170" s="116"/>
      <c r="D170" s="115"/>
      <c r="E170" s="115"/>
      <c r="F170" s="117"/>
      <c r="G170" s="2"/>
      <c r="H170" s="117"/>
      <c r="I170" s="117"/>
      <c r="J170" s="2"/>
      <c r="K170" s="117"/>
      <c r="L170" s="2"/>
      <c r="M170" s="118"/>
      <c r="N170" s="118"/>
      <c r="O170" s="118"/>
      <c r="P170" s="118"/>
      <c r="Q170" s="118"/>
      <c r="R170" s="118"/>
      <c r="S170" s="2"/>
      <c r="T170" s="2"/>
      <c r="U170" s="2"/>
      <c r="V170" s="2"/>
      <c r="W170" s="2"/>
      <c r="X170" s="2"/>
      <c r="Y170" s="2"/>
      <c r="Z170" s="2"/>
      <c r="AA170" s="2"/>
      <c r="AB170" s="2"/>
      <c r="AD170" s="120"/>
      <c r="AE170" s="120"/>
      <c r="AF170" s="120"/>
      <c r="AG170" s="120"/>
    </row>
    <row r="171" spans="2:33" ht="15.75" customHeight="1" x14ac:dyDescent="0.25">
      <c r="B171" s="115"/>
      <c r="C171" s="116"/>
      <c r="D171" s="115"/>
      <c r="E171" s="115"/>
      <c r="F171" s="117"/>
      <c r="G171" s="2"/>
      <c r="H171" s="117"/>
      <c r="I171" s="117"/>
      <c r="J171" s="2"/>
      <c r="K171" s="117"/>
      <c r="L171" s="2"/>
      <c r="M171" s="118"/>
      <c r="N171" s="118"/>
      <c r="O171" s="118"/>
      <c r="P171" s="118"/>
      <c r="Q171" s="118"/>
      <c r="R171" s="118"/>
      <c r="S171" s="2"/>
      <c r="T171" s="2"/>
      <c r="U171" s="2"/>
      <c r="V171" s="2"/>
      <c r="W171" s="2"/>
      <c r="X171" s="2"/>
      <c r="Y171" s="2"/>
      <c r="Z171" s="2"/>
      <c r="AA171" s="2"/>
      <c r="AB171" s="2"/>
      <c r="AD171" s="120"/>
      <c r="AE171" s="120"/>
      <c r="AF171" s="120"/>
      <c r="AG171" s="120"/>
    </row>
    <row r="172" spans="2:33" ht="15.75" customHeight="1" x14ac:dyDescent="0.25">
      <c r="B172" s="115"/>
      <c r="C172" s="116"/>
      <c r="D172" s="115"/>
      <c r="E172" s="115"/>
      <c r="F172" s="117"/>
      <c r="G172" s="2"/>
      <c r="H172" s="117"/>
      <c r="I172" s="117"/>
      <c r="J172" s="2"/>
      <c r="K172" s="117"/>
      <c r="L172" s="2"/>
      <c r="M172" s="118"/>
      <c r="N172" s="118"/>
      <c r="O172" s="118"/>
      <c r="P172" s="118"/>
      <c r="Q172" s="118"/>
      <c r="R172" s="118"/>
      <c r="S172" s="2"/>
      <c r="T172" s="2"/>
      <c r="U172" s="2"/>
      <c r="V172" s="2"/>
      <c r="W172" s="2"/>
      <c r="X172" s="2"/>
      <c r="Y172" s="2"/>
      <c r="Z172" s="2"/>
      <c r="AA172" s="2"/>
      <c r="AB172" s="2"/>
      <c r="AD172" s="120"/>
      <c r="AE172" s="120"/>
      <c r="AF172" s="120"/>
      <c r="AG172" s="120"/>
    </row>
    <row r="173" spans="2:33" ht="15.75" customHeight="1" x14ac:dyDescent="0.25">
      <c r="B173" s="115"/>
      <c r="C173" s="116"/>
      <c r="D173" s="115"/>
      <c r="E173" s="115"/>
      <c r="F173" s="117"/>
      <c r="G173" s="2"/>
      <c r="H173" s="117"/>
      <c r="I173" s="117"/>
      <c r="J173" s="2"/>
      <c r="K173" s="117"/>
      <c r="L173" s="2"/>
      <c r="M173" s="118"/>
      <c r="N173" s="118"/>
      <c r="O173" s="118"/>
      <c r="P173" s="118"/>
      <c r="Q173" s="118"/>
      <c r="R173" s="118"/>
      <c r="S173" s="2"/>
      <c r="T173" s="2"/>
      <c r="U173" s="2"/>
      <c r="V173" s="2"/>
      <c r="W173" s="2"/>
      <c r="X173" s="2"/>
      <c r="Y173" s="2"/>
      <c r="Z173" s="2"/>
      <c r="AA173" s="2"/>
      <c r="AB173" s="2"/>
      <c r="AD173" s="120"/>
      <c r="AE173" s="120"/>
      <c r="AF173" s="120"/>
      <c r="AG173" s="120"/>
    </row>
    <row r="174" spans="2:33" ht="15.75" customHeight="1" x14ac:dyDescent="0.25">
      <c r="B174" s="115"/>
      <c r="C174" s="116"/>
      <c r="D174" s="115"/>
      <c r="E174" s="115"/>
      <c r="F174" s="117"/>
      <c r="G174" s="2"/>
      <c r="H174" s="117"/>
      <c r="I174" s="117"/>
      <c r="J174" s="2"/>
      <c r="K174" s="117"/>
      <c r="L174" s="2"/>
      <c r="M174" s="118"/>
      <c r="N174" s="118"/>
      <c r="O174" s="118"/>
      <c r="P174" s="118"/>
      <c r="Q174" s="118"/>
      <c r="R174" s="118"/>
      <c r="S174" s="2"/>
      <c r="T174" s="2"/>
      <c r="U174" s="2"/>
      <c r="V174" s="2"/>
      <c r="W174" s="2"/>
      <c r="X174" s="2"/>
      <c r="Y174" s="2"/>
      <c r="Z174" s="2"/>
      <c r="AA174" s="2"/>
      <c r="AB174" s="2"/>
      <c r="AD174" s="120"/>
      <c r="AE174" s="120"/>
      <c r="AF174" s="120"/>
      <c r="AG174" s="120"/>
    </row>
    <row r="175" spans="2:33" ht="15.75" customHeight="1" x14ac:dyDescent="0.25">
      <c r="B175" s="115"/>
      <c r="C175" s="116"/>
      <c r="D175" s="115"/>
      <c r="E175" s="115"/>
      <c r="F175" s="117"/>
      <c r="G175" s="2"/>
      <c r="H175" s="117"/>
      <c r="I175" s="117"/>
      <c r="J175" s="2"/>
      <c r="K175" s="117"/>
      <c r="L175" s="2"/>
      <c r="M175" s="118"/>
      <c r="N175" s="118"/>
      <c r="O175" s="118"/>
      <c r="P175" s="118"/>
      <c r="Q175" s="118"/>
      <c r="R175" s="118"/>
      <c r="S175" s="2"/>
      <c r="T175" s="2"/>
      <c r="U175" s="2"/>
      <c r="V175" s="2"/>
      <c r="W175" s="2"/>
      <c r="X175" s="2"/>
      <c r="Y175" s="2"/>
      <c r="Z175" s="2"/>
      <c r="AA175" s="2"/>
      <c r="AB175" s="2"/>
      <c r="AD175" s="120"/>
      <c r="AE175" s="120"/>
      <c r="AF175" s="120"/>
      <c r="AG175" s="120"/>
    </row>
    <row r="176" spans="2:33" ht="15.75" customHeight="1" x14ac:dyDescent="0.25">
      <c r="B176" s="115"/>
      <c r="C176" s="116"/>
      <c r="D176" s="115"/>
      <c r="E176" s="115"/>
      <c r="F176" s="117"/>
      <c r="G176" s="2"/>
      <c r="H176" s="117"/>
      <c r="I176" s="117"/>
      <c r="J176" s="2"/>
      <c r="K176" s="117"/>
      <c r="L176" s="2"/>
      <c r="M176" s="118"/>
      <c r="N176" s="118"/>
      <c r="O176" s="118"/>
      <c r="P176" s="118"/>
      <c r="Q176" s="118"/>
      <c r="R176" s="118"/>
      <c r="S176" s="2"/>
      <c r="T176" s="2"/>
      <c r="U176" s="2"/>
      <c r="V176" s="2"/>
      <c r="W176" s="2"/>
      <c r="X176" s="2"/>
      <c r="Y176" s="2"/>
      <c r="Z176" s="2"/>
      <c r="AA176" s="2"/>
      <c r="AB176" s="2"/>
      <c r="AD176" s="120"/>
      <c r="AE176" s="120"/>
      <c r="AF176" s="120"/>
      <c r="AG176" s="120"/>
    </row>
    <row r="177" spans="2:33" ht="15.75" customHeight="1" x14ac:dyDescent="0.25">
      <c r="B177" s="115"/>
      <c r="C177" s="116"/>
      <c r="D177" s="115"/>
      <c r="E177" s="115"/>
      <c r="F177" s="117"/>
      <c r="G177" s="2"/>
      <c r="H177" s="117"/>
      <c r="I177" s="117"/>
      <c r="J177" s="2"/>
      <c r="K177" s="117"/>
      <c r="L177" s="2"/>
      <c r="M177" s="118"/>
      <c r="N177" s="118"/>
      <c r="O177" s="118"/>
      <c r="P177" s="118"/>
      <c r="Q177" s="118"/>
      <c r="R177" s="118"/>
      <c r="S177" s="2"/>
      <c r="T177" s="2"/>
      <c r="U177" s="2"/>
      <c r="V177" s="2"/>
      <c r="W177" s="2"/>
      <c r="X177" s="2"/>
      <c r="Y177" s="2"/>
      <c r="Z177" s="2"/>
      <c r="AA177" s="2"/>
      <c r="AB177" s="2"/>
      <c r="AD177" s="120"/>
      <c r="AE177" s="120"/>
      <c r="AF177" s="120"/>
      <c r="AG177" s="120"/>
    </row>
    <row r="178" spans="2:33" ht="15.75" customHeight="1" x14ac:dyDescent="0.25">
      <c r="B178" s="115"/>
      <c r="C178" s="116"/>
      <c r="D178" s="115"/>
      <c r="E178" s="115"/>
      <c r="F178" s="117"/>
      <c r="G178" s="2"/>
      <c r="H178" s="117"/>
      <c r="I178" s="117"/>
      <c r="J178" s="2"/>
      <c r="K178" s="117"/>
      <c r="L178" s="2"/>
      <c r="M178" s="118"/>
      <c r="N178" s="118"/>
      <c r="O178" s="118"/>
      <c r="P178" s="118"/>
      <c r="Q178" s="118"/>
      <c r="R178" s="118"/>
      <c r="S178" s="2"/>
      <c r="T178" s="2"/>
      <c r="U178" s="2"/>
      <c r="V178" s="2"/>
      <c r="W178" s="2"/>
      <c r="X178" s="2"/>
      <c r="Y178" s="2"/>
      <c r="Z178" s="2"/>
      <c r="AA178" s="2"/>
      <c r="AB178" s="2"/>
      <c r="AD178" s="120"/>
      <c r="AE178" s="120"/>
      <c r="AF178" s="120"/>
      <c r="AG178" s="120"/>
    </row>
    <row r="179" spans="2:33" ht="15.75" customHeight="1" x14ac:dyDescent="0.25">
      <c r="B179" s="115"/>
      <c r="C179" s="116"/>
      <c r="D179" s="115"/>
      <c r="E179" s="115"/>
      <c r="F179" s="117"/>
      <c r="G179" s="2"/>
      <c r="H179" s="117"/>
      <c r="I179" s="117"/>
      <c r="J179" s="2"/>
      <c r="K179" s="117"/>
      <c r="L179" s="2"/>
      <c r="M179" s="118"/>
      <c r="N179" s="118"/>
      <c r="O179" s="118"/>
      <c r="P179" s="118"/>
      <c r="Q179" s="118"/>
      <c r="R179" s="118"/>
      <c r="S179" s="2"/>
      <c r="T179" s="2"/>
      <c r="U179" s="2"/>
      <c r="V179" s="2"/>
      <c r="W179" s="2"/>
      <c r="X179" s="2"/>
      <c r="Y179" s="2"/>
      <c r="Z179" s="2"/>
      <c r="AA179" s="2"/>
      <c r="AB179" s="2"/>
      <c r="AD179" s="120"/>
      <c r="AE179" s="120"/>
      <c r="AF179" s="120"/>
      <c r="AG179" s="120"/>
    </row>
    <row r="180" spans="2:33" ht="15.75" customHeight="1" x14ac:dyDescent="0.25">
      <c r="B180" s="115"/>
      <c r="C180" s="116"/>
      <c r="D180" s="115"/>
      <c r="E180" s="115"/>
      <c r="F180" s="117"/>
      <c r="G180" s="2"/>
      <c r="H180" s="117"/>
      <c r="I180" s="117"/>
      <c r="J180" s="2"/>
      <c r="K180" s="117"/>
      <c r="L180" s="2"/>
      <c r="M180" s="118"/>
      <c r="N180" s="118"/>
      <c r="O180" s="118"/>
      <c r="P180" s="118"/>
      <c r="Q180" s="118"/>
      <c r="R180" s="118"/>
      <c r="S180" s="2"/>
      <c r="T180" s="2"/>
      <c r="U180" s="2"/>
      <c r="V180" s="2"/>
      <c r="W180" s="2"/>
      <c r="X180" s="2"/>
      <c r="Y180" s="2"/>
      <c r="Z180" s="2"/>
      <c r="AA180" s="2"/>
      <c r="AB180" s="2"/>
      <c r="AD180" s="120"/>
      <c r="AE180" s="120"/>
      <c r="AF180" s="120"/>
      <c r="AG180" s="120"/>
    </row>
    <row r="181" spans="2:33" ht="15.75" customHeight="1" x14ac:dyDescent="0.25">
      <c r="B181" s="115"/>
      <c r="C181" s="116"/>
      <c r="D181" s="115"/>
      <c r="E181" s="115"/>
      <c r="F181" s="117"/>
      <c r="G181" s="2"/>
      <c r="H181" s="117"/>
      <c r="I181" s="117"/>
      <c r="J181" s="2"/>
      <c r="K181" s="117"/>
      <c r="L181" s="2"/>
      <c r="M181" s="118"/>
      <c r="N181" s="118"/>
      <c r="O181" s="118"/>
      <c r="P181" s="118"/>
      <c r="Q181" s="118"/>
      <c r="R181" s="118"/>
      <c r="S181" s="2"/>
      <c r="T181" s="2"/>
      <c r="U181" s="2"/>
      <c r="V181" s="2"/>
      <c r="W181" s="2"/>
      <c r="X181" s="2"/>
      <c r="Y181" s="2"/>
      <c r="Z181" s="2"/>
      <c r="AA181" s="2"/>
      <c r="AB181" s="2"/>
      <c r="AD181" s="120"/>
      <c r="AE181" s="120"/>
      <c r="AF181" s="120"/>
      <c r="AG181" s="120"/>
    </row>
    <row r="182" spans="2:33" ht="15.75" customHeight="1" x14ac:dyDescent="0.25">
      <c r="B182" s="115"/>
      <c r="C182" s="116"/>
      <c r="D182" s="115"/>
      <c r="E182" s="115"/>
      <c r="F182" s="117"/>
      <c r="G182" s="2"/>
      <c r="H182" s="117"/>
      <c r="I182" s="117"/>
      <c r="J182" s="2"/>
      <c r="K182" s="117"/>
      <c r="L182" s="2"/>
      <c r="M182" s="118"/>
      <c r="N182" s="118"/>
      <c r="O182" s="118"/>
      <c r="P182" s="118"/>
      <c r="Q182" s="118"/>
      <c r="R182" s="118"/>
      <c r="S182" s="2"/>
      <c r="T182" s="2"/>
      <c r="U182" s="2"/>
      <c r="V182" s="2"/>
      <c r="W182" s="2"/>
      <c r="X182" s="2"/>
      <c r="Y182" s="2"/>
      <c r="Z182" s="2"/>
      <c r="AA182" s="2"/>
      <c r="AB182" s="2"/>
      <c r="AD182" s="120"/>
      <c r="AE182" s="120"/>
      <c r="AF182" s="120"/>
      <c r="AG182" s="120"/>
    </row>
    <row r="183" spans="2:33" ht="15.75" customHeight="1" x14ac:dyDescent="0.25">
      <c r="B183" s="115"/>
      <c r="C183" s="116"/>
      <c r="D183" s="115"/>
      <c r="E183" s="115"/>
      <c r="F183" s="117"/>
      <c r="G183" s="2"/>
      <c r="H183" s="117"/>
      <c r="I183" s="117"/>
      <c r="J183" s="2"/>
      <c r="K183" s="117"/>
      <c r="L183" s="2"/>
      <c r="M183" s="118"/>
      <c r="N183" s="118"/>
      <c r="O183" s="118"/>
      <c r="P183" s="118"/>
      <c r="Q183" s="118"/>
      <c r="R183" s="118"/>
      <c r="S183" s="2"/>
      <c r="T183" s="2"/>
      <c r="U183" s="2"/>
      <c r="V183" s="2"/>
      <c r="W183" s="2"/>
      <c r="X183" s="2"/>
      <c r="Y183" s="2"/>
      <c r="Z183" s="2"/>
      <c r="AA183" s="2"/>
      <c r="AB183" s="2"/>
      <c r="AD183" s="120"/>
      <c r="AE183" s="120"/>
      <c r="AF183" s="120"/>
      <c r="AG183" s="120"/>
    </row>
    <row r="184" spans="2:33" ht="15.75" customHeight="1" x14ac:dyDescent="0.25">
      <c r="B184" s="115"/>
      <c r="C184" s="116"/>
      <c r="D184" s="115"/>
      <c r="E184" s="115"/>
      <c r="F184" s="117"/>
      <c r="G184" s="2"/>
      <c r="H184" s="117"/>
      <c r="I184" s="117"/>
      <c r="J184" s="2"/>
      <c r="K184" s="117"/>
      <c r="L184" s="2"/>
      <c r="M184" s="118"/>
      <c r="N184" s="118"/>
      <c r="O184" s="118"/>
      <c r="P184" s="118"/>
      <c r="Q184" s="118"/>
      <c r="R184" s="118"/>
      <c r="S184" s="2"/>
      <c r="T184" s="2"/>
      <c r="U184" s="2"/>
      <c r="V184" s="2"/>
      <c r="W184" s="2"/>
      <c r="X184" s="2"/>
      <c r="Y184" s="2"/>
      <c r="Z184" s="2"/>
      <c r="AA184" s="2"/>
      <c r="AB184" s="2"/>
      <c r="AD184" s="120"/>
      <c r="AE184" s="120"/>
      <c r="AF184" s="120"/>
      <c r="AG184" s="120"/>
    </row>
    <row r="185" spans="2:33" ht="15.75" customHeight="1" x14ac:dyDescent="0.25">
      <c r="B185" s="115"/>
      <c r="C185" s="116"/>
      <c r="D185" s="115"/>
      <c r="E185" s="115"/>
      <c r="F185" s="117"/>
      <c r="G185" s="2"/>
      <c r="H185" s="117"/>
      <c r="I185" s="117"/>
      <c r="J185" s="2"/>
      <c r="K185" s="117"/>
      <c r="L185" s="2"/>
      <c r="M185" s="118"/>
      <c r="N185" s="118"/>
      <c r="O185" s="118"/>
      <c r="P185" s="118"/>
      <c r="Q185" s="118"/>
      <c r="R185" s="118"/>
      <c r="S185" s="2"/>
      <c r="T185" s="2"/>
      <c r="U185" s="2"/>
      <c r="V185" s="2"/>
      <c r="W185" s="2"/>
      <c r="X185" s="2"/>
      <c r="Y185" s="2"/>
      <c r="Z185" s="2"/>
      <c r="AA185" s="2"/>
      <c r="AB185" s="2"/>
      <c r="AD185" s="120"/>
      <c r="AE185" s="120"/>
      <c r="AF185" s="120"/>
      <c r="AG185" s="120"/>
    </row>
    <row r="186" spans="2:33" ht="15.75" customHeight="1" x14ac:dyDescent="0.25">
      <c r="B186" s="115"/>
      <c r="C186" s="116"/>
      <c r="D186" s="115"/>
      <c r="E186" s="115"/>
      <c r="F186" s="117"/>
      <c r="G186" s="2"/>
      <c r="H186" s="117"/>
      <c r="I186" s="117"/>
      <c r="J186" s="2"/>
      <c r="K186" s="117"/>
      <c r="L186" s="2"/>
      <c r="M186" s="118"/>
      <c r="N186" s="118"/>
      <c r="O186" s="118"/>
      <c r="P186" s="118"/>
      <c r="Q186" s="118"/>
      <c r="R186" s="118"/>
      <c r="S186" s="2"/>
      <c r="T186" s="2"/>
      <c r="U186" s="2"/>
      <c r="V186" s="2"/>
      <c r="W186" s="2"/>
      <c r="X186" s="2"/>
      <c r="Y186" s="2"/>
      <c r="Z186" s="2"/>
      <c r="AA186" s="2"/>
      <c r="AB186" s="2"/>
      <c r="AD186" s="120"/>
      <c r="AE186" s="120"/>
      <c r="AF186" s="120"/>
      <c r="AG186" s="120"/>
    </row>
    <row r="187" spans="2:33" ht="15.75" customHeight="1" x14ac:dyDescent="0.25">
      <c r="B187" s="115"/>
      <c r="C187" s="116"/>
      <c r="D187" s="115"/>
      <c r="E187" s="115"/>
      <c r="F187" s="117"/>
      <c r="G187" s="2"/>
      <c r="H187" s="117"/>
      <c r="I187" s="117"/>
      <c r="J187" s="2"/>
      <c r="K187" s="117"/>
      <c r="L187" s="2"/>
      <c r="M187" s="118"/>
      <c r="N187" s="118"/>
      <c r="O187" s="118"/>
      <c r="P187" s="118"/>
      <c r="Q187" s="118"/>
      <c r="R187" s="118"/>
      <c r="S187" s="2"/>
      <c r="T187" s="2"/>
      <c r="U187" s="2"/>
      <c r="V187" s="2"/>
      <c r="W187" s="2"/>
      <c r="X187" s="2"/>
      <c r="Y187" s="2"/>
      <c r="Z187" s="2"/>
      <c r="AA187" s="2"/>
      <c r="AB187" s="2"/>
      <c r="AD187" s="120"/>
      <c r="AE187" s="120"/>
      <c r="AF187" s="120"/>
      <c r="AG187" s="120"/>
    </row>
    <row r="188" spans="2:33" ht="15.75" customHeight="1" x14ac:dyDescent="0.25">
      <c r="B188" s="115"/>
      <c r="C188" s="116"/>
      <c r="D188" s="115"/>
      <c r="E188" s="115"/>
      <c r="F188" s="117"/>
      <c r="G188" s="2"/>
      <c r="H188" s="117"/>
      <c r="I188" s="117"/>
      <c r="J188" s="2"/>
      <c r="K188" s="117"/>
      <c r="L188" s="2"/>
      <c r="M188" s="118"/>
      <c r="N188" s="118"/>
      <c r="O188" s="118"/>
      <c r="P188" s="118"/>
      <c r="Q188" s="118"/>
      <c r="R188" s="118"/>
      <c r="S188" s="2"/>
      <c r="T188" s="2"/>
      <c r="U188" s="2"/>
      <c r="V188" s="2"/>
      <c r="W188" s="2"/>
      <c r="X188" s="2"/>
      <c r="Y188" s="2"/>
      <c r="Z188" s="2"/>
      <c r="AA188" s="2"/>
      <c r="AB188" s="2"/>
      <c r="AD188" s="120"/>
      <c r="AE188" s="120"/>
      <c r="AF188" s="120"/>
      <c r="AG188" s="120"/>
    </row>
    <row r="189" spans="2:33" ht="15.75" customHeight="1" x14ac:dyDescent="0.25">
      <c r="B189" s="115"/>
      <c r="C189" s="116"/>
      <c r="D189" s="115"/>
      <c r="E189" s="115"/>
      <c r="F189" s="117"/>
      <c r="G189" s="2"/>
      <c r="H189" s="117"/>
      <c r="I189" s="117"/>
      <c r="J189" s="2"/>
      <c r="K189" s="117"/>
      <c r="L189" s="2"/>
      <c r="M189" s="118"/>
      <c r="N189" s="118"/>
      <c r="O189" s="118"/>
      <c r="P189" s="118"/>
      <c r="Q189" s="118"/>
      <c r="R189" s="118"/>
      <c r="S189" s="2"/>
      <c r="T189" s="2"/>
      <c r="U189" s="2"/>
      <c r="V189" s="2"/>
      <c r="W189" s="2"/>
      <c r="X189" s="2"/>
      <c r="Y189" s="2"/>
      <c r="Z189" s="2"/>
      <c r="AA189" s="2"/>
      <c r="AB189" s="2"/>
      <c r="AD189" s="120"/>
      <c r="AE189" s="120"/>
      <c r="AF189" s="120"/>
      <c r="AG189" s="120"/>
    </row>
    <row r="190" spans="2:33" ht="15.75" customHeight="1" x14ac:dyDescent="0.25">
      <c r="B190" s="115"/>
      <c r="C190" s="116"/>
      <c r="D190" s="115"/>
      <c r="E190" s="115"/>
      <c r="F190" s="117"/>
      <c r="G190" s="2"/>
      <c r="H190" s="117"/>
      <c r="I190" s="117"/>
      <c r="J190" s="2"/>
      <c r="K190" s="117"/>
      <c r="L190" s="2"/>
      <c r="M190" s="118"/>
      <c r="N190" s="118"/>
      <c r="O190" s="118"/>
      <c r="P190" s="118"/>
      <c r="Q190" s="118"/>
      <c r="R190" s="118"/>
      <c r="S190" s="2"/>
      <c r="T190" s="2"/>
      <c r="U190" s="2"/>
      <c r="V190" s="2"/>
      <c r="W190" s="2"/>
      <c r="X190" s="2"/>
      <c r="Y190" s="2"/>
      <c r="Z190" s="2"/>
      <c r="AA190" s="2"/>
      <c r="AB190" s="2"/>
      <c r="AD190" s="120"/>
      <c r="AE190" s="120"/>
      <c r="AF190" s="120"/>
      <c r="AG190" s="120"/>
    </row>
    <row r="191" spans="2:33" ht="15.75" customHeight="1" x14ac:dyDescent="0.25">
      <c r="B191" s="115"/>
      <c r="C191" s="116"/>
      <c r="D191" s="115"/>
      <c r="E191" s="115"/>
      <c r="F191" s="117"/>
      <c r="G191" s="2"/>
      <c r="H191" s="117"/>
      <c r="I191" s="117"/>
      <c r="J191" s="2"/>
      <c r="K191" s="117"/>
      <c r="L191" s="2"/>
      <c r="M191" s="118"/>
      <c r="N191" s="118"/>
      <c r="O191" s="118"/>
      <c r="P191" s="118"/>
      <c r="Q191" s="118"/>
      <c r="R191" s="118"/>
      <c r="S191" s="2"/>
      <c r="T191" s="2"/>
      <c r="U191" s="2"/>
      <c r="V191" s="2"/>
      <c r="W191" s="2"/>
      <c r="X191" s="2"/>
      <c r="Y191" s="2"/>
      <c r="Z191" s="2"/>
      <c r="AA191" s="2"/>
      <c r="AB191" s="2"/>
      <c r="AD191" s="120"/>
      <c r="AE191" s="120"/>
      <c r="AF191" s="120"/>
      <c r="AG191" s="120"/>
    </row>
    <row r="192" spans="2:33" ht="15.75" customHeight="1" x14ac:dyDescent="0.25">
      <c r="B192" s="115"/>
      <c r="C192" s="116"/>
      <c r="D192" s="115"/>
      <c r="E192" s="115"/>
      <c r="F192" s="117"/>
      <c r="G192" s="2"/>
      <c r="H192" s="117"/>
      <c r="I192" s="117"/>
      <c r="J192" s="2"/>
      <c r="K192" s="117"/>
      <c r="L192" s="2"/>
      <c r="M192" s="118"/>
      <c r="N192" s="118"/>
      <c r="O192" s="118"/>
      <c r="P192" s="118"/>
      <c r="Q192" s="118"/>
      <c r="R192" s="118"/>
      <c r="S192" s="2"/>
      <c r="T192" s="2"/>
      <c r="U192" s="2"/>
      <c r="V192" s="2"/>
      <c r="W192" s="2"/>
      <c r="X192" s="2"/>
      <c r="Y192" s="2"/>
      <c r="Z192" s="2"/>
      <c r="AA192" s="2"/>
      <c r="AB192" s="2"/>
      <c r="AD192" s="120"/>
      <c r="AE192" s="120"/>
      <c r="AF192" s="120"/>
      <c r="AG192" s="120"/>
    </row>
    <row r="193" spans="2:33" ht="15.75" customHeight="1" x14ac:dyDescent="0.25">
      <c r="B193" s="115"/>
      <c r="C193" s="116"/>
      <c r="D193" s="115"/>
      <c r="E193" s="115"/>
      <c r="F193" s="117"/>
      <c r="G193" s="2"/>
      <c r="H193" s="117"/>
      <c r="I193" s="117"/>
      <c r="J193" s="2"/>
      <c r="K193" s="117"/>
      <c r="L193" s="2"/>
      <c r="M193" s="118"/>
      <c r="N193" s="118"/>
      <c r="O193" s="118"/>
      <c r="P193" s="118"/>
      <c r="Q193" s="118"/>
      <c r="R193" s="118"/>
      <c r="S193" s="2"/>
      <c r="T193" s="2"/>
      <c r="U193" s="2"/>
      <c r="V193" s="2"/>
      <c r="W193" s="2"/>
      <c r="X193" s="2"/>
      <c r="Y193" s="2"/>
      <c r="Z193" s="2"/>
      <c r="AA193" s="2"/>
      <c r="AB193" s="2"/>
      <c r="AD193" s="120"/>
      <c r="AE193" s="120"/>
      <c r="AF193" s="120"/>
      <c r="AG193" s="120"/>
    </row>
    <row r="194" spans="2:33" ht="15.75" customHeight="1" x14ac:dyDescent="0.25">
      <c r="B194" s="115"/>
      <c r="C194" s="116"/>
      <c r="D194" s="115"/>
      <c r="E194" s="115"/>
      <c r="F194" s="117"/>
      <c r="G194" s="2"/>
      <c r="H194" s="117"/>
      <c r="I194" s="117"/>
      <c r="J194" s="2"/>
      <c r="K194" s="117"/>
      <c r="L194" s="2"/>
      <c r="M194" s="118"/>
      <c r="N194" s="118"/>
      <c r="O194" s="118"/>
      <c r="P194" s="118"/>
      <c r="Q194" s="118"/>
      <c r="R194" s="118"/>
      <c r="S194" s="2"/>
      <c r="T194" s="2"/>
      <c r="U194" s="2"/>
      <c r="V194" s="2"/>
      <c r="W194" s="2"/>
      <c r="X194" s="2"/>
      <c r="Y194" s="2"/>
      <c r="Z194" s="2"/>
      <c r="AA194" s="2"/>
      <c r="AB194" s="2"/>
      <c r="AD194" s="120"/>
      <c r="AE194" s="120"/>
      <c r="AF194" s="120"/>
      <c r="AG194" s="120"/>
    </row>
    <row r="195" spans="2:33" ht="15.75" customHeight="1" x14ac:dyDescent="0.25">
      <c r="B195" s="115"/>
      <c r="C195" s="116"/>
      <c r="D195" s="115"/>
      <c r="E195" s="115"/>
      <c r="F195" s="117"/>
      <c r="G195" s="2"/>
      <c r="H195" s="117"/>
      <c r="I195" s="117"/>
      <c r="J195" s="2"/>
      <c r="K195" s="117"/>
      <c r="L195" s="2"/>
      <c r="M195" s="118"/>
      <c r="N195" s="118"/>
      <c r="O195" s="118"/>
      <c r="P195" s="118"/>
      <c r="Q195" s="118"/>
      <c r="R195" s="118"/>
      <c r="S195" s="2"/>
      <c r="T195" s="2"/>
      <c r="U195" s="2"/>
      <c r="V195" s="2"/>
      <c r="W195" s="2"/>
      <c r="X195" s="2"/>
      <c r="Y195" s="2"/>
      <c r="Z195" s="2"/>
      <c r="AA195" s="2"/>
      <c r="AB195" s="2"/>
      <c r="AD195" s="120"/>
      <c r="AE195" s="120"/>
      <c r="AF195" s="120"/>
      <c r="AG195" s="120"/>
    </row>
    <row r="196" spans="2:33" ht="15.75" customHeight="1" x14ac:dyDescent="0.25">
      <c r="B196" s="115"/>
      <c r="C196" s="116"/>
      <c r="D196" s="115"/>
      <c r="E196" s="115"/>
      <c r="F196" s="117"/>
      <c r="G196" s="2"/>
      <c r="H196" s="117"/>
      <c r="I196" s="117"/>
      <c r="J196" s="2"/>
      <c r="K196" s="117"/>
      <c r="L196" s="2"/>
      <c r="M196" s="118"/>
      <c r="N196" s="118"/>
      <c r="O196" s="118"/>
      <c r="P196" s="118"/>
      <c r="Q196" s="118"/>
      <c r="R196" s="118"/>
      <c r="S196" s="2"/>
      <c r="T196" s="2"/>
      <c r="U196" s="2"/>
      <c r="V196" s="2"/>
      <c r="W196" s="2"/>
      <c r="X196" s="2"/>
      <c r="Y196" s="2"/>
      <c r="Z196" s="2"/>
      <c r="AA196" s="2"/>
      <c r="AB196" s="2"/>
      <c r="AD196" s="120"/>
      <c r="AE196" s="120"/>
      <c r="AF196" s="120"/>
      <c r="AG196" s="120"/>
    </row>
    <row r="197" spans="2:33" ht="15.75" customHeight="1" x14ac:dyDescent="0.25">
      <c r="B197" s="115"/>
      <c r="C197" s="116"/>
      <c r="D197" s="115"/>
      <c r="E197" s="115"/>
      <c r="F197" s="117"/>
      <c r="G197" s="2"/>
      <c r="H197" s="117"/>
      <c r="I197" s="117"/>
      <c r="J197" s="2"/>
      <c r="K197" s="117"/>
      <c r="L197" s="2"/>
      <c r="M197" s="118"/>
      <c r="N197" s="118"/>
      <c r="O197" s="118"/>
      <c r="P197" s="118"/>
      <c r="Q197" s="118"/>
      <c r="R197" s="118"/>
      <c r="S197" s="2"/>
      <c r="T197" s="2"/>
      <c r="U197" s="2"/>
      <c r="V197" s="2"/>
      <c r="W197" s="2"/>
      <c r="X197" s="2"/>
      <c r="Y197" s="2"/>
      <c r="Z197" s="2"/>
      <c r="AA197" s="2"/>
      <c r="AB197" s="2"/>
      <c r="AD197" s="120"/>
      <c r="AE197" s="120"/>
      <c r="AF197" s="120"/>
      <c r="AG197" s="120"/>
    </row>
    <row r="198" spans="2:33" ht="15.75" customHeight="1" x14ac:dyDescent="0.25">
      <c r="B198" s="115"/>
      <c r="C198" s="116"/>
      <c r="D198" s="115"/>
      <c r="E198" s="115"/>
      <c r="F198" s="117"/>
      <c r="G198" s="2"/>
      <c r="H198" s="117"/>
      <c r="I198" s="117"/>
      <c r="J198" s="2"/>
      <c r="K198" s="117"/>
      <c r="L198" s="2"/>
      <c r="M198" s="118"/>
      <c r="N198" s="118"/>
      <c r="O198" s="118"/>
      <c r="P198" s="118"/>
      <c r="Q198" s="118"/>
      <c r="R198" s="118"/>
      <c r="S198" s="2"/>
      <c r="T198" s="2"/>
      <c r="U198" s="2"/>
      <c r="V198" s="2"/>
      <c r="W198" s="2"/>
      <c r="X198" s="2"/>
      <c r="Y198" s="2"/>
      <c r="Z198" s="2"/>
      <c r="AA198" s="2"/>
      <c r="AB198" s="2"/>
      <c r="AD198" s="120"/>
      <c r="AE198" s="120"/>
      <c r="AF198" s="120"/>
      <c r="AG198" s="120"/>
    </row>
    <row r="199" spans="2:33" ht="15.75" customHeight="1" x14ac:dyDescent="0.25">
      <c r="B199" s="115"/>
      <c r="C199" s="116"/>
      <c r="D199" s="115"/>
      <c r="E199" s="115"/>
      <c r="F199" s="117"/>
      <c r="G199" s="2"/>
      <c r="H199" s="117"/>
      <c r="I199" s="117"/>
      <c r="J199" s="2"/>
      <c r="K199" s="117"/>
      <c r="L199" s="2"/>
      <c r="M199" s="118"/>
      <c r="N199" s="118"/>
      <c r="O199" s="118"/>
      <c r="P199" s="118"/>
      <c r="Q199" s="118"/>
      <c r="R199" s="118"/>
      <c r="S199" s="2"/>
      <c r="T199" s="2"/>
      <c r="U199" s="2"/>
      <c r="V199" s="2"/>
      <c r="W199" s="2"/>
      <c r="X199" s="2"/>
      <c r="Y199" s="2"/>
      <c r="Z199" s="2"/>
      <c r="AA199" s="2"/>
      <c r="AB199" s="2"/>
      <c r="AD199" s="120"/>
      <c r="AE199" s="120"/>
      <c r="AF199" s="120"/>
      <c r="AG199" s="120"/>
    </row>
    <row r="200" spans="2:33" ht="15.75" customHeight="1" x14ac:dyDescent="0.25">
      <c r="B200" s="115"/>
      <c r="C200" s="116"/>
      <c r="D200" s="115"/>
      <c r="E200" s="115"/>
      <c r="F200" s="117"/>
      <c r="G200" s="2"/>
      <c r="H200" s="117"/>
      <c r="I200" s="117"/>
      <c r="J200" s="2"/>
      <c r="K200" s="117"/>
      <c r="L200" s="2"/>
      <c r="M200" s="118"/>
      <c r="N200" s="118"/>
      <c r="O200" s="118"/>
      <c r="P200" s="118"/>
      <c r="Q200" s="118"/>
      <c r="R200" s="118"/>
      <c r="S200" s="2"/>
      <c r="T200" s="2"/>
      <c r="U200" s="2"/>
      <c r="V200" s="2"/>
      <c r="W200" s="2"/>
      <c r="X200" s="2"/>
      <c r="Y200" s="2"/>
      <c r="Z200" s="2"/>
      <c r="AA200" s="2"/>
      <c r="AB200" s="2"/>
      <c r="AD200" s="120"/>
      <c r="AE200" s="120"/>
      <c r="AF200" s="120"/>
      <c r="AG200" s="120"/>
    </row>
    <row r="201" spans="2:33" ht="15.75" customHeight="1" x14ac:dyDescent="0.25">
      <c r="B201" s="115"/>
      <c r="C201" s="116"/>
      <c r="D201" s="115"/>
      <c r="E201" s="115"/>
      <c r="F201" s="117"/>
      <c r="G201" s="2"/>
      <c r="H201" s="117"/>
      <c r="I201" s="117"/>
      <c r="J201" s="2"/>
      <c r="K201" s="117"/>
      <c r="L201" s="2"/>
      <c r="M201" s="118"/>
      <c r="N201" s="118"/>
      <c r="O201" s="118"/>
      <c r="P201" s="118"/>
      <c r="Q201" s="118"/>
      <c r="R201" s="118"/>
      <c r="S201" s="2"/>
      <c r="T201" s="2"/>
      <c r="U201" s="2"/>
      <c r="V201" s="2"/>
      <c r="W201" s="2"/>
      <c r="X201" s="2"/>
      <c r="Y201" s="2"/>
      <c r="Z201" s="2"/>
      <c r="AA201" s="2"/>
      <c r="AB201" s="2"/>
      <c r="AD201" s="120"/>
      <c r="AE201" s="120"/>
      <c r="AF201" s="120"/>
      <c r="AG201" s="120"/>
    </row>
    <row r="202" spans="2:33" ht="15.75" customHeight="1" x14ac:dyDescent="0.25">
      <c r="B202" s="115"/>
      <c r="C202" s="116"/>
      <c r="D202" s="115"/>
      <c r="E202" s="115"/>
      <c r="F202" s="117"/>
      <c r="G202" s="2"/>
      <c r="H202" s="117"/>
      <c r="I202" s="117"/>
      <c r="J202" s="2"/>
      <c r="K202" s="117"/>
      <c r="L202" s="2"/>
      <c r="M202" s="118"/>
      <c r="N202" s="118"/>
      <c r="O202" s="118"/>
      <c r="P202" s="118"/>
      <c r="Q202" s="118"/>
      <c r="R202" s="118"/>
      <c r="S202" s="2"/>
      <c r="T202" s="2"/>
      <c r="U202" s="2"/>
      <c r="V202" s="2"/>
      <c r="W202" s="2"/>
      <c r="X202" s="2"/>
      <c r="Y202" s="2"/>
      <c r="Z202" s="2"/>
      <c r="AA202" s="2"/>
      <c r="AB202" s="2"/>
      <c r="AD202" s="120"/>
      <c r="AE202" s="120"/>
      <c r="AF202" s="120"/>
      <c r="AG202" s="120"/>
    </row>
    <row r="203" spans="2:33" ht="15.75" customHeight="1" x14ac:dyDescent="0.25">
      <c r="B203" s="115"/>
      <c r="C203" s="116"/>
      <c r="D203" s="115"/>
      <c r="E203" s="115"/>
      <c r="F203" s="117"/>
      <c r="G203" s="2"/>
      <c r="H203" s="117"/>
      <c r="I203" s="117"/>
      <c r="J203" s="2"/>
      <c r="K203" s="117"/>
      <c r="L203" s="2"/>
      <c r="M203" s="118"/>
      <c r="N203" s="118"/>
      <c r="O203" s="118"/>
      <c r="P203" s="118"/>
      <c r="Q203" s="118"/>
      <c r="R203" s="118"/>
      <c r="S203" s="2"/>
      <c r="T203" s="2"/>
      <c r="U203" s="2"/>
      <c r="V203" s="2"/>
      <c r="W203" s="2"/>
      <c r="X203" s="2"/>
      <c r="Y203" s="2"/>
      <c r="Z203" s="2"/>
      <c r="AA203" s="2"/>
      <c r="AB203" s="2"/>
      <c r="AD203" s="120"/>
      <c r="AE203" s="120"/>
      <c r="AF203" s="120"/>
      <c r="AG203" s="120"/>
    </row>
    <row r="204" spans="2:33" ht="15.75" customHeight="1" x14ac:dyDescent="0.25">
      <c r="B204" s="115"/>
      <c r="C204" s="116"/>
      <c r="D204" s="115"/>
      <c r="E204" s="115"/>
      <c r="F204" s="117"/>
      <c r="G204" s="2"/>
      <c r="H204" s="117"/>
      <c r="I204" s="117"/>
      <c r="J204" s="2"/>
      <c r="K204" s="117"/>
      <c r="L204" s="2"/>
      <c r="M204" s="118"/>
      <c r="N204" s="118"/>
      <c r="O204" s="118"/>
      <c r="P204" s="118"/>
      <c r="Q204" s="118"/>
      <c r="R204" s="118"/>
      <c r="S204" s="2"/>
      <c r="T204" s="2"/>
      <c r="U204" s="2"/>
      <c r="V204" s="2"/>
      <c r="W204" s="2"/>
      <c r="X204" s="2"/>
      <c r="Y204" s="2"/>
      <c r="Z204" s="2"/>
      <c r="AA204" s="2"/>
      <c r="AB204" s="2"/>
      <c r="AD204" s="120"/>
      <c r="AE204" s="120"/>
      <c r="AF204" s="120"/>
      <c r="AG204" s="120"/>
    </row>
    <row r="205" spans="2:33" ht="15.75" customHeight="1" x14ac:dyDescent="0.25">
      <c r="B205" s="115"/>
      <c r="C205" s="116"/>
      <c r="D205" s="115"/>
      <c r="E205" s="115"/>
      <c r="F205" s="117"/>
      <c r="G205" s="2"/>
      <c r="H205" s="117"/>
      <c r="I205" s="117"/>
      <c r="J205" s="2"/>
      <c r="K205" s="117"/>
      <c r="L205" s="2"/>
      <c r="M205" s="118"/>
      <c r="N205" s="118"/>
      <c r="O205" s="118"/>
      <c r="P205" s="118"/>
      <c r="Q205" s="118"/>
      <c r="R205" s="118"/>
      <c r="S205" s="2"/>
      <c r="T205" s="2"/>
      <c r="U205" s="2"/>
      <c r="V205" s="2"/>
      <c r="W205" s="2"/>
      <c r="X205" s="2"/>
      <c r="Y205" s="2"/>
      <c r="Z205" s="2"/>
      <c r="AA205" s="2"/>
      <c r="AB205" s="2"/>
      <c r="AD205" s="120"/>
      <c r="AE205" s="120"/>
      <c r="AF205" s="120"/>
      <c r="AG205" s="120"/>
    </row>
    <row r="206" spans="2:33" ht="15.75" customHeight="1" x14ac:dyDescent="0.25">
      <c r="B206" s="115"/>
      <c r="C206" s="116"/>
      <c r="D206" s="115"/>
      <c r="E206" s="115"/>
      <c r="F206" s="117"/>
      <c r="G206" s="2"/>
      <c r="H206" s="117"/>
      <c r="I206" s="117"/>
      <c r="J206" s="2"/>
      <c r="K206" s="117"/>
      <c r="L206" s="2"/>
      <c r="M206" s="118"/>
      <c r="N206" s="118"/>
      <c r="O206" s="118"/>
      <c r="P206" s="118"/>
      <c r="Q206" s="118"/>
      <c r="R206" s="118"/>
      <c r="S206" s="2"/>
      <c r="T206" s="2"/>
      <c r="U206" s="2"/>
      <c r="V206" s="2"/>
      <c r="W206" s="2"/>
      <c r="X206" s="2"/>
      <c r="Y206" s="2"/>
      <c r="Z206" s="2"/>
      <c r="AA206" s="2"/>
      <c r="AB206" s="2"/>
      <c r="AD206" s="120"/>
      <c r="AE206" s="120"/>
      <c r="AF206" s="120"/>
      <c r="AG206" s="120"/>
    </row>
    <row r="207" spans="2:33" ht="15.75" customHeight="1" x14ac:dyDescent="0.25">
      <c r="B207" s="115"/>
      <c r="C207" s="116"/>
      <c r="D207" s="115"/>
      <c r="E207" s="115"/>
      <c r="F207" s="117"/>
      <c r="G207" s="2"/>
      <c r="H207" s="117"/>
      <c r="I207" s="117"/>
      <c r="J207" s="2"/>
      <c r="K207" s="117"/>
      <c r="L207" s="2"/>
      <c r="M207" s="118"/>
      <c r="N207" s="118"/>
      <c r="O207" s="118"/>
      <c r="P207" s="118"/>
      <c r="Q207" s="118"/>
      <c r="R207" s="118"/>
      <c r="S207" s="2"/>
      <c r="T207" s="2"/>
      <c r="U207" s="2"/>
      <c r="V207" s="2"/>
      <c r="W207" s="2"/>
      <c r="X207" s="2"/>
      <c r="Y207" s="2"/>
      <c r="Z207" s="2"/>
      <c r="AA207" s="2"/>
      <c r="AB207" s="2"/>
      <c r="AD207" s="120"/>
      <c r="AE207" s="120"/>
      <c r="AF207" s="120"/>
      <c r="AG207" s="120"/>
    </row>
    <row r="208" spans="2:33" ht="15.75" customHeight="1" x14ac:dyDescent="0.25">
      <c r="B208" s="115"/>
      <c r="C208" s="116"/>
      <c r="D208" s="115"/>
      <c r="E208" s="115"/>
      <c r="F208" s="117"/>
      <c r="G208" s="2"/>
      <c r="H208" s="117"/>
      <c r="I208" s="117"/>
      <c r="J208" s="2"/>
      <c r="K208" s="117"/>
      <c r="L208" s="2"/>
      <c r="M208" s="118"/>
      <c r="N208" s="118"/>
      <c r="O208" s="118"/>
      <c r="P208" s="118"/>
      <c r="Q208" s="118"/>
      <c r="R208" s="118"/>
      <c r="S208" s="2"/>
      <c r="T208" s="2"/>
      <c r="U208" s="2"/>
      <c r="V208" s="2"/>
      <c r="W208" s="2"/>
      <c r="X208" s="2"/>
      <c r="Y208" s="2"/>
      <c r="Z208" s="2"/>
      <c r="AA208" s="2"/>
      <c r="AB208" s="2"/>
      <c r="AD208" s="120"/>
      <c r="AE208" s="120"/>
      <c r="AF208" s="120"/>
      <c r="AG208" s="120"/>
    </row>
    <row r="209" spans="2:33" ht="15.75" customHeight="1" x14ac:dyDescent="0.25">
      <c r="B209" s="115"/>
      <c r="C209" s="116"/>
      <c r="D209" s="115"/>
      <c r="E209" s="115"/>
      <c r="F209" s="117"/>
      <c r="G209" s="2"/>
      <c r="H209" s="117"/>
      <c r="I209" s="117"/>
      <c r="J209" s="2"/>
      <c r="K209" s="117"/>
      <c r="L209" s="2"/>
      <c r="M209" s="118"/>
      <c r="N209" s="118"/>
      <c r="O209" s="118"/>
      <c r="P209" s="118"/>
      <c r="Q209" s="118"/>
      <c r="R209" s="118"/>
      <c r="S209" s="2"/>
      <c r="T209" s="2"/>
      <c r="U209" s="2"/>
      <c r="V209" s="2"/>
      <c r="W209" s="2"/>
      <c r="X209" s="2"/>
      <c r="Y209" s="2"/>
      <c r="Z209" s="2"/>
      <c r="AA209" s="2"/>
      <c r="AB209" s="2"/>
      <c r="AD209" s="120"/>
      <c r="AE209" s="120"/>
      <c r="AF209" s="120"/>
      <c r="AG209" s="120"/>
    </row>
    <row r="210" spans="2:33" ht="15.75" customHeight="1" x14ac:dyDescent="0.25">
      <c r="B210" s="115"/>
      <c r="C210" s="116"/>
      <c r="D210" s="115"/>
      <c r="E210" s="115"/>
      <c r="F210" s="117"/>
      <c r="G210" s="2"/>
      <c r="H210" s="117"/>
      <c r="I210" s="117"/>
      <c r="J210" s="2"/>
      <c r="K210" s="117"/>
      <c r="L210" s="2"/>
      <c r="M210" s="118"/>
      <c r="N210" s="118"/>
      <c r="O210" s="118"/>
      <c r="P210" s="118"/>
      <c r="Q210" s="118"/>
      <c r="R210" s="118"/>
      <c r="S210" s="2"/>
      <c r="T210" s="2"/>
      <c r="U210" s="2"/>
      <c r="V210" s="2"/>
      <c r="W210" s="2"/>
      <c r="X210" s="2"/>
      <c r="Y210" s="2"/>
      <c r="Z210" s="2"/>
      <c r="AA210" s="2"/>
      <c r="AB210" s="2"/>
      <c r="AD210" s="120"/>
      <c r="AE210" s="120"/>
      <c r="AF210" s="120"/>
      <c r="AG210" s="120"/>
    </row>
    <row r="211" spans="2:33" ht="15.75" customHeight="1" x14ac:dyDescent="0.25">
      <c r="B211" s="115"/>
      <c r="C211" s="116"/>
      <c r="D211" s="115"/>
      <c r="E211" s="115"/>
      <c r="F211" s="117"/>
      <c r="G211" s="2"/>
      <c r="H211" s="117"/>
      <c r="I211" s="117"/>
      <c r="J211" s="2"/>
      <c r="K211" s="117"/>
      <c r="L211" s="2"/>
      <c r="M211" s="118"/>
      <c r="N211" s="118"/>
      <c r="O211" s="118"/>
      <c r="P211" s="118"/>
      <c r="Q211" s="118"/>
      <c r="R211" s="118"/>
      <c r="S211" s="2"/>
      <c r="T211" s="2"/>
      <c r="U211" s="2"/>
      <c r="V211" s="2"/>
      <c r="W211" s="2"/>
      <c r="X211" s="2"/>
      <c r="Y211" s="2"/>
      <c r="Z211" s="2"/>
      <c r="AA211" s="2"/>
      <c r="AB211" s="2"/>
      <c r="AD211" s="120"/>
      <c r="AE211" s="120"/>
      <c r="AF211" s="120"/>
      <c r="AG211" s="120"/>
    </row>
    <row r="212" spans="2:33" ht="15.75" customHeight="1" x14ac:dyDescent="0.25">
      <c r="B212" s="115"/>
      <c r="C212" s="116"/>
      <c r="D212" s="115"/>
      <c r="E212" s="115"/>
      <c r="F212" s="117"/>
      <c r="G212" s="2"/>
      <c r="H212" s="117"/>
      <c r="I212" s="117"/>
      <c r="J212" s="2"/>
      <c r="K212" s="117"/>
      <c r="L212" s="2"/>
      <c r="M212" s="118"/>
      <c r="N212" s="118"/>
      <c r="O212" s="118"/>
      <c r="P212" s="118"/>
      <c r="Q212" s="118"/>
      <c r="R212" s="118"/>
      <c r="S212" s="2"/>
      <c r="T212" s="2"/>
      <c r="U212" s="2"/>
      <c r="V212" s="2"/>
      <c r="W212" s="2"/>
      <c r="X212" s="2"/>
      <c r="Y212" s="2"/>
      <c r="Z212" s="2"/>
      <c r="AA212" s="2"/>
      <c r="AB212" s="2"/>
      <c r="AD212" s="120"/>
      <c r="AE212" s="120"/>
      <c r="AF212" s="120"/>
      <c r="AG212" s="120"/>
    </row>
    <row r="213" spans="2:33" ht="15.75" customHeight="1" x14ac:dyDescent="0.25">
      <c r="B213" s="115"/>
      <c r="C213" s="116"/>
      <c r="D213" s="115"/>
      <c r="E213" s="115"/>
      <c r="F213" s="117"/>
      <c r="G213" s="2"/>
      <c r="H213" s="117"/>
      <c r="I213" s="117"/>
      <c r="J213" s="2"/>
      <c r="K213" s="117"/>
      <c r="L213" s="2"/>
      <c r="M213" s="118"/>
      <c r="N213" s="118"/>
      <c r="O213" s="118"/>
      <c r="P213" s="118"/>
      <c r="Q213" s="118"/>
      <c r="R213" s="118"/>
      <c r="S213" s="2"/>
      <c r="T213" s="2"/>
      <c r="U213" s="2"/>
      <c r="V213" s="2"/>
      <c r="W213" s="2"/>
      <c r="X213" s="2"/>
      <c r="Y213" s="2"/>
      <c r="Z213" s="2"/>
      <c r="AA213" s="2"/>
      <c r="AB213" s="2"/>
      <c r="AD213" s="120"/>
      <c r="AE213" s="120"/>
      <c r="AF213" s="120"/>
      <c r="AG213" s="120"/>
    </row>
    <row r="214" spans="2:33" ht="15.75" customHeight="1" x14ac:dyDescent="0.25">
      <c r="B214" s="115"/>
      <c r="C214" s="116"/>
      <c r="D214" s="115"/>
      <c r="E214" s="115"/>
      <c r="F214" s="117"/>
      <c r="G214" s="2"/>
      <c r="H214" s="117"/>
      <c r="I214" s="117"/>
      <c r="J214" s="2"/>
      <c r="K214" s="117"/>
      <c r="L214" s="2"/>
      <c r="M214" s="118"/>
      <c r="N214" s="118"/>
      <c r="O214" s="118"/>
      <c r="P214" s="118"/>
      <c r="Q214" s="118"/>
      <c r="R214" s="118"/>
      <c r="S214" s="2"/>
      <c r="T214" s="2"/>
      <c r="U214" s="2"/>
      <c r="V214" s="2"/>
      <c r="W214" s="2"/>
      <c r="X214" s="2"/>
      <c r="Y214" s="2"/>
      <c r="Z214" s="2"/>
      <c r="AA214" s="2"/>
      <c r="AB214" s="2"/>
      <c r="AD214" s="120"/>
      <c r="AE214" s="120"/>
      <c r="AF214" s="120"/>
      <c r="AG214" s="120"/>
    </row>
    <row r="215" spans="2:33" ht="15.75" customHeight="1" x14ac:dyDescent="0.25">
      <c r="B215" s="115"/>
      <c r="C215" s="116"/>
      <c r="D215" s="115"/>
      <c r="E215" s="115"/>
      <c r="F215" s="117"/>
      <c r="G215" s="2"/>
      <c r="H215" s="117"/>
      <c r="I215" s="117"/>
      <c r="J215" s="2"/>
      <c r="K215" s="117"/>
      <c r="L215" s="2"/>
      <c r="M215" s="118"/>
      <c r="N215" s="118"/>
      <c r="O215" s="118"/>
      <c r="P215" s="118"/>
      <c r="Q215" s="118"/>
      <c r="R215" s="118"/>
      <c r="S215" s="2"/>
      <c r="T215" s="2"/>
      <c r="U215" s="2"/>
      <c r="V215" s="2"/>
      <c r="W215" s="2"/>
      <c r="X215" s="2"/>
      <c r="Y215" s="2"/>
      <c r="Z215" s="2"/>
      <c r="AA215" s="2"/>
      <c r="AB215" s="2"/>
      <c r="AD215" s="120"/>
      <c r="AE215" s="120"/>
      <c r="AF215" s="120"/>
      <c r="AG215" s="120"/>
    </row>
    <row r="216" spans="2:33" ht="15.75" customHeight="1" x14ac:dyDescent="0.25">
      <c r="B216" s="115"/>
      <c r="C216" s="116"/>
      <c r="D216" s="115"/>
      <c r="E216" s="115"/>
      <c r="F216" s="117"/>
      <c r="G216" s="2"/>
      <c r="H216" s="117"/>
      <c r="I216" s="117"/>
      <c r="J216" s="2"/>
      <c r="K216" s="117"/>
      <c r="L216" s="2"/>
      <c r="M216" s="118"/>
      <c r="N216" s="118"/>
      <c r="O216" s="118"/>
      <c r="P216" s="118"/>
      <c r="Q216" s="118"/>
      <c r="R216" s="118"/>
      <c r="S216" s="2"/>
      <c r="T216" s="2"/>
      <c r="U216" s="2"/>
      <c r="V216" s="2"/>
      <c r="W216" s="2"/>
      <c r="X216" s="2"/>
      <c r="Y216" s="2"/>
      <c r="Z216" s="2"/>
      <c r="AA216" s="2"/>
      <c r="AB216" s="2"/>
      <c r="AD216" s="120"/>
      <c r="AE216" s="120"/>
      <c r="AF216" s="120"/>
      <c r="AG216" s="120"/>
    </row>
    <row r="217" spans="2:33" ht="15.75" customHeight="1" x14ac:dyDescent="0.25">
      <c r="B217" s="115"/>
      <c r="C217" s="116"/>
      <c r="D217" s="115"/>
      <c r="E217" s="115"/>
      <c r="F217" s="117"/>
      <c r="G217" s="2"/>
      <c r="H217" s="117"/>
      <c r="I217" s="117"/>
      <c r="J217" s="2"/>
      <c r="K217" s="117"/>
      <c r="L217" s="2"/>
      <c r="M217" s="118"/>
      <c r="N217" s="118"/>
      <c r="O217" s="118"/>
      <c r="P217" s="118"/>
      <c r="Q217" s="118"/>
      <c r="R217" s="118"/>
      <c r="S217" s="2"/>
      <c r="T217" s="2"/>
      <c r="U217" s="2"/>
      <c r="V217" s="2"/>
      <c r="W217" s="2"/>
      <c r="X217" s="2"/>
      <c r="Y217" s="2"/>
      <c r="Z217" s="2"/>
      <c r="AA217" s="2"/>
      <c r="AB217" s="2"/>
      <c r="AD217" s="120"/>
      <c r="AE217" s="120"/>
      <c r="AF217" s="120"/>
      <c r="AG217" s="120"/>
    </row>
    <row r="218" spans="2:33" ht="15.75" customHeight="1" x14ac:dyDescent="0.25">
      <c r="B218" s="115"/>
      <c r="C218" s="116"/>
      <c r="D218" s="115"/>
      <c r="E218" s="115"/>
      <c r="F218" s="117"/>
      <c r="G218" s="2"/>
      <c r="H218" s="117"/>
      <c r="I218" s="117"/>
      <c r="J218" s="2"/>
      <c r="K218" s="117"/>
      <c r="L218" s="2"/>
      <c r="M218" s="118"/>
      <c r="N218" s="118"/>
      <c r="O218" s="118"/>
      <c r="P218" s="118"/>
      <c r="Q218" s="118"/>
      <c r="R218" s="118"/>
      <c r="S218" s="2"/>
      <c r="T218" s="2"/>
      <c r="U218" s="2"/>
      <c r="V218" s="2"/>
      <c r="W218" s="2"/>
      <c r="X218" s="2"/>
      <c r="Y218" s="2"/>
      <c r="Z218" s="2"/>
      <c r="AA218" s="2"/>
      <c r="AB218" s="2"/>
      <c r="AD218" s="120"/>
      <c r="AE218" s="120"/>
      <c r="AF218" s="120"/>
      <c r="AG218" s="120"/>
    </row>
    <row r="219" spans="2:33" ht="15.75" customHeight="1" x14ac:dyDescent="0.25">
      <c r="B219" s="115"/>
      <c r="C219" s="116"/>
      <c r="D219" s="115"/>
      <c r="E219" s="115"/>
      <c r="F219" s="117"/>
      <c r="G219" s="2"/>
      <c r="H219" s="117"/>
      <c r="I219" s="117"/>
      <c r="J219" s="2"/>
      <c r="K219" s="117"/>
      <c r="L219" s="2"/>
      <c r="M219" s="118"/>
      <c r="N219" s="118"/>
      <c r="O219" s="118"/>
      <c r="P219" s="118"/>
      <c r="Q219" s="118"/>
      <c r="R219" s="118"/>
      <c r="S219" s="2"/>
      <c r="T219" s="2"/>
      <c r="U219" s="2"/>
      <c r="V219" s="2"/>
      <c r="W219" s="2"/>
      <c r="X219" s="2"/>
      <c r="Y219" s="2"/>
      <c r="Z219" s="2"/>
      <c r="AA219" s="2"/>
      <c r="AB219" s="2"/>
      <c r="AD219" s="120"/>
      <c r="AE219" s="120"/>
      <c r="AF219" s="120"/>
      <c r="AG219" s="120"/>
    </row>
    <row r="220" spans="2:33" ht="15.75" customHeight="1" x14ac:dyDescent="0.25">
      <c r="B220" s="115"/>
      <c r="C220" s="116"/>
      <c r="D220" s="115"/>
      <c r="E220" s="115"/>
      <c r="F220" s="117"/>
      <c r="G220" s="2"/>
      <c r="H220" s="117"/>
      <c r="I220" s="117"/>
      <c r="J220" s="2"/>
      <c r="K220" s="117"/>
      <c r="L220" s="2"/>
      <c r="M220" s="118"/>
      <c r="N220" s="118"/>
      <c r="O220" s="118"/>
      <c r="P220" s="118"/>
      <c r="Q220" s="118"/>
      <c r="R220" s="118"/>
      <c r="S220" s="2"/>
      <c r="T220" s="2"/>
      <c r="U220" s="2"/>
      <c r="V220" s="2"/>
      <c r="W220" s="2"/>
      <c r="X220" s="2"/>
      <c r="Y220" s="2"/>
      <c r="Z220" s="2"/>
      <c r="AA220" s="2"/>
      <c r="AB220" s="2"/>
      <c r="AD220" s="120"/>
      <c r="AE220" s="120"/>
      <c r="AF220" s="120"/>
      <c r="AG220" s="120"/>
    </row>
    <row r="221" spans="2:33" ht="15.75" customHeight="1" x14ac:dyDescent="0.25">
      <c r="B221" s="115"/>
      <c r="C221" s="116"/>
      <c r="D221" s="115"/>
      <c r="E221" s="115"/>
      <c r="F221" s="117"/>
      <c r="G221" s="2"/>
      <c r="H221" s="117"/>
      <c r="I221" s="117"/>
      <c r="J221" s="2"/>
      <c r="K221" s="117"/>
      <c r="L221" s="2"/>
      <c r="M221" s="118"/>
      <c r="N221" s="118"/>
      <c r="O221" s="118"/>
      <c r="P221" s="118"/>
      <c r="Q221" s="118"/>
      <c r="R221" s="118"/>
      <c r="S221" s="2"/>
      <c r="T221" s="2"/>
      <c r="U221" s="2"/>
      <c r="V221" s="2"/>
      <c r="W221" s="2"/>
      <c r="X221" s="2"/>
      <c r="Y221" s="2"/>
      <c r="Z221" s="2"/>
      <c r="AA221" s="2"/>
      <c r="AB221" s="2"/>
      <c r="AD221" s="120"/>
      <c r="AE221" s="120"/>
      <c r="AF221" s="120"/>
      <c r="AG221" s="120"/>
    </row>
    <row r="222" spans="2:33" ht="15.75" customHeight="1" x14ac:dyDescent="0.25">
      <c r="B222" s="115"/>
      <c r="C222" s="116"/>
      <c r="D222" s="115"/>
      <c r="E222" s="115"/>
      <c r="F222" s="117"/>
      <c r="G222" s="2"/>
      <c r="H222" s="117"/>
      <c r="I222" s="117"/>
      <c r="J222" s="2"/>
      <c r="K222" s="117"/>
      <c r="L222" s="2"/>
      <c r="M222" s="118"/>
      <c r="N222" s="118"/>
      <c r="O222" s="118"/>
      <c r="P222" s="118"/>
      <c r="Q222" s="118"/>
      <c r="R222" s="118"/>
      <c r="S222" s="2"/>
      <c r="T222" s="2"/>
      <c r="U222" s="2"/>
      <c r="V222" s="2"/>
      <c r="W222" s="2"/>
      <c r="X222" s="2"/>
      <c r="Y222" s="2"/>
      <c r="Z222" s="2"/>
      <c r="AA222" s="2"/>
      <c r="AB222" s="2"/>
      <c r="AD222" s="120"/>
      <c r="AE222" s="120"/>
      <c r="AF222" s="120"/>
      <c r="AG222" s="120"/>
    </row>
    <row r="223" spans="2:33" ht="15.75" customHeight="1" x14ac:dyDescent="0.25">
      <c r="B223" s="115"/>
      <c r="C223" s="116"/>
      <c r="D223" s="115"/>
      <c r="E223" s="115"/>
      <c r="F223" s="117"/>
      <c r="G223" s="2"/>
      <c r="H223" s="117"/>
      <c r="I223" s="117"/>
      <c r="J223" s="2"/>
      <c r="K223" s="117"/>
      <c r="L223" s="2"/>
      <c r="M223" s="118"/>
      <c r="N223" s="118"/>
      <c r="O223" s="118"/>
      <c r="P223" s="118"/>
      <c r="Q223" s="118"/>
      <c r="R223" s="118"/>
      <c r="S223" s="2"/>
      <c r="T223" s="2"/>
      <c r="U223" s="2"/>
      <c r="V223" s="2"/>
      <c r="W223" s="2"/>
      <c r="X223" s="2"/>
      <c r="Y223" s="2"/>
      <c r="Z223" s="2"/>
      <c r="AA223" s="2"/>
      <c r="AB223" s="2"/>
      <c r="AD223" s="120"/>
      <c r="AE223" s="120"/>
      <c r="AF223" s="120"/>
      <c r="AG223" s="120"/>
    </row>
    <row r="224" spans="2:33" ht="15.75" customHeight="1" x14ac:dyDescent="0.25">
      <c r="B224" s="115"/>
      <c r="C224" s="116"/>
      <c r="D224" s="115"/>
      <c r="E224" s="115"/>
      <c r="F224" s="117"/>
      <c r="G224" s="2"/>
      <c r="H224" s="117"/>
      <c r="I224" s="117"/>
      <c r="J224" s="2"/>
      <c r="K224" s="117"/>
      <c r="L224" s="2"/>
      <c r="M224" s="118"/>
      <c r="N224" s="118"/>
      <c r="O224" s="118"/>
      <c r="P224" s="118"/>
      <c r="Q224" s="118"/>
      <c r="R224" s="118"/>
      <c r="S224" s="2"/>
      <c r="T224" s="2"/>
      <c r="U224" s="2"/>
      <c r="V224" s="2"/>
      <c r="W224" s="2"/>
      <c r="X224" s="2"/>
      <c r="Y224" s="2"/>
      <c r="Z224" s="2"/>
      <c r="AA224" s="2"/>
      <c r="AB224" s="2"/>
      <c r="AD224" s="120"/>
      <c r="AE224" s="120"/>
      <c r="AF224" s="120"/>
      <c r="AG224" s="120"/>
    </row>
    <row r="225" spans="2:33" ht="15.75" customHeight="1" x14ac:dyDescent="0.25">
      <c r="B225" s="115"/>
      <c r="C225" s="116"/>
      <c r="D225" s="115"/>
      <c r="E225" s="115"/>
      <c r="F225" s="117"/>
      <c r="G225" s="2"/>
      <c r="H225" s="117"/>
      <c r="I225" s="117"/>
      <c r="J225" s="2"/>
      <c r="K225" s="117"/>
      <c r="L225" s="2"/>
      <c r="M225" s="118"/>
      <c r="N225" s="118"/>
      <c r="O225" s="118"/>
      <c r="P225" s="118"/>
      <c r="Q225" s="118"/>
      <c r="R225" s="118"/>
      <c r="S225" s="2"/>
      <c r="T225" s="2"/>
      <c r="U225" s="2"/>
      <c r="V225" s="2"/>
      <c r="W225" s="2"/>
      <c r="X225" s="2"/>
      <c r="Y225" s="2"/>
      <c r="Z225" s="2"/>
      <c r="AA225" s="2"/>
      <c r="AB225" s="2"/>
      <c r="AD225" s="120"/>
      <c r="AE225" s="120"/>
      <c r="AF225" s="120"/>
      <c r="AG225" s="120"/>
    </row>
    <row r="226" spans="2:33" ht="15.75" customHeight="1" x14ac:dyDescent="0.25">
      <c r="B226" s="115"/>
      <c r="C226" s="116"/>
      <c r="D226" s="115"/>
      <c r="E226" s="115"/>
      <c r="F226" s="117"/>
      <c r="G226" s="2"/>
      <c r="H226" s="117"/>
      <c r="I226" s="117"/>
      <c r="J226" s="2"/>
      <c r="K226" s="117"/>
      <c r="L226" s="2"/>
      <c r="M226" s="118"/>
      <c r="N226" s="118"/>
      <c r="O226" s="118"/>
      <c r="P226" s="118"/>
      <c r="Q226" s="118"/>
      <c r="R226" s="118"/>
      <c r="S226" s="2"/>
      <c r="T226" s="2"/>
      <c r="U226" s="2"/>
      <c r="V226" s="2"/>
      <c r="W226" s="2"/>
      <c r="X226" s="2"/>
      <c r="Y226" s="2"/>
      <c r="Z226" s="2"/>
      <c r="AA226" s="2"/>
      <c r="AB226" s="2"/>
      <c r="AD226" s="120"/>
      <c r="AE226" s="120"/>
      <c r="AF226" s="120"/>
      <c r="AG226" s="120"/>
    </row>
    <row r="227" spans="2:33" ht="15.75" customHeight="1" x14ac:dyDescent="0.25">
      <c r="B227" s="115"/>
      <c r="C227" s="116"/>
      <c r="D227" s="115"/>
      <c r="E227" s="115"/>
      <c r="F227" s="117"/>
      <c r="G227" s="2"/>
      <c r="H227" s="117"/>
      <c r="I227" s="117"/>
      <c r="J227" s="2"/>
      <c r="K227" s="117"/>
      <c r="L227" s="2"/>
      <c r="M227" s="118"/>
      <c r="N227" s="118"/>
      <c r="O227" s="118"/>
      <c r="P227" s="118"/>
      <c r="Q227" s="118"/>
      <c r="R227" s="118"/>
      <c r="S227" s="2"/>
      <c r="T227" s="2"/>
      <c r="U227" s="2"/>
      <c r="V227" s="2"/>
      <c r="W227" s="2"/>
      <c r="X227" s="2"/>
      <c r="Y227" s="2"/>
      <c r="Z227" s="2"/>
      <c r="AA227" s="2"/>
      <c r="AB227" s="2"/>
      <c r="AD227" s="120"/>
      <c r="AE227" s="120"/>
      <c r="AF227" s="120"/>
      <c r="AG227" s="120"/>
    </row>
    <row r="228" spans="2:33" ht="15.75" customHeight="1" x14ac:dyDescent="0.25">
      <c r="B228" s="115"/>
      <c r="C228" s="116"/>
      <c r="D228" s="115"/>
      <c r="E228" s="115"/>
      <c r="F228" s="117"/>
      <c r="G228" s="2"/>
      <c r="H228" s="117"/>
      <c r="I228" s="117"/>
      <c r="J228" s="2"/>
      <c r="K228" s="117"/>
      <c r="L228" s="2"/>
      <c r="M228" s="118"/>
      <c r="N228" s="118"/>
      <c r="O228" s="118"/>
      <c r="P228" s="118"/>
      <c r="Q228" s="118"/>
      <c r="R228" s="118"/>
      <c r="S228" s="2"/>
      <c r="T228" s="2"/>
      <c r="U228" s="2"/>
      <c r="V228" s="2"/>
      <c r="W228" s="2"/>
      <c r="X228" s="2"/>
      <c r="Y228" s="2"/>
      <c r="Z228" s="2"/>
      <c r="AA228" s="2"/>
      <c r="AB228" s="2"/>
      <c r="AD228" s="120"/>
      <c r="AE228" s="120"/>
      <c r="AF228" s="120"/>
      <c r="AG228" s="120"/>
    </row>
    <row r="229" spans="2:33" ht="15.75" customHeight="1" x14ac:dyDescent="0.25">
      <c r="B229" s="115"/>
      <c r="C229" s="116"/>
      <c r="D229" s="115"/>
      <c r="E229" s="115"/>
      <c r="F229" s="117"/>
      <c r="G229" s="2"/>
      <c r="H229" s="117"/>
      <c r="I229" s="117"/>
      <c r="J229" s="2"/>
      <c r="K229" s="117"/>
      <c r="L229" s="2"/>
      <c r="M229" s="118"/>
      <c r="N229" s="118"/>
      <c r="O229" s="118"/>
      <c r="P229" s="118"/>
      <c r="Q229" s="118"/>
      <c r="R229" s="118"/>
      <c r="S229" s="2"/>
      <c r="T229" s="2"/>
      <c r="U229" s="2"/>
      <c r="V229" s="2"/>
      <c r="W229" s="2"/>
      <c r="X229" s="2"/>
      <c r="Y229" s="2"/>
      <c r="Z229" s="2"/>
      <c r="AA229" s="2"/>
      <c r="AB229" s="2"/>
      <c r="AD229" s="120"/>
      <c r="AE229" s="120"/>
      <c r="AF229" s="120"/>
      <c r="AG229" s="120"/>
    </row>
    <row r="230" spans="2:33" ht="15.75" customHeight="1" x14ac:dyDescent="0.25">
      <c r="B230" s="115"/>
      <c r="C230" s="116"/>
      <c r="D230" s="115"/>
      <c r="E230" s="115"/>
      <c r="F230" s="117"/>
      <c r="G230" s="2"/>
      <c r="H230" s="117"/>
      <c r="I230" s="117"/>
      <c r="J230" s="2"/>
      <c r="K230" s="117"/>
      <c r="L230" s="2"/>
      <c r="M230" s="118"/>
      <c r="N230" s="118"/>
      <c r="O230" s="118"/>
      <c r="P230" s="118"/>
      <c r="Q230" s="118"/>
      <c r="R230" s="118"/>
      <c r="S230" s="2"/>
      <c r="T230" s="2"/>
      <c r="U230" s="2"/>
      <c r="V230" s="2"/>
      <c r="W230" s="2"/>
      <c r="X230" s="2"/>
      <c r="Y230" s="2"/>
      <c r="Z230" s="2"/>
      <c r="AA230" s="2"/>
      <c r="AB230" s="2"/>
      <c r="AD230" s="120"/>
      <c r="AE230" s="120"/>
      <c r="AF230" s="120"/>
      <c r="AG230" s="120"/>
    </row>
    <row r="231" spans="2:33" ht="15.75" customHeight="1" x14ac:dyDescent="0.25">
      <c r="B231" s="115"/>
      <c r="C231" s="116"/>
      <c r="D231" s="115"/>
      <c r="E231" s="115"/>
      <c r="F231" s="117"/>
      <c r="G231" s="2"/>
      <c r="H231" s="117"/>
      <c r="I231" s="117"/>
      <c r="J231" s="2"/>
      <c r="K231" s="117"/>
      <c r="L231" s="2"/>
      <c r="M231" s="118"/>
      <c r="N231" s="118"/>
      <c r="O231" s="118"/>
      <c r="P231" s="118"/>
      <c r="Q231" s="118"/>
      <c r="R231" s="118"/>
      <c r="S231" s="2"/>
      <c r="T231" s="2"/>
      <c r="U231" s="2"/>
      <c r="V231" s="2"/>
      <c r="W231" s="2"/>
      <c r="X231" s="2"/>
      <c r="Y231" s="2"/>
      <c r="Z231" s="2"/>
      <c r="AA231" s="2"/>
      <c r="AB231" s="2"/>
      <c r="AD231" s="120"/>
      <c r="AE231" s="120"/>
      <c r="AF231" s="120"/>
      <c r="AG231" s="120"/>
    </row>
    <row r="232" spans="2:33" ht="15.75" customHeight="1" x14ac:dyDescent="0.25">
      <c r="B232" s="115"/>
      <c r="C232" s="116"/>
      <c r="D232" s="115"/>
      <c r="E232" s="115"/>
      <c r="F232" s="117"/>
      <c r="G232" s="2"/>
      <c r="H232" s="117"/>
      <c r="I232" s="117"/>
      <c r="J232" s="2"/>
      <c r="K232" s="117"/>
      <c r="L232" s="2"/>
      <c r="M232" s="118"/>
      <c r="N232" s="118"/>
      <c r="O232" s="118"/>
      <c r="P232" s="118"/>
      <c r="Q232" s="118"/>
      <c r="R232" s="118"/>
      <c r="S232" s="2"/>
      <c r="T232" s="2"/>
      <c r="U232" s="2"/>
      <c r="V232" s="2"/>
      <c r="W232" s="2"/>
      <c r="X232" s="2"/>
      <c r="Y232" s="2"/>
      <c r="Z232" s="2"/>
      <c r="AA232" s="2"/>
      <c r="AB232" s="2"/>
      <c r="AD232" s="120"/>
      <c r="AE232" s="120"/>
      <c r="AF232" s="120"/>
      <c r="AG232" s="120"/>
    </row>
    <row r="233" spans="2:33" ht="15.75" customHeight="1" x14ac:dyDescent="0.25">
      <c r="B233" s="115"/>
      <c r="C233" s="116"/>
      <c r="D233" s="115"/>
      <c r="E233" s="115"/>
      <c r="F233" s="117"/>
      <c r="G233" s="2"/>
      <c r="H233" s="117"/>
      <c r="I233" s="117"/>
      <c r="J233" s="2"/>
      <c r="K233" s="117"/>
      <c r="L233" s="2"/>
      <c r="M233" s="118"/>
      <c r="N233" s="118"/>
      <c r="O233" s="118"/>
      <c r="P233" s="118"/>
      <c r="Q233" s="118"/>
      <c r="R233" s="118"/>
      <c r="S233" s="2"/>
      <c r="T233" s="2"/>
      <c r="U233" s="2"/>
      <c r="V233" s="2"/>
      <c r="W233" s="2"/>
      <c r="X233" s="2"/>
      <c r="Y233" s="2"/>
      <c r="Z233" s="2"/>
      <c r="AA233" s="2"/>
      <c r="AB233" s="2"/>
      <c r="AD233" s="120"/>
      <c r="AE233" s="120"/>
      <c r="AF233" s="120"/>
      <c r="AG233" s="120"/>
    </row>
    <row r="234" spans="2:33" ht="15.75" customHeight="1" x14ac:dyDescent="0.25">
      <c r="B234" s="115"/>
      <c r="C234" s="116"/>
      <c r="D234" s="115"/>
      <c r="E234" s="115"/>
      <c r="F234" s="117"/>
      <c r="G234" s="2"/>
      <c r="H234" s="117"/>
      <c r="I234" s="117"/>
      <c r="J234" s="2"/>
      <c r="K234" s="117"/>
      <c r="L234" s="2"/>
      <c r="M234" s="118"/>
      <c r="N234" s="118"/>
      <c r="O234" s="118"/>
      <c r="P234" s="118"/>
      <c r="Q234" s="118"/>
      <c r="R234" s="118"/>
      <c r="S234" s="2"/>
      <c r="T234" s="2"/>
      <c r="U234" s="2"/>
      <c r="V234" s="2"/>
      <c r="W234" s="2"/>
      <c r="X234" s="2"/>
      <c r="Y234" s="2"/>
      <c r="Z234" s="2"/>
      <c r="AA234" s="2"/>
      <c r="AB234" s="2"/>
      <c r="AD234" s="120"/>
      <c r="AE234" s="120"/>
      <c r="AF234" s="120"/>
      <c r="AG234" s="120"/>
    </row>
    <row r="235" spans="2:33" ht="15.75" customHeight="1" x14ac:dyDescent="0.25">
      <c r="B235" s="115"/>
      <c r="C235" s="116"/>
      <c r="D235" s="115"/>
      <c r="E235" s="115"/>
      <c r="F235" s="117"/>
      <c r="G235" s="2"/>
      <c r="H235" s="117"/>
      <c r="I235" s="117"/>
      <c r="J235" s="2"/>
      <c r="K235" s="117"/>
      <c r="L235" s="2"/>
      <c r="M235" s="118"/>
      <c r="N235" s="118"/>
      <c r="O235" s="118"/>
      <c r="P235" s="118"/>
      <c r="Q235" s="118"/>
      <c r="R235" s="118"/>
      <c r="S235" s="2"/>
      <c r="T235" s="2"/>
      <c r="U235" s="2"/>
      <c r="V235" s="2"/>
      <c r="W235" s="2"/>
      <c r="X235" s="2"/>
      <c r="Y235" s="2"/>
      <c r="Z235" s="2"/>
      <c r="AA235" s="2"/>
      <c r="AB235" s="2"/>
      <c r="AD235" s="120"/>
      <c r="AE235" s="120"/>
      <c r="AF235" s="120"/>
      <c r="AG235" s="120"/>
    </row>
    <row r="236" spans="2:33" ht="15.75" customHeight="1" x14ac:dyDescent="0.25">
      <c r="B236" s="115"/>
      <c r="C236" s="116"/>
      <c r="D236" s="115"/>
      <c r="E236" s="115"/>
      <c r="F236" s="117"/>
      <c r="G236" s="2"/>
      <c r="H236" s="117"/>
      <c r="I236" s="117"/>
      <c r="J236" s="2"/>
      <c r="K236" s="117"/>
      <c r="L236" s="2"/>
      <c r="M236" s="118"/>
      <c r="N236" s="118"/>
      <c r="O236" s="118"/>
      <c r="P236" s="118"/>
      <c r="Q236" s="118"/>
      <c r="R236" s="118"/>
      <c r="S236" s="2"/>
      <c r="T236" s="2"/>
      <c r="U236" s="2"/>
      <c r="V236" s="2"/>
      <c r="W236" s="2"/>
      <c r="X236" s="2"/>
      <c r="Y236" s="2"/>
      <c r="Z236" s="2"/>
      <c r="AA236" s="2"/>
      <c r="AB236" s="2"/>
      <c r="AD236" s="120"/>
      <c r="AE236" s="120"/>
      <c r="AF236" s="120"/>
      <c r="AG236" s="120"/>
    </row>
    <row r="237" spans="2:33" ht="15.75" customHeight="1" x14ac:dyDescent="0.25">
      <c r="B237" s="115"/>
      <c r="C237" s="116"/>
      <c r="D237" s="115"/>
      <c r="E237" s="115"/>
      <c r="F237" s="117"/>
      <c r="G237" s="2"/>
      <c r="H237" s="117"/>
      <c r="I237" s="117"/>
      <c r="J237" s="2"/>
      <c r="K237" s="117"/>
      <c r="L237" s="2"/>
      <c r="M237" s="118"/>
      <c r="N237" s="118"/>
      <c r="O237" s="118"/>
      <c r="P237" s="118"/>
      <c r="Q237" s="118"/>
      <c r="R237" s="118"/>
      <c r="S237" s="2"/>
      <c r="T237" s="2"/>
      <c r="U237" s="2"/>
      <c r="V237" s="2"/>
      <c r="W237" s="2"/>
      <c r="X237" s="2"/>
      <c r="Y237" s="2"/>
      <c r="Z237" s="2"/>
      <c r="AA237" s="2"/>
      <c r="AB237" s="2"/>
      <c r="AD237" s="120"/>
      <c r="AE237" s="120"/>
      <c r="AF237" s="120"/>
      <c r="AG237" s="120"/>
    </row>
    <row r="238" spans="2:33" ht="15.75" customHeight="1" x14ac:dyDescent="0.25">
      <c r="B238" s="115"/>
      <c r="C238" s="116"/>
      <c r="D238" s="115"/>
      <c r="E238" s="115"/>
      <c r="F238" s="117"/>
      <c r="G238" s="2"/>
      <c r="H238" s="117"/>
      <c r="I238" s="117"/>
      <c r="J238" s="2"/>
      <c r="K238" s="117"/>
      <c r="L238" s="2"/>
      <c r="M238" s="118"/>
      <c r="N238" s="118"/>
      <c r="O238" s="118"/>
      <c r="P238" s="118"/>
      <c r="Q238" s="118"/>
      <c r="R238" s="118"/>
      <c r="S238" s="2"/>
      <c r="T238" s="2"/>
      <c r="U238" s="2"/>
      <c r="V238" s="2"/>
      <c r="W238" s="2"/>
      <c r="X238" s="2"/>
      <c r="Y238" s="2"/>
      <c r="Z238" s="2"/>
      <c r="AA238" s="2"/>
      <c r="AB238" s="2"/>
      <c r="AD238" s="120"/>
      <c r="AE238" s="120"/>
      <c r="AF238" s="120"/>
      <c r="AG238" s="120"/>
    </row>
    <row r="239" spans="2:33" ht="15.75" customHeight="1" x14ac:dyDescent="0.25">
      <c r="B239" s="115"/>
      <c r="C239" s="116"/>
      <c r="D239" s="115"/>
      <c r="E239" s="115"/>
      <c r="F239" s="117"/>
      <c r="G239" s="2"/>
      <c r="H239" s="117"/>
      <c r="I239" s="117"/>
      <c r="J239" s="2"/>
      <c r="K239" s="117"/>
      <c r="L239" s="2"/>
      <c r="M239" s="118"/>
      <c r="N239" s="118"/>
      <c r="O239" s="118"/>
      <c r="P239" s="118"/>
      <c r="Q239" s="118"/>
      <c r="R239" s="118"/>
      <c r="S239" s="2"/>
      <c r="T239" s="2"/>
      <c r="U239" s="2"/>
      <c r="V239" s="2"/>
      <c r="W239" s="2"/>
      <c r="X239" s="2"/>
      <c r="Y239" s="2"/>
      <c r="Z239" s="2"/>
      <c r="AA239" s="2"/>
      <c r="AB239" s="2"/>
      <c r="AD239" s="120"/>
      <c r="AE239" s="120"/>
      <c r="AF239" s="120"/>
      <c r="AG239" s="120"/>
    </row>
    <row r="240" spans="2:33" ht="15.75" customHeight="1" x14ac:dyDescent="0.25">
      <c r="B240" s="115"/>
      <c r="C240" s="116"/>
      <c r="D240" s="115"/>
      <c r="E240" s="115"/>
      <c r="F240" s="117"/>
      <c r="G240" s="2"/>
      <c r="H240" s="117"/>
      <c r="I240" s="117"/>
      <c r="J240" s="2"/>
      <c r="K240" s="117"/>
      <c r="L240" s="2"/>
      <c r="M240" s="118"/>
      <c r="N240" s="118"/>
      <c r="O240" s="118"/>
      <c r="P240" s="118"/>
      <c r="Q240" s="118"/>
      <c r="R240" s="118"/>
      <c r="S240" s="2"/>
      <c r="T240" s="2"/>
      <c r="U240" s="2"/>
      <c r="V240" s="2"/>
      <c r="W240" s="2"/>
      <c r="X240" s="2"/>
      <c r="Y240" s="2"/>
      <c r="Z240" s="2"/>
      <c r="AA240" s="2"/>
      <c r="AB240" s="2"/>
      <c r="AD240" s="120"/>
      <c r="AE240" s="120"/>
      <c r="AF240" s="120"/>
      <c r="AG240" s="120"/>
    </row>
    <row r="241" spans="2:33" ht="15.75" customHeight="1" x14ac:dyDescent="0.25">
      <c r="B241" s="115"/>
      <c r="C241" s="116"/>
      <c r="D241" s="115"/>
      <c r="E241" s="115"/>
      <c r="F241" s="117"/>
      <c r="G241" s="2"/>
      <c r="H241" s="117"/>
      <c r="I241" s="117"/>
      <c r="J241" s="2"/>
      <c r="K241" s="117"/>
      <c r="L241" s="2"/>
      <c r="M241" s="118"/>
      <c r="N241" s="118"/>
      <c r="O241" s="118"/>
      <c r="P241" s="118"/>
      <c r="Q241" s="118"/>
      <c r="R241" s="118"/>
      <c r="S241" s="2"/>
      <c r="T241" s="2"/>
      <c r="U241" s="2"/>
      <c r="V241" s="2"/>
      <c r="W241" s="2"/>
      <c r="X241" s="2"/>
      <c r="Y241" s="2"/>
      <c r="Z241" s="2"/>
      <c r="AA241" s="2"/>
      <c r="AB241" s="2"/>
      <c r="AD241" s="120"/>
      <c r="AE241" s="120"/>
      <c r="AF241" s="120"/>
      <c r="AG241" s="120"/>
    </row>
    <row r="242" spans="2:33" ht="15.75" customHeight="1" x14ac:dyDescent="0.25">
      <c r="B242" s="115"/>
      <c r="C242" s="116"/>
      <c r="D242" s="115"/>
      <c r="E242" s="115"/>
      <c r="F242" s="117"/>
      <c r="G242" s="2"/>
      <c r="H242" s="117"/>
      <c r="I242" s="117"/>
      <c r="J242" s="2"/>
      <c r="K242" s="117"/>
      <c r="L242" s="2"/>
      <c r="M242" s="118"/>
      <c r="N242" s="118"/>
      <c r="O242" s="118"/>
      <c r="P242" s="118"/>
      <c r="Q242" s="118"/>
      <c r="R242" s="118"/>
      <c r="S242" s="2"/>
      <c r="T242" s="2"/>
      <c r="U242" s="2"/>
      <c r="V242" s="2"/>
      <c r="W242" s="2"/>
      <c r="X242" s="2"/>
      <c r="Y242" s="2"/>
      <c r="Z242" s="2"/>
      <c r="AA242" s="2"/>
      <c r="AB242" s="2"/>
      <c r="AD242" s="120"/>
      <c r="AE242" s="120"/>
      <c r="AF242" s="120"/>
      <c r="AG242" s="120"/>
    </row>
    <row r="243" spans="2:33" ht="15.75" customHeight="1" x14ac:dyDescent="0.25">
      <c r="B243" s="115"/>
      <c r="C243" s="116"/>
      <c r="D243" s="115"/>
      <c r="E243" s="115"/>
      <c r="F243" s="117"/>
      <c r="G243" s="2"/>
      <c r="H243" s="117"/>
      <c r="I243" s="117"/>
      <c r="J243" s="2"/>
      <c r="K243" s="117"/>
      <c r="L243" s="2"/>
      <c r="M243" s="118"/>
      <c r="N243" s="118"/>
      <c r="O243" s="118"/>
      <c r="P243" s="118"/>
      <c r="Q243" s="118"/>
      <c r="R243" s="118"/>
      <c r="S243" s="2"/>
      <c r="T243" s="2"/>
      <c r="U243" s="2"/>
      <c r="V243" s="2"/>
      <c r="W243" s="2"/>
      <c r="X243" s="2"/>
      <c r="Y243" s="2"/>
      <c r="Z243" s="2"/>
      <c r="AA243" s="2"/>
      <c r="AB243" s="2"/>
      <c r="AD243" s="120"/>
      <c r="AE243" s="120"/>
      <c r="AF243" s="120"/>
      <c r="AG243" s="120"/>
    </row>
    <row r="244" spans="2:33" ht="15.75" customHeight="1" x14ac:dyDescent="0.25">
      <c r="B244" s="115"/>
      <c r="C244" s="116"/>
      <c r="D244" s="115"/>
      <c r="E244" s="115"/>
      <c r="F244" s="117"/>
      <c r="G244" s="2"/>
      <c r="H244" s="117"/>
      <c r="I244" s="117"/>
      <c r="J244" s="2"/>
      <c r="K244" s="117"/>
      <c r="L244" s="2"/>
      <c r="M244" s="118"/>
      <c r="N244" s="118"/>
      <c r="O244" s="118"/>
      <c r="P244" s="118"/>
      <c r="Q244" s="118"/>
      <c r="R244" s="118"/>
      <c r="S244" s="2"/>
      <c r="T244" s="2"/>
      <c r="U244" s="2"/>
      <c r="V244" s="2"/>
      <c r="W244" s="2"/>
      <c r="X244" s="2"/>
      <c r="Y244" s="2"/>
      <c r="Z244" s="2"/>
      <c r="AA244" s="2"/>
      <c r="AB244" s="2"/>
      <c r="AD244" s="120"/>
      <c r="AE244" s="120"/>
      <c r="AF244" s="120"/>
      <c r="AG244" s="120"/>
    </row>
    <row r="245" spans="2:33" ht="15.75" customHeight="1" x14ac:dyDescent="0.25">
      <c r="B245" s="115"/>
      <c r="C245" s="116"/>
      <c r="D245" s="115"/>
      <c r="E245" s="115"/>
      <c r="F245" s="117"/>
      <c r="G245" s="2"/>
      <c r="H245" s="117"/>
      <c r="I245" s="117"/>
      <c r="J245" s="2"/>
      <c r="K245" s="117"/>
      <c r="L245" s="2"/>
      <c r="M245" s="118"/>
      <c r="N245" s="118"/>
      <c r="O245" s="118"/>
      <c r="P245" s="118"/>
      <c r="Q245" s="118"/>
      <c r="R245" s="118"/>
      <c r="S245" s="2"/>
      <c r="T245" s="2"/>
      <c r="U245" s="2"/>
      <c r="V245" s="2"/>
      <c r="W245" s="2"/>
      <c r="X245" s="2"/>
      <c r="Y245" s="2"/>
      <c r="Z245" s="2"/>
      <c r="AA245" s="2"/>
      <c r="AB245" s="2"/>
      <c r="AD245" s="120"/>
      <c r="AE245" s="120"/>
      <c r="AF245" s="120"/>
      <c r="AG245" s="120"/>
    </row>
    <row r="246" spans="2:33" ht="15.75" customHeight="1" x14ac:dyDescent="0.25">
      <c r="B246" s="115"/>
      <c r="C246" s="116"/>
      <c r="D246" s="115"/>
      <c r="E246" s="115"/>
      <c r="F246" s="117"/>
      <c r="G246" s="2"/>
      <c r="H246" s="117"/>
      <c r="I246" s="117"/>
      <c r="J246" s="2"/>
      <c r="K246" s="117"/>
      <c r="L246" s="2"/>
      <c r="M246" s="118"/>
      <c r="N246" s="118"/>
      <c r="O246" s="118"/>
      <c r="P246" s="118"/>
      <c r="Q246" s="118"/>
      <c r="R246" s="118"/>
      <c r="S246" s="2"/>
      <c r="T246" s="2"/>
      <c r="U246" s="2"/>
      <c r="V246" s="2"/>
      <c r="W246" s="2"/>
      <c r="X246" s="2"/>
      <c r="Y246" s="2"/>
      <c r="Z246" s="2"/>
      <c r="AA246" s="2"/>
      <c r="AB246" s="2"/>
      <c r="AD246" s="120"/>
      <c r="AE246" s="120"/>
      <c r="AF246" s="120"/>
      <c r="AG246" s="120"/>
    </row>
    <row r="247" spans="2:33" ht="15.75" customHeight="1" x14ac:dyDescent="0.25">
      <c r="B247" s="115"/>
      <c r="C247" s="116"/>
      <c r="D247" s="115"/>
      <c r="E247" s="115"/>
      <c r="F247" s="117"/>
      <c r="G247" s="2"/>
      <c r="H247" s="117"/>
      <c r="I247" s="117"/>
      <c r="J247" s="2"/>
      <c r="K247" s="117"/>
      <c r="L247" s="2"/>
      <c r="M247" s="118"/>
      <c r="N247" s="118"/>
      <c r="O247" s="118"/>
      <c r="P247" s="118"/>
      <c r="Q247" s="118"/>
      <c r="R247" s="118"/>
      <c r="S247" s="2"/>
      <c r="T247" s="2"/>
      <c r="U247" s="2"/>
      <c r="V247" s="2"/>
      <c r="W247" s="2"/>
      <c r="X247" s="2"/>
      <c r="Y247" s="2"/>
      <c r="Z247" s="2"/>
      <c r="AA247" s="2"/>
      <c r="AB247" s="2"/>
      <c r="AD247" s="120"/>
      <c r="AE247" s="120"/>
      <c r="AF247" s="120"/>
      <c r="AG247" s="120"/>
    </row>
    <row r="248" spans="2:33" ht="15.75" customHeight="1" x14ac:dyDescent="0.25">
      <c r="B248" s="115"/>
      <c r="C248" s="116"/>
      <c r="D248" s="115"/>
      <c r="E248" s="115"/>
      <c r="F248" s="117"/>
      <c r="G248" s="2"/>
      <c r="H248" s="117"/>
      <c r="I248" s="117"/>
      <c r="J248" s="2"/>
      <c r="K248" s="117"/>
      <c r="L248" s="2"/>
      <c r="M248" s="118"/>
      <c r="N248" s="118"/>
      <c r="O248" s="118"/>
      <c r="P248" s="118"/>
      <c r="Q248" s="118"/>
      <c r="R248" s="118"/>
      <c r="S248" s="2"/>
      <c r="T248" s="2"/>
      <c r="U248" s="2"/>
      <c r="V248" s="2"/>
      <c r="W248" s="2"/>
      <c r="X248" s="2"/>
      <c r="Y248" s="2"/>
      <c r="Z248" s="2"/>
      <c r="AA248" s="2"/>
      <c r="AB248" s="2"/>
      <c r="AD248" s="120"/>
      <c r="AE248" s="120"/>
      <c r="AF248" s="120"/>
      <c r="AG248" s="120"/>
    </row>
    <row r="249" spans="2:33" ht="15.75" customHeight="1" x14ac:dyDescent="0.25">
      <c r="B249" s="115"/>
      <c r="C249" s="116"/>
      <c r="D249" s="115"/>
      <c r="E249" s="115"/>
      <c r="F249" s="117"/>
      <c r="G249" s="2"/>
      <c r="H249" s="117"/>
      <c r="I249" s="117"/>
      <c r="J249" s="2"/>
      <c r="K249" s="117"/>
      <c r="L249" s="2"/>
      <c r="M249" s="118"/>
      <c r="N249" s="118"/>
      <c r="O249" s="118"/>
      <c r="P249" s="118"/>
      <c r="Q249" s="118"/>
      <c r="R249" s="118"/>
      <c r="S249" s="2"/>
      <c r="T249" s="2"/>
      <c r="U249" s="2"/>
      <c r="V249" s="2"/>
      <c r="W249" s="2"/>
      <c r="X249" s="2"/>
      <c r="Y249" s="2"/>
      <c r="Z249" s="2"/>
      <c r="AA249" s="2"/>
      <c r="AB249" s="2"/>
      <c r="AD249" s="120"/>
      <c r="AE249" s="120"/>
      <c r="AF249" s="120"/>
      <c r="AG249" s="120"/>
    </row>
    <row r="250" spans="2:33" ht="15.75" customHeight="1" x14ac:dyDescent="0.25">
      <c r="B250" s="115"/>
      <c r="C250" s="116"/>
      <c r="D250" s="115"/>
      <c r="E250" s="115"/>
      <c r="F250" s="117"/>
      <c r="G250" s="2"/>
      <c r="H250" s="117"/>
      <c r="I250" s="117"/>
      <c r="J250" s="2"/>
      <c r="K250" s="117"/>
      <c r="L250" s="2"/>
      <c r="M250" s="118"/>
      <c r="N250" s="118"/>
      <c r="O250" s="118"/>
      <c r="P250" s="118"/>
      <c r="Q250" s="118"/>
      <c r="R250" s="118"/>
      <c r="S250" s="2"/>
      <c r="T250" s="2"/>
      <c r="U250" s="2"/>
      <c r="V250" s="2"/>
      <c r="W250" s="2"/>
      <c r="X250" s="2"/>
      <c r="Y250" s="2"/>
      <c r="Z250" s="2"/>
      <c r="AA250" s="2"/>
      <c r="AB250" s="2"/>
      <c r="AD250" s="120"/>
      <c r="AE250" s="120"/>
      <c r="AF250" s="120"/>
      <c r="AG250" s="120"/>
    </row>
    <row r="251" spans="2:33" ht="15.75" customHeight="1" x14ac:dyDescent="0.25">
      <c r="B251" s="115"/>
      <c r="C251" s="116"/>
      <c r="D251" s="115"/>
      <c r="E251" s="115"/>
      <c r="F251" s="117"/>
      <c r="G251" s="2"/>
      <c r="H251" s="117"/>
      <c r="I251" s="117"/>
      <c r="J251" s="2"/>
      <c r="K251" s="117"/>
      <c r="L251" s="2"/>
      <c r="M251" s="118"/>
      <c r="N251" s="118"/>
      <c r="O251" s="118"/>
      <c r="P251" s="118"/>
      <c r="Q251" s="118"/>
      <c r="R251" s="118"/>
      <c r="S251" s="2"/>
      <c r="T251" s="2"/>
      <c r="U251" s="2"/>
      <c r="V251" s="2"/>
      <c r="W251" s="2"/>
      <c r="X251" s="2"/>
      <c r="Y251" s="2"/>
      <c r="Z251" s="2"/>
      <c r="AA251" s="2"/>
      <c r="AB251" s="2"/>
      <c r="AD251" s="120"/>
      <c r="AE251" s="120"/>
      <c r="AF251" s="120"/>
      <c r="AG251" s="120"/>
    </row>
    <row r="252" spans="2:33" ht="15.75" customHeight="1" x14ac:dyDescent="0.25">
      <c r="B252" s="115"/>
      <c r="C252" s="116"/>
      <c r="D252" s="115"/>
      <c r="E252" s="115"/>
      <c r="F252" s="117"/>
      <c r="G252" s="2"/>
      <c r="H252" s="117"/>
      <c r="I252" s="117"/>
      <c r="J252" s="2"/>
      <c r="K252" s="117"/>
      <c r="L252" s="2"/>
      <c r="M252" s="118"/>
      <c r="N252" s="118"/>
      <c r="O252" s="118"/>
      <c r="P252" s="118"/>
      <c r="Q252" s="118"/>
      <c r="R252" s="118"/>
      <c r="S252" s="2"/>
      <c r="T252" s="2"/>
      <c r="U252" s="2"/>
      <c r="V252" s="2"/>
      <c r="W252" s="2"/>
      <c r="X252" s="2"/>
      <c r="Y252" s="2"/>
      <c r="Z252" s="2"/>
      <c r="AA252" s="2"/>
      <c r="AB252" s="2"/>
      <c r="AD252" s="120"/>
      <c r="AE252" s="120"/>
      <c r="AF252" s="120"/>
      <c r="AG252" s="120"/>
    </row>
    <row r="253" spans="2:33" ht="15.75" customHeight="1" x14ac:dyDescent="0.25">
      <c r="B253" s="115"/>
      <c r="C253" s="116"/>
      <c r="D253" s="115"/>
      <c r="E253" s="115"/>
      <c r="F253" s="117"/>
      <c r="G253" s="2"/>
      <c r="H253" s="117"/>
      <c r="I253" s="117"/>
      <c r="J253" s="2"/>
      <c r="K253" s="117"/>
      <c r="L253" s="2"/>
      <c r="M253" s="118"/>
      <c r="N253" s="118"/>
      <c r="O253" s="118"/>
      <c r="P253" s="118"/>
      <c r="Q253" s="118"/>
      <c r="R253" s="118"/>
      <c r="S253" s="2"/>
      <c r="T253" s="2"/>
      <c r="U253" s="2"/>
      <c r="V253" s="2"/>
      <c r="W253" s="2"/>
      <c r="X253" s="2"/>
      <c r="Y253" s="2"/>
      <c r="Z253" s="2"/>
      <c r="AA253" s="2"/>
      <c r="AB253" s="2"/>
      <c r="AD253" s="120"/>
      <c r="AE253" s="120"/>
      <c r="AF253" s="120"/>
      <c r="AG253" s="120"/>
    </row>
    <row r="254" spans="2:33" ht="15.75" customHeight="1" x14ac:dyDescent="0.25">
      <c r="B254" s="115"/>
      <c r="C254" s="116"/>
      <c r="D254" s="115"/>
      <c r="E254" s="115"/>
      <c r="F254" s="117"/>
      <c r="G254" s="2"/>
      <c r="H254" s="117"/>
      <c r="I254" s="117"/>
      <c r="J254" s="2"/>
      <c r="K254" s="117"/>
      <c r="L254" s="2"/>
      <c r="M254" s="118"/>
      <c r="N254" s="118"/>
      <c r="O254" s="118"/>
      <c r="P254" s="118"/>
      <c r="Q254" s="118"/>
      <c r="R254" s="118"/>
      <c r="S254" s="2"/>
      <c r="T254" s="2"/>
      <c r="U254" s="2"/>
      <c r="V254" s="2"/>
      <c r="W254" s="2"/>
      <c r="X254" s="2"/>
      <c r="Y254" s="2"/>
      <c r="Z254" s="2"/>
      <c r="AA254" s="2"/>
      <c r="AB254" s="2"/>
      <c r="AD254" s="120"/>
      <c r="AE254" s="120"/>
      <c r="AF254" s="120"/>
      <c r="AG254" s="120"/>
    </row>
    <row r="255" spans="2:33" ht="15.75" customHeight="1" x14ac:dyDescent="0.25">
      <c r="B255" s="115"/>
      <c r="C255" s="116"/>
      <c r="D255" s="115"/>
      <c r="E255" s="115"/>
      <c r="F255" s="117"/>
      <c r="G255" s="2"/>
      <c r="H255" s="117"/>
      <c r="I255" s="117"/>
      <c r="J255" s="2"/>
      <c r="K255" s="117"/>
      <c r="L255" s="2"/>
      <c r="M255" s="118"/>
      <c r="N255" s="118"/>
      <c r="O255" s="118"/>
      <c r="P255" s="118"/>
      <c r="Q255" s="118"/>
      <c r="R255" s="118"/>
      <c r="S255" s="2"/>
      <c r="T255" s="2"/>
      <c r="U255" s="2"/>
      <c r="V255" s="2"/>
      <c r="W255" s="2"/>
      <c r="X255" s="2"/>
      <c r="Y255" s="2"/>
      <c r="Z255" s="2"/>
      <c r="AA255" s="2"/>
      <c r="AB255" s="2"/>
      <c r="AD255" s="120"/>
      <c r="AE255" s="120"/>
      <c r="AF255" s="120"/>
      <c r="AG255" s="120"/>
    </row>
    <row r="256" spans="2:33" ht="15.75" customHeight="1" x14ac:dyDescent="0.25">
      <c r="B256" s="115"/>
      <c r="C256" s="116"/>
      <c r="D256" s="115"/>
      <c r="E256" s="115"/>
      <c r="F256" s="117"/>
      <c r="G256" s="2"/>
      <c r="H256" s="117"/>
      <c r="I256" s="117"/>
      <c r="J256" s="2"/>
      <c r="K256" s="117"/>
      <c r="L256" s="2"/>
      <c r="M256" s="118"/>
      <c r="N256" s="118"/>
      <c r="O256" s="118"/>
      <c r="P256" s="118"/>
      <c r="Q256" s="118"/>
      <c r="R256" s="118"/>
      <c r="S256" s="2"/>
      <c r="T256" s="2"/>
      <c r="U256" s="2"/>
      <c r="V256" s="2"/>
      <c r="W256" s="2"/>
      <c r="X256" s="2"/>
      <c r="Y256" s="2"/>
      <c r="Z256" s="2"/>
      <c r="AA256" s="2"/>
      <c r="AB256" s="2"/>
      <c r="AD256" s="120"/>
      <c r="AE256" s="120"/>
      <c r="AF256" s="120"/>
      <c r="AG256" s="120"/>
    </row>
    <row r="257" spans="2:33" ht="15.75" customHeight="1" x14ac:dyDescent="0.25">
      <c r="B257" s="115"/>
      <c r="C257" s="116"/>
      <c r="D257" s="115"/>
      <c r="E257" s="115"/>
      <c r="F257" s="117"/>
      <c r="G257" s="2"/>
      <c r="H257" s="117"/>
      <c r="I257" s="117"/>
      <c r="J257" s="2"/>
      <c r="K257" s="117"/>
      <c r="L257" s="2"/>
      <c r="M257" s="118"/>
      <c r="N257" s="118"/>
      <c r="O257" s="118"/>
      <c r="P257" s="118"/>
      <c r="Q257" s="118"/>
      <c r="R257" s="118"/>
      <c r="S257" s="2"/>
      <c r="T257" s="2"/>
      <c r="U257" s="2"/>
      <c r="V257" s="2"/>
      <c r="W257" s="2"/>
      <c r="X257" s="2"/>
      <c r="Y257" s="2"/>
      <c r="Z257" s="2"/>
      <c r="AA257" s="2"/>
      <c r="AB257" s="2"/>
      <c r="AD257" s="120"/>
      <c r="AE257" s="120"/>
      <c r="AF257" s="120"/>
      <c r="AG257" s="120"/>
    </row>
    <row r="258" spans="2:33" ht="15.75" customHeight="1" x14ac:dyDescent="0.25">
      <c r="B258" s="115"/>
      <c r="C258" s="116"/>
      <c r="D258" s="115"/>
      <c r="E258" s="115"/>
      <c r="F258" s="117"/>
      <c r="G258" s="2"/>
      <c r="H258" s="117"/>
      <c r="I258" s="117"/>
      <c r="J258" s="2"/>
      <c r="K258" s="117"/>
      <c r="L258" s="2"/>
      <c r="M258" s="118"/>
      <c r="N258" s="118"/>
      <c r="O258" s="118"/>
      <c r="P258" s="118"/>
      <c r="Q258" s="118"/>
      <c r="R258" s="118"/>
      <c r="S258" s="2"/>
      <c r="T258" s="2"/>
      <c r="U258" s="2"/>
      <c r="V258" s="2"/>
      <c r="W258" s="2"/>
      <c r="X258" s="2"/>
      <c r="Y258" s="2"/>
      <c r="Z258" s="2"/>
      <c r="AA258" s="2"/>
      <c r="AB258" s="2"/>
      <c r="AD258" s="120"/>
      <c r="AE258" s="120"/>
      <c r="AF258" s="120"/>
      <c r="AG258" s="120"/>
    </row>
    <row r="259" spans="2:33" ht="15.75" customHeight="1" x14ac:dyDescent="0.25">
      <c r="B259" s="115"/>
      <c r="C259" s="116"/>
      <c r="D259" s="115"/>
      <c r="E259" s="115"/>
      <c r="F259" s="117"/>
      <c r="G259" s="2"/>
      <c r="H259" s="117"/>
      <c r="I259" s="117"/>
      <c r="J259" s="2"/>
      <c r="K259" s="117"/>
      <c r="L259" s="2"/>
      <c r="M259" s="118"/>
      <c r="N259" s="118"/>
      <c r="O259" s="118"/>
      <c r="P259" s="118"/>
      <c r="Q259" s="118"/>
      <c r="R259" s="118"/>
      <c r="S259" s="2"/>
      <c r="T259" s="2"/>
      <c r="U259" s="2"/>
      <c r="V259" s="2"/>
      <c r="W259" s="2"/>
      <c r="X259" s="2"/>
      <c r="Y259" s="2"/>
      <c r="Z259" s="2"/>
      <c r="AA259" s="2"/>
      <c r="AB259" s="2"/>
      <c r="AD259" s="120"/>
      <c r="AE259" s="120"/>
      <c r="AF259" s="120"/>
      <c r="AG259" s="120"/>
    </row>
    <row r="260" spans="2:33" ht="15.75" customHeight="1" x14ac:dyDescent="0.25">
      <c r="B260" s="115"/>
      <c r="C260" s="116"/>
      <c r="D260" s="115"/>
      <c r="E260" s="115"/>
      <c r="F260" s="117"/>
      <c r="G260" s="2"/>
      <c r="H260" s="117"/>
      <c r="I260" s="117"/>
      <c r="J260" s="2"/>
      <c r="K260" s="117"/>
      <c r="L260" s="2"/>
      <c r="M260" s="118"/>
      <c r="N260" s="118"/>
      <c r="O260" s="118"/>
      <c r="P260" s="118"/>
      <c r="Q260" s="118"/>
      <c r="R260" s="118"/>
      <c r="S260" s="2"/>
      <c r="T260" s="2"/>
      <c r="U260" s="2"/>
      <c r="V260" s="2"/>
      <c r="W260" s="2"/>
      <c r="X260" s="2"/>
      <c r="Y260" s="2"/>
      <c r="Z260" s="2"/>
      <c r="AA260" s="2"/>
      <c r="AB260" s="2"/>
      <c r="AD260" s="120"/>
      <c r="AE260" s="120"/>
      <c r="AF260" s="120"/>
      <c r="AG260" s="120"/>
    </row>
    <row r="261" spans="2:33" ht="15.75" customHeight="1" x14ac:dyDescent="0.25">
      <c r="B261" s="115"/>
      <c r="C261" s="116"/>
      <c r="D261" s="115"/>
      <c r="E261" s="115"/>
      <c r="F261" s="117"/>
      <c r="G261" s="2"/>
      <c r="H261" s="117"/>
      <c r="I261" s="117"/>
      <c r="J261" s="2"/>
      <c r="K261" s="117"/>
      <c r="L261" s="2"/>
      <c r="M261" s="118"/>
      <c r="N261" s="118"/>
      <c r="O261" s="118"/>
      <c r="P261" s="118"/>
      <c r="Q261" s="118"/>
      <c r="R261" s="118"/>
      <c r="S261" s="2"/>
      <c r="T261" s="2"/>
      <c r="U261" s="2"/>
      <c r="V261" s="2"/>
      <c r="W261" s="2"/>
      <c r="X261" s="2"/>
      <c r="Y261" s="2"/>
      <c r="Z261" s="2"/>
      <c r="AA261" s="2"/>
      <c r="AB261" s="2"/>
      <c r="AD261" s="120"/>
      <c r="AE261" s="120"/>
      <c r="AF261" s="120"/>
      <c r="AG261" s="120"/>
    </row>
    <row r="262" spans="2:33" ht="15.75" customHeight="1" x14ac:dyDescent="0.25">
      <c r="B262" s="115"/>
      <c r="C262" s="116"/>
      <c r="D262" s="115"/>
      <c r="E262" s="115"/>
      <c r="F262" s="117"/>
      <c r="G262" s="2"/>
      <c r="H262" s="117"/>
      <c r="I262" s="117"/>
      <c r="J262" s="2"/>
      <c r="K262" s="117"/>
      <c r="L262" s="2"/>
      <c r="M262" s="118"/>
      <c r="N262" s="118"/>
      <c r="O262" s="118"/>
      <c r="P262" s="118"/>
      <c r="Q262" s="118"/>
      <c r="R262" s="118"/>
      <c r="S262" s="2"/>
      <c r="T262" s="2"/>
      <c r="U262" s="2"/>
      <c r="V262" s="2"/>
      <c r="W262" s="2"/>
      <c r="X262" s="2"/>
      <c r="Y262" s="2"/>
      <c r="Z262" s="2"/>
      <c r="AA262" s="2"/>
      <c r="AB262" s="2"/>
      <c r="AD262" s="120"/>
      <c r="AE262" s="120"/>
      <c r="AF262" s="120"/>
      <c r="AG262" s="120"/>
    </row>
    <row r="263" spans="2:33" ht="15.75" customHeight="1" x14ac:dyDescent="0.25">
      <c r="B263" s="115"/>
      <c r="C263" s="116"/>
      <c r="D263" s="115"/>
      <c r="E263" s="115"/>
      <c r="F263" s="117"/>
      <c r="G263" s="2"/>
      <c r="H263" s="117"/>
      <c r="I263" s="117"/>
      <c r="J263" s="2"/>
      <c r="K263" s="117"/>
      <c r="L263" s="2"/>
      <c r="M263" s="118"/>
      <c r="N263" s="118"/>
      <c r="O263" s="118"/>
      <c r="P263" s="118"/>
      <c r="Q263" s="118"/>
      <c r="R263" s="118"/>
      <c r="S263" s="2"/>
      <c r="T263" s="2"/>
      <c r="U263" s="2"/>
      <c r="V263" s="2"/>
      <c r="W263" s="2"/>
      <c r="X263" s="2"/>
      <c r="Y263" s="2"/>
      <c r="Z263" s="2"/>
      <c r="AA263" s="2"/>
      <c r="AB263" s="2"/>
      <c r="AD263" s="120"/>
      <c r="AE263" s="120"/>
      <c r="AF263" s="120"/>
      <c r="AG263" s="120"/>
    </row>
    <row r="264" spans="2:33" ht="15.75" customHeight="1" x14ac:dyDescent="0.25">
      <c r="B264" s="115"/>
      <c r="C264" s="116"/>
      <c r="D264" s="115"/>
      <c r="E264" s="115"/>
      <c r="F264" s="117"/>
      <c r="G264" s="2"/>
      <c r="H264" s="117"/>
      <c r="I264" s="117"/>
      <c r="J264" s="2"/>
      <c r="K264" s="117"/>
      <c r="L264" s="2"/>
      <c r="M264" s="118"/>
      <c r="N264" s="118"/>
      <c r="O264" s="118"/>
      <c r="P264" s="118"/>
      <c r="Q264" s="118"/>
      <c r="R264" s="118"/>
      <c r="S264" s="2"/>
      <c r="T264" s="2"/>
      <c r="U264" s="2"/>
      <c r="V264" s="2"/>
      <c r="W264" s="2"/>
      <c r="X264" s="2"/>
      <c r="Y264" s="2"/>
      <c r="Z264" s="2"/>
      <c r="AA264" s="2"/>
      <c r="AB264" s="2"/>
      <c r="AD264" s="120"/>
      <c r="AE264" s="120"/>
      <c r="AF264" s="120"/>
      <c r="AG264" s="120"/>
    </row>
    <row r="265" spans="2:33" ht="15.75" customHeight="1" x14ac:dyDescent="0.25">
      <c r="B265" s="115"/>
      <c r="C265" s="116"/>
      <c r="D265" s="115"/>
      <c r="E265" s="115"/>
      <c r="F265" s="117"/>
      <c r="G265" s="2"/>
      <c r="H265" s="117"/>
      <c r="I265" s="117"/>
      <c r="J265" s="2"/>
      <c r="K265" s="117"/>
      <c r="L265" s="2"/>
      <c r="M265" s="118"/>
      <c r="N265" s="118"/>
      <c r="O265" s="118"/>
      <c r="P265" s="118"/>
      <c r="Q265" s="118"/>
      <c r="R265" s="118"/>
      <c r="S265" s="2"/>
      <c r="T265" s="2"/>
      <c r="U265" s="2"/>
      <c r="V265" s="2"/>
      <c r="W265" s="2"/>
      <c r="X265" s="2"/>
      <c r="Y265" s="2"/>
      <c r="Z265" s="2"/>
      <c r="AA265" s="2"/>
      <c r="AB265" s="2"/>
      <c r="AD265" s="120"/>
      <c r="AE265" s="120"/>
      <c r="AF265" s="120"/>
      <c r="AG265" s="120"/>
    </row>
    <row r="266" spans="2:33" ht="15.75" customHeight="1" x14ac:dyDescent="0.25">
      <c r="B266" s="115"/>
      <c r="C266" s="116"/>
      <c r="D266" s="115"/>
      <c r="E266" s="115"/>
      <c r="F266" s="117"/>
      <c r="G266" s="2"/>
      <c r="H266" s="117"/>
      <c r="I266" s="117"/>
      <c r="J266" s="2"/>
      <c r="K266" s="117"/>
      <c r="L266" s="2"/>
      <c r="M266" s="118"/>
      <c r="N266" s="118"/>
      <c r="O266" s="118"/>
      <c r="P266" s="118"/>
      <c r="Q266" s="118"/>
      <c r="R266" s="118"/>
      <c r="S266" s="2"/>
      <c r="T266" s="2"/>
      <c r="U266" s="2"/>
      <c r="V266" s="2"/>
      <c r="W266" s="2"/>
      <c r="X266" s="2"/>
      <c r="Y266" s="2"/>
      <c r="Z266" s="2"/>
      <c r="AA266" s="2"/>
      <c r="AB266" s="2"/>
      <c r="AD266" s="120"/>
      <c r="AE266" s="120"/>
      <c r="AF266" s="120"/>
      <c r="AG266" s="120"/>
    </row>
    <row r="267" spans="2:33" ht="15.75" customHeight="1" x14ac:dyDescent="0.25">
      <c r="B267" s="115"/>
      <c r="C267" s="116"/>
      <c r="D267" s="115"/>
      <c r="E267" s="115"/>
      <c r="F267" s="117"/>
      <c r="G267" s="2"/>
      <c r="H267" s="117"/>
      <c r="I267" s="117"/>
      <c r="J267" s="2"/>
      <c r="K267" s="117"/>
      <c r="L267" s="2"/>
      <c r="M267" s="118"/>
      <c r="N267" s="118"/>
      <c r="O267" s="118"/>
      <c r="P267" s="118"/>
      <c r="Q267" s="118"/>
      <c r="R267" s="118"/>
      <c r="S267" s="2"/>
      <c r="T267" s="2"/>
      <c r="U267" s="2"/>
      <c r="V267" s="2"/>
      <c r="W267" s="2"/>
      <c r="X267" s="2"/>
      <c r="Y267" s="2"/>
      <c r="Z267" s="2"/>
      <c r="AA267" s="2"/>
      <c r="AB267" s="2"/>
      <c r="AD267" s="120"/>
      <c r="AE267" s="120"/>
      <c r="AF267" s="120"/>
      <c r="AG267" s="120"/>
    </row>
    <row r="268" spans="2:33" ht="15.75" customHeight="1" x14ac:dyDescent="0.25">
      <c r="B268" s="115"/>
      <c r="C268" s="116"/>
      <c r="D268" s="115"/>
      <c r="E268" s="115"/>
      <c r="F268" s="117"/>
      <c r="G268" s="2"/>
      <c r="H268" s="117"/>
      <c r="I268" s="117"/>
      <c r="J268" s="2"/>
      <c r="K268" s="117"/>
      <c r="L268" s="2"/>
      <c r="M268" s="118"/>
      <c r="N268" s="118"/>
      <c r="O268" s="118"/>
      <c r="P268" s="118"/>
      <c r="Q268" s="118"/>
      <c r="R268" s="118"/>
      <c r="S268" s="2"/>
      <c r="T268" s="2"/>
      <c r="U268" s="2"/>
      <c r="V268" s="2"/>
      <c r="W268" s="2"/>
      <c r="X268" s="2"/>
      <c r="Y268" s="2"/>
      <c r="Z268" s="2"/>
      <c r="AA268" s="2"/>
      <c r="AB268" s="2"/>
      <c r="AD268" s="120"/>
      <c r="AE268" s="120"/>
      <c r="AF268" s="120"/>
      <c r="AG268" s="120"/>
    </row>
    <row r="269" spans="2:33" ht="15.75" customHeight="1" x14ac:dyDescent="0.25">
      <c r="B269" s="115"/>
      <c r="C269" s="116"/>
      <c r="D269" s="115"/>
      <c r="E269" s="115"/>
      <c r="F269" s="117"/>
      <c r="G269" s="2"/>
      <c r="H269" s="117"/>
      <c r="I269" s="117"/>
      <c r="J269" s="2"/>
      <c r="K269" s="117"/>
      <c r="L269" s="2"/>
      <c r="M269" s="118"/>
      <c r="N269" s="118"/>
      <c r="O269" s="118"/>
      <c r="P269" s="118"/>
      <c r="Q269" s="118"/>
      <c r="R269" s="118"/>
      <c r="S269" s="2"/>
      <c r="T269" s="2"/>
      <c r="U269" s="2"/>
      <c r="V269" s="2"/>
      <c r="W269" s="2"/>
      <c r="X269" s="2"/>
      <c r="Y269" s="2"/>
      <c r="Z269" s="2"/>
      <c r="AA269" s="2"/>
      <c r="AB269" s="2"/>
      <c r="AD269" s="120"/>
      <c r="AE269" s="120"/>
      <c r="AF269" s="120"/>
      <c r="AG269" s="120"/>
    </row>
    <row r="270" spans="2:33" ht="15.75" customHeight="1" x14ac:dyDescent="0.25">
      <c r="B270" s="115"/>
      <c r="C270" s="116"/>
      <c r="D270" s="115"/>
      <c r="E270" s="115"/>
      <c r="F270" s="117"/>
      <c r="G270" s="2"/>
      <c r="H270" s="117"/>
      <c r="I270" s="117"/>
      <c r="J270" s="2"/>
      <c r="K270" s="117"/>
      <c r="L270" s="2"/>
      <c r="M270" s="118"/>
      <c r="N270" s="118"/>
      <c r="O270" s="118"/>
      <c r="P270" s="118"/>
      <c r="Q270" s="118"/>
      <c r="R270" s="118"/>
      <c r="S270" s="2"/>
      <c r="T270" s="2"/>
      <c r="U270" s="2"/>
      <c r="V270" s="2"/>
      <c r="W270" s="2"/>
      <c r="X270" s="2"/>
      <c r="Y270" s="2"/>
      <c r="Z270" s="2"/>
      <c r="AA270" s="2"/>
      <c r="AB270" s="2"/>
      <c r="AD270" s="120"/>
      <c r="AE270" s="120"/>
      <c r="AF270" s="120"/>
      <c r="AG270" s="120"/>
    </row>
    <row r="271" spans="2:33" ht="15.75" customHeight="1" x14ac:dyDescent="0.25">
      <c r="B271" s="115"/>
      <c r="C271" s="116"/>
      <c r="D271" s="115"/>
      <c r="E271" s="115"/>
      <c r="F271" s="117"/>
      <c r="G271" s="2"/>
      <c r="H271" s="117"/>
      <c r="I271" s="117"/>
      <c r="J271" s="2"/>
      <c r="K271" s="117"/>
      <c r="L271" s="2"/>
      <c r="M271" s="118"/>
      <c r="N271" s="118"/>
      <c r="O271" s="118"/>
      <c r="P271" s="118"/>
      <c r="Q271" s="118"/>
      <c r="R271" s="118"/>
      <c r="S271" s="2"/>
      <c r="T271" s="2"/>
      <c r="U271" s="2"/>
      <c r="V271" s="2"/>
      <c r="W271" s="2"/>
      <c r="X271" s="2"/>
      <c r="Y271" s="2"/>
      <c r="Z271" s="2"/>
      <c r="AA271" s="2"/>
      <c r="AB271" s="2"/>
      <c r="AD271" s="120"/>
      <c r="AE271" s="120"/>
      <c r="AF271" s="120"/>
      <c r="AG271" s="120"/>
    </row>
    <row r="272" spans="2:33" ht="15.75" customHeight="1" x14ac:dyDescent="0.25">
      <c r="B272" s="115"/>
      <c r="C272" s="116"/>
      <c r="D272" s="115"/>
      <c r="E272" s="115"/>
      <c r="F272" s="117"/>
      <c r="G272" s="2"/>
      <c r="H272" s="117"/>
      <c r="I272" s="117"/>
      <c r="J272" s="2"/>
      <c r="K272" s="117"/>
      <c r="L272" s="2"/>
      <c r="M272" s="118"/>
      <c r="N272" s="118"/>
      <c r="O272" s="118"/>
      <c r="P272" s="118"/>
      <c r="Q272" s="118"/>
      <c r="R272" s="118"/>
      <c r="S272" s="2"/>
      <c r="T272" s="2"/>
      <c r="U272" s="2"/>
      <c r="V272" s="2"/>
      <c r="W272" s="2"/>
      <c r="X272" s="2"/>
      <c r="Y272" s="2"/>
      <c r="Z272" s="2"/>
      <c r="AA272" s="2"/>
      <c r="AB272" s="2"/>
      <c r="AD272" s="120"/>
      <c r="AE272" s="120"/>
      <c r="AF272" s="120"/>
      <c r="AG272" s="120"/>
    </row>
    <row r="273" spans="2:33" ht="15.75" customHeight="1" x14ac:dyDescent="0.25">
      <c r="B273" s="115"/>
      <c r="C273" s="116"/>
      <c r="D273" s="115"/>
      <c r="E273" s="115"/>
      <c r="F273" s="117"/>
      <c r="G273" s="2"/>
      <c r="H273" s="117"/>
      <c r="I273" s="117"/>
      <c r="J273" s="2"/>
      <c r="K273" s="117"/>
      <c r="L273" s="2"/>
      <c r="M273" s="118"/>
      <c r="N273" s="118"/>
      <c r="O273" s="118"/>
      <c r="P273" s="118"/>
      <c r="Q273" s="118"/>
      <c r="R273" s="118"/>
      <c r="S273" s="2"/>
      <c r="T273" s="2"/>
      <c r="U273" s="2"/>
      <c r="V273" s="2"/>
      <c r="W273" s="2"/>
      <c r="X273" s="2"/>
      <c r="Y273" s="2"/>
      <c r="Z273" s="2"/>
      <c r="AA273" s="2"/>
      <c r="AB273" s="2"/>
      <c r="AD273" s="120"/>
      <c r="AE273" s="120"/>
      <c r="AF273" s="120"/>
      <c r="AG273" s="120"/>
    </row>
    <row r="274" spans="2:33" ht="15.75" customHeight="1" x14ac:dyDescent="0.25">
      <c r="B274" s="115"/>
      <c r="C274" s="116"/>
      <c r="D274" s="115"/>
      <c r="E274" s="115"/>
      <c r="F274" s="117"/>
      <c r="G274" s="2"/>
      <c r="H274" s="117"/>
      <c r="I274" s="117"/>
      <c r="J274" s="2"/>
      <c r="K274" s="117"/>
      <c r="L274" s="2"/>
      <c r="M274" s="118"/>
      <c r="N274" s="118"/>
      <c r="O274" s="118"/>
      <c r="P274" s="118"/>
      <c r="Q274" s="118"/>
      <c r="R274" s="118"/>
      <c r="S274" s="2"/>
      <c r="T274" s="2"/>
      <c r="U274" s="2"/>
      <c r="V274" s="2"/>
      <c r="W274" s="2"/>
      <c r="X274" s="2"/>
      <c r="Y274" s="2"/>
      <c r="Z274" s="2"/>
      <c r="AA274" s="2"/>
      <c r="AB274" s="2"/>
      <c r="AD274" s="120"/>
      <c r="AE274" s="120"/>
      <c r="AF274" s="120"/>
      <c r="AG274" s="120"/>
    </row>
    <row r="275" spans="2:33" ht="15.75" customHeight="1" x14ac:dyDescent="0.25">
      <c r="B275" s="115"/>
      <c r="C275" s="116"/>
      <c r="D275" s="115"/>
      <c r="E275" s="115"/>
      <c r="F275" s="117"/>
      <c r="G275" s="2"/>
      <c r="H275" s="117"/>
      <c r="I275" s="117"/>
      <c r="J275" s="2"/>
      <c r="K275" s="117"/>
      <c r="L275" s="2"/>
      <c r="M275" s="118"/>
      <c r="N275" s="118"/>
      <c r="O275" s="118"/>
      <c r="P275" s="118"/>
      <c r="Q275" s="118"/>
      <c r="R275" s="118"/>
      <c r="S275" s="2"/>
      <c r="T275" s="2"/>
      <c r="U275" s="2"/>
      <c r="V275" s="2"/>
      <c r="W275" s="2"/>
      <c r="X275" s="2"/>
      <c r="Y275" s="2"/>
      <c r="Z275" s="2"/>
      <c r="AA275" s="2"/>
      <c r="AB275" s="2"/>
      <c r="AD275" s="120"/>
      <c r="AE275" s="120"/>
      <c r="AF275" s="120"/>
      <c r="AG275" s="120"/>
    </row>
    <row r="276" spans="2:33" ht="15.75" customHeight="1" x14ac:dyDescent="0.25">
      <c r="B276" s="115"/>
      <c r="C276" s="116"/>
      <c r="D276" s="115"/>
      <c r="E276" s="115"/>
      <c r="F276" s="117"/>
      <c r="G276" s="2"/>
      <c r="H276" s="117"/>
      <c r="I276" s="117"/>
      <c r="J276" s="2"/>
      <c r="K276" s="117"/>
      <c r="L276" s="2"/>
      <c r="M276" s="118"/>
      <c r="N276" s="118"/>
      <c r="O276" s="118"/>
      <c r="P276" s="118"/>
      <c r="Q276" s="118"/>
      <c r="R276" s="118"/>
      <c r="S276" s="2"/>
      <c r="T276" s="2"/>
      <c r="U276" s="2"/>
      <c r="V276" s="2"/>
      <c r="W276" s="2"/>
      <c r="X276" s="2"/>
      <c r="Y276" s="2"/>
      <c r="Z276" s="2"/>
      <c r="AA276" s="2"/>
      <c r="AB276" s="2"/>
      <c r="AD276" s="120"/>
      <c r="AE276" s="120"/>
      <c r="AF276" s="120"/>
      <c r="AG276" s="120"/>
    </row>
    <row r="277" spans="2:33" ht="15.75" customHeight="1" x14ac:dyDescent="0.25">
      <c r="B277" s="115"/>
      <c r="C277" s="116"/>
      <c r="D277" s="115"/>
      <c r="E277" s="115"/>
      <c r="F277" s="117"/>
      <c r="G277" s="2"/>
      <c r="H277" s="117"/>
      <c r="I277" s="117"/>
      <c r="J277" s="2"/>
      <c r="K277" s="117"/>
      <c r="L277" s="2"/>
      <c r="M277" s="118"/>
      <c r="N277" s="118"/>
      <c r="O277" s="118"/>
      <c r="P277" s="118"/>
      <c r="Q277" s="118"/>
      <c r="R277" s="118"/>
      <c r="S277" s="2"/>
      <c r="T277" s="2"/>
      <c r="U277" s="2"/>
      <c r="V277" s="2"/>
      <c r="W277" s="2"/>
      <c r="X277" s="2"/>
      <c r="Y277" s="2"/>
      <c r="Z277" s="2"/>
      <c r="AA277" s="2"/>
      <c r="AB277" s="2"/>
      <c r="AD277" s="120"/>
      <c r="AE277" s="120"/>
      <c r="AF277" s="120"/>
      <c r="AG277" s="120"/>
    </row>
    <row r="278" spans="2:33" ht="15.75" customHeight="1" x14ac:dyDescent="0.25">
      <c r="B278" s="115"/>
      <c r="C278" s="116"/>
      <c r="D278" s="115"/>
      <c r="E278" s="115"/>
      <c r="F278" s="117"/>
      <c r="G278" s="2"/>
      <c r="H278" s="117"/>
      <c r="I278" s="117"/>
      <c r="J278" s="2"/>
      <c r="K278" s="117"/>
      <c r="L278" s="2"/>
      <c r="M278" s="118"/>
      <c r="N278" s="118"/>
      <c r="O278" s="118"/>
      <c r="P278" s="118"/>
      <c r="Q278" s="118"/>
      <c r="R278" s="118"/>
      <c r="S278" s="2"/>
      <c r="T278" s="2"/>
      <c r="U278" s="2"/>
      <c r="V278" s="2"/>
      <c r="W278" s="2"/>
      <c r="X278" s="2"/>
      <c r="Y278" s="2"/>
      <c r="Z278" s="2"/>
      <c r="AA278" s="2"/>
      <c r="AB278" s="2"/>
      <c r="AD278" s="120"/>
      <c r="AE278" s="120"/>
      <c r="AF278" s="120"/>
      <c r="AG278" s="120"/>
    </row>
    <row r="279" spans="2:33" ht="15.75" customHeight="1" x14ac:dyDescent="0.25">
      <c r="B279" s="115"/>
      <c r="C279" s="116"/>
      <c r="D279" s="115"/>
      <c r="E279" s="115"/>
      <c r="F279" s="117"/>
      <c r="G279" s="2"/>
      <c r="H279" s="117"/>
      <c r="I279" s="117"/>
      <c r="J279" s="2"/>
      <c r="K279" s="117"/>
      <c r="L279" s="2"/>
      <c r="M279" s="118"/>
      <c r="N279" s="118"/>
      <c r="O279" s="118"/>
      <c r="P279" s="118"/>
      <c r="Q279" s="118"/>
      <c r="R279" s="118"/>
      <c r="S279" s="2"/>
      <c r="T279" s="2"/>
      <c r="U279" s="2"/>
      <c r="V279" s="2"/>
      <c r="W279" s="2"/>
      <c r="X279" s="2"/>
      <c r="Y279" s="2"/>
      <c r="Z279" s="2"/>
      <c r="AA279" s="2"/>
      <c r="AB279" s="2"/>
      <c r="AD279" s="120"/>
      <c r="AE279" s="120"/>
      <c r="AF279" s="120"/>
      <c r="AG279" s="120"/>
    </row>
    <row r="280" spans="2:33" ht="15.75" customHeight="1" x14ac:dyDescent="0.25">
      <c r="B280" s="115"/>
      <c r="C280" s="116"/>
      <c r="D280" s="115"/>
      <c r="E280" s="115"/>
      <c r="F280" s="117"/>
      <c r="G280" s="2"/>
      <c r="H280" s="117"/>
      <c r="I280" s="117"/>
      <c r="J280" s="2"/>
      <c r="K280" s="117"/>
      <c r="L280" s="2"/>
      <c r="M280" s="118"/>
      <c r="N280" s="118"/>
      <c r="O280" s="118"/>
      <c r="P280" s="118"/>
      <c r="Q280" s="118"/>
      <c r="R280" s="118"/>
      <c r="S280" s="2"/>
      <c r="T280" s="2"/>
      <c r="U280" s="2"/>
      <c r="V280" s="2"/>
      <c r="W280" s="2"/>
      <c r="X280" s="2"/>
      <c r="Y280" s="2"/>
      <c r="Z280" s="2"/>
      <c r="AA280" s="2"/>
      <c r="AB280" s="2"/>
      <c r="AD280" s="120"/>
      <c r="AE280" s="120"/>
      <c r="AF280" s="120"/>
      <c r="AG280" s="120"/>
    </row>
    <row r="281" spans="2:33" ht="15.75" customHeight="1" x14ac:dyDescent="0.25">
      <c r="B281" s="115"/>
      <c r="C281" s="116"/>
      <c r="D281" s="115"/>
      <c r="E281" s="115"/>
      <c r="F281" s="117"/>
      <c r="G281" s="2"/>
      <c r="H281" s="117"/>
      <c r="I281" s="117"/>
      <c r="J281" s="2"/>
      <c r="K281" s="117"/>
      <c r="L281" s="2"/>
      <c r="M281" s="118"/>
      <c r="N281" s="118"/>
      <c r="O281" s="118"/>
      <c r="P281" s="118"/>
      <c r="Q281" s="118"/>
      <c r="R281" s="118"/>
      <c r="S281" s="2"/>
      <c r="T281" s="2"/>
      <c r="U281" s="2"/>
      <c r="V281" s="2"/>
      <c r="W281" s="2"/>
      <c r="X281" s="2"/>
      <c r="Y281" s="2"/>
      <c r="Z281" s="2"/>
      <c r="AA281" s="2"/>
      <c r="AB281" s="2"/>
      <c r="AD281" s="120"/>
      <c r="AE281" s="120"/>
      <c r="AF281" s="120"/>
      <c r="AG281" s="120"/>
    </row>
    <row r="282" spans="2:33" ht="15.75" customHeight="1" x14ac:dyDescent="0.25">
      <c r="B282" s="115"/>
      <c r="C282" s="116"/>
      <c r="D282" s="115"/>
      <c r="E282" s="115"/>
      <c r="F282" s="117"/>
      <c r="G282" s="2"/>
      <c r="H282" s="117"/>
      <c r="I282" s="117"/>
      <c r="J282" s="2"/>
      <c r="K282" s="117"/>
      <c r="L282" s="2"/>
      <c r="M282" s="118"/>
      <c r="N282" s="118"/>
      <c r="O282" s="118"/>
      <c r="P282" s="118"/>
      <c r="Q282" s="118"/>
      <c r="R282" s="118"/>
      <c r="S282" s="2"/>
      <c r="T282" s="2"/>
      <c r="U282" s="2"/>
      <c r="V282" s="2"/>
      <c r="W282" s="2"/>
      <c r="X282" s="2"/>
      <c r="Y282" s="2"/>
      <c r="Z282" s="2"/>
      <c r="AA282" s="2"/>
      <c r="AB282" s="2"/>
      <c r="AD282" s="120"/>
      <c r="AE282" s="120"/>
      <c r="AF282" s="120"/>
      <c r="AG282" s="120"/>
    </row>
    <row r="283" spans="2:33" ht="15.75" customHeight="1" x14ac:dyDescent="0.25">
      <c r="B283" s="115"/>
      <c r="C283" s="116"/>
      <c r="D283" s="115"/>
      <c r="E283" s="115"/>
      <c r="F283" s="117"/>
      <c r="G283" s="2"/>
      <c r="H283" s="117"/>
      <c r="I283" s="117"/>
      <c r="J283" s="2"/>
      <c r="K283" s="117"/>
      <c r="L283" s="2"/>
      <c r="M283" s="118"/>
      <c r="N283" s="118"/>
      <c r="O283" s="118"/>
      <c r="P283" s="118"/>
      <c r="Q283" s="118"/>
      <c r="R283" s="118"/>
      <c r="S283" s="2"/>
      <c r="T283" s="2"/>
      <c r="U283" s="2"/>
      <c r="V283" s="2"/>
      <c r="W283" s="2"/>
      <c r="X283" s="2"/>
      <c r="Y283" s="2"/>
      <c r="Z283" s="2"/>
      <c r="AA283" s="2"/>
      <c r="AB283" s="2"/>
      <c r="AD283" s="120"/>
      <c r="AE283" s="120"/>
      <c r="AF283" s="120"/>
      <c r="AG283" s="120"/>
    </row>
    <row r="284" spans="2:33" ht="15.75" customHeight="1" x14ac:dyDescent="0.25">
      <c r="B284" s="115"/>
      <c r="C284" s="116"/>
      <c r="D284" s="115"/>
      <c r="E284" s="115"/>
      <c r="F284" s="117"/>
      <c r="G284" s="2"/>
      <c r="H284" s="117"/>
      <c r="I284" s="117"/>
      <c r="J284" s="2"/>
      <c r="K284" s="117"/>
      <c r="L284" s="2"/>
      <c r="M284" s="118"/>
      <c r="N284" s="118"/>
      <c r="O284" s="118"/>
      <c r="P284" s="118"/>
      <c r="Q284" s="118"/>
      <c r="R284" s="118"/>
      <c r="S284" s="2"/>
      <c r="T284" s="2"/>
      <c r="U284" s="2"/>
      <c r="V284" s="2"/>
      <c r="W284" s="2"/>
      <c r="X284" s="2"/>
      <c r="Y284" s="2"/>
      <c r="Z284" s="2"/>
      <c r="AA284" s="2"/>
      <c r="AB284" s="2"/>
      <c r="AD284" s="120"/>
      <c r="AE284" s="120"/>
      <c r="AF284" s="120"/>
      <c r="AG284" s="120"/>
    </row>
    <row r="285" spans="2:33" ht="15.75" customHeight="1" x14ac:dyDescent="0.25">
      <c r="B285" s="115"/>
      <c r="C285" s="116"/>
      <c r="D285" s="115"/>
      <c r="E285" s="115"/>
      <c r="F285" s="117"/>
      <c r="G285" s="2"/>
      <c r="H285" s="117"/>
      <c r="I285" s="117"/>
      <c r="J285" s="2"/>
      <c r="K285" s="117"/>
      <c r="L285" s="2"/>
      <c r="M285" s="118"/>
      <c r="N285" s="118"/>
      <c r="O285" s="118"/>
      <c r="P285" s="118"/>
      <c r="Q285" s="118"/>
      <c r="R285" s="118"/>
      <c r="S285" s="2"/>
      <c r="T285" s="2"/>
      <c r="U285" s="2"/>
      <c r="V285" s="2"/>
      <c r="W285" s="2"/>
      <c r="X285" s="2"/>
      <c r="Y285" s="2"/>
      <c r="Z285" s="2"/>
      <c r="AA285" s="2"/>
      <c r="AB285" s="2"/>
      <c r="AD285" s="120"/>
      <c r="AE285" s="120"/>
      <c r="AF285" s="120"/>
      <c r="AG285" s="120"/>
    </row>
    <row r="286" spans="2:33" ht="15.75" customHeight="1" x14ac:dyDescent="0.25">
      <c r="B286" s="115"/>
      <c r="C286" s="116"/>
      <c r="D286" s="115"/>
      <c r="E286" s="115"/>
      <c r="F286" s="117"/>
      <c r="G286" s="2"/>
      <c r="H286" s="117"/>
      <c r="I286" s="117"/>
      <c r="J286" s="2"/>
      <c r="K286" s="117"/>
      <c r="L286" s="2"/>
      <c r="M286" s="118"/>
      <c r="N286" s="118"/>
      <c r="O286" s="118"/>
      <c r="P286" s="118"/>
      <c r="Q286" s="118"/>
      <c r="R286" s="118"/>
      <c r="S286" s="2"/>
      <c r="T286" s="2"/>
      <c r="U286" s="2"/>
      <c r="V286" s="2"/>
      <c r="W286" s="2"/>
      <c r="X286" s="2"/>
      <c r="Y286" s="2"/>
      <c r="Z286" s="2"/>
      <c r="AA286" s="2"/>
      <c r="AB286" s="2"/>
      <c r="AD286" s="120"/>
      <c r="AE286" s="120"/>
      <c r="AF286" s="120"/>
      <c r="AG286" s="120"/>
    </row>
    <row r="287" spans="2:33" ht="15.75" customHeight="1" x14ac:dyDescent="0.25">
      <c r="B287" s="115"/>
      <c r="C287" s="116"/>
      <c r="D287" s="115"/>
      <c r="E287" s="115"/>
      <c r="F287" s="117"/>
      <c r="G287" s="2"/>
      <c r="H287" s="117"/>
      <c r="I287" s="117"/>
      <c r="J287" s="2"/>
      <c r="K287" s="117"/>
      <c r="L287" s="2"/>
      <c r="M287" s="118"/>
      <c r="N287" s="118"/>
      <c r="O287" s="118"/>
      <c r="P287" s="118"/>
      <c r="Q287" s="118"/>
      <c r="R287" s="118"/>
      <c r="S287" s="2"/>
      <c r="T287" s="2"/>
      <c r="U287" s="2"/>
      <c r="V287" s="2"/>
      <c r="W287" s="2"/>
      <c r="X287" s="2"/>
      <c r="Y287" s="2"/>
      <c r="Z287" s="2"/>
      <c r="AA287" s="2"/>
      <c r="AB287" s="2"/>
      <c r="AD287" s="120"/>
      <c r="AE287" s="120"/>
      <c r="AF287" s="120"/>
      <c r="AG287" s="120"/>
    </row>
    <row r="288" spans="2:33" ht="15.75" customHeight="1" x14ac:dyDescent="0.25">
      <c r="B288" s="115"/>
      <c r="C288" s="116"/>
      <c r="D288" s="115"/>
      <c r="E288" s="115"/>
      <c r="F288" s="117"/>
      <c r="G288" s="2"/>
      <c r="H288" s="117"/>
      <c r="I288" s="117"/>
      <c r="J288" s="2"/>
      <c r="K288" s="117"/>
      <c r="L288" s="2"/>
      <c r="M288" s="118"/>
      <c r="N288" s="118"/>
      <c r="O288" s="118"/>
      <c r="P288" s="118"/>
      <c r="Q288" s="118"/>
      <c r="R288" s="118"/>
      <c r="S288" s="2"/>
      <c r="T288" s="2"/>
      <c r="U288" s="2"/>
      <c r="V288" s="2"/>
      <c r="W288" s="2"/>
      <c r="X288" s="2"/>
      <c r="Y288" s="2"/>
      <c r="Z288" s="2"/>
      <c r="AA288" s="2"/>
      <c r="AB288" s="2"/>
      <c r="AD288" s="120"/>
      <c r="AE288" s="120"/>
      <c r="AF288" s="120"/>
      <c r="AG288" s="120"/>
    </row>
    <row r="289" spans="2:33" ht="15.75" customHeight="1" x14ac:dyDescent="0.25">
      <c r="B289" s="115"/>
      <c r="C289" s="116"/>
      <c r="D289" s="115"/>
      <c r="E289" s="115"/>
      <c r="F289" s="117"/>
      <c r="G289" s="2"/>
      <c r="H289" s="117"/>
      <c r="I289" s="117"/>
      <c r="J289" s="2"/>
      <c r="K289" s="117"/>
      <c r="L289" s="2"/>
      <c r="M289" s="118"/>
      <c r="N289" s="118"/>
      <c r="O289" s="118"/>
      <c r="P289" s="118"/>
      <c r="Q289" s="118"/>
      <c r="R289" s="118"/>
      <c r="S289" s="2"/>
      <c r="T289" s="2"/>
      <c r="U289" s="2"/>
      <c r="V289" s="2"/>
      <c r="W289" s="2"/>
      <c r="X289" s="2"/>
      <c r="Y289" s="2"/>
      <c r="Z289" s="2"/>
      <c r="AA289" s="2"/>
      <c r="AB289" s="2"/>
      <c r="AD289" s="120"/>
      <c r="AE289" s="120"/>
      <c r="AF289" s="120"/>
      <c r="AG289" s="120"/>
    </row>
    <row r="290" spans="2:33" ht="15.75" customHeight="1" x14ac:dyDescent="0.25">
      <c r="B290" s="115"/>
      <c r="C290" s="116"/>
      <c r="D290" s="115"/>
      <c r="E290" s="115"/>
      <c r="F290" s="117"/>
      <c r="G290" s="2"/>
      <c r="H290" s="117"/>
      <c r="I290" s="117"/>
      <c r="J290" s="2"/>
      <c r="K290" s="117"/>
      <c r="L290" s="2"/>
      <c r="M290" s="118"/>
      <c r="N290" s="118"/>
      <c r="O290" s="118"/>
      <c r="P290" s="118"/>
      <c r="Q290" s="118"/>
      <c r="R290" s="118"/>
      <c r="S290" s="2"/>
      <c r="T290" s="2"/>
      <c r="U290" s="2"/>
      <c r="V290" s="2"/>
      <c r="W290" s="2"/>
      <c r="X290" s="2"/>
      <c r="Y290" s="2"/>
      <c r="Z290" s="2"/>
      <c r="AA290" s="2"/>
      <c r="AB290" s="2"/>
      <c r="AD290" s="120"/>
      <c r="AE290" s="120"/>
      <c r="AF290" s="120"/>
      <c r="AG290" s="120"/>
    </row>
    <row r="291" spans="2:33" ht="15.75" customHeight="1" x14ac:dyDescent="0.25">
      <c r="B291" s="115"/>
      <c r="C291" s="116"/>
      <c r="D291" s="115"/>
      <c r="E291" s="115"/>
      <c r="F291" s="117"/>
      <c r="G291" s="2"/>
      <c r="H291" s="117"/>
      <c r="I291" s="117"/>
      <c r="J291" s="2"/>
      <c r="K291" s="117"/>
      <c r="L291" s="2"/>
      <c r="M291" s="118"/>
      <c r="N291" s="118"/>
      <c r="O291" s="118"/>
      <c r="P291" s="118"/>
      <c r="Q291" s="118"/>
      <c r="R291" s="118"/>
      <c r="S291" s="2"/>
      <c r="T291" s="2"/>
      <c r="U291" s="2"/>
      <c r="V291" s="2"/>
      <c r="W291" s="2"/>
      <c r="X291" s="2"/>
      <c r="Y291" s="2"/>
      <c r="Z291" s="2"/>
      <c r="AA291" s="2"/>
      <c r="AB291" s="2"/>
      <c r="AD291" s="120"/>
      <c r="AE291" s="120"/>
      <c r="AF291" s="120"/>
      <c r="AG291" s="120"/>
    </row>
    <row r="292" spans="2:33" ht="15.75" customHeight="1" x14ac:dyDescent="0.25">
      <c r="B292" s="115"/>
      <c r="C292" s="116"/>
      <c r="D292" s="115"/>
      <c r="E292" s="115"/>
      <c r="F292" s="117"/>
      <c r="G292" s="2"/>
      <c r="H292" s="117"/>
      <c r="I292" s="117"/>
      <c r="J292" s="2"/>
      <c r="K292" s="117"/>
      <c r="L292" s="2"/>
      <c r="M292" s="118"/>
      <c r="N292" s="118"/>
      <c r="O292" s="118"/>
      <c r="P292" s="118"/>
      <c r="Q292" s="118"/>
      <c r="R292" s="118"/>
      <c r="S292" s="2"/>
      <c r="T292" s="2"/>
      <c r="U292" s="2"/>
      <c r="V292" s="2"/>
      <c r="W292" s="2"/>
      <c r="X292" s="2"/>
      <c r="Y292" s="2"/>
      <c r="Z292" s="2"/>
      <c r="AA292" s="2"/>
      <c r="AB292" s="2"/>
      <c r="AD292" s="120"/>
      <c r="AE292" s="120"/>
      <c r="AF292" s="120"/>
      <c r="AG292" s="120"/>
    </row>
    <row r="293" spans="2:33" ht="15.75" customHeight="1" x14ac:dyDescent="0.25">
      <c r="B293" s="115"/>
      <c r="C293" s="116"/>
      <c r="D293" s="115"/>
      <c r="E293" s="115"/>
      <c r="F293" s="117"/>
      <c r="G293" s="2"/>
      <c r="H293" s="117"/>
      <c r="I293" s="117"/>
      <c r="J293" s="2"/>
      <c r="K293" s="117"/>
      <c r="L293" s="2"/>
      <c r="M293" s="118"/>
      <c r="N293" s="118"/>
      <c r="O293" s="118"/>
      <c r="P293" s="118"/>
      <c r="Q293" s="118"/>
      <c r="R293" s="118"/>
      <c r="S293" s="2"/>
      <c r="T293" s="2"/>
      <c r="U293" s="2"/>
      <c r="V293" s="2"/>
      <c r="W293" s="2"/>
      <c r="X293" s="2"/>
      <c r="Y293" s="2"/>
      <c r="Z293" s="2"/>
      <c r="AA293" s="2"/>
      <c r="AB293" s="2"/>
      <c r="AD293" s="120"/>
      <c r="AE293" s="120"/>
      <c r="AF293" s="120"/>
      <c r="AG293" s="120"/>
    </row>
    <row r="294" spans="2:33" ht="15.75" customHeight="1" x14ac:dyDescent="0.25">
      <c r="B294" s="115"/>
      <c r="C294" s="116"/>
      <c r="D294" s="115"/>
      <c r="E294" s="115"/>
      <c r="F294" s="117"/>
      <c r="G294" s="2"/>
      <c r="H294" s="117"/>
      <c r="I294" s="117"/>
      <c r="J294" s="2"/>
      <c r="K294" s="117"/>
      <c r="L294" s="2"/>
      <c r="M294" s="118"/>
      <c r="N294" s="118"/>
      <c r="O294" s="118"/>
      <c r="P294" s="118"/>
      <c r="Q294" s="118"/>
      <c r="R294" s="118"/>
      <c r="S294" s="2"/>
      <c r="T294" s="2"/>
      <c r="U294" s="2"/>
      <c r="V294" s="2"/>
      <c r="W294" s="2"/>
      <c r="X294" s="2"/>
      <c r="Y294" s="2"/>
      <c r="Z294" s="2"/>
      <c r="AA294" s="2"/>
      <c r="AB294" s="2"/>
      <c r="AD294" s="120"/>
      <c r="AE294" s="120"/>
      <c r="AF294" s="120"/>
      <c r="AG294" s="120"/>
    </row>
    <row r="295" spans="2:33" ht="15.75" customHeight="1" x14ac:dyDescent="0.25">
      <c r="B295" s="115"/>
      <c r="C295" s="116"/>
      <c r="D295" s="115"/>
      <c r="E295" s="115"/>
      <c r="F295" s="117"/>
      <c r="G295" s="2"/>
      <c r="H295" s="117"/>
      <c r="I295" s="117"/>
      <c r="J295" s="2"/>
      <c r="K295" s="117"/>
      <c r="L295" s="2"/>
      <c r="M295" s="118"/>
      <c r="N295" s="118"/>
      <c r="O295" s="118"/>
      <c r="P295" s="118"/>
      <c r="Q295" s="118"/>
      <c r="R295" s="118"/>
      <c r="S295" s="2"/>
      <c r="T295" s="2"/>
      <c r="U295" s="2"/>
      <c r="V295" s="2"/>
      <c r="W295" s="2"/>
      <c r="X295" s="2"/>
      <c r="Y295" s="2"/>
      <c r="Z295" s="2"/>
      <c r="AA295" s="2"/>
      <c r="AB295" s="2"/>
      <c r="AD295" s="120"/>
      <c r="AE295" s="120"/>
      <c r="AF295" s="120"/>
      <c r="AG295" s="120"/>
    </row>
    <row r="296" spans="2:33" ht="15.75" customHeight="1" x14ac:dyDescent="0.25">
      <c r="B296" s="115"/>
      <c r="C296" s="116"/>
      <c r="D296" s="115"/>
      <c r="E296" s="115"/>
      <c r="F296" s="117"/>
      <c r="G296" s="2"/>
      <c r="H296" s="117"/>
      <c r="I296" s="117"/>
      <c r="J296" s="2"/>
      <c r="K296" s="117"/>
      <c r="L296" s="2"/>
      <c r="M296" s="118"/>
      <c r="N296" s="118"/>
      <c r="O296" s="118"/>
      <c r="P296" s="118"/>
      <c r="Q296" s="118"/>
      <c r="R296" s="118"/>
      <c r="S296" s="2"/>
      <c r="T296" s="2"/>
      <c r="U296" s="2"/>
      <c r="V296" s="2"/>
      <c r="W296" s="2"/>
      <c r="X296" s="2"/>
      <c r="Y296" s="2"/>
      <c r="Z296" s="2"/>
      <c r="AA296" s="2"/>
      <c r="AB296" s="2"/>
      <c r="AD296" s="120"/>
      <c r="AE296" s="120"/>
      <c r="AF296" s="120"/>
      <c r="AG296" s="120"/>
    </row>
    <row r="297" spans="2:33" ht="15.75" customHeight="1" x14ac:dyDescent="0.25">
      <c r="B297" s="115"/>
      <c r="C297" s="116"/>
      <c r="D297" s="115"/>
      <c r="E297" s="115"/>
      <c r="F297" s="117"/>
      <c r="G297" s="2"/>
      <c r="H297" s="117"/>
      <c r="I297" s="117"/>
      <c r="J297" s="2"/>
      <c r="K297" s="117"/>
      <c r="L297" s="2"/>
      <c r="M297" s="118"/>
      <c r="N297" s="118"/>
      <c r="O297" s="118"/>
      <c r="P297" s="118"/>
      <c r="Q297" s="118"/>
      <c r="R297" s="118"/>
      <c r="S297" s="2"/>
      <c r="T297" s="2"/>
      <c r="U297" s="2"/>
      <c r="V297" s="2"/>
      <c r="W297" s="2"/>
      <c r="X297" s="2"/>
      <c r="Y297" s="2"/>
      <c r="Z297" s="2"/>
      <c r="AA297" s="2"/>
      <c r="AB297" s="2"/>
      <c r="AD297" s="120"/>
      <c r="AE297" s="120"/>
      <c r="AF297" s="120"/>
      <c r="AG297" s="120"/>
    </row>
    <row r="298" spans="2:33" ht="15.75" customHeight="1" x14ac:dyDescent="0.25">
      <c r="B298" s="115"/>
      <c r="C298" s="116"/>
      <c r="D298" s="115"/>
      <c r="E298" s="115"/>
      <c r="F298" s="117"/>
      <c r="G298" s="2"/>
      <c r="H298" s="117"/>
      <c r="I298" s="117"/>
      <c r="J298" s="2"/>
      <c r="K298" s="117"/>
      <c r="L298" s="2"/>
      <c r="M298" s="118"/>
      <c r="N298" s="118"/>
      <c r="O298" s="118"/>
      <c r="P298" s="118"/>
      <c r="Q298" s="118"/>
      <c r="R298" s="118"/>
      <c r="S298" s="2"/>
      <c r="T298" s="2"/>
      <c r="U298" s="2"/>
      <c r="V298" s="2"/>
      <c r="W298" s="2"/>
      <c r="X298" s="2"/>
      <c r="Y298" s="2"/>
      <c r="Z298" s="2"/>
      <c r="AA298" s="2"/>
      <c r="AB298" s="2"/>
      <c r="AD298" s="120"/>
      <c r="AE298" s="120"/>
      <c r="AF298" s="120"/>
      <c r="AG298" s="120"/>
    </row>
    <row r="299" spans="2:33" ht="15.75" customHeight="1" x14ac:dyDescent="0.25">
      <c r="B299" s="115"/>
      <c r="C299" s="116"/>
      <c r="D299" s="115"/>
      <c r="E299" s="115"/>
      <c r="F299" s="117"/>
      <c r="G299" s="2"/>
      <c r="H299" s="117"/>
      <c r="I299" s="117"/>
      <c r="J299" s="2"/>
      <c r="K299" s="117"/>
      <c r="L299" s="2"/>
      <c r="M299" s="118"/>
      <c r="N299" s="118"/>
      <c r="O299" s="118"/>
      <c r="P299" s="118"/>
      <c r="Q299" s="118"/>
      <c r="R299" s="118"/>
      <c r="S299" s="2"/>
      <c r="T299" s="2"/>
      <c r="U299" s="2"/>
      <c r="V299" s="2"/>
      <c r="W299" s="2"/>
      <c r="X299" s="2"/>
      <c r="Y299" s="2"/>
      <c r="Z299" s="2"/>
      <c r="AA299" s="2"/>
      <c r="AB299" s="2"/>
      <c r="AD299" s="120"/>
      <c r="AE299" s="120"/>
      <c r="AF299" s="120"/>
      <c r="AG299" s="120"/>
    </row>
    <row r="300" spans="2:33" ht="15.75" customHeight="1" x14ac:dyDescent="0.25">
      <c r="B300" s="115"/>
      <c r="C300" s="116"/>
      <c r="D300" s="115"/>
      <c r="E300" s="115"/>
      <c r="F300" s="117"/>
      <c r="G300" s="2"/>
      <c r="H300" s="117"/>
      <c r="I300" s="117"/>
      <c r="J300" s="2"/>
      <c r="K300" s="117"/>
      <c r="L300" s="2"/>
      <c r="M300" s="118"/>
      <c r="N300" s="118"/>
      <c r="O300" s="118"/>
      <c r="P300" s="118"/>
      <c r="Q300" s="118"/>
      <c r="R300" s="118"/>
      <c r="S300" s="2"/>
      <c r="T300" s="2"/>
      <c r="U300" s="2"/>
      <c r="V300" s="2"/>
      <c r="W300" s="2"/>
      <c r="X300" s="2"/>
      <c r="Y300" s="2"/>
      <c r="Z300" s="2"/>
      <c r="AA300" s="2"/>
      <c r="AB300" s="2"/>
      <c r="AD300" s="120"/>
      <c r="AE300" s="120"/>
      <c r="AF300" s="120"/>
      <c r="AG300" s="120"/>
    </row>
    <row r="301" spans="2:33" ht="15.75" customHeight="1" x14ac:dyDescent="0.25">
      <c r="B301" s="115"/>
      <c r="C301" s="116"/>
      <c r="D301" s="115"/>
      <c r="E301" s="115"/>
      <c r="F301" s="117"/>
      <c r="G301" s="2"/>
      <c r="H301" s="117"/>
      <c r="I301" s="117"/>
      <c r="J301" s="2"/>
      <c r="K301" s="117"/>
      <c r="L301" s="2"/>
      <c r="M301" s="118"/>
      <c r="N301" s="118"/>
      <c r="O301" s="118"/>
      <c r="P301" s="118"/>
      <c r="Q301" s="118"/>
      <c r="R301" s="118"/>
      <c r="S301" s="2"/>
      <c r="T301" s="2"/>
      <c r="U301" s="2"/>
      <c r="V301" s="2"/>
      <c r="W301" s="2"/>
      <c r="X301" s="2"/>
      <c r="Y301" s="2"/>
      <c r="Z301" s="2"/>
      <c r="AA301" s="2"/>
      <c r="AB301" s="2"/>
      <c r="AD301" s="120"/>
      <c r="AE301" s="120"/>
      <c r="AF301" s="120"/>
      <c r="AG301" s="120"/>
    </row>
    <row r="302" spans="2:33" ht="15.75" customHeight="1" x14ac:dyDescent="0.25">
      <c r="B302" s="115"/>
      <c r="C302" s="116"/>
      <c r="D302" s="115"/>
      <c r="E302" s="115"/>
      <c r="F302" s="117"/>
      <c r="G302" s="2"/>
      <c r="H302" s="117"/>
      <c r="I302" s="117"/>
      <c r="J302" s="2"/>
      <c r="K302" s="117"/>
      <c r="L302" s="2"/>
      <c r="M302" s="118"/>
      <c r="N302" s="118"/>
      <c r="O302" s="118"/>
      <c r="P302" s="118"/>
      <c r="Q302" s="118"/>
      <c r="R302" s="118"/>
      <c r="S302" s="2"/>
      <c r="T302" s="2"/>
      <c r="U302" s="2"/>
      <c r="V302" s="2"/>
      <c r="W302" s="2"/>
      <c r="X302" s="2"/>
      <c r="Y302" s="2"/>
      <c r="Z302" s="2"/>
      <c r="AA302" s="2"/>
      <c r="AB302" s="2"/>
      <c r="AD302" s="120"/>
      <c r="AE302" s="120"/>
      <c r="AF302" s="120"/>
      <c r="AG302" s="120"/>
    </row>
    <row r="303" spans="2:33" ht="15.75" customHeight="1" x14ac:dyDescent="0.25">
      <c r="B303" s="115"/>
      <c r="C303" s="116"/>
      <c r="D303" s="115"/>
      <c r="E303" s="115"/>
      <c r="F303" s="117"/>
      <c r="G303" s="2"/>
      <c r="H303" s="117"/>
      <c r="I303" s="117"/>
      <c r="J303" s="2"/>
      <c r="K303" s="117"/>
      <c r="L303" s="2"/>
      <c r="M303" s="118"/>
      <c r="N303" s="118"/>
      <c r="O303" s="118"/>
      <c r="P303" s="118"/>
      <c r="Q303" s="118"/>
      <c r="R303" s="118"/>
      <c r="S303" s="2"/>
      <c r="T303" s="2"/>
      <c r="U303" s="2"/>
      <c r="V303" s="2"/>
      <c r="W303" s="2"/>
      <c r="X303" s="2"/>
      <c r="Y303" s="2"/>
      <c r="Z303" s="2"/>
      <c r="AA303" s="2"/>
      <c r="AB303" s="2"/>
      <c r="AD303" s="120"/>
      <c r="AE303" s="120"/>
      <c r="AF303" s="120"/>
      <c r="AG303" s="120"/>
    </row>
    <row r="304" spans="2:33" ht="15.75" customHeight="1" x14ac:dyDescent="0.25">
      <c r="B304" s="115"/>
      <c r="C304" s="116"/>
      <c r="D304" s="115"/>
      <c r="E304" s="115"/>
      <c r="F304" s="117"/>
      <c r="G304" s="2"/>
      <c r="H304" s="117"/>
      <c r="I304" s="117"/>
      <c r="J304" s="2"/>
      <c r="K304" s="117"/>
      <c r="L304" s="2"/>
      <c r="M304" s="118"/>
      <c r="N304" s="118"/>
      <c r="O304" s="118"/>
      <c r="P304" s="118"/>
      <c r="Q304" s="118"/>
      <c r="R304" s="118"/>
      <c r="S304" s="2"/>
      <c r="T304" s="2"/>
      <c r="U304" s="2"/>
      <c r="V304" s="2"/>
      <c r="W304" s="2"/>
      <c r="X304" s="2"/>
      <c r="Y304" s="2"/>
      <c r="Z304" s="2"/>
      <c r="AA304" s="2"/>
      <c r="AB304" s="2"/>
      <c r="AD304" s="120"/>
      <c r="AE304" s="120"/>
      <c r="AF304" s="120"/>
      <c r="AG304" s="120"/>
    </row>
    <row r="305" spans="2:33" ht="15.75" customHeight="1" x14ac:dyDescent="0.25">
      <c r="B305" s="115"/>
      <c r="C305" s="116"/>
      <c r="D305" s="115"/>
      <c r="E305" s="115"/>
      <c r="F305" s="117"/>
      <c r="G305" s="2"/>
      <c r="H305" s="117"/>
      <c r="I305" s="117"/>
      <c r="J305" s="2"/>
      <c r="K305" s="117"/>
      <c r="L305" s="2"/>
      <c r="M305" s="118"/>
      <c r="N305" s="118"/>
      <c r="O305" s="118"/>
      <c r="P305" s="118"/>
      <c r="Q305" s="118"/>
      <c r="R305" s="118"/>
      <c r="S305" s="2"/>
      <c r="T305" s="2"/>
      <c r="U305" s="2"/>
      <c r="V305" s="2"/>
      <c r="W305" s="2"/>
      <c r="X305" s="2"/>
      <c r="Y305" s="2"/>
      <c r="Z305" s="2"/>
      <c r="AA305" s="2"/>
      <c r="AB305" s="2"/>
      <c r="AD305" s="120"/>
      <c r="AE305" s="120"/>
      <c r="AF305" s="120"/>
      <c r="AG305" s="120"/>
    </row>
    <row r="306" spans="2:33" ht="15.75" customHeight="1" x14ac:dyDescent="0.25">
      <c r="B306" s="115"/>
      <c r="C306" s="116"/>
      <c r="D306" s="115"/>
      <c r="E306" s="115"/>
      <c r="F306" s="117"/>
      <c r="G306" s="2"/>
      <c r="H306" s="117"/>
      <c r="I306" s="117"/>
      <c r="J306" s="2"/>
      <c r="K306" s="117"/>
      <c r="L306" s="2"/>
      <c r="M306" s="118"/>
      <c r="N306" s="118"/>
      <c r="O306" s="118"/>
      <c r="P306" s="118"/>
      <c r="Q306" s="118"/>
      <c r="R306" s="118"/>
      <c r="S306" s="2"/>
      <c r="T306" s="2"/>
      <c r="U306" s="2"/>
      <c r="V306" s="2"/>
      <c r="W306" s="2"/>
      <c r="X306" s="2"/>
      <c r="Y306" s="2"/>
      <c r="Z306" s="2"/>
      <c r="AA306" s="2"/>
      <c r="AB306" s="2"/>
      <c r="AD306" s="120"/>
      <c r="AE306" s="120"/>
      <c r="AF306" s="120"/>
      <c r="AG306" s="120"/>
    </row>
    <row r="307" spans="2:33" ht="15.75" customHeight="1" x14ac:dyDescent="0.25">
      <c r="B307" s="115"/>
      <c r="C307" s="116"/>
      <c r="D307" s="115"/>
      <c r="E307" s="115"/>
      <c r="F307" s="117"/>
      <c r="G307" s="2"/>
      <c r="H307" s="117"/>
      <c r="I307" s="117"/>
      <c r="J307" s="2"/>
      <c r="K307" s="117"/>
      <c r="L307" s="2"/>
      <c r="M307" s="118"/>
      <c r="N307" s="118"/>
      <c r="O307" s="118"/>
      <c r="P307" s="118"/>
      <c r="Q307" s="118"/>
      <c r="R307" s="118"/>
      <c r="S307" s="2"/>
      <c r="T307" s="2"/>
      <c r="U307" s="2"/>
      <c r="V307" s="2"/>
      <c r="W307" s="2"/>
      <c r="X307" s="2"/>
      <c r="Y307" s="2"/>
      <c r="Z307" s="2"/>
      <c r="AA307" s="2"/>
      <c r="AB307" s="2"/>
      <c r="AD307" s="120"/>
      <c r="AE307" s="120"/>
      <c r="AF307" s="120"/>
      <c r="AG307" s="120"/>
    </row>
    <row r="308" spans="2:33" ht="15.75" customHeight="1" x14ac:dyDescent="0.25">
      <c r="B308" s="115"/>
      <c r="C308" s="116"/>
      <c r="D308" s="115"/>
      <c r="E308" s="115"/>
      <c r="F308" s="117"/>
      <c r="G308" s="2"/>
      <c r="H308" s="117"/>
      <c r="I308" s="117"/>
      <c r="J308" s="2"/>
      <c r="K308" s="117"/>
      <c r="L308" s="2"/>
      <c r="M308" s="118"/>
      <c r="N308" s="118"/>
      <c r="O308" s="118"/>
      <c r="P308" s="118"/>
      <c r="Q308" s="118"/>
      <c r="R308" s="118"/>
      <c r="S308" s="2"/>
      <c r="T308" s="2"/>
      <c r="U308" s="2"/>
      <c r="V308" s="2"/>
      <c r="W308" s="2"/>
      <c r="X308" s="2"/>
      <c r="Y308" s="2"/>
      <c r="Z308" s="2"/>
      <c r="AA308" s="2"/>
      <c r="AB308" s="2"/>
      <c r="AD308" s="120"/>
      <c r="AE308" s="120"/>
      <c r="AF308" s="120"/>
      <c r="AG308" s="120"/>
    </row>
    <row r="309" spans="2:33" ht="15.75" customHeight="1" x14ac:dyDescent="0.25">
      <c r="B309" s="115"/>
      <c r="C309" s="116"/>
      <c r="D309" s="115"/>
      <c r="E309" s="115"/>
      <c r="F309" s="117"/>
      <c r="G309" s="2"/>
      <c r="H309" s="117"/>
      <c r="I309" s="117"/>
      <c r="J309" s="2"/>
      <c r="K309" s="117"/>
      <c r="L309" s="2"/>
      <c r="M309" s="118"/>
      <c r="N309" s="118"/>
      <c r="O309" s="118"/>
      <c r="P309" s="118"/>
      <c r="Q309" s="118"/>
      <c r="R309" s="118"/>
      <c r="S309" s="2"/>
      <c r="T309" s="2"/>
      <c r="U309" s="2"/>
      <c r="V309" s="2"/>
      <c r="W309" s="2"/>
      <c r="X309" s="2"/>
      <c r="Y309" s="2"/>
      <c r="Z309" s="2"/>
      <c r="AA309" s="2"/>
      <c r="AB309" s="2"/>
      <c r="AD309" s="120"/>
      <c r="AE309" s="120"/>
      <c r="AF309" s="120"/>
      <c r="AG309" s="120"/>
    </row>
    <row r="310" spans="2:33" ht="15.75" customHeight="1" x14ac:dyDescent="0.25">
      <c r="B310" s="115"/>
      <c r="C310" s="116"/>
      <c r="D310" s="115"/>
      <c r="E310" s="115"/>
      <c r="F310" s="117"/>
      <c r="G310" s="2"/>
      <c r="H310" s="117"/>
      <c r="I310" s="117"/>
      <c r="J310" s="2"/>
      <c r="K310" s="117"/>
      <c r="L310" s="2"/>
      <c r="M310" s="118"/>
      <c r="N310" s="118"/>
      <c r="O310" s="118"/>
      <c r="P310" s="118"/>
      <c r="Q310" s="118"/>
      <c r="R310" s="118"/>
      <c r="S310" s="2"/>
      <c r="T310" s="2"/>
      <c r="U310" s="2"/>
      <c r="V310" s="2"/>
      <c r="W310" s="2"/>
      <c r="X310" s="2"/>
      <c r="Y310" s="2"/>
      <c r="Z310" s="2"/>
      <c r="AA310" s="2"/>
      <c r="AB310" s="2"/>
      <c r="AD310" s="120"/>
      <c r="AE310" s="120"/>
      <c r="AF310" s="120"/>
      <c r="AG310" s="120"/>
    </row>
    <row r="311" spans="2:33" ht="15.75" customHeight="1" x14ac:dyDescent="0.25">
      <c r="B311" s="115"/>
      <c r="C311" s="116"/>
      <c r="D311" s="115"/>
      <c r="E311" s="115"/>
      <c r="F311" s="117"/>
      <c r="G311" s="2"/>
      <c r="H311" s="117"/>
      <c r="I311" s="117"/>
      <c r="J311" s="2"/>
      <c r="K311" s="117"/>
      <c r="L311" s="2"/>
      <c r="M311" s="118"/>
      <c r="N311" s="118"/>
      <c r="O311" s="118"/>
      <c r="P311" s="118"/>
      <c r="Q311" s="118"/>
      <c r="R311" s="118"/>
      <c r="S311" s="2"/>
      <c r="T311" s="2"/>
      <c r="U311" s="2"/>
      <c r="V311" s="2"/>
      <c r="W311" s="2"/>
      <c r="X311" s="2"/>
      <c r="Y311" s="2"/>
      <c r="Z311" s="2"/>
      <c r="AA311" s="2"/>
      <c r="AB311" s="2"/>
      <c r="AD311" s="120"/>
      <c r="AE311" s="120"/>
      <c r="AF311" s="120"/>
      <c r="AG311" s="120"/>
    </row>
    <row r="312" spans="2:33" ht="15.75" customHeight="1" x14ac:dyDescent="0.25">
      <c r="B312" s="115"/>
      <c r="C312" s="116"/>
      <c r="D312" s="115"/>
      <c r="E312" s="115"/>
      <c r="F312" s="117"/>
      <c r="G312" s="2"/>
      <c r="H312" s="117"/>
      <c r="I312" s="117"/>
      <c r="J312" s="2"/>
      <c r="K312" s="117"/>
      <c r="L312" s="2"/>
      <c r="M312" s="118"/>
      <c r="N312" s="118"/>
      <c r="O312" s="118"/>
      <c r="P312" s="118"/>
      <c r="Q312" s="118"/>
      <c r="R312" s="118"/>
      <c r="S312" s="2"/>
      <c r="T312" s="2"/>
      <c r="U312" s="2"/>
      <c r="V312" s="2"/>
      <c r="W312" s="2"/>
      <c r="X312" s="2"/>
      <c r="Y312" s="2"/>
      <c r="Z312" s="2"/>
      <c r="AA312" s="2"/>
      <c r="AB312" s="2"/>
      <c r="AD312" s="120"/>
      <c r="AE312" s="120"/>
      <c r="AF312" s="120"/>
      <c r="AG312" s="120"/>
    </row>
    <row r="313" spans="2:33" ht="15.75" customHeight="1" x14ac:dyDescent="0.25">
      <c r="B313" s="115"/>
      <c r="C313" s="116"/>
      <c r="D313" s="115"/>
      <c r="E313" s="115"/>
      <c r="F313" s="117"/>
      <c r="G313" s="2"/>
      <c r="H313" s="117"/>
      <c r="I313" s="117"/>
      <c r="J313" s="2"/>
      <c r="K313" s="117"/>
      <c r="L313" s="2"/>
      <c r="M313" s="118"/>
      <c r="N313" s="118"/>
      <c r="O313" s="118"/>
      <c r="P313" s="118"/>
      <c r="Q313" s="118"/>
      <c r="R313" s="118"/>
      <c r="S313" s="2"/>
      <c r="T313" s="2"/>
      <c r="U313" s="2"/>
      <c r="V313" s="2"/>
      <c r="W313" s="2"/>
      <c r="X313" s="2"/>
      <c r="Y313" s="2"/>
      <c r="Z313" s="2"/>
      <c r="AA313" s="2"/>
      <c r="AB313" s="2"/>
      <c r="AD313" s="120"/>
      <c r="AE313" s="120"/>
      <c r="AF313" s="120"/>
      <c r="AG313" s="120"/>
    </row>
    <row r="314" spans="2:33" ht="15.75" customHeight="1" x14ac:dyDescent="0.25">
      <c r="B314" s="115"/>
      <c r="C314" s="116"/>
      <c r="D314" s="115"/>
      <c r="E314" s="115"/>
      <c r="F314" s="117"/>
      <c r="G314" s="2"/>
      <c r="H314" s="117"/>
      <c r="I314" s="117"/>
      <c r="J314" s="2"/>
      <c r="K314" s="117"/>
      <c r="L314" s="2"/>
      <c r="M314" s="118"/>
      <c r="N314" s="118"/>
      <c r="O314" s="118"/>
      <c r="P314" s="118"/>
      <c r="Q314" s="118"/>
      <c r="R314" s="118"/>
      <c r="S314" s="2"/>
      <c r="T314" s="2"/>
      <c r="U314" s="2"/>
      <c r="V314" s="2"/>
      <c r="W314" s="2"/>
      <c r="X314" s="2"/>
      <c r="Y314" s="2"/>
      <c r="Z314" s="2"/>
      <c r="AA314" s="2"/>
      <c r="AB314" s="2"/>
      <c r="AD314" s="120"/>
      <c r="AE314" s="120"/>
      <c r="AF314" s="120"/>
      <c r="AG314" s="120"/>
    </row>
    <row r="315" spans="2:33" ht="15.75" customHeight="1" x14ac:dyDescent="0.25">
      <c r="B315" s="115"/>
      <c r="C315" s="116"/>
      <c r="D315" s="115"/>
      <c r="E315" s="115"/>
      <c r="F315" s="117"/>
      <c r="G315" s="2"/>
      <c r="H315" s="117"/>
      <c r="I315" s="117"/>
      <c r="J315" s="2"/>
      <c r="K315" s="117"/>
      <c r="L315" s="2"/>
      <c r="M315" s="118"/>
      <c r="N315" s="118"/>
      <c r="O315" s="118"/>
      <c r="P315" s="118"/>
      <c r="Q315" s="118"/>
      <c r="R315" s="118"/>
      <c r="S315" s="2"/>
      <c r="T315" s="2"/>
      <c r="U315" s="2"/>
      <c r="V315" s="2"/>
      <c r="W315" s="2"/>
      <c r="X315" s="2"/>
      <c r="Y315" s="2"/>
      <c r="Z315" s="2"/>
      <c r="AA315" s="2"/>
      <c r="AB315" s="2"/>
      <c r="AD315" s="120"/>
      <c r="AE315" s="120"/>
      <c r="AF315" s="120"/>
      <c r="AG315" s="120"/>
    </row>
    <row r="316" spans="2:33" ht="15.75" customHeight="1" x14ac:dyDescent="0.25">
      <c r="B316" s="115"/>
      <c r="C316" s="116"/>
      <c r="D316" s="115"/>
      <c r="E316" s="115"/>
      <c r="F316" s="117"/>
      <c r="G316" s="2"/>
      <c r="H316" s="117"/>
      <c r="I316" s="117"/>
      <c r="J316" s="2"/>
      <c r="K316" s="117"/>
      <c r="L316" s="2"/>
      <c r="M316" s="118"/>
      <c r="N316" s="118"/>
      <c r="O316" s="118"/>
      <c r="P316" s="118"/>
      <c r="Q316" s="118"/>
      <c r="R316" s="118"/>
      <c r="S316" s="2"/>
      <c r="T316" s="2"/>
      <c r="U316" s="2"/>
      <c r="V316" s="2"/>
      <c r="W316" s="2"/>
      <c r="X316" s="2"/>
      <c r="Y316" s="2"/>
      <c r="Z316" s="2"/>
      <c r="AA316" s="2"/>
      <c r="AB316" s="2"/>
      <c r="AD316" s="120"/>
      <c r="AE316" s="120"/>
      <c r="AF316" s="120"/>
      <c r="AG316" s="120"/>
    </row>
    <row r="317" spans="2:33" ht="15.75" customHeight="1" x14ac:dyDescent="0.25">
      <c r="B317" s="115"/>
      <c r="C317" s="116"/>
      <c r="D317" s="115"/>
      <c r="E317" s="115"/>
      <c r="F317" s="117"/>
      <c r="G317" s="2"/>
      <c r="H317" s="117"/>
      <c r="I317" s="117"/>
      <c r="J317" s="2"/>
      <c r="K317" s="117"/>
      <c r="L317" s="2"/>
      <c r="M317" s="118"/>
      <c r="N317" s="118"/>
      <c r="O317" s="118"/>
      <c r="P317" s="118"/>
      <c r="Q317" s="118"/>
      <c r="R317" s="118"/>
      <c r="S317" s="2"/>
      <c r="T317" s="2"/>
      <c r="U317" s="2"/>
      <c r="V317" s="2"/>
      <c r="W317" s="2"/>
      <c r="X317" s="2"/>
      <c r="Y317" s="2"/>
      <c r="Z317" s="2"/>
      <c r="AA317" s="2"/>
      <c r="AB317" s="2"/>
      <c r="AD317" s="120"/>
      <c r="AE317" s="120"/>
      <c r="AF317" s="120"/>
      <c r="AG317" s="120"/>
    </row>
    <row r="318" spans="2:33" ht="15.75" customHeight="1" x14ac:dyDescent="0.25">
      <c r="B318" s="115"/>
      <c r="C318" s="116"/>
      <c r="D318" s="115"/>
      <c r="E318" s="115"/>
      <c r="F318" s="117"/>
      <c r="G318" s="2"/>
      <c r="H318" s="117"/>
      <c r="I318" s="117"/>
      <c r="J318" s="2"/>
      <c r="K318" s="117"/>
      <c r="L318" s="2"/>
      <c r="M318" s="118"/>
      <c r="N318" s="118"/>
      <c r="O318" s="118"/>
      <c r="P318" s="118"/>
      <c r="Q318" s="118"/>
      <c r="R318" s="118"/>
      <c r="S318" s="2"/>
      <c r="T318" s="2"/>
      <c r="U318" s="2"/>
      <c r="V318" s="2"/>
      <c r="W318" s="2"/>
      <c r="X318" s="2"/>
      <c r="Y318" s="2"/>
      <c r="Z318" s="2"/>
      <c r="AA318" s="2"/>
      <c r="AB318" s="2"/>
      <c r="AD318" s="120"/>
      <c r="AE318" s="120"/>
      <c r="AF318" s="120"/>
      <c r="AG318" s="120"/>
    </row>
    <row r="319" spans="2:33" ht="15.75" customHeight="1" x14ac:dyDescent="0.25">
      <c r="B319" s="115"/>
      <c r="C319" s="116"/>
      <c r="D319" s="115"/>
      <c r="E319" s="115"/>
      <c r="F319" s="117"/>
      <c r="G319" s="2"/>
      <c r="H319" s="117"/>
      <c r="I319" s="117"/>
      <c r="J319" s="2"/>
      <c r="K319" s="117"/>
      <c r="L319" s="2"/>
      <c r="M319" s="118"/>
      <c r="N319" s="118"/>
      <c r="O319" s="118"/>
      <c r="P319" s="118"/>
      <c r="Q319" s="118"/>
      <c r="R319" s="118"/>
      <c r="S319" s="2"/>
      <c r="T319" s="2"/>
      <c r="U319" s="2"/>
      <c r="V319" s="2"/>
      <c r="W319" s="2"/>
      <c r="X319" s="2"/>
      <c r="Y319" s="2"/>
      <c r="Z319" s="2"/>
      <c r="AA319" s="2"/>
      <c r="AB319" s="2"/>
      <c r="AD319" s="120"/>
      <c r="AE319" s="120"/>
      <c r="AF319" s="120"/>
      <c r="AG319" s="120"/>
    </row>
    <row r="320" spans="2:33" ht="15.75" customHeight="1" x14ac:dyDescent="0.25">
      <c r="B320" s="115"/>
      <c r="C320" s="116"/>
      <c r="D320" s="115"/>
      <c r="E320" s="115"/>
      <c r="F320" s="117"/>
      <c r="G320" s="2"/>
      <c r="H320" s="117"/>
      <c r="I320" s="117"/>
      <c r="J320" s="2"/>
      <c r="K320" s="117"/>
      <c r="L320" s="2"/>
      <c r="M320" s="118"/>
      <c r="N320" s="118"/>
      <c r="O320" s="118"/>
      <c r="P320" s="118"/>
      <c r="Q320" s="118"/>
      <c r="R320" s="118"/>
      <c r="S320" s="2"/>
      <c r="T320" s="2"/>
      <c r="U320" s="2"/>
      <c r="V320" s="2"/>
      <c r="W320" s="2"/>
      <c r="X320" s="2"/>
      <c r="Y320" s="2"/>
      <c r="Z320" s="2"/>
      <c r="AA320" s="2"/>
      <c r="AB320" s="2"/>
      <c r="AD320" s="120"/>
      <c r="AE320" s="120"/>
      <c r="AF320" s="120"/>
      <c r="AG320" s="120"/>
    </row>
    <row r="321" spans="2:33" ht="15.75" customHeight="1" x14ac:dyDescent="0.25">
      <c r="B321" s="115"/>
      <c r="C321" s="116"/>
      <c r="D321" s="115"/>
      <c r="E321" s="115"/>
      <c r="F321" s="117"/>
      <c r="G321" s="2"/>
      <c r="H321" s="117"/>
      <c r="I321" s="117"/>
      <c r="J321" s="2"/>
      <c r="K321" s="117"/>
      <c r="L321" s="2"/>
      <c r="M321" s="118"/>
      <c r="N321" s="118"/>
      <c r="O321" s="118"/>
      <c r="P321" s="118"/>
      <c r="Q321" s="118"/>
      <c r="R321" s="118"/>
      <c r="S321" s="2"/>
      <c r="T321" s="2"/>
      <c r="U321" s="2"/>
      <c r="V321" s="2"/>
      <c r="W321" s="2"/>
      <c r="X321" s="2"/>
      <c r="Y321" s="2"/>
      <c r="Z321" s="2"/>
      <c r="AA321" s="2"/>
      <c r="AB321" s="2"/>
      <c r="AD321" s="120"/>
      <c r="AE321" s="120"/>
      <c r="AF321" s="120"/>
      <c r="AG321" s="120"/>
    </row>
    <row r="322" spans="2:33" ht="15.75" customHeight="1" x14ac:dyDescent="0.25">
      <c r="B322" s="115"/>
      <c r="C322" s="116"/>
      <c r="D322" s="115"/>
      <c r="E322" s="115"/>
      <c r="F322" s="117"/>
      <c r="G322" s="2"/>
      <c r="H322" s="117"/>
      <c r="I322" s="117"/>
      <c r="J322" s="2"/>
      <c r="K322" s="117"/>
      <c r="L322" s="2"/>
      <c r="M322" s="118"/>
      <c r="N322" s="118"/>
      <c r="O322" s="118"/>
      <c r="P322" s="118"/>
      <c r="Q322" s="118"/>
      <c r="R322" s="118"/>
      <c r="S322" s="2"/>
      <c r="T322" s="2"/>
      <c r="U322" s="2"/>
      <c r="V322" s="2"/>
      <c r="W322" s="2"/>
      <c r="X322" s="2"/>
      <c r="Y322" s="2"/>
      <c r="Z322" s="2"/>
      <c r="AA322" s="2"/>
      <c r="AB322" s="2"/>
      <c r="AD322" s="120"/>
      <c r="AE322" s="120"/>
      <c r="AF322" s="120"/>
      <c r="AG322" s="120"/>
    </row>
    <row r="323" spans="2:33" ht="15.75" customHeight="1" x14ac:dyDescent="0.25">
      <c r="B323" s="115"/>
      <c r="C323" s="116"/>
      <c r="D323" s="115"/>
      <c r="E323" s="115"/>
      <c r="F323" s="117"/>
      <c r="G323" s="2"/>
      <c r="H323" s="117"/>
      <c r="I323" s="117"/>
      <c r="J323" s="2"/>
      <c r="K323" s="117"/>
      <c r="L323" s="2"/>
      <c r="M323" s="118"/>
      <c r="N323" s="118"/>
      <c r="O323" s="118"/>
      <c r="P323" s="118"/>
      <c r="Q323" s="118"/>
      <c r="R323" s="118"/>
      <c r="S323" s="2"/>
      <c r="T323" s="2"/>
      <c r="U323" s="2"/>
      <c r="V323" s="2"/>
      <c r="W323" s="2"/>
      <c r="X323" s="2"/>
      <c r="Y323" s="2"/>
      <c r="Z323" s="2"/>
      <c r="AA323" s="2"/>
      <c r="AB323" s="2"/>
      <c r="AD323" s="120"/>
      <c r="AE323" s="120"/>
      <c r="AF323" s="120"/>
      <c r="AG323" s="120"/>
    </row>
    <row r="324" spans="2:33" ht="15.75" customHeight="1" x14ac:dyDescent="0.25">
      <c r="B324" s="115"/>
      <c r="C324" s="116"/>
      <c r="D324" s="115"/>
      <c r="E324" s="115"/>
      <c r="F324" s="117"/>
      <c r="G324" s="2"/>
      <c r="H324" s="117"/>
      <c r="I324" s="117"/>
      <c r="J324" s="2"/>
      <c r="K324" s="117"/>
      <c r="L324" s="2"/>
      <c r="M324" s="118"/>
      <c r="N324" s="118"/>
      <c r="O324" s="118"/>
      <c r="P324" s="118"/>
      <c r="Q324" s="118"/>
      <c r="R324" s="118"/>
      <c r="S324" s="2"/>
      <c r="T324" s="2"/>
      <c r="U324" s="2"/>
      <c r="V324" s="2"/>
      <c r="W324" s="2"/>
      <c r="X324" s="2"/>
      <c r="Y324" s="2"/>
      <c r="Z324" s="2"/>
      <c r="AA324" s="2"/>
      <c r="AB324" s="2"/>
      <c r="AD324" s="120"/>
      <c r="AE324" s="120"/>
      <c r="AF324" s="120"/>
      <c r="AG324" s="120"/>
    </row>
    <row r="325" spans="2:33" ht="15.75" customHeight="1" x14ac:dyDescent="0.25">
      <c r="B325" s="115"/>
      <c r="C325" s="116"/>
      <c r="D325" s="115"/>
      <c r="E325" s="115"/>
      <c r="F325" s="117"/>
      <c r="G325" s="2"/>
      <c r="H325" s="117"/>
      <c r="I325" s="117"/>
      <c r="J325" s="2"/>
      <c r="K325" s="117"/>
      <c r="L325" s="2"/>
      <c r="M325" s="118"/>
      <c r="N325" s="118"/>
      <c r="O325" s="118"/>
      <c r="P325" s="118"/>
      <c r="Q325" s="118"/>
      <c r="R325" s="118"/>
      <c r="S325" s="2"/>
      <c r="T325" s="2"/>
      <c r="U325" s="2"/>
      <c r="V325" s="2"/>
      <c r="W325" s="2"/>
      <c r="X325" s="2"/>
      <c r="Y325" s="2"/>
      <c r="Z325" s="2"/>
      <c r="AA325" s="2"/>
      <c r="AB325" s="2"/>
      <c r="AD325" s="120"/>
      <c r="AE325" s="120"/>
      <c r="AF325" s="120"/>
      <c r="AG325" s="120"/>
    </row>
    <row r="326" spans="2:33" ht="15.75" customHeight="1" x14ac:dyDescent="0.25">
      <c r="B326" s="115"/>
      <c r="C326" s="116"/>
      <c r="D326" s="115"/>
      <c r="E326" s="115"/>
      <c r="F326" s="117"/>
      <c r="G326" s="2"/>
      <c r="H326" s="117"/>
      <c r="I326" s="117"/>
      <c r="J326" s="2"/>
      <c r="K326" s="117"/>
      <c r="L326" s="2"/>
      <c r="M326" s="118"/>
      <c r="N326" s="118"/>
      <c r="O326" s="118"/>
      <c r="P326" s="118"/>
      <c r="Q326" s="118"/>
      <c r="R326" s="118"/>
      <c r="S326" s="2"/>
      <c r="T326" s="2"/>
      <c r="U326" s="2"/>
      <c r="V326" s="2"/>
      <c r="W326" s="2"/>
      <c r="X326" s="2"/>
      <c r="Y326" s="2"/>
      <c r="Z326" s="2"/>
      <c r="AA326" s="2"/>
      <c r="AB326" s="2"/>
      <c r="AD326" s="120"/>
      <c r="AE326" s="120"/>
      <c r="AF326" s="120"/>
      <c r="AG326" s="120"/>
    </row>
    <row r="327" spans="2:33" ht="15.75" customHeight="1" x14ac:dyDescent="0.25">
      <c r="B327" s="115"/>
      <c r="C327" s="116"/>
      <c r="D327" s="115"/>
      <c r="E327" s="115"/>
      <c r="F327" s="117"/>
      <c r="G327" s="2"/>
      <c r="H327" s="117"/>
      <c r="I327" s="117"/>
      <c r="J327" s="2"/>
      <c r="K327" s="117"/>
      <c r="L327" s="2"/>
      <c r="M327" s="118"/>
      <c r="N327" s="118"/>
      <c r="O327" s="118"/>
      <c r="P327" s="118"/>
      <c r="Q327" s="118"/>
      <c r="R327" s="118"/>
      <c r="S327" s="2"/>
      <c r="T327" s="2"/>
      <c r="U327" s="2"/>
      <c r="V327" s="2"/>
      <c r="W327" s="2"/>
      <c r="X327" s="2"/>
      <c r="Y327" s="2"/>
      <c r="Z327" s="2"/>
      <c r="AA327" s="2"/>
      <c r="AB327" s="2"/>
      <c r="AD327" s="120"/>
      <c r="AE327" s="120"/>
      <c r="AF327" s="120"/>
      <c r="AG327" s="120"/>
    </row>
    <row r="328" spans="2:33" ht="15.75" customHeight="1" x14ac:dyDescent="0.25">
      <c r="B328" s="115"/>
      <c r="C328" s="116"/>
      <c r="D328" s="115"/>
      <c r="E328" s="115"/>
      <c r="F328" s="117"/>
      <c r="G328" s="2"/>
      <c r="H328" s="117"/>
      <c r="I328" s="117"/>
      <c r="J328" s="2"/>
      <c r="K328" s="117"/>
      <c r="L328" s="2"/>
      <c r="M328" s="118"/>
      <c r="N328" s="118"/>
      <c r="O328" s="118"/>
      <c r="P328" s="118"/>
      <c r="Q328" s="118"/>
      <c r="R328" s="118"/>
      <c r="S328" s="2"/>
      <c r="T328" s="2"/>
      <c r="U328" s="2"/>
      <c r="V328" s="2"/>
      <c r="W328" s="2"/>
      <c r="X328" s="2"/>
      <c r="Y328" s="2"/>
      <c r="Z328" s="2"/>
      <c r="AA328" s="2"/>
      <c r="AB328" s="2"/>
      <c r="AD328" s="120"/>
      <c r="AE328" s="120"/>
      <c r="AF328" s="120"/>
      <c r="AG328" s="120"/>
    </row>
    <row r="329" spans="2:33" ht="15.75" customHeight="1" x14ac:dyDescent="0.25">
      <c r="B329" s="115"/>
      <c r="C329" s="116"/>
      <c r="D329" s="115"/>
      <c r="E329" s="115"/>
      <c r="F329" s="117"/>
      <c r="G329" s="2"/>
      <c r="H329" s="117"/>
      <c r="I329" s="117"/>
      <c r="J329" s="2"/>
      <c r="K329" s="117"/>
      <c r="L329" s="2"/>
      <c r="M329" s="118"/>
      <c r="N329" s="118"/>
      <c r="O329" s="118"/>
      <c r="P329" s="118"/>
      <c r="Q329" s="118"/>
      <c r="R329" s="118"/>
      <c r="S329" s="2"/>
      <c r="T329" s="2"/>
      <c r="U329" s="2"/>
      <c r="V329" s="2"/>
      <c r="W329" s="2"/>
      <c r="X329" s="2"/>
      <c r="Y329" s="2"/>
      <c r="Z329" s="2"/>
      <c r="AA329" s="2"/>
      <c r="AB329" s="2"/>
      <c r="AD329" s="120"/>
      <c r="AE329" s="120"/>
      <c r="AF329" s="120"/>
      <c r="AG329" s="120"/>
    </row>
    <row r="330" spans="2:33" ht="15.75" customHeight="1" x14ac:dyDescent="0.25">
      <c r="B330" s="115"/>
      <c r="C330" s="116"/>
      <c r="D330" s="115"/>
      <c r="E330" s="115"/>
      <c r="F330" s="117"/>
      <c r="G330" s="2"/>
      <c r="H330" s="117"/>
      <c r="I330" s="117"/>
      <c r="J330" s="2"/>
      <c r="K330" s="117"/>
      <c r="L330" s="2"/>
      <c r="M330" s="118"/>
      <c r="N330" s="118"/>
      <c r="O330" s="118"/>
      <c r="P330" s="118"/>
      <c r="Q330" s="118"/>
      <c r="R330" s="118"/>
      <c r="S330" s="2"/>
      <c r="T330" s="2"/>
      <c r="U330" s="2"/>
      <c r="V330" s="2"/>
      <c r="W330" s="2"/>
      <c r="X330" s="2"/>
      <c r="Y330" s="2"/>
      <c r="Z330" s="2"/>
      <c r="AA330" s="2"/>
      <c r="AB330" s="2"/>
      <c r="AD330" s="120"/>
      <c r="AE330" s="120"/>
      <c r="AF330" s="120"/>
      <c r="AG330" s="120"/>
    </row>
    <row r="331" spans="2:33" ht="15.75" customHeight="1" x14ac:dyDescent="0.25">
      <c r="B331" s="115"/>
      <c r="C331" s="116"/>
      <c r="D331" s="115"/>
      <c r="E331" s="115"/>
      <c r="F331" s="117"/>
      <c r="G331" s="2"/>
      <c r="H331" s="117"/>
      <c r="I331" s="117"/>
      <c r="J331" s="2"/>
      <c r="K331" s="117"/>
      <c r="L331" s="2"/>
      <c r="M331" s="118"/>
      <c r="N331" s="118"/>
      <c r="O331" s="118"/>
      <c r="P331" s="118"/>
      <c r="Q331" s="118"/>
      <c r="R331" s="118"/>
      <c r="S331" s="2"/>
      <c r="T331" s="2"/>
      <c r="U331" s="2"/>
      <c r="V331" s="2"/>
      <c r="W331" s="2"/>
      <c r="X331" s="2"/>
      <c r="Y331" s="2"/>
      <c r="Z331" s="2"/>
      <c r="AA331" s="2"/>
      <c r="AB331" s="2"/>
      <c r="AD331" s="120"/>
      <c r="AE331" s="120"/>
      <c r="AF331" s="120"/>
      <c r="AG331" s="120"/>
    </row>
    <row r="332" spans="2:33" ht="15.75" customHeight="1" x14ac:dyDescent="0.25">
      <c r="B332" s="115"/>
      <c r="C332" s="116"/>
      <c r="D332" s="115"/>
      <c r="E332" s="115"/>
      <c r="F332" s="117"/>
      <c r="G332" s="2"/>
      <c r="H332" s="117"/>
      <c r="I332" s="117"/>
      <c r="J332" s="2"/>
      <c r="K332" s="117"/>
      <c r="L332" s="2"/>
      <c r="M332" s="118"/>
      <c r="N332" s="118"/>
      <c r="O332" s="118"/>
      <c r="P332" s="118"/>
      <c r="Q332" s="118"/>
      <c r="R332" s="118"/>
      <c r="S332" s="2"/>
      <c r="T332" s="2"/>
      <c r="U332" s="2"/>
      <c r="V332" s="2"/>
      <c r="W332" s="2"/>
      <c r="X332" s="2"/>
      <c r="Y332" s="2"/>
      <c r="Z332" s="2"/>
      <c r="AA332" s="2"/>
      <c r="AB332" s="2"/>
      <c r="AD332" s="120"/>
      <c r="AE332" s="120"/>
      <c r="AF332" s="120"/>
      <c r="AG332" s="120"/>
    </row>
    <row r="333" spans="2:33" ht="15.75" customHeight="1" x14ac:dyDescent="0.25">
      <c r="B333" s="115"/>
      <c r="C333" s="116"/>
      <c r="D333" s="115"/>
      <c r="E333" s="115"/>
      <c r="F333" s="117"/>
      <c r="G333" s="2"/>
      <c r="H333" s="117"/>
      <c r="I333" s="117"/>
      <c r="J333" s="2"/>
      <c r="K333" s="117"/>
      <c r="L333" s="2"/>
      <c r="M333" s="118"/>
      <c r="N333" s="118"/>
      <c r="O333" s="118"/>
      <c r="P333" s="118"/>
      <c r="Q333" s="118"/>
      <c r="R333" s="118"/>
      <c r="S333" s="2"/>
      <c r="T333" s="2"/>
      <c r="U333" s="2"/>
      <c r="V333" s="2"/>
      <c r="W333" s="2"/>
      <c r="X333" s="2"/>
      <c r="Y333" s="2"/>
      <c r="Z333" s="2"/>
      <c r="AA333" s="2"/>
      <c r="AB333" s="2"/>
      <c r="AD333" s="120"/>
      <c r="AE333" s="120"/>
      <c r="AF333" s="120"/>
      <c r="AG333" s="120"/>
    </row>
    <row r="334" spans="2:33" ht="15.75" customHeight="1" x14ac:dyDescent="0.25">
      <c r="B334" s="115"/>
      <c r="C334" s="116"/>
      <c r="D334" s="115"/>
      <c r="E334" s="115"/>
      <c r="F334" s="117"/>
      <c r="G334" s="2"/>
      <c r="H334" s="117"/>
      <c r="I334" s="117"/>
      <c r="J334" s="2"/>
      <c r="K334" s="117"/>
      <c r="L334" s="2"/>
      <c r="M334" s="118"/>
      <c r="N334" s="118"/>
      <c r="O334" s="118"/>
      <c r="P334" s="118"/>
      <c r="Q334" s="118"/>
      <c r="R334" s="118"/>
      <c r="S334" s="2"/>
      <c r="T334" s="2"/>
      <c r="U334" s="2"/>
      <c r="V334" s="2"/>
      <c r="W334" s="2"/>
      <c r="X334" s="2"/>
      <c r="Y334" s="2"/>
      <c r="Z334" s="2"/>
      <c r="AA334" s="2"/>
      <c r="AB334" s="2"/>
      <c r="AD334" s="120"/>
      <c r="AE334" s="120"/>
      <c r="AF334" s="120"/>
      <c r="AG334" s="120"/>
    </row>
    <row r="335" spans="2:33" ht="15.75" customHeight="1" x14ac:dyDescent="0.25">
      <c r="B335" s="115"/>
      <c r="C335" s="116"/>
      <c r="D335" s="115"/>
      <c r="E335" s="115"/>
      <c r="F335" s="117"/>
      <c r="G335" s="2"/>
      <c r="H335" s="117"/>
      <c r="I335" s="117"/>
      <c r="J335" s="2"/>
      <c r="K335" s="117"/>
      <c r="L335" s="2"/>
      <c r="M335" s="118"/>
      <c r="N335" s="118"/>
      <c r="O335" s="118"/>
      <c r="P335" s="118"/>
      <c r="Q335" s="118"/>
      <c r="R335" s="118"/>
      <c r="S335" s="2"/>
      <c r="T335" s="2"/>
      <c r="U335" s="2"/>
      <c r="V335" s="2"/>
      <c r="W335" s="2"/>
      <c r="X335" s="2"/>
      <c r="Y335" s="2"/>
      <c r="Z335" s="2"/>
      <c r="AA335" s="2"/>
      <c r="AB335" s="2"/>
      <c r="AD335" s="120"/>
      <c r="AE335" s="120"/>
      <c r="AF335" s="120"/>
      <c r="AG335" s="120"/>
    </row>
    <row r="336" spans="2:33" ht="15.75" customHeight="1" x14ac:dyDescent="0.25">
      <c r="B336" s="115"/>
      <c r="C336" s="116"/>
      <c r="D336" s="115"/>
      <c r="E336" s="115"/>
      <c r="F336" s="117"/>
      <c r="G336" s="2"/>
      <c r="H336" s="117"/>
      <c r="I336" s="117"/>
      <c r="J336" s="2"/>
      <c r="K336" s="117"/>
      <c r="L336" s="2"/>
      <c r="M336" s="118"/>
      <c r="N336" s="118"/>
      <c r="O336" s="118"/>
      <c r="P336" s="118"/>
      <c r="Q336" s="118"/>
      <c r="R336" s="118"/>
      <c r="S336" s="2"/>
      <c r="T336" s="2"/>
      <c r="U336" s="2"/>
      <c r="V336" s="2"/>
      <c r="W336" s="2"/>
      <c r="X336" s="2"/>
      <c r="Y336" s="2"/>
      <c r="Z336" s="2"/>
      <c r="AA336" s="2"/>
      <c r="AB336" s="2"/>
      <c r="AD336" s="120"/>
      <c r="AE336" s="120"/>
      <c r="AF336" s="120"/>
      <c r="AG336" s="120"/>
    </row>
    <row r="337" spans="2:33" ht="15.75" customHeight="1" x14ac:dyDescent="0.25">
      <c r="B337" s="115"/>
      <c r="C337" s="116"/>
      <c r="D337" s="115"/>
      <c r="E337" s="115"/>
      <c r="F337" s="117"/>
      <c r="G337" s="2"/>
      <c r="H337" s="117"/>
      <c r="I337" s="117"/>
      <c r="J337" s="2"/>
      <c r="K337" s="117"/>
      <c r="L337" s="2"/>
      <c r="M337" s="118"/>
      <c r="N337" s="118"/>
      <c r="O337" s="118"/>
      <c r="P337" s="118"/>
      <c r="Q337" s="118"/>
      <c r="R337" s="118"/>
      <c r="S337" s="2"/>
      <c r="T337" s="2"/>
      <c r="U337" s="2"/>
      <c r="V337" s="2"/>
      <c r="W337" s="2"/>
      <c r="X337" s="2"/>
      <c r="Y337" s="2"/>
      <c r="Z337" s="2"/>
      <c r="AA337" s="2"/>
      <c r="AB337" s="2"/>
      <c r="AD337" s="120"/>
      <c r="AE337" s="120"/>
      <c r="AF337" s="120"/>
      <c r="AG337" s="120"/>
    </row>
    <row r="338" spans="2:33" ht="15.75" customHeight="1" x14ac:dyDescent="0.25">
      <c r="B338" s="115"/>
      <c r="C338" s="116"/>
      <c r="D338" s="115"/>
      <c r="E338" s="115"/>
      <c r="F338" s="117"/>
      <c r="G338" s="2"/>
      <c r="H338" s="117"/>
      <c r="I338" s="117"/>
      <c r="J338" s="2"/>
      <c r="K338" s="117"/>
      <c r="L338" s="2"/>
      <c r="M338" s="118"/>
      <c r="N338" s="118"/>
      <c r="O338" s="118"/>
      <c r="P338" s="118"/>
      <c r="Q338" s="118"/>
      <c r="R338" s="118"/>
      <c r="S338" s="2"/>
      <c r="T338" s="2"/>
      <c r="U338" s="2"/>
      <c r="V338" s="2"/>
      <c r="W338" s="2"/>
      <c r="X338" s="2"/>
      <c r="Y338" s="2"/>
      <c r="Z338" s="2"/>
      <c r="AA338" s="2"/>
      <c r="AB338" s="2"/>
      <c r="AD338" s="120"/>
      <c r="AE338" s="120"/>
      <c r="AF338" s="120"/>
      <c r="AG338" s="120"/>
    </row>
    <row r="339" spans="2:33" ht="15.75" customHeight="1" x14ac:dyDescent="0.25">
      <c r="B339" s="115"/>
      <c r="C339" s="116"/>
      <c r="D339" s="115"/>
      <c r="E339" s="115"/>
      <c r="F339" s="117"/>
      <c r="G339" s="2"/>
      <c r="H339" s="117"/>
      <c r="I339" s="117"/>
      <c r="J339" s="2"/>
      <c r="K339" s="117"/>
      <c r="L339" s="2"/>
      <c r="M339" s="118"/>
      <c r="N339" s="118"/>
      <c r="O339" s="118"/>
      <c r="P339" s="118"/>
      <c r="Q339" s="118"/>
      <c r="R339" s="118"/>
      <c r="S339" s="2"/>
      <c r="T339" s="2"/>
      <c r="U339" s="2"/>
      <c r="V339" s="2"/>
      <c r="W339" s="2"/>
      <c r="X339" s="2"/>
      <c r="Y339" s="2"/>
      <c r="Z339" s="2"/>
      <c r="AA339" s="2"/>
      <c r="AB339" s="2"/>
      <c r="AD339" s="120"/>
      <c r="AE339" s="120"/>
      <c r="AF339" s="120"/>
      <c r="AG339" s="120"/>
    </row>
    <row r="340" spans="2:33" ht="15.75" customHeight="1" x14ac:dyDescent="0.25">
      <c r="B340" s="115"/>
      <c r="C340" s="116"/>
      <c r="D340" s="115"/>
      <c r="E340" s="115"/>
      <c r="F340" s="117"/>
      <c r="G340" s="2"/>
      <c r="H340" s="117"/>
      <c r="I340" s="117"/>
      <c r="J340" s="2"/>
      <c r="K340" s="117"/>
      <c r="L340" s="2"/>
      <c r="M340" s="118"/>
      <c r="N340" s="118"/>
      <c r="O340" s="118"/>
      <c r="P340" s="118"/>
      <c r="Q340" s="118"/>
      <c r="R340" s="118"/>
      <c r="S340" s="2"/>
      <c r="T340" s="2"/>
      <c r="U340" s="2"/>
      <c r="V340" s="2"/>
      <c r="W340" s="2"/>
      <c r="X340" s="2"/>
      <c r="Y340" s="2"/>
      <c r="Z340" s="2"/>
      <c r="AA340" s="2"/>
      <c r="AB340" s="2"/>
      <c r="AD340" s="120"/>
      <c r="AE340" s="120"/>
      <c r="AF340" s="120"/>
      <c r="AG340" s="120"/>
    </row>
    <row r="341" spans="2:33" ht="15.75" customHeight="1" x14ac:dyDescent="0.25">
      <c r="B341" s="115"/>
      <c r="C341" s="116"/>
      <c r="D341" s="115"/>
      <c r="E341" s="115"/>
      <c r="F341" s="117"/>
      <c r="G341" s="2"/>
      <c r="H341" s="117"/>
      <c r="I341" s="117"/>
      <c r="J341" s="2"/>
      <c r="K341" s="117"/>
      <c r="L341" s="2"/>
      <c r="M341" s="118"/>
      <c r="N341" s="118"/>
      <c r="O341" s="118"/>
      <c r="P341" s="118"/>
      <c r="Q341" s="118"/>
      <c r="R341" s="118"/>
      <c r="S341" s="2"/>
      <c r="T341" s="2"/>
      <c r="U341" s="2"/>
      <c r="V341" s="2"/>
      <c r="W341" s="2"/>
      <c r="X341" s="2"/>
      <c r="Y341" s="2"/>
      <c r="Z341" s="2"/>
      <c r="AA341" s="2"/>
      <c r="AB341" s="2"/>
      <c r="AD341" s="120"/>
      <c r="AE341" s="120"/>
      <c r="AF341" s="120"/>
      <c r="AG341" s="120"/>
    </row>
    <row r="342" spans="2:33" ht="15.75" customHeight="1" x14ac:dyDescent="0.25">
      <c r="B342" s="115"/>
      <c r="C342" s="116"/>
      <c r="D342" s="115"/>
      <c r="E342" s="115"/>
      <c r="F342" s="117"/>
      <c r="G342" s="2"/>
      <c r="H342" s="117"/>
      <c r="I342" s="117"/>
      <c r="J342" s="2"/>
      <c r="K342" s="117"/>
      <c r="L342" s="2"/>
      <c r="M342" s="118"/>
      <c r="N342" s="118"/>
      <c r="O342" s="118"/>
      <c r="P342" s="118"/>
      <c r="Q342" s="118"/>
      <c r="R342" s="118"/>
      <c r="S342" s="2"/>
      <c r="T342" s="2"/>
      <c r="U342" s="2"/>
      <c r="V342" s="2"/>
      <c r="W342" s="2"/>
      <c r="X342" s="2"/>
      <c r="Y342" s="2"/>
      <c r="Z342" s="2"/>
      <c r="AA342" s="2"/>
      <c r="AB342" s="2"/>
      <c r="AD342" s="120"/>
      <c r="AE342" s="120"/>
      <c r="AF342" s="120"/>
      <c r="AG342" s="120"/>
    </row>
    <row r="343" spans="2:33" ht="15.75" customHeight="1" x14ac:dyDescent="0.25">
      <c r="B343" s="115"/>
      <c r="C343" s="116"/>
      <c r="D343" s="115"/>
      <c r="E343" s="115"/>
      <c r="F343" s="117"/>
      <c r="G343" s="2"/>
      <c r="H343" s="117"/>
      <c r="I343" s="117"/>
      <c r="J343" s="2"/>
      <c r="K343" s="117"/>
      <c r="L343" s="2"/>
      <c r="M343" s="118"/>
      <c r="N343" s="118"/>
      <c r="O343" s="118"/>
      <c r="P343" s="118"/>
      <c r="Q343" s="118"/>
      <c r="R343" s="118"/>
      <c r="S343" s="2"/>
      <c r="T343" s="2"/>
      <c r="U343" s="2"/>
      <c r="V343" s="2"/>
      <c r="W343" s="2"/>
      <c r="X343" s="2"/>
      <c r="Y343" s="2"/>
      <c r="Z343" s="2"/>
      <c r="AA343" s="2"/>
      <c r="AB343" s="2"/>
      <c r="AD343" s="120"/>
      <c r="AE343" s="120"/>
      <c r="AF343" s="120"/>
      <c r="AG343" s="120"/>
    </row>
    <row r="344" spans="2:33" ht="15.75" customHeight="1" x14ac:dyDescent="0.25">
      <c r="B344" s="115"/>
      <c r="C344" s="116"/>
      <c r="D344" s="115"/>
      <c r="E344" s="115"/>
      <c r="F344" s="117"/>
      <c r="G344" s="2"/>
      <c r="H344" s="117"/>
      <c r="I344" s="117"/>
      <c r="J344" s="2"/>
      <c r="K344" s="117"/>
      <c r="L344" s="2"/>
      <c r="M344" s="118"/>
      <c r="N344" s="118"/>
      <c r="O344" s="118"/>
      <c r="P344" s="118"/>
      <c r="Q344" s="118"/>
      <c r="R344" s="118"/>
      <c r="S344" s="2"/>
      <c r="T344" s="2"/>
      <c r="U344" s="2"/>
      <c r="V344" s="2"/>
      <c r="W344" s="2"/>
      <c r="X344" s="2"/>
      <c r="Y344" s="2"/>
      <c r="Z344" s="2"/>
      <c r="AA344" s="2"/>
      <c r="AB344" s="2"/>
      <c r="AD344" s="120"/>
      <c r="AE344" s="120"/>
      <c r="AF344" s="120"/>
      <c r="AG344" s="120"/>
    </row>
    <row r="345" spans="2:33" ht="15.75" customHeight="1" x14ac:dyDescent="0.25">
      <c r="B345" s="115"/>
      <c r="C345" s="116"/>
      <c r="D345" s="115"/>
      <c r="E345" s="115"/>
      <c r="F345" s="117"/>
      <c r="G345" s="2"/>
      <c r="H345" s="117"/>
      <c r="I345" s="117"/>
      <c r="J345" s="2"/>
      <c r="K345" s="117"/>
      <c r="L345" s="2"/>
      <c r="M345" s="118"/>
      <c r="N345" s="118"/>
      <c r="O345" s="118"/>
      <c r="P345" s="118"/>
      <c r="Q345" s="118"/>
      <c r="R345" s="118"/>
      <c r="S345" s="2"/>
      <c r="T345" s="2"/>
      <c r="U345" s="2"/>
      <c r="V345" s="2"/>
      <c r="W345" s="2"/>
      <c r="X345" s="2"/>
      <c r="Y345" s="2"/>
      <c r="Z345" s="2"/>
      <c r="AA345" s="2"/>
      <c r="AB345" s="2"/>
      <c r="AD345" s="120"/>
      <c r="AE345" s="120"/>
      <c r="AF345" s="120"/>
      <c r="AG345" s="120"/>
    </row>
    <row r="346" spans="2:33" ht="15.75" customHeight="1" x14ac:dyDescent="0.25">
      <c r="B346" s="115"/>
      <c r="C346" s="116"/>
      <c r="D346" s="115"/>
      <c r="E346" s="115"/>
      <c r="F346" s="117"/>
      <c r="G346" s="2"/>
      <c r="H346" s="117"/>
      <c r="I346" s="117"/>
      <c r="J346" s="2"/>
      <c r="K346" s="117"/>
      <c r="L346" s="2"/>
      <c r="M346" s="118"/>
      <c r="N346" s="118"/>
      <c r="O346" s="118"/>
      <c r="P346" s="118"/>
      <c r="Q346" s="118"/>
      <c r="R346" s="118"/>
      <c r="S346" s="2"/>
      <c r="T346" s="2"/>
      <c r="U346" s="2"/>
      <c r="V346" s="2"/>
      <c r="W346" s="2"/>
      <c r="X346" s="2"/>
      <c r="Y346" s="2"/>
      <c r="Z346" s="2"/>
      <c r="AA346" s="2"/>
      <c r="AB346" s="2"/>
      <c r="AD346" s="120"/>
      <c r="AE346" s="120"/>
      <c r="AF346" s="120"/>
      <c r="AG346" s="120"/>
    </row>
    <row r="347" spans="2:33" ht="15.75" customHeight="1" x14ac:dyDescent="0.25">
      <c r="B347" s="115"/>
      <c r="C347" s="116"/>
      <c r="D347" s="115"/>
      <c r="E347" s="115"/>
      <c r="F347" s="117"/>
      <c r="G347" s="2"/>
      <c r="H347" s="117"/>
      <c r="I347" s="117"/>
      <c r="J347" s="2"/>
      <c r="K347" s="117"/>
      <c r="L347" s="2"/>
      <c r="M347" s="118"/>
      <c r="N347" s="118"/>
      <c r="O347" s="118"/>
      <c r="P347" s="118"/>
      <c r="Q347" s="118"/>
      <c r="R347" s="118"/>
      <c r="S347" s="2"/>
      <c r="T347" s="2"/>
      <c r="U347" s="2"/>
      <c r="V347" s="2"/>
      <c r="W347" s="2"/>
      <c r="X347" s="2"/>
      <c r="Y347" s="2"/>
      <c r="Z347" s="2"/>
      <c r="AA347" s="2"/>
      <c r="AB347" s="2"/>
      <c r="AD347" s="120"/>
      <c r="AE347" s="120"/>
      <c r="AF347" s="120"/>
      <c r="AG347" s="120"/>
    </row>
    <row r="348" spans="2:33" ht="15.75" customHeight="1" x14ac:dyDescent="0.25">
      <c r="B348" s="115"/>
      <c r="C348" s="116"/>
      <c r="D348" s="115"/>
      <c r="E348" s="115"/>
      <c r="F348" s="117"/>
      <c r="G348" s="2"/>
      <c r="H348" s="117"/>
      <c r="I348" s="117"/>
      <c r="J348" s="2"/>
      <c r="K348" s="117"/>
      <c r="L348" s="2"/>
      <c r="M348" s="118"/>
      <c r="N348" s="118"/>
      <c r="O348" s="118"/>
      <c r="P348" s="118"/>
      <c r="Q348" s="118"/>
      <c r="R348" s="118"/>
      <c r="S348" s="2"/>
      <c r="T348" s="2"/>
      <c r="U348" s="2"/>
      <c r="V348" s="2"/>
      <c r="W348" s="2"/>
      <c r="X348" s="2"/>
      <c r="Y348" s="2"/>
      <c r="Z348" s="2"/>
      <c r="AA348" s="2"/>
      <c r="AB348" s="2"/>
      <c r="AD348" s="120"/>
      <c r="AE348" s="120"/>
      <c r="AF348" s="120"/>
      <c r="AG348" s="120"/>
    </row>
    <row r="349" spans="2:33" ht="15.75" customHeight="1" x14ac:dyDescent="0.25">
      <c r="B349" s="115"/>
      <c r="C349" s="116"/>
      <c r="D349" s="115"/>
      <c r="E349" s="115"/>
      <c r="F349" s="117"/>
      <c r="G349" s="2"/>
      <c r="H349" s="117"/>
      <c r="I349" s="117"/>
      <c r="J349" s="2"/>
      <c r="K349" s="117"/>
      <c r="L349" s="2"/>
      <c r="M349" s="118"/>
      <c r="N349" s="118"/>
      <c r="O349" s="118"/>
      <c r="P349" s="118"/>
      <c r="Q349" s="118"/>
      <c r="R349" s="118"/>
      <c r="S349" s="2"/>
      <c r="T349" s="2"/>
      <c r="U349" s="2"/>
      <c r="V349" s="2"/>
      <c r="W349" s="2"/>
      <c r="X349" s="2"/>
      <c r="Y349" s="2"/>
      <c r="Z349" s="2"/>
      <c r="AA349" s="2"/>
      <c r="AB349" s="2"/>
      <c r="AD349" s="120"/>
      <c r="AE349" s="120"/>
      <c r="AF349" s="120"/>
      <c r="AG349" s="120"/>
    </row>
    <row r="350" spans="2:33" ht="15.75" customHeight="1" x14ac:dyDescent="0.25">
      <c r="B350" s="115"/>
      <c r="C350" s="116"/>
      <c r="D350" s="115"/>
      <c r="E350" s="115"/>
      <c r="F350" s="117"/>
      <c r="G350" s="2"/>
      <c r="H350" s="117"/>
      <c r="I350" s="117"/>
      <c r="J350" s="2"/>
      <c r="K350" s="117"/>
      <c r="L350" s="2"/>
      <c r="M350" s="118"/>
      <c r="N350" s="118"/>
      <c r="O350" s="118"/>
      <c r="P350" s="118"/>
      <c r="Q350" s="118"/>
      <c r="R350" s="118"/>
      <c r="S350" s="2"/>
      <c r="T350" s="2"/>
      <c r="U350" s="2"/>
      <c r="V350" s="2"/>
      <c r="W350" s="2"/>
      <c r="X350" s="2"/>
      <c r="Y350" s="2"/>
      <c r="Z350" s="2"/>
      <c r="AA350" s="2"/>
      <c r="AB350" s="2"/>
      <c r="AD350" s="120"/>
      <c r="AE350" s="120"/>
      <c r="AF350" s="120"/>
      <c r="AG350" s="120"/>
    </row>
    <row r="351" spans="2:33" ht="15.75" customHeight="1" x14ac:dyDescent="0.25">
      <c r="B351" s="115"/>
      <c r="C351" s="116"/>
      <c r="D351" s="115"/>
      <c r="E351" s="115"/>
      <c r="F351" s="117"/>
      <c r="G351" s="2"/>
      <c r="H351" s="117"/>
      <c r="I351" s="117"/>
      <c r="J351" s="2"/>
      <c r="K351" s="117"/>
      <c r="L351" s="2"/>
      <c r="M351" s="118"/>
      <c r="N351" s="118"/>
      <c r="O351" s="118"/>
      <c r="P351" s="118"/>
      <c r="Q351" s="118"/>
      <c r="R351" s="118"/>
      <c r="S351" s="2"/>
      <c r="T351" s="2"/>
      <c r="U351" s="2"/>
      <c r="V351" s="2"/>
      <c r="W351" s="2"/>
      <c r="X351" s="2"/>
      <c r="Y351" s="2"/>
      <c r="Z351" s="2"/>
      <c r="AA351" s="2"/>
      <c r="AB351" s="2"/>
      <c r="AD351" s="120"/>
      <c r="AE351" s="120"/>
      <c r="AF351" s="120"/>
      <c r="AG351" s="120"/>
    </row>
    <row r="352" spans="2:33" ht="15.75" customHeight="1" x14ac:dyDescent="0.25">
      <c r="B352" s="115"/>
      <c r="C352" s="116"/>
      <c r="D352" s="115"/>
      <c r="E352" s="115"/>
      <c r="F352" s="117"/>
      <c r="G352" s="2"/>
      <c r="H352" s="117"/>
      <c r="I352" s="117"/>
      <c r="J352" s="2"/>
      <c r="K352" s="117"/>
      <c r="L352" s="2"/>
      <c r="M352" s="118"/>
      <c r="N352" s="118"/>
      <c r="O352" s="118"/>
      <c r="P352" s="118"/>
      <c r="Q352" s="118"/>
      <c r="R352" s="118"/>
      <c r="S352" s="2"/>
      <c r="T352" s="2"/>
      <c r="U352" s="2"/>
      <c r="V352" s="2"/>
      <c r="W352" s="2"/>
      <c r="X352" s="2"/>
      <c r="Y352" s="2"/>
      <c r="Z352" s="2"/>
      <c r="AA352" s="2"/>
      <c r="AB352" s="2"/>
      <c r="AD352" s="120"/>
      <c r="AE352" s="120"/>
      <c r="AF352" s="120"/>
      <c r="AG352" s="120"/>
    </row>
    <row r="353" spans="2:33" ht="15.75" customHeight="1" x14ac:dyDescent="0.25">
      <c r="B353" s="115"/>
      <c r="C353" s="116"/>
      <c r="D353" s="115"/>
      <c r="E353" s="115"/>
      <c r="F353" s="117"/>
      <c r="G353" s="2"/>
      <c r="H353" s="117"/>
      <c r="I353" s="117"/>
      <c r="J353" s="2"/>
      <c r="K353" s="117"/>
      <c r="L353" s="2"/>
      <c r="M353" s="118"/>
      <c r="N353" s="118"/>
      <c r="O353" s="118"/>
      <c r="P353" s="118"/>
      <c r="Q353" s="118"/>
      <c r="R353" s="118"/>
      <c r="S353" s="2"/>
      <c r="T353" s="2"/>
      <c r="U353" s="2"/>
      <c r="V353" s="2"/>
      <c r="W353" s="2"/>
      <c r="X353" s="2"/>
      <c r="Y353" s="2"/>
      <c r="Z353" s="2"/>
      <c r="AA353" s="2"/>
      <c r="AB353" s="2"/>
      <c r="AD353" s="120"/>
      <c r="AE353" s="120"/>
      <c r="AF353" s="120"/>
      <c r="AG353" s="120"/>
    </row>
    <row r="354" spans="2:33" ht="15.75" customHeight="1" x14ac:dyDescent="0.25">
      <c r="B354" s="115"/>
      <c r="C354" s="116"/>
      <c r="D354" s="115"/>
      <c r="E354" s="115"/>
      <c r="F354" s="117"/>
      <c r="G354" s="2"/>
      <c r="H354" s="117"/>
      <c r="I354" s="117"/>
      <c r="J354" s="2"/>
      <c r="K354" s="117"/>
      <c r="L354" s="2"/>
      <c r="M354" s="118"/>
      <c r="N354" s="118"/>
      <c r="O354" s="118"/>
      <c r="P354" s="118"/>
      <c r="Q354" s="118"/>
      <c r="R354" s="118"/>
      <c r="S354" s="2"/>
      <c r="T354" s="2"/>
      <c r="U354" s="2"/>
      <c r="V354" s="2"/>
      <c r="W354" s="2"/>
      <c r="X354" s="2"/>
      <c r="Y354" s="2"/>
      <c r="Z354" s="2"/>
      <c r="AA354" s="2"/>
      <c r="AB354" s="2"/>
      <c r="AD354" s="120"/>
      <c r="AE354" s="120"/>
      <c r="AF354" s="120"/>
      <c r="AG354" s="120"/>
    </row>
    <row r="355" spans="2:33" ht="15.75" customHeight="1" x14ac:dyDescent="0.25">
      <c r="B355" s="115"/>
      <c r="C355" s="116"/>
      <c r="D355" s="115"/>
      <c r="E355" s="115"/>
      <c r="F355" s="117"/>
      <c r="G355" s="2"/>
      <c r="H355" s="117"/>
      <c r="I355" s="117"/>
      <c r="J355" s="2"/>
      <c r="K355" s="117"/>
      <c r="L355" s="2"/>
      <c r="M355" s="118"/>
      <c r="N355" s="118"/>
      <c r="O355" s="118"/>
      <c r="P355" s="118"/>
      <c r="Q355" s="118"/>
      <c r="R355" s="118"/>
      <c r="S355" s="2"/>
      <c r="T355" s="2"/>
      <c r="U355" s="2"/>
      <c r="V355" s="2"/>
      <c r="W355" s="2"/>
      <c r="X355" s="2"/>
      <c r="Y355" s="2"/>
      <c r="Z355" s="2"/>
      <c r="AA355" s="2"/>
      <c r="AB355" s="2"/>
      <c r="AD355" s="120"/>
      <c r="AE355" s="120"/>
      <c r="AF355" s="120"/>
      <c r="AG355" s="120"/>
    </row>
    <row r="356" spans="2:33" ht="15.75" customHeight="1" x14ac:dyDescent="0.25">
      <c r="B356" s="115"/>
      <c r="C356" s="116"/>
      <c r="D356" s="115"/>
      <c r="E356" s="115"/>
      <c r="F356" s="117"/>
      <c r="G356" s="2"/>
      <c r="H356" s="117"/>
      <c r="I356" s="117"/>
      <c r="J356" s="2"/>
      <c r="K356" s="117"/>
      <c r="L356" s="2"/>
      <c r="M356" s="118"/>
      <c r="N356" s="118"/>
      <c r="O356" s="118"/>
      <c r="P356" s="118"/>
      <c r="Q356" s="118"/>
      <c r="R356" s="118"/>
      <c r="S356" s="2"/>
      <c r="T356" s="2"/>
      <c r="U356" s="2"/>
      <c r="V356" s="2"/>
      <c r="W356" s="2"/>
      <c r="X356" s="2"/>
      <c r="Y356" s="2"/>
      <c r="Z356" s="2"/>
      <c r="AA356" s="2"/>
      <c r="AB356" s="2"/>
      <c r="AD356" s="120"/>
      <c r="AE356" s="120"/>
      <c r="AF356" s="120"/>
      <c r="AG356" s="120"/>
    </row>
    <row r="357" spans="2:33" ht="15.75" customHeight="1" x14ac:dyDescent="0.25">
      <c r="B357" s="115"/>
      <c r="C357" s="116"/>
      <c r="D357" s="115"/>
      <c r="E357" s="115"/>
      <c r="F357" s="117"/>
      <c r="G357" s="2"/>
      <c r="H357" s="117"/>
      <c r="I357" s="117"/>
      <c r="J357" s="2"/>
      <c r="K357" s="117"/>
      <c r="L357" s="2"/>
      <c r="M357" s="118"/>
      <c r="N357" s="118"/>
      <c r="O357" s="118"/>
      <c r="P357" s="118"/>
      <c r="Q357" s="118"/>
      <c r="R357" s="118"/>
      <c r="S357" s="2"/>
      <c r="T357" s="2"/>
      <c r="U357" s="2"/>
      <c r="V357" s="2"/>
      <c r="W357" s="2"/>
      <c r="X357" s="2"/>
      <c r="Y357" s="2"/>
      <c r="Z357" s="2"/>
      <c r="AA357" s="2"/>
      <c r="AB357" s="2"/>
      <c r="AD357" s="120"/>
      <c r="AE357" s="120"/>
      <c r="AF357" s="120"/>
      <c r="AG357" s="120"/>
    </row>
    <row r="358" spans="2:33" ht="15.75" customHeight="1" x14ac:dyDescent="0.25">
      <c r="B358" s="115"/>
      <c r="C358" s="116"/>
      <c r="D358" s="115"/>
      <c r="E358" s="115"/>
      <c r="F358" s="117"/>
      <c r="G358" s="2"/>
      <c r="H358" s="117"/>
      <c r="I358" s="117"/>
      <c r="J358" s="2"/>
      <c r="K358" s="117"/>
      <c r="L358" s="2"/>
      <c r="M358" s="118"/>
      <c r="N358" s="118"/>
      <c r="O358" s="118"/>
      <c r="P358" s="118"/>
      <c r="Q358" s="118"/>
      <c r="R358" s="118"/>
      <c r="S358" s="2"/>
      <c r="T358" s="2"/>
      <c r="U358" s="2"/>
      <c r="V358" s="2"/>
      <c r="W358" s="2"/>
      <c r="X358" s="2"/>
      <c r="Y358" s="2"/>
      <c r="Z358" s="2"/>
      <c r="AA358" s="2"/>
      <c r="AB358" s="2"/>
      <c r="AD358" s="120"/>
      <c r="AE358" s="120"/>
      <c r="AF358" s="120"/>
      <c r="AG358" s="120"/>
    </row>
    <row r="359" spans="2:33" ht="15.75" customHeight="1" x14ac:dyDescent="0.25">
      <c r="B359" s="115"/>
      <c r="C359" s="116"/>
      <c r="D359" s="115"/>
      <c r="E359" s="115"/>
      <c r="F359" s="117"/>
      <c r="G359" s="2"/>
      <c r="H359" s="117"/>
      <c r="I359" s="117"/>
      <c r="J359" s="2"/>
      <c r="K359" s="117"/>
      <c r="L359" s="2"/>
      <c r="M359" s="118"/>
      <c r="N359" s="118"/>
      <c r="O359" s="118"/>
      <c r="P359" s="118"/>
      <c r="Q359" s="118"/>
      <c r="R359" s="118"/>
      <c r="S359" s="2"/>
      <c r="T359" s="2"/>
      <c r="U359" s="2"/>
      <c r="V359" s="2"/>
      <c r="W359" s="2"/>
      <c r="X359" s="2"/>
      <c r="Y359" s="2"/>
      <c r="Z359" s="2"/>
      <c r="AA359" s="2"/>
      <c r="AB359" s="2"/>
      <c r="AD359" s="120"/>
      <c r="AE359" s="120"/>
      <c r="AF359" s="120"/>
      <c r="AG359" s="120"/>
    </row>
    <row r="360" spans="2:33" ht="15.75" customHeight="1" x14ac:dyDescent="0.25">
      <c r="B360" s="115"/>
      <c r="C360" s="116"/>
      <c r="D360" s="115"/>
      <c r="E360" s="115"/>
      <c r="F360" s="117"/>
      <c r="G360" s="2"/>
      <c r="H360" s="117"/>
      <c r="I360" s="117"/>
      <c r="J360" s="2"/>
      <c r="K360" s="117"/>
      <c r="L360" s="2"/>
      <c r="M360" s="118"/>
      <c r="N360" s="118"/>
      <c r="O360" s="118"/>
      <c r="P360" s="118"/>
      <c r="Q360" s="118"/>
      <c r="R360" s="118"/>
      <c r="S360" s="2"/>
      <c r="T360" s="2"/>
      <c r="U360" s="2"/>
      <c r="V360" s="2"/>
      <c r="W360" s="2"/>
      <c r="X360" s="2"/>
      <c r="Y360" s="2"/>
      <c r="Z360" s="2"/>
      <c r="AA360" s="2"/>
      <c r="AB360" s="2"/>
      <c r="AD360" s="120"/>
      <c r="AE360" s="120"/>
      <c r="AF360" s="120"/>
      <c r="AG360" s="120"/>
    </row>
    <row r="361" spans="2:33" ht="15.75" customHeight="1" x14ac:dyDescent="0.25">
      <c r="B361" s="115"/>
      <c r="C361" s="116"/>
      <c r="D361" s="115"/>
      <c r="E361" s="115"/>
      <c r="F361" s="117"/>
      <c r="G361" s="2"/>
      <c r="H361" s="117"/>
      <c r="I361" s="117"/>
      <c r="J361" s="2"/>
      <c r="K361" s="117"/>
      <c r="L361" s="2"/>
      <c r="M361" s="118"/>
      <c r="N361" s="118"/>
      <c r="O361" s="118"/>
      <c r="P361" s="118"/>
      <c r="Q361" s="118"/>
      <c r="R361" s="118"/>
      <c r="S361" s="2"/>
      <c r="T361" s="2"/>
      <c r="U361" s="2"/>
      <c r="V361" s="2"/>
      <c r="W361" s="2"/>
      <c r="X361" s="2"/>
      <c r="Y361" s="2"/>
      <c r="Z361" s="2"/>
      <c r="AA361" s="2"/>
      <c r="AB361" s="2"/>
      <c r="AD361" s="120"/>
      <c r="AE361" s="120"/>
      <c r="AF361" s="120"/>
      <c r="AG361" s="120"/>
    </row>
    <row r="362" spans="2:33" ht="15.75" customHeight="1" x14ac:dyDescent="0.25">
      <c r="B362" s="115"/>
      <c r="C362" s="116"/>
      <c r="D362" s="115"/>
      <c r="E362" s="115"/>
      <c r="F362" s="117"/>
      <c r="G362" s="2"/>
      <c r="H362" s="117"/>
      <c r="I362" s="117"/>
      <c r="J362" s="2"/>
      <c r="K362" s="117"/>
      <c r="L362" s="2"/>
      <c r="M362" s="118"/>
      <c r="N362" s="118"/>
      <c r="O362" s="118"/>
      <c r="P362" s="118"/>
      <c r="Q362" s="118"/>
      <c r="R362" s="118"/>
      <c r="S362" s="2"/>
      <c r="T362" s="2"/>
      <c r="U362" s="2"/>
      <c r="V362" s="2"/>
      <c r="W362" s="2"/>
      <c r="X362" s="2"/>
      <c r="Y362" s="2"/>
      <c r="Z362" s="2"/>
      <c r="AA362" s="2"/>
      <c r="AB362" s="2"/>
      <c r="AD362" s="120"/>
      <c r="AE362" s="120"/>
      <c r="AF362" s="120"/>
      <c r="AG362" s="120"/>
    </row>
    <row r="363" spans="2:33" ht="15.75" customHeight="1" x14ac:dyDescent="0.25">
      <c r="B363" s="115"/>
      <c r="C363" s="116"/>
      <c r="D363" s="115"/>
      <c r="E363" s="115"/>
      <c r="F363" s="117"/>
      <c r="G363" s="2"/>
      <c r="H363" s="117"/>
      <c r="I363" s="117"/>
      <c r="J363" s="2"/>
      <c r="K363" s="117"/>
      <c r="L363" s="2"/>
      <c r="M363" s="118"/>
      <c r="N363" s="118"/>
      <c r="O363" s="118"/>
      <c r="P363" s="118"/>
      <c r="Q363" s="118"/>
      <c r="R363" s="118"/>
      <c r="S363" s="2"/>
      <c r="T363" s="2"/>
      <c r="U363" s="2"/>
      <c r="V363" s="2"/>
      <c r="W363" s="2"/>
      <c r="X363" s="2"/>
      <c r="Y363" s="2"/>
      <c r="Z363" s="2"/>
      <c r="AA363" s="2"/>
      <c r="AB363" s="2"/>
      <c r="AD363" s="120"/>
      <c r="AE363" s="120"/>
      <c r="AF363" s="120"/>
      <c r="AG363" s="120"/>
    </row>
    <row r="364" spans="2:33" ht="15.75" customHeight="1" x14ac:dyDescent="0.25">
      <c r="B364" s="115"/>
      <c r="C364" s="116"/>
      <c r="D364" s="115"/>
      <c r="E364" s="115"/>
      <c r="F364" s="117"/>
      <c r="G364" s="2"/>
      <c r="H364" s="117"/>
      <c r="I364" s="117"/>
      <c r="J364" s="2"/>
      <c r="K364" s="117"/>
      <c r="L364" s="2"/>
      <c r="M364" s="118"/>
      <c r="N364" s="118"/>
      <c r="O364" s="118"/>
      <c r="P364" s="118"/>
      <c r="Q364" s="118"/>
      <c r="R364" s="118"/>
      <c r="S364" s="2"/>
      <c r="T364" s="2"/>
      <c r="U364" s="2"/>
      <c r="V364" s="2"/>
      <c r="W364" s="2"/>
      <c r="X364" s="2"/>
      <c r="Y364" s="2"/>
      <c r="Z364" s="2"/>
      <c r="AA364" s="2"/>
      <c r="AB364" s="2"/>
      <c r="AD364" s="120"/>
      <c r="AE364" s="120"/>
      <c r="AF364" s="120"/>
      <c r="AG364" s="120"/>
    </row>
    <row r="365" spans="2:33" ht="15.75" customHeight="1" x14ac:dyDescent="0.25">
      <c r="B365" s="115"/>
      <c r="C365" s="116"/>
      <c r="D365" s="115"/>
      <c r="E365" s="115"/>
      <c r="F365" s="117"/>
      <c r="G365" s="2"/>
      <c r="H365" s="117"/>
      <c r="I365" s="117"/>
      <c r="J365" s="2"/>
      <c r="K365" s="117"/>
      <c r="L365" s="2"/>
      <c r="M365" s="118"/>
      <c r="N365" s="118"/>
      <c r="O365" s="118"/>
      <c r="P365" s="118"/>
      <c r="Q365" s="118"/>
      <c r="R365" s="118"/>
      <c r="S365" s="2"/>
      <c r="T365" s="2"/>
      <c r="U365" s="2"/>
      <c r="V365" s="2"/>
      <c r="W365" s="2"/>
      <c r="X365" s="2"/>
      <c r="Y365" s="2"/>
      <c r="Z365" s="2"/>
      <c r="AA365" s="2"/>
      <c r="AB365" s="2"/>
      <c r="AD365" s="120"/>
      <c r="AE365" s="120"/>
      <c r="AF365" s="120"/>
      <c r="AG365" s="120"/>
    </row>
    <row r="366" spans="2:33" ht="15.75" customHeight="1" x14ac:dyDescent="0.25">
      <c r="B366" s="115"/>
      <c r="C366" s="116"/>
      <c r="D366" s="115"/>
      <c r="E366" s="115"/>
      <c r="F366" s="117"/>
      <c r="G366" s="2"/>
      <c r="H366" s="117"/>
      <c r="I366" s="117"/>
      <c r="J366" s="2"/>
      <c r="K366" s="117"/>
      <c r="L366" s="2"/>
      <c r="M366" s="118"/>
      <c r="N366" s="118"/>
      <c r="O366" s="118"/>
      <c r="P366" s="118"/>
      <c r="Q366" s="118"/>
      <c r="R366" s="118"/>
      <c r="S366" s="2"/>
      <c r="T366" s="2"/>
      <c r="U366" s="2"/>
      <c r="V366" s="2"/>
      <c r="W366" s="2"/>
      <c r="X366" s="2"/>
      <c r="Y366" s="2"/>
      <c r="Z366" s="2"/>
      <c r="AA366" s="2"/>
      <c r="AB366" s="2"/>
      <c r="AD366" s="120"/>
      <c r="AE366" s="120"/>
      <c r="AF366" s="120"/>
      <c r="AG366" s="120"/>
    </row>
    <row r="367" spans="2:33" ht="15.75" customHeight="1" x14ac:dyDescent="0.25">
      <c r="B367" s="115"/>
      <c r="C367" s="116"/>
      <c r="D367" s="115"/>
      <c r="E367" s="115"/>
      <c r="F367" s="117"/>
      <c r="G367" s="2"/>
      <c r="H367" s="117"/>
      <c r="I367" s="117"/>
      <c r="J367" s="2"/>
      <c r="K367" s="117"/>
      <c r="L367" s="2"/>
      <c r="M367" s="118"/>
      <c r="N367" s="118"/>
      <c r="O367" s="118"/>
      <c r="P367" s="118"/>
      <c r="Q367" s="118"/>
      <c r="R367" s="118"/>
      <c r="S367" s="2"/>
      <c r="T367" s="2"/>
      <c r="U367" s="2"/>
      <c r="V367" s="2"/>
      <c r="W367" s="2"/>
      <c r="X367" s="2"/>
      <c r="Y367" s="2"/>
      <c r="Z367" s="2"/>
      <c r="AA367" s="2"/>
      <c r="AB367" s="2"/>
      <c r="AD367" s="120"/>
      <c r="AE367" s="120"/>
      <c r="AF367" s="120"/>
      <c r="AG367" s="120"/>
    </row>
    <row r="368" spans="2:33" ht="15.75" customHeight="1" x14ac:dyDescent="0.25">
      <c r="B368" s="115"/>
      <c r="C368" s="116"/>
      <c r="D368" s="115"/>
      <c r="E368" s="115"/>
      <c r="F368" s="117"/>
      <c r="G368" s="2"/>
      <c r="H368" s="117"/>
      <c r="I368" s="117"/>
      <c r="J368" s="2"/>
      <c r="K368" s="117"/>
      <c r="L368" s="2"/>
      <c r="M368" s="118"/>
      <c r="N368" s="118"/>
      <c r="O368" s="118"/>
      <c r="P368" s="118"/>
      <c r="Q368" s="118"/>
      <c r="R368" s="118"/>
      <c r="S368" s="2"/>
      <c r="T368" s="2"/>
      <c r="U368" s="2"/>
      <c r="V368" s="2"/>
      <c r="W368" s="2"/>
      <c r="X368" s="2"/>
      <c r="Y368" s="2"/>
      <c r="Z368" s="2"/>
      <c r="AA368" s="2"/>
      <c r="AB368" s="2"/>
      <c r="AD368" s="120"/>
      <c r="AE368" s="120"/>
      <c r="AF368" s="120"/>
      <c r="AG368" s="120"/>
    </row>
    <row r="369" spans="2:33" ht="15.75" customHeight="1" x14ac:dyDescent="0.25">
      <c r="B369" s="115"/>
      <c r="C369" s="116"/>
      <c r="D369" s="115"/>
      <c r="E369" s="115"/>
      <c r="F369" s="117"/>
      <c r="G369" s="2"/>
      <c r="H369" s="117"/>
      <c r="I369" s="117"/>
      <c r="J369" s="2"/>
      <c r="K369" s="117"/>
      <c r="L369" s="2"/>
      <c r="M369" s="118"/>
      <c r="N369" s="118"/>
      <c r="O369" s="118"/>
      <c r="P369" s="118"/>
      <c r="Q369" s="118"/>
      <c r="R369" s="118"/>
      <c r="S369" s="2"/>
      <c r="T369" s="2"/>
      <c r="U369" s="2"/>
      <c r="V369" s="2"/>
      <c r="W369" s="2"/>
      <c r="X369" s="2"/>
      <c r="Y369" s="2"/>
      <c r="Z369" s="2"/>
      <c r="AA369" s="2"/>
      <c r="AB369" s="2"/>
      <c r="AD369" s="120"/>
      <c r="AE369" s="120"/>
      <c r="AF369" s="120"/>
      <c r="AG369" s="120"/>
    </row>
    <row r="370" spans="2:33" ht="15.75" customHeight="1" x14ac:dyDescent="0.25">
      <c r="B370" s="115"/>
      <c r="C370" s="116"/>
      <c r="D370" s="115"/>
      <c r="E370" s="115"/>
      <c r="F370" s="117"/>
      <c r="G370" s="2"/>
      <c r="H370" s="117"/>
      <c r="I370" s="117"/>
      <c r="J370" s="2"/>
      <c r="K370" s="117"/>
      <c r="L370" s="2"/>
      <c r="M370" s="118"/>
      <c r="N370" s="118"/>
      <c r="O370" s="118"/>
      <c r="P370" s="118"/>
      <c r="Q370" s="118"/>
      <c r="R370" s="118"/>
      <c r="S370" s="2"/>
      <c r="T370" s="2"/>
      <c r="U370" s="2"/>
      <c r="V370" s="2"/>
      <c r="W370" s="2"/>
      <c r="X370" s="2"/>
      <c r="Y370" s="2"/>
      <c r="Z370" s="2"/>
      <c r="AA370" s="2"/>
      <c r="AB370" s="2"/>
      <c r="AD370" s="120"/>
      <c r="AE370" s="120"/>
      <c r="AF370" s="120"/>
      <c r="AG370" s="120"/>
    </row>
    <row r="371" spans="2:33" ht="15.75" customHeight="1" x14ac:dyDescent="0.25">
      <c r="B371" s="115"/>
      <c r="C371" s="116"/>
      <c r="D371" s="115"/>
      <c r="E371" s="115"/>
      <c r="F371" s="117"/>
      <c r="G371" s="2"/>
      <c r="H371" s="117"/>
      <c r="I371" s="117"/>
      <c r="J371" s="2"/>
      <c r="K371" s="117"/>
      <c r="L371" s="2"/>
      <c r="M371" s="118"/>
      <c r="N371" s="118"/>
      <c r="O371" s="118"/>
      <c r="P371" s="118"/>
      <c r="Q371" s="118"/>
      <c r="R371" s="118"/>
      <c r="S371" s="2"/>
      <c r="T371" s="2"/>
      <c r="U371" s="2"/>
      <c r="V371" s="2"/>
      <c r="W371" s="2"/>
      <c r="X371" s="2"/>
      <c r="Y371" s="2"/>
      <c r="Z371" s="2"/>
      <c r="AA371" s="2"/>
      <c r="AB371" s="2"/>
      <c r="AD371" s="120"/>
      <c r="AE371" s="120"/>
      <c r="AF371" s="120"/>
      <c r="AG371" s="120"/>
    </row>
    <row r="372" spans="2:33" ht="15.75" customHeight="1" x14ac:dyDescent="0.25">
      <c r="B372" s="115"/>
      <c r="C372" s="116"/>
      <c r="D372" s="115"/>
      <c r="E372" s="115"/>
      <c r="F372" s="117"/>
      <c r="G372" s="2"/>
      <c r="H372" s="117"/>
      <c r="I372" s="117"/>
      <c r="J372" s="2"/>
      <c r="K372" s="117"/>
      <c r="L372" s="2"/>
      <c r="M372" s="118"/>
      <c r="N372" s="118"/>
      <c r="O372" s="118"/>
      <c r="P372" s="118"/>
      <c r="Q372" s="118"/>
      <c r="R372" s="118"/>
      <c r="S372" s="2"/>
      <c r="T372" s="2"/>
      <c r="U372" s="2"/>
      <c r="V372" s="2"/>
      <c r="W372" s="2"/>
      <c r="X372" s="2"/>
      <c r="Y372" s="2"/>
      <c r="Z372" s="2"/>
      <c r="AA372" s="2"/>
      <c r="AB372" s="2"/>
      <c r="AD372" s="120"/>
      <c r="AE372" s="120"/>
      <c r="AF372" s="120"/>
      <c r="AG372" s="120"/>
    </row>
    <row r="373" spans="2:33" ht="15.75" customHeight="1" x14ac:dyDescent="0.25">
      <c r="B373" s="115"/>
      <c r="C373" s="116"/>
      <c r="D373" s="115"/>
      <c r="E373" s="115"/>
      <c r="F373" s="117"/>
      <c r="G373" s="2"/>
      <c r="H373" s="117"/>
      <c r="I373" s="117"/>
      <c r="J373" s="2"/>
      <c r="K373" s="117"/>
      <c r="L373" s="2"/>
      <c r="M373" s="118"/>
      <c r="N373" s="118"/>
      <c r="O373" s="118"/>
      <c r="P373" s="118"/>
      <c r="Q373" s="118"/>
      <c r="R373" s="118"/>
      <c r="S373" s="2"/>
      <c r="T373" s="2"/>
      <c r="U373" s="2"/>
      <c r="V373" s="2"/>
      <c r="W373" s="2"/>
      <c r="X373" s="2"/>
      <c r="Y373" s="2"/>
      <c r="Z373" s="2"/>
      <c r="AA373" s="2"/>
      <c r="AB373" s="2"/>
      <c r="AD373" s="120"/>
      <c r="AE373" s="120"/>
      <c r="AF373" s="120"/>
      <c r="AG373" s="120"/>
    </row>
    <row r="374" spans="2:33" ht="15.75" customHeight="1" x14ac:dyDescent="0.25">
      <c r="B374" s="115"/>
      <c r="C374" s="116"/>
      <c r="D374" s="115"/>
      <c r="E374" s="115"/>
      <c r="F374" s="117"/>
      <c r="G374" s="2"/>
      <c r="H374" s="117"/>
      <c r="I374" s="117"/>
      <c r="J374" s="2"/>
      <c r="K374" s="117"/>
      <c r="L374" s="2"/>
      <c r="M374" s="118"/>
      <c r="N374" s="118"/>
      <c r="O374" s="118"/>
      <c r="P374" s="118"/>
      <c r="Q374" s="118"/>
      <c r="R374" s="118"/>
      <c r="S374" s="2"/>
      <c r="T374" s="2"/>
      <c r="U374" s="2"/>
      <c r="V374" s="2"/>
      <c r="W374" s="2"/>
      <c r="X374" s="2"/>
      <c r="Y374" s="2"/>
      <c r="Z374" s="2"/>
      <c r="AA374" s="2"/>
      <c r="AB374" s="2"/>
      <c r="AD374" s="120"/>
      <c r="AE374" s="120"/>
      <c r="AF374" s="120"/>
      <c r="AG374" s="120"/>
    </row>
    <row r="375" spans="2:33" ht="15.75" customHeight="1" x14ac:dyDescent="0.25">
      <c r="B375" s="115"/>
      <c r="C375" s="116"/>
      <c r="D375" s="115"/>
      <c r="E375" s="115"/>
      <c r="F375" s="117"/>
      <c r="G375" s="2"/>
      <c r="H375" s="117"/>
      <c r="I375" s="117"/>
      <c r="J375" s="2"/>
      <c r="K375" s="117"/>
      <c r="L375" s="2"/>
      <c r="M375" s="118"/>
      <c r="N375" s="118"/>
      <c r="O375" s="118"/>
      <c r="P375" s="118"/>
      <c r="Q375" s="118"/>
      <c r="R375" s="118"/>
      <c r="S375" s="2"/>
      <c r="T375" s="2"/>
      <c r="U375" s="2"/>
      <c r="V375" s="2"/>
      <c r="W375" s="2"/>
      <c r="X375" s="2"/>
      <c r="Y375" s="2"/>
      <c r="Z375" s="2"/>
      <c r="AA375" s="2"/>
      <c r="AB375" s="2"/>
      <c r="AD375" s="120"/>
      <c r="AE375" s="120"/>
      <c r="AF375" s="120"/>
      <c r="AG375" s="120"/>
    </row>
    <row r="376" spans="2:33" ht="15.75" customHeight="1" x14ac:dyDescent="0.25">
      <c r="B376" s="115"/>
      <c r="C376" s="116"/>
      <c r="D376" s="115"/>
      <c r="E376" s="115"/>
      <c r="F376" s="117"/>
      <c r="G376" s="2"/>
      <c r="H376" s="117"/>
      <c r="I376" s="117"/>
      <c r="J376" s="2"/>
      <c r="K376" s="117"/>
      <c r="L376" s="2"/>
      <c r="M376" s="118"/>
      <c r="N376" s="118"/>
      <c r="O376" s="118"/>
      <c r="P376" s="118"/>
      <c r="Q376" s="118"/>
      <c r="R376" s="118"/>
      <c r="S376" s="2"/>
      <c r="T376" s="2"/>
      <c r="U376" s="2"/>
      <c r="V376" s="2"/>
      <c r="W376" s="2"/>
      <c r="X376" s="2"/>
      <c r="Y376" s="2"/>
      <c r="Z376" s="2"/>
      <c r="AA376" s="2"/>
      <c r="AB376" s="2"/>
      <c r="AD376" s="120"/>
      <c r="AE376" s="120"/>
      <c r="AF376" s="120"/>
      <c r="AG376" s="120"/>
    </row>
    <row r="377" spans="2:33" ht="15.75" customHeight="1" x14ac:dyDescent="0.25">
      <c r="B377" s="115"/>
      <c r="C377" s="116"/>
      <c r="D377" s="115"/>
      <c r="E377" s="115"/>
      <c r="F377" s="117"/>
      <c r="G377" s="2"/>
      <c r="H377" s="117"/>
      <c r="I377" s="117"/>
      <c r="J377" s="2"/>
      <c r="K377" s="117"/>
      <c r="L377" s="2"/>
      <c r="M377" s="118"/>
      <c r="N377" s="118"/>
      <c r="O377" s="118"/>
      <c r="P377" s="118"/>
      <c r="Q377" s="118"/>
      <c r="R377" s="118"/>
      <c r="S377" s="2"/>
      <c r="T377" s="2"/>
      <c r="U377" s="2"/>
      <c r="V377" s="2"/>
      <c r="W377" s="2"/>
      <c r="X377" s="2"/>
      <c r="Y377" s="2"/>
      <c r="Z377" s="2"/>
      <c r="AA377" s="2"/>
      <c r="AB377" s="2"/>
      <c r="AD377" s="120"/>
      <c r="AE377" s="120"/>
      <c r="AF377" s="120"/>
      <c r="AG377" s="120"/>
    </row>
    <row r="378" spans="2:33" ht="15.75" customHeight="1" x14ac:dyDescent="0.25">
      <c r="B378" s="115"/>
      <c r="C378" s="116"/>
      <c r="D378" s="115"/>
      <c r="E378" s="115"/>
      <c r="F378" s="117"/>
      <c r="G378" s="2"/>
      <c r="H378" s="117"/>
      <c r="I378" s="117"/>
      <c r="J378" s="2"/>
      <c r="K378" s="117"/>
      <c r="L378" s="2"/>
      <c r="M378" s="118"/>
      <c r="N378" s="118"/>
      <c r="O378" s="118"/>
      <c r="P378" s="118"/>
      <c r="Q378" s="118"/>
      <c r="R378" s="118"/>
      <c r="S378" s="2"/>
      <c r="T378" s="2"/>
      <c r="U378" s="2"/>
      <c r="V378" s="2"/>
      <c r="W378" s="2"/>
      <c r="X378" s="2"/>
      <c r="Y378" s="2"/>
      <c r="Z378" s="2"/>
      <c r="AA378" s="2"/>
      <c r="AB378" s="2"/>
      <c r="AD378" s="120"/>
      <c r="AE378" s="120"/>
      <c r="AF378" s="120"/>
      <c r="AG378" s="120"/>
    </row>
    <row r="379" spans="2:33" ht="15.75" customHeight="1" x14ac:dyDescent="0.25">
      <c r="B379" s="115"/>
      <c r="C379" s="116"/>
      <c r="D379" s="115"/>
      <c r="E379" s="115"/>
      <c r="F379" s="117"/>
      <c r="G379" s="2"/>
      <c r="H379" s="117"/>
      <c r="I379" s="117"/>
      <c r="J379" s="2"/>
      <c r="K379" s="117"/>
      <c r="L379" s="2"/>
      <c r="M379" s="118"/>
      <c r="N379" s="118"/>
      <c r="O379" s="118"/>
      <c r="P379" s="118"/>
      <c r="Q379" s="118"/>
      <c r="R379" s="118"/>
      <c r="S379" s="2"/>
      <c r="T379" s="2"/>
      <c r="U379" s="2"/>
      <c r="V379" s="2"/>
      <c r="W379" s="2"/>
      <c r="X379" s="2"/>
      <c r="Y379" s="2"/>
      <c r="Z379" s="2"/>
      <c r="AA379" s="2"/>
      <c r="AB379" s="2"/>
      <c r="AD379" s="120"/>
      <c r="AE379" s="120"/>
      <c r="AF379" s="120"/>
      <c r="AG379" s="120"/>
    </row>
    <row r="380" spans="2:33" ht="15.75" customHeight="1" x14ac:dyDescent="0.25">
      <c r="B380" s="115"/>
      <c r="C380" s="116"/>
      <c r="D380" s="115"/>
      <c r="E380" s="115"/>
      <c r="F380" s="117"/>
      <c r="G380" s="2"/>
      <c r="H380" s="117"/>
      <c r="I380" s="117"/>
      <c r="J380" s="2"/>
      <c r="K380" s="117"/>
      <c r="L380" s="2"/>
      <c r="M380" s="118"/>
      <c r="N380" s="118"/>
      <c r="O380" s="118"/>
      <c r="P380" s="118"/>
      <c r="Q380" s="118"/>
      <c r="R380" s="118"/>
      <c r="S380" s="2"/>
      <c r="T380" s="2"/>
      <c r="U380" s="2"/>
      <c r="V380" s="2"/>
      <c r="W380" s="2"/>
      <c r="X380" s="2"/>
      <c r="Y380" s="2"/>
      <c r="Z380" s="2"/>
      <c r="AA380" s="2"/>
      <c r="AB380" s="2"/>
      <c r="AD380" s="120"/>
      <c r="AE380" s="120"/>
      <c r="AF380" s="120"/>
      <c r="AG380" s="120"/>
    </row>
    <row r="381" spans="2:33" ht="15.75" customHeight="1" x14ac:dyDescent="0.25">
      <c r="B381" s="115"/>
      <c r="C381" s="116"/>
      <c r="D381" s="115"/>
      <c r="E381" s="115"/>
      <c r="F381" s="117"/>
      <c r="G381" s="2"/>
      <c r="H381" s="117"/>
      <c r="I381" s="117"/>
      <c r="J381" s="2"/>
      <c r="K381" s="117"/>
      <c r="L381" s="2"/>
      <c r="M381" s="118"/>
      <c r="N381" s="118"/>
      <c r="O381" s="118"/>
      <c r="P381" s="118"/>
      <c r="Q381" s="118"/>
      <c r="R381" s="118"/>
      <c r="S381" s="2"/>
      <c r="T381" s="2"/>
      <c r="U381" s="2"/>
      <c r="V381" s="2"/>
      <c r="W381" s="2"/>
      <c r="X381" s="2"/>
      <c r="Y381" s="2"/>
      <c r="Z381" s="2"/>
      <c r="AA381" s="2"/>
      <c r="AB381" s="2"/>
      <c r="AD381" s="120"/>
      <c r="AE381" s="120"/>
      <c r="AF381" s="120"/>
      <c r="AG381" s="120"/>
    </row>
    <row r="382" spans="2:33" ht="15.75" customHeight="1" x14ac:dyDescent="0.25">
      <c r="B382" s="115"/>
      <c r="C382" s="116"/>
      <c r="D382" s="115"/>
      <c r="E382" s="115"/>
      <c r="F382" s="117"/>
      <c r="G382" s="2"/>
      <c r="H382" s="117"/>
      <c r="I382" s="117"/>
      <c r="J382" s="2"/>
      <c r="K382" s="117"/>
      <c r="L382" s="2"/>
      <c r="M382" s="118"/>
      <c r="N382" s="118"/>
      <c r="O382" s="118"/>
      <c r="P382" s="118"/>
      <c r="Q382" s="118"/>
      <c r="R382" s="118"/>
      <c r="S382" s="2"/>
      <c r="T382" s="2"/>
      <c r="U382" s="2"/>
      <c r="V382" s="2"/>
      <c r="W382" s="2"/>
      <c r="X382" s="2"/>
      <c r="Y382" s="2"/>
      <c r="Z382" s="2"/>
      <c r="AA382" s="2"/>
      <c r="AB382" s="2"/>
      <c r="AD382" s="120"/>
      <c r="AE382" s="120"/>
      <c r="AF382" s="120"/>
      <c r="AG382" s="120"/>
    </row>
    <row r="383" spans="2:33" ht="15.75" customHeight="1" x14ac:dyDescent="0.25">
      <c r="B383" s="115"/>
      <c r="C383" s="116"/>
      <c r="D383" s="115"/>
      <c r="E383" s="115"/>
      <c r="F383" s="117"/>
      <c r="G383" s="2"/>
      <c r="H383" s="117"/>
      <c r="I383" s="117"/>
      <c r="J383" s="2"/>
      <c r="K383" s="117"/>
      <c r="L383" s="2"/>
      <c r="M383" s="118"/>
      <c r="N383" s="118"/>
      <c r="O383" s="118"/>
      <c r="P383" s="118"/>
      <c r="Q383" s="118"/>
      <c r="R383" s="118"/>
      <c r="S383" s="2"/>
      <c r="T383" s="2"/>
      <c r="U383" s="2"/>
      <c r="V383" s="2"/>
      <c r="W383" s="2"/>
      <c r="X383" s="2"/>
      <c r="Y383" s="2"/>
      <c r="Z383" s="2"/>
      <c r="AA383" s="2"/>
      <c r="AB383" s="2"/>
      <c r="AD383" s="120"/>
      <c r="AE383" s="120"/>
      <c r="AF383" s="120"/>
      <c r="AG383" s="120"/>
    </row>
    <row r="384" spans="2:33" ht="15.75" customHeight="1" x14ac:dyDescent="0.25">
      <c r="B384" s="115"/>
      <c r="C384" s="116"/>
      <c r="D384" s="115"/>
      <c r="E384" s="115"/>
      <c r="F384" s="117"/>
      <c r="G384" s="2"/>
      <c r="H384" s="117"/>
      <c r="I384" s="117"/>
      <c r="J384" s="2"/>
      <c r="K384" s="117"/>
      <c r="L384" s="2"/>
      <c r="M384" s="118"/>
      <c r="N384" s="118"/>
      <c r="O384" s="118"/>
      <c r="P384" s="118"/>
      <c r="Q384" s="118"/>
      <c r="R384" s="118"/>
      <c r="S384" s="2"/>
      <c r="T384" s="2"/>
      <c r="U384" s="2"/>
      <c r="V384" s="2"/>
      <c r="W384" s="2"/>
      <c r="X384" s="2"/>
      <c r="Y384" s="2"/>
      <c r="Z384" s="2"/>
      <c r="AA384" s="2"/>
      <c r="AB384" s="2"/>
      <c r="AD384" s="120"/>
      <c r="AE384" s="120"/>
      <c r="AF384" s="120"/>
      <c r="AG384" s="120"/>
    </row>
    <row r="385" spans="2:33" ht="15.75" customHeight="1" x14ac:dyDescent="0.25">
      <c r="B385" s="115"/>
      <c r="C385" s="116"/>
      <c r="D385" s="115"/>
      <c r="E385" s="115"/>
      <c r="F385" s="117"/>
      <c r="G385" s="2"/>
      <c r="H385" s="117"/>
      <c r="I385" s="117"/>
      <c r="J385" s="2"/>
      <c r="K385" s="117"/>
      <c r="L385" s="2"/>
      <c r="M385" s="118"/>
      <c r="N385" s="118"/>
      <c r="O385" s="118"/>
      <c r="P385" s="118"/>
      <c r="Q385" s="118"/>
      <c r="R385" s="118"/>
      <c r="S385" s="2"/>
      <c r="T385" s="2"/>
      <c r="U385" s="2"/>
      <c r="V385" s="2"/>
      <c r="W385" s="2"/>
      <c r="X385" s="2"/>
      <c r="Y385" s="2"/>
      <c r="Z385" s="2"/>
      <c r="AA385" s="2"/>
      <c r="AB385" s="2"/>
      <c r="AD385" s="120"/>
      <c r="AE385" s="120"/>
      <c r="AF385" s="120"/>
      <c r="AG385" s="120"/>
    </row>
    <row r="386" spans="2:33" ht="15.75" customHeight="1" x14ac:dyDescent="0.25">
      <c r="B386" s="115"/>
      <c r="C386" s="116"/>
      <c r="D386" s="115"/>
      <c r="E386" s="115"/>
      <c r="F386" s="117"/>
      <c r="G386" s="2"/>
      <c r="H386" s="117"/>
      <c r="I386" s="117"/>
      <c r="J386" s="2"/>
      <c r="K386" s="117"/>
      <c r="L386" s="2"/>
      <c r="M386" s="118"/>
      <c r="N386" s="118"/>
      <c r="O386" s="118"/>
      <c r="P386" s="118"/>
      <c r="Q386" s="118"/>
      <c r="R386" s="118"/>
      <c r="S386" s="2"/>
      <c r="T386" s="2"/>
      <c r="U386" s="2"/>
      <c r="V386" s="2"/>
      <c r="W386" s="2"/>
      <c r="X386" s="2"/>
      <c r="Y386" s="2"/>
      <c r="Z386" s="2"/>
      <c r="AA386" s="2"/>
      <c r="AB386" s="2"/>
      <c r="AD386" s="120"/>
      <c r="AE386" s="120"/>
      <c r="AF386" s="120"/>
      <c r="AG386" s="120"/>
    </row>
    <row r="387" spans="2:33" ht="15.75" customHeight="1" x14ac:dyDescent="0.25">
      <c r="B387" s="115"/>
      <c r="C387" s="116"/>
      <c r="D387" s="115"/>
      <c r="E387" s="115"/>
      <c r="F387" s="117"/>
      <c r="G387" s="2"/>
      <c r="H387" s="117"/>
      <c r="I387" s="117"/>
      <c r="J387" s="2"/>
      <c r="K387" s="117"/>
      <c r="L387" s="2"/>
      <c r="M387" s="118"/>
      <c r="N387" s="118"/>
      <c r="O387" s="118"/>
      <c r="P387" s="118"/>
      <c r="Q387" s="118"/>
      <c r="R387" s="118"/>
      <c r="S387" s="2"/>
      <c r="T387" s="2"/>
      <c r="U387" s="2"/>
      <c r="V387" s="2"/>
      <c r="W387" s="2"/>
      <c r="X387" s="2"/>
      <c r="Y387" s="2"/>
      <c r="Z387" s="2"/>
      <c r="AA387" s="2"/>
      <c r="AB387" s="2"/>
      <c r="AD387" s="120"/>
      <c r="AE387" s="120"/>
      <c r="AF387" s="120"/>
      <c r="AG387" s="120"/>
    </row>
    <row r="388" spans="2:33" ht="15.75" customHeight="1" x14ac:dyDescent="0.25">
      <c r="B388" s="115"/>
      <c r="C388" s="116"/>
      <c r="D388" s="115"/>
      <c r="E388" s="115"/>
      <c r="F388" s="117"/>
      <c r="G388" s="2"/>
      <c r="H388" s="117"/>
      <c r="I388" s="117"/>
      <c r="J388" s="2"/>
      <c r="K388" s="117"/>
      <c r="L388" s="2"/>
      <c r="M388" s="118"/>
      <c r="N388" s="118"/>
      <c r="O388" s="118"/>
      <c r="P388" s="118"/>
      <c r="Q388" s="118"/>
      <c r="R388" s="118"/>
      <c r="S388" s="2"/>
      <c r="T388" s="2"/>
      <c r="U388" s="2"/>
      <c r="V388" s="2"/>
      <c r="W388" s="2"/>
      <c r="X388" s="2"/>
      <c r="Y388" s="2"/>
      <c r="Z388" s="2"/>
      <c r="AA388" s="2"/>
      <c r="AB388" s="2"/>
      <c r="AD388" s="120"/>
      <c r="AE388" s="120"/>
      <c r="AF388" s="120"/>
      <c r="AG388" s="120"/>
    </row>
    <row r="389" spans="2:33" ht="15.75" customHeight="1" x14ac:dyDescent="0.25">
      <c r="B389" s="115"/>
      <c r="C389" s="116"/>
      <c r="D389" s="115"/>
      <c r="E389" s="115"/>
      <c r="F389" s="117"/>
      <c r="G389" s="2"/>
      <c r="H389" s="117"/>
      <c r="I389" s="117"/>
      <c r="J389" s="2"/>
      <c r="K389" s="117"/>
      <c r="L389" s="2"/>
      <c r="M389" s="118"/>
      <c r="N389" s="118"/>
      <c r="O389" s="118"/>
      <c r="P389" s="118"/>
      <c r="Q389" s="118"/>
      <c r="R389" s="118"/>
      <c r="S389" s="2"/>
      <c r="T389" s="2"/>
      <c r="U389" s="2"/>
      <c r="V389" s="2"/>
      <c r="W389" s="2"/>
      <c r="X389" s="2"/>
      <c r="Y389" s="2"/>
      <c r="Z389" s="2"/>
      <c r="AA389" s="2"/>
      <c r="AB389" s="2"/>
      <c r="AD389" s="120"/>
      <c r="AE389" s="120"/>
      <c r="AF389" s="120"/>
      <c r="AG389" s="120"/>
    </row>
    <row r="390" spans="2:33" ht="15.75" customHeight="1" x14ac:dyDescent="0.25">
      <c r="B390" s="115"/>
      <c r="C390" s="116"/>
      <c r="D390" s="115"/>
      <c r="E390" s="115"/>
      <c r="F390" s="117"/>
      <c r="G390" s="2"/>
      <c r="H390" s="117"/>
      <c r="I390" s="117"/>
      <c r="J390" s="2"/>
      <c r="K390" s="117"/>
      <c r="L390" s="2"/>
      <c r="M390" s="118"/>
      <c r="N390" s="118"/>
      <c r="O390" s="118"/>
      <c r="P390" s="118"/>
      <c r="Q390" s="118"/>
      <c r="R390" s="118"/>
      <c r="S390" s="2"/>
      <c r="T390" s="2"/>
      <c r="U390" s="2"/>
      <c r="V390" s="2"/>
      <c r="W390" s="2"/>
      <c r="X390" s="2"/>
      <c r="Y390" s="2"/>
      <c r="Z390" s="2"/>
      <c r="AA390" s="2"/>
      <c r="AB390" s="2"/>
      <c r="AD390" s="120"/>
      <c r="AE390" s="120"/>
      <c r="AF390" s="120"/>
      <c r="AG390" s="120"/>
    </row>
    <row r="391" spans="2:33" ht="15.75" customHeight="1" x14ac:dyDescent="0.25">
      <c r="B391" s="115"/>
      <c r="C391" s="116"/>
      <c r="D391" s="115"/>
      <c r="E391" s="115"/>
      <c r="F391" s="117"/>
      <c r="G391" s="2"/>
      <c r="H391" s="117"/>
      <c r="I391" s="117"/>
      <c r="J391" s="2"/>
      <c r="K391" s="117"/>
      <c r="L391" s="2"/>
      <c r="M391" s="118"/>
      <c r="N391" s="118"/>
      <c r="O391" s="118"/>
      <c r="P391" s="118"/>
      <c r="Q391" s="118"/>
      <c r="R391" s="118"/>
      <c r="S391" s="2"/>
      <c r="T391" s="2"/>
      <c r="U391" s="2"/>
      <c r="V391" s="2"/>
      <c r="W391" s="2"/>
      <c r="X391" s="2"/>
      <c r="Y391" s="2"/>
      <c r="Z391" s="2"/>
      <c r="AA391" s="2"/>
      <c r="AB391" s="2"/>
      <c r="AD391" s="120"/>
      <c r="AE391" s="120"/>
      <c r="AF391" s="120"/>
      <c r="AG391" s="120"/>
    </row>
    <row r="392" spans="2:33" ht="15.75" customHeight="1" x14ac:dyDescent="0.25">
      <c r="B392" s="115"/>
      <c r="C392" s="116"/>
      <c r="D392" s="115"/>
      <c r="E392" s="115"/>
      <c r="F392" s="117"/>
      <c r="G392" s="2"/>
      <c r="H392" s="117"/>
      <c r="I392" s="117"/>
      <c r="J392" s="2"/>
      <c r="K392" s="117"/>
      <c r="L392" s="2"/>
      <c r="M392" s="118"/>
      <c r="N392" s="118"/>
      <c r="O392" s="118"/>
      <c r="P392" s="118"/>
      <c r="Q392" s="118"/>
      <c r="R392" s="118"/>
      <c r="S392" s="2"/>
      <c r="T392" s="2"/>
      <c r="U392" s="2"/>
      <c r="V392" s="2"/>
      <c r="W392" s="2"/>
      <c r="X392" s="2"/>
      <c r="Y392" s="2"/>
      <c r="Z392" s="2"/>
      <c r="AA392" s="2"/>
      <c r="AB392" s="2"/>
      <c r="AD392" s="120"/>
      <c r="AE392" s="120"/>
      <c r="AF392" s="120"/>
      <c r="AG392" s="120"/>
    </row>
    <row r="393" spans="2:33" ht="15.75" customHeight="1" x14ac:dyDescent="0.25">
      <c r="B393" s="115"/>
      <c r="C393" s="116"/>
      <c r="D393" s="115"/>
      <c r="E393" s="115"/>
      <c r="F393" s="117"/>
      <c r="G393" s="2"/>
      <c r="H393" s="117"/>
      <c r="I393" s="117"/>
      <c r="J393" s="2"/>
      <c r="K393" s="117"/>
      <c r="L393" s="2"/>
      <c r="M393" s="118"/>
      <c r="N393" s="118"/>
      <c r="O393" s="118"/>
      <c r="P393" s="118"/>
      <c r="Q393" s="118"/>
      <c r="R393" s="118"/>
      <c r="S393" s="2"/>
      <c r="T393" s="2"/>
      <c r="U393" s="2"/>
      <c r="V393" s="2"/>
      <c r="W393" s="2"/>
      <c r="X393" s="2"/>
      <c r="Y393" s="2"/>
      <c r="Z393" s="2"/>
      <c r="AA393" s="2"/>
      <c r="AB393" s="2"/>
      <c r="AD393" s="120"/>
      <c r="AE393" s="120"/>
      <c r="AF393" s="120"/>
      <c r="AG393" s="120"/>
    </row>
    <row r="394" spans="2:33" ht="15.75" customHeight="1" x14ac:dyDescent="0.25">
      <c r="B394" s="115"/>
      <c r="C394" s="116"/>
      <c r="D394" s="115"/>
      <c r="E394" s="115"/>
      <c r="F394" s="117"/>
      <c r="G394" s="2"/>
      <c r="H394" s="117"/>
      <c r="I394" s="117"/>
      <c r="J394" s="2"/>
      <c r="K394" s="117"/>
      <c r="L394" s="2"/>
      <c r="M394" s="118"/>
      <c r="N394" s="118"/>
      <c r="O394" s="118"/>
      <c r="P394" s="118"/>
      <c r="Q394" s="118"/>
      <c r="R394" s="118"/>
      <c r="S394" s="2"/>
      <c r="T394" s="2"/>
      <c r="U394" s="2"/>
      <c r="V394" s="2"/>
      <c r="W394" s="2"/>
      <c r="X394" s="2"/>
      <c r="Y394" s="2"/>
      <c r="Z394" s="2"/>
      <c r="AA394" s="2"/>
      <c r="AB394" s="2"/>
      <c r="AD394" s="120"/>
      <c r="AE394" s="120"/>
      <c r="AF394" s="120"/>
      <c r="AG394" s="120"/>
    </row>
    <row r="395" spans="2:33" ht="15.75" customHeight="1" x14ac:dyDescent="0.25">
      <c r="B395" s="115"/>
      <c r="C395" s="116"/>
      <c r="D395" s="115"/>
      <c r="E395" s="115"/>
      <c r="F395" s="117"/>
      <c r="G395" s="2"/>
      <c r="H395" s="117"/>
      <c r="I395" s="117"/>
      <c r="J395" s="2"/>
      <c r="K395" s="117"/>
      <c r="L395" s="2"/>
      <c r="M395" s="118"/>
      <c r="N395" s="118"/>
      <c r="O395" s="118"/>
      <c r="P395" s="118"/>
      <c r="Q395" s="118"/>
      <c r="R395" s="118"/>
      <c r="S395" s="2"/>
      <c r="T395" s="2"/>
      <c r="U395" s="2"/>
      <c r="V395" s="2"/>
      <c r="W395" s="2"/>
      <c r="X395" s="2"/>
      <c r="Y395" s="2"/>
      <c r="Z395" s="2"/>
      <c r="AA395" s="2"/>
      <c r="AB395" s="2"/>
      <c r="AD395" s="120"/>
      <c r="AE395" s="120"/>
      <c r="AF395" s="120"/>
      <c r="AG395" s="120"/>
    </row>
    <row r="396" spans="2:33" ht="15.75" customHeight="1" x14ac:dyDescent="0.25">
      <c r="B396" s="115"/>
      <c r="C396" s="116"/>
      <c r="D396" s="115"/>
      <c r="E396" s="115"/>
      <c r="F396" s="117"/>
      <c r="G396" s="2"/>
      <c r="H396" s="117"/>
      <c r="I396" s="117"/>
      <c r="J396" s="2"/>
      <c r="K396" s="117"/>
      <c r="L396" s="2"/>
      <c r="M396" s="118"/>
      <c r="N396" s="118"/>
      <c r="O396" s="118"/>
      <c r="P396" s="118"/>
      <c r="Q396" s="118"/>
      <c r="R396" s="118"/>
      <c r="S396" s="2"/>
      <c r="T396" s="2"/>
      <c r="U396" s="2"/>
      <c r="V396" s="2"/>
      <c r="W396" s="2"/>
      <c r="X396" s="2"/>
      <c r="Y396" s="2"/>
      <c r="Z396" s="2"/>
      <c r="AA396" s="2"/>
      <c r="AB396" s="2"/>
      <c r="AD396" s="120"/>
      <c r="AE396" s="120"/>
      <c r="AF396" s="120"/>
      <c r="AG396" s="120"/>
    </row>
    <row r="397" spans="2:33" ht="15.75" customHeight="1" x14ac:dyDescent="0.25">
      <c r="B397" s="115"/>
      <c r="C397" s="116"/>
      <c r="D397" s="115"/>
      <c r="E397" s="115"/>
      <c r="F397" s="117"/>
      <c r="G397" s="2"/>
      <c r="H397" s="117"/>
      <c r="I397" s="117"/>
      <c r="J397" s="2"/>
      <c r="K397" s="117"/>
      <c r="L397" s="2"/>
      <c r="M397" s="118"/>
      <c r="N397" s="118"/>
      <c r="O397" s="118"/>
      <c r="P397" s="118"/>
      <c r="Q397" s="118"/>
      <c r="R397" s="118"/>
      <c r="S397" s="2"/>
      <c r="T397" s="2"/>
      <c r="U397" s="2"/>
      <c r="V397" s="2"/>
      <c r="W397" s="2"/>
      <c r="X397" s="2"/>
      <c r="Y397" s="2"/>
      <c r="Z397" s="2"/>
      <c r="AA397" s="2"/>
      <c r="AB397" s="2"/>
      <c r="AD397" s="120"/>
      <c r="AE397" s="120"/>
      <c r="AF397" s="120"/>
      <c r="AG397" s="120"/>
    </row>
    <row r="398" spans="2:33" ht="15.75" customHeight="1" x14ac:dyDescent="0.25">
      <c r="B398" s="115"/>
      <c r="C398" s="116"/>
      <c r="D398" s="115"/>
      <c r="E398" s="115"/>
      <c r="F398" s="117"/>
      <c r="G398" s="2"/>
      <c r="H398" s="117"/>
      <c r="I398" s="117"/>
      <c r="J398" s="2"/>
      <c r="K398" s="117"/>
      <c r="L398" s="2"/>
      <c r="M398" s="118"/>
      <c r="N398" s="118"/>
      <c r="O398" s="118"/>
      <c r="P398" s="118"/>
      <c r="Q398" s="118"/>
      <c r="R398" s="118"/>
      <c r="S398" s="2"/>
      <c r="T398" s="2"/>
      <c r="U398" s="2"/>
      <c r="V398" s="2"/>
      <c r="W398" s="2"/>
      <c r="X398" s="2"/>
      <c r="Y398" s="2"/>
      <c r="Z398" s="2"/>
      <c r="AA398" s="2"/>
      <c r="AB398" s="2"/>
      <c r="AD398" s="120"/>
      <c r="AE398" s="120"/>
      <c r="AF398" s="120"/>
      <c r="AG398" s="120"/>
    </row>
    <row r="399" spans="2:33" ht="15.75" customHeight="1" x14ac:dyDescent="0.25">
      <c r="B399" s="115"/>
      <c r="C399" s="116"/>
      <c r="D399" s="115"/>
      <c r="E399" s="115"/>
      <c r="F399" s="117"/>
      <c r="G399" s="2"/>
      <c r="H399" s="117"/>
      <c r="I399" s="117"/>
      <c r="J399" s="2"/>
      <c r="K399" s="117"/>
      <c r="L399" s="2"/>
      <c r="M399" s="118"/>
      <c r="N399" s="118"/>
      <c r="O399" s="118"/>
      <c r="P399" s="118"/>
      <c r="Q399" s="118"/>
      <c r="R399" s="118"/>
      <c r="S399" s="2"/>
      <c r="T399" s="2"/>
      <c r="U399" s="2"/>
      <c r="V399" s="2"/>
      <c r="W399" s="2"/>
      <c r="X399" s="2"/>
      <c r="Y399" s="2"/>
      <c r="Z399" s="2"/>
      <c r="AA399" s="2"/>
      <c r="AB399" s="2"/>
      <c r="AD399" s="120"/>
      <c r="AE399" s="120"/>
      <c r="AF399" s="120"/>
      <c r="AG399" s="120"/>
    </row>
    <row r="400" spans="2:33" ht="15.75" customHeight="1" x14ac:dyDescent="0.25">
      <c r="B400" s="115"/>
      <c r="C400" s="116"/>
      <c r="D400" s="115"/>
      <c r="E400" s="115"/>
      <c r="F400" s="117"/>
      <c r="G400" s="2"/>
      <c r="H400" s="117"/>
      <c r="I400" s="117"/>
      <c r="J400" s="2"/>
      <c r="K400" s="117"/>
      <c r="L400" s="2"/>
      <c r="M400" s="118"/>
      <c r="N400" s="118"/>
      <c r="O400" s="118"/>
      <c r="P400" s="118"/>
      <c r="Q400" s="118"/>
      <c r="R400" s="118"/>
      <c r="S400" s="2"/>
      <c r="T400" s="2"/>
      <c r="U400" s="2"/>
      <c r="V400" s="2"/>
      <c r="W400" s="2"/>
      <c r="X400" s="2"/>
      <c r="Y400" s="2"/>
      <c r="Z400" s="2"/>
      <c r="AA400" s="2"/>
      <c r="AB400" s="2"/>
      <c r="AD400" s="120"/>
      <c r="AE400" s="120"/>
      <c r="AF400" s="120"/>
      <c r="AG400" s="120"/>
    </row>
    <row r="401" spans="2:33" ht="15.75" customHeight="1" x14ac:dyDescent="0.25">
      <c r="B401" s="115"/>
      <c r="C401" s="116"/>
      <c r="D401" s="115"/>
      <c r="E401" s="115"/>
      <c r="F401" s="117"/>
      <c r="G401" s="2"/>
      <c r="H401" s="117"/>
      <c r="I401" s="117"/>
      <c r="J401" s="2"/>
      <c r="K401" s="117"/>
      <c r="L401" s="2"/>
      <c r="M401" s="118"/>
      <c r="N401" s="118"/>
      <c r="O401" s="118"/>
      <c r="P401" s="118"/>
      <c r="Q401" s="118"/>
      <c r="R401" s="118"/>
      <c r="S401" s="2"/>
      <c r="T401" s="2"/>
      <c r="U401" s="2"/>
      <c r="V401" s="2"/>
      <c r="W401" s="2"/>
      <c r="X401" s="2"/>
      <c r="Y401" s="2"/>
      <c r="Z401" s="2"/>
      <c r="AA401" s="2"/>
      <c r="AB401" s="2"/>
      <c r="AD401" s="120"/>
      <c r="AE401" s="120"/>
      <c r="AF401" s="120"/>
      <c r="AG401" s="120"/>
    </row>
    <row r="402" spans="2:33" ht="15.75" customHeight="1" x14ac:dyDescent="0.25">
      <c r="B402" s="115"/>
      <c r="C402" s="116"/>
      <c r="D402" s="115"/>
      <c r="E402" s="115"/>
      <c r="F402" s="117"/>
      <c r="G402" s="2"/>
      <c r="H402" s="117"/>
      <c r="I402" s="117"/>
      <c r="J402" s="2"/>
      <c r="K402" s="117"/>
      <c r="L402" s="2"/>
      <c r="M402" s="118"/>
      <c r="N402" s="118"/>
      <c r="O402" s="118"/>
      <c r="P402" s="118"/>
      <c r="Q402" s="118"/>
      <c r="R402" s="118"/>
      <c r="S402" s="2"/>
      <c r="T402" s="2"/>
      <c r="U402" s="2"/>
      <c r="V402" s="2"/>
      <c r="W402" s="2"/>
      <c r="X402" s="2"/>
      <c r="Y402" s="2"/>
      <c r="Z402" s="2"/>
      <c r="AA402" s="2"/>
      <c r="AB402" s="2"/>
      <c r="AD402" s="120"/>
      <c r="AE402" s="120"/>
      <c r="AF402" s="120"/>
      <c r="AG402" s="120"/>
    </row>
    <row r="403" spans="2:33" ht="15.75" customHeight="1" x14ac:dyDescent="0.25">
      <c r="B403" s="115"/>
      <c r="C403" s="116"/>
      <c r="D403" s="115"/>
      <c r="E403" s="115"/>
      <c r="F403" s="117"/>
      <c r="G403" s="2"/>
      <c r="H403" s="117"/>
      <c r="I403" s="117"/>
      <c r="J403" s="2"/>
      <c r="K403" s="117"/>
      <c r="L403" s="2"/>
      <c r="M403" s="118"/>
      <c r="N403" s="118"/>
      <c r="O403" s="118"/>
      <c r="P403" s="118"/>
      <c r="Q403" s="118"/>
      <c r="R403" s="118"/>
      <c r="S403" s="2"/>
      <c r="T403" s="2"/>
      <c r="U403" s="2"/>
      <c r="V403" s="2"/>
      <c r="W403" s="2"/>
      <c r="X403" s="2"/>
      <c r="Y403" s="2"/>
      <c r="Z403" s="2"/>
      <c r="AA403" s="2"/>
      <c r="AB403" s="2"/>
      <c r="AD403" s="120"/>
      <c r="AE403" s="120"/>
      <c r="AF403" s="120"/>
      <c r="AG403" s="120"/>
    </row>
    <row r="404" spans="2:33" ht="15.75" customHeight="1" x14ac:dyDescent="0.25">
      <c r="B404" s="115"/>
      <c r="C404" s="116"/>
      <c r="D404" s="115"/>
      <c r="E404" s="115"/>
      <c r="F404" s="117"/>
      <c r="G404" s="2"/>
      <c r="H404" s="117"/>
      <c r="I404" s="117"/>
      <c r="J404" s="2"/>
      <c r="K404" s="117"/>
      <c r="L404" s="2"/>
      <c r="M404" s="118"/>
      <c r="N404" s="118"/>
      <c r="O404" s="118"/>
      <c r="P404" s="118"/>
      <c r="Q404" s="118"/>
      <c r="R404" s="118"/>
      <c r="S404" s="2"/>
      <c r="T404" s="2"/>
      <c r="U404" s="2"/>
      <c r="V404" s="2"/>
      <c r="W404" s="2"/>
      <c r="X404" s="2"/>
      <c r="Y404" s="2"/>
      <c r="Z404" s="2"/>
      <c r="AA404" s="2"/>
      <c r="AB404" s="2"/>
      <c r="AD404" s="120"/>
      <c r="AE404" s="120"/>
      <c r="AF404" s="120"/>
      <c r="AG404" s="120"/>
    </row>
    <row r="405" spans="2:33" ht="15.75" customHeight="1" x14ac:dyDescent="0.25">
      <c r="B405" s="115"/>
      <c r="C405" s="116"/>
      <c r="D405" s="115"/>
      <c r="E405" s="115"/>
      <c r="F405" s="117"/>
      <c r="G405" s="2"/>
      <c r="H405" s="117"/>
      <c r="I405" s="117"/>
      <c r="J405" s="2"/>
      <c r="K405" s="117"/>
      <c r="L405" s="2"/>
      <c r="M405" s="118"/>
      <c r="N405" s="118"/>
      <c r="O405" s="118"/>
      <c r="P405" s="118"/>
      <c r="Q405" s="118"/>
      <c r="R405" s="118"/>
      <c r="S405" s="2"/>
      <c r="T405" s="2"/>
      <c r="U405" s="2"/>
      <c r="V405" s="2"/>
      <c r="W405" s="2"/>
      <c r="X405" s="2"/>
      <c r="Y405" s="2"/>
      <c r="Z405" s="2"/>
      <c r="AA405" s="2"/>
      <c r="AB405" s="2"/>
      <c r="AD405" s="120"/>
      <c r="AE405" s="120"/>
      <c r="AF405" s="120"/>
      <c r="AG405" s="120"/>
    </row>
    <row r="406" spans="2:33" ht="15.75" customHeight="1" x14ac:dyDescent="0.25">
      <c r="B406" s="115"/>
      <c r="C406" s="116"/>
      <c r="D406" s="115"/>
      <c r="E406" s="115"/>
      <c r="F406" s="117"/>
      <c r="G406" s="2"/>
      <c r="H406" s="117"/>
      <c r="I406" s="117"/>
      <c r="J406" s="2"/>
      <c r="K406" s="117"/>
      <c r="L406" s="2"/>
      <c r="M406" s="118"/>
      <c r="N406" s="118"/>
      <c r="O406" s="118"/>
      <c r="P406" s="118"/>
      <c r="Q406" s="118"/>
      <c r="R406" s="118"/>
      <c r="S406" s="2"/>
      <c r="T406" s="2"/>
      <c r="U406" s="2"/>
      <c r="V406" s="2"/>
      <c r="W406" s="2"/>
      <c r="X406" s="2"/>
      <c r="Y406" s="2"/>
      <c r="Z406" s="2"/>
      <c r="AA406" s="2"/>
      <c r="AB406" s="2"/>
      <c r="AD406" s="120"/>
      <c r="AE406" s="120"/>
      <c r="AF406" s="120"/>
      <c r="AG406" s="120"/>
    </row>
    <row r="407" spans="2:33" ht="15.75" customHeight="1" x14ac:dyDescent="0.25">
      <c r="B407" s="115"/>
      <c r="C407" s="116"/>
      <c r="D407" s="115"/>
      <c r="E407" s="115"/>
      <c r="F407" s="117"/>
      <c r="G407" s="2"/>
      <c r="H407" s="117"/>
      <c r="I407" s="117"/>
      <c r="J407" s="2"/>
      <c r="K407" s="117"/>
      <c r="L407" s="2"/>
      <c r="M407" s="118"/>
      <c r="N407" s="118"/>
      <c r="O407" s="118"/>
      <c r="P407" s="118"/>
      <c r="Q407" s="118"/>
      <c r="R407" s="118"/>
      <c r="S407" s="2"/>
      <c r="T407" s="2"/>
      <c r="U407" s="2"/>
      <c r="V407" s="2"/>
      <c r="W407" s="2"/>
      <c r="X407" s="2"/>
      <c r="Y407" s="2"/>
      <c r="Z407" s="2"/>
      <c r="AA407" s="2"/>
      <c r="AB407" s="2"/>
      <c r="AD407" s="120"/>
      <c r="AE407" s="120"/>
      <c r="AF407" s="120"/>
      <c r="AG407" s="120"/>
    </row>
    <row r="408" spans="2:33" ht="15.75" customHeight="1" x14ac:dyDescent="0.25">
      <c r="B408" s="115"/>
      <c r="C408" s="116"/>
      <c r="D408" s="115"/>
      <c r="E408" s="115"/>
      <c r="F408" s="117"/>
      <c r="G408" s="2"/>
      <c r="H408" s="117"/>
      <c r="I408" s="117"/>
      <c r="J408" s="2"/>
      <c r="K408" s="117"/>
      <c r="L408" s="2"/>
      <c r="M408" s="118"/>
      <c r="N408" s="118"/>
      <c r="O408" s="118"/>
      <c r="P408" s="118"/>
      <c r="Q408" s="118"/>
      <c r="R408" s="118"/>
      <c r="S408" s="2"/>
      <c r="T408" s="2"/>
      <c r="U408" s="2"/>
      <c r="V408" s="2"/>
      <c r="W408" s="2"/>
      <c r="X408" s="2"/>
      <c r="Y408" s="2"/>
      <c r="Z408" s="2"/>
      <c r="AA408" s="2"/>
      <c r="AB408" s="2"/>
      <c r="AD408" s="120"/>
      <c r="AE408" s="120"/>
      <c r="AF408" s="120"/>
      <c r="AG408" s="120"/>
    </row>
    <row r="409" spans="2:33" ht="15.75" customHeight="1" x14ac:dyDescent="0.25">
      <c r="B409" s="115"/>
      <c r="C409" s="116"/>
      <c r="D409" s="115"/>
      <c r="E409" s="115"/>
      <c r="F409" s="117"/>
      <c r="G409" s="2"/>
      <c r="H409" s="117"/>
      <c r="I409" s="117"/>
      <c r="J409" s="2"/>
      <c r="K409" s="117"/>
      <c r="L409" s="2"/>
      <c r="M409" s="118"/>
      <c r="N409" s="118"/>
      <c r="O409" s="118"/>
      <c r="P409" s="118"/>
      <c r="Q409" s="118"/>
      <c r="R409" s="118"/>
      <c r="S409" s="2"/>
      <c r="T409" s="2"/>
      <c r="U409" s="2"/>
      <c r="V409" s="2"/>
      <c r="W409" s="2"/>
      <c r="X409" s="2"/>
      <c r="Y409" s="2"/>
      <c r="Z409" s="2"/>
      <c r="AA409" s="2"/>
      <c r="AB409" s="2"/>
      <c r="AD409" s="120"/>
      <c r="AE409" s="120"/>
      <c r="AF409" s="120"/>
      <c r="AG409" s="120"/>
    </row>
    <row r="410" spans="2:33" ht="15.75" customHeight="1" x14ac:dyDescent="0.25">
      <c r="B410" s="115"/>
      <c r="C410" s="116"/>
      <c r="D410" s="115"/>
      <c r="E410" s="115"/>
      <c r="F410" s="117"/>
      <c r="G410" s="2"/>
      <c r="H410" s="117"/>
      <c r="I410" s="117"/>
      <c r="J410" s="2"/>
      <c r="K410" s="117"/>
      <c r="L410" s="2"/>
      <c r="M410" s="118"/>
      <c r="N410" s="118"/>
      <c r="O410" s="118"/>
      <c r="P410" s="118"/>
      <c r="Q410" s="118"/>
      <c r="R410" s="118"/>
      <c r="S410" s="2"/>
      <c r="T410" s="2"/>
      <c r="U410" s="2"/>
      <c r="V410" s="2"/>
      <c r="W410" s="2"/>
      <c r="X410" s="2"/>
      <c r="Y410" s="2"/>
      <c r="Z410" s="2"/>
      <c r="AA410" s="2"/>
      <c r="AB410" s="2"/>
      <c r="AD410" s="120"/>
      <c r="AE410" s="120"/>
      <c r="AF410" s="120"/>
      <c r="AG410" s="120"/>
    </row>
    <row r="411" spans="2:33" ht="15.75" customHeight="1" x14ac:dyDescent="0.25">
      <c r="B411" s="115"/>
      <c r="C411" s="116"/>
      <c r="D411" s="115"/>
      <c r="E411" s="115"/>
      <c r="F411" s="117"/>
      <c r="G411" s="2"/>
      <c r="H411" s="117"/>
      <c r="I411" s="117"/>
      <c r="J411" s="2"/>
      <c r="K411" s="117"/>
      <c r="L411" s="2"/>
      <c r="M411" s="118"/>
      <c r="N411" s="118"/>
      <c r="O411" s="118"/>
      <c r="P411" s="118"/>
      <c r="Q411" s="118"/>
      <c r="R411" s="118"/>
      <c r="S411" s="2"/>
      <c r="T411" s="2"/>
      <c r="U411" s="2"/>
      <c r="V411" s="2"/>
      <c r="W411" s="2"/>
      <c r="X411" s="2"/>
      <c r="Y411" s="2"/>
      <c r="Z411" s="2"/>
      <c r="AA411" s="2"/>
      <c r="AB411" s="2"/>
      <c r="AD411" s="120"/>
      <c r="AE411" s="120"/>
      <c r="AF411" s="120"/>
      <c r="AG411" s="120"/>
    </row>
    <row r="412" spans="2:33" ht="15.75" customHeight="1" x14ac:dyDescent="0.25">
      <c r="B412" s="115"/>
      <c r="C412" s="116"/>
      <c r="D412" s="115"/>
      <c r="E412" s="115"/>
      <c r="F412" s="117"/>
      <c r="G412" s="2"/>
      <c r="H412" s="117"/>
      <c r="I412" s="117"/>
      <c r="J412" s="2"/>
      <c r="K412" s="117"/>
      <c r="L412" s="2"/>
      <c r="M412" s="118"/>
      <c r="N412" s="118"/>
      <c r="O412" s="118"/>
      <c r="P412" s="118"/>
      <c r="Q412" s="118"/>
      <c r="R412" s="118"/>
      <c r="S412" s="2"/>
      <c r="T412" s="2"/>
      <c r="U412" s="2"/>
      <c r="V412" s="2"/>
      <c r="W412" s="2"/>
      <c r="X412" s="2"/>
      <c r="Y412" s="2"/>
      <c r="Z412" s="2"/>
      <c r="AA412" s="2"/>
      <c r="AB412" s="2"/>
      <c r="AD412" s="120"/>
      <c r="AE412" s="120"/>
      <c r="AF412" s="120"/>
      <c r="AG412" s="120"/>
    </row>
    <row r="413" spans="2:33" ht="15.75" customHeight="1" x14ac:dyDescent="0.25">
      <c r="B413" s="115"/>
      <c r="C413" s="116"/>
      <c r="D413" s="115"/>
      <c r="E413" s="115"/>
      <c r="F413" s="117"/>
      <c r="G413" s="2"/>
      <c r="H413" s="117"/>
      <c r="I413" s="117"/>
      <c r="J413" s="2"/>
      <c r="K413" s="117"/>
      <c r="L413" s="2"/>
      <c r="M413" s="118"/>
      <c r="N413" s="118"/>
      <c r="O413" s="118"/>
      <c r="P413" s="118"/>
      <c r="Q413" s="118"/>
      <c r="R413" s="118"/>
      <c r="S413" s="2"/>
      <c r="T413" s="2"/>
      <c r="U413" s="2"/>
      <c r="V413" s="2"/>
      <c r="W413" s="2"/>
      <c r="X413" s="2"/>
      <c r="Y413" s="2"/>
      <c r="Z413" s="2"/>
      <c r="AA413" s="2"/>
      <c r="AB413" s="2"/>
      <c r="AD413" s="120"/>
      <c r="AE413" s="120"/>
      <c r="AF413" s="120"/>
      <c r="AG413" s="120"/>
    </row>
    <row r="414" spans="2:33" ht="15.75" customHeight="1" x14ac:dyDescent="0.25">
      <c r="B414" s="115"/>
      <c r="C414" s="116"/>
      <c r="D414" s="115"/>
      <c r="E414" s="115"/>
      <c r="F414" s="117"/>
      <c r="G414" s="2"/>
      <c r="H414" s="117"/>
      <c r="I414" s="117"/>
      <c r="J414" s="2"/>
      <c r="K414" s="117"/>
      <c r="L414" s="2"/>
      <c r="M414" s="118"/>
      <c r="N414" s="118"/>
      <c r="O414" s="118"/>
      <c r="P414" s="118"/>
      <c r="Q414" s="118"/>
      <c r="R414" s="118"/>
      <c r="S414" s="2"/>
      <c r="T414" s="2"/>
      <c r="U414" s="2"/>
      <c r="V414" s="2"/>
      <c r="W414" s="2"/>
      <c r="X414" s="2"/>
      <c r="Y414" s="2"/>
      <c r="Z414" s="2"/>
      <c r="AA414" s="2"/>
      <c r="AB414" s="2"/>
      <c r="AD414" s="120"/>
      <c r="AE414" s="120"/>
      <c r="AF414" s="120"/>
      <c r="AG414" s="120"/>
    </row>
    <row r="415" spans="2:33" ht="15.75" customHeight="1" x14ac:dyDescent="0.25">
      <c r="B415" s="115"/>
      <c r="C415" s="116"/>
      <c r="D415" s="115"/>
      <c r="E415" s="115"/>
      <c r="F415" s="117"/>
      <c r="G415" s="2"/>
      <c r="H415" s="117"/>
      <c r="I415" s="117"/>
      <c r="J415" s="2"/>
      <c r="K415" s="117"/>
      <c r="L415" s="2"/>
      <c r="M415" s="118"/>
      <c r="N415" s="118"/>
      <c r="O415" s="118"/>
      <c r="P415" s="118"/>
      <c r="Q415" s="118"/>
      <c r="R415" s="118"/>
      <c r="S415" s="2"/>
      <c r="T415" s="2"/>
      <c r="U415" s="2"/>
      <c r="V415" s="2"/>
      <c r="W415" s="2"/>
      <c r="X415" s="2"/>
      <c r="Y415" s="2"/>
      <c r="Z415" s="2"/>
      <c r="AA415" s="2"/>
      <c r="AB415" s="2"/>
      <c r="AD415" s="120"/>
      <c r="AE415" s="120"/>
      <c r="AF415" s="120"/>
      <c r="AG415" s="120"/>
    </row>
    <row r="416" spans="2:33" ht="15.75" customHeight="1" x14ac:dyDescent="0.25">
      <c r="B416" s="115"/>
      <c r="C416" s="116"/>
      <c r="D416" s="115"/>
      <c r="E416" s="115"/>
      <c r="F416" s="117"/>
      <c r="G416" s="2"/>
      <c r="H416" s="117"/>
      <c r="I416" s="117"/>
      <c r="J416" s="2"/>
      <c r="K416" s="117"/>
      <c r="L416" s="2"/>
      <c r="M416" s="118"/>
      <c r="N416" s="118"/>
      <c r="O416" s="118"/>
      <c r="P416" s="118"/>
      <c r="Q416" s="118"/>
      <c r="R416" s="118"/>
      <c r="S416" s="2"/>
      <c r="T416" s="2"/>
      <c r="U416" s="2"/>
      <c r="V416" s="2"/>
      <c r="W416" s="2"/>
      <c r="X416" s="2"/>
      <c r="Y416" s="2"/>
      <c r="Z416" s="2"/>
      <c r="AA416" s="2"/>
      <c r="AB416" s="2"/>
      <c r="AD416" s="120"/>
      <c r="AE416" s="120"/>
      <c r="AF416" s="120"/>
      <c r="AG416" s="120"/>
    </row>
    <row r="417" spans="2:33" ht="15.75" customHeight="1" x14ac:dyDescent="0.25">
      <c r="B417" s="115"/>
      <c r="C417" s="116"/>
      <c r="D417" s="115"/>
      <c r="E417" s="115"/>
      <c r="F417" s="117"/>
      <c r="G417" s="2"/>
      <c r="H417" s="117"/>
      <c r="I417" s="117"/>
      <c r="J417" s="2"/>
      <c r="K417" s="117"/>
      <c r="L417" s="2"/>
      <c r="M417" s="118"/>
      <c r="N417" s="118"/>
      <c r="O417" s="118"/>
      <c r="P417" s="118"/>
      <c r="Q417" s="118"/>
      <c r="R417" s="118"/>
      <c r="S417" s="2"/>
      <c r="T417" s="2"/>
      <c r="U417" s="2"/>
      <c r="V417" s="2"/>
      <c r="W417" s="2"/>
      <c r="X417" s="2"/>
      <c r="Y417" s="2"/>
      <c r="Z417" s="2"/>
      <c r="AA417" s="2"/>
      <c r="AB417" s="2"/>
      <c r="AD417" s="120"/>
      <c r="AE417" s="120"/>
      <c r="AF417" s="120"/>
      <c r="AG417" s="120"/>
    </row>
    <row r="418" spans="2:33" ht="15.75" customHeight="1" x14ac:dyDescent="0.25">
      <c r="B418" s="115"/>
      <c r="C418" s="116"/>
      <c r="D418" s="115"/>
      <c r="E418" s="115"/>
      <c r="F418" s="117"/>
      <c r="G418" s="2"/>
      <c r="H418" s="117"/>
      <c r="I418" s="117"/>
      <c r="J418" s="2"/>
      <c r="K418" s="117"/>
      <c r="L418" s="2"/>
      <c r="M418" s="118"/>
      <c r="N418" s="118"/>
      <c r="O418" s="118"/>
      <c r="P418" s="118"/>
      <c r="Q418" s="118"/>
      <c r="R418" s="118"/>
      <c r="S418" s="2"/>
      <c r="T418" s="2"/>
      <c r="U418" s="2"/>
      <c r="V418" s="2"/>
      <c r="W418" s="2"/>
      <c r="X418" s="2"/>
      <c r="Y418" s="2"/>
      <c r="Z418" s="2"/>
      <c r="AA418" s="2"/>
      <c r="AB418" s="2"/>
      <c r="AD418" s="120"/>
      <c r="AE418" s="120"/>
      <c r="AF418" s="120"/>
      <c r="AG418" s="120"/>
    </row>
    <row r="419" spans="2:33" ht="15.75" customHeight="1" x14ac:dyDescent="0.25">
      <c r="B419" s="115"/>
      <c r="C419" s="116"/>
      <c r="D419" s="115"/>
      <c r="E419" s="115"/>
      <c r="F419" s="117"/>
      <c r="G419" s="2"/>
      <c r="H419" s="117"/>
      <c r="I419" s="117"/>
      <c r="J419" s="2"/>
      <c r="K419" s="117"/>
      <c r="L419" s="2"/>
      <c r="M419" s="118"/>
      <c r="N419" s="118"/>
      <c r="O419" s="118"/>
      <c r="P419" s="118"/>
      <c r="Q419" s="118"/>
      <c r="R419" s="118"/>
      <c r="S419" s="2"/>
      <c r="T419" s="2"/>
      <c r="U419" s="2"/>
      <c r="V419" s="2"/>
      <c r="W419" s="2"/>
      <c r="X419" s="2"/>
      <c r="Y419" s="2"/>
      <c r="Z419" s="2"/>
      <c r="AA419" s="2"/>
      <c r="AB419" s="2"/>
      <c r="AD419" s="120"/>
      <c r="AE419" s="120"/>
      <c r="AF419" s="120"/>
      <c r="AG419" s="120"/>
    </row>
    <row r="420" spans="2:33" ht="15.75" customHeight="1" x14ac:dyDescent="0.25">
      <c r="B420" s="115"/>
      <c r="C420" s="116"/>
      <c r="D420" s="115"/>
      <c r="E420" s="115"/>
      <c r="F420" s="117"/>
      <c r="G420" s="2"/>
      <c r="H420" s="117"/>
      <c r="I420" s="117"/>
      <c r="J420" s="2"/>
      <c r="K420" s="117"/>
      <c r="L420" s="2"/>
      <c r="M420" s="118"/>
      <c r="N420" s="118"/>
      <c r="O420" s="118"/>
      <c r="P420" s="118"/>
      <c r="Q420" s="118"/>
      <c r="R420" s="118"/>
      <c r="S420" s="2"/>
      <c r="T420" s="2"/>
      <c r="U420" s="2"/>
      <c r="V420" s="2"/>
      <c r="W420" s="2"/>
      <c r="X420" s="2"/>
      <c r="Y420" s="2"/>
      <c r="Z420" s="2"/>
      <c r="AA420" s="2"/>
      <c r="AB420" s="2"/>
      <c r="AD420" s="120"/>
      <c r="AE420" s="120"/>
      <c r="AF420" s="120"/>
      <c r="AG420" s="120"/>
    </row>
    <row r="421" spans="2:33" ht="15.75" customHeight="1" x14ac:dyDescent="0.25">
      <c r="B421" s="115"/>
      <c r="C421" s="116"/>
      <c r="D421" s="115"/>
      <c r="E421" s="115"/>
      <c r="F421" s="117"/>
      <c r="G421" s="2"/>
      <c r="H421" s="117"/>
      <c r="I421" s="117"/>
      <c r="J421" s="2"/>
      <c r="K421" s="117"/>
      <c r="L421" s="2"/>
      <c r="M421" s="118"/>
      <c r="N421" s="118"/>
      <c r="O421" s="118"/>
      <c r="P421" s="118"/>
      <c r="Q421" s="118"/>
      <c r="R421" s="118"/>
      <c r="S421" s="2"/>
      <c r="T421" s="2"/>
      <c r="U421" s="2"/>
      <c r="V421" s="2"/>
      <c r="W421" s="2"/>
      <c r="X421" s="2"/>
      <c r="Y421" s="2"/>
      <c r="Z421" s="2"/>
      <c r="AA421" s="2"/>
      <c r="AB421" s="2"/>
      <c r="AD421" s="120"/>
      <c r="AE421" s="120"/>
      <c r="AF421" s="120"/>
      <c r="AG421" s="120"/>
    </row>
    <row r="422" spans="2:33" ht="15.75" customHeight="1" x14ac:dyDescent="0.25">
      <c r="B422" s="115"/>
      <c r="C422" s="116"/>
      <c r="D422" s="115"/>
      <c r="E422" s="115"/>
      <c r="F422" s="117"/>
      <c r="G422" s="2"/>
      <c r="H422" s="117"/>
      <c r="I422" s="117"/>
      <c r="J422" s="2"/>
      <c r="K422" s="117"/>
      <c r="L422" s="2"/>
      <c r="M422" s="118"/>
      <c r="N422" s="118"/>
      <c r="O422" s="118"/>
      <c r="P422" s="118"/>
      <c r="Q422" s="118"/>
      <c r="R422" s="118"/>
      <c r="S422" s="2"/>
      <c r="T422" s="2"/>
      <c r="U422" s="2"/>
      <c r="V422" s="2"/>
      <c r="W422" s="2"/>
      <c r="X422" s="2"/>
      <c r="Y422" s="2"/>
      <c r="Z422" s="2"/>
      <c r="AA422" s="2"/>
      <c r="AB422" s="2"/>
      <c r="AD422" s="120"/>
      <c r="AE422" s="120"/>
      <c r="AF422" s="120"/>
      <c r="AG422" s="120"/>
    </row>
    <row r="423" spans="2:33" ht="15.75" customHeight="1" x14ac:dyDescent="0.25">
      <c r="B423" s="115"/>
      <c r="C423" s="116"/>
      <c r="D423" s="115"/>
      <c r="E423" s="115"/>
      <c r="F423" s="117"/>
      <c r="G423" s="2"/>
      <c r="H423" s="117"/>
      <c r="I423" s="117"/>
      <c r="J423" s="2"/>
      <c r="K423" s="117"/>
      <c r="L423" s="2"/>
      <c r="M423" s="118"/>
      <c r="N423" s="118"/>
      <c r="O423" s="118"/>
      <c r="P423" s="118"/>
      <c r="Q423" s="118"/>
      <c r="R423" s="118"/>
      <c r="S423" s="2"/>
      <c r="T423" s="2"/>
      <c r="U423" s="2"/>
      <c r="V423" s="2"/>
      <c r="W423" s="2"/>
      <c r="X423" s="2"/>
      <c r="Y423" s="2"/>
      <c r="Z423" s="2"/>
      <c r="AA423" s="2"/>
      <c r="AB423" s="2"/>
      <c r="AD423" s="120"/>
      <c r="AE423" s="120"/>
      <c r="AF423" s="120"/>
      <c r="AG423" s="120"/>
    </row>
    <row r="424" spans="2:33" ht="15.75" customHeight="1" x14ac:dyDescent="0.25">
      <c r="B424" s="115"/>
      <c r="C424" s="116"/>
      <c r="D424" s="115"/>
      <c r="E424" s="115"/>
      <c r="F424" s="117"/>
      <c r="G424" s="2"/>
      <c r="H424" s="117"/>
      <c r="I424" s="117"/>
      <c r="J424" s="2"/>
      <c r="K424" s="117"/>
      <c r="L424" s="2"/>
      <c r="M424" s="118"/>
      <c r="N424" s="118"/>
      <c r="O424" s="118"/>
      <c r="P424" s="118"/>
      <c r="Q424" s="118"/>
      <c r="R424" s="118"/>
      <c r="S424" s="2"/>
      <c r="T424" s="2"/>
      <c r="U424" s="2"/>
      <c r="V424" s="2"/>
      <c r="W424" s="2"/>
      <c r="X424" s="2"/>
      <c r="Y424" s="2"/>
      <c r="Z424" s="2"/>
      <c r="AA424" s="2"/>
      <c r="AB424" s="2"/>
      <c r="AD424" s="120"/>
      <c r="AE424" s="120"/>
      <c r="AF424" s="120"/>
      <c r="AG424" s="120"/>
    </row>
    <row r="425" spans="2:33" ht="15.75" customHeight="1" x14ac:dyDescent="0.25">
      <c r="B425" s="115"/>
      <c r="C425" s="116"/>
      <c r="D425" s="115"/>
      <c r="E425" s="115"/>
      <c r="F425" s="117"/>
      <c r="G425" s="2"/>
      <c r="H425" s="117"/>
      <c r="I425" s="117"/>
      <c r="J425" s="2"/>
      <c r="K425" s="117"/>
      <c r="L425" s="2"/>
      <c r="M425" s="118"/>
      <c r="N425" s="118"/>
      <c r="O425" s="118"/>
      <c r="P425" s="118"/>
      <c r="Q425" s="118"/>
      <c r="R425" s="118"/>
      <c r="S425" s="2"/>
      <c r="T425" s="2"/>
      <c r="U425" s="2"/>
      <c r="V425" s="2"/>
      <c r="W425" s="2"/>
      <c r="X425" s="2"/>
      <c r="Y425" s="2"/>
      <c r="Z425" s="2"/>
      <c r="AA425" s="2"/>
      <c r="AB425" s="2"/>
      <c r="AD425" s="120"/>
      <c r="AE425" s="120"/>
      <c r="AF425" s="120"/>
      <c r="AG425" s="120"/>
    </row>
    <row r="426" spans="2:33" ht="15.75" customHeight="1" x14ac:dyDescent="0.25">
      <c r="B426" s="115"/>
      <c r="C426" s="116"/>
      <c r="D426" s="115"/>
      <c r="E426" s="115"/>
      <c r="F426" s="117"/>
      <c r="G426" s="2"/>
      <c r="H426" s="117"/>
      <c r="I426" s="117"/>
      <c r="J426" s="2"/>
      <c r="K426" s="117"/>
      <c r="L426" s="2"/>
      <c r="M426" s="118"/>
      <c r="N426" s="118"/>
      <c r="O426" s="118"/>
      <c r="P426" s="118"/>
      <c r="Q426" s="118"/>
      <c r="R426" s="118"/>
      <c r="S426" s="2"/>
      <c r="T426" s="2"/>
      <c r="U426" s="2"/>
      <c r="V426" s="2"/>
      <c r="W426" s="2"/>
      <c r="X426" s="2"/>
      <c r="Y426" s="2"/>
      <c r="Z426" s="2"/>
      <c r="AA426" s="2"/>
      <c r="AB426" s="2"/>
      <c r="AD426" s="120"/>
      <c r="AE426" s="120"/>
      <c r="AF426" s="120"/>
      <c r="AG426" s="120"/>
    </row>
    <row r="427" spans="2:33" ht="15.75" customHeight="1" x14ac:dyDescent="0.25">
      <c r="B427" s="115"/>
      <c r="C427" s="116"/>
      <c r="D427" s="115"/>
      <c r="E427" s="115"/>
      <c r="F427" s="117"/>
      <c r="G427" s="2"/>
      <c r="H427" s="117"/>
      <c r="I427" s="117"/>
      <c r="J427" s="2"/>
      <c r="K427" s="117"/>
      <c r="L427" s="2"/>
      <c r="M427" s="118"/>
      <c r="N427" s="118"/>
      <c r="O427" s="118"/>
      <c r="P427" s="118"/>
      <c r="Q427" s="118"/>
      <c r="R427" s="118"/>
      <c r="S427" s="2"/>
      <c r="T427" s="2"/>
      <c r="U427" s="2"/>
      <c r="V427" s="2"/>
      <c r="W427" s="2"/>
      <c r="X427" s="2"/>
      <c r="Y427" s="2"/>
      <c r="Z427" s="2"/>
      <c r="AA427" s="2"/>
      <c r="AB427" s="2"/>
      <c r="AD427" s="120"/>
      <c r="AE427" s="120"/>
      <c r="AF427" s="120"/>
      <c r="AG427" s="120"/>
    </row>
    <row r="428" spans="2:33" ht="15.75" customHeight="1" x14ac:dyDescent="0.25">
      <c r="B428" s="115"/>
      <c r="C428" s="116"/>
      <c r="D428" s="115"/>
      <c r="E428" s="115"/>
      <c r="F428" s="117"/>
      <c r="G428" s="2"/>
      <c r="H428" s="117"/>
      <c r="I428" s="117"/>
      <c r="J428" s="2"/>
      <c r="K428" s="117"/>
      <c r="L428" s="2"/>
      <c r="M428" s="118"/>
      <c r="N428" s="118"/>
      <c r="O428" s="118"/>
      <c r="P428" s="118"/>
      <c r="Q428" s="118"/>
      <c r="R428" s="118"/>
      <c r="S428" s="2"/>
      <c r="T428" s="2"/>
      <c r="U428" s="2"/>
      <c r="V428" s="2"/>
      <c r="W428" s="2"/>
      <c r="X428" s="2"/>
      <c r="Y428" s="2"/>
      <c r="Z428" s="2"/>
      <c r="AA428" s="2"/>
      <c r="AB428" s="2"/>
      <c r="AD428" s="120"/>
      <c r="AE428" s="120"/>
      <c r="AF428" s="120"/>
      <c r="AG428" s="120"/>
    </row>
    <row r="429" spans="2:33" ht="15.75" customHeight="1" x14ac:dyDescent="0.25">
      <c r="B429" s="115"/>
      <c r="C429" s="116"/>
      <c r="D429" s="115"/>
      <c r="E429" s="115"/>
      <c r="F429" s="117"/>
      <c r="G429" s="2"/>
      <c r="H429" s="117"/>
      <c r="I429" s="117"/>
      <c r="J429" s="2"/>
      <c r="K429" s="117"/>
      <c r="L429" s="2"/>
      <c r="M429" s="118"/>
      <c r="N429" s="118"/>
      <c r="O429" s="118"/>
      <c r="P429" s="118"/>
      <c r="Q429" s="118"/>
      <c r="R429" s="118"/>
      <c r="S429" s="2"/>
      <c r="T429" s="2"/>
      <c r="U429" s="2"/>
      <c r="V429" s="2"/>
      <c r="W429" s="2"/>
      <c r="X429" s="2"/>
      <c r="Y429" s="2"/>
      <c r="Z429" s="2"/>
      <c r="AA429" s="2"/>
      <c r="AB429" s="2"/>
      <c r="AD429" s="120"/>
      <c r="AE429" s="120"/>
      <c r="AF429" s="120"/>
      <c r="AG429" s="120"/>
    </row>
    <row r="430" spans="2:33" ht="15.75" customHeight="1" x14ac:dyDescent="0.25">
      <c r="B430" s="115"/>
      <c r="C430" s="116"/>
      <c r="D430" s="115"/>
      <c r="E430" s="115"/>
      <c r="F430" s="117"/>
      <c r="G430" s="2"/>
      <c r="H430" s="117"/>
      <c r="I430" s="117"/>
      <c r="J430" s="2"/>
      <c r="K430" s="117"/>
      <c r="L430" s="2"/>
      <c r="M430" s="118"/>
      <c r="N430" s="118"/>
      <c r="O430" s="118"/>
      <c r="P430" s="118"/>
      <c r="Q430" s="118"/>
      <c r="R430" s="118"/>
      <c r="S430" s="2"/>
      <c r="T430" s="2"/>
      <c r="U430" s="2"/>
      <c r="V430" s="2"/>
      <c r="W430" s="2"/>
      <c r="X430" s="2"/>
      <c r="Y430" s="2"/>
      <c r="Z430" s="2"/>
      <c r="AA430" s="2"/>
      <c r="AB430" s="2"/>
      <c r="AD430" s="120"/>
      <c r="AE430" s="120"/>
      <c r="AF430" s="120"/>
      <c r="AG430" s="120"/>
    </row>
    <row r="431" spans="2:33" ht="15.75" customHeight="1" x14ac:dyDescent="0.25">
      <c r="B431" s="115"/>
      <c r="C431" s="116"/>
      <c r="D431" s="115"/>
      <c r="E431" s="115"/>
      <c r="F431" s="117"/>
      <c r="G431" s="2"/>
      <c r="H431" s="117"/>
      <c r="I431" s="117"/>
      <c r="J431" s="2"/>
      <c r="K431" s="117"/>
      <c r="L431" s="2"/>
      <c r="M431" s="118"/>
      <c r="N431" s="118"/>
      <c r="O431" s="118"/>
      <c r="P431" s="118"/>
      <c r="Q431" s="118"/>
      <c r="R431" s="118"/>
      <c r="S431" s="2"/>
      <c r="T431" s="2"/>
      <c r="U431" s="2"/>
      <c r="V431" s="2"/>
      <c r="W431" s="2"/>
      <c r="X431" s="2"/>
      <c r="Y431" s="2"/>
      <c r="Z431" s="2"/>
      <c r="AA431" s="2"/>
      <c r="AB431" s="2"/>
      <c r="AD431" s="120"/>
      <c r="AE431" s="120"/>
      <c r="AF431" s="120"/>
      <c r="AG431" s="120"/>
    </row>
    <row r="432" spans="2:33" ht="15.75" customHeight="1" x14ac:dyDescent="0.25">
      <c r="B432" s="115"/>
      <c r="C432" s="116"/>
      <c r="D432" s="115"/>
      <c r="E432" s="115"/>
      <c r="F432" s="117"/>
      <c r="G432" s="2"/>
      <c r="H432" s="117"/>
      <c r="I432" s="117"/>
      <c r="J432" s="2"/>
      <c r="K432" s="117"/>
      <c r="L432" s="2"/>
      <c r="M432" s="118"/>
      <c r="N432" s="118"/>
      <c r="O432" s="118"/>
      <c r="P432" s="118"/>
      <c r="Q432" s="118"/>
      <c r="R432" s="118"/>
      <c r="S432" s="2"/>
      <c r="T432" s="2"/>
      <c r="U432" s="2"/>
      <c r="V432" s="2"/>
      <c r="W432" s="2"/>
      <c r="X432" s="2"/>
      <c r="Y432" s="2"/>
      <c r="Z432" s="2"/>
      <c r="AA432" s="2"/>
      <c r="AB432" s="2"/>
      <c r="AD432" s="120"/>
      <c r="AE432" s="120"/>
      <c r="AF432" s="120"/>
      <c r="AG432" s="120"/>
    </row>
    <row r="433" spans="2:33" ht="15.75" customHeight="1" x14ac:dyDescent="0.25">
      <c r="B433" s="115"/>
      <c r="C433" s="116"/>
      <c r="D433" s="115"/>
      <c r="E433" s="115"/>
      <c r="F433" s="117"/>
      <c r="G433" s="2"/>
      <c r="H433" s="117"/>
      <c r="I433" s="117"/>
      <c r="J433" s="2"/>
      <c r="K433" s="117"/>
      <c r="L433" s="2"/>
      <c r="M433" s="118"/>
      <c r="N433" s="118"/>
      <c r="O433" s="118"/>
      <c r="P433" s="118"/>
      <c r="Q433" s="118"/>
      <c r="R433" s="118"/>
      <c r="S433" s="2"/>
      <c r="T433" s="2"/>
      <c r="U433" s="2"/>
      <c r="V433" s="2"/>
      <c r="W433" s="2"/>
      <c r="X433" s="2"/>
      <c r="Y433" s="2"/>
      <c r="Z433" s="2"/>
      <c r="AA433" s="2"/>
      <c r="AB433" s="2"/>
      <c r="AD433" s="120"/>
      <c r="AE433" s="120"/>
      <c r="AF433" s="120"/>
      <c r="AG433" s="120"/>
    </row>
    <row r="434" spans="2:33" ht="15.75" customHeight="1" x14ac:dyDescent="0.25">
      <c r="B434" s="115"/>
      <c r="C434" s="116"/>
      <c r="D434" s="115"/>
      <c r="E434" s="115"/>
      <c r="F434" s="117"/>
      <c r="G434" s="2"/>
      <c r="H434" s="117"/>
      <c r="I434" s="117"/>
      <c r="J434" s="2"/>
      <c r="K434" s="117"/>
      <c r="L434" s="2"/>
      <c r="M434" s="118"/>
      <c r="N434" s="118"/>
      <c r="O434" s="118"/>
      <c r="P434" s="118"/>
      <c r="Q434" s="118"/>
      <c r="R434" s="118"/>
      <c r="S434" s="2"/>
      <c r="T434" s="2"/>
      <c r="U434" s="2"/>
      <c r="V434" s="2"/>
      <c r="W434" s="2"/>
      <c r="X434" s="2"/>
      <c r="Y434" s="2"/>
      <c r="Z434" s="2"/>
      <c r="AA434" s="2"/>
      <c r="AB434" s="2"/>
      <c r="AD434" s="120"/>
      <c r="AE434" s="120"/>
      <c r="AF434" s="120"/>
      <c r="AG434" s="120"/>
    </row>
    <row r="435" spans="2:33" ht="15.75" customHeight="1" x14ac:dyDescent="0.25">
      <c r="B435" s="115"/>
      <c r="C435" s="116"/>
      <c r="D435" s="115"/>
      <c r="E435" s="115"/>
      <c r="F435" s="117"/>
      <c r="G435" s="2"/>
      <c r="H435" s="117"/>
      <c r="I435" s="117"/>
      <c r="J435" s="2"/>
      <c r="K435" s="117"/>
      <c r="L435" s="2"/>
      <c r="M435" s="118"/>
      <c r="N435" s="118"/>
      <c r="O435" s="118"/>
      <c r="P435" s="118"/>
      <c r="Q435" s="118"/>
      <c r="R435" s="118"/>
      <c r="S435" s="2"/>
      <c r="T435" s="2"/>
      <c r="U435" s="2"/>
      <c r="V435" s="2"/>
      <c r="W435" s="2"/>
      <c r="X435" s="2"/>
      <c r="Y435" s="2"/>
      <c r="Z435" s="2"/>
      <c r="AA435" s="2"/>
      <c r="AB435" s="2"/>
      <c r="AD435" s="120"/>
      <c r="AE435" s="120"/>
      <c r="AF435" s="120"/>
      <c r="AG435" s="120"/>
    </row>
    <row r="436" spans="2:33" ht="15.75" customHeight="1" x14ac:dyDescent="0.25">
      <c r="B436" s="115"/>
      <c r="C436" s="116"/>
      <c r="D436" s="115"/>
      <c r="E436" s="115"/>
      <c r="F436" s="117"/>
      <c r="G436" s="2"/>
      <c r="H436" s="117"/>
      <c r="I436" s="117"/>
      <c r="J436" s="2"/>
      <c r="K436" s="117"/>
      <c r="L436" s="2"/>
      <c r="M436" s="118"/>
      <c r="N436" s="118"/>
      <c r="O436" s="118"/>
      <c r="P436" s="118"/>
      <c r="Q436" s="118"/>
      <c r="R436" s="118"/>
      <c r="S436" s="2"/>
      <c r="T436" s="2"/>
      <c r="U436" s="2"/>
      <c r="V436" s="2"/>
      <c r="W436" s="2"/>
      <c r="X436" s="2"/>
      <c r="Y436" s="2"/>
      <c r="Z436" s="2"/>
      <c r="AA436" s="2"/>
      <c r="AB436" s="2"/>
      <c r="AD436" s="120"/>
      <c r="AE436" s="120"/>
      <c r="AF436" s="120"/>
      <c r="AG436" s="120"/>
    </row>
    <row r="437" spans="2:33" ht="15.75" customHeight="1" x14ac:dyDescent="0.25">
      <c r="B437" s="115"/>
      <c r="C437" s="116"/>
      <c r="D437" s="115"/>
      <c r="E437" s="115"/>
      <c r="F437" s="117"/>
      <c r="G437" s="2"/>
      <c r="H437" s="117"/>
      <c r="I437" s="117"/>
      <c r="J437" s="2"/>
      <c r="K437" s="117"/>
      <c r="L437" s="2"/>
      <c r="M437" s="118"/>
      <c r="N437" s="118"/>
      <c r="O437" s="118"/>
      <c r="P437" s="118"/>
      <c r="Q437" s="118"/>
      <c r="R437" s="118"/>
      <c r="S437" s="2"/>
      <c r="T437" s="2"/>
      <c r="U437" s="2"/>
      <c r="V437" s="2"/>
      <c r="W437" s="2"/>
      <c r="X437" s="2"/>
      <c r="Y437" s="2"/>
      <c r="Z437" s="2"/>
      <c r="AA437" s="2"/>
      <c r="AB437" s="2"/>
      <c r="AD437" s="120"/>
      <c r="AE437" s="120"/>
      <c r="AF437" s="120"/>
      <c r="AG437" s="120"/>
    </row>
    <row r="438" spans="2:33" ht="15.75" customHeight="1" x14ac:dyDescent="0.25">
      <c r="B438" s="115"/>
      <c r="C438" s="116"/>
      <c r="D438" s="115"/>
      <c r="E438" s="115"/>
      <c r="F438" s="117"/>
      <c r="G438" s="2"/>
      <c r="H438" s="117"/>
      <c r="I438" s="117"/>
      <c r="J438" s="2"/>
      <c r="K438" s="117"/>
      <c r="L438" s="2"/>
      <c r="M438" s="118"/>
      <c r="N438" s="118"/>
      <c r="O438" s="118"/>
      <c r="P438" s="118"/>
      <c r="Q438" s="118"/>
      <c r="R438" s="118"/>
      <c r="S438" s="2"/>
      <c r="T438" s="2"/>
      <c r="U438" s="2"/>
      <c r="V438" s="2"/>
      <c r="W438" s="2"/>
      <c r="X438" s="2"/>
      <c r="Y438" s="2"/>
      <c r="Z438" s="2"/>
      <c r="AA438" s="2"/>
      <c r="AB438" s="2"/>
      <c r="AD438" s="120"/>
      <c r="AE438" s="120"/>
      <c r="AF438" s="120"/>
      <c r="AG438" s="120"/>
    </row>
    <row r="439" spans="2:33" ht="15.75" customHeight="1" x14ac:dyDescent="0.25">
      <c r="B439" s="115"/>
      <c r="C439" s="116"/>
      <c r="D439" s="115"/>
      <c r="E439" s="115"/>
      <c r="F439" s="117"/>
      <c r="G439" s="2"/>
      <c r="H439" s="117"/>
      <c r="I439" s="117"/>
      <c r="J439" s="2"/>
      <c r="K439" s="117"/>
      <c r="L439" s="2"/>
      <c r="M439" s="118"/>
      <c r="N439" s="118"/>
      <c r="O439" s="118"/>
      <c r="P439" s="118"/>
      <c r="Q439" s="118"/>
      <c r="R439" s="118"/>
      <c r="S439" s="2"/>
      <c r="T439" s="2"/>
      <c r="U439" s="2"/>
      <c r="V439" s="2"/>
      <c r="W439" s="2"/>
      <c r="X439" s="2"/>
      <c r="Y439" s="2"/>
      <c r="Z439" s="2"/>
      <c r="AA439" s="2"/>
      <c r="AB439" s="2"/>
      <c r="AD439" s="120"/>
      <c r="AE439" s="120"/>
      <c r="AF439" s="120"/>
      <c r="AG439" s="120"/>
    </row>
    <row r="440" spans="2:33" ht="15.75" customHeight="1" x14ac:dyDescent="0.25">
      <c r="B440" s="115"/>
      <c r="C440" s="116"/>
      <c r="D440" s="115"/>
      <c r="E440" s="115"/>
      <c r="F440" s="117"/>
      <c r="G440" s="2"/>
      <c r="H440" s="117"/>
      <c r="I440" s="117"/>
      <c r="J440" s="2"/>
      <c r="K440" s="117"/>
      <c r="L440" s="2"/>
      <c r="M440" s="118"/>
      <c r="N440" s="118"/>
      <c r="O440" s="118"/>
      <c r="P440" s="118"/>
      <c r="Q440" s="118"/>
      <c r="R440" s="118"/>
      <c r="S440" s="2"/>
      <c r="T440" s="2"/>
      <c r="U440" s="2"/>
      <c r="V440" s="2"/>
      <c r="W440" s="2"/>
      <c r="X440" s="2"/>
      <c r="Y440" s="2"/>
      <c r="Z440" s="2"/>
      <c r="AA440" s="2"/>
      <c r="AB440" s="2"/>
      <c r="AD440" s="120"/>
      <c r="AE440" s="120"/>
      <c r="AF440" s="120"/>
      <c r="AG440" s="120"/>
    </row>
    <row r="441" spans="2:33" ht="15.75" customHeight="1" x14ac:dyDescent="0.25">
      <c r="B441" s="115"/>
      <c r="C441" s="116"/>
      <c r="D441" s="115"/>
      <c r="E441" s="115"/>
      <c r="F441" s="117"/>
      <c r="G441" s="2"/>
      <c r="H441" s="117"/>
      <c r="I441" s="117"/>
      <c r="J441" s="2"/>
      <c r="K441" s="117"/>
      <c r="L441" s="2"/>
      <c r="M441" s="118"/>
      <c r="N441" s="118"/>
      <c r="O441" s="118"/>
      <c r="P441" s="118"/>
      <c r="Q441" s="118"/>
      <c r="R441" s="118"/>
      <c r="S441" s="2"/>
      <c r="T441" s="2"/>
      <c r="U441" s="2"/>
      <c r="V441" s="2"/>
      <c r="W441" s="2"/>
      <c r="X441" s="2"/>
      <c r="Y441" s="2"/>
      <c r="Z441" s="2"/>
      <c r="AA441" s="2"/>
      <c r="AB441" s="2"/>
      <c r="AD441" s="120"/>
      <c r="AE441" s="120"/>
      <c r="AF441" s="120"/>
      <c r="AG441" s="120"/>
    </row>
    <row r="442" spans="2:33" ht="15.75" customHeight="1" x14ac:dyDescent="0.25">
      <c r="B442" s="115"/>
      <c r="C442" s="116"/>
      <c r="D442" s="115"/>
      <c r="E442" s="115"/>
      <c r="F442" s="117"/>
      <c r="G442" s="2"/>
      <c r="H442" s="117"/>
      <c r="I442" s="117"/>
      <c r="J442" s="2"/>
      <c r="K442" s="117"/>
      <c r="L442" s="2"/>
      <c r="M442" s="118"/>
      <c r="N442" s="118"/>
      <c r="O442" s="118"/>
      <c r="P442" s="118"/>
      <c r="Q442" s="118"/>
      <c r="R442" s="118"/>
      <c r="S442" s="2"/>
      <c r="T442" s="2"/>
      <c r="U442" s="2"/>
      <c r="V442" s="2"/>
      <c r="W442" s="2"/>
      <c r="X442" s="2"/>
      <c r="Y442" s="2"/>
      <c r="Z442" s="2"/>
      <c r="AA442" s="2"/>
      <c r="AB442" s="2"/>
      <c r="AD442" s="120"/>
      <c r="AE442" s="120"/>
      <c r="AF442" s="120"/>
      <c r="AG442" s="120"/>
    </row>
    <row r="443" spans="2:33" ht="15.75" customHeight="1" x14ac:dyDescent="0.25">
      <c r="B443" s="115"/>
      <c r="C443" s="116"/>
      <c r="D443" s="115"/>
      <c r="E443" s="115"/>
      <c r="F443" s="117"/>
      <c r="G443" s="2"/>
      <c r="H443" s="117"/>
      <c r="I443" s="117"/>
      <c r="J443" s="2"/>
      <c r="K443" s="117"/>
      <c r="L443" s="2"/>
      <c r="M443" s="118"/>
      <c r="N443" s="118"/>
      <c r="O443" s="118"/>
      <c r="P443" s="118"/>
      <c r="Q443" s="118"/>
      <c r="R443" s="118"/>
      <c r="S443" s="2"/>
      <c r="T443" s="2"/>
      <c r="U443" s="2"/>
      <c r="V443" s="2"/>
      <c r="W443" s="2"/>
      <c r="X443" s="2"/>
      <c r="Y443" s="2"/>
      <c r="Z443" s="2"/>
      <c r="AA443" s="2"/>
      <c r="AB443" s="2"/>
      <c r="AD443" s="120"/>
      <c r="AE443" s="120"/>
      <c r="AF443" s="120"/>
      <c r="AG443" s="120"/>
    </row>
    <row r="444" spans="2:33" ht="15.75" customHeight="1" x14ac:dyDescent="0.25">
      <c r="B444" s="115"/>
      <c r="C444" s="116"/>
      <c r="D444" s="115"/>
      <c r="E444" s="115"/>
      <c r="F444" s="117"/>
      <c r="G444" s="2"/>
      <c r="H444" s="117"/>
      <c r="I444" s="117"/>
      <c r="J444" s="2"/>
      <c r="K444" s="117"/>
      <c r="L444" s="2"/>
      <c r="M444" s="118"/>
      <c r="N444" s="118"/>
      <c r="O444" s="118"/>
      <c r="P444" s="118"/>
      <c r="Q444" s="118"/>
      <c r="R444" s="118"/>
      <c r="S444" s="2"/>
      <c r="T444" s="2"/>
      <c r="U444" s="2"/>
      <c r="V444" s="2"/>
      <c r="W444" s="2"/>
      <c r="X444" s="2"/>
      <c r="Y444" s="2"/>
      <c r="Z444" s="2"/>
      <c r="AA444" s="2"/>
      <c r="AB444" s="2"/>
      <c r="AD444" s="120"/>
      <c r="AE444" s="120"/>
      <c r="AF444" s="120"/>
      <c r="AG444" s="120"/>
    </row>
    <row r="445" spans="2:33" ht="15.75" customHeight="1" x14ac:dyDescent="0.25">
      <c r="B445" s="115"/>
      <c r="C445" s="116"/>
      <c r="D445" s="115"/>
      <c r="E445" s="115"/>
      <c r="F445" s="117"/>
      <c r="G445" s="2"/>
      <c r="H445" s="117"/>
      <c r="I445" s="117"/>
      <c r="J445" s="2"/>
      <c r="K445" s="117"/>
      <c r="L445" s="2"/>
      <c r="M445" s="118"/>
      <c r="N445" s="118"/>
      <c r="O445" s="118"/>
      <c r="P445" s="118"/>
      <c r="Q445" s="118"/>
      <c r="R445" s="118"/>
      <c r="S445" s="2"/>
      <c r="T445" s="2"/>
      <c r="U445" s="2"/>
      <c r="V445" s="2"/>
      <c r="W445" s="2"/>
      <c r="X445" s="2"/>
      <c r="Y445" s="2"/>
      <c r="Z445" s="2"/>
      <c r="AA445" s="2"/>
      <c r="AB445" s="2"/>
      <c r="AD445" s="120"/>
      <c r="AE445" s="120"/>
      <c r="AF445" s="120"/>
      <c r="AG445" s="120"/>
    </row>
    <row r="446" spans="2:33" ht="15.75" customHeight="1" x14ac:dyDescent="0.25">
      <c r="B446" s="115"/>
      <c r="C446" s="116"/>
      <c r="D446" s="115"/>
      <c r="E446" s="115"/>
      <c r="F446" s="117"/>
      <c r="G446" s="2"/>
      <c r="H446" s="117"/>
      <c r="I446" s="117"/>
      <c r="J446" s="2"/>
      <c r="K446" s="117"/>
      <c r="L446" s="2"/>
      <c r="M446" s="118"/>
      <c r="N446" s="118"/>
      <c r="O446" s="118"/>
      <c r="P446" s="118"/>
      <c r="Q446" s="118"/>
      <c r="R446" s="118"/>
      <c r="S446" s="2"/>
      <c r="T446" s="2"/>
      <c r="U446" s="2"/>
      <c r="V446" s="2"/>
      <c r="W446" s="2"/>
      <c r="X446" s="2"/>
      <c r="Y446" s="2"/>
      <c r="Z446" s="2"/>
      <c r="AA446" s="2"/>
      <c r="AB446" s="2"/>
      <c r="AD446" s="120"/>
      <c r="AE446" s="120"/>
      <c r="AF446" s="120"/>
      <c r="AG446" s="120"/>
    </row>
    <row r="447" spans="2:33" ht="15.75" customHeight="1" x14ac:dyDescent="0.25">
      <c r="B447" s="115"/>
      <c r="C447" s="116"/>
      <c r="D447" s="115"/>
      <c r="E447" s="115"/>
      <c r="F447" s="117"/>
      <c r="G447" s="2"/>
      <c r="H447" s="117"/>
      <c r="I447" s="117"/>
      <c r="J447" s="2"/>
      <c r="K447" s="117"/>
      <c r="L447" s="2"/>
      <c r="M447" s="118"/>
      <c r="N447" s="118"/>
      <c r="O447" s="118"/>
      <c r="P447" s="118"/>
      <c r="Q447" s="118"/>
      <c r="R447" s="118"/>
      <c r="S447" s="2"/>
      <c r="T447" s="2"/>
      <c r="U447" s="2"/>
      <c r="V447" s="2"/>
      <c r="W447" s="2"/>
      <c r="X447" s="2"/>
      <c r="Y447" s="2"/>
      <c r="Z447" s="2"/>
      <c r="AA447" s="2"/>
      <c r="AB447" s="2"/>
      <c r="AD447" s="120"/>
      <c r="AE447" s="120"/>
      <c r="AF447" s="120"/>
      <c r="AG447" s="120"/>
    </row>
    <row r="448" spans="2:33" ht="15.75" customHeight="1" x14ac:dyDescent="0.25">
      <c r="B448" s="115"/>
      <c r="C448" s="116"/>
      <c r="D448" s="115"/>
      <c r="E448" s="115"/>
      <c r="F448" s="117"/>
      <c r="G448" s="2"/>
      <c r="H448" s="117"/>
      <c r="I448" s="117"/>
      <c r="J448" s="2"/>
      <c r="K448" s="117"/>
      <c r="L448" s="2"/>
      <c r="M448" s="118"/>
      <c r="N448" s="118"/>
      <c r="O448" s="118"/>
      <c r="P448" s="118"/>
      <c r="Q448" s="118"/>
      <c r="R448" s="118"/>
      <c r="S448" s="2"/>
      <c r="T448" s="2"/>
      <c r="U448" s="2"/>
      <c r="V448" s="2"/>
      <c r="W448" s="2"/>
      <c r="X448" s="2"/>
      <c r="Y448" s="2"/>
      <c r="Z448" s="2"/>
      <c r="AA448" s="2"/>
      <c r="AB448" s="2"/>
      <c r="AD448" s="120"/>
      <c r="AE448" s="120"/>
      <c r="AF448" s="120"/>
      <c r="AG448" s="120"/>
    </row>
    <row r="449" spans="2:33" ht="15.75" customHeight="1" x14ac:dyDescent="0.25">
      <c r="B449" s="115"/>
      <c r="C449" s="116"/>
      <c r="D449" s="115"/>
      <c r="E449" s="115"/>
      <c r="F449" s="117"/>
      <c r="G449" s="2"/>
      <c r="H449" s="117"/>
      <c r="I449" s="117"/>
      <c r="J449" s="2"/>
      <c r="K449" s="117"/>
      <c r="L449" s="2"/>
      <c r="M449" s="118"/>
      <c r="N449" s="118"/>
      <c r="O449" s="118"/>
      <c r="P449" s="118"/>
      <c r="Q449" s="118"/>
      <c r="R449" s="118"/>
      <c r="S449" s="2"/>
      <c r="T449" s="2"/>
      <c r="U449" s="2"/>
      <c r="V449" s="2"/>
      <c r="W449" s="2"/>
      <c r="X449" s="2"/>
      <c r="Y449" s="2"/>
      <c r="Z449" s="2"/>
      <c r="AA449" s="2"/>
      <c r="AB449" s="2"/>
      <c r="AD449" s="120"/>
      <c r="AE449" s="120"/>
      <c r="AF449" s="120"/>
      <c r="AG449" s="120"/>
    </row>
    <row r="450" spans="2:33" ht="15.75" customHeight="1" x14ac:dyDescent="0.25">
      <c r="B450" s="115"/>
      <c r="C450" s="116"/>
      <c r="D450" s="115"/>
      <c r="E450" s="115"/>
      <c r="F450" s="117"/>
      <c r="G450" s="2"/>
      <c r="H450" s="117"/>
      <c r="I450" s="117"/>
      <c r="J450" s="2"/>
      <c r="K450" s="117"/>
      <c r="L450" s="2"/>
      <c r="M450" s="118"/>
      <c r="N450" s="118"/>
      <c r="O450" s="118"/>
      <c r="P450" s="118"/>
      <c r="Q450" s="118"/>
      <c r="R450" s="118"/>
      <c r="S450" s="2"/>
      <c r="T450" s="2"/>
      <c r="U450" s="2"/>
      <c r="V450" s="2"/>
      <c r="W450" s="2"/>
      <c r="X450" s="2"/>
      <c r="Y450" s="2"/>
      <c r="Z450" s="2"/>
      <c r="AA450" s="2"/>
      <c r="AB450" s="2"/>
      <c r="AD450" s="120"/>
      <c r="AE450" s="120"/>
      <c r="AF450" s="120"/>
      <c r="AG450" s="120"/>
    </row>
    <row r="451" spans="2:33" ht="15.75" customHeight="1" x14ac:dyDescent="0.25">
      <c r="B451" s="115"/>
      <c r="C451" s="116"/>
      <c r="D451" s="115"/>
      <c r="E451" s="115"/>
      <c r="F451" s="117"/>
      <c r="G451" s="2"/>
      <c r="H451" s="117"/>
      <c r="I451" s="117"/>
      <c r="J451" s="2"/>
      <c r="K451" s="117"/>
      <c r="L451" s="2"/>
      <c r="M451" s="118"/>
      <c r="N451" s="118"/>
      <c r="O451" s="118"/>
      <c r="P451" s="118"/>
      <c r="Q451" s="118"/>
      <c r="R451" s="118"/>
      <c r="S451" s="2"/>
      <c r="T451" s="2"/>
      <c r="U451" s="2"/>
      <c r="V451" s="2"/>
      <c r="W451" s="2"/>
      <c r="X451" s="2"/>
      <c r="Y451" s="2"/>
      <c r="Z451" s="2"/>
      <c r="AA451" s="2"/>
      <c r="AB451" s="2"/>
      <c r="AD451" s="120"/>
      <c r="AE451" s="120"/>
      <c r="AF451" s="120"/>
      <c r="AG451" s="120"/>
    </row>
    <row r="452" spans="2:33" ht="15.75" customHeight="1" x14ac:dyDescent="0.25">
      <c r="B452" s="115"/>
      <c r="C452" s="116"/>
      <c r="D452" s="115"/>
      <c r="E452" s="115"/>
      <c r="F452" s="117"/>
      <c r="G452" s="2"/>
      <c r="H452" s="117"/>
      <c r="I452" s="117"/>
      <c r="J452" s="2"/>
      <c r="K452" s="117"/>
      <c r="L452" s="2"/>
      <c r="M452" s="118"/>
      <c r="N452" s="118"/>
      <c r="O452" s="118"/>
      <c r="P452" s="118"/>
      <c r="Q452" s="118"/>
      <c r="R452" s="118"/>
      <c r="S452" s="2"/>
      <c r="T452" s="2"/>
      <c r="U452" s="2"/>
      <c r="V452" s="2"/>
      <c r="W452" s="2"/>
      <c r="X452" s="2"/>
      <c r="Y452" s="2"/>
      <c r="Z452" s="2"/>
      <c r="AA452" s="2"/>
      <c r="AB452" s="2"/>
      <c r="AD452" s="120"/>
      <c r="AE452" s="120"/>
      <c r="AF452" s="120"/>
      <c r="AG452" s="120"/>
    </row>
    <row r="453" spans="2:33" ht="15.75" customHeight="1" x14ac:dyDescent="0.25">
      <c r="B453" s="115"/>
      <c r="C453" s="116"/>
      <c r="D453" s="115"/>
      <c r="E453" s="115"/>
      <c r="F453" s="117"/>
      <c r="G453" s="2"/>
      <c r="H453" s="117"/>
      <c r="I453" s="117"/>
      <c r="J453" s="2"/>
      <c r="K453" s="117"/>
      <c r="L453" s="2"/>
      <c r="M453" s="118"/>
      <c r="N453" s="118"/>
      <c r="O453" s="118"/>
      <c r="P453" s="118"/>
      <c r="Q453" s="118"/>
      <c r="R453" s="118"/>
      <c r="S453" s="2"/>
      <c r="T453" s="2"/>
      <c r="U453" s="2"/>
      <c r="V453" s="2"/>
      <c r="W453" s="2"/>
      <c r="X453" s="2"/>
      <c r="Y453" s="2"/>
      <c r="Z453" s="2"/>
      <c r="AA453" s="2"/>
      <c r="AB453" s="2"/>
      <c r="AD453" s="120"/>
      <c r="AE453" s="120"/>
      <c r="AF453" s="120"/>
      <c r="AG453" s="120"/>
    </row>
    <row r="454" spans="2:33" ht="15.75" customHeight="1" x14ac:dyDescent="0.25">
      <c r="B454" s="115"/>
      <c r="C454" s="116"/>
      <c r="D454" s="115"/>
      <c r="E454" s="115"/>
      <c r="F454" s="117"/>
      <c r="G454" s="2"/>
      <c r="H454" s="117"/>
      <c r="I454" s="117"/>
      <c r="J454" s="2"/>
      <c r="K454" s="117"/>
      <c r="L454" s="2"/>
      <c r="M454" s="118"/>
      <c r="N454" s="118"/>
      <c r="O454" s="118"/>
      <c r="P454" s="118"/>
      <c r="Q454" s="118"/>
      <c r="R454" s="118"/>
      <c r="S454" s="2"/>
      <c r="T454" s="2"/>
      <c r="U454" s="2"/>
      <c r="V454" s="2"/>
      <c r="W454" s="2"/>
      <c r="X454" s="2"/>
      <c r="Y454" s="2"/>
      <c r="Z454" s="2"/>
      <c r="AA454" s="2"/>
      <c r="AB454" s="2"/>
      <c r="AD454" s="120"/>
      <c r="AE454" s="120"/>
      <c r="AF454" s="120"/>
      <c r="AG454" s="120"/>
    </row>
    <row r="455" spans="2:33" ht="15.75" customHeight="1" x14ac:dyDescent="0.25">
      <c r="B455" s="115"/>
      <c r="C455" s="116"/>
      <c r="D455" s="115"/>
      <c r="E455" s="115"/>
      <c r="F455" s="117"/>
      <c r="G455" s="2"/>
      <c r="H455" s="117"/>
      <c r="I455" s="117"/>
      <c r="J455" s="2"/>
      <c r="K455" s="117"/>
      <c r="L455" s="2"/>
      <c r="M455" s="118"/>
      <c r="N455" s="118"/>
      <c r="O455" s="118"/>
      <c r="P455" s="118"/>
      <c r="Q455" s="118"/>
      <c r="R455" s="118"/>
      <c r="S455" s="2"/>
      <c r="T455" s="2"/>
      <c r="U455" s="2"/>
      <c r="V455" s="2"/>
      <c r="W455" s="2"/>
      <c r="X455" s="2"/>
      <c r="Y455" s="2"/>
      <c r="Z455" s="2"/>
      <c r="AA455" s="2"/>
      <c r="AB455" s="2"/>
      <c r="AD455" s="120"/>
      <c r="AE455" s="120"/>
      <c r="AF455" s="120"/>
      <c r="AG455" s="120"/>
    </row>
    <row r="456" spans="2:33" ht="15.75" customHeight="1" x14ac:dyDescent="0.25">
      <c r="B456" s="115"/>
      <c r="C456" s="116"/>
      <c r="D456" s="115"/>
      <c r="E456" s="115"/>
      <c r="F456" s="117"/>
      <c r="G456" s="2"/>
      <c r="H456" s="117"/>
      <c r="I456" s="117"/>
      <c r="J456" s="2"/>
      <c r="K456" s="117"/>
      <c r="L456" s="2"/>
      <c r="M456" s="118"/>
      <c r="N456" s="118"/>
      <c r="O456" s="118"/>
      <c r="P456" s="118"/>
      <c r="Q456" s="118"/>
      <c r="R456" s="118"/>
      <c r="S456" s="2"/>
      <c r="T456" s="2"/>
      <c r="U456" s="2"/>
      <c r="V456" s="2"/>
      <c r="W456" s="2"/>
      <c r="X456" s="2"/>
      <c r="Y456" s="2"/>
      <c r="Z456" s="2"/>
      <c r="AA456" s="2"/>
      <c r="AB456" s="2"/>
      <c r="AD456" s="120"/>
      <c r="AE456" s="120"/>
      <c r="AF456" s="120"/>
      <c r="AG456" s="120"/>
    </row>
    <row r="457" spans="2:33" ht="15.75" customHeight="1" x14ac:dyDescent="0.25">
      <c r="B457" s="115"/>
      <c r="C457" s="116"/>
      <c r="D457" s="115"/>
      <c r="E457" s="115"/>
      <c r="F457" s="117"/>
      <c r="G457" s="2"/>
      <c r="H457" s="117"/>
      <c r="I457" s="117"/>
      <c r="J457" s="2"/>
      <c r="K457" s="117"/>
      <c r="L457" s="2"/>
      <c r="M457" s="118"/>
      <c r="N457" s="118"/>
      <c r="O457" s="118"/>
      <c r="P457" s="118"/>
      <c r="Q457" s="118"/>
      <c r="R457" s="118"/>
      <c r="S457" s="2"/>
      <c r="T457" s="2"/>
      <c r="U457" s="2"/>
      <c r="V457" s="2"/>
      <c r="W457" s="2"/>
      <c r="X457" s="2"/>
      <c r="Y457" s="2"/>
      <c r="Z457" s="2"/>
      <c r="AA457" s="2"/>
      <c r="AB457" s="2"/>
      <c r="AD457" s="120"/>
      <c r="AE457" s="120"/>
      <c r="AF457" s="120"/>
      <c r="AG457" s="120"/>
    </row>
    <row r="458" spans="2:33" ht="15.75" customHeight="1" x14ac:dyDescent="0.25">
      <c r="B458" s="115"/>
      <c r="C458" s="116"/>
      <c r="D458" s="115"/>
      <c r="E458" s="115"/>
      <c r="F458" s="117"/>
      <c r="G458" s="2"/>
      <c r="H458" s="117"/>
      <c r="I458" s="117"/>
      <c r="J458" s="2"/>
      <c r="K458" s="117"/>
      <c r="L458" s="2"/>
      <c r="M458" s="118"/>
      <c r="N458" s="118"/>
      <c r="O458" s="118"/>
      <c r="P458" s="118"/>
      <c r="Q458" s="118"/>
      <c r="R458" s="118"/>
      <c r="S458" s="2"/>
      <c r="T458" s="2"/>
      <c r="U458" s="2"/>
      <c r="V458" s="2"/>
      <c r="W458" s="2"/>
      <c r="X458" s="2"/>
      <c r="Y458" s="2"/>
      <c r="Z458" s="2"/>
      <c r="AA458" s="2"/>
      <c r="AB458" s="2"/>
      <c r="AD458" s="120"/>
      <c r="AE458" s="120"/>
      <c r="AF458" s="120"/>
      <c r="AG458" s="120"/>
    </row>
    <row r="459" spans="2:33" ht="15.75" customHeight="1" x14ac:dyDescent="0.25">
      <c r="B459" s="115"/>
      <c r="C459" s="116"/>
      <c r="D459" s="115"/>
      <c r="E459" s="115"/>
      <c r="F459" s="117"/>
      <c r="G459" s="2"/>
      <c r="H459" s="117"/>
      <c r="I459" s="117"/>
      <c r="J459" s="2"/>
      <c r="K459" s="117"/>
      <c r="L459" s="2"/>
      <c r="M459" s="118"/>
      <c r="N459" s="118"/>
      <c r="O459" s="118"/>
      <c r="P459" s="118"/>
      <c r="Q459" s="118"/>
      <c r="R459" s="118"/>
      <c r="S459" s="2"/>
      <c r="T459" s="2"/>
      <c r="U459" s="2"/>
      <c r="V459" s="2"/>
      <c r="W459" s="2"/>
      <c r="X459" s="2"/>
      <c r="Y459" s="2"/>
      <c r="Z459" s="2"/>
      <c r="AA459" s="2"/>
      <c r="AB459" s="2"/>
      <c r="AD459" s="120"/>
      <c r="AE459" s="120"/>
      <c r="AF459" s="120"/>
      <c r="AG459" s="120"/>
    </row>
    <row r="460" spans="2:33" ht="15.75" customHeight="1" x14ac:dyDescent="0.25">
      <c r="B460" s="115"/>
      <c r="C460" s="116"/>
      <c r="D460" s="115"/>
      <c r="E460" s="115"/>
      <c r="F460" s="117"/>
      <c r="G460" s="2"/>
      <c r="H460" s="117"/>
      <c r="I460" s="117"/>
      <c r="J460" s="2"/>
      <c r="K460" s="117"/>
      <c r="L460" s="2"/>
      <c r="M460" s="118"/>
      <c r="N460" s="118"/>
      <c r="O460" s="118"/>
      <c r="P460" s="118"/>
      <c r="Q460" s="118"/>
      <c r="R460" s="118"/>
      <c r="S460" s="2"/>
      <c r="T460" s="2"/>
      <c r="U460" s="2"/>
      <c r="V460" s="2"/>
      <c r="W460" s="2"/>
      <c r="X460" s="2"/>
      <c r="Y460" s="2"/>
      <c r="Z460" s="2"/>
      <c r="AA460" s="2"/>
      <c r="AB460" s="2"/>
      <c r="AD460" s="120"/>
      <c r="AE460" s="120"/>
      <c r="AF460" s="120"/>
      <c r="AG460" s="120"/>
    </row>
    <row r="461" spans="2:33" ht="15.75" customHeight="1" x14ac:dyDescent="0.25">
      <c r="B461" s="115"/>
      <c r="C461" s="116"/>
      <c r="D461" s="115"/>
      <c r="E461" s="115"/>
      <c r="F461" s="117"/>
      <c r="G461" s="2"/>
      <c r="H461" s="117"/>
      <c r="I461" s="117"/>
      <c r="J461" s="2"/>
      <c r="K461" s="117"/>
      <c r="L461" s="2"/>
      <c r="M461" s="118"/>
      <c r="N461" s="118"/>
      <c r="O461" s="118"/>
      <c r="P461" s="118"/>
      <c r="Q461" s="118"/>
      <c r="R461" s="118"/>
      <c r="S461" s="2"/>
      <c r="T461" s="2"/>
      <c r="U461" s="2"/>
      <c r="V461" s="2"/>
      <c r="W461" s="2"/>
      <c r="X461" s="2"/>
      <c r="Y461" s="2"/>
      <c r="Z461" s="2"/>
      <c r="AA461" s="2"/>
      <c r="AB461" s="2"/>
      <c r="AD461" s="120"/>
      <c r="AE461" s="120"/>
      <c r="AF461" s="120"/>
      <c r="AG461" s="120"/>
    </row>
    <row r="462" spans="2:33" ht="15.75" customHeight="1" x14ac:dyDescent="0.25">
      <c r="B462" s="115"/>
      <c r="C462" s="116"/>
      <c r="D462" s="115"/>
      <c r="E462" s="115"/>
      <c r="F462" s="117"/>
      <c r="G462" s="2"/>
      <c r="H462" s="117"/>
      <c r="I462" s="117"/>
      <c r="J462" s="2"/>
      <c r="K462" s="117"/>
      <c r="L462" s="2"/>
      <c r="M462" s="118"/>
      <c r="N462" s="118"/>
      <c r="O462" s="118"/>
      <c r="P462" s="118"/>
      <c r="Q462" s="118"/>
      <c r="R462" s="118"/>
      <c r="S462" s="2"/>
      <c r="T462" s="2"/>
      <c r="U462" s="2"/>
      <c r="V462" s="2"/>
      <c r="W462" s="2"/>
      <c r="X462" s="2"/>
      <c r="Y462" s="2"/>
      <c r="Z462" s="2"/>
      <c r="AA462" s="2"/>
      <c r="AB462" s="2"/>
      <c r="AD462" s="120"/>
      <c r="AE462" s="120"/>
      <c r="AF462" s="120"/>
      <c r="AG462" s="120"/>
    </row>
    <row r="463" spans="2:33" ht="15.75" customHeight="1" x14ac:dyDescent="0.25">
      <c r="B463" s="115"/>
      <c r="C463" s="116"/>
      <c r="D463" s="115"/>
      <c r="E463" s="115"/>
      <c r="F463" s="117"/>
      <c r="G463" s="2"/>
      <c r="H463" s="117"/>
      <c r="I463" s="117"/>
      <c r="J463" s="2"/>
      <c r="K463" s="117"/>
      <c r="L463" s="2"/>
      <c r="M463" s="118"/>
      <c r="N463" s="118"/>
      <c r="O463" s="118"/>
      <c r="P463" s="118"/>
      <c r="Q463" s="118"/>
      <c r="R463" s="118"/>
      <c r="S463" s="2"/>
      <c r="T463" s="2"/>
      <c r="U463" s="2"/>
      <c r="V463" s="2"/>
      <c r="W463" s="2"/>
      <c r="X463" s="2"/>
      <c r="Y463" s="2"/>
      <c r="Z463" s="2"/>
      <c r="AA463" s="2"/>
      <c r="AB463" s="2"/>
      <c r="AD463" s="120"/>
      <c r="AE463" s="120"/>
      <c r="AF463" s="120"/>
      <c r="AG463" s="120"/>
    </row>
    <row r="464" spans="2:33" ht="15.75" customHeight="1" x14ac:dyDescent="0.25">
      <c r="B464" s="115"/>
      <c r="C464" s="116"/>
      <c r="D464" s="115"/>
      <c r="E464" s="115"/>
      <c r="F464" s="117"/>
      <c r="G464" s="2"/>
      <c r="H464" s="117"/>
      <c r="I464" s="117"/>
      <c r="J464" s="2"/>
      <c r="K464" s="117"/>
      <c r="L464" s="2"/>
      <c r="M464" s="118"/>
      <c r="N464" s="118"/>
      <c r="O464" s="118"/>
      <c r="P464" s="118"/>
      <c r="Q464" s="118"/>
      <c r="R464" s="118"/>
      <c r="S464" s="2"/>
      <c r="T464" s="2"/>
      <c r="U464" s="2"/>
      <c r="V464" s="2"/>
      <c r="W464" s="2"/>
      <c r="X464" s="2"/>
      <c r="Y464" s="2"/>
      <c r="Z464" s="2"/>
      <c r="AA464" s="2"/>
      <c r="AB464" s="2"/>
      <c r="AD464" s="120"/>
      <c r="AE464" s="120"/>
      <c r="AF464" s="120"/>
      <c r="AG464" s="120"/>
    </row>
    <row r="465" spans="2:33" ht="15.75" customHeight="1" x14ac:dyDescent="0.25">
      <c r="B465" s="115"/>
      <c r="C465" s="116"/>
      <c r="D465" s="115"/>
      <c r="E465" s="115"/>
      <c r="F465" s="117"/>
      <c r="G465" s="2"/>
      <c r="H465" s="117"/>
      <c r="I465" s="117"/>
      <c r="J465" s="2"/>
      <c r="K465" s="117"/>
      <c r="L465" s="2"/>
      <c r="M465" s="118"/>
      <c r="N465" s="118"/>
      <c r="O465" s="118"/>
      <c r="P465" s="118"/>
      <c r="Q465" s="118"/>
      <c r="R465" s="118"/>
      <c r="S465" s="2"/>
      <c r="T465" s="2"/>
      <c r="U465" s="2"/>
      <c r="V465" s="2"/>
      <c r="W465" s="2"/>
      <c r="X465" s="2"/>
      <c r="Y465" s="2"/>
      <c r="Z465" s="2"/>
      <c r="AA465" s="2"/>
      <c r="AB465" s="2"/>
      <c r="AD465" s="120"/>
      <c r="AE465" s="120"/>
      <c r="AF465" s="120"/>
      <c r="AG465" s="120"/>
    </row>
    <row r="466" spans="2:33" ht="15.75" customHeight="1" x14ac:dyDescent="0.25">
      <c r="B466" s="115"/>
      <c r="C466" s="116"/>
      <c r="D466" s="115"/>
      <c r="E466" s="115"/>
      <c r="F466" s="117"/>
      <c r="G466" s="2"/>
      <c r="H466" s="117"/>
      <c r="I466" s="117"/>
      <c r="J466" s="2"/>
      <c r="K466" s="117"/>
      <c r="L466" s="2"/>
      <c r="M466" s="118"/>
      <c r="N466" s="118"/>
      <c r="O466" s="118"/>
      <c r="P466" s="118"/>
      <c r="Q466" s="118"/>
      <c r="R466" s="118"/>
      <c r="S466" s="2"/>
      <c r="T466" s="2"/>
      <c r="U466" s="2"/>
      <c r="V466" s="2"/>
      <c r="W466" s="2"/>
      <c r="X466" s="2"/>
      <c r="Y466" s="2"/>
      <c r="Z466" s="2"/>
      <c r="AA466" s="2"/>
      <c r="AB466" s="2"/>
      <c r="AD466" s="120"/>
      <c r="AE466" s="120"/>
      <c r="AF466" s="120"/>
      <c r="AG466" s="120"/>
    </row>
    <row r="467" spans="2:33" ht="15.75" customHeight="1" x14ac:dyDescent="0.25">
      <c r="B467" s="115"/>
      <c r="C467" s="116"/>
      <c r="D467" s="115"/>
      <c r="E467" s="115"/>
      <c r="F467" s="117"/>
      <c r="G467" s="2"/>
      <c r="H467" s="117"/>
      <c r="I467" s="117"/>
      <c r="J467" s="2"/>
      <c r="K467" s="117"/>
      <c r="L467" s="2"/>
      <c r="M467" s="118"/>
      <c r="N467" s="118"/>
      <c r="O467" s="118"/>
      <c r="P467" s="118"/>
      <c r="Q467" s="118"/>
      <c r="R467" s="118"/>
      <c r="S467" s="2"/>
      <c r="T467" s="2"/>
      <c r="U467" s="2"/>
      <c r="V467" s="2"/>
      <c r="W467" s="2"/>
      <c r="X467" s="2"/>
      <c r="Y467" s="2"/>
      <c r="Z467" s="2"/>
      <c r="AA467" s="2"/>
      <c r="AB467" s="2"/>
      <c r="AD467" s="120"/>
      <c r="AE467" s="120"/>
      <c r="AF467" s="120"/>
      <c r="AG467" s="120"/>
    </row>
    <row r="468" spans="2:33" ht="15.75" customHeight="1" x14ac:dyDescent="0.25">
      <c r="B468" s="115"/>
      <c r="C468" s="116"/>
      <c r="D468" s="115"/>
      <c r="E468" s="115"/>
      <c r="F468" s="117"/>
      <c r="G468" s="2"/>
      <c r="H468" s="117"/>
      <c r="I468" s="117"/>
      <c r="J468" s="2"/>
      <c r="K468" s="117"/>
      <c r="L468" s="2"/>
      <c r="M468" s="118"/>
      <c r="N468" s="118"/>
      <c r="O468" s="118"/>
      <c r="P468" s="118"/>
      <c r="Q468" s="118"/>
      <c r="R468" s="118"/>
      <c r="S468" s="2"/>
      <c r="T468" s="2"/>
      <c r="U468" s="2"/>
      <c r="V468" s="2"/>
      <c r="W468" s="2"/>
      <c r="X468" s="2"/>
      <c r="Y468" s="2"/>
      <c r="Z468" s="2"/>
      <c r="AA468" s="2"/>
      <c r="AB468" s="2"/>
      <c r="AD468" s="120"/>
      <c r="AE468" s="120"/>
      <c r="AF468" s="120"/>
      <c r="AG468" s="120"/>
    </row>
    <row r="469" spans="2:33" ht="15.75" customHeight="1" x14ac:dyDescent="0.25">
      <c r="B469" s="115"/>
      <c r="C469" s="116"/>
      <c r="D469" s="115"/>
      <c r="E469" s="115"/>
      <c r="F469" s="117"/>
      <c r="G469" s="2"/>
      <c r="H469" s="117"/>
      <c r="I469" s="117"/>
      <c r="J469" s="2"/>
      <c r="K469" s="117"/>
      <c r="L469" s="2"/>
      <c r="M469" s="118"/>
      <c r="N469" s="118"/>
      <c r="O469" s="118"/>
      <c r="P469" s="118"/>
      <c r="Q469" s="118"/>
      <c r="R469" s="118"/>
      <c r="S469" s="2"/>
      <c r="T469" s="2"/>
      <c r="U469" s="2"/>
      <c r="V469" s="2"/>
      <c r="W469" s="2"/>
      <c r="X469" s="2"/>
      <c r="Y469" s="2"/>
      <c r="Z469" s="2"/>
      <c r="AA469" s="2"/>
      <c r="AB469" s="2"/>
      <c r="AD469" s="120"/>
      <c r="AE469" s="120"/>
      <c r="AF469" s="120"/>
      <c r="AG469" s="120"/>
    </row>
    <row r="470" spans="2:33" ht="15.75" customHeight="1" x14ac:dyDescent="0.25">
      <c r="B470" s="115"/>
      <c r="C470" s="116"/>
      <c r="D470" s="115"/>
      <c r="E470" s="115"/>
      <c r="F470" s="117"/>
      <c r="G470" s="2"/>
      <c r="H470" s="117"/>
      <c r="I470" s="117"/>
      <c r="J470" s="2"/>
      <c r="K470" s="117"/>
      <c r="L470" s="2"/>
      <c r="M470" s="118"/>
      <c r="N470" s="118"/>
      <c r="O470" s="118"/>
      <c r="P470" s="118"/>
      <c r="Q470" s="118"/>
      <c r="R470" s="118"/>
      <c r="S470" s="2"/>
      <c r="T470" s="2"/>
      <c r="U470" s="2"/>
      <c r="V470" s="2"/>
      <c r="W470" s="2"/>
      <c r="X470" s="2"/>
      <c r="Y470" s="2"/>
      <c r="Z470" s="2"/>
      <c r="AA470" s="2"/>
      <c r="AB470" s="2"/>
      <c r="AD470" s="120"/>
      <c r="AE470" s="120"/>
      <c r="AF470" s="120"/>
      <c r="AG470" s="120"/>
    </row>
    <row r="471" spans="2:33" ht="15.75" customHeight="1" x14ac:dyDescent="0.25">
      <c r="B471" s="115"/>
      <c r="C471" s="116"/>
      <c r="D471" s="115"/>
      <c r="E471" s="115"/>
      <c r="F471" s="117"/>
      <c r="G471" s="2"/>
      <c r="H471" s="117"/>
      <c r="I471" s="117"/>
      <c r="J471" s="2"/>
      <c r="K471" s="117"/>
      <c r="L471" s="2"/>
      <c r="M471" s="118"/>
      <c r="N471" s="118"/>
      <c r="O471" s="118"/>
      <c r="P471" s="118"/>
      <c r="Q471" s="118"/>
      <c r="R471" s="118"/>
      <c r="S471" s="2"/>
      <c r="T471" s="2"/>
      <c r="U471" s="2"/>
      <c r="V471" s="2"/>
      <c r="W471" s="2"/>
      <c r="X471" s="2"/>
      <c r="Y471" s="2"/>
      <c r="Z471" s="2"/>
      <c r="AA471" s="2"/>
      <c r="AB471" s="2"/>
      <c r="AD471" s="120"/>
      <c r="AE471" s="120"/>
      <c r="AF471" s="120"/>
      <c r="AG471" s="120"/>
    </row>
    <row r="472" spans="2:33" ht="15.75" customHeight="1" x14ac:dyDescent="0.25">
      <c r="B472" s="115"/>
      <c r="C472" s="116"/>
      <c r="D472" s="115"/>
      <c r="E472" s="115"/>
      <c r="F472" s="117"/>
      <c r="G472" s="2"/>
      <c r="H472" s="117"/>
      <c r="I472" s="117"/>
      <c r="J472" s="2"/>
      <c r="K472" s="117"/>
      <c r="L472" s="2"/>
      <c r="M472" s="118"/>
      <c r="N472" s="118"/>
      <c r="O472" s="118"/>
      <c r="P472" s="118"/>
      <c r="Q472" s="118"/>
      <c r="R472" s="118"/>
      <c r="S472" s="2"/>
      <c r="T472" s="2"/>
      <c r="U472" s="2"/>
      <c r="V472" s="2"/>
      <c r="W472" s="2"/>
      <c r="X472" s="2"/>
      <c r="Y472" s="2"/>
      <c r="Z472" s="2"/>
      <c r="AA472" s="2"/>
      <c r="AB472" s="2"/>
      <c r="AD472" s="120"/>
      <c r="AE472" s="120"/>
      <c r="AF472" s="120"/>
      <c r="AG472" s="120"/>
    </row>
    <row r="473" spans="2:33" ht="15.75" customHeight="1" x14ac:dyDescent="0.25">
      <c r="B473" s="115"/>
      <c r="C473" s="116"/>
      <c r="D473" s="115"/>
      <c r="E473" s="115"/>
      <c r="F473" s="117"/>
      <c r="G473" s="2"/>
      <c r="H473" s="117"/>
      <c r="I473" s="117"/>
      <c r="J473" s="2"/>
      <c r="K473" s="117"/>
      <c r="L473" s="2"/>
      <c r="M473" s="118"/>
      <c r="N473" s="118"/>
      <c r="O473" s="118"/>
      <c r="P473" s="118"/>
      <c r="Q473" s="118"/>
      <c r="R473" s="118"/>
      <c r="S473" s="2"/>
      <c r="T473" s="2"/>
      <c r="U473" s="2"/>
      <c r="V473" s="2"/>
      <c r="W473" s="2"/>
      <c r="X473" s="2"/>
      <c r="Y473" s="2"/>
      <c r="Z473" s="2"/>
      <c r="AA473" s="2"/>
      <c r="AB473" s="2"/>
      <c r="AD473" s="120"/>
      <c r="AE473" s="120"/>
      <c r="AF473" s="120"/>
      <c r="AG473" s="120"/>
    </row>
    <row r="474" spans="2:33" ht="15.75" customHeight="1" x14ac:dyDescent="0.25">
      <c r="B474" s="115"/>
      <c r="C474" s="116"/>
      <c r="D474" s="115"/>
      <c r="E474" s="115"/>
      <c r="F474" s="117"/>
      <c r="G474" s="2"/>
      <c r="H474" s="117"/>
      <c r="I474" s="117"/>
      <c r="J474" s="2"/>
      <c r="K474" s="117"/>
      <c r="L474" s="2"/>
      <c r="M474" s="118"/>
      <c r="N474" s="118"/>
      <c r="O474" s="118"/>
      <c r="P474" s="118"/>
      <c r="Q474" s="118"/>
      <c r="R474" s="118"/>
      <c r="S474" s="2"/>
      <c r="T474" s="2"/>
      <c r="U474" s="2"/>
      <c r="V474" s="2"/>
      <c r="W474" s="2"/>
      <c r="X474" s="2"/>
      <c r="Y474" s="2"/>
      <c r="Z474" s="2"/>
      <c r="AA474" s="2"/>
      <c r="AB474" s="2"/>
      <c r="AD474" s="120"/>
      <c r="AE474" s="120"/>
      <c r="AF474" s="120"/>
      <c r="AG474" s="120"/>
    </row>
    <row r="475" spans="2:33" ht="15.75" customHeight="1" x14ac:dyDescent="0.25">
      <c r="B475" s="115"/>
      <c r="C475" s="116"/>
      <c r="D475" s="115"/>
      <c r="E475" s="115"/>
      <c r="F475" s="117"/>
      <c r="G475" s="2"/>
      <c r="H475" s="117"/>
      <c r="I475" s="117"/>
      <c r="J475" s="2"/>
      <c r="K475" s="117"/>
      <c r="L475" s="2"/>
      <c r="M475" s="118"/>
      <c r="N475" s="118"/>
      <c r="O475" s="118"/>
      <c r="P475" s="118"/>
      <c r="Q475" s="118"/>
      <c r="R475" s="118"/>
      <c r="S475" s="2"/>
      <c r="T475" s="2"/>
      <c r="U475" s="2"/>
      <c r="V475" s="2"/>
      <c r="W475" s="2"/>
      <c r="X475" s="2"/>
      <c r="Y475" s="2"/>
      <c r="Z475" s="2"/>
      <c r="AA475" s="2"/>
      <c r="AB475" s="2"/>
      <c r="AD475" s="120"/>
      <c r="AE475" s="120"/>
      <c r="AF475" s="120"/>
      <c r="AG475" s="120"/>
    </row>
    <row r="476" spans="2:33" ht="15.75" customHeight="1" x14ac:dyDescent="0.25">
      <c r="B476" s="115"/>
      <c r="C476" s="116"/>
      <c r="D476" s="115"/>
      <c r="E476" s="115"/>
      <c r="F476" s="117"/>
      <c r="G476" s="2"/>
      <c r="H476" s="117"/>
      <c r="I476" s="117"/>
      <c r="J476" s="2"/>
      <c r="K476" s="117"/>
      <c r="L476" s="2"/>
      <c r="M476" s="118"/>
      <c r="N476" s="118"/>
      <c r="O476" s="118"/>
      <c r="P476" s="118"/>
      <c r="Q476" s="118"/>
      <c r="R476" s="118"/>
      <c r="S476" s="2"/>
      <c r="T476" s="2"/>
      <c r="U476" s="2"/>
      <c r="V476" s="2"/>
      <c r="W476" s="2"/>
      <c r="X476" s="2"/>
      <c r="Y476" s="2"/>
      <c r="Z476" s="2"/>
      <c r="AA476" s="2"/>
      <c r="AB476" s="2"/>
      <c r="AD476" s="120"/>
      <c r="AE476" s="120"/>
      <c r="AF476" s="120"/>
      <c r="AG476" s="120"/>
    </row>
    <row r="477" spans="2:33" ht="15.75" customHeight="1" x14ac:dyDescent="0.25">
      <c r="B477" s="115"/>
      <c r="C477" s="116"/>
      <c r="D477" s="115"/>
      <c r="E477" s="115"/>
      <c r="F477" s="117"/>
      <c r="G477" s="2"/>
      <c r="H477" s="117"/>
      <c r="I477" s="117"/>
      <c r="J477" s="2"/>
      <c r="K477" s="117"/>
      <c r="L477" s="2"/>
      <c r="M477" s="118"/>
      <c r="N477" s="118"/>
      <c r="O477" s="118"/>
      <c r="P477" s="118"/>
      <c r="Q477" s="118"/>
      <c r="R477" s="118"/>
      <c r="S477" s="2"/>
      <c r="T477" s="2"/>
      <c r="U477" s="2"/>
      <c r="V477" s="2"/>
      <c r="W477" s="2"/>
      <c r="X477" s="2"/>
      <c r="Y477" s="2"/>
      <c r="Z477" s="2"/>
      <c r="AA477" s="2"/>
      <c r="AB477" s="2"/>
      <c r="AD477" s="120"/>
      <c r="AE477" s="120"/>
      <c r="AF477" s="120"/>
      <c r="AG477" s="120"/>
    </row>
    <row r="478" spans="2:33" ht="15.75" customHeight="1" x14ac:dyDescent="0.25">
      <c r="B478" s="115"/>
      <c r="C478" s="116"/>
      <c r="D478" s="115"/>
      <c r="E478" s="115"/>
      <c r="F478" s="117"/>
      <c r="G478" s="2"/>
      <c r="H478" s="117"/>
      <c r="I478" s="117"/>
      <c r="J478" s="2"/>
      <c r="K478" s="117"/>
      <c r="L478" s="2"/>
      <c r="M478" s="118"/>
      <c r="N478" s="118"/>
      <c r="O478" s="118"/>
      <c r="P478" s="118"/>
      <c r="Q478" s="118"/>
      <c r="R478" s="118"/>
      <c r="S478" s="2"/>
      <c r="T478" s="2"/>
      <c r="U478" s="2"/>
      <c r="V478" s="2"/>
      <c r="W478" s="2"/>
      <c r="X478" s="2"/>
      <c r="Y478" s="2"/>
      <c r="Z478" s="2"/>
      <c r="AA478" s="2"/>
      <c r="AB478" s="2"/>
      <c r="AD478" s="120"/>
      <c r="AE478" s="120"/>
      <c r="AF478" s="120"/>
      <c r="AG478" s="120"/>
    </row>
    <row r="479" spans="2:33" ht="15.75" customHeight="1" x14ac:dyDescent="0.25">
      <c r="B479" s="115"/>
      <c r="C479" s="116"/>
      <c r="D479" s="115"/>
      <c r="E479" s="115"/>
      <c r="F479" s="117"/>
      <c r="G479" s="2"/>
      <c r="H479" s="117"/>
      <c r="I479" s="117"/>
      <c r="J479" s="2"/>
      <c r="K479" s="117"/>
      <c r="L479" s="2"/>
      <c r="M479" s="118"/>
      <c r="N479" s="118"/>
      <c r="O479" s="118"/>
      <c r="P479" s="118"/>
      <c r="Q479" s="118"/>
      <c r="R479" s="118"/>
      <c r="S479" s="2"/>
      <c r="T479" s="2"/>
      <c r="U479" s="2"/>
      <c r="V479" s="2"/>
      <c r="W479" s="2"/>
      <c r="X479" s="2"/>
      <c r="Y479" s="2"/>
      <c r="Z479" s="2"/>
      <c r="AA479" s="2"/>
      <c r="AB479" s="2"/>
      <c r="AD479" s="120"/>
      <c r="AE479" s="120"/>
      <c r="AF479" s="120"/>
      <c r="AG479" s="120"/>
    </row>
    <row r="480" spans="2:33" ht="15.75" customHeight="1" x14ac:dyDescent="0.25">
      <c r="B480" s="115"/>
      <c r="C480" s="116"/>
      <c r="D480" s="115"/>
      <c r="E480" s="115"/>
      <c r="F480" s="117"/>
      <c r="G480" s="2"/>
      <c r="H480" s="117"/>
      <c r="I480" s="117"/>
      <c r="J480" s="2"/>
      <c r="K480" s="117"/>
      <c r="L480" s="2"/>
      <c r="M480" s="118"/>
      <c r="N480" s="118"/>
      <c r="O480" s="118"/>
      <c r="P480" s="118"/>
      <c r="Q480" s="118"/>
      <c r="R480" s="118"/>
      <c r="S480" s="2"/>
      <c r="T480" s="2"/>
      <c r="U480" s="2"/>
      <c r="V480" s="2"/>
      <c r="W480" s="2"/>
      <c r="X480" s="2"/>
      <c r="Y480" s="2"/>
      <c r="Z480" s="2"/>
      <c r="AA480" s="2"/>
      <c r="AB480" s="2"/>
      <c r="AD480" s="120"/>
      <c r="AE480" s="120"/>
      <c r="AF480" s="120"/>
      <c r="AG480" s="120"/>
    </row>
    <row r="481" spans="2:33" ht="15.75" customHeight="1" x14ac:dyDescent="0.25">
      <c r="B481" s="115"/>
      <c r="C481" s="116"/>
      <c r="D481" s="115"/>
      <c r="E481" s="115"/>
      <c r="F481" s="117"/>
      <c r="G481" s="2"/>
      <c r="H481" s="117"/>
      <c r="I481" s="117"/>
      <c r="J481" s="2"/>
      <c r="K481" s="117"/>
      <c r="L481" s="2"/>
      <c r="M481" s="118"/>
      <c r="N481" s="118"/>
      <c r="O481" s="118"/>
      <c r="P481" s="118"/>
      <c r="Q481" s="118"/>
      <c r="R481" s="118"/>
      <c r="S481" s="2"/>
      <c r="T481" s="2"/>
      <c r="U481" s="2"/>
      <c r="V481" s="2"/>
      <c r="W481" s="2"/>
      <c r="X481" s="2"/>
      <c r="Y481" s="2"/>
      <c r="Z481" s="2"/>
      <c r="AA481" s="2"/>
      <c r="AB481" s="2"/>
      <c r="AD481" s="120"/>
      <c r="AE481" s="120"/>
      <c r="AF481" s="120"/>
      <c r="AG481" s="120"/>
    </row>
    <row r="482" spans="2:33" ht="15.75" customHeight="1" x14ac:dyDescent="0.25">
      <c r="B482" s="115"/>
      <c r="C482" s="116"/>
      <c r="D482" s="115"/>
      <c r="E482" s="115"/>
      <c r="F482" s="117"/>
      <c r="G482" s="2"/>
      <c r="H482" s="117"/>
      <c r="I482" s="117"/>
      <c r="J482" s="2"/>
      <c r="K482" s="117"/>
      <c r="L482" s="2"/>
      <c r="M482" s="118"/>
      <c r="N482" s="118"/>
      <c r="O482" s="118"/>
      <c r="P482" s="118"/>
      <c r="Q482" s="118"/>
      <c r="R482" s="118"/>
      <c r="S482" s="2"/>
      <c r="T482" s="2"/>
      <c r="U482" s="2"/>
      <c r="V482" s="2"/>
      <c r="W482" s="2"/>
      <c r="X482" s="2"/>
      <c r="Y482" s="2"/>
      <c r="Z482" s="2"/>
      <c r="AA482" s="2"/>
      <c r="AB482" s="2"/>
      <c r="AD482" s="120"/>
      <c r="AE482" s="120"/>
      <c r="AF482" s="120"/>
      <c r="AG482" s="120"/>
    </row>
    <row r="483" spans="2:33" ht="15.75" customHeight="1" x14ac:dyDescent="0.25">
      <c r="B483" s="115"/>
      <c r="C483" s="116"/>
      <c r="D483" s="115"/>
      <c r="E483" s="115"/>
      <c r="F483" s="117"/>
      <c r="G483" s="2"/>
      <c r="H483" s="117"/>
      <c r="I483" s="117"/>
      <c r="J483" s="2"/>
      <c r="K483" s="117"/>
      <c r="L483" s="2"/>
      <c r="M483" s="118"/>
      <c r="N483" s="118"/>
      <c r="O483" s="118"/>
      <c r="P483" s="118"/>
      <c r="Q483" s="118"/>
      <c r="R483" s="118"/>
      <c r="S483" s="2"/>
      <c r="T483" s="2"/>
      <c r="U483" s="2"/>
      <c r="V483" s="2"/>
      <c r="W483" s="2"/>
      <c r="X483" s="2"/>
      <c r="Y483" s="2"/>
      <c r="Z483" s="2"/>
      <c r="AA483" s="2"/>
      <c r="AB483" s="2"/>
      <c r="AD483" s="120"/>
      <c r="AE483" s="120"/>
      <c r="AF483" s="120"/>
      <c r="AG483" s="120"/>
    </row>
    <row r="484" spans="2:33" ht="15.75" customHeight="1" x14ac:dyDescent="0.25">
      <c r="B484" s="115"/>
      <c r="C484" s="116"/>
      <c r="D484" s="115"/>
      <c r="E484" s="115"/>
      <c r="F484" s="117"/>
      <c r="G484" s="2"/>
      <c r="H484" s="117"/>
      <c r="I484" s="117"/>
      <c r="J484" s="2"/>
      <c r="K484" s="117"/>
      <c r="L484" s="2"/>
      <c r="M484" s="118"/>
      <c r="N484" s="118"/>
      <c r="O484" s="118"/>
      <c r="P484" s="118"/>
      <c r="Q484" s="118"/>
      <c r="R484" s="118"/>
      <c r="S484" s="2"/>
      <c r="T484" s="2"/>
      <c r="U484" s="2"/>
      <c r="V484" s="2"/>
      <c r="W484" s="2"/>
      <c r="X484" s="2"/>
      <c r="Y484" s="2"/>
      <c r="Z484" s="2"/>
      <c r="AA484" s="2"/>
      <c r="AB484" s="2"/>
      <c r="AD484" s="120"/>
      <c r="AE484" s="120"/>
      <c r="AF484" s="120"/>
      <c r="AG484" s="120"/>
    </row>
    <row r="485" spans="2:33" ht="15.75" customHeight="1" x14ac:dyDescent="0.25">
      <c r="B485" s="115"/>
      <c r="C485" s="116"/>
      <c r="D485" s="115"/>
      <c r="E485" s="115"/>
      <c r="F485" s="117"/>
      <c r="G485" s="2"/>
      <c r="H485" s="117"/>
      <c r="I485" s="117"/>
      <c r="J485" s="2"/>
      <c r="K485" s="117"/>
      <c r="L485" s="2"/>
      <c r="M485" s="118"/>
      <c r="N485" s="118"/>
      <c r="O485" s="118"/>
      <c r="P485" s="118"/>
      <c r="Q485" s="118"/>
      <c r="R485" s="118"/>
      <c r="S485" s="2"/>
      <c r="T485" s="2"/>
      <c r="U485" s="2"/>
      <c r="V485" s="2"/>
      <c r="W485" s="2"/>
      <c r="X485" s="2"/>
      <c r="Y485" s="2"/>
      <c r="Z485" s="2"/>
      <c r="AA485" s="2"/>
      <c r="AB485" s="2"/>
      <c r="AD485" s="120"/>
      <c r="AE485" s="120"/>
      <c r="AF485" s="120"/>
      <c r="AG485" s="120"/>
    </row>
    <row r="486" spans="2:33" ht="15.75" customHeight="1" x14ac:dyDescent="0.25">
      <c r="B486" s="115"/>
      <c r="C486" s="116"/>
      <c r="D486" s="115"/>
      <c r="E486" s="115"/>
      <c r="F486" s="117"/>
      <c r="G486" s="2"/>
      <c r="H486" s="117"/>
      <c r="I486" s="117"/>
      <c r="J486" s="2"/>
      <c r="K486" s="117"/>
      <c r="L486" s="2"/>
      <c r="M486" s="118"/>
      <c r="N486" s="118"/>
      <c r="O486" s="118"/>
      <c r="P486" s="118"/>
      <c r="Q486" s="118"/>
      <c r="R486" s="118"/>
      <c r="S486" s="2"/>
      <c r="T486" s="2"/>
      <c r="U486" s="2"/>
      <c r="V486" s="2"/>
      <c r="W486" s="2"/>
      <c r="X486" s="2"/>
      <c r="Y486" s="2"/>
      <c r="Z486" s="2"/>
      <c r="AA486" s="2"/>
      <c r="AB486" s="2"/>
      <c r="AD486" s="120"/>
      <c r="AE486" s="120"/>
      <c r="AF486" s="120"/>
      <c r="AG486" s="120"/>
    </row>
    <row r="487" spans="2:33" ht="15.75" customHeight="1" x14ac:dyDescent="0.25">
      <c r="B487" s="115"/>
      <c r="C487" s="116"/>
      <c r="D487" s="115"/>
      <c r="E487" s="115"/>
      <c r="F487" s="117"/>
      <c r="G487" s="2"/>
      <c r="H487" s="117"/>
      <c r="I487" s="117"/>
      <c r="J487" s="2"/>
      <c r="K487" s="117"/>
      <c r="L487" s="2"/>
      <c r="M487" s="118"/>
      <c r="N487" s="118"/>
      <c r="O487" s="118"/>
      <c r="P487" s="118"/>
      <c r="Q487" s="118"/>
      <c r="R487" s="118"/>
      <c r="S487" s="2"/>
      <c r="T487" s="2"/>
      <c r="U487" s="2"/>
      <c r="V487" s="2"/>
      <c r="W487" s="2"/>
      <c r="X487" s="2"/>
      <c r="Y487" s="2"/>
      <c r="Z487" s="2"/>
      <c r="AA487" s="2"/>
      <c r="AB487" s="2"/>
      <c r="AD487" s="120"/>
      <c r="AE487" s="120"/>
      <c r="AF487" s="120"/>
      <c r="AG487" s="120"/>
    </row>
    <row r="488" spans="2:33" ht="15.75" customHeight="1" x14ac:dyDescent="0.25">
      <c r="B488" s="115"/>
      <c r="C488" s="116"/>
      <c r="D488" s="115"/>
      <c r="E488" s="115"/>
      <c r="F488" s="117"/>
      <c r="G488" s="2"/>
      <c r="H488" s="117"/>
      <c r="I488" s="117"/>
      <c r="J488" s="2"/>
      <c r="K488" s="117"/>
      <c r="L488" s="2"/>
      <c r="M488" s="118"/>
      <c r="N488" s="118"/>
      <c r="O488" s="118"/>
      <c r="P488" s="118"/>
      <c r="Q488" s="118"/>
      <c r="R488" s="118"/>
      <c r="S488" s="2"/>
      <c r="T488" s="2"/>
      <c r="U488" s="2"/>
      <c r="V488" s="2"/>
      <c r="W488" s="2"/>
      <c r="X488" s="2"/>
      <c r="Y488" s="2"/>
      <c r="Z488" s="2"/>
      <c r="AA488" s="2"/>
      <c r="AB488" s="2"/>
      <c r="AD488" s="120"/>
      <c r="AE488" s="120"/>
      <c r="AF488" s="120"/>
      <c r="AG488" s="120"/>
    </row>
    <row r="489" spans="2:33" ht="15.75" customHeight="1" x14ac:dyDescent="0.25">
      <c r="B489" s="115"/>
      <c r="C489" s="116"/>
      <c r="D489" s="115"/>
      <c r="E489" s="115"/>
      <c r="F489" s="117"/>
      <c r="G489" s="2"/>
      <c r="H489" s="117"/>
      <c r="I489" s="117"/>
      <c r="J489" s="2"/>
      <c r="K489" s="117"/>
      <c r="L489" s="2"/>
      <c r="M489" s="118"/>
      <c r="N489" s="118"/>
      <c r="O489" s="118"/>
      <c r="P489" s="118"/>
      <c r="Q489" s="118"/>
      <c r="R489" s="118"/>
      <c r="S489" s="2"/>
      <c r="T489" s="2"/>
      <c r="U489" s="2"/>
      <c r="V489" s="2"/>
      <c r="W489" s="2"/>
      <c r="X489" s="2"/>
      <c r="Y489" s="2"/>
      <c r="Z489" s="2"/>
      <c r="AA489" s="2"/>
      <c r="AB489" s="2"/>
      <c r="AD489" s="120"/>
      <c r="AE489" s="120"/>
      <c r="AF489" s="120"/>
      <c r="AG489" s="120"/>
    </row>
    <row r="490" spans="2:33" ht="15.75" customHeight="1" x14ac:dyDescent="0.25">
      <c r="B490" s="115"/>
      <c r="C490" s="116"/>
      <c r="D490" s="115"/>
      <c r="E490" s="115"/>
      <c r="F490" s="117"/>
      <c r="G490" s="2"/>
      <c r="H490" s="117"/>
      <c r="I490" s="117"/>
      <c r="J490" s="2"/>
      <c r="K490" s="117"/>
      <c r="L490" s="2"/>
      <c r="M490" s="118"/>
      <c r="N490" s="118"/>
      <c r="O490" s="118"/>
      <c r="P490" s="118"/>
      <c r="Q490" s="118"/>
      <c r="R490" s="118"/>
      <c r="S490" s="2"/>
      <c r="T490" s="2"/>
      <c r="U490" s="2"/>
      <c r="V490" s="2"/>
      <c r="W490" s="2"/>
      <c r="X490" s="2"/>
      <c r="Y490" s="2"/>
      <c r="Z490" s="2"/>
      <c r="AA490" s="2"/>
      <c r="AB490" s="2"/>
      <c r="AD490" s="120"/>
      <c r="AE490" s="120"/>
      <c r="AF490" s="120"/>
      <c r="AG490" s="120"/>
    </row>
    <row r="491" spans="2:33" ht="15.75" customHeight="1" x14ac:dyDescent="0.25">
      <c r="B491" s="115"/>
      <c r="C491" s="116"/>
      <c r="D491" s="115"/>
      <c r="E491" s="115"/>
      <c r="F491" s="117"/>
      <c r="G491" s="2"/>
      <c r="H491" s="117"/>
      <c r="I491" s="117"/>
      <c r="J491" s="2"/>
      <c r="K491" s="117"/>
      <c r="L491" s="2"/>
      <c r="M491" s="118"/>
      <c r="N491" s="118"/>
      <c r="O491" s="118"/>
      <c r="P491" s="118"/>
      <c r="Q491" s="118"/>
      <c r="R491" s="118"/>
      <c r="S491" s="2"/>
      <c r="T491" s="2"/>
      <c r="U491" s="2"/>
      <c r="V491" s="2"/>
      <c r="W491" s="2"/>
      <c r="X491" s="2"/>
      <c r="Y491" s="2"/>
      <c r="Z491" s="2"/>
      <c r="AA491" s="2"/>
      <c r="AB491" s="2"/>
      <c r="AD491" s="120"/>
      <c r="AE491" s="120"/>
      <c r="AF491" s="120"/>
      <c r="AG491" s="120"/>
    </row>
    <row r="492" spans="2:33" ht="15.75" customHeight="1" x14ac:dyDescent="0.25">
      <c r="B492" s="115"/>
      <c r="C492" s="116"/>
      <c r="D492" s="115"/>
      <c r="E492" s="115"/>
      <c r="F492" s="117"/>
      <c r="G492" s="2"/>
      <c r="H492" s="117"/>
      <c r="I492" s="117"/>
      <c r="J492" s="2"/>
      <c r="K492" s="117"/>
      <c r="L492" s="2"/>
      <c r="M492" s="118"/>
      <c r="N492" s="118"/>
      <c r="O492" s="118"/>
      <c r="P492" s="118"/>
      <c r="Q492" s="118"/>
      <c r="R492" s="118"/>
      <c r="S492" s="2"/>
      <c r="T492" s="2"/>
      <c r="U492" s="2"/>
      <c r="V492" s="2"/>
      <c r="W492" s="2"/>
      <c r="X492" s="2"/>
      <c r="Y492" s="2"/>
      <c r="Z492" s="2"/>
      <c r="AA492" s="2"/>
      <c r="AB492" s="2"/>
      <c r="AD492" s="120"/>
      <c r="AE492" s="120"/>
      <c r="AF492" s="120"/>
      <c r="AG492" s="120"/>
    </row>
    <row r="493" spans="2:33" ht="15.75" customHeight="1" x14ac:dyDescent="0.25">
      <c r="B493" s="115"/>
      <c r="C493" s="116"/>
      <c r="D493" s="115"/>
      <c r="E493" s="115"/>
      <c r="F493" s="117"/>
      <c r="G493" s="2"/>
      <c r="H493" s="117"/>
      <c r="I493" s="117"/>
      <c r="J493" s="2"/>
      <c r="K493" s="117"/>
      <c r="L493" s="2"/>
      <c r="M493" s="118"/>
      <c r="N493" s="118"/>
      <c r="O493" s="118"/>
      <c r="P493" s="118"/>
      <c r="Q493" s="118"/>
      <c r="R493" s="118"/>
      <c r="S493" s="2"/>
      <c r="T493" s="2"/>
      <c r="U493" s="2"/>
      <c r="V493" s="2"/>
      <c r="W493" s="2"/>
      <c r="X493" s="2"/>
      <c r="Y493" s="2"/>
      <c r="Z493" s="2"/>
      <c r="AA493" s="2"/>
      <c r="AB493" s="2"/>
      <c r="AD493" s="120"/>
      <c r="AE493" s="120"/>
      <c r="AF493" s="120"/>
      <c r="AG493" s="120"/>
    </row>
    <row r="494" spans="2:33" ht="15.75" customHeight="1" x14ac:dyDescent="0.25">
      <c r="B494" s="115"/>
      <c r="C494" s="116"/>
      <c r="D494" s="115"/>
      <c r="E494" s="115"/>
      <c r="F494" s="117"/>
      <c r="G494" s="2"/>
      <c r="H494" s="117"/>
      <c r="I494" s="117"/>
      <c r="J494" s="2"/>
      <c r="K494" s="117"/>
      <c r="L494" s="2"/>
      <c r="M494" s="118"/>
      <c r="N494" s="118"/>
      <c r="O494" s="118"/>
      <c r="P494" s="118"/>
      <c r="Q494" s="118"/>
      <c r="R494" s="118"/>
      <c r="S494" s="2"/>
      <c r="T494" s="2"/>
      <c r="U494" s="2"/>
      <c r="V494" s="2"/>
      <c r="W494" s="2"/>
      <c r="X494" s="2"/>
      <c r="Y494" s="2"/>
      <c r="Z494" s="2"/>
      <c r="AA494" s="2"/>
      <c r="AB494" s="2"/>
      <c r="AD494" s="120"/>
      <c r="AE494" s="120"/>
      <c r="AF494" s="120"/>
      <c r="AG494" s="120"/>
    </row>
    <row r="495" spans="2:33" ht="15.75" customHeight="1" x14ac:dyDescent="0.25">
      <c r="B495" s="115"/>
      <c r="C495" s="116"/>
      <c r="D495" s="115"/>
      <c r="E495" s="115"/>
      <c r="F495" s="117"/>
      <c r="G495" s="2"/>
      <c r="H495" s="117"/>
      <c r="I495" s="117"/>
      <c r="J495" s="2"/>
      <c r="K495" s="117"/>
      <c r="L495" s="2"/>
      <c r="M495" s="118"/>
      <c r="N495" s="118"/>
      <c r="O495" s="118"/>
      <c r="P495" s="118"/>
      <c r="Q495" s="118"/>
      <c r="R495" s="118"/>
      <c r="S495" s="2"/>
      <c r="T495" s="2"/>
      <c r="U495" s="2"/>
      <c r="V495" s="2"/>
      <c r="W495" s="2"/>
      <c r="X495" s="2"/>
      <c r="Y495" s="2"/>
      <c r="Z495" s="2"/>
      <c r="AA495" s="2"/>
      <c r="AB495" s="2"/>
      <c r="AD495" s="120"/>
      <c r="AE495" s="120"/>
      <c r="AF495" s="120"/>
      <c r="AG495" s="120"/>
    </row>
    <row r="496" spans="2:33" ht="15.75" customHeight="1" x14ac:dyDescent="0.25">
      <c r="B496" s="115"/>
      <c r="C496" s="116"/>
      <c r="D496" s="115"/>
      <c r="E496" s="115"/>
      <c r="F496" s="117"/>
      <c r="G496" s="2"/>
      <c r="H496" s="117"/>
      <c r="I496" s="117"/>
      <c r="J496" s="2"/>
      <c r="K496" s="117"/>
      <c r="L496" s="2"/>
      <c r="M496" s="118"/>
      <c r="N496" s="118"/>
      <c r="O496" s="118"/>
      <c r="P496" s="118"/>
      <c r="Q496" s="118"/>
      <c r="R496" s="118"/>
      <c r="S496" s="2"/>
      <c r="T496" s="2"/>
      <c r="U496" s="2"/>
      <c r="V496" s="2"/>
      <c r="W496" s="2"/>
      <c r="X496" s="2"/>
      <c r="Y496" s="2"/>
      <c r="Z496" s="2"/>
      <c r="AA496" s="2"/>
      <c r="AB496" s="2"/>
      <c r="AD496" s="120"/>
      <c r="AE496" s="120"/>
      <c r="AF496" s="120"/>
      <c r="AG496" s="120"/>
    </row>
    <row r="497" spans="2:33" ht="15.75" customHeight="1" x14ac:dyDescent="0.25">
      <c r="B497" s="115"/>
      <c r="C497" s="116"/>
      <c r="D497" s="115"/>
      <c r="E497" s="115"/>
      <c r="F497" s="117"/>
      <c r="G497" s="2"/>
      <c r="H497" s="117"/>
      <c r="I497" s="117"/>
      <c r="J497" s="2"/>
      <c r="K497" s="117"/>
      <c r="L497" s="2"/>
      <c r="M497" s="118"/>
      <c r="N497" s="118"/>
      <c r="O497" s="118"/>
      <c r="P497" s="118"/>
      <c r="Q497" s="118"/>
      <c r="R497" s="118"/>
      <c r="S497" s="2"/>
      <c r="T497" s="2"/>
      <c r="U497" s="2"/>
      <c r="V497" s="2"/>
      <c r="W497" s="2"/>
      <c r="X497" s="2"/>
      <c r="Y497" s="2"/>
      <c r="Z497" s="2"/>
      <c r="AA497" s="2"/>
      <c r="AB497" s="2"/>
      <c r="AD497" s="120"/>
      <c r="AE497" s="120"/>
      <c r="AF497" s="120"/>
      <c r="AG497" s="120"/>
    </row>
    <row r="498" spans="2:33" ht="15.75" customHeight="1" x14ac:dyDescent="0.25">
      <c r="B498" s="115"/>
      <c r="C498" s="116"/>
      <c r="D498" s="115"/>
      <c r="E498" s="115"/>
      <c r="F498" s="117"/>
      <c r="G498" s="2"/>
      <c r="H498" s="117"/>
      <c r="I498" s="117"/>
      <c r="J498" s="2"/>
      <c r="K498" s="117"/>
      <c r="L498" s="2"/>
      <c r="M498" s="118"/>
      <c r="N498" s="118"/>
      <c r="O498" s="118"/>
      <c r="P498" s="118"/>
      <c r="Q498" s="118"/>
      <c r="R498" s="118"/>
      <c r="S498" s="2"/>
      <c r="T498" s="2"/>
      <c r="U498" s="2"/>
      <c r="V498" s="2"/>
      <c r="W498" s="2"/>
      <c r="X498" s="2"/>
      <c r="Y498" s="2"/>
      <c r="Z498" s="2"/>
      <c r="AA498" s="2"/>
      <c r="AB498" s="2"/>
      <c r="AD498" s="120"/>
      <c r="AE498" s="120"/>
      <c r="AF498" s="120"/>
      <c r="AG498" s="120"/>
    </row>
    <row r="499" spans="2:33" ht="15.75" customHeight="1" x14ac:dyDescent="0.25">
      <c r="B499" s="115"/>
      <c r="C499" s="116"/>
      <c r="D499" s="115"/>
      <c r="E499" s="115"/>
      <c r="F499" s="117"/>
      <c r="G499" s="2"/>
      <c r="H499" s="117"/>
      <c r="I499" s="117"/>
      <c r="J499" s="2"/>
      <c r="K499" s="117"/>
      <c r="L499" s="2"/>
      <c r="M499" s="118"/>
      <c r="N499" s="118"/>
      <c r="O499" s="118"/>
      <c r="P499" s="118"/>
      <c r="Q499" s="118"/>
      <c r="R499" s="118"/>
      <c r="S499" s="2"/>
      <c r="T499" s="2"/>
      <c r="U499" s="2"/>
      <c r="V499" s="2"/>
      <c r="W499" s="2"/>
      <c r="X499" s="2"/>
      <c r="Y499" s="2"/>
      <c r="Z499" s="2"/>
      <c r="AA499" s="2"/>
      <c r="AB499" s="2"/>
      <c r="AD499" s="120"/>
      <c r="AE499" s="120"/>
      <c r="AF499" s="120"/>
      <c r="AG499" s="120"/>
    </row>
    <row r="500" spans="2:33" ht="15.75" customHeight="1" x14ac:dyDescent="0.25">
      <c r="B500" s="115"/>
      <c r="C500" s="116"/>
      <c r="D500" s="115"/>
      <c r="E500" s="115"/>
      <c r="F500" s="117"/>
      <c r="G500" s="2"/>
      <c r="H500" s="117"/>
      <c r="I500" s="117"/>
      <c r="J500" s="2"/>
      <c r="K500" s="117"/>
      <c r="L500" s="2"/>
      <c r="M500" s="118"/>
      <c r="N500" s="118"/>
      <c r="O500" s="118"/>
      <c r="P500" s="118"/>
      <c r="Q500" s="118"/>
      <c r="R500" s="118"/>
      <c r="S500" s="2"/>
      <c r="T500" s="2"/>
      <c r="U500" s="2"/>
      <c r="V500" s="2"/>
      <c r="W500" s="2"/>
      <c r="X500" s="2"/>
      <c r="Y500" s="2"/>
      <c r="Z500" s="2"/>
      <c r="AA500" s="2"/>
      <c r="AB500" s="2"/>
      <c r="AD500" s="120"/>
      <c r="AE500" s="120"/>
      <c r="AF500" s="120"/>
      <c r="AG500" s="120"/>
    </row>
    <row r="501" spans="2:33" ht="15.75" customHeight="1" x14ac:dyDescent="0.25">
      <c r="B501" s="115"/>
      <c r="C501" s="116"/>
      <c r="D501" s="115"/>
      <c r="E501" s="115"/>
      <c r="F501" s="117"/>
      <c r="G501" s="2"/>
      <c r="H501" s="117"/>
      <c r="I501" s="117"/>
      <c r="J501" s="2"/>
      <c r="K501" s="117"/>
      <c r="L501" s="2"/>
      <c r="M501" s="118"/>
      <c r="N501" s="118"/>
      <c r="O501" s="118"/>
      <c r="P501" s="118"/>
      <c r="Q501" s="118"/>
      <c r="R501" s="118"/>
      <c r="S501" s="2"/>
      <c r="T501" s="2"/>
      <c r="U501" s="2"/>
      <c r="V501" s="2"/>
      <c r="W501" s="2"/>
      <c r="X501" s="2"/>
      <c r="Y501" s="2"/>
      <c r="Z501" s="2"/>
      <c r="AA501" s="2"/>
      <c r="AB501" s="2"/>
      <c r="AD501" s="120"/>
      <c r="AE501" s="120"/>
      <c r="AF501" s="120"/>
      <c r="AG501" s="120"/>
    </row>
    <row r="502" spans="2:33" ht="15.75" customHeight="1" x14ac:dyDescent="0.25">
      <c r="B502" s="115"/>
      <c r="C502" s="116"/>
      <c r="D502" s="115"/>
      <c r="E502" s="115"/>
      <c r="F502" s="117"/>
      <c r="G502" s="2"/>
      <c r="H502" s="117"/>
      <c r="I502" s="117"/>
      <c r="J502" s="2"/>
      <c r="K502" s="117"/>
      <c r="L502" s="2"/>
      <c r="M502" s="118"/>
      <c r="N502" s="118"/>
      <c r="O502" s="118"/>
      <c r="P502" s="118"/>
      <c r="Q502" s="118"/>
      <c r="R502" s="118"/>
      <c r="S502" s="2"/>
      <c r="T502" s="2"/>
      <c r="U502" s="2"/>
      <c r="V502" s="2"/>
      <c r="W502" s="2"/>
      <c r="X502" s="2"/>
      <c r="Y502" s="2"/>
      <c r="Z502" s="2"/>
      <c r="AA502" s="2"/>
      <c r="AB502" s="2"/>
      <c r="AD502" s="120"/>
      <c r="AE502" s="120"/>
      <c r="AF502" s="120"/>
      <c r="AG502" s="120"/>
    </row>
    <row r="503" spans="2:33" ht="15.75" customHeight="1" x14ac:dyDescent="0.25">
      <c r="B503" s="115"/>
      <c r="C503" s="116"/>
      <c r="D503" s="115"/>
      <c r="E503" s="115"/>
      <c r="F503" s="117"/>
      <c r="G503" s="2"/>
      <c r="H503" s="117"/>
      <c r="I503" s="117"/>
      <c r="J503" s="2"/>
      <c r="K503" s="117"/>
      <c r="L503" s="2"/>
      <c r="M503" s="118"/>
      <c r="N503" s="118"/>
      <c r="O503" s="118"/>
      <c r="P503" s="118"/>
      <c r="Q503" s="118"/>
      <c r="R503" s="118"/>
      <c r="S503" s="2"/>
      <c r="T503" s="2"/>
      <c r="U503" s="2"/>
      <c r="V503" s="2"/>
      <c r="W503" s="2"/>
      <c r="X503" s="2"/>
      <c r="Y503" s="2"/>
      <c r="Z503" s="2"/>
      <c r="AA503" s="2"/>
      <c r="AB503" s="2"/>
      <c r="AD503" s="120"/>
      <c r="AE503" s="120"/>
      <c r="AF503" s="120"/>
      <c r="AG503" s="120"/>
    </row>
    <row r="504" spans="2:33" ht="15.75" customHeight="1" x14ac:dyDescent="0.25">
      <c r="B504" s="115"/>
      <c r="C504" s="116"/>
      <c r="D504" s="115"/>
      <c r="E504" s="115"/>
      <c r="F504" s="117"/>
      <c r="G504" s="2"/>
      <c r="H504" s="117"/>
      <c r="I504" s="117"/>
      <c r="J504" s="2"/>
      <c r="K504" s="117"/>
      <c r="L504" s="2"/>
      <c r="M504" s="118"/>
      <c r="N504" s="118"/>
      <c r="O504" s="118"/>
      <c r="P504" s="118"/>
      <c r="Q504" s="118"/>
      <c r="R504" s="118"/>
      <c r="S504" s="2"/>
      <c r="T504" s="2"/>
      <c r="U504" s="2"/>
      <c r="V504" s="2"/>
      <c r="W504" s="2"/>
      <c r="X504" s="2"/>
      <c r="Y504" s="2"/>
      <c r="Z504" s="2"/>
      <c r="AA504" s="2"/>
      <c r="AB504" s="2"/>
      <c r="AD504" s="120"/>
      <c r="AE504" s="120"/>
      <c r="AF504" s="120"/>
      <c r="AG504" s="120"/>
    </row>
    <row r="505" spans="2:33" ht="15.75" customHeight="1" x14ac:dyDescent="0.25">
      <c r="B505" s="115"/>
      <c r="C505" s="116"/>
      <c r="D505" s="115"/>
      <c r="E505" s="115"/>
      <c r="F505" s="117"/>
      <c r="G505" s="2"/>
      <c r="H505" s="117"/>
      <c r="I505" s="117"/>
      <c r="J505" s="2"/>
      <c r="K505" s="117"/>
      <c r="L505" s="2"/>
      <c r="M505" s="118"/>
      <c r="N505" s="118"/>
      <c r="O505" s="118"/>
      <c r="P505" s="118"/>
      <c r="Q505" s="118"/>
      <c r="R505" s="118"/>
      <c r="S505" s="2"/>
      <c r="T505" s="2"/>
      <c r="U505" s="2"/>
      <c r="V505" s="2"/>
      <c r="W505" s="2"/>
      <c r="X505" s="2"/>
      <c r="Y505" s="2"/>
      <c r="Z505" s="2"/>
      <c r="AA505" s="2"/>
      <c r="AB505" s="2"/>
      <c r="AD505" s="120"/>
      <c r="AE505" s="120"/>
      <c r="AF505" s="120"/>
      <c r="AG505" s="120"/>
    </row>
    <row r="506" spans="2:33" ht="15.75" customHeight="1" x14ac:dyDescent="0.25">
      <c r="B506" s="115"/>
      <c r="C506" s="116"/>
      <c r="D506" s="115"/>
      <c r="E506" s="115"/>
      <c r="F506" s="117"/>
      <c r="G506" s="2"/>
      <c r="H506" s="117"/>
      <c r="I506" s="117"/>
      <c r="J506" s="2"/>
      <c r="K506" s="117"/>
      <c r="L506" s="2"/>
      <c r="M506" s="118"/>
      <c r="N506" s="118"/>
      <c r="O506" s="118"/>
      <c r="P506" s="118"/>
      <c r="Q506" s="118"/>
      <c r="R506" s="118"/>
      <c r="S506" s="2"/>
      <c r="T506" s="2"/>
      <c r="U506" s="2"/>
      <c r="V506" s="2"/>
      <c r="W506" s="2"/>
      <c r="X506" s="2"/>
      <c r="Y506" s="2"/>
      <c r="Z506" s="2"/>
      <c r="AA506" s="2"/>
      <c r="AB506" s="2"/>
      <c r="AD506" s="120"/>
      <c r="AE506" s="120"/>
      <c r="AF506" s="120"/>
      <c r="AG506" s="120"/>
    </row>
    <row r="507" spans="2:33" ht="15.75" customHeight="1" x14ac:dyDescent="0.25">
      <c r="B507" s="115"/>
      <c r="C507" s="116"/>
      <c r="D507" s="115"/>
      <c r="E507" s="115"/>
      <c r="F507" s="117"/>
      <c r="G507" s="2"/>
      <c r="H507" s="117"/>
      <c r="I507" s="117"/>
      <c r="J507" s="2"/>
      <c r="K507" s="117"/>
      <c r="L507" s="2"/>
      <c r="M507" s="118"/>
      <c r="N507" s="118"/>
      <c r="O507" s="118"/>
      <c r="P507" s="118"/>
      <c r="Q507" s="118"/>
      <c r="R507" s="118"/>
      <c r="S507" s="2"/>
      <c r="T507" s="2"/>
      <c r="U507" s="2"/>
      <c r="V507" s="2"/>
      <c r="W507" s="2"/>
      <c r="X507" s="2"/>
      <c r="Y507" s="2"/>
      <c r="Z507" s="2"/>
      <c r="AA507" s="2"/>
      <c r="AB507" s="2"/>
      <c r="AD507" s="120"/>
      <c r="AE507" s="120"/>
      <c r="AF507" s="120"/>
      <c r="AG507" s="120"/>
    </row>
    <row r="508" spans="2:33" ht="15.75" customHeight="1" x14ac:dyDescent="0.25">
      <c r="B508" s="115"/>
      <c r="C508" s="116"/>
      <c r="D508" s="115"/>
      <c r="E508" s="115"/>
      <c r="F508" s="117"/>
      <c r="G508" s="2"/>
      <c r="H508" s="117"/>
      <c r="I508" s="117"/>
      <c r="J508" s="2"/>
      <c r="K508" s="117"/>
      <c r="L508" s="2"/>
      <c r="M508" s="118"/>
      <c r="N508" s="118"/>
      <c r="O508" s="118"/>
      <c r="P508" s="118"/>
      <c r="Q508" s="118"/>
      <c r="R508" s="118"/>
      <c r="S508" s="2"/>
      <c r="T508" s="2"/>
      <c r="U508" s="2"/>
      <c r="V508" s="2"/>
      <c r="W508" s="2"/>
      <c r="X508" s="2"/>
      <c r="Y508" s="2"/>
      <c r="Z508" s="2"/>
      <c r="AA508" s="2"/>
      <c r="AB508" s="2"/>
      <c r="AD508" s="120"/>
      <c r="AE508" s="120"/>
      <c r="AF508" s="120"/>
      <c r="AG508" s="120"/>
    </row>
    <row r="509" spans="2:33" ht="15.75" customHeight="1" x14ac:dyDescent="0.25">
      <c r="B509" s="115"/>
      <c r="C509" s="116"/>
      <c r="D509" s="115"/>
      <c r="E509" s="115"/>
      <c r="F509" s="117"/>
      <c r="G509" s="2"/>
      <c r="H509" s="117"/>
      <c r="I509" s="117"/>
      <c r="J509" s="2"/>
      <c r="K509" s="117"/>
      <c r="L509" s="2"/>
      <c r="M509" s="118"/>
      <c r="N509" s="118"/>
      <c r="O509" s="118"/>
      <c r="P509" s="118"/>
      <c r="Q509" s="118"/>
      <c r="R509" s="118"/>
      <c r="S509" s="2"/>
      <c r="T509" s="2"/>
      <c r="U509" s="2"/>
      <c r="V509" s="2"/>
      <c r="W509" s="2"/>
      <c r="X509" s="2"/>
      <c r="Y509" s="2"/>
      <c r="Z509" s="2"/>
      <c r="AA509" s="2"/>
      <c r="AB509" s="2"/>
      <c r="AD509" s="120"/>
      <c r="AE509" s="120"/>
      <c r="AF509" s="120"/>
      <c r="AG509" s="120"/>
    </row>
    <row r="510" spans="2:33" ht="15.75" customHeight="1" x14ac:dyDescent="0.25">
      <c r="B510" s="115"/>
      <c r="C510" s="116"/>
      <c r="D510" s="115"/>
      <c r="E510" s="115"/>
      <c r="F510" s="117"/>
      <c r="G510" s="2"/>
      <c r="H510" s="117"/>
      <c r="I510" s="117"/>
      <c r="J510" s="2"/>
      <c r="K510" s="117"/>
      <c r="L510" s="2"/>
      <c r="M510" s="118"/>
      <c r="N510" s="118"/>
      <c r="O510" s="118"/>
      <c r="P510" s="118"/>
      <c r="Q510" s="118"/>
      <c r="R510" s="118"/>
      <c r="S510" s="2"/>
      <c r="T510" s="2"/>
      <c r="U510" s="2"/>
      <c r="V510" s="2"/>
      <c r="W510" s="2"/>
      <c r="X510" s="2"/>
      <c r="Y510" s="2"/>
      <c r="Z510" s="2"/>
      <c r="AA510" s="2"/>
      <c r="AB510" s="2"/>
      <c r="AD510" s="120"/>
      <c r="AE510" s="120"/>
      <c r="AF510" s="120"/>
      <c r="AG510" s="120"/>
    </row>
    <row r="511" spans="2:33" ht="15.75" customHeight="1" x14ac:dyDescent="0.25">
      <c r="B511" s="115"/>
      <c r="C511" s="116"/>
      <c r="D511" s="115"/>
      <c r="E511" s="115"/>
      <c r="F511" s="117"/>
      <c r="G511" s="2"/>
      <c r="H511" s="117"/>
      <c r="I511" s="117"/>
      <c r="J511" s="2"/>
      <c r="K511" s="117"/>
      <c r="L511" s="2"/>
      <c r="M511" s="118"/>
      <c r="N511" s="118"/>
      <c r="O511" s="118"/>
      <c r="P511" s="118"/>
      <c r="Q511" s="118"/>
      <c r="R511" s="118"/>
      <c r="S511" s="2"/>
      <c r="T511" s="2"/>
      <c r="U511" s="2"/>
      <c r="V511" s="2"/>
      <c r="W511" s="2"/>
      <c r="X511" s="2"/>
      <c r="Y511" s="2"/>
      <c r="Z511" s="2"/>
      <c r="AA511" s="2"/>
      <c r="AB511" s="2"/>
      <c r="AD511" s="120"/>
      <c r="AE511" s="120"/>
      <c r="AF511" s="120"/>
      <c r="AG511" s="120"/>
    </row>
    <row r="512" spans="2:33" ht="15.75" customHeight="1" x14ac:dyDescent="0.25">
      <c r="B512" s="115"/>
      <c r="C512" s="116"/>
      <c r="D512" s="115"/>
      <c r="E512" s="115"/>
      <c r="F512" s="117"/>
      <c r="G512" s="2"/>
      <c r="H512" s="117"/>
      <c r="I512" s="117"/>
      <c r="J512" s="2"/>
      <c r="K512" s="117"/>
      <c r="L512" s="2"/>
      <c r="M512" s="118"/>
      <c r="N512" s="118"/>
      <c r="O512" s="118"/>
      <c r="P512" s="118"/>
      <c r="Q512" s="118"/>
      <c r="R512" s="118"/>
      <c r="S512" s="2"/>
      <c r="T512" s="2"/>
      <c r="U512" s="2"/>
      <c r="V512" s="2"/>
      <c r="W512" s="2"/>
      <c r="X512" s="2"/>
      <c r="Y512" s="2"/>
      <c r="Z512" s="2"/>
      <c r="AA512" s="2"/>
      <c r="AB512" s="2"/>
      <c r="AD512" s="120"/>
      <c r="AE512" s="120"/>
      <c r="AF512" s="120"/>
      <c r="AG512" s="120"/>
    </row>
    <row r="513" spans="2:33" ht="15.75" customHeight="1" x14ac:dyDescent="0.25">
      <c r="B513" s="115"/>
      <c r="C513" s="116"/>
      <c r="D513" s="115"/>
      <c r="E513" s="115"/>
      <c r="F513" s="117"/>
      <c r="G513" s="2"/>
      <c r="H513" s="117"/>
      <c r="I513" s="117"/>
      <c r="J513" s="2"/>
      <c r="K513" s="117"/>
      <c r="L513" s="2"/>
      <c r="M513" s="118"/>
      <c r="N513" s="118"/>
      <c r="O513" s="118"/>
      <c r="P513" s="118"/>
      <c r="Q513" s="118"/>
      <c r="R513" s="118"/>
      <c r="S513" s="2"/>
      <c r="T513" s="2"/>
      <c r="U513" s="2"/>
      <c r="V513" s="2"/>
      <c r="W513" s="2"/>
      <c r="X513" s="2"/>
      <c r="Y513" s="2"/>
      <c r="Z513" s="2"/>
      <c r="AA513" s="2"/>
      <c r="AB513" s="2"/>
      <c r="AD513" s="120"/>
      <c r="AE513" s="120"/>
      <c r="AF513" s="120"/>
      <c r="AG513" s="120"/>
    </row>
    <row r="514" spans="2:33" ht="15.75" customHeight="1" x14ac:dyDescent="0.25">
      <c r="B514" s="115"/>
      <c r="C514" s="116"/>
      <c r="D514" s="115"/>
      <c r="E514" s="115"/>
      <c r="F514" s="117"/>
      <c r="G514" s="2"/>
      <c r="H514" s="117"/>
      <c r="I514" s="117"/>
      <c r="J514" s="2"/>
      <c r="K514" s="117"/>
      <c r="L514" s="2"/>
      <c r="M514" s="118"/>
      <c r="N514" s="118"/>
      <c r="O514" s="118"/>
      <c r="P514" s="118"/>
      <c r="Q514" s="118"/>
      <c r="R514" s="118"/>
      <c r="S514" s="2"/>
      <c r="T514" s="2"/>
      <c r="U514" s="2"/>
      <c r="V514" s="2"/>
      <c r="W514" s="2"/>
      <c r="X514" s="2"/>
      <c r="Y514" s="2"/>
      <c r="Z514" s="2"/>
      <c r="AA514" s="2"/>
      <c r="AB514" s="2"/>
      <c r="AD514" s="120"/>
      <c r="AE514" s="120"/>
      <c r="AF514" s="120"/>
      <c r="AG514" s="120"/>
    </row>
    <row r="515" spans="2:33" ht="15.75" customHeight="1" x14ac:dyDescent="0.25">
      <c r="B515" s="115"/>
      <c r="C515" s="116"/>
      <c r="D515" s="115"/>
      <c r="E515" s="115"/>
      <c r="F515" s="117"/>
      <c r="G515" s="2"/>
      <c r="H515" s="117"/>
      <c r="I515" s="117"/>
      <c r="J515" s="2"/>
      <c r="K515" s="117"/>
      <c r="L515" s="2"/>
      <c r="M515" s="118"/>
      <c r="N515" s="118"/>
      <c r="O515" s="118"/>
      <c r="P515" s="118"/>
      <c r="Q515" s="118"/>
      <c r="R515" s="118"/>
      <c r="S515" s="2"/>
      <c r="T515" s="2"/>
      <c r="U515" s="2"/>
      <c r="V515" s="2"/>
      <c r="W515" s="2"/>
      <c r="X515" s="2"/>
      <c r="Y515" s="2"/>
      <c r="Z515" s="2"/>
      <c r="AA515" s="2"/>
      <c r="AB515" s="2"/>
      <c r="AD515" s="120"/>
      <c r="AE515" s="120"/>
      <c r="AF515" s="120"/>
      <c r="AG515" s="120"/>
    </row>
    <row r="516" spans="2:33" ht="15.75" customHeight="1" x14ac:dyDescent="0.25">
      <c r="B516" s="115"/>
      <c r="C516" s="116"/>
      <c r="D516" s="115"/>
      <c r="E516" s="115"/>
      <c r="F516" s="117"/>
      <c r="G516" s="2"/>
      <c r="H516" s="117"/>
      <c r="I516" s="117"/>
      <c r="J516" s="2"/>
      <c r="K516" s="117"/>
      <c r="L516" s="2"/>
      <c r="M516" s="118"/>
      <c r="N516" s="118"/>
      <c r="O516" s="118"/>
      <c r="P516" s="118"/>
      <c r="Q516" s="118"/>
      <c r="R516" s="118"/>
      <c r="S516" s="2"/>
      <c r="T516" s="2"/>
      <c r="U516" s="2"/>
      <c r="V516" s="2"/>
      <c r="W516" s="2"/>
      <c r="X516" s="2"/>
      <c r="Y516" s="2"/>
      <c r="Z516" s="2"/>
      <c r="AA516" s="2"/>
      <c r="AB516" s="2"/>
      <c r="AD516" s="120"/>
      <c r="AE516" s="120"/>
      <c r="AF516" s="120"/>
      <c r="AG516" s="120"/>
    </row>
    <row r="517" spans="2:33" ht="15.75" customHeight="1" x14ac:dyDescent="0.25">
      <c r="B517" s="115"/>
      <c r="C517" s="116"/>
      <c r="D517" s="115"/>
      <c r="E517" s="115"/>
      <c r="F517" s="117"/>
      <c r="G517" s="2"/>
      <c r="H517" s="117"/>
      <c r="I517" s="117"/>
      <c r="J517" s="2"/>
      <c r="K517" s="117"/>
      <c r="L517" s="2"/>
      <c r="M517" s="118"/>
      <c r="N517" s="118"/>
      <c r="O517" s="118"/>
      <c r="P517" s="118"/>
      <c r="Q517" s="118"/>
      <c r="R517" s="118"/>
      <c r="S517" s="2"/>
      <c r="T517" s="2"/>
      <c r="U517" s="2"/>
      <c r="V517" s="2"/>
      <c r="W517" s="2"/>
      <c r="X517" s="2"/>
      <c r="Y517" s="2"/>
      <c r="Z517" s="2"/>
      <c r="AA517" s="2"/>
      <c r="AB517" s="2"/>
      <c r="AD517" s="120"/>
      <c r="AE517" s="120"/>
      <c r="AF517" s="120"/>
      <c r="AG517" s="120"/>
    </row>
    <row r="518" spans="2:33" ht="15.75" customHeight="1" x14ac:dyDescent="0.25">
      <c r="B518" s="115"/>
      <c r="C518" s="116"/>
      <c r="D518" s="115"/>
      <c r="E518" s="115"/>
      <c r="F518" s="117"/>
      <c r="G518" s="2"/>
      <c r="H518" s="117"/>
      <c r="I518" s="117"/>
      <c r="J518" s="2"/>
      <c r="K518" s="117"/>
      <c r="L518" s="2"/>
      <c r="M518" s="118"/>
      <c r="N518" s="118"/>
      <c r="O518" s="118"/>
      <c r="P518" s="118"/>
      <c r="Q518" s="118"/>
      <c r="R518" s="118"/>
      <c r="S518" s="2"/>
      <c r="T518" s="2"/>
      <c r="U518" s="2"/>
      <c r="V518" s="2"/>
      <c r="W518" s="2"/>
      <c r="X518" s="2"/>
      <c r="Y518" s="2"/>
      <c r="Z518" s="2"/>
      <c r="AA518" s="2"/>
      <c r="AB518" s="2"/>
      <c r="AD518" s="120"/>
      <c r="AE518" s="120"/>
      <c r="AF518" s="120"/>
      <c r="AG518" s="120"/>
    </row>
    <row r="519" spans="2:33" ht="15.75" customHeight="1" x14ac:dyDescent="0.25">
      <c r="B519" s="115"/>
      <c r="C519" s="116"/>
      <c r="D519" s="115"/>
      <c r="E519" s="115"/>
      <c r="F519" s="117"/>
      <c r="G519" s="2"/>
      <c r="H519" s="117"/>
      <c r="I519" s="117"/>
      <c r="J519" s="2"/>
      <c r="K519" s="117"/>
      <c r="L519" s="2"/>
      <c r="M519" s="118"/>
      <c r="N519" s="118"/>
      <c r="O519" s="118"/>
      <c r="P519" s="118"/>
      <c r="Q519" s="118"/>
      <c r="R519" s="118"/>
      <c r="S519" s="2"/>
      <c r="T519" s="2"/>
      <c r="U519" s="2"/>
      <c r="V519" s="2"/>
      <c r="W519" s="2"/>
      <c r="X519" s="2"/>
      <c r="Y519" s="2"/>
      <c r="Z519" s="2"/>
      <c r="AA519" s="2"/>
      <c r="AB519" s="2"/>
      <c r="AD519" s="120"/>
      <c r="AE519" s="120"/>
      <c r="AF519" s="120"/>
      <c r="AG519" s="120"/>
    </row>
    <row r="520" spans="2:33" ht="15.75" customHeight="1" x14ac:dyDescent="0.25">
      <c r="B520" s="115"/>
      <c r="C520" s="116"/>
      <c r="D520" s="115"/>
      <c r="E520" s="115"/>
      <c r="F520" s="117"/>
      <c r="G520" s="2"/>
      <c r="H520" s="117"/>
      <c r="I520" s="117"/>
      <c r="J520" s="2"/>
      <c r="K520" s="117"/>
      <c r="L520" s="2"/>
      <c r="M520" s="118"/>
      <c r="N520" s="118"/>
      <c r="O520" s="118"/>
      <c r="P520" s="118"/>
      <c r="Q520" s="118"/>
      <c r="R520" s="118"/>
      <c r="S520" s="2"/>
      <c r="T520" s="2"/>
      <c r="U520" s="2"/>
      <c r="V520" s="2"/>
      <c r="W520" s="2"/>
      <c r="X520" s="2"/>
      <c r="Y520" s="2"/>
      <c r="Z520" s="2"/>
      <c r="AA520" s="2"/>
      <c r="AB520" s="2"/>
      <c r="AD520" s="120"/>
      <c r="AE520" s="120"/>
      <c r="AF520" s="120"/>
      <c r="AG520" s="120"/>
    </row>
    <row r="521" spans="2:33" ht="15.75" customHeight="1" x14ac:dyDescent="0.25">
      <c r="B521" s="115"/>
      <c r="C521" s="116"/>
      <c r="D521" s="115"/>
      <c r="E521" s="115"/>
      <c r="F521" s="117"/>
      <c r="G521" s="2"/>
      <c r="H521" s="117"/>
      <c r="I521" s="117"/>
      <c r="J521" s="2"/>
      <c r="K521" s="117"/>
      <c r="L521" s="2"/>
      <c r="M521" s="118"/>
      <c r="N521" s="118"/>
      <c r="O521" s="118"/>
      <c r="P521" s="118"/>
      <c r="Q521" s="118"/>
      <c r="R521" s="118"/>
      <c r="S521" s="2"/>
      <c r="T521" s="2"/>
      <c r="U521" s="2"/>
      <c r="V521" s="2"/>
      <c r="W521" s="2"/>
      <c r="X521" s="2"/>
      <c r="Y521" s="2"/>
      <c r="Z521" s="2"/>
      <c r="AA521" s="2"/>
      <c r="AB521" s="2"/>
      <c r="AD521" s="120"/>
      <c r="AE521" s="120"/>
      <c r="AF521" s="120"/>
      <c r="AG521" s="120"/>
    </row>
    <row r="522" spans="2:33" ht="15.75" customHeight="1" x14ac:dyDescent="0.25">
      <c r="B522" s="115"/>
      <c r="C522" s="116"/>
      <c r="D522" s="115"/>
      <c r="E522" s="115"/>
      <c r="F522" s="117"/>
      <c r="G522" s="2"/>
      <c r="H522" s="117"/>
      <c r="I522" s="117"/>
      <c r="J522" s="2"/>
      <c r="K522" s="117"/>
      <c r="L522" s="2"/>
      <c r="M522" s="118"/>
      <c r="N522" s="118"/>
      <c r="O522" s="118"/>
      <c r="P522" s="118"/>
      <c r="Q522" s="118"/>
      <c r="R522" s="118"/>
      <c r="S522" s="2"/>
      <c r="T522" s="2"/>
      <c r="U522" s="2"/>
      <c r="V522" s="2"/>
      <c r="W522" s="2"/>
      <c r="X522" s="2"/>
      <c r="Y522" s="2"/>
      <c r="Z522" s="2"/>
      <c r="AA522" s="2"/>
      <c r="AB522" s="2"/>
      <c r="AD522" s="120"/>
      <c r="AE522" s="120"/>
      <c r="AF522" s="120"/>
      <c r="AG522" s="120"/>
    </row>
    <row r="523" spans="2:33" ht="15.75" customHeight="1" x14ac:dyDescent="0.25">
      <c r="B523" s="115"/>
      <c r="C523" s="116"/>
      <c r="D523" s="115"/>
      <c r="E523" s="115"/>
      <c r="F523" s="117"/>
      <c r="G523" s="2"/>
      <c r="H523" s="117"/>
      <c r="I523" s="117"/>
      <c r="J523" s="2"/>
      <c r="K523" s="117"/>
      <c r="L523" s="2"/>
      <c r="M523" s="118"/>
      <c r="N523" s="118"/>
      <c r="O523" s="118"/>
      <c r="P523" s="118"/>
      <c r="Q523" s="118"/>
      <c r="R523" s="118"/>
      <c r="S523" s="2"/>
      <c r="T523" s="2"/>
      <c r="U523" s="2"/>
      <c r="V523" s="2"/>
      <c r="W523" s="2"/>
      <c r="X523" s="2"/>
      <c r="Y523" s="2"/>
      <c r="Z523" s="2"/>
      <c r="AA523" s="2"/>
      <c r="AB523" s="2"/>
      <c r="AD523" s="120"/>
      <c r="AE523" s="120"/>
      <c r="AF523" s="120"/>
      <c r="AG523" s="120"/>
    </row>
    <row r="524" spans="2:33" ht="15.75" customHeight="1" x14ac:dyDescent="0.25">
      <c r="B524" s="115"/>
      <c r="C524" s="116"/>
      <c r="D524" s="115"/>
      <c r="E524" s="115"/>
      <c r="F524" s="117"/>
      <c r="G524" s="2"/>
      <c r="H524" s="117"/>
      <c r="I524" s="117"/>
      <c r="J524" s="2"/>
      <c r="K524" s="117"/>
      <c r="L524" s="2"/>
      <c r="M524" s="118"/>
      <c r="N524" s="118"/>
      <c r="O524" s="118"/>
      <c r="P524" s="118"/>
      <c r="Q524" s="118"/>
      <c r="R524" s="118"/>
      <c r="S524" s="2"/>
      <c r="T524" s="2"/>
      <c r="U524" s="2"/>
      <c r="V524" s="2"/>
      <c r="W524" s="2"/>
      <c r="X524" s="2"/>
      <c r="Y524" s="2"/>
      <c r="Z524" s="2"/>
      <c r="AA524" s="2"/>
      <c r="AB524" s="2"/>
      <c r="AD524" s="120"/>
      <c r="AE524" s="120"/>
      <c r="AF524" s="120"/>
      <c r="AG524" s="120"/>
    </row>
    <row r="525" spans="2:33" ht="15.75" customHeight="1" x14ac:dyDescent="0.25">
      <c r="B525" s="115"/>
      <c r="C525" s="116"/>
      <c r="D525" s="115"/>
      <c r="E525" s="115"/>
      <c r="F525" s="117"/>
      <c r="G525" s="2"/>
      <c r="H525" s="117"/>
      <c r="I525" s="117"/>
      <c r="J525" s="2"/>
      <c r="K525" s="117"/>
      <c r="L525" s="2"/>
      <c r="M525" s="118"/>
      <c r="N525" s="118"/>
      <c r="O525" s="118"/>
      <c r="P525" s="118"/>
      <c r="Q525" s="118"/>
      <c r="R525" s="118"/>
      <c r="S525" s="2"/>
      <c r="T525" s="2"/>
      <c r="U525" s="2"/>
      <c r="V525" s="2"/>
      <c r="W525" s="2"/>
      <c r="X525" s="2"/>
      <c r="Y525" s="2"/>
      <c r="Z525" s="2"/>
      <c r="AA525" s="2"/>
      <c r="AB525" s="2"/>
      <c r="AD525" s="120"/>
      <c r="AE525" s="120"/>
      <c r="AF525" s="120"/>
      <c r="AG525" s="120"/>
    </row>
    <row r="526" spans="2:33" ht="15.75" customHeight="1" x14ac:dyDescent="0.25">
      <c r="B526" s="115"/>
      <c r="C526" s="116"/>
      <c r="D526" s="115"/>
      <c r="E526" s="115"/>
      <c r="F526" s="117"/>
      <c r="G526" s="2"/>
      <c r="H526" s="117"/>
      <c r="I526" s="117"/>
      <c r="J526" s="2"/>
      <c r="K526" s="117"/>
      <c r="L526" s="2"/>
      <c r="M526" s="118"/>
      <c r="N526" s="118"/>
      <c r="O526" s="118"/>
      <c r="P526" s="118"/>
      <c r="Q526" s="118"/>
      <c r="R526" s="118"/>
      <c r="S526" s="2"/>
      <c r="T526" s="2"/>
      <c r="U526" s="2"/>
      <c r="V526" s="2"/>
      <c r="W526" s="2"/>
      <c r="X526" s="2"/>
      <c r="Y526" s="2"/>
      <c r="Z526" s="2"/>
      <c r="AA526" s="2"/>
      <c r="AB526" s="2"/>
      <c r="AD526" s="120"/>
      <c r="AE526" s="120"/>
      <c r="AF526" s="120"/>
      <c r="AG526" s="120"/>
    </row>
    <row r="527" spans="2:33" ht="15.75" customHeight="1" x14ac:dyDescent="0.25">
      <c r="B527" s="115"/>
      <c r="C527" s="116"/>
      <c r="D527" s="115"/>
      <c r="E527" s="115"/>
      <c r="F527" s="117"/>
      <c r="G527" s="2"/>
      <c r="H527" s="117"/>
      <c r="I527" s="117"/>
      <c r="J527" s="2"/>
      <c r="K527" s="117"/>
      <c r="L527" s="2"/>
      <c r="M527" s="118"/>
      <c r="N527" s="118"/>
      <c r="O527" s="118"/>
      <c r="P527" s="118"/>
      <c r="Q527" s="118"/>
      <c r="R527" s="118"/>
      <c r="S527" s="2"/>
      <c r="T527" s="2"/>
      <c r="U527" s="2"/>
      <c r="V527" s="2"/>
      <c r="W527" s="2"/>
      <c r="X527" s="2"/>
      <c r="Y527" s="2"/>
      <c r="Z527" s="2"/>
      <c r="AA527" s="2"/>
      <c r="AB527" s="2"/>
      <c r="AD527" s="120"/>
      <c r="AE527" s="120"/>
      <c r="AF527" s="120"/>
      <c r="AG527" s="120"/>
    </row>
    <row r="528" spans="2:33" ht="15.75" customHeight="1" x14ac:dyDescent="0.25">
      <c r="B528" s="115"/>
      <c r="C528" s="116"/>
      <c r="D528" s="115"/>
      <c r="E528" s="115"/>
      <c r="F528" s="117"/>
      <c r="G528" s="2"/>
      <c r="H528" s="117"/>
      <c r="I528" s="117"/>
      <c r="J528" s="2"/>
      <c r="K528" s="117"/>
      <c r="L528" s="2"/>
      <c r="M528" s="118"/>
      <c r="N528" s="118"/>
      <c r="O528" s="118"/>
      <c r="P528" s="118"/>
      <c r="Q528" s="118"/>
      <c r="R528" s="118"/>
      <c r="S528" s="2"/>
      <c r="T528" s="2"/>
      <c r="U528" s="2"/>
      <c r="V528" s="2"/>
      <c r="W528" s="2"/>
      <c r="X528" s="2"/>
      <c r="Y528" s="2"/>
      <c r="Z528" s="2"/>
      <c r="AA528" s="2"/>
      <c r="AB528" s="2"/>
      <c r="AD528" s="120"/>
      <c r="AE528" s="120"/>
      <c r="AF528" s="120"/>
      <c r="AG528" s="120"/>
    </row>
    <row r="529" spans="2:33" ht="15.75" customHeight="1" x14ac:dyDescent="0.25">
      <c r="B529" s="115"/>
      <c r="C529" s="116"/>
      <c r="D529" s="115"/>
      <c r="E529" s="115"/>
      <c r="F529" s="117"/>
      <c r="G529" s="2"/>
      <c r="H529" s="117"/>
      <c r="I529" s="117"/>
      <c r="J529" s="2"/>
      <c r="K529" s="117"/>
      <c r="L529" s="2"/>
      <c r="M529" s="118"/>
      <c r="N529" s="118"/>
      <c r="O529" s="118"/>
      <c r="P529" s="118"/>
      <c r="Q529" s="118"/>
      <c r="R529" s="118"/>
      <c r="S529" s="2"/>
      <c r="T529" s="2"/>
      <c r="U529" s="2"/>
      <c r="V529" s="2"/>
      <c r="W529" s="2"/>
      <c r="X529" s="2"/>
      <c r="Y529" s="2"/>
      <c r="Z529" s="2"/>
      <c r="AA529" s="2"/>
      <c r="AB529" s="2"/>
      <c r="AD529" s="120"/>
      <c r="AE529" s="120"/>
      <c r="AF529" s="120"/>
      <c r="AG529" s="120"/>
    </row>
    <row r="530" spans="2:33" ht="15.75" customHeight="1" x14ac:dyDescent="0.25">
      <c r="B530" s="115"/>
      <c r="C530" s="116"/>
      <c r="D530" s="115"/>
      <c r="E530" s="115"/>
      <c r="F530" s="117"/>
      <c r="G530" s="2"/>
      <c r="H530" s="117"/>
      <c r="I530" s="117"/>
      <c r="J530" s="2"/>
      <c r="K530" s="117"/>
      <c r="L530" s="2"/>
      <c r="M530" s="118"/>
      <c r="N530" s="118"/>
      <c r="O530" s="118"/>
      <c r="P530" s="118"/>
      <c r="Q530" s="118"/>
      <c r="R530" s="118"/>
      <c r="S530" s="2"/>
      <c r="T530" s="2"/>
      <c r="U530" s="2"/>
      <c r="V530" s="2"/>
      <c r="W530" s="2"/>
      <c r="X530" s="2"/>
      <c r="Y530" s="2"/>
      <c r="Z530" s="2"/>
      <c r="AA530" s="2"/>
      <c r="AB530" s="2"/>
      <c r="AD530" s="120"/>
      <c r="AE530" s="120"/>
      <c r="AF530" s="120"/>
      <c r="AG530" s="120"/>
    </row>
    <row r="531" spans="2:33" ht="15.75" customHeight="1" x14ac:dyDescent="0.25">
      <c r="B531" s="115"/>
      <c r="C531" s="116"/>
      <c r="D531" s="115"/>
      <c r="E531" s="115"/>
      <c r="F531" s="117"/>
      <c r="G531" s="2"/>
      <c r="H531" s="117"/>
      <c r="I531" s="117"/>
      <c r="J531" s="2"/>
      <c r="K531" s="117"/>
      <c r="L531" s="2"/>
      <c r="M531" s="118"/>
      <c r="N531" s="118"/>
      <c r="O531" s="118"/>
      <c r="P531" s="118"/>
      <c r="Q531" s="118"/>
      <c r="R531" s="118"/>
      <c r="S531" s="2"/>
      <c r="T531" s="2"/>
      <c r="U531" s="2"/>
      <c r="V531" s="2"/>
      <c r="W531" s="2"/>
      <c r="X531" s="2"/>
      <c r="Y531" s="2"/>
      <c r="Z531" s="2"/>
      <c r="AA531" s="2"/>
      <c r="AB531" s="2"/>
      <c r="AD531" s="120"/>
      <c r="AE531" s="120"/>
      <c r="AF531" s="120"/>
      <c r="AG531" s="120"/>
    </row>
    <row r="532" spans="2:33" ht="15.75" customHeight="1" x14ac:dyDescent="0.25">
      <c r="B532" s="115"/>
      <c r="C532" s="116"/>
      <c r="D532" s="115"/>
      <c r="E532" s="115"/>
      <c r="F532" s="117"/>
      <c r="G532" s="2"/>
      <c r="H532" s="117"/>
      <c r="I532" s="117"/>
      <c r="J532" s="2"/>
      <c r="K532" s="117"/>
      <c r="L532" s="2"/>
      <c r="M532" s="118"/>
      <c r="N532" s="118"/>
      <c r="O532" s="118"/>
      <c r="P532" s="118"/>
      <c r="Q532" s="118"/>
      <c r="R532" s="118"/>
      <c r="S532" s="2"/>
      <c r="T532" s="2"/>
      <c r="U532" s="2"/>
      <c r="V532" s="2"/>
      <c r="W532" s="2"/>
      <c r="X532" s="2"/>
      <c r="Y532" s="2"/>
      <c r="Z532" s="2"/>
      <c r="AA532" s="2"/>
      <c r="AB532" s="2"/>
      <c r="AD532" s="120"/>
      <c r="AE532" s="120"/>
      <c r="AF532" s="120"/>
      <c r="AG532" s="120"/>
    </row>
    <row r="533" spans="2:33" ht="15.75" customHeight="1" x14ac:dyDescent="0.25">
      <c r="B533" s="115"/>
      <c r="C533" s="116"/>
      <c r="D533" s="115"/>
      <c r="E533" s="115"/>
      <c r="F533" s="117"/>
      <c r="G533" s="2"/>
      <c r="H533" s="117"/>
      <c r="I533" s="117"/>
      <c r="J533" s="2"/>
      <c r="K533" s="117"/>
      <c r="L533" s="2"/>
      <c r="M533" s="118"/>
      <c r="N533" s="118"/>
      <c r="O533" s="118"/>
      <c r="P533" s="118"/>
      <c r="Q533" s="118"/>
      <c r="R533" s="118"/>
      <c r="S533" s="2"/>
      <c r="T533" s="2"/>
      <c r="U533" s="2"/>
      <c r="V533" s="2"/>
      <c r="W533" s="2"/>
      <c r="X533" s="2"/>
      <c r="Y533" s="2"/>
      <c r="Z533" s="2"/>
      <c r="AA533" s="2"/>
      <c r="AB533" s="2"/>
      <c r="AD533" s="120"/>
      <c r="AE533" s="120"/>
      <c r="AF533" s="120"/>
      <c r="AG533" s="120"/>
    </row>
    <row r="534" spans="2:33" ht="15.75" customHeight="1" x14ac:dyDescent="0.25">
      <c r="B534" s="115"/>
      <c r="C534" s="116"/>
      <c r="D534" s="115"/>
      <c r="E534" s="115"/>
      <c r="F534" s="117"/>
      <c r="G534" s="2"/>
      <c r="H534" s="117"/>
      <c r="I534" s="117"/>
      <c r="J534" s="2"/>
      <c r="K534" s="117"/>
      <c r="L534" s="2"/>
      <c r="M534" s="118"/>
      <c r="N534" s="118"/>
      <c r="O534" s="118"/>
      <c r="P534" s="118"/>
      <c r="Q534" s="118"/>
      <c r="R534" s="118"/>
      <c r="S534" s="2"/>
      <c r="T534" s="2"/>
      <c r="U534" s="2"/>
      <c r="V534" s="2"/>
      <c r="W534" s="2"/>
      <c r="X534" s="2"/>
      <c r="Y534" s="2"/>
      <c r="Z534" s="2"/>
      <c r="AA534" s="2"/>
      <c r="AB534" s="2"/>
      <c r="AD534" s="120"/>
      <c r="AE534" s="120"/>
      <c r="AF534" s="120"/>
      <c r="AG534" s="120"/>
    </row>
    <row r="535" spans="2:33" ht="15.75" customHeight="1" x14ac:dyDescent="0.25">
      <c r="B535" s="115"/>
      <c r="C535" s="116"/>
      <c r="D535" s="115"/>
      <c r="E535" s="115"/>
      <c r="F535" s="117"/>
      <c r="G535" s="2"/>
      <c r="H535" s="117"/>
      <c r="I535" s="117"/>
      <c r="J535" s="2"/>
      <c r="K535" s="117"/>
      <c r="L535" s="2"/>
      <c r="M535" s="118"/>
      <c r="N535" s="118"/>
      <c r="O535" s="118"/>
      <c r="P535" s="118"/>
      <c r="Q535" s="118"/>
      <c r="R535" s="118"/>
      <c r="S535" s="2"/>
      <c r="T535" s="2"/>
      <c r="U535" s="2"/>
      <c r="V535" s="2"/>
      <c r="W535" s="2"/>
      <c r="X535" s="2"/>
      <c r="Y535" s="2"/>
      <c r="Z535" s="2"/>
      <c r="AA535" s="2"/>
      <c r="AB535" s="2"/>
      <c r="AD535" s="120"/>
      <c r="AE535" s="120"/>
      <c r="AF535" s="120"/>
      <c r="AG535" s="120"/>
    </row>
    <row r="536" spans="2:33" ht="15.75" customHeight="1" x14ac:dyDescent="0.25">
      <c r="B536" s="115"/>
      <c r="C536" s="116"/>
      <c r="D536" s="115"/>
      <c r="E536" s="115"/>
      <c r="F536" s="117"/>
      <c r="G536" s="2"/>
      <c r="H536" s="117"/>
      <c r="I536" s="117"/>
      <c r="J536" s="2"/>
      <c r="K536" s="117"/>
      <c r="L536" s="2"/>
      <c r="M536" s="118"/>
      <c r="N536" s="118"/>
      <c r="O536" s="118"/>
      <c r="P536" s="118"/>
      <c r="Q536" s="118"/>
      <c r="R536" s="118"/>
      <c r="S536" s="2"/>
      <c r="T536" s="2"/>
      <c r="U536" s="2"/>
      <c r="V536" s="2"/>
      <c r="W536" s="2"/>
      <c r="X536" s="2"/>
      <c r="Y536" s="2"/>
      <c r="Z536" s="2"/>
      <c r="AA536" s="2"/>
      <c r="AB536" s="2"/>
      <c r="AD536" s="120"/>
      <c r="AE536" s="120"/>
      <c r="AF536" s="120"/>
      <c r="AG536" s="120"/>
    </row>
    <row r="537" spans="2:33" ht="15.75" customHeight="1" x14ac:dyDescent="0.25">
      <c r="B537" s="115"/>
      <c r="C537" s="116"/>
      <c r="D537" s="115"/>
      <c r="E537" s="115"/>
      <c r="F537" s="117"/>
      <c r="G537" s="2"/>
      <c r="H537" s="117"/>
      <c r="I537" s="117"/>
      <c r="J537" s="2"/>
      <c r="K537" s="117"/>
      <c r="L537" s="2"/>
      <c r="M537" s="118"/>
      <c r="N537" s="118"/>
      <c r="O537" s="118"/>
      <c r="P537" s="118"/>
      <c r="Q537" s="118"/>
      <c r="R537" s="118"/>
      <c r="S537" s="2"/>
      <c r="T537" s="2"/>
      <c r="U537" s="2"/>
      <c r="V537" s="2"/>
      <c r="W537" s="2"/>
      <c r="X537" s="2"/>
      <c r="Y537" s="2"/>
      <c r="Z537" s="2"/>
      <c r="AA537" s="2"/>
      <c r="AB537" s="2"/>
      <c r="AD537" s="120"/>
      <c r="AE537" s="120"/>
      <c r="AF537" s="120"/>
      <c r="AG537" s="120"/>
    </row>
    <row r="538" spans="2:33" ht="15.75" customHeight="1" x14ac:dyDescent="0.25">
      <c r="B538" s="115"/>
      <c r="C538" s="116"/>
      <c r="D538" s="115"/>
      <c r="E538" s="115"/>
      <c r="F538" s="117"/>
      <c r="G538" s="2"/>
      <c r="H538" s="117"/>
      <c r="I538" s="117"/>
      <c r="J538" s="2"/>
      <c r="K538" s="117"/>
      <c r="L538" s="2"/>
      <c r="M538" s="118"/>
      <c r="N538" s="118"/>
      <c r="O538" s="118"/>
      <c r="P538" s="118"/>
      <c r="Q538" s="118"/>
      <c r="R538" s="118"/>
      <c r="S538" s="2"/>
      <c r="T538" s="2"/>
      <c r="U538" s="2"/>
      <c r="V538" s="2"/>
      <c r="W538" s="2"/>
      <c r="X538" s="2"/>
      <c r="Y538" s="2"/>
      <c r="Z538" s="2"/>
      <c r="AA538" s="2"/>
      <c r="AB538" s="2"/>
      <c r="AD538" s="120"/>
      <c r="AE538" s="120"/>
      <c r="AF538" s="120"/>
      <c r="AG538" s="120"/>
    </row>
    <row r="539" spans="2:33" ht="15.75" customHeight="1" x14ac:dyDescent="0.25">
      <c r="B539" s="115"/>
      <c r="C539" s="116"/>
      <c r="D539" s="115"/>
      <c r="E539" s="115"/>
      <c r="F539" s="117"/>
      <c r="G539" s="2"/>
      <c r="H539" s="117"/>
      <c r="I539" s="117"/>
      <c r="J539" s="2"/>
      <c r="K539" s="117"/>
      <c r="L539" s="2"/>
      <c r="M539" s="118"/>
      <c r="N539" s="118"/>
      <c r="O539" s="118"/>
      <c r="P539" s="118"/>
      <c r="Q539" s="118"/>
      <c r="R539" s="118"/>
      <c r="S539" s="2"/>
      <c r="T539" s="2"/>
      <c r="U539" s="2"/>
      <c r="V539" s="2"/>
      <c r="W539" s="2"/>
      <c r="X539" s="2"/>
      <c r="Y539" s="2"/>
      <c r="Z539" s="2"/>
      <c r="AA539" s="2"/>
      <c r="AB539" s="2"/>
      <c r="AD539" s="120"/>
      <c r="AE539" s="120"/>
      <c r="AF539" s="120"/>
      <c r="AG539" s="120"/>
    </row>
    <row r="540" spans="2:33" ht="15.75" customHeight="1" x14ac:dyDescent="0.25">
      <c r="B540" s="115"/>
      <c r="C540" s="116"/>
      <c r="D540" s="115"/>
      <c r="E540" s="115"/>
      <c r="F540" s="117"/>
      <c r="G540" s="2"/>
      <c r="H540" s="117"/>
      <c r="I540" s="117"/>
      <c r="J540" s="2"/>
      <c r="K540" s="117"/>
      <c r="L540" s="2"/>
      <c r="M540" s="118"/>
      <c r="N540" s="118"/>
      <c r="O540" s="118"/>
      <c r="P540" s="118"/>
      <c r="Q540" s="118"/>
      <c r="R540" s="118"/>
      <c r="S540" s="2"/>
      <c r="T540" s="2"/>
      <c r="U540" s="2"/>
      <c r="V540" s="2"/>
      <c r="W540" s="2"/>
      <c r="X540" s="2"/>
      <c r="Y540" s="2"/>
      <c r="Z540" s="2"/>
      <c r="AA540" s="2"/>
      <c r="AB540" s="2"/>
      <c r="AD540" s="120"/>
      <c r="AE540" s="120"/>
      <c r="AF540" s="120"/>
      <c r="AG540" s="120"/>
    </row>
    <row r="541" spans="2:33" ht="15.75" customHeight="1" x14ac:dyDescent="0.25">
      <c r="B541" s="115"/>
      <c r="C541" s="116"/>
      <c r="D541" s="115"/>
      <c r="E541" s="115"/>
      <c r="F541" s="117"/>
      <c r="G541" s="2"/>
      <c r="H541" s="117"/>
      <c r="I541" s="117"/>
      <c r="J541" s="2"/>
      <c r="K541" s="117"/>
      <c r="L541" s="2"/>
      <c r="M541" s="118"/>
      <c r="N541" s="118"/>
      <c r="O541" s="118"/>
      <c r="P541" s="118"/>
      <c r="Q541" s="118"/>
      <c r="R541" s="118"/>
      <c r="S541" s="2"/>
      <c r="T541" s="2"/>
      <c r="U541" s="2"/>
      <c r="V541" s="2"/>
      <c r="W541" s="2"/>
      <c r="X541" s="2"/>
      <c r="Y541" s="2"/>
      <c r="Z541" s="2"/>
      <c r="AA541" s="2"/>
      <c r="AB541" s="2"/>
      <c r="AD541" s="120"/>
      <c r="AE541" s="120"/>
      <c r="AF541" s="120"/>
      <c r="AG541" s="120"/>
    </row>
    <row r="542" spans="2:33" ht="15.75" customHeight="1" x14ac:dyDescent="0.25">
      <c r="B542" s="115"/>
      <c r="C542" s="116"/>
      <c r="D542" s="115"/>
      <c r="E542" s="115"/>
      <c r="F542" s="117"/>
      <c r="G542" s="2"/>
      <c r="H542" s="117"/>
      <c r="I542" s="117"/>
      <c r="J542" s="2"/>
      <c r="K542" s="117"/>
      <c r="L542" s="2"/>
      <c r="M542" s="118"/>
      <c r="N542" s="118"/>
      <c r="O542" s="118"/>
      <c r="P542" s="118"/>
      <c r="Q542" s="118"/>
      <c r="R542" s="118"/>
      <c r="S542" s="2"/>
      <c r="T542" s="2"/>
      <c r="U542" s="2"/>
      <c r="V542" s="2"/>
      <c r="W542" s="2"/>
      <c r="X542" s="2"/>
      <c r="Y542" s="2"/>
      <c r="Z542" s="2"/>
      <c r="AA542" s="2"/>
      <c r="AB542" s="2"/>
      <c r="AD542" s="120"/>
      <c r="AE542" s="120"/>
      <c r="AF542" s="120"/>
      <c r="AG542" s="120"/>
    </row>
    <row r="543" spans="2:33" ht="15.75" customHeight="1" x14ac:dyDescent="0.25">
      <c r="B543" s="115"/>
      <c r="C543" s="116"/>
      <c r="D543" s="115"/>
      <c r="E543" s="115"/>
      <c r="F543" s="117"/>
      <c r="G543" s="2"/>
      <c r="H543" s="117"/>
      <c r="I543" s="117"/>
      <c r="J543" s="2"/>
      <c r="K543" s="117"/>
      <c r="L543" s="2"/>
      <c r="M543" s="118"/>
      <c r="N543" s="118"/>
      <c r="O543" s="118"/>
      <c r="P543" s="118"/>
      <c r="Q543" s="118"/>
      <c r="R543" s="118"/>
      <c r="S543" s="2"/>
      <c r="T543" s="2"/>
      <c r="U543" s="2"/>
      <c r="V543" s="2"/>
      <c r="W543" s="2"/>
      <c r="X543" s="2"/>
      <c r="Y543" s="2"/>
      <c r="Z543" s="2"/>
      <c r="AA543" s="2"/>
      <c r="AB543" s="2"/>
      <c r="AD543" s="120"/>
      <c r="AE543" s="120"/>
      <c r="AF543" s="120"/>
      <c r="AG543" s="120"/>
    </row>
    <row r="544" spans="2:33" ht="15.75" customHeight="1" x14ac:dyDescent="0.25">
      <c r="B544" s="115"/>
      <c r="C544" s="116"/>
      <c r="D544" s="115"/>
      <c r="E544" s="115"/>
      <c r="F544" s="117"/>
      <c r="G544" s="2"/>
      <c r="H544" s="117"/>
      <c r="I544" s="117"/>
      <c r="J544" s="2"/>
      <c r="K544" s="117"/>
      <c r="L544" s="2"/>
      <c r="M544" s="118"/>
      <c r="N544" s="118"/>
      <c r="O544" s="118"/>
      <c r="P544" s="118"/>
      <c r="Q544" s="118"/>
      <c r="R544" s="118"/>
      <c r="S544" s="2"/>
      <c r="T544" s="2"/>
      <c r="U544" s="2"/>
      <c r="V544" s="2"/>
      <c r="W544" s="2"/>
      <c r="X544" s="2"/>
      <c r="Y544" s="2"/>
      <c r="Z544" s="2"/>
      <c r="AA544" s="2"/>
      <c r="AB544" s="2"/>
      <c r="AD544" s="120"/>
      <c r="AE544" s="120"/>
      <c r="AF544" s="120"/>
      <c r="AG544" s="120"/>
    </row>
    <row r="545" spans="2:33" ht="15.75" customHeight="1" x14ac:dyDescent="0.25">
      <c r="B545" s="115"/>
      <c r="C545" s="116"/>
      <c r="D545" s="115"/>
      <c r="E545" s="115"/>
      <c r="F545" s="117"/>
      <c r="G545" s="2"/>
      <c r="H545" s="117"/>
      <c r="I545" s="117"/>
      <c r="J545" s="2"/>
      <c r="K545" s="117"/>
      <c r="L545" s="2"/>
      <c r="M545" s="118"/>
      <c r="N545" s="118"/>
      <c r="O545" s="118"/>
      <c r="P545" s="118"/>
      <c r="Q545" s="118"/>
      <c r="R545" s="118"/>
      <c r="S545" s="2"/>
      <c r="T545" s="2"/>
      <c r="U545" s="2"/>
      <c r="V545" s="2"/>
      <c r="W545" s="2"/>
      <c r="X545" s="2"/>
      <c r="Y545" s="2"/>
      <c r="Z545" s="2"/>
      <c r="AA545" s="2"/>
      <c r="AB545" s="2"/>
      <c r="AD545" s="120"/>
      <c r="AE545" s="120"/>
      <c r="AF545" s="120"/>
      <c r="AG545" s="120"/>
    </row>
    <row r="546" spans="2:33" ht="15.75" customHeight="1" x14ac:dyDescent="0.25">
      <c r="B546" s="115"/>
      <c r="C546" s="116"/>
      <c r="D546" s="115"/>
      <c r="E546" s="115"/>
      <c r="F546" s="117"/>
      <c r="G546" s="2"/>
      <c r="H546" s="117"/>
      <c r="I546" s="117"/>
      <c r="J546" s="2"/>
      <c r="K546" s="117"/>
      <c r="L546" s="2"/>
      <c r="M546" s="118"/>
      <c r="N546" s="118"/>
      <c r="O546" s="118"/>
      <c r="P546" s="118"/>
      <c r="Q546" s="118"/>
      <c r="R546" s="118"/>
      <c r="S546" s="2"/>
      <c r="T546" s="2"/>
      <c r="U546" s="2"/>
      <c r="V546" s="2"/>
      <c r="W546" s="2"/>
      <c r="X546" s="2"/>
      <c r="Y546" s="2"/>
      <c r="Z546" s="2"/>
      <c r="AA546" s="2"/>
      <c r="AB546" s="2"/>
      <c r="AD546" s="120"/>
      <c r="AE546" s="120"/>
      <c r="AF546" s="120"/>
      <c r="AG546" s="120"/>
    </row>
    <row r="547" spans="2:33" ht="15.75" customHeight="1" x14ac:dyDescent="0.25">
      <c r="B547" s="115"/>
      <c r="C547" s="116"/>
      <c r="D547" s="115"/>
      <c r="E547" s="115"/>
      <c r="F547" s="117"/>
      <c r="G547" s="2"/>
      <c r="H547" s="117"/>
      <c r="I547" s="117"/>
      <c r="J547" s="2"/>
      <c r="K547" s="117"/>
      <c r="L547" s="2"/>
      <c r="M547" s="118"/>
      <c r="N547" s="118"/>
      <c r="O547" s="118"/>
      <c r="P547" s="118"/>
      <c r="Q547" s="118"/>
      <c r="R547" s="118"/>
      <c r="S547" s="2"/>
      <c r="T547" s="2"/>
      <c r="U547" s="2"/>
      <c r="V547" s="2"/>
      <c r="W547" s="2"/>
      <c r="X547" s="2"/>
      <c r="Y547" s="2"/>
      <c r="Z547" s="2"/>
      <c r="AA547" s="2"/>
      <c r="AB547" s="2"/>
      <c r="AD547" s="120"/>
      <c r="AE547" s="120"/>
      <c r="AF547" s="120"/>
      <c r="AG547" s="120"/>
    </row>
    <row r="548" spans="2:33" ht="15.75" customHeight="1" x14ac:dyDescent="0.25">
      <c r="B548" s="115"/>
      <c r="C548" s="116"/>
      <c r="D548" s="115"/>
      <c r="E548" s="115"/>
      <c r="F548" s="117"/>
      <c r="G548" s="2"/>
      <c r="H548" s="117"/>
      <c r="I548" s="117"/>
      <c r="J548" s="2"/>
      <c r="K548" s="117"/>
      <c r="L548" s="2"/>
      <c r="M548" s="118"/>
      <c r="N548" s="118"/>
      <c r="O548" s="118"/>
      <c r="P548" s="118"/>
      <c r="Q548" s="118"/>
      <c r="R548" s="118"/>
      <c r="S548" s="2"/>
      <c r="T548" s="2"/>
      <c r="U548" s="2"/>
      <c r="V548" s="2"/>
      <c r="W548" s="2"/>
      <c r="X548" s="2"/>
      <c r="Y548" s="2"/>
      <c r="Z548" s="2"/>
      <c r="AA548" s="2"/>
      <c r="AB548" s="2"/>
      <c r="AD548" s="120"/>
      <c r="AE548" s="120"/>
      <c r="AF548" s="120"/>
      <c r="AG548" s="120"/>
    </row>
    <row r="549" spans="2:33" ht="15.75" customHeight="1" x14ac:dyDescent="0.25">
      <c r="B549" s="115"/>
      <c r="C549" s="116"/>
      <c r="D549" s="115"/>
      <c r="E549" s="115"/>
      <c r="F549" s="117"/>
      <c r="G549" s="2"/>
      <c r="H549" s="117"/>
      <c r="I549" s="117"/>
      <c r="J549" s="2"/>
      <c r="K549" s="117"/>
      <c r="L549" s="2"/>
      <c r="M549" s="118"/>
      <c r="N549" s="118"/>
      <c r="O549" s="118"/>
      <c r="P549" s="118"/>
      <c r="Q549" s="118"/>
      <c r="R549" s="118"/>
      <c r="S549" s="2"/>
      <c r="T549" s="2"/>
      <c r="U549" s="2"/>
      <c r="V549" s="2"/>
      <c r="W549" s="2"/>
      <c r="X549" s="2"/>
      <c r="Y549" s="2"/>
      <c r="Z549" s="2"/>
      <c r="AA549" s="2"/>
      <c r="AB549" s="2"/>
      <c r="AD549" s="120"/>
      <c r="AE549" s="120"/>
      <c r="AF549" s="120"/>
      <c r="AG549" s="120"/>
    </row>
    <row r="550" spans="2:33" ht="15.75" customHeight="1" x14ac:dyDescent="0.25">
      <c r="B550" s="115"/>
      <c r="C550" s="116"/>
      <c r="D550" s="115"/>
      <c r="E550" s="115"/>
      <c r="F550" s="117"/>
      <c r="G550" s="2"/>
      <c r="H550" s="117"/>
      <c r="I550" s="117"/>
      <c r="J550" s="2"/>
      <c r="K550" s="117"/>
      <c r="L550" s="2"/>
      <c r="M550" s="118"/>
      <c r="N550" s="118"/>
      <c r="O550" s="118"/>
      <c r="P550" s="118"/>
      <c r="Q550" s="118"/>
      <c r="R550" s="118"/>
      <c r="S550" s="2"/>
      <c r="T550" s="2"/>
      <c r="U550" s="2"/>
      <c r="V550" s="2"/>
      <c r="W550" s="2"/>
      <c r="X550" s="2"/>
      <c r="Y550" s="2"/>
      <c r="Z550" s="2"/>
      <c r="AA550" s="2"/>
      <c r="AB550" s="2"/>
      <c r="AD550" s="120"/>
      <c r="AE550" s="120"/>
      <c r="AF550" s="120"/>
      <c r="AG550" s="120"/>
    </row>
    <row r="551" spans="2:33" ht="15.75" customHeight="1" x14ac:dyDescent="0.25">
      <c r="B551" s="115"/>
      <c r="C551" s="116"/>
      <c r="D551" s="115"/>
      <c r="E551" s="115"/>
      <c r="F551" s="117"/>
      <c r="G551" s="2"/>
      <c r="H551" s="117"/>
      <c r="I551" s="117"/>
      <c r="J551" s="2"/>
      <c r="K551" s="117"/>
      <c r="L551" s="2"/>
      <c r="M551" s="118"/>
      <c r="N551" s="118"/>
      <c r="O551" s="118"/>
      <c r="P551" s="118"/>
      <c r="Q551" s="118"/>
      <c r="R551" s="118"/>
      <c r="S551" s="2"/>
      <c r="T551" s="2"/>
      <c r="U551" s="2"/>
      <c r="V551" s="2"/>
      <c r="W551" s="2"/>
      <c r="X551" s="2"/>
      <c r="Y551" s="2"/>
      <c r="Z551" s="2"/>
      <c r="AA551" s="2"/>
      <c r="AB551" s="2"/>
      <c r="AD551" s="120"/>
      <c r="AE551" s="120"/>
      <c r="AF551" s="120"/>
      <c r="AG551" s="120"/>
    </row>
    <row r="552" spans="2:33" ht="15.75" customHeight="1" x14ac:dyDescent="0.25">
      <c r="B552" s="115"/>
      <c r="C552" s="116"/>
      <c r="D552" s="115"/>
      <c r="E552" s="115"/>
      <c r="F552" s="117"/>
      <c r="G552" s="2"/>
      <c r="H552" s="117"/>
      <c r="I552" s="117"/>
      <c r="J552" s="2"/>
      <c r="K552" s="117"/>
      <c r="L552" s="2"/>
      <c r="M552" s="118"/>
      <c r="N552" s="118"/>
      <c r="O552" s="118"/>
      <c r="P552" s="118"/>
      <c r="Q552" s="118"/>
      <c r="R552" s="118"/>
      <c r="S552" s="2"/>
      <c r="T552" s="2"/>
      <c r="U552" s="2"/>
      <c r="V552" s="2"/>
      <c r="W552" s="2"/>
      <c r="X552" s="2"/>
      <c r="Y552" s="2"/>
      <c r="Z552" s="2"/>
      <c r="AA552" s="2"/>
      <c r="AB552" s="2"/>
      <c r="AD552" s="120"/>
      <c r="AE552" s="120"/>
      <c r="AF552" s="120"/>
      <c r="AG552" s="120"/>
    </row>
    <row r="553" spans="2:33" ht="15.75" customHeight="1" x14ac:dyDescent="0.25">
      <c r="B553" s="115"/>
      <c r="C553" s="116"/>
      <c r="D553" s="115"/>
      <c r="E553" s="115"/>
      <c r="F553" s="117"/>
      <c r="G553" s="2"/>
      <c r="H553" s="117"/>
      <c r="I553" s="117"/>
      <c r="J553" s="2"/>
      <c r="K553" s="117"/>
      <c r="L553" s="2"/>
      <c r="M553" s="118"/>
      <c r="N553" s="118"/>
      <c r="O553" s="118"/>
      <c r="P553" s="118"/>
      <c r="Q553" s="118"/>
      <c r="R553" s="118"/>
      <c r="S553" s="2"/>
      <c r="T553" s="2"/>
      <c r="U553" s="2"/>
      <c r="V553" s="2"/>
      <c r="W553" s="2"/>
      <c r="X553" s="2"/>
      <c r="Y553" s="2"/>
      <c r="Z553" s="2"/>
      <c r="AA553" s="2"/>
      <c r="AB553" s="2"/>
      <c r="AD553" s="120"/>
      <c r="AE553" s="120"/>
      <c r="AF553" s="120"/>
      <c r="AG553" s="120"/>
    </row>
    <row r="554" spans="2:33" ht="15.75" customHeight="1" x14ac:dyDescent="0.25">
      <c r="B554" s="115"/>
      <c r="C554" s="116"/>
      <c r="D554" s="115"/>
      <c r="E554" s="115"/>
      <c r="F554" s="117"/>
      <c r="G554" s="2"/>
      <c r="H554" s="117"/>
      <c r="I554" s="117"/>
      <c r="J554" s="2"/>
      <c r="K554" s="117"/>
      <c r="L554" s="2"/>
      <c r="M554" s="118"/>
      <c r="N554" s="118"/>
      <c r="O554" s="118"/>
      <c r="P554" s="118"/>
      <c r="Q554" s="118"/>
      <c r="R554" s="118"/>
      <c r="S554" s="2"/>
      <c r="T554" s="2"/>
      <c r="U554" s="2"/>
      <c r="V554" s="2"/>
      <c r="W554" s="2"/>
      <c r="X554" s="2"/>
      <c r="Y554" s="2"/>
      <c r="Z554" s="2"/>
      <c r="AA554" s="2"/>
      <c r="AB554" s="2"/>
      <c r="AD554" s="120"/>
      <c r="AE554" s="120"/>
      <c r="AF554" s="120"/>
      <c r="AG554" s="120"/>
    </row>
    <row r="555" spans="2:33" ht="15.75" customHeight="1" x14ac:dyDescent="0.25">
      <c r="B555" s="115"/>
      <c r="C555" s="116"/>
      <c r="D555" s="115"/>
      <c r="E555" s="115"/>
      <c r="F555" s="117"/>
      <c r="G555" s="2"/>
      <c r="H555" s="117"/>
      <c r="I555" s="117"/>
      <c r="J555" s="2"/>
      <c r="K555" s="117"/>
      <c r="L555" s="2"/>
      <c r="M555" s="118"/>
      <c r="N555" s="118"/>
      <c r="O555" s="118"/>
      <c r="P555" s="118"/>
      <c r="Q555" s="118"/>
      <c r="R555" s="118"/>
      <c r="S555" s="2"/>
      <c r="T555" s="2"/>
      <c r="U555" s="2"/>
      <c r="V555" s="2"/>
      <c r="W555" s="2"/>
      <c r="X555" s="2"/>
      <c r="Y555" s="2"/>
      <c r="Z555" s="2"/>
      <c r="AA555" s="2"/>
      <c r="AB555" s="2"/>
      <c r="AD555" s="120"/>
      <c r="AE555" s="120"/>
      <c r="AF555" s="120"/>
      <c r="AG555" s="120"/>
    </row>
    <row r="556" spans="2:33" ht="15.75" customHeight="1" x14ac:dyDescent="0.25">
      <c r="B556" s="115"/>
      <c r="C556" s="116"/>
      <c r="D556" s="115"/>
      <c r="E556" s="115"/>
      <c r="F556" s="117"/>
      <c r="G556" s="2"/>
      <c r="H556" s="117"/>
      <c r="I556" s="117"/>
      <c r="J556" s="2"/>
      <c r="K556" s="117"/>
      <c r="L556" s="2"/>
      <c r="M556" s="118"/>
      <c r="N556" s="118"/>
      <c r="O556" s="118"/>
      <c r="P556" s="118"/>
      <c r="Q556" s="118"/>
      <c r="R556" s="118"/>
      <c r="S556" s="2"/>
      <c r="T556" s="2"/>
      <c r="U556" s="2"/>
      <c r="V556" s="2"/>
      <c r="W556" s="2"/>
      <c r="X556" s="2"/>
      <c r="Y556" s="2"/>
      <c r="Z556" s="2"/>
      <c r="AA556" s="2"/>
      <c r="AB556" s="2"/>
      <c r="AD556" s="120"/>
      <c r="AE556" s="120"/>
      <c r="AF556" s="120"/>
      <c r="AG556" s="120"/>
    </row>
    <row r="557" spans="2:33" ht="15.75" customHeight="1" x14ac:dyDescent="0.25">
      <c r="B557" s="115"/>
      <c r="C557" s="116"/>
      <c r="D557" s="115"/>
      <c r="E557" s="115"/>
      <c r="F557" s="117"/>
      <c r="G557" s="2"/>
      <c r="H557" s="117"/>
      <c r="I557" s="117"/>
      <c r="J557" s="2"/>
      <c r="K557" s="117"/>
      <c r="L557" s="2"/>
      <c r="M557" s="118"/>
      <c r="N557" s="118"/>
      <c r="O557" s="118"/>
      <c r="P557" s="118"/>
      <c r="Q557" s="118"/>
      <c r="R557" s="118"/>
      <c r="S557" s="2"/>
      <c r="T557" s="2"/>
      <c r="U557" s="2"/>
      <c r="V557" s="2"/>
      <c r="W557" s="2"/>
      <c r="X557" s="2"/>
      <c r="Y557" s="2"/>
      <c r="Z557" s="2"/>
      <c r="AA557" s="2"/>
      <c r="AB557" s="2"/>
      <c r="AD557" s="120"/>
      <c r="AE557" s="120"/>
      <c r="AF557" s="120"/>
      <c r="AG557" s="120"/>
    </row>
    <row r="558" spans="2:33" ht="15.75" customHeight="1" x14ac:dyDescent="0.25">
      <c r="B558" s="115"/>
      <c r="C558" s="116"/>
      <c r="D558" s="115"/>
      <c r="E558" s="115"/>
      <c r="F558" s="117"/>
      <c r="G558" s="2"/>
      <c r="H558" s="117"/>
      <c r="I558" s="117"/>
      <c r="J558" s="2"/>
      <c r="K558" s="117"/>
      <c r="L558" s="2"/>
      <c r="M558" s="118"/>
      <c r="N558" s="118"/>
      <c r="O558" s="118"/>
      <c r="P558" s="118"/>
      <c r="Q558" s="118"/>
      <c r="R558" s="118"/>
      <c r="S558" s="2"/>
      <c r="T558" s="2"/>
      <c r="U558" s="2"/>
      <c r="V558" s="2"/>
      <c r="W558" s="2"/>
      <c r="X558" s="2"/>
      <c r="Y558" s="2"/>
      <c r="Z558" s="2"/>
      <c r="AA558" s="2"/>
      <c r="AB558" s="2"/>
      <c r="AD558" s="120"/>
      <c r="AE558" s="120"/>
      <c r="AF558" s="120"/>
      <c r="AG558" s="120"/>
    </row>
    <row r="559" spans="2:33" ht="15.75" customHeight="1" x14ac:dyDescent="0.25">
      <c r="B559" s="115"/>
      <c r="C559" s="116"/>
      <c r="D559" s="115"/>
      <c r="E559" s="115"/>
      <c r="F559" s="117"/>
      <c r="G559" s="2"/>
      <c r="H559" s="117"/>
      <c r="I559" s="117"/>
      <c r="J559" s="2"/>
      <c r="K559" s="117"/>
      <c r="L559" s="2"/>
      <c r="M559" s="118"/>
      <c r="N559" s="118"/>
      <c r="O559" s="118"/>
      <c r="P559" s="118"/>
      <c r="Q559" s="118"/>
      <c r="R559" s="118"/>
      <c r="S559" s="2"/>
      <c r="T559" s="2"/>
      <c r="U559" s="2"/>
      <c r="V559" s="2"/>
      <c r="W559" s="2"/>
      <c r="X559" s="2"/>
      <c r="Y559" s="2"/>
      <c r="Z559" s="2"/>
      <c r="AA559" s="2"/>
      <c r="AB559" s="2"/>
      <c r="AD559" s="120"/>
      <c r="AE559" s="120"/>
      <c r="AF559" s="120"/>
      <c r="AG559" s="120"/>
    </row>
    <row r="560" spans="2:33" ht="15.75" customHeight="1" x14ac:dyDescent="0.25">
      <c r="B560" s="115"/>
      <c r="C560" s="116"/>
      <c r="D560" s="115"/>
      <c r="E560" s="115"/>
      <c r="F560" s="117"/>
      <c r="G560" s="2"/>
      <c r="H560" s="117"/>
      <c r="I560" s="117"/>
      <c r="J560" s="2"/>
      <c r="K560" s="117"/>
      <c r="L560" s="2"/>
      <c r="M560" s="118"/>
      <c r="N560" s="118"/>
      <c r="O560" s="118"/>
      <c r="P560" s="118"/>
      <c r="Q560" s="118"/>
      <c r="R560" s="118"/>
      <c r="S560" s="2"/>
      <c r="T560" s="2"/>
      <c r="U560" s="2"/>
      <c r="V560" s="2"/>
      <c r="W560" s="2"/>
      <c r="X560" s="2"/>
      <c r="Y560" s="2"/>
      <c r="Z560" s="2"/>
      <c r="AA560" s="2"/>
      <c r="AB560" s="2"/>
      <c r="AD560" s="120"/>
      <c r="AE560" s="120"/>
      <c r="AF560" s="120"/>
      <c r="AG560" s="120"/>
    </row>
    <row r="561" spans="2:33" ht="15.75" customHeight="1" x14ac:dyDescent="0.25">
      <c r="B561" s="115"/>
      <c r="C561" s="116"/>
      <c r="D561" s="115"/>
      <c r="E561" s="115"/>
      <c r="F561" s="117"/>
      <c r="G561" s="2"/>
      <c r="H561" s="117"/>
      <c r="I561" s="117"/>
      <c r="J561" s="2"/>
      <c r="K561" s="117"/>
      <c r="L561" s="2"/>
      <c r="M561" s="118"/>
      <c r="N561" s="118"/>
      <c r="O561" s="118"/>
      <c r="P561" s="118"/>
      <c r="Q561" s="118"/>
      <c r="R561" s="118"/>
      <c r="S561" s="2"/>
      <c r="T561" s="2"/>
      <c r="U561" s="2"/>
      <c r="V561" s="2"/>
      <c r="W561" s="2"/>
      <c r="X561" s="2"/>
      <c r="Y561" s="2"/>
      <c r="Z561" s="2"/>
      <c r="AA561" s="2"/>
      <c r="AB561" s="2"/>
      <c r="AD561" s="120"/>
      <c r="AE561" s="120"/>
      <c r="AF561" s="120"/>
      <c r="AG561" s="120"/>
    </row>
    <row r="562" spans="2:33" ht="15.75" customHeight="1" x14ac:dyDescent="0.25">
      <c r="B562" s="115"/>
      <c r="C562" s="116"/>
      <c r="D562" s="115"/>
      <c r="E562" s="115"/>
      <c r="F562" s="117"/>
      <c r="G562" s="2"/>
      <c r="H562" s="117"/>
      <c r="I562" s="117"/>
      <c r="J562" s="2"/>
      <c r="K562" s="117"/>
      <c r="L562" s="2"/>
      <c r="M562" s="118"/>
      <c r="N562" s="118"/>
      <c r="O562" s="118"/>
      <c r="P562" s="118"/>
      <c r="Q562" s="118"/>
      <c r="R562" s="118"/>
      <c r="S562" s="2"/>
      <c r="T562" s="2"/>
      <c r="U562" s="2"/>
      <c r="V562" s="2"/>
      <c r="W562" s="2"/>
      <c r="X562" s="2"/>
      <c r="Y562" s="2"/>
      <c r="Z562" s="2"/>
      <c r="AA562" s="2"/>
      <c r="AB562" s="2"/>
      <c r="AD562" s="120"/>
      <c r="AE562" s="120"/>
      <c r="AF562" s="120"/>
      <c r="AG562" s="120"/>
    </row>
    <row r="563" spans="2:33" ht="15.75" customHeight="1" x14ac:dyDescent="0.25">
      <c r="B563" s="115"/>
      <c r="C563" s="116"/>
      <c r="D563" s="115"/>
      <c r="E563" s="115"/>
      <c r="F563" s="117"/>
      <c r="G563" s="2"/>
      <c r="H563" s="117"/>
      <c r="I563" s="117"/>
      <c r="J563" s="2"/>
      <c r="K563" s="117"/>
      <c r="L563" s="2"/>
      <c r="M563" s="118"/>
      <c r="N563" s="118"/>
      <c r="O563" s="118"/>
      <c r="P563" s="118"/>
      <c r="Q563" s="118"/>
      <c r="R563" s="118"/>
      <c r="S563" s="2"/>
      <c r="T563" s="2"/>
      <c r="U563" s="2"/>
      <c r="V563" s="2"/>
      <c r="W563" s="2"/>
      <c r="X563" s="2"/>
      <c r="Y563" s="2"/>
      <c r="Z563" s="2"/>
      <c r="AA563" s="2"/>
      <c r="AB563" s="2"/>
      <c r="AD563" s="120"/>
      <c r="AE563" s="120"/>
      <c r="AF563" s="120"/>
      <c r="AG563" s="120"/>
    </row>
    <row r="564" spans="2:33" ht="15.75" customHeight="1" x14ac:dyDescent="0.25">
      <c r="B564" s="115"/>
      <c r="C564" s="116"/>
      <c r="D564" s="115"/>
      <c r="E564" s="115"/>
      <c r="F564" s="117"/>
      <c r="G564" s="2"/>
      <c r="H564" s="117"/>
      <c r="I564" s="117"/>
      <c r="J564" s="2"/>
      <c r="K564" s="117"/>
      <c r="L564" s="2"/>
      <c r="M564" s="118"/>
      <c r="N564" s="118"/>
      <c r="O564" s="118"/>
      <c r="P564" s="118"/>
      <c r="Q564" s="118"/>
      <c r="R564" s="118"/>
      <c r="S564" s="2"/>
      <c r="T564" s="2"/>
      <c r="U564" s="2"/>
      <c r="V564" s="2"/>
      <c r="W564" s="2"/>
      <c r="X564" s="2"/>
      <c r="Y564" s="2"/>
      <c r="Z564" s="2"/>
      <c r="AA564" s="2"/>
      <c r="AB564" s="2"/>
      <c r="AD564" s="120"/>
      <c r="AE564" s="120"/>
      <c r="AF564" s="120"/>
      <c r="AG564" s="120"/>
    </row>
    <row r="565" spans="2:33" ht="15.75" customHeight="1" x14ac:dyDescent="0.25">
      <c r="B565" s="115"/>
      <c r="C565" s="116"/>
      <c r="D565" s="115"/>
      <c r="E565" s="115"/>
      <c r="F565" s="117"/>
      <c r="G565" s="2"/>
      <c r="H565" s="117"/>
      <c r="I565" s="117"/>
      <c r="J565" s="2"/>
      <c r="K565" s="117"/>
      <c r="L565" s="2"/>
      <c r="M565" s="118"/>
      <c r="N565" s="118"/>
      <c r="O565" s="118"/>
      <c r="P565" s="118"/>
      <c r="Q565" s="118"/>
      <c r="R565" s="118"/>
      <c r="S565" s="2"/>
      <c r="T565" s="2"/>
      <c r="U565" s="2"/>
      <c r="V565" s="2"/>
      <c r="W565" s="2"/>
      <c r="X565" s="2"/>
      <c r="Y565" s="2"/>
      <c r="Z565" s="2"/>
      <c r="AA565" s="2"/>
      <c r="AB565" s="2"/>
      <c r="AD565" s="120"/>
      <c r="AE565" s="120"/>
      <c r="AF565" s="120"/>
      <c r="AG565" s="120"/>
    </row>
    <row r="566" spans="2:33" ht="15.75" customHeight="1" x14ac:dyDescent="0.25">
      <c r="B566" s="115"/>
      <c r="C566" s="116"/>
      <c r="D566" s="115"/>
      <c r="E566" s="115"/>
      <c r="F566" s="117"/>
      <c r="G566" s="2"/>
      <c r="H566" s="117"/>
      <c r="I566" s="117"/>
      <c r="J566" s="2"/>
      <c r="K566" s="117"/>
      <c r="L566" s="2"/>
      <c r="M566" s="118"/>
      <c r="N566" s="118"/>
      <c r="O566" s="118"/>
      <c r="P566" s="118"/>
      <c r="Q566" s="118"/>
      <c r="R566" s="118"/>
      <c r="S566" s="2"/>
      <c r="T566" s="2"/>
      <c r="U566" s="2"/>
      <c r="V566" s="2"/>
      <c r="W566" s="2"/>
      <c r="X566" s="2"/>
      <c r="Y566" s="2"/>
      <c r="Z566" s="2"/>
      <c r="AA566" s="2"/>
      <c r="AB566" s="2"/>
      <c r="AD566" s="120"/>
      <c r="AE566" s="120"/>
      <c r="AF566" s="120"/>
      <c r="AG566" s="120"/>
    </row>
    <row r="567" spans="2:33" ht="15.75" customHeight="1" x14ac:dyDescent="0.25">
      <c r="B567" s="115"/>
      <c r="C567" s="116"/>
      <c r="D567" s="115"/>
      <c r="E567" s="115"/>
      <c r="F567" s="117"/>
      <c r="G567" s="2"/>
      <c r="H567" s="117"/>
      <c r="I567" s="117"/>
      <c r="J567" s="2"/>
      <c r="K567" s="117"/>
      <c r="L567" s="2"/>
      <c r="M567" s="118"/>
      <c r="N567" s="118"/>
      <c r="O567" s="118"/>
      <c r="P567" s="118"/>
      <c r="Q567" s="118"/>
      <c r="R567" s="118"/>
      <c r="S567" s="2"/>
      <c r="T567" s="2"/>
      <c r="U567" s="2"/>
      <c r="V567" s="2"/>
      <c r="W567" s="2"/>
      <c r="X567" s="2"/>
      <c r="Y567" s="2"/>
      <c r="Z567" s="2"/>
      <c r="AA567" s="2"/>
      <c r="AB567" s="2"/>
      <c r="AD567" s="120"/>
      <c r="AE567" s="120"/>
      <c r="AF567" s="120"/>
      <c r="AG567" s="120"/>
    </row>
    <row r="568" spans="2:33" ht="15.75" customHeight="1" x14ac:dyDescent="0.25">
      <c r="B568" s="115"/>
      <c r="C568" s="116"/>
      <c r="D568" s="115"/>
      <c r="E568" s="115"/>
      <c r="F568" s="117"/>
      <c r="G568" s="2"/>
      <c r="H568" s="117"/>
      <c r="I568" s="117"/>
      <c r="J568" s="2"/>
      <c r="K568" s="117"/>
      <c r="L568" s="2"/>
      <c r="M568" s="118"/>
      <c r="N568" s="118"/>
      <c r="O568" s="118"/>
      <c r="P568" s="118"/>
      <c r="Q568" s="118"/>
      <c r="R568" s="118"/>
      <c r="S568" s="2"/>
      <c r="T568" s="2"/>
      <c r="U568" s="2"/>
      <c r="V568" s="2"/>
      <c r="W568" s="2"/>
      <c r="X568" s="2"/>
      <c r="Y568" s="2"/>
      <c r="Z568" s="2"/>
      <c r="AA568" s="2"/>
      <c r="AB568" s="2"/>
      <c r="AD568" s="120"/>
      <c r="AE568" s="120"/>
      <c r="AF568" s="120"/>
      <c r="AG568" s="120"/>
    </row>
    <row r="569" spans="2:33" ht="15.75" customHeight="1" x14ac:dyDescent="0.25">
      <c r="B569" s="115"/>
      <c r="C569" s="116"/>
      <c r="D569" s="115"/>
      <c r="E569" s="115"/>
      <c r="F569" s="117"/>
      <c r="G569" s="2"/>
      <c r="H569" s="117"/>
      <c r="I569" s="117"/>
      <c r="J569" s="2"/>
      <c r="K569" s="117"/>
      <c r="L569" s="2"/>
      <c r="M569" s="118"/>
      <c r="N569" s="118"/>
      <c r="O569" s="118"/>
      <c r="P569" s="118"/>
      <c r="Q569" s="118"/>
      <c r="R569" s="118"/>
      <c r="S569" s="2"/>
      <c r="T569" s="2"/>
      <c r="U569" s="2"/>
      <c r="V569" s="2"/>
      <c r="W569" s="2"/>
      <c r="X569" s="2"/>
      <c r="Y569" s="2"/>
      <c r="Z569" s="2"/>
      <c r="AA569" s="2"/>
      <c r="AB569" s="2"/>
      <c r="AD569" s="120"/>
      <c r="AE569" s="120"/>
      <c r="AF569" s="120"/>
      <c r="AG569" s="120"/>
    </row>
    <row r="570" spans="2:33" ht="15.75" customHeight="1" x14ac:dyDescent="0.25">
      <c r="B570" s="115"/>
      <c r="C570" s="116"/>
      <c r="D570" s="115"/>
      <c r="E570" s="115"/>
      <c r="F570" s="117"/>
      <c r="G570" s="2"/>
      <c r="H570" s="117"/>
      <c r="I570" s="117"/>
      <c r="J570" s="2"/>
      <c r="K570" s="117"/>
      <c r="L570" s="2"/>
      <c r="M570" s="118"/>
      <c r="N570" s="118"/>
      <c r="O570" s="118"/>
      <c r="P570" s="118"/>
      <c r="Q570" s="118"/>
      <c r="R570" s="118"/>
      <c r="S570" s="2"/>
      <c r="T570" s="2"/>
      <c r="U570" s="2"/>
      <c r="V570" s="2"/>
      <c r="W570" s="2"/>
      <c r="X570" s="2"/>
      <c r="Y570" s="2"/>
      <c r="Z570" s="2"/>
      <c r="AA570" s="2"/>
      <c r="AB570" s="2"/>
      <c r="AD570" s="120"/>
      <c r="AE570" s="120"/>
      <c r="AF570" s="120"/>
      <c r="AG570" s="120"/>
    </row>
    <row r="571" spans="2:33" ht="15.75" customHeight="1" x14ac:dyDescent="0.25">
      <c r="B571" s="115"/>
      <c r="C571" s="116"/>
      <c r="D571" s="115"/>
      <c r="E571" s="115"/>
      <c r="F571" s="117"/>
      <c r="G571" s="2"/>
      <c r="H571" s="117"/>
      <c r="I571" s="117"/>
      <c r="J571" s="2"/>
      <c r="K571" s="117"/>
      <c r="L571" s="2"/>
      <c r="M571" s="118"/>
      <c r="N571" s="118"/>
      <c r="O571" s="118"/>
      <c r="P571" s="118"/>
      <c r="Q571" s="118"/>
      <c r="R571" s="118"/>
      <c r="S571" s="2"/>
      <c r="T571" s="2"/>
      <c r="U571" s="2"/>
      <c r="V571" s="2"/>
      <c r="W571" s="2"/>
      <c r="X571" s="2"/>
      <c r="Y571" s="2"/>
      <c r="Z571" s="2"/>
      <c r="AA571" s="2"/>
      <c r="AB571" s="2"/>
      <c r="AD571" s="120"/>
      <c r="AE571" s="120"/>
      <c r="AF571" s="120"/>
      <c r="AG571" s="120"/>
    </row>
    <row r="572" spans="2:33" ht="15.75" customHeight="1" x14ac:dyDescent="0.25">
      <c r="B572" s="115"/>
      <c r="C572" s="116"/>
      <c r="D572" s="115"/>
      <c r="E572" s="115"/>
      <c r="F572" s="117"/>
      <c r="G572" s="2"/>
      <c r="H572" s="117"/>
      <c r="I572" s="117"/>
      <c r="J572" s="2"/>
      <c r="K572" s="117"/>
      <c r="L572" s="2"/>
      <c r="M572" s="118"/>
      <c r="N572" s="118"/>
      <c r="O572" s="118"/>
      <c r="P572" s="118"/>
      <c r="Q572" s="118"/>
      <c r="R572" s="118"/>
      <c r="S572" s="2"/>
      <c r="T572" s="2"/>
      <c r="U572" s="2"/>
      <c r="V572" s="2"/>
      <c r="W572" s="2"/>
      <c r="X572" s="2"/>
      <c r="Y572" s="2"/>
      <c r="Z572" s="2"/>
      <c r="AA572" s="2"/>
      <c r="AB572" s="2"/>
      <c r="AD572" s="120"/>
      <c r="AE572" s="120"/>
      <c r="AF572" s="120"/>
      <c r="AG572" s="120"/>
    </row>
    <row r="573" spans="2:33" ht="15.75" customHeight="1" x14ac:dyDescent="0.25">
      <c r="B573" s="115"/>
      <c r="C573" s="116"/>
      <c r="D573" s="115"/>
      <c r="E573" s="115"/>
      <c r="F573" s="117"/>
      <c r="G573" s="2"/>
      <c r="H573" s="117"/>
      <c r="I573" s="117"/>
      <c r="J573" s="2"/>
      <c r="K573" s="117"/>
      <c r="L573" s="2"/>
      <c r="M573" s="118"/>
      <c r="N573" s="118"/>
      <c r="O573" s="118"/>
      <c r="P573" s="118"/>
      <c r="Q573" s="118"/>
      <c r="R573" s="118"/>
      <c r="S573" s="2"/>
      <c r="T573" s="2"/>
      <c r="U573" s="2"/>
      <c r="V573" s="2"/>
      <c r="W573" s="2"/>
      <c r="X573" s="2"/>
      <c r="Y573" s="2"/>
      <c r="Z573" s="2"/>
      <c r="AA573" s="2"/>
      <c r="AB573" s="2"/>
      <c r="AD573" s="120"/>
      <c r="AE573" s="120"/>
      <c r="AF573" s="120"/>
      <c r="AG573" s="120"/>
    </row>
    <row r="574" spans="2:33" ht="15.75" customHeight="1" x14ac:dyDescent="0.25">
      <c r="B574" s="115"/>
      <c r="C574" s="116"/>
      <c r="D574" s="115"/>
      <c r="E574" s="115"/>
      <c r="F574" s="117"/>
      <c r="G574" s="2"/>
      <c r="H574" s="117"/>
      <c r="I574" s="117"/>
      <c r="J574" s="2"/>
      <c r="K574" s="117"/>
      <c r="L574" s="2"/>
      <c r="M574" s="118"/>
      <c r="N574" s="118"/>
      <c r="O574" s="118"/>
      <c r="P574" s="118"/>
      <c r="Q574" s="118"/>
      <c r="R574" s="118"/>
      <c r="S574" s="2"/>
      <c r="T574" s="2"/>
      <c r="U574" s="2"/>
      <c r="V574" s="2"/>
      <c r="W574" s="2"/>
      <c r="X574" s="2"/>
      <c r="Y574" s="2"/>
      <c r="Z574" s="2"/>
      <c r="AA574" s="2"/>
      <c r="AB574" s="2"/>
      <c r="AD574" s="120"/>
      <c r="AE574" s="120"/>
      <c r="AF574" s="120"/>
      <c r="AG574" s="120"/>
    </row>
    <row r="575" spans="2:33" ht="15.75" customHeight="1" x14ac:dyDescent="0.25">
      <c r="B575" s="115"/>
      <c r="C575" s="116"/>
      <c r="D575" s="115"/>
      <c r="E575" s="115"/>
      <c r="F575" s="117"/>
      <c r="G575" s="2"/>
      <c r="H575" s="117"/>
      <c r="I575" s="117"/>
      <c r="J575" s="2"/>
      <c r="K575" s="117"/>
      <c r="L575" s="2"/>
      <c r="M575" s="118"/>
      <c r="N575" s="118"/>
      <c r="O575" s="118"/>
      <c r="P575" s="118"/>
      <c r="Q575" s="118"/>
      <c r="R575" s="118"/>
      <c r="S575" s="2"/>
      <c r="T575" s="2"/>
      <c r="U575" s="2"/>
      <c r="V575" s="2"/>
      <c r="W575" s="2"/>
      <c r="X575" s="2"/>
      <c r="Y575" s="2"/>
      <c r="Z575" s="2"/>
      <c r="AA575" s="2"/>
      <c r="AB575" s="2"/>
      <c r="AD575" s="120"/>
      <c r="AE575" s="120"/>
      <c r="AF575" s="120"/>
      <c r="AG575" s="120"/>
    </row>
    <row r="576" spans="2:33" ht="15.75" customHeight="1" x14ac:dyDescent="0.25">
      <c r="B576" s="115"/>
      <c r="C576" s="116"/>
      <c r="D576" s="115"/>
      <c r="E576" s="115"/>
      <c r="F576" s="117"/>
      <c r="G576" s="2"/>
      <c r="H576" s="117"/>
      <c r="I576" s="117"/>
      <c r="J576" s="2"/>
      <c r="K576" s="117"/>
      <c r="L576" s="2"/>
      <c r="M576" s="118"/>
      <c r="N576" s="118"/>
      <c r="O576" s="118"/>
      <c r="P576" s="118"/>
      <c r="Q576" s="118"/>
      <c r="R576" s="118"/>
      <c r="S576" s="2"/>
      <c r="T576" s="2"/>
      <c r="U576" s="2"/>
      <c r="V576" s="2"/>
      <c r="W576" s="2"/>
      <c r="X576" s="2"/>
      <c r="Y576" s="2"/>
      <c r="Z576" s="2"/>
      <c r="AA576" s="2"/>
      <c r="AB576" s="2"/>
      <c r="AD576" s="120"/>
      <c r="AE576" s="120"/>
      <c r="AF576" s="120"/>
      <c r="AG576" s="120"/>
    </row>
    <row r="577" spans="2:33" ht="15.75" customHeight="1" x14ac:dyDescent="0.25">
      <c r="B577" s="115"/>
      <c r="C577" s="116"/>
      <c r="D577" s="115"/>
      <c r="E577" s="115"/>
      <c r="F577" s="117"/>
      <c r="G577" s="2"/>
      <c r="H577" s="117"/>
      <c r="I577" s="117"/>
      <c r="J577" s="2"/>
      <c r="K577" s="117"/>
      <c r="L577" s="2"/>
      <c r="M577" s="118"/>
      <c r="N577" s="118"/>
      <c r="O577" s="118"/>
      <c r="P577" s="118"/>
      <c r="Q577" s="118"/>
      <c r="R577" s="118"/>
      <c r="S577" s="2"/>
      <c r="T577" s="2"/>
      <c r="U577" s="2"/>
      <c r="V577" s="2"/>
      <c r="W577" s="2"/>
      <c r="X577" s="2"/>
      <c r="Y577" s="2"/>
      <c r="Z577" s="2"/>
      <c r="AA577" s="2"/>
      <c r="AB577" s="2"/>
      <c r="AD577" s="120"/>
      <c r="AE577" s="120"/>
      <c r="AF577" s="120"/>
      <c r="AG577" s="120"/>
    </row>
    <row r="578" spans="2:33" ht="15.75" customHeight="1" x14ac:dyDescent="0.25">
      <c r="B578" s="115"/>
      <c r="C578" s="116"/>
      <c r="D578" s="115"/>
      <c r="E578" s="115"/>
      <c r="F578" s="117"/>
      <c r="G578" s="2"/>
      <c r="H578" s="117"/>
      <c r="I578" s="117"/>
      <c r="J578" s="2"/>
      <c r="K578" s="117"/>
      <c r="L578" s="2"/>
      <c r="M578" s="118"/>
      <c r="N578" s="118"/>
      <c r="O578" s="118"/>
      <c r="P578" s="118"/>
      <c r="Q578" s="118"/>
      <c r="R578" s="118"/>
      <c r="S578" s="2"/>
      <c r="T578" s="2"/>
      <c r="U578" s="2"/>
      <c r="V578" s="2"/>
      <c r="W578" s="2"/>
      <c r="X578" s="2"/>
      <c r="Y578" s="2"/>
      <c r="Z578" s="2"/>
      <c r="AA578" s="2"/>
      <c r="AB578" s="2"/>
      <c r="AD578" s="120"/>
      <c r="AE578" s="120"/>
      <c r="AF578" s="120"/>
      <c r="AG578" s="120"/>
    </row>
    <row r="579" spans="2:33" ht="15.75" customHeight="1" x14ac:dyDescent="0.25">
      <c r="B579" s="115"/>
      <c r="C579" s="116"/>
      <c r="D579" s="115"/>
      <c r="E579" s="115"/>
      <c r="F579" s="117"/>
      <c r="G579" s="2"/>
      <c r="H579" s="117"/>
      <c r="I579" s="117"/>
      <c r="J579" s="2"/>
      <c r="K579" s="117"/>
      <c r="L579" s="2"/>
      <c r="M579" s="118"/>
      <c r="N579" s="118"/>
      <c r="O579" s="118"/>
      <c r="P579" s="118"/>
      <c r="Q579" s="118"/>
      <c r="R579" s="118"/>
      <c r="S579" s="2"/>
      <c r="T579" s="2"/>
      <c r="U579" s="2"/>
      <c r="V579" s="2"/>
      <c r="W579" s="2"/>
      <c r="X579" s="2"/>
      <c r="Y579" s="2"/>
      <c r="Z579" s="2"/>
      <c r="AA579" s="2"/>
      <c r="AB579" s="2"/>
      <c r="AD579" s="120"/>
      <c r="AE579" s="120"/>
      <c r="AF579" s="120"/>
      <c r="AG579" s="120"/>
    </row>
    <row r="580" spans="2:33" ht="15.75" customHeight="1" x14ac:dyDescent="0.25">
      <c r="B580" s="115"/>
      <c r="C580" s="116"/>
      <c r="D580" s="115"/>
      <c r="E580" s="115"/>
      <c r="F580" s="117"/>
      <c r="G580" s="2"/>
      <c r="H580" s="117"/>
      <c r="I580" s="117"/>
      <c r="J580" s="2"/>
      <c r="K580" s="117"/>
      <c r="L580" s="2"/>
      <c r="M580" s="118"/>
      <c r="N580" s="118"/>
      <c r="O580" s="118"/>
      <c r="P580" s="118"/>
      <c r="Q580" s="118"/>
      <c r="R580" s="118"/>
      <c r="S580" s="2"/>
      <c r="T580" s="2"/>
      <c r="U580" s="2"/>
      <c r="V580" s="2"/>
      <c r="W580" s="2"/>
      <c r="X580" s="2"/>
      <c r="Y580" s="2"/>
      <c r="Z580" s="2"/>
      <c r="AA580" s="2"/>
      <c r="AB580" s="2"/>
      <c r="AD580" s="120"/>
      <c r="AE580" s="120"/>
      <c r="AF580" s="120"/>
      <c r="AG580" s="120"/>
    </row>
    <row r="581" spans="2:33" ht="15.75" customHeight="1" x14ac:dyDescent="0.25">
      <c r="B581" s="115"/>
      <c r="C581" s="116"/>
      <c r="D581" s="115"/>
      <c r="E581" s="115"/>
      <c r="F581" s="117"/>
      <c r="G581" s="2"/>
      <c r="H581" s="117"/>
      <c r="I581" s="117"/>
      <c r="J581" s="2"/>
      <c r="K581" s="117"/>
      <c r="L581" s="2"/>
      <c r="M581" s="118"/>
      <c r="N581" s="118"/>
      <c r="O581" s="118"/>
      <c r="P581" s="118"/>
      <c r="Q581" s="118"/>
      <c r="R581" s="118"/>
      <c r="S581" s="2"/>
      <c r="T581" s="2"/>
      <c r="U581" s="2"/>
      <c r="V581" s="2"/>
      <c r="W581" s="2"/>
      <c r="X581" s="2"/>
      <c r="Y581" s="2"/>
      <c r="Z581" s="2"/>
      <c r="AA581" s="2"/>
      <c r="AB581" s="2"/>
      <c r="AD581" s="120"/>
      <c r="AE581" s="120"/>
      <c r="AF581" s="120"/>
      <c r="AG581" s="120"/>
    </row>
    <row r="582" spans="2:33" ht="15.75" customHeight="1" x14ac:dyDescent="0.25">
      <c r="B582" s="115"/>
      <c r="C582" s="116"/>
      <c r="D582" s="115"/>
      <c r="E582" s="115"/>
      <c r="F582" s="117"/>
      <c r="G582" s="2"/>
      <c r="H582" s="117"/>
      <c r="I582" s="117"/>
      <c r="J582" s="2"/>
      <c r="K582" s="117"/>
      <c r="L582" s="2"/>
      <c r="M582" s="118"/>
      <c r="N582" s="118"/>
      <c r="O582" s="118"/>
      <c r="P582" s="118"/>
      <c r="Q582" s="118"/>
      <c r="R582" s="118"/>
      <c r="S582" s="2"/>
      <c r="T582" s="2"/>
      <c r="U582" s="2"/>
      <c r="V582" s="2"/>
      <c r="W582" s="2"/>
      <c r="X582" s="2"/>
      <c r="Y582" s="2"/>
      <c r="Z582" s="2"/>
      <c r="AA582" s="2"/>
      <c r="AB582" s="2"/>
      <c r="AD582" s="120"/>
      <c r="AE582" s="120"/>
      <c r="AF582" s="120"/>
      <c r="AG582" s="120"/>
    </row>
    <row r="583" spans="2:33" ht="15.75" customHeight="1" x14ac:dyDescent="0.25">
      <c r="B583" s="115"/>
      <c r="C583" s="116"/>
      <c r="D583" s="115"/>
      <c r="E583" s="115"/>
      <c r="F583" s="117"/>
      <c r="G583" s="2"/>
      <c r="H583" s="117"/>
      <c r="I583" s="117"/>
      <c r="J583" s="2"/>
      <c r="K583" s="117"/>
      <c r="L583" s="2"/>
      <c r="M583" s="118"/>
      <c r="N583" s="118"/>
      <c r="O583" s="118"/>
      <c r="P583" s="118"/>
      <c r="Q583" s="118"/>
      <c r="R583" s="118"/>
      <c r="S583" s="2"/>
      <c r="T583" s="2"/>
      <c r="U583" s="2"/>
      <c r="V583" s="2"/>
      <c r="W583" s="2"/>
      <c r="X583" s="2"/>
      <c r="Y583" s="2"/>
      <c r="Z583" s="2"/>
      <c r="AA583" s="2"/>
      <c r="AB583" s="2"/>
      <c r="AD583" s="120"/>
      <c r="AE583" s="120"/>
      <c r="AF583" s="120"/>
      <c r="AG583" s="120"/>
    </row>
    <row r="584" spans="2:33" ht="15.75" customHeight="1" x14ac:dyDescent="0.25">
      <c r="B584" s="115"/>
      <c r="C584" s="116"/>
      <c r="D584" s="115"/>
      <c r="E584" s="115"/>
      <c r="F584" s="117"/>
      <c r="G584" s="2"/>
      <c r="H584" s="117"/>
      <c r="I584" s="117"/>
      <c r="J584" s="2"/>
      <c r="K584" s="117"/>
      <c r="L584" s="2"/>
      <c r="M584" s="118"/>
      <c r="N584" s="118"/>
      <c r="O584" s="118"/>
      <c r="P584" s="118"/>
      <c r="Q584" s="118"/>
      <c r="R584" s="118"/>
      <c r="S584" s="2"/>
      <c r="T584" s="2"/>
      <c r="U584" s="2"/>
      <c r="V584" s="2"/>
      <c r="W584" s="2"/>
      <c r="X584" s="2"/>
      <c r="Y584" s="2"/>
      <c r="Z584" s="2"/>
      <c r="AA584" s="2"/>
      <c r="AB584" s="2"/>
      <c r="AD584" s="120"/>
      <c r="AE584" s="120"/>
      <c r="AF584" s="120"/>
      <c r="AG584" s="120"/>
    </row>
    <row r="585" spans="2:33" ht="15.75" customHeight="1" x14ac:dyDescent="0.25">
      <c r="B585" s="115"/>
      <c r="C585" s="116"/>
      <c r="D585" s="115"/>
      <c r="E585" s="115"/>
      <c r="F585" s="117"/>
      <c r="G585" s="2"/>
      <c r="H585" s="117"/>
      <c r="I585" s="117"/>
      <c r="J585" s="2"/>
      <c r="K585" s="117"/>
      <c r="L585" s="2"/>
      <c r="M585" s="118"/>
      <c r="N585" s="118"/>
      <c r="O585" s="118"/>
      <c r="P585" s="118"/>
      <c r="Q585" s="118"/>
      <c r="R585" s="118"/>
      <c r="S585" s="2"/>
      <c r="T585" s="2"/>
      <c r="U585" s="2"/>
      <c r="V585" s="2"/>
      <c r="W585" s="2"/>
      <c r="X585" s="2"/>
      <c r="Y585" s="2"/>
      <c r="Z585" s="2"/>
      <c r="AA585" s="2"/>
      <c r="AB585" s="2"/>
      <c r="AD585" s="120"/>
      <c r="AE585" s="120"/>
      <c r="AF585" s="120"/>
      <c r="AG585" s="120"/>
    </row>
    <row r="586" spans="2:33" ht="15.75" customHeight="1" x14ac:dyDescent="0.25">
      <c r="B586" s="115"/>
      <c r="C586" s="116"/>
      <c r="D586" s="115"/>
      <c r="E586" s="115"/>
      <c r="F586" s="117"/>
      <c r="G586" s="2"/>
      <c r="H586" s="117"/>
      <c r="I586" s="117"/>
      <c r="J586" s="2"/>
      <c r="K586" s="117"/>
      <c r="L586" s="2"/>
      <c r="M586" s="118"/>
      <c r="N586" s="118"/>
      <c r="O586" s="118"/>
      <c r="P586" s="118"/>
      <c r="Q586" s="118"/>
      <c r="R586" s="118"/>
      <c r="S586" s="2"/>
      <c r="T586" s="2"/>
      <c r="U586" s="2"/>
      <c r="V586" s="2"/>
      <c r="W586" s="2"/>
      <c r="X586" s="2"/>
      <c r="Y586" s="2"/>
      <c r="Z586" s="2"/>
      <c r="AA586" s="2"/>
      <c r="AB586" s="2"/>
      <c r="AD586" s="120"/>
      <c r="AE586" s="120"/>
      <c r="AF586" s="120"/>
      <c r="AG586" s="120"/>
    </row>
    <row r="587" spans="2:33" ht="15.75" customHeight="1" x14ac:dyDescent="0.25">
      <c r="B587" s="115"/>
      <c r="C587" s="116"/>
      <c r="D587" s="115"/>
      <c r="E587" s="115"/>
      <c r="F587" s="117"/>
      <c r="G587" s="2"/>
      <c r="H587" s="117"/>
      <c r="I587" s="117"/>
      <c r="J587" s="2"/>
      <c r="K587" s="117"/>
      <c r="L587" s="2"/>
      <c r="M587" s="118"/>
      <c r="N587" s="118"/>
      <c r="O587" s="118"/>
      <c r="P587" s="118"/>
      <c r="Q587" s="118"/>
      <c r="R587" s="118"/>
      <c r="S587" s="2"/>
      <c r="T587" s="2"/>
      <c r="U587" s="2"/>
      <c r="V587" s="2"/>
      <c r="W587" s="2"/>
      <c r="X587" s="2"/>
      <c r="Y587" s="2"/>
      <c r="Z587" s="2"/>
      <c r="AA587" s="2"/>
      <c r="AB587" s="2"/>
      <c r="AD587" s="120"/>
      <c r="AE587" s="120"/>
      <c r="AF587" s="120"/>
      <c r="AG587" s="120"/>
    </row>
    <row r="588" spans="2:33" ht="15.75" customHeight="1" x14ac:dyDescent="0.25">
      <c r="B588" s="115"/>
      <c r="C588" s="116"/>
      <c r="D588" s="115"/>
      <c r="E588" s="115"/>
      <c r="F588" s="117"/>
      <c r="G588" s="2"/>
      <c r="H588" s="117"/>
      <c r="I588" s="117"/>
      <c r="J588" s="2"/>
      <c r="K588" s="117"/>
      <c r="L588" s="2"/>
      <c r="M588" s="118"/>
      <c r="N588" s="118"/>
      <c r="O588" s="118"/>
      <c r="P588" s="118"/>
      <c r="Q588" s="118"/>
      <c r="R588" s="118"/>
      <c r="S588" s="2"/>
      <c r="T588" s="2"/>
      <c r="U588" s="2"/>
      <c r="V588" s="2"/>
      <c r="W588" s="2"/>
      <c r="X588" s="2"/>
      <c r="Y588" s="2"/>
      <c r="Z588" s="2"/>
      <c r="AA588" s="2"/>
      <c r="AB588" s="2"/>
      <c r="AD588" s="120"/>
      <c r="AE588" s="120"/>
      <c r="AF588" s="120"/>
      <c r="AG588" s="120"/>
    </row>
    <row r="589" spans="2:33" ht="15.75" customHeight="1" x14ac:dyDescent="0.25">
      <c r="B589" s="115"/>
      <c r="C589" s="116"/>
      <c r="D589" s="115"/>
      <c r="E589" s="115"/>
      <c r="F589" s="117"/>
      <c r="G589" s="2"/>
      <c r="H589" s="117"/>
      <c r="I589" s="117"/>
      <c r="J589" s="2"/>
      <c r="K589" s="117"/>
      <c r="L589" s="2"/>
      <c r="M589" s="118"/>
      <c r="N589" s="118"/>
      <c r="O589" s="118"/>
      <c r="P589" s="118"/>
      <c r="Q589" s="118"/>
      <c r="R589" s="118"/>
      <c r="S589" s="2"/>
      <c r="T589" s="2"/>
      <c r="U589" s="2"/>
      <c r="V589" s="2"/>
      <c r="W589" s="2"/>
      <c r="X589" s="2"/>
      <c r="Y589" s="2"/>
      <c r="Z589" s="2"/>
      <c r="AA589" s="2"/>
      <c r="AB589" s="2"/>
      <c r="AD589" s="120"/>
      <c r="AE589" s="120"/>
      <c r="AF589" s="120"/>
      <c r="AG589" s="120"/>
    </row>
    <row r="590" spans="2:33" ht="15.75" customHeight="1" x14ac:dyDescent="0.25">
      <c r="B590" s="115"/>
      <c r="C590" s="116"/>
      <c r="D590" s="115"/>
      <c r="E590" s="115"/>
      <c r="F590" s="117"/>
      <c r="G590" s="2"/>
      <c r="H590" s="117"/>
      <c r="I590" s="117"/>
      <c r="J590" s="2"/>
      <c r="K590" s="117"/>
      <c r="L590" s="2"/>
      <c r="M590" s="118"/>
      <c r="N590" s="118"/>
      <c r="O590" s="118"/>
      <c r="P590" s="118"/>
      <c r="Q590" s="118"/>
      <c r="R590" s="118"/>
      <c r="S590" s="2"/>
      <c r="T590" s="2"/>
      <c r="U590" s="2"/>
      <c r="V590" s="2"/>
      <c r="W590" s="2"/>
      <c r="X590" s="2"/>
      <c r="Y590" s="2"/>
      <c r="Z590" s="2"/>
      <c r="AA590" s="2"/>
      <c r="AB590" s="2"/>
      <c r="AD590" s="120"/>
      <c r="AE590" s="120"/>
      <c r="AF590" s="120"/>
      <c r="AG590" s="120"/>
    </row>
    <row r="591" spans="2:33" ht="15.75" customHeight="1" x14ac:dyDescent="0.25">
      <c r="B591" s="115"/>
      <c r="C591" s="116"/>
      <c r="D591" s="115"/>
      <c r="E591" s="115"/>
      <c r="F591" s="117"/>
      <c r="G591" s="2"/>
      <c r="H591" s="117"/>
      <c r="I591" s="117"/>
      <c r="J591" s="2"/>
      <c r="K591" s="117"/>
      <c r="L591" s="2"/>
      <c r="M591" s="118"/>
      <c r="N591" s="118"/>
      <c r="O591" s="118"/>
      <c r="P591" s="118"/>
      <c r="Q591" s="118"/>
      <c r="R591" s="118"/>
      <c r="S591" s="2"/>
      <c r="T591" s="2"/>
      <c r="U591" s="2"/>
      <c r="V591" s="2"/>
      <c r="W591" s="2"/>
      <c r="X591" s="2"/>
      <c r="Y591" s="2"/>
      <c r="Z591" s="2"/>
      <c r="AA591" s="2"/>
      <c r="AB591" s="2"/>
      <c r="AD591" s="120"/>
      <c r="AE591" s="120"/>
      <c r="AF591" s="120"/>
      <c r="AG591" s="120"/>
    </row>
    <row r="592" spans="2:33" ht="15.75" customHeight="1" x14ac:dyDescent="0.25">
      <c r="B592" s="115"/>
      <c r="C592" s="116"/>
      <c r="D592" s="115"/>
      <c r="E592" s="115"/>
      <c r="F592" s="117"/>
      <c r="G592" s="2"/>
      <c r="H592" s="117"/>
      <c r="I592" s="117"/>
      <c r="J592" s="2"/>
      <c r="K592" s="117"/>
      <c r="L592" s="2"/>
      <c r="M592" s="118"/>
      <c r="N592" s="118"/>
      <c r="O592" s="118"/>
      <c r="P592" s="118"/>
      <c r="Q592" s="118"/>
      <c r="R592" s="118"/>
      <c r="S592" s="2"/>
      <c r="T592" s="2"/>
      <c r="U592" s="2"/>
      <c r="V592" s="2"/>
      <c r="W592" s="2"/>
      <c r="X592" s="2"/>
      <c r="Y592" s="2"/>
      <c r="Z592" s="2"/>
      <c r="AA592" s="2"/>
      <c r="AB592" s="2"/>
      <c r="AD592" s="120"/>
      <c r="AE592" s="120"/>
      <c r="AF592" s="120"/>
      <c r="AG592" s="120"/>
    </row>
    <row r="593" spans="2:33" ht="15.75" customHeight="1" x14ac:dyDescent="0.25">
      <c r="B593" s="115"/>
      <c r="C593" s="116"/>
      <c r="D593" s="115"/>
      <c r="E593" s="115"/>
      <c r="F593" s="117"/>
      <c r="G593" s="2"/>
      <c r="H593" s="117"/>
      <c r="I593" s="117"/>
      <c r="J593" s="2"/>
      <c r="K593" s="117"/>
      <c r="L593" s="2"/>
      <c r="M593" s="118"/>
      <c r="N593" s="118"/>
      <c r="O593" s="118"/>
      <c r="P593" s="118"/>
      <c r="Q593" s="118"/>
      <c r="R593" s="118"/>
      <c r="S593" s="2"/>
      <c r="T593" s="2"/>
      <c r="U593" s="2"/>
      <c r="V593" s="2"/>
      <c r="W593" s="2"/>
      <c r="X593" s="2"/>
      <c r="Y593" s="2"/>
      <c r="Z593" s="2"/>
      <c r="AA593" s="2"/>
      <c r="AB593" s="2"/>
      <c r="AD593" s="120"/>
      <c r="AE593" s="120"/>
      <c r="AF593" s="120"/>
      <c r="AG593" s="120"/>
    </row>
    <row r="594" spans="2:33" ht="15.75" customHeight="1" x14ac:dyDescent="0.25">
      <c r="B594" s="115"/>
      <c r="C594" s="116"/>
      <c r="D594" s="115"/>
      <c r="E594" s="115"/>
      <c r="F594" s="117"/>
      <c r="G594" s="2"/>
      <c r="H594" s="117"/>
      <c r="I594" s="117"/>
      <c r="J594" s="2"/>
      <c r="K594" s="117"/>
      <c r="L594" s="2"/>
      <c r="M594" s="118"/>
      <c r="N594" s="118"/>
      <c r="O594" s="118"/>
      <c r="P594" s="118"/>
      <c r="Q594" s="118"/>
      <c r="R594" s="118"/>
      <c r="S594" s="2"/>
      <c r="T594" s="2"/>
      <c r="U594" s="2"/>
      <c r="V594" s="2"/>
      <c r="W594" s="2"/>
      <c r="X594" s="2"/>
      <c r="Y594" s="2"/>
      <c r="Z594" s="2"/>
      <c r="AA594" s="2"/>
      <c r="AB594" s="2"/>
      <c r="AD594" s="120"/>
      <c r="AE594" s="120"/>
      <c r="AF594" s="120"/>
      <c r="AG594" s="120"/>
    </row>
    <row r="595" spans="2:33" ht="15.75" customHeight="1" x14ac:dyDescent="0.25">
      <c r="B595" s="115"/>
      <c r="C595" s="116"/>
      <c r="D595" s="115"/>
      <c r="E595" s="115"/>
      <c r="F595" s="117"/>
      <c r="G595" s="2"/>
      <c r="H595" s="117"/>
      <c r="I595" s="117"/>
      <c r="J595" s="2"/>
      <c r="K595" s="117"/>
      <c r="L595" s="2"/>
      <c r="M595" s="118"/>
      <c r="N595" s="118"/>
      <c r="O595" s="118"/>
      <c r="P595" s="118"/>
      <c r="Q595" s="118"/>
      <c r="R595" s="118"/>
      <c r="S595" s="2"/>
      <c r="T595" s="2"/>
      <c r="U595" s="2"/>
      <c r="V595" s="2"/>
      <c r="W595" s="2"/>
      <c r="X595" s="2"/>
      <c r="Y595" s="2"/>
      <c r="Z595" s="2"/>
      <c r="AA595" s="2"/>
      <c r="AB595" s="2"/>
      <c r="AD595" s="120"/>
      <c r="AE595" s="120"/>
      <c r="AF595" s="120"/>
      <c r="AG595" s="120"/>
    </row>
    <row r="596" spans="2:33" ht="15.75" customHeight="1" x14ac:dyDescent="0.25">
      <c r="B596" s="115"/>
      <c r="C596" s="116"/>
      <c r="D596" s="115"/>
      <c r="E596" s="115"/>
      <c r="F596" s="117"/>
      <c r="G596" s="2"/>
      <c r="H596" s="117"/>
      <c r="I596" s="117"/>
      <c r="J596" s="2"/>
      <c r="K596" s="117"/>
      <c r="L596" s="2"/>
      <c r="M596" s="118"/>
      <c r="N596" s="118"/>
      <c r="O596" s="118"/>
      <c r="P596" s="118"/>
      <c r="Q596" s="118"/>
      <c r="R596" s="118"/>
      <c r="S596" s="2"/>
      <c r="T596" s="2"/>
      <c r="U596" s="2"/>
      <c r="V596" s="2"/>
      <c r="W596" s="2"/>
      <c r="X596" s="2"/>
      <c r="Y596" s="2"/>
      <c r="Z596" s="2"/>
      <c r="AA596" s="2"/>
      <c r="AB596" s="2"/>
      <c r="AD596" s="120"/>
      <c r="AE596" s="120"/>
      <c r="AF596" s="120"/>
      <c r="AG596" s="120"/>
    </row>
    <row r="597" spans="2:33" ht="15.75" customHeight="1" x14ac:dyDescent="0.25">
      <c r="B597" s="115"/>
      <c r="C597" s="116"/>
      <c r="D597" s="115"/>
      <c r="E597" s="115"/>
      <c r="F597" s="117"/>
      <c r="G597" s="2"/>
      <c r="H597" s="117"/>
      <c r="I597" s="117"/>
      <c r="J597" s="2"/>
      <c r="K597" s="117"/>
      <c r="L597" s="2"/>
      <c r="M597" s="118"/>
      <c r="N597" s="118"/>
      <c r="O597" s="118"/>
      <c r="P597" s="118"/>
      <c r="Q597" s="118"/>
      <c r="R597" s="118"/>
      <c r="S597" s="2"/>
      <c r="T597" s="2"/>
      <c r="U597" s="2"/>
      <c r="V597" s="2"/>
      <c r="W597" s="2"/>
      <c r="X597" s="2"/>
      <c r="Y597" s="2"/>
      <c r="Z597" s="2"/>
      <c r="AA597" s="2"/>
      <c r="AB597" s="2"/>
      <c r="AD597" s="120"/>
      <c r="AE597" s="120"/>
      <c r="AF597" s="120"/>
      <c r="AG597" s="120"/>
    </row>
    <row r="598" spans="2:33" ht="15.75" customHeight="1" x14ac:dyDescent="0.25">
      <c r="B598" s="115"/>
      <c r="C598" s="116"/>
      <c r="D598" s="115"/>
      <c r="E598" s="115"/>
      <c r="F598" s="117"/>
      <c r="G598" s="2"/>
      <c r="H598" s="117"/>
      <c r="I598" s="117"/>
      <c r="J598" s="2"/>
      <c r="K598" s="117"/>
      <c r="L598" s="2"/>
      <c r="M598" s="118"/>
      <c r="N598" s="118"/>
      <c r="O598" s="118"/>
      <c r="P598" s="118"/>
      <c r="Q598" s="118"/>
      <c r="R598" s="118"/>
      <c r="S598" s="2"/>
      <c r="T598" s="2"/>
      <c r="U598" s="2"/>
      <c r="V598" s="2"/>
      <c r="W598" s="2"/>
      <c r="X598" s="2"/>
      <c r="Y598" s="2"/>
      <c r="Z598" s="2"/>
      <c r="AA598" s="2"/>
      <c r="AB598" s="2"/>
      <c r="AD598" s="120"/>
      <c r="AE598" s="120"/>
      <c r="AF598" s="120"/>
      <c r="AG598" s="120"/>
    </row>
    <row r="599" spans="2:33" ht="15.75" customHeight="1" x14ac:dyDescent="0.25">
      <c r="B599" s="115"/>
      <c r="C599" s="116"/>
      <c r="D599" s="115"/>
      <c r="E599" s="115"/>
      <c r="F599" s="117"/>
      <c r="G599" s="2"/>
      <c r="H599" s="117"/>
      <c r="I599" s="117"/>
      <c r="J599" s="2"/>
      <c r="K599" s="117"/>
      <c r="L599" s="2"/>
      <c r="M599" s="118"/>
      <c r="N599" s="118"/>
      <c r="O599" s="118"/>
      <c r="P599" s="118"/>
      <c r="Q599" s="118"/>
      <c r="R599" s="118"/>
      <c r="S599" s="2"/>
      <c r="T599" s="2"/>
      <c r="U599" s="2"/>
      <c r="V599" s="2"/>
      <c r="W599" s="2"/>
      <c r="X599" s="2"/>
      <c r="Y599" s="2"/>
      <c r="Z599" s="2"/>
      <c r="AA599" s="2"/>
      <c r="AB599" s="2"/>
      <c r="AD599" s="120"/>
      <c r="AE599" s="120"/>
      <c r="AF599" s="120"/>
      <c r="AG599" s="120"/>
    </row>
    <row r="600" spans="2:33" ht="15.75" customHeight="1" x14ac:dyDescent="0.25">
      <c r="B600" s="115"/>
      <c r="C600" s="116"/>
      <c r="D600" s="115"/>
      <c r="E600" s="115"/>
      <c r="F600" s="117"/>
      <c r="G600" s="2"/>
      <c r="H600" s="117"/>
      <c r="I600" s="117"/>
      <c r="J600" s="2"/>
      <c r="K600" s="117"/>
      <c r="L600" s="2"/>
      <c r="M600" s="118"/>
      <c r="N600" s="118"/>
      <c r="O600" s="118"/>
      <c r="P600" s="118"/>
      <c r="Q600" s="118"/>
      <c r="R600" s="118"/>
      <c r="S600" s="2"/>
      <c r="T600" s="2"/>
      <c r="U600" s="2"/>
      <c r="V600" s="2"/>
      <c r="W600" s="2"/>
      <c r="X600" s="2"/>
      <c r="Y600" s="2"/>
      <c r="Z600" s="2"/>
      <c r="AA600" s="2"/>
      <c r="AB600" s="2"/>
      <c r="AD600" s="120"/>
      <c r="AE600" s="120"/>
      <c r="AF600" s="120"/>
      <c r="AG600" s="120"/>
    </row>
    <row r="601" spans="2:33" ht="15.75" customHeight="1" x14ac:dyDescent="0.25">
      <c r="B601" s="115"/>
      <c r="C601" s="116"/>
      <c r="D601" s="115"/>
      <c r="E601" s="115"/>
      <c r="F601" s="117"/>
      <c r="G601" s="2"/>
      <c r="H601" s="117"/>
      <c r="I601" s="117"/>
      <c r="J601" s="2"/>
      <c r="K601" s="117"/>
      <c r="L601" s="2"/>
      <c r="M601" s="118"/>
      <c r="N601" s="118"/>
      <c r="O601" s="118"/>
      <c r="P601" s="118"/>
      <c r="Q601" s="118"/>
      <c r="R601" s="118"/>
      <c r="S601" s="2"/>
      <c r="T601" s="2"/>
      <c r="U601" s="2"/>
      <c r="V601" s="2"/>
      <c r="W601" s="2"/>
      <c r="X601" s="2"/>
      <c r="Y601" s="2"/>
      <c r="Z601" s="2"/>
      <c r="AA601" s="2"/>
      <c r="AB601" s="2"/>
      <c r="AD601" s="120"/>
      <c r="AE601" s="120"/>
      <c r="AF601" s="120"/>
      <c r="AG601" s="120"/>
    </row>
    <row r="602" spans="2:33" ht="15.75" customHeight="1" x14ac:dyDescent="0.25">
      <c r="B602" s="115"/>
      <c r="C602" s="116"/>
      <c r="D602" s="115"/>
      <c r="E602" s="115"/>
      <c r="F602" s="117"/>
      <c r="G602" s="2"/>
      <c r="H602" s="117"/>
      <c r="I602" s="117"/>
      <c r="J602" s="2"/>
      <c r="K602" s="117"/>
      <c r="L602" s="2"/>
      <c r="M602" s="118"/>
      <c r="N602" s="118"/>
      <c r="O602" s="118"/>
      <c r="P602" s="118"/>
      <c r="Q602" s="118"/>
      <c r="R602" s="118"/>
      <c r="S602" s="2"/>
      <c r="T602" s="2"/>
      <c r="U602" s="2"/>
      <c r="V602" s="2"/>
      <c r="W602" s="2"/>
      <c r="X602" s="2"/>
      <c r="Y602" s="2"/>
      <c r="Z602" s="2"/>
      <c r="AA602" s="2"/>
      <c r="AB602" s="2"/>
      <c r="AD602" s="120"/>
      <c r="AE602" s="120"/>
      <c r="AF602" s="120"/>
      <c r="AG602" s="120"/>
    </row>
    <row r="603" spans="2:33" ht="15.75" customHeight="1" x14ac:dyDescent="0.25">
      <c r="B603" s="115"/>
      <c r="C603" s="116"/>
      <c r="D603" s="115"/>
      <c r="E603" s="115"/>
      <c r="F603" s="117"/>
      <c r="G603" s="2"/>
      <c r="H603" s="117"/>
      <c r="I603" s="117"/>
      <c r="J603" s="2"/>
      <c r="K603" s="117"/>
      <c r="L603" s="2"/>
      <c r="M603" s="118"/>
      <c r="N603" s="118"/>
      <c r="O603" s="118"/>
      <c r="P603" s="118"/>
      <c r="Q603" s="118"/>
      <c r="R603" s="118"/>
      <c r="S603" s="2"/>
      <c r="T603" s="2"/>
      <c r="U603" s="2"/>
      <c r="V603" s="2"/>
      <c r="W603" s="2"/>
      <c r="X603" s="2"/>
      <c r="Y603" s="2"/>
      <c r="Z603" s="2"/>
      <c r="AA603" s="2"/>
      <c r="AB603" s="2"/>
      <c r="AD603" s="120"/>
      <c r="AE603" s="120"/>
      <c r="AF603" s="120"/>
      <c r="AG603" s="120"/>
    </row>
    <row r="604" spans="2:33" ht="15.75" customHeight="1" x14ac:dyDescent="0.25">
      <c r="B604" s="115"/>
      <c r="C604" s="116"/>
      <c r="D604" s="115"/>
      <c r="E604" s="115"/>
      <c r="F604" s="117"/>
      <c r="G604" s="2"/>
      <c r="H604" s="117"/>
      <c r="I604" s="117"/>
      <c r="J604" s="2"/>
      <c r="K604" s="117"/>
      <c r="L604" s="2"/>
      <c r="M604" s="118"/>
      <c r="N604" s="118"/>
      <c r="O604" s="118"/>
      <c r="P604" s="118"/>
      <c r="Q604" s="118"/>
      <c r="R604" s="118"/>
      <c r="S604" s="2"/>
      <c r="T604" s="2"/>
      <c r="U604" s="2"/>
      <c r="V604" s="2"/>
      <c r="W604" s="2"/>
      <c r="X604" s="2"/>
      <c r="Y604" s="2"/>
      <c r="Z604" s="2"/>
      <c r="AA604" s="2"/>
      <c r="AB604" s="2"/>
      <c r="AD604" s="120"/>
      <c r="AE604" s="120"/>
      <c r="AF604" s="120"/>
      <c r="AG604" s="120"/>
    </row>
    <row r="605" spans="2:33" ht="15.75" customHeight="1" x14ac:dyDescent="0.25">
      <c r="B605" s="115"/>
      <c r="C605" s="116"/>
      <c r="D605" s="115"/>
      <c r="E605" s="115"/>
      <c r="F605" s="117"/>
      <c r="G605" s="2"/>
      <c r="H605" s="117"/>
      <c r="I605" s="117"/>
      <c r="J605" s="2"/>
      <c r="K605" s="117"/>
      <c r="L605" s="2"/>
      <c r="M605" s="118"/>
      <c r="N605" s="118"/>
      <c r="O605" s="118"/>
      <c r="P605" s="118"/>
      <c r="Q605" s="118"/>
      <c r="R605" s="118"/>
      <c r="S605" s="2"/>
      <c r="T605" s="2"/>
      <c r="U605" s="2"/>
      <c r="V605" s="2"/>
      <c r="W605" s="2"/>
      <c r="X605" s="2"/>
      <c r="Y605" s="2"/>
      <c r="Z605" s="2"/>
      <c r="AA605" s="2"/>
      <c r="AB605" s="2"/>
      <c r="AD605" s="120"/>
      <c r="AE605" s="120"/>
      <c r="AF605" s="120"/>
      <c r="AG605" s="120"/>
    </row>
    <row r="606" spans="2:33" ht="15.75" customHeight="1" x14ac:dyDescent="0.25">
      <c r="B606" s="115"/>
      <c r="C606" s="116"/>
      <c r="D606" s="115"/>
      <c r="E606" s="115"/>
      <c r="F606" s="117"/>
      <c r="G606" s="2"/>
      <c r="H606" s="117"/>
      <c r="I606" s="117"/>
      <c r="J606" s="2"/>
      <c r="K606" s="117"/>
      <c r="L606" s="2"/>
      <c r="M606" s="118"/>
      <c r="N606" s="118"/>
      <c r="O606" s="118"/>
      <c r="P606" s="118"/>
      <c r="Q606" s="118"/>
      <c r="R606" s="118"/>
      <c r="S606" s="2"/>
      <c r="T606" s="2"/>
      <c r="U606" s="2"/>
      <c r="V606" s="2"/>
      <c r="W606" s="2"/>
      <c r="X606" s="2"/>
      <c r="Y606" s="2"/>
      <c r="Z606" s="2"/>
      <c r="AA606" s="2"/>
      <c r="AB606" s="2"/>
      <c r="AD606" s="120"/>
      <c r="AE606" s="120"/>
      <c r="AF606" s="120"/>
      <c r="AG606" s="120"/>
    </row>
    <row r="607" spans="2:33" ht="15.75" customHeight="1" x14ac:dyDescent="0.25">
      <c r="B607" s="115"/>
      <c r="C607" s="116"/>
      <c r="D607" s="115"/>
      <c r="E607" s="115"/>
      <c r="F607" s="117"/>
      <c r="G607" s="2"/>
      <c r="H607" s="117"/>
      <c r="I607" s="117"/>
      <c r="J607" s="2"/>
      <c r="K607" s="117"/>
      <c r="L607" s="2"/>
      <c r="M607" s="118"/>
      <c r="N607" s="118"/>
      <c r="O607" s="118"/>
      <c r="P607" s="118"/>
      <c r="Q607" s="118"/>
      <c r="R607" s="118"/>
      <c r="S607" s="2"/>
      <c r="T607" s="2"/>
      <c r="U607" s="2"/>
      <c r="V607" s="2"/>
      <c r="W607" s="2"/>
      <c r="X607" s="2"/>
      <c r="Y607" s="2"/>
      <c r="Z607" s="2"/>
      <c r="AA607" s="2"/>
      <c r="AB607" s="2"/>
      <c r="AD607" s="120"/>
      <c r="AE607" s="120"/>
      <c r="AF607" s="120"/>
      <c r="AG607" s="120"/>
    </row>
    <row r="608" spans="2:33" ht="15.75" customHeight="1" x14ac:dyDescent="0.25">
      <c r="B608" s="115"/>
      <c r="C608" s="116"/>
      <c r="D608" s="115"/>
      <c r="E608" s="115"/>
      <c r="F608" s="117"/>
      <c r="G608" s="2"/>
      <c r="H608" s="117"/>
      <c r="I608" s="117"/>
      <c r="J608" s="2"/>
      <c r="K608" s="117"/>
      <c r="L608" s="2"/>
      <c r="M608" s="118"/>
      <c r="N608" s="118"/>
      <c r="O608" s="118"/>
      <c r="P608" s="118"/>
      <c r="Q608" s="118"/>
      <c r="R608" s="118"/>
      <c r="S608" s="2"/>
      <c r="T608" s="2"/>
      <c r="U608" s="2"/>
      <c r="V608" s="2"/>
      <c r="W608" s="2"/>
      <c r="X608" s="2"/>
      <c r="Y608" s="2"/>
      <c r="Z608" s="2"/>
      <c r="AA608" s="2"/>
      <c r="AB608" s="2"/>
      <c r="AD608" s="120"/>
      <c r="AE608" s="120"/>
      <c r="AF608" s="120"/>
      <c r="AG608" s="120"/>
    </row>
    <row r="609" spans="2:33" ht="15.75" customHeight="1" x14ac:dyDescent="0.25">
      <c r="B609" s="115"/>
      <c r="C609" s="116"/>
      <c r="D609" s="115"/>
      <c r="E609" s="115"/>
      <c r="F609" s="117"/>
      <c r="G609" s="2"/>
      <c r="H609" s="117"/>
      <c r="I609" s="117"/>
      <c r="J609" s="2"/>
      <c r="K609" s="117"/>
      <c r="L609" s="2"/>
      <c r="M609" s="118"/>
      <c r="N609" s="118"/>
      <c r="O609" s="118"/>
      <c r="P609" s="118"/>
      <c r="Q609" s="118"/>
      <c r="R609" s="118"/>
      <c r="S609" s="2"/>
      <c r="T609" s="2"/>
      <c r="U609" s="2"/>
      <c r="V609" s="2"/>
      <c r="W609" s="2"/>
      <c r="X609" s="2"/>
      <c r="Y609" s="2"/>
      <c r="Z609" s="2"/>
      <c r="AA609" s="2"/>
      <c r="AB609" s="2"/>
      <c r="AD609" s="120"/>
      <c r="AE609" s="120"/>
      <c r="AF609" s="120"/>
      <c r="AG609" s="120"/>
    </row>
    <row r="610" spans="2:33" ht="15.75" customHeight="1" x14ac:dyDescent="0.25">
      <c r="B610" s="115"/>
      <c r="C610" s="116"/>
      <c r="D610" s="115"/>
      <c r="E610" s="115"/>
      <c r="F610" s="117"/>
      <c r="G610" s="2"/>
      <c r="H610" s="117"/>
      <c r="I610" s="117"/>
      <c r="J610" s="2"/>
      <c r="K610" s="117"/>
      <c r="L610" s="2"/>
      <c r="M610" s="118"/>
      <c r="N610" s="118"/>
      <c r="O610" s="118"/>
      <c r="P610" s="118"/>
      <c r="Q610" s="118"/>
      <c r="R610" s="118"/>
      <c r="S610" s="2"/>
      <c r="T610" s="2"/>
      <c r="U610" s="2"/>
      <c r="V610" s="2"/>
      <c r="W610" s="2"/>
      <c r="X610" s="2"/>
      <c r="Y610" s="2"/>
      <c r="Z610" s="2"/>
      <c r="AA610" s="2"/>
      <c r="AB610" s="2"/>
      <c r="AD610" s="120"/>
      <c r="AE610" s="120"/>
      <c r="AF610" s="120"/>
      <c r="AG610" s="120"/>
    </row>
    <row r="611" spans="2:33" ht="15.75" customHeight="1" x14ac:dyDescent="0.25">
      <c r="B611" s="115"/>
      <c r="C611" s="116"/>
      <c r="D611" s="115"/>
      <c r="E611" s="115"/>
      <c r="F611" s="117"/>
      <c r="G611" s="2"/>
      <c r="H611" s="117"/>
      <c r="I611" s="117"/>
      <c r="J611" s="2"/>
      <c r="K611" s="117"/>
      <c r="L611" s="2"/>
      <c r="M611" s="118"/>
      <c r="N611" s="118"/>
      <c r="O611" s="118"/>
      <c r="P611" s="118"/>
      <c r="Q611" s="118"/>
      <c r="R611" s="118"/>
      <c r="S611" s="2"/>
      <c r="T611" s="2"/>
      <c r="U611" s="2"/>
      <c r="V611" s="2"/>
      <c r="W611" s="2"/>
      <c r="X611" s="2"/>
      <c r="Y611" s="2"/>
      <c r="Z611" s="2"/>
      <c r="AA611" s="2"/>
      <c r="AB611" s="2"/>
      <c r="AD611" s="120"/>
      <c r="AE611" s="120"/>
      <c r="AF611" s="120"/>
      <c r="AG611" s="120"/>
    </row>
    <row r="612" spans="2:33" ht="15.75" customHeight="1" x14ac:dyDescent="0.25">
      <c r="B612" s="115"/>
      <c r="C612" s="116"/>
      <c r="D612" s="115"/>
      <c r="E612" s="115"/>
      <c r="F612" s="117"/>
      <c r="G612" s="2"/>
      <c r="H612" s="117"/>
      <c r="I612" s="117"/>
      <c r="J612" s="2"/>
      <c r="K612" s="117"/>
      <c r="L612" s="2"/>
      <c r="M612" s="118"/>
      <c r="N612" s="118"/>
      <c r="O612" s="118"/>
      <c r="P612" s="118"/>
      <c r="Q612" s="118"/>
      <c r="R612" s="118"/>
      <c r="S612" s="2"/>
      <c r="T612" s="2"/>
      <c r="U612" s="2"/>
      <c r="V612" s="2"/>
      <c r="W612" s="2"/>
      <c r="X612" s="2"/>
      <c r="Y612" s="2"/>
      <c r="Z612" s="2"/>
      <c r="AA612" s="2"/>
      <c r="AB612" s="2"/>
      <c r="AD612" s="120"/>
      <c r="AE612" s="120"/>
      <c r="AF612" s="120"/>
      <c r="AG612" s="120"/>
    </row>
    <row r="613" spans="2:33" ht="15.75" customHeight="1" x14ac:dyDescent="0.25">
      <c r="B613" s="115"/>
      <c r="C613" s="116"/>
      <c r="D613" s="115"/>
      <c r="E613" s="115"/>
      <c r="F613" s="117"/>
      <c r="G613" s="2"/>
      <c r="H613" s="117"/>
      <c r="I613" s="117"/>
      <c r="J613" s="2"/>
      <c r="K613" s="117"/>
      <c r="L613" s="2"/>
      <c r="M613" s="118"/>
      <c r="N613" s="118"/>
      <c r="O613" s="118"/>
      <c r="P613" s="118"/>
      <c r="Q613" s="118"/>
      <c r="R613" s="118"/>
      <c r="S613" s="2"/>
      <c r="T613" s="2"/>
      <c r="U613" s="2"/>
      <c r="V613" s="2"/>
      <c r="W613" s="2"/>
      <c r="X613" s="2"/>
      <c r="Y613" s="2"/>
      <c r="Z613" s="2"/>
      <c r="AA613" s="2"/>
      <c r="AB613" s="2"/>
      <c r="AD613" s="120"/>
      <c r="AE613" s="120"/>
      <c r="AF613" s="120"/>
      <c r="AG613" s="120"/>
    </row>
    <row r="614" spans="2:33" ht="15.75" customHeight="1" x14ac:dyDescent="0.25">
      <c r="B614" s="115"/>
      <c r="C614" s="116"/>
      <c r="D614" s="115"/>
      <c r="E614" s="115"/>
      <c r="F614" s="117"/>
      <c r="G614" s="2"/>
      <c r="H614" s="117"/>
      <c r="I614" s="117"/>
      <c r="J614" s="2"/>
      <c r="K614" s="117"/>
      <c r="L614" s="2"/>
      <c r="M614" s="118"/>
      <c r="N614" s="118"/>
      <c r="O614" s="118"/>
      <c r="P614" s="118"/>
      <c r="Q614" s="118"/>
      <c r="R614" s="118"/>
      <c r="S614" s="2"/>
      <c r="T614" s="2"/>
      <c r="U614" s="2"/>
      <c r="V614" s="2"/>
      <c r="W614" s="2"/>
      <c r="X614" s="2"/>
      <c r="Y614" s="2"/>
      <c r="Z614" s="2"/>
      <c r="AA614" s="2"/>
      <c r="AB614" s="2"/>
      <c r="AD614" s="120"/>
      <c r="AE614" s="120"/>
      <c r="AF614" s="120"/>
      <c r="AG614" s="120"/>
    </row>
    <row r="615" spans="2:33" ht="15.75" customHeight="1" x14ac:dyDescent="0.25">
      <c r="B615" s="115"/>
      <c r="C615" s="116"/>
      <c r="D615" s="115"/>
      <c r="E615" s="115"/>
      <c r="F615" s="117"/>
      <c r="G615" s="2"/>
      <c r="H615" s="117"/>
      <c r="I615" s="117"/>
      <c r="J615" s="2"/>
      <c r="K615" s="117"/>
      <c r="L615" s="2"/>
      <c r="M615" s="118"/>
      <c r="N615" s="118"/>
      <c r="O615" s="118"/>
      <c r="P615" s="118"/>
      <c r="Q615" s="118"/>
      <c r="R615" s="118"/>
      <c r="S615" s="2"/>
      <c r="T615" s="2"/>
      <c r="U615" s="2"/>
      <c r="V615" s="2"/>
      <c r="W615" s="2"/>
      <c r="X615" s="2"/>
      <c r="Y615" s="2"/>
      <c r="Z615" s="2"/>
      <c r="AA615" s="2"/>
      <c r="AB615" s="2"/>
      <c r="AD615" s="120"/>
      <c r="AE615" s="120"/>
      <c r="AF615" s="120"/>
      <c r="AG615" s="120"/>
    </row>
    <row r="616" spans="2:33" ht="15.75" customHeight="1" x14ac:dyDescent="0.25">
      <c r="B616" s="115"/>
      <c r="C616" s="116"/>
      <c r="D616" s="115"/>
      <c r="E616" s="115"/>
      <c r="F616" s="117"/>
      <c r="G616" s="2"/>
      <c r="H616" s="117"/>
      <c r="I616" s="117"/>
      <c r="J616" s="2"/>
      <c r="K616" s="117"/>
      <c r="L616" s="2"/>
      <c r="M616" s="118"/>
      <c r="N616" s="118"/>
      <c r="O616" s="118"/>
      <c r="P616" s="118"/>
      <c r="Q616" s="118"/>
      <c r="R616" s="118"/>
      <c r="S616" s="2"/>
      <c r="T616" s="2"/>
      <c r="U616" s="2"/>
      <c r="V616" s="2"/>
      <c r="W616" s="2"/>
      <c r="X616" s="2"/>
      <c r="Y616" s="2"/>
      <c r="Z616" s="2"/>
      <c r="AA616" s="2"/>
      <c r="AB616" s="2"/>
      <c r="AD616" s="120"/>
      <c r="AE616" s="120"/>
      <c r="AF616" s="120"/>
      <c r="AG616" s="120"/>
    </row>
    <row r="617" spans="2:33" ht="15.75" customHeight="1" x14ac:dyDescent="0.25">
      <c r="B617" s="115"/>
      <c r="C617" s="116"/>
      <c r="D617" s="115"/>
      <c r="E617" s="115"/>
      <c r="F617" s="117"/>
      <c r="G617" s="2"/>
      <c r="H617" s="117"/>
      <c r="I617" s="117"/>
      <c r="J617" s="2"/>
      <c r="K617" s="117"/>
      <c r="L617" s="2"/>
      <c r="M617" s="118"/>
      <c r="N617" s="118"/>
      <c r="O617" s="118"/>
      <c r="P617" s="118"/>
      <c r="Q617" s="118"/>
      <c r="R617" s="118"/>
      <c r="S617" s="2"/>
      <c r="T617" s="2"/>
      <c r="U617" s="2"/>
      <c r="V617" s="2"/>
      <c r="W617" s="2"/>
      <c r="X617" s="2"/>
      <c r="Y617" s="2"/>
      <c r="Z617" s="2"/>
      <c r="AA617" s="2"/>
      <c r="AB617" s="2"/>
      <c r="AD617" s="120"/>
      <c r="AE617" s="120"/>
      <c r="AF617" s="120"/>
      <c r="AG617" s="120"/>
    </row>
    <row r="618" spans="2:33" ht="15.75" customHeight="1" x14ac:dyDescent="0.25">
      <c r="B618" s="115"/>
      <c r="C618" s="116"/>
      <c r="D618" s="115"/>
      <c r="E618" s="115"/>
      <c r="F618" s="117"/>
      <c r="G618" s="2"/>
      <c r="H618" s="117"/>
      <c r="I618" s="117"/>
      <c r="J618" s="2"/>
      <c r="K618" s="117"/>
      <c r="L618" s="2"/>
      <c r="M618" s="118"/>
      <c r="N618" s="118"/>
      <c r="O618" s="118"/>
      <c r="P618" s="118"/>
      <c r="Q618" s="118"/>
      <c r="R618" s="118"/>
      <c r="S618" s="2"/>
      <c r="T618" s="2"/>
      <c r="U618" s="2"/>
      <c r="V618" s="2"/>
      <c r="W618" s="2"/>
      <c r="X618" s="2"/>
      <c r="Y618" s="2"/>
      <c r="Z618" s="2"/>
      <c r="AA618" s="2"/>
      <c r="AB618" s="2"/>
      <c r="AD618" s="120"/>
      <c r="AE618" s="120"/>
      <c r="AF618" s="120"/>
      <c r="AG618" s="120"/>
    </row>
    <row r="619" spans="2:33" ht="15.75" customHeight="1" x14ac:dyDescent="0.25">
      <c r="B619" s="115"/>
      <c r="C619" s="116"/>
      <c r="D619" s="115"/>
      <c r="E619" s="115"/>
      <c r="F619" s="117"/>
      <c r="G619" s="2"/>
      <c r="H619" s="117"/>
      <c r="I619" s="117"/>
      <c r="J619" s="2"/>
      <c r="K619" s="117"/>
      <c r="L619" s="2"/>
      <c r="M619" s="118"/>
      <c r="N619" s="118"/>
      <c r="O619" s="118"/>
      <c r="P619" s="118"/>
      <c r="Q619" s="118"/>
      <c r="R619" s="118"/>
      <c r="S619" s="2"/>
      <c r="T619" s="2"/>
      <c r="U619" s="2"/>
      <c r="V619" s="2"/>
      <c r="W619" s="2"/>
      <c r="X619" s="2"/>
      <c r="Y619" s="2"/>
      <c r="Z619" s="2"/>
      <c r="AA619" s="2"/>
      <c r="AB619" s="2"/>
      <c r="AD619" s="120"/>
      <c r="AE619" s="120"/>
      <c r="AF619" s="120"/>
      <c r="AG619" s="120"/>
    </row>
    <row r="620" spans="2:33" ht="15.75" customHeight="1" x14ac:dyDescent="0.25">
      <c r="B620" s="115"/>
      <c r="C620" s="116"/>
      <c r="D620" s="115"/>
      <c r="E620" s="115"/>
      <c r="F620" s="117"/>
      <c r="G620" s="2"/>
      <c r="H620" s="117"/>
      <c r="I620" s="117"/>
      <c r="J620" s="2"/>
      <c r="K620" s="117"/>
      <c r="L620" s="2"/>
      <c r="M620" s="118"/>
      <c r="N620" s="118"/>
      <c r="O620" s="118"/>
      <c r="P620" s="118"/>
      <c r="Q620" s="118"/>
      <c r="R620" s="118"/>
      <c r="S620" s="2"/>
      <c r="T620" s="2"/>
      <c r="U620" s="2"/>
      <c r="V620" s="2"/>
      <c r="W620" s="2"/>
      <c r="X620" s="2"/>
      <c r="Y620" s="2"/>
      <c r="Z620" s="2"/>
      <c r="AA620" s="2"/>
      <c r="AB620" s="2"/>
      <c r="AD620" s="120"/>
      <c r="AE620" s="120"/>
      <c r="AF620" s="120"/>
      <c r="AG620" s="120"/>
    </row>
    <row r="621" spans="2:33" ht="15.75" customHeight="1" x14ac:dyDescent="0.25">
      <c r="B621" s="115"/>
      <c r="C621" s="116"/>
      <c r="D621" s="115"/>
      <c r="E621" s="115"/>
      <c r="F621" s="117"/>
      <c r="G621" s="2"/>
      <c r="H621" s="117"/>
      <c r="I621" s="117"/>
      <c r="J621" s="2"/>
      <c r="K621" s="117"/>
      <c r="L621" s="2"/>
      <c r="M621" s="118"/>
      <c r="N621" s="118"/>
      <c r="O621" s="118"/>
      <c r="P621" s="118"/>
      <c r="Q621" s="118"/>
      <c r="R621" s="118"/>
      <c r="S621" s="2"/>
      <c r="T621" s="2"/>
      <c r="U621" s="2"/>
      <c r="V621" s="2"/>
      <c r="W621" s="2"/>
      <c r="X621" s="2"/>
      <c r="Y621" s="2"/>
      <c r="Z621" s="2"/>
      <c r="AA621" s="2"/>
      <c r="AB621" s="2"/>
      <c r="AD621" s="120"/>
      <c r="AE621" s="120"/>
      <c r="AF621" s="120"/>
      <c r="AG621" s="120"/>
    </row>
    <row r="622" spans="2:33" ht="15.75" customHeight="1" x14ac:dyDescent="0.25">
      <c r="B622" s="115"/>
      <c r="C622" s="116"/>
      <c r="D622" s="115"/>
      <c r="E622" s="115"/>
      <c r="F622" s="117"/>
      <c r="G622" s="2"/>
      <c r="H622" s="117"/>
      <c r="I622" s="117"/>
      <c r="J622" s="2"/>
      <c r="K622" s="117"/>
      <c r="L622" s="2"/>
      <c r="M622" s="118"/>
      <c r="N622" s="118"/>
      <c r="O622" s="118"/>
      <c r="P622" s="118"/>
      <c r="Q622" s="118"/>
      <c r="R622" s="118"/>
      <c r="S622" s="2"/>
      <c r="T622" s="2"/>
      <c r="U622" s="2"/>
      <c r="V622" s="2"/>
      <c r="W622" s="2"/>
      <c r="X622" s="2"/>
      <c r="Y622" s="2"/>
      <c r="Z622" s="2"/>
      <c r="AA622" s="2"/>
      <c r="AB622" s="2"/>
      <c r="AD622" s="120"/>
      <c r="AE622" s="120"/>
      <c r="AF622" s="120"/>
      <c r="AG622" s="120"/>
    </row>
    <row r="623" spans="2:33" ht="15.75" customHeight="1" x14ac:dyDescent="0.25">
      <c r="B623" s="115"/>
      <c r="C623" s="116"/>
      <c r="D623" s="115"/>
      <c r="E623" s="115"/>
      <c r="F623" s="117"/>
      <c r="G623" s="2"/>
      <c r="H623" s="117"/>
      <c r="I623" s="117"/>
      <c r="J623" s="2"/>
      <c r="K623" s="117"/>
      <c r="L623" s="2"/>
      <c r="M623" s="118"/>
      <c r="N623" s="118"/>
      <c r="O623" s="118"/>
      <c r="P623" s="118"/>
      <c r="Q623" s="118"/>
      <c r="R623" s="118"/>
      <c r="S623" s="2"/>
      <c r="T623" s="2"/>
      <c r="U623" s="2"/>
      <c r="V623" s="2"/>
      <c r="W623" s="2"/>
      <c r="X623" s="2"/>
      <c r="Y623" s="2"/>
      <c r="Z623" s="2"/>
      <c r="AA623" s="2"/>
      <c r="AB623" s="2"/>
      <c r="AD623" s="120"/>
      <c r="AE623" s="120"/>
      <c r="AF623" s="120"/>
      <c r="AG623" s="120"/>
    </row>
    <row r="624" spans="2:33" ht="15.75" customHeight="1" x14ac:dyDescent="0.25">
      <c r="B624" s="115"/>
      <c r="C624" s="116"/>
      <c r="D624" s="115"/>
      <c r="E624" s="115"/>
      <c r="F624" s="117"/>
      <c r="G624" s="2"/>
      <c r="H624" s="117"/>
      <c r="I624" s="117"/>
      <c r="J624" s="2"/>
      <c r="K624" s="117"/>
      <c r="L624" s="2"/>
      <c r="M624" s="118"/>
      <c r="N624" s="118"/>
      <c r="O624" s="118"/>
      <c r="P624" s="118"/>
      <c r="Q624" s="118"/>
      <c r="R624" s="118"/>
      <c r="S624" s="2"/>
      <c r="T624" s="2"/>
      <c r="U624" s="2"/>
      <c r="V624" s="2"/>
      <c r="W624" s="2"/>
      <c r="X624" s="2"/>
      <c r="Y624" s="2"/>
      <c r="Z624" s="2"/>
      <c r="AA624" s="2"/>
      <c r="AB624" s="2"/>
      <c r="AD624" s="120"/>
      <c r="AE624" s="120"/>
      <c r="AF624" s="120"/>
      <c r="AG624" s="120"/>
    </row>
    <row r="625" spans="2:33" ht="15.75" customHeight="1" x14ac:dyDescent="0.25">
      <c r="B625" s="115"/>
      <c r="C625" s="116"/>
      <c r="D625" s="115"/>
      <c r="E625" s="115"/>
      <c r="F625" s="117"/>
      <c r="G625" s="2"/>
      <c r="H625" s="117"/>
      <c r="I625" s="117"/>
      <c r="J625" s="2"/>
      <c r="K625" s="117"/>
      <c r="L625" s="2"/>
      <c r="M625" s="118"/>
      <c r="N625" s="118"/>
      <c r="O625" s="118"/>
      <c r="P625" s="118"/>
      <c r="Q625" s="118"/>
      <c r="R625" s="118"/>
      <c r="S625" s="2"/>
      <c r="T625" s="2"/>
      <c r="U625" s="2"/>
      <c r="V625" s="2"/>
      <c r="W625" s="2"/>
      <c r="X625" s="2"/>
      <c r="Y625" s="2"/>
      <c r="Z625" s="2"/>
      <c r="AA625" s="2"/>
      <c r="AB625" s="2"/>
      <c r="AD625" s="120"/>
      <c r="AE625" s="120"/>
      <c r="AF625" s="120"/>
      <c r="AG625" s="120"/>
    </row>
    <row r="626" spans="2:33" ht="15.75" customHeight="1" x14ac:dyDescent="0.25">
      <c r="B626" s="115"/>
      <c r="C626" s="116"/>
      <c r="D626" s="115"/>
      <c r="E626" s="115"/>
      <c r="F626" s="117"/>
      <c r="G626" s="2"/>
      <c r="H626" s="117"/>
      <c r="I626" s="117"/>
      <c r="J626" s="2"/>
      <c r="K626" s="117"/>
      <c r="L626" s="2"/>
      <c r="M626" s="118"/>
      <c r="N626" s="118"/>
      <c r="O626" s="118"/>
      <c r="P626" s="118"/>
      <c r="Q626" s="118"/>
      <c r="R626" s="118"/>
      <c r="S626" s="2"/>
      <c r="T626" s="2"/>
      <c r="U626" s="2"/>
      <c r="V626" s="2"/>
      <c r="W626" s="2"/>
      <c r="X626" s="2"/>
      <c r="Y626" s="2"/>
      <c r="Z626" s="2"/>
      <c r="AA626" s="2"/>
      <c r="AB626" s="2"/>
      <c r="AD626" s="120"/>
      <c r="AE626" s="120"/>
      <c r="AF626" s="120"/>
      <c r="AG626" s="120"/>
    </row>
    <row r="627" spans="2:33" ht="15.75" customHeight="1" x14ac:dyDescent="0.25">
      <c r="B627" s="115"/>
      <c r="C627" s="116"/>
      <c r="D627" s="115"/>
      <c r="E627" s="115"/>
      <c r="F627" s="117"/>
      <c r="G627" s="2"/>
      <c r="H627" s="117"/>
      <c r="I627" s="117"/>
      <c r="J627" s="2"/>
      <c r="K627" s="117"/>
      <c r="L627" s="2"/>
      <c r="M627" s="118"/>
      <c r="N627" s="118"/>
      <c r="O627" s="118"/>
      <c r="P627" s="118"/>
      <c r="Q627" s="118"/>
      <c r="R627" s="118"/>
      <c r="S627" s="2"/>
      <c r="T627" s="2"/>
      <c r="U627" s="2"/>
      <c r="V627" s="2"/>
      <c r="W627" s="2"/>
      <c r="X627" s="2"/>
      <c r="Y627" s="2"/>
      <c r="Z627" s="2"/>
      <c r="AA627" s="2"/>
      <c r="AB627" s="2"/>
      <c r="AD627" s="120"/>
      <c r="AE627" s="120"/>
      <c r="AF627" s="120"/>
      <c r="AG627" s="120"/>
    </row>
    <row r="628" spans="2:33" ht="15.75" customHeight="1" x14ac:dyDescent="0.25">
      <c r="B628" s="115"/>
      <c r="C628" s="116"/>
      <c r="D628" s="115"/>
      <c r="E628" s="115"/>
      <c r="F628" s="117"/>
      <c r="G628" s="2"/>
      <c r="H628" s="117"/>
      <c r="I628" s="117"/>
      <c r="J628" s="2"/>
      <c r="K628" s="117"/>
      <c r="L628" s="2"/>
      <c r="M628" s="118"/>
      <c r="N628" s="118"/>
      <c r="O628" s="118"/>
      <c r="P628" s="118"/>
      <c r="Q628" s="118"/>
      <c r="R628" s="118"/>
      <c r="S628" s="2"/>
      <c r="T628" s="2"/>
      <c r="U628" s="2"/>
      <c r="V628" s="2"/>
      <c r="W628" s="2"/>
      <c r="X628" s="2"/>
      <c r="Y628" s="2"/>
      <c r="Z628" s="2"/>
      <c r="AA628" s="2"/>
      <c r="AB628" s="2"/>
      <c r="AD628" s="120"/>
      <c r="AE628" s="120"/>
      <c r="AF628" s="120"/>
      <c r="AG628" s="120"/>
    </row>
    <row r="629" spans="2:33" ht="15.75" customHeight="1" x14ac:dyDescent="0.25">
      <c r="B629" s="115"/>
      <c r="C629" s="116"/>
      <c r="D629" s="115"/>
      <c r="E629" s="115"/>
      <c r="F629" s="117"/>
      <c r="G629" s="2"/>
      <c r="H629" s="117"/>
      <c r="I629" s="117"/>
      <c r="J629" s="2"/>
      <c r="K629" s="117"/>
      <c r="L629" s="2"/>
      <c r="M629" s="118"/>
      <c r="N629" s="118"/>
      <c r="O629" s="118"/>
      <c r="P629" s="118"/>
      <c r="Q629" s="118"/>
      <c r="R629" s="118"/>
      <c r="S629" s="2"/>
      <c r="T629" s="2"/>
      <c r="U629" s="2"/>
      <c r="V629" s="2"/>
      <c r="W629" s="2"/>
      <c r="X629" s="2"/>
      <c r="Y629" s="2"/>
      <c r="Z629" s="2"/>
      <c r="AA629" s="2"/>
      <c r="AB629" s="2"/>
      <c r="AD629" s="120"/>
      <c r="AE629" s="120"/>
      <c r="AF629" s="120"/>
      <c r="AG629" s="120"/>
    </row>
    <row r="630" spans="2:33" ht="15.75" customHeight="1" x14ac:dyDescent="0.25">
      <c r="B630" s="115"/>
      <c r="C630" s="116"/>
      <c r="D630" s="115"/>
      <c r="E630" s="115"/>
      <c r="F630" s="117"/>
      <c r="G630" s="2"/>
      <c r="H630" s="117"/>
      <c r="I630" s="117"/>
      <c r="J630" s="2"/>
      <c r="K630" s="117"/>
      <c r="L630" s="2"/>
      <c r="M630" s="118"/>
      <c r="N630" s="118"/>
      <c r="O630" s="118"/>
      <c r="P630" s="118"/>
      <c r="Q630" s="118"/>
      <c r="R630" s="118"/>
      <c r="S630" s="2"/>
      <c r="T630" s="2"/>
      <c r="U630" s="2"/>
      <c r="V630" s="2"/>
      <c r="W630" s="2"/>
      <c r="X630" s="2"/>
      <c r="Y630" s="2"/>
      <c r="Z630" s="2"/>
      <c r="AA630" s="2"/>
      <c r="AB630" s="2"/>
      <c r="AD630" s="120"/>
      <c r="AE630" s="120"/>
      <c r="AF630" s="120"/>
      <c r="AG630" s="120"/>
    </row>
    <row r="631" spans="2:33" ht="15.75" customHeight="1" x14ac:dyDescent="0.25">
      <c r="B631" s="115"/>
      <c r="C631" s="116"/>
      <c r="D631" s="115"/>
      <c r="E631" s="115"/>
      <c r="F631" s="117"/>
      <c r="G631" s="2"/>
      <c r="H631" s="117"/>
      <c r="I631" s="117"/>
      <c r="J631" s="2"/>
      <c r="K631" s="117"/>
      <c r="L631" s="2"/>
      <c r="M631" s="118"/>
      <c r="N631" s="118"/>
      <c r="O631" s="118"/>
      <c r="P631" s="118"/>
      <c r="Q631" s="118"/>
      <c r="R631" s="118"/>
      <c r="S631" s="2"/>
      <c r="T631" s="2"/>
      <c r="U631" s="2"/>
      <c r="V631" s="2"/>
      <c r="W631" s="2"/>
      <c r="X631" s="2"/>
      <c r="Y631" s="2"/>
      <c r="Z631" s="2"/>
      <c r="AA631" s="2"/>
      <c r="AB631" s="2"/>
      <c r="AD631" s="120"/>
      <c r="AE631" s="120"/>
      <c r="AF631" s="120"/>
      <c r="AG631" s="120"/>
    </row>
    <row r="632" spans="2:33" ht="15.75" customHeight="1" x14ac:dyDescent="0.25">
      <c r="B632" s="115"/>
      <c r="C632" s="116"/>
      <c r="D632" s="115"/>
      <c r="E632" s="115"/>
      <c r="F632" s="117"/>
      <c r="G632" s="2"/>
      <c r="H632" s="117"/>
      <c r="I632" s="117"/>
      <c r="J632" s="2"/>
      <c r="K632" s="117"/>
      <c r="L632" s="2"/>
      <c r="M632" s="118"/>
      <c r="N632" s="118"/>
      <c r="O632" s="118"/>
      <c r="P632" s="118"/>
      <c r="Q632" s="118"/>
      <c r="R632" s="118"/>
      <c r="S632" s="2"/>
      <c r="T632" s="2"/>
      <c r="U632" s="2"/>
      <c r="V632" s="2"/>
      <c r="W632" s="2"/>
      <c r="X632" s="2"/>
      <c r="Y632" s="2"/>
      <c r="Z632" s="2"/>
      <c r="AA632" s="2"/>
      <c r="AB632" s="2"/>
      <c r="AD632" s="120"/>
      <c r="AE632" s="120"/>
      <c r="AF632" s="120"/>
      <c r="AG632" s="120"/>
    </row>
    <row r="633" spans="2:33" ht="15.75" customHeight="1" x14ac:dyDescent="0.25">
      <c r="B633" s="115"/>
      <c r="C633" s="116"/>
      <c r="D633" s="115"/>
      <c r="E633" s="115"/>
      <c r="F633" s="117"/>
      <c r="G633" s="2"/>
      <c r="H633" s="117"/>
      <c r="I633" s="117"/>
      <c r="J633" s="2"/>
      <c r="K633" s="117"/>
      <c r="L633" s="2"/>
      <c r="M633" s="118"/>
      <c r="N633" s="118"/>
      <c r="O633" s="118"/>
      <c r="P633" s="118"/>
      <c r="Q633" s="118"/>
      <c r="R633" s="118"/>
      <c r="S633" s="2"/>
      <c r="T633" s="2"/>
      <c r="U633" s="2"/>
      <c r="V633" s="2"/>
      <c r="W633" s="2"/>
      <c r="X633" s="2"/>
      <c r="Y633" s="2"/>
      <c r="Z633" s="2"/>
      <c r="AA633" s="2"/>
      <c r="AB633" s="2"/>
      <c r="AD633" s="120"/>
      <c r="AE633" s="120"/>
      <c r="AF633" s="120"/>
      <c r="AG633" s="120"/>
    </row>
    <row r="634" spans="2:33" ht="15.75" customHeight="1" x14ac:dyDescent="0.25">
      <c r="B634" s="115"/>
      <c r="C634" s="116"/>
      <c r="D634" s="115"/>
      <c r="E634" s="115"/>
      <c r="F634" s="117"/>
      <c r="G634" s="2"/>
      <c r="H634" s="117"/>
      <c r="I634" s="117"/>
      <c r="J634" s="2"/>
      <c r="K634" s="117"/>
      <c r="L634" s="2"/>
      <c r="M634" s="118"/>
      <c r="N634" s="118"/>
      <c r="O634" s="118"/>
      <c r="P634" s="118"/>
      <c r="Q634" s="118"/>
      <c r="R634" s="118"/>
      <c r="S634" s="2"/>
      <c r="T634" s="2"/>
      <c r="U634" s="2"/>
      <c r="V634" s="2"/>
      <c r="W634" s="2"/>
      <c r="X634" s="2"/>
      <c r="Y634" s="2"/>
      <c r="Z634" s="2"/>
      <c r="AA634" s="2"/>
      <c r="AB634" s="2"/>
      <c r="AD634" s="120"/>
      <c r="AE634" s="120"/>
      <c r="AF634" s="120"/>
      <c r="AG634" s="120"/>
    </row>
    <row r="635" spans="2:33" ht="15.75" customHeight="1" x14ac:dyDescent="0.25">
      <c r="B635" s="115"/>
      <c r="C635" s="116"/>
      <c r="D635" s="115"/>
      <c r="E635" s="115"/>
      <c r="F635" s="117"/>
      <c r="G635" s="2"/>
      <c r="H635" s="117"/>
      <c r="I635" s="117"/>
      <c r="J635" s="2"/>
      <c r="K635" s="117"/>
      <c r="L635" s="2"/>
      <c r="M635" s="118"/>
      <c r="N635" s="118"/>
      <c r="O635" s="118"/>
      <c r="P635" s="118"/>
      <c r="Q635" s="118"/>
      <c r="R635" s="118"/>
      <c r="S635" s="2"/>
      <c r="T635" s="2"/>
      <c r="U635" s="2"/>
      <c r="V635" s="2"/>
      <c r="W635" s="2"/>
      <c r="X635" s="2"/>
      <c r="Y635" s="2"/>
      <c r="Z635" s="2"/>
      <c r="AA635" s="2"/>
      <c r="AB635" s="2"/>
      <c r="AD635" s="120"/>
      <c r="AE635" s="120"/>
      <c r="AF635" s="120"/>
      <c r="AG635" s="120"/>
    </row>
    <row r="636" spans="2:33" ht="15.75" customHeight="1" x14ac:dyDescent="0.25">
      <c r="B636" s="115"/>
      <c r="C636" s="116"/>
      <c r="D636" s="115"/>
      <c r="E636" s="115"/>
      <c r="F636" s="117"/>
      <c r="G636" s="2"/>
      <c r="H636" s="117"/>
      <c r="I636" s="117"/>
      <c r="J636" s="2"/>
      <c r="K636" s="117"/>
      <c r="L636" s="2"/>
      <c r="M636" s="118"/>
      <c r="N636" s="118"/>
      <c r="O636" s="118"/>
      <c r="P636" s="118"/>
      <c r="Q636" s="118"/>
      <c r="R636" s="118"/>
      <c r="S636" s="2"/>
      <c r="T636" s="2"/>
      <c r="U636" s="2"/>
      <c r="V636" s="2"/>
      <c r="W636" s="2"/>
      <c r="X636" s="2"/>
      <c r="Y636" s="2"/>
      <c r="Z636" s="2"/>
      <c r="AA636" s="2"/>
      <c r="AB636" s="2"/>
      <c r="AD636" s="120"/>
      <c r="AE636" s="120"/>
      <c r="AF636" s="120"/>
      <c r="AG636" s="120"/>
    </row>
    <row r="637" spans="2:33" ht="15.75" customHeight="1" x14ac:dyDescent="0.25">
      <c r="B637" s="115"/>
      <c r="C637" s="116"/>
      <c r="D637" s="115"/>
      <c r="E637" s="115"/>
      <c r="F637" s="117"/>
      <c r="G637" s="2"/>
      <c r="H637" s="117"/>
      <c r="I637" s="117"/>
      <c r="J637" s="2"/>
      <c r="K637" s="117"/>
      <c r="L637" s="2"/>
      <c r="M637" s="118"/>
      <c r="N637" s="118"/>
      <c r="O637" s="118"/>
      <c r="P637" s="118"/>
      <c r="Q637" s="118"/>
      <c r="R637" s="118"/>
      <c r="S637" s="2"/>
      <c r="T637" s="2"/>
      <c r="U637" s="2"/>
      <c r="V637" s="2"/>
      <c r="W637" s="2"/>
      <c r="X637" s="2"/>
      <c r="Y637" s="2"/>
      <c r="Z637" s="2"/>
      <c r="AA637" s="2"/>
      <c r="AB637" s="2"/>
      <c r="AD637" s="120"/>
      <c r="AE637" s="120"/>
      <c r="AF637" s="120"/>
      <c r="AG637" s="120"/>
    </row>
    <row r="638" spans="2:33" ht="15.75" customHeight="1" x14ac:dyDescent="0.25">
      <c r="B638" s="115"/>
      <c r="C638" s="116"/>
      <c r="D638" s="115"/>
      <c r="E638" s="115"/>
      <c r="F638" s="117"/>
      <c r="G638" s="2"/>
      <c r="H638" s="117"/>
      <c r="I638" s="117"/>
      <c r="J638" s="2"/>
      <c r="K638" s="117"/>
      <c r="L638" s="2"/>
      <c r="M638" s="118"/>
      <c r="N638" s="118"/>
      <c r="O638" s="118"/>
      <c r="P638" s="118"/>
      <c r="Q638" s="118"/>
      <c r="R638" s="118"/>
      <c r="S638" s="2"/>
      <c r="T638" s="2"/>
      <c r="U638" s="2"/>
      <c r="V638" s="2"/>
      <c r="W638" s="2"/>
      <c r="X638" s="2"/>
      <c r="Y638" s="2"/>
      <c r="Z638" s="2"/>
      <c r="AA638" s="2"/>
      <c r="AB638" s="2"/>
      <c r="AD638" s="120"/>
      <c r="AE638" s="120"/>
      <c r="AF638" s="120"/>
      <c r="AG638" s="120"/>
    </row>
    <row r="639" spans="2:33" ht="15.75" customHeight="1" x14ac:dyDescent="0.25">
      <c r="B639" s="115"/>
      <c r="C639" s="116"/>
      <c r="D639" s="115"/>
      <c r="E639" s="115"/>
      <c r="F639" s="117"/>
      <c r="G639" s="2"/>
      <c r="H639" s="117"/>
      <c r="I639" s="117"/>
      <c r="J639" s="2"/>
      <c r="K639" s="117"/>
      <c r="L639" s="2"/>
      <c r="M639" s="118"/>
      <c r="N639" s="118"/>
      <c r="O639" s="118"/>
      <c r="P639" s="118"/>
      <c r="Q639" s="118"/>
      <c r="R639" s="118"/>
      <c r="S639" s="2"/>
      <c r="T639" s="2"/>
      <c r="U639" s="2"/>
      <c r="V639" s="2"/>
      <c r="W639" s="2"/>
      <c r="X639" s="2"/>
      <c r="Y639" s="2"/>
      <c r="Z639" s="2"/>
      <c r="AA639" s="2"/>
      <c r="AB639" s="2"/>
      <c r="AD639" s="120"/>
      <c r="AE639" s="120"/>
      <c r="AF639" s="120"/>
      <c r="AG639" s="120"/>
    </row>
    <row r="640" spans="2:33" ht="15.75" customHeight="1" x14ac:dyDescent="0.25">
      <c r="B640" s="115"/>
      <c r="C640" s="116"/>
      <c r="D640" s="115"/>
      <c r="E640" s="115"/>
      <c r="F640" s="117"/>
      <c r="G640" s="2"/>
      <c r="H640" s="117"/>
      <c r="I640" s="117"/>
      <c r="J640" s="2"/>
      <c r="K640" s="117"/>
      <c r="L640" s="2"/>
      <c r="M640" s="118"/>
      <c r="N640" s="118"/>
      <c r="O640" s="118"/>
      <c r="P640" s="118"/>
      <c r="Q640" s="118"/>
      <c r="R640" s="118"/>
      <c r="S640" s="2"/>
      <c r="T640" s="2"/>
      <c r="U640" s="2"/>
      <c r="V640" s="2"/>
      <c r="W640" s="2"/>
      <c r="X640" s="2"/>
      <c r="Y640" s="2"/>
      <c r="Z640" s="2"/>
      <c r="AA640" s="2"/>
      <c r="AB640" s="2"/>
      <c r="AD640" s="120"/>
      <c r="AE640" s="120"/>
      <c r="AF640" s="120"/>
      <c r="AG640" s="120"/>
    </row>
    <row r="641" spans="2:33" ht="15.75" customHeight="1" x14ac:dyDescent="0.25">
      <c r="B641" s="115"/>
      <c r="C641" s="116"/>
      <c r="D641" s="115"/>
      <c r="E641" s="115"/>
      <c r="F641" s="117"/>
      <c r="G641" s="2"/>
      <c r="H641" s="117"/>
      <c r="I641" s="117"/>
      <c r="J641" s="2"/>
      <c r="K641" s="117"/>
      <c r="L641" s="2"/>
      <c r="M641" s="118"/>
      <c r="N641" s="118"/>
      <c r="O641" s="118"/>
      <c r="P641" s="118"/>
      <c r="Q641" s="118"/>
      <c r="R641" s="118"/>
      <c r="S641" s="2"/>
      <c r="T641" s="2"/>
      <c r="U641" s="2"/>
      <c r="V641" s="2"/>
      <c r="W641" s="2"/>
      <c r="X641" s="2"/>
      <c r="Y641" s="2"/>
      <c r="Z641" s="2"/>
      <c r="AA641" s="2"/>
      <c r="AB641" s="2"/>
      <c r="AD641" s="120"/>
      <c r="AE641" s="120"/>
      <c r="AF641" s="120"/>
      <c r="AG641" s="120"/>
    </row>
    <row r="642" spans="2:33" ht="15.75" customHeight="1" x14ac:dyDescent="0.25">
      <c r="B642" s="115"/>
      <c r="C642" s="116"/>
      <c r="D642" s="115"/>
      <c r="E642" s="115"/>
      <c r="F642" s="117"/>
      <c r="G642" s="2"/>
      <c r="H642" s="117"/>
      <c r="I642" s="117"/>
      <c r="J642" s="2"/>
      <c r="K642" s="117"/>
      <c r="L642" s="2"/>
      <c r="M642" s="118"/>
      <c r="N642" s="118"/>
      <c r="O642" s="118"/>
      <c r="P642" s="118"/>
      <c r="Q642" s="118"/>
      <c r="R642" s="118"/>
      <c r="S642" s="2"/>
      <c r="T642" s="2"/>
      <c r="U642" s="2"/>
      <c r="V642" s="2"/>
      <c r="W642" s="2"/>
      <c r="X642" s="2"/>
      <c r="Y642" s="2"/>
      <c r="Z642" s="2"/>
      <c r="AA642" s="2"/>
      <c r="AB642" s="2"/>
      <c r="AD642" s="120"/>
      <c r="AE642" s="120"/>
      <c r="AF642" s="120"/>
      <c r="AG642" s="120"/>
    </row>
    <row r="643" spans="2:33" ht="15.75" customHeight="1" x14ac:dyDescent="0.25">
      <c r="B643" s="115"/>
      <c r="C643" s="116"/>
      <c r="D643" s="115"/>
      <c r="E643" s="115"/>
      <c r="F643" s="117"/>
      <c r="G643" s="2"/>
      <c r="H643" s="117"/>
      <c r="I643" s="117"/>
      <c r="J643" s="2"/>
      <c r="K643" s="117"/>
      <c r="L643" s="2"/>
      <c r="M643" s="118"/>
      <c r="N643" s="118"/>
      <c r="O643" s="118"/>
      <c r="P643" s="118"/>
      <c r="Q643" s="118"/>
      <c r="R643" s="118"/>
      <c r="S643" s="2"/>
      <c r="T643" s="2"/>
      <c r="U643" s="2"/>
      <c r="V643" s="2"/>
      <c r="W643" s="2"/>
      <c r="X643" s="2"/>
      <c r="Y643" s="2"/>
      <c r="Z643" s="2"/>
      <c r="AA643" s="2"/>
      <c r="AB643" s="2"/>
      <c r="AD643" s="120"/>
      <c r="AE643" s="120"/>
      <c r="AF643" s="120"/>
      <c r="AG643" s="120"/>
    </row>
    <row r="644" spans="2:33" ht="15.75" customHeight="1" x14ac:dyDescent="0.25">
      <c r="B644" s="115"/>
      <c r="C644" s="116"/>
      <c r="D644" s="115"/>
      <c r="E644" s="115"/>
      <c r="F644" s="117"/>
      <c r="G644" s="2"/>
      <c r="H644" s="117"/>
      <c r="I644" s="117"/>
      <c r="J644" s="2"/>
      <c r="K644" s="117"/>
      <c r="L644" s="2"/>
      <c r="M644" s="118"/>
      <c r="N644" s="118"/>
      <c r="O644" s="118"/>
      <c r="P644" s="118"/>
      <c r="Q644" s="118"/>
      <c r="R644" s="118"/>
      <c r="S644" s="2"/>
      <c r="T644" s="2"/>
      <c r="U644" s="2"/>
      <c r="V644" s="2"/>
      <c r="W644" s="2"/>
      <c r="X644" s="2"/>
      <c r="Y644" s="2"/>
      <c r="Z644" s="2"/>
      <c r="AA644" s="2"/>
      <c r="AB644" s="2"/>
      <c r="AD644" s="120"/>
      <c r="AE644" s="120"/>
      <c r="AF644" s="120"/>
      <c r="AG644" s="120"/>
    </row>
    <row r="645" spans="2:33" ht="15.75" customHeight="1" x14ac:dyDescent="0.25">
      <c r="B645" s="115"/>
      <c r="C645" s="116"/>
      <c r="D645" s="115"/>
      <c r="E645" s="115"/>
      <c r="F645" s="117"/>
      <c r="G645" s="2"/>
      <c r="H645" s="117"/>
      <c r="I645" s="117"/>
      <c r="J645" s="2"/>
      <c r="K645" s="117"/>
      <c r="L645" s="2"/>
      <c r="M645" s="118"/>
      <c r="N645" s="118"/>
      <c r="O645" s="118"/>
      <c r="P645" s="118"/>
      <c r="Q645" s="118"/>
      <c r="R645" s="118"/>
      <c r="S645" s="2"/>
      <c r="T645" s="2"/>
      <c r="U645" s="2"/>
      <c r="V645" s="2"/>
      <c r="W645" s="2"/>
      <c r="X645" s="2"/>
      <c r="Y645" s="2"/>
      <c r="Z645" s="2"/>
      <c r="AA645" s="2"/>
      <c r="AB645" s="2"/>
      <c r="AD645" s="120"/>
      <c r="AE645" s="120"/>
      <c r="AF645" s="120"/>
      <c r="AG645" s="120"/>
    </row>
    <row r="646" spans="2:33" ht="15.75" customHeight="1" x14ac:dyDescent="0.25">
      <c r="B646" s="115"/>
      <c r="C646" s="116"/>
      <c r="D646" s="115"/>
      <c r="E646" s="115"/>
      <c r="F646" s="117"/>
      <c r="G646" s="2"/>
      <c r="H646" s="117"/>
      <c r="I646" s="117"/>
      <c r="J646" s="2"/>
      <c r="K646" s="117"/>
      <c r="L646" s="2"/>
      <c r="M646" s="118"/>
      <c r="N646" s="118"/>
      <c r="O646" s="118"/>
      <c r="P646" s="118"/>
      <c r="Q646" s="118"/>
      <c r="R646" s="118"/>
      <c r="S646" s="2"/>
      <c r="T646" s="2"/>
      <c r="U646" s="2"/>
      <c r="V646" s="2"/>
      <c r="W646" s="2"/>
      <c r="X646" s="2"/>
      <c r="Y646" s="2"/>
      <c r="Z646" s="2"/>
      <c r="AA646" s="2"/>
      <c r="AB646" s="2"/>
      <c r="AD646" s="120"/>
      <c r="AE646" s="120"/>
      <c r="AF646" s="120"/>
      <c r="AG646" s="120"/>
    </row>
    <row r="647" spans="2:33" ht="15.75" customHeight="1" x14ac:dyDescent="0.25">
      <c r="B647" s="115"/>
      <c r="C647" s="116"/>
      <c r="D647" s="115"/>
      <c r="E647" s="115"/>
      <c r="F647" s="117"/>
      <c r="G647" s="2"/>
      <c r="H647" s="117"/>
      <c r="I647" s="117"/>
      <c r="J647" s="2"/>
      <c r="K647" s="117"/>
      <c r="L647" s="2"/>
      <c r="M647" s="118"/>
      <c r="N647" s="118"/>
      <c r="O647" s="118"/>
      <c r="P647" s="118"/>
      <c r="Q647" s="118"/>
      <c r="R647" s="118"/>
      <c r="S647" s="2"/>
      <c r="T647" s="2"/>
      <c r="U647" s="2"/>
      <c r="V647" s="2"/>
      <c r="W647" s="2"/>
      <c r="X647" s="2"/>
      <c r="Y647" s="2"/>
      <c r="Z647" s="2"/>
      <c r="AA647" s="2"/>
      <c r="AB647" s="2"/>
      <c r="AD647" s="120"/>
      <c r="AE647" s="120"/>
      <c r="AF647" s="120"/>
      <c r="AG647" s="120"/>
    </row>
    <row r="648" spans="2:33" ht="15.75" customHeight="1" x14ac:dyDescent="0.25">
      <c r="B648" s="115"/>
      <c r="C648" s="116"/>
      <c r="D648" s="115"/>
      <c r="E648" s="115"/>
      <c r="F648" s="117"/>
      <c r="G648" s="2"/>
      <c r="H648" s="117"/>
      <c r="I648" s="117"/>
      <c r="J648" s="2"/>
      <c r="K648" s="117"/>
      <c r="L648" s="2"/>
      <c r="M648" s="118"/>
      <c r="N648" s="118"/>
      <c r="O648" s="118"/>
      <c r="P648" s="118"/>
      <c r="Q648" s="118"/>
      <c r="R648" s="118"/>
      <c r="S648" s="2"/>
      <c r="T648" s="2"/>
      <c r="U648" s="2"/>
      <c r="V648" s="2"/>
      <c r="W648" s="2"/>
      <c r="X648" s="2"/>
      <c r="Y648" s="2"/>
      <c r="Z648" s="2"/>
      <c r="AA648" s="2"/>
      <c r="AB648" s="2"/>
      <c r="AD648" s="120"/>
      <c r="AE648" s="120"/>
      <c r="AF648" s="120"/>
      <c r="AG648" s="120"/>
    </row>
    <row r="649" spans="2:33" ht="15.75" customHeight="1" x14ac:dyDescent="0.25">
      <c r="B649" s="115"/>
      <c r="C649" s="116"/>
      <c r="D649" s="115"/>
      <c r="E649" s="115"/>
      <c r="F649" s="117"/>
      <c r="G649" s="2"/>
      <c r="H649" s="117"/>
      <c r="I649" s="117"/>
      <c r="J649" s="2"/>
      <c r="K649" s="117"/>
      <c r="L649" s="2"/>
      <c r="M649" s="118"/>
      <c r="N649" s="118"/>
      <c r="O649" s="118"/>
      <c r="P649" s="118"/>
      <c r="Q649" s="118"/>
      <c r="R649" s="118"/>
      <c r="S649" s="2"/>
      <c r="T649" s="2"/>
      <c r="U649" s="2"/>
      <c r="V649" s="2"/>
      <c r="W649" s="2"/>
      <c r="X649" s="2"/>
      <c r="Y649" s="2"/>
      <c r="Z649" s="2"/>
      <c r="AA649" s="2"/>
      <c r="AB649" s="2"/>
      <c r="AD649" s="120"/>
      <c r="AE649" s="120"/>
      <c r="AF649" s="120"/>
      <c r="AG649" s="120"/>
    </row>
    <row r="650" spans="2:33" ht="15.75" customHeight="1" x14ac:dyDescent="0.25">
      <c r="B650" s="115"/>
      <c r="C650" s="116"/>
      <c r="D650" s="115"/>
      <c r="E650" s="115"/>
      <c r="F650" s="117"/>
      <c r="G650" s="2"/>
      <c r="H650" s="117"/>
      <c r="I650" s="117"/>
      <c r="J650" s="2"/>
      <c r="K650" s="117"/>
      <c r="L650" s="2"/>
      <c r="M650" s="118"/>
      <c r="N650" s="118"/>
      <c r="O650" s="118"/>
      <c r="P650" s="118"/>
      <c r="Q650" s="118"/>
      <c r="R650" s="118"/>
      <c r="S650" s="2"/>
      <c r="T650" s="2"/>
      <c r="U650" s="2"/>
      <c r="V650" s="2"/>
      <c r="W650" s="2"/>
      <c r="X650" s="2"/>
      <c r="Y650" s="2"/>
      <c r="Z650" s="2"/>
      <c r="AA650" s="2"/>
      <c r="AB650" s="2"/>
      <c r="AD650" s="120"/>
      <c r="AE650" s="120"/>
      <c r="AF650" s="120"/>
      <c r="AG650" s="120"/>
    </row>
    <row r="651" spans="2:33" ht="15.75" customHeight="1" x14ac:dyDescent="0.25">
      <c r="B651" s="115"/>
      <c r="C651" s="116"/>
      <c r="D651" s="115"/>
      <c r="E651" s="115"/>
      <c r="F651" s="117"/>
      <c r="G651" s="2"/>
      <c r="H651" s="117"/>
      <c r="I651" s="117"/>
      <c r="J651" s="2"/>
      <c r="K651" s="117"/>
      <c r="L651" s="2"/>
      <c r="M651" s="118"/>
      <c r="N651" s="118"/>
      <c r="O651" s="118"/>
      <c r="P651" s="118"/>
      <c r="Q651" s="118"/>
      <c r="R651" s="118"/>
      <c r="S651" s="2"/>
      <c r="T651" s="2"/>
      <c r="U651" s="2"/>
      <c r="V651" s="2"/>
      <c r="W651" s="2"/>
      <c r="X651" s="2"/>
      <c r="Y651" s="2"/>
      <c r="Z651" s="2"/>
      <c r="AA651" s="2"/>
      <c r="AB651" s="2"/>
      <c r="AD651" s="120"/>
      <c r="AE651" s="120"/>
      <c r="AF651" s="120"/>
      <c r="AG651" s="120"/>
    </row>
    <row r="652" spans="2:33" ht="15.75" customHeight="1" x14ac:dyDescent="0.25">
      <c r="B652" s="115"/>
      <c r="C652" s="116"/>
      <c r="D652" s="115"/>
      <c r="E652" s="115"/>
      <c r="F652" s="117"/>
      <c r="G652" s="2"/>
      <c r="H652" s="117"/>
      <c r="I652" s="117"/>
      <c r="J652" s="2"/>
      <c r="K652" s="117"/>
      <c r="L652" s="2"/>
      <c r="M652" s="118"/>
      <c r="N652" s="118"/>
      <c r="O652" s="118"/>
      <c r="P652" s="118"/>
      <c r="Q652" s="118"/>
      <c r="R652" s="118"/>
      <c r="S652" s="2"/>
      <c r="T652" s="2"/>
      <c r="U652" s="2"/>
      <c r="V652" s="2"/>
      <c r="W652" s="2"/>
      <c r="X652" s="2"/>
      <c r="Y652" s="2"/>
      <c r="Z652" s="2"/>
      <c r="AA652" s="2"/>
      <c r="AB652" s="2"/>
      <c r="AD652" s="120"/>
      <c r="AE652" s="120"/>
      <c r="AF652" s="120"/>
      <c r="AG652" s="120"/>
    </row>
    <row r="653" spans="2:33" ht="15.75" customHeight="1" x14ac:dyDescent="0.25">
      <c r="B653" s="115"/>
      <c r="C653" s="116"/>
      <c r="D653" s="115"/>
      <c r="E653" s="115"/>
      <c r="F653" s="117"/>
      <c r="G653" s="2"/>
      <c r="H653" s="117"/>
      <c r="I653" s="117"/>
      <c r="J653" s="2"/>
      <c r="K653" s="117"/>
      <c r="L653" s="2"/>
      <c r="M653" s="118"/>
      <c r="N653" s="118"/>
      <c r="O653" s="118"/>
      <c r="P653" s="118"/>
      <c r="Q653" s="118"/>
      <c r="R653" s="118"/>
      <c r="S653" s="2"/>
      <c r="T653" s="2"/>
      <c r="U653" s="2"/>
      <c r="V653" s="2"/>
      <c r="W653" s="2"/>
      <c r="X653" s="2"/>
      <c r="Y653" s="2"/>
      <c r="Z653" s="2"/>
      <c r="AA653" s="2"/>
      <c r="AB653" s="2"/>
      <c r="AD653" s="120"/>
      <c r="AE653" s="120"/>
      <c r="AF653" s="120"/>
      <c r="AG653" s="120"/>
    </row>
    <row r="654" spans="2:33" ht="15.75" customHeight="1" x14ac:dyDescent="0.25">
      <c r="B654" s="115"/>
      <c r="C654" s="116"/>
      <c r="D654" s="115"/>
      <c r="E654" s="115"/>
      <c r="F654" s="117"/>
      <c r="G654" s="2"/>
      <c r="H654" s="117"/>
      <c r="I654" s="117"/>
      <c r="J654" s="2"/>
      <c r="K654" s="117"/>
      <c r="L654" s="2"/>
      <c r="M654" s="118"/>
      <c r="N654" s="118"/>
      <c r="O654" s="118"/>
      <c r="P654" s="118"/>
      <c r="Q654" s="118"/>
      <c r="R654" s="118"/>
      <c r="S654" s="2"/>
      <c r="T654" s="2"/>
      <c r="U654" s="2"/>
      <c r="V654" s="2"/>
      <c r="W654" s="2"/>
      <c r="X654" s="2"/>
      <c r="Y654" s="2"/>
      <c r="Z654" s="2"/>
      <c r="AA654" s="2"/>
      <c r="AB654" s="2"/>
      <c r="AD654" s="120"/>
      <c r="AE654" s="120"/>
      <c r="AF654" s="120"/>
      <c r="AG654" s="120"/>
    </row>
    <row r="655" spans="2:33" ht="15.75" customHeight="1" x14ac:dyDescent="0.25">
      <c r="B655" s="115"/>
      <c r="C655" s="116"/>
      <c r="D655" s="115"/>
      <c r="E655" s="115"/>
      <c r="F655" s="117"/>
      <c r="G655" s="2"/>
      <c r="H655" s="117"/>
      <c r="I655" s="117"/>
      <c r="J655" s="2"/>
      <c r="K655" s="117"/>
      <c r="L655" s="2"/>
      <c r="M655" s="118"/>
      <c r="N655" s="118"/>
      <c r="O655" s="118"/>
      <c r="P655" s="118"/>
      <c r="Q655" s="118"/>
      <c r="R655" s="118"/>
      <c r="S655" s="2"/>
      <c r="T655" s="2"/>
      <c r="U655" s="2"/>
      <c r="V655" s="2"/>
      <c r="W655" s="2"/>
      <c r="X655" s="2"/>
      <c r="Y655" s="2"/>
      <c r="Z655" s="2"/>
      <c r="AA655" s="2"/>
      <c r="AB655" s="2"/>
      <c r="AD655" s="120"/>
      <c r="AE655" s="120"/>
      <c r="AF655" s="120"/>
      <c r="AG655" s="120"/>
    </row>
    <row r="656" spans="2:33" ht="15.75" customHeight="1" x14ac:dyDescent="0.25">
      <c r="B656" s="115"/>
      <c r="C656" s="116"/>
      <c r="D656" s="115"/>
      <c r="E656" s="115"/>
      <c r="F656" s="117"/>
      <c r="G656" s="2"/>
      <c r="H656" s="117"/>
      <c r="I656" s="117"/>
      <c r="J656" s="2"/>
      <c r="K656" s="117"/>
      <c r="L656" s="2"/>
      <c r="M656" s="118"/>
      <c r="N656" s="118"/>
      <c r="O656" s="118"/>
      <c r="P656" s="118"/>
      <c r="Q656" s="118"/>
      <c r="R656" s="118"/>
      <c r="S656" s="2"/>
      <c r="T656" s="2"/>
      <c r="U656" s="2"/>
      <c r="V656" s="2"/>
      <c r="W656" s="2"/>
      <c r="X656" s="2"/>
      <c r="Y656" s="2"/>
      <c r="Z656" s="2"/>
      <c r="AA656" s="2"/>
      <c r="AB656" s="2"/>
      <c r="AD656" s="120"/>
      <c r="AE656" s="120"/>
      <c r="AF656" s="120"/>
      <c r="AG656" s="120"/>
    </row>
    <row r="657" spans="2:33" ht="15.75" customHeight="1" x14ac:dyDescent="0.25">
      <c r="B657" s="115"/>
      <c r="C657" s="116"/>
      <c r="D657" s="115"/>
      <c r="E657" s="115"/>
      <c r="F657" s="117"/>
      <c r="G657" s="2"/>
      <c r="H657" s="117"/>
      <c r="I657" s="117"/>
      <c r="J657" s="2"/>
      <c r="K657" s="117"/>
      <c r="L657" s="2"/>
      <c r="M657" s="118"/>
      <c r="N657" s="118"/>
      <c r="O657" s="118"/>
      <c r="P657" s="118"/>
      <c r="Q657" s="118"/>
      <c r="R657" s="118"/>
      <c r="S657" s="2"/>
      <c r="T657" s="2"/>
      <c r="U657" s="2"/>
      <c r="V657" s="2"/>
      <c r="W657" s="2"/>
      <c r="X657" s="2"/>
      <c r="Y657" s="2"/>
      <c r="Z657" s="2"/>
      <c r="AA657" s="2"/>
      <c r="AB657" s="2"/>
      <c r="AD657" s="120"/>
      <c r="AE657" s="120"/>
      <c r="AF657" s="120"/>
      <c r="AG657" s="120"/>
    </row>
    <row r="658" spans="2:33" ht="15.75" customHeight="1" x14ac:dyDescent="0.25">
      <c r="B658" s="115"/>
      <c r="C658" s="116"/>
      <c r="D658" s="115"/>
      <c r="E658" s="115"/>
      <c r="F658" s="117"/>
      <c r="G658" s="2"/>
      <c r="H658" s="117"/>
      <c r="I658" s="117"/>
      <c r="J658" s="2"/>
      <c r="K658" s="117"/>
      <c r="L658" s="2"/>
      <c r="M658" s="118"/>
      <c r="N658" s="118"/>
      <c r="O658" s="118"/>
      <c r="P658" s="118"/>
      <c r="Q658" s="118"/>
      <c r="R658" s="118"/>
      <c r="S658" s="2"/>
      <c r="T658" s="2"/>
      <c r="U658" s="2"/>
      <c r="V658" s="2"/>
      <c r="W658" s="2"/>
      <c r="X658" s="2"/>
      <c r="Y658" s="2"/>
      <c r="Z658" s="2"/>
      <c r="AA658" s="2"/>
      <c r="AB658" s="2"/>
      <c r="AD658" s="120"/>
      <c r="AE658" s="120"/>
      <c r="AF658" s="120"/>
      <c r="AG658" s="120"/>
    </row>
    <row r="659" spans="2:33" ht="15.75" customHeight="1" x14ac:dyDescent="0.25">
      <c r="B659" s="115"/>
      <c r="C659" s="116"/>
      <c r="D659" s="115"/>
      <c r="E659" s="115"/>
      <c r="F659" s="117"/>
      <c r="G659" s="2"/>
      <c r="H659" s="117"/>
      <c r="I659" s="117"/>
      <c r="J659" s="2"/>
      <c r="K659" s="117"/>
      <c r="L659" s="2"/>
      <c r="M659" s="118"/>
      <c r="N659" s="118"/>
      <c r="O659" s="118"/>
      <c r="P659" s="118"/>
      <c r="Q659" s="118"/>
      <c r="R659" s="118"/>
      <c r="S659" s="2"/>
      <c r="T659" s="2"/>
      <c r="U659" s="2"/>
      <c r="V659" s="2"/>
      <c r="W659" s="2"/>
      <c r="X659" s="2"/>
      <c r="Y659" s="2"/>
      <c r="Z659" s="2"/>
      <c r="AA659" s="2"/>
      <c r="AB659" s="2"/>
      <c r="AD659" s="120"/>
      <c r="AE659" s="120"/>
      <c r="AF659" s="120"/>
      <c r="AG659" s="120"/>
    </row>
    <row r="660" spans="2:33" ht="15.75" customHeight="1" x14ac:dyDescent="0.25">
      <c r="B660" s="115"/>
      <c r="C660" s="116"/>
      <c r="D660" s="115"/>
      <c r="E660" s="115"/>
      <c r="F660" s="117"/>
      <c r="G660" s="2"/>
      <c r="H660" s="117"/>
      <c r="I660" s="117"/>
      <c r="J660" s="2"/>
      <c r="K660" s="117"/>
      <c r="L660" s="2"/>
      <c r="M660" s="118"/>
      <c r="N660" s="118"/>
      <c r="O660" s="118"/>
      <c r="P660" s="118"/>
      <c r="Q660" s="118"/>
      <c r="R660" s="118"/>
      <c r="S660" s="2"/>
      <c r="T660" s="2"/>
      <c r="U660" s="2"/>
      <c r="V660" s="2"/>
      <c r="W660" s="2"/>
      <c r="X660" s="2"/>
      <c r="Y660" s="2"/>
      <c r="Z660" s="2"/>
      <c r="AA660" s="2"/>
      <c r="AB660" s="2"/>
      <c r="AD660" s="120"/>
      <c r="AE660" s="120"/>
      <c r="AF660" s="120"/>
      <c r="AG660" s="120"/>
    </row>
    <row r="661" spans="2:33" ht="15.75" customHeight="1" x14ac:dyDescent="0.25">
      <c r="B661" s="115"/>
      <c r="C661" s="116"/>
      <c r="D661" s="115"/>
      <c r="E661" s="115"/>
      <c r="F661" s="117"/>
      <c r="G661" s="2"/>
      <c r="H661" s="117"/>
      <c r="I661" s="117"/>
      <c r="J661" s="2"/>
      <c r="K661" s="117"/>
      <c r="L661" s="2"/>
      <c r="M661" s="118"/>
      <c r="N661" s="118"/>
      <c r="O661" s="118"/>
      <c r="P661" s="118"/>
      <c r="Q661" s="118"/>
      <c r="R661" s="118"/>
      <c r="S661" s="2"/>
      <c r="T661" s="2"/>
      <c r="U661" s="2"/>
      <c r="V661" s="2"/>
      <c r="W661" s="2"/>
      <c r="X661" s="2"/>
      <c r="Y661" s="2"/>
      <c r="Z661" s="2"/>
      <c r="AA661" s="2"/>
      <c r="AB661" s="2"/>
      <c r="AD661" s="120"/>
      <c r="AE661" s="120"/>
      <c r="AF661" s="120"/>
      <c r="AG661" s="120"/>
    </row>
    <row r="662" spans="2:33" ht="15.75" customHeight="1" x14ac:dyDescent="0.25">
      <c r="B662" s="115"/>
      <c r="C662" s="116"/>
      <c r="D662" s="115"/>
      <c r="E662" s="115"/>
      <c r="F662" s="117"/>
      <c r="G662" s="2"/>
      <c r="H662" s="117"/>
      <c r="I662" s="117"/>
      <c r="J662" s="2"/>
      <c r="K662" s="117"/>
      <c r="L662" s="2"/>
      <c r="M662" s="118"/>
      <c r="N662" s="118"/>
      <c r="O662" s="118"/>
      <c r="P662" s="118"/>
      <c r="Q662" s="118"/>
      <c r="R662" s="118"/>
      <c r="S662" s="2"/>
      <c r="T662" s="2"/>
      <c r="U662" s="2"/>
      <c r="V662" s="2"/>
      <c r="W662" s="2"/>
      <c r="X662" s="2"/>
      <c r="Y662" s="2"/>
      <c r="Z662" s="2"/>
      <c r="AA662" s="2"/>
      <c r="AB662" s="2"/>
      <c r="AD662" s="120"/>
      <c r="AE662" s="120"/>
      <c r="AF662" s="120"/>
      <c r="AG662" s="120"/>
    </row>
    <row r="663" spans="2:33" ht="15.75" customHeight="1" x14ac:dyDescent="0.25">
      <c r="B663" s="115"/>
      <c r="C663" s="116"/>
      <c r="D663" s="115"/>
      <c r="E663" s="115"/>
      <c r="F663" s="117"/>
      <c r="G663" s="2"/>
      <c r="H663" s="117"/>
      <c r="I663" s="117"/>
      <c r="J663" s="2"/>
      <c r="K663" s="117"/>
      <c r="L663" s="2"/>
      <c r="M663" s="118"/>
      <c r="N663" s="118"/>
      <c r="O663" s="118"/>
      <c r="P663" s="118"/>
      <c r="Q663" s="118"/>
      <c r="R663" s="118"/>
      <c r="S663" s="2"/>
      <c r="T663" s="2"/>
      <c r="U663" s="2"/>
      <c r="V663" s="2"/>
      <c r="W663" s="2"/>
      <c r="X663" s="2"/>
      <c r="Y663" s="2"/>
      <c r="Z663" s="2"/>
      <c r="AA663" s="2"/>
      <c r="AB663" s="2"/>
      <c r="AD663" s="120"/>
      <c r="AE663" s="120"/>
      <c r="AF663" s="120"/>
      <c r="AG663" s="120"/>
    </row>
    <row r="664" spans="2:33" ht="15.75" customHeight="1" x14ac:dyDescent="0.25">
      <c r="B664" s="115"/>
      <c r="C664" s="116"/>
      <c r="D664" s="115"/>
      <c r="E664" s="115"/>
      <c r="F664" s="117"/>
      <c r="G664" s="2"/>
      <c r="H664" s="117"/>
      <c r="I664" s="117"/>
      <c r="J664" s="2"/>
      <c r="K664" s="117"/>
      <c r="L664" s="2"/>
      <c r="M664" s="118"/>
      <c r="N664" s="118"/>
      <c r="O664" s="118"/>
      <c r="P664" s="118"/>
      <c r="Q664" s="118"/>
      <c r="R664" s="118"/>
      <c r="S664" s="2"/>
      <c r="T664" s="2"/>
      <c r="U664" s="2"/>
      <c r="V664" s="2"/>
      <c r="W664" s="2"/>
      <c r="X664" s="2"/>
      <c r="Y664" s="2"/>
      <c r="Z664" s="2"/>
      <c r="AA664" s="2"/>
      <c r="AB664" s="2"/>
      <c r="AD664" s="120"/>
      <c r="AE664" s="120"/>
      <c r="AF664" s="120"/>
      <c r="AG664" s="120"/>
    </row>
    <row r="665" spans="2:33" ht="15.75" customHeight="1" x14ac:dyDescent="0.25">
      <c r="B665" s="115"/>
      <c r="C665" s="116"/>
      <c r="D665" s="115"/>
      <c r="E665" s="115"/>
      <c r="F665" s="117"/>
      <c r="G665" s="2"/>
      <c r="H665" s="117"/>
      <c r="I665" s="117"/>
      <c r="J665" s="2"/>
      <c r="K665" s="117"/>
      <c r="L665" s="2"/>
      <c r="M665" s="118"/>
      <c r="N665" s="118"/>
      <c r="O665" s="118"/>
      <c r="P665" s="118"/>
      <c r="Q665" s="118"/>
      <c r="R665" s="118"/>
      <c r="S665" s="2"/>
      <c r="T665" s="2"/>
      <c r="U665" s="2"/>
      <c r="V665" s="2"/>
      <c r="W665" s="2"/>
      <c r="X665" s="2"/>
      <c r="Y665" s="2"/>
      <c r="Z665" s="2"/>
      <c r="AA665" s="2"/>
      <c r="AB665" s="2"/>
      <c r="AD665" s="120"/>
      <c r="AE665" s="120"/>
      <c r="AF665" s="120"/>
      <c r="AG665" s="120"/>
    </row>
    <row r="666" spans="2:33" ht="15.75" customHeight="1" x14ac:dyDescent="0.25">
      <c r="B666" s="115"/>
      <c r="C666" s="116"/>
      <c r="D666" s="115"/>
      <c r="E666" s="115"/>
      <c r="F666" s="117"/>
      <c r="G666" s="2"/>
      <c r="H666" s="117"/>
      <c r="I666" s="117"/>
      <c r="J666" s="2"/>
      <c r="K666" s="117"/>
      <c r="L666" s="2"/>
      <c r="M666" s="118"/>
      <c r="N666" s="118"/>
      <c r="O666" s="118"/>
      <c r="P666" s="118"/>
      <c r="Q666" s="118"/>
      <c r="R666" s="118"/>
      <c r="S666" s="2"/>
      <c r="T666" s="2"/>
      <c r="U666" s="2"/>
      <c r="V666" s="2"/>
      <c r="W666" s="2"/>
      <c r="X666" s="2"/>
      <c r="Y666" s="2"/>
      <c r="Z666" s="2"/>
      <c r="AA666" s="2"/>
      <c r="AB666" s="2"/>
      <c r="AD666" s="120"/>
      <c r="AE666" s="120"/>
      <c r="AF666" s="120"/>
      <c r="AG666" s="120"/>
    </row>
    <row r="667" spans="2:33" ht="15.75" customHeight="1" x14ac:dyDescent="0.25">
      <c r="B667" s="115"/>
      <c r="C667" s="116"/>
      <c r="D667" s="115"/>
      <c r="E667" s="115"/>
      <c r="F667" s="117"/>
      <c r="G667" s="2"/>
      <c r="H667" s="117"/>
      <c r="I667" s="117"/>
      <c r="J667" s="2"/>
      <c r="K667" s="117"/>
      <c r="L667" s="2"/>
      <c r="M667" s="118"/>
      <c r="N667" s="118"/>
      <c r="O667" s="118"/>
      <c r="P667" s="118"/>
      <c r="Q667" s="118"/>
      <c r="R667" s="118"/>
      <c r="S667" s="2"/>
      <c r="T667" s="2"/>
      <c r="U667" s="2"/>
      <c r="V667" s="2"/>
      <c r="W667" s="2"/>
      <c r="X667" s="2"/>
      <c r="Y667" s="2"/>
      <c r="Z667" s="2"/>
      <c r="AA667" s="2"/>
      <c r="AB667" s="2"/>
      <c r="AD667" s="120"/>
      <c r="AE667" s="120"/>
      <c r="AF667" s="120"/>
      <c r="AG667" s="120"/>
    </row>
    <row r="668" spans="2:33" ht="15.75" customHeight="1" x14ac:dyDescent="0.25">
      <c r="B668" s="115"/>
      <c r="C668" s="116"/>
      <c r="D668" s="115"/>
      <c r="E668" s="115"/>
      <c r="F668" s="117"/>
      <c r="G668" s="2"/>
      <c r="H668" s="117"/>
      <c r="I668" s="117"/>
      <c r="J668" s="2"/>
      <c r="K668" s="117"/>
      <c r="L668" s="2"/>
      <c r="M668" s="118"/>
      <c r="N668" s="118"/>
      <c r="O668" s="118"/>
      <c r="P668" s="118"/>
      <c r="Q668" s="118"/>
      <c r="R668" s="118"/>
      <c r="S668" s="2"/>
      <c r="T668" s="2"/>
      <c r="U668" s="2"/>
      <c r="V668" s="2"/>
      <c r="W668" s="2"/>
      <c r="X668" s="2"/>
      <c r="Y668" s="2"/>
      <c r="Z668" s="2"/>
      <c r="AA668" s="2"/>
      <c r="AB668" s="2"/>
      <c r="AD668" s="120"/>
      <c r="AE668" s="120"/>
      <c r="AF668" s="120"/>
      <c r="AG668" s="120"/>
    </row>
    <row r="669" spans="2:33" ht="15.75" customHeight="1" x14ac:dyDescent="0.25">
      <c r="B669" s="115"/>
      <c r="C669" s="116"/>
      <c r="D669" s="115"/>
      <c r="E669" s="115"/>
      <c r="F669" s="117"/>
      <c r="G669" s="2"/>
      <c r="H669" s="117"/>
      <c r="I669" s="117"/>
      <c r="J669" s="2"/>
      <c r="K669" s="117"/>
      <c r="L669" s="2"/>
      <c r="M669" s="118"/>
      <c r="N669" s="118"/>
      <c r="O669" s="118"/>
      <c r="P669" s="118"/>
      <c r="Q669" s="118"/>
      <c r="R669" s="118"/>
      <c r="S669" s="2"/>
      <c r="T669" s="2"/>
      <c r="U669" s="2"/>
      <c r="V669" s="2"/>
      <c r="W669" s="2"/>
      <c r="X669" s="2"/>
      <c r="Y669" s="2"/>
      <c r="Z669" s="2"/>
      <c r="AA669" s="2"/>
      <c r="AB669" s="2"/>
      <c r="AD669" s="120"/>
      <c r="AE669" s="120"/>
      <c r="AF669" s="120"/>
      <c r="AG669" s="120"/>
    </row>
    <row r="670" spans="2:33" ht="15.75" customHeight="1" x14ac:dyDescent="0.25">
      <c r="B670" s="115"/>
      <c r="C670" s="116"/>
      <c r="D670" s="115"/>
      <c r="E670" s="115"/>
      <c r="F670" s="117"/>
      <c r="G670" s="2"/>
      <c r="H670" s="117"/>
      <c r="I670" s="117"/>
      <c r="J670" s="2"/>
      <c r="K670" s="117"/>
      <c r="L670" s="2"/>
      <c r="M670" s="118"/>
      <c r="N670" s="118"/>
      <c r="O670" s="118"/>
      <c r="P670" s="118"/>
      <c r="Q670" s="118"/>
      <c r="R670" s="118"/>
      <c r="S670" s="2"/>
      <c r="T670" s="2"/>
      <c r="U670" s="2"/>
      <c r="V670" s="2"/>
      <c r="W670" s="2"/>
      <c r="X670" s="2"/>
      <c r="Y670" s="2"/>
      <c r="Z670" s="2"/>
      <c r="AA670" s="2"/>
      <c r="AB670" s="2"/>
      <c r="AD670" s="120"/>
      <c r="AE670" s="120"/>
      <c r="AF670" s="120"/>
      <c r="AG670" s="120"/>
    </row>
    <row r="671" spans="2:33" ht="15.75" customHeight="1" x14ac:dyDescent="0.25">
      <c r="B671" s="115"/>
      <c r="C671" s="116"/>
      <c r="D671" s="115"/>
      <c r="E671" s="115"/>
      <c r="F671" s="117"/>
      <c r="G671" s="2"/>
      <c r="H671" s="117"/>
      <c r="I671" s="117"/>
      <c r="J671" s="2"/>
      <c r="K671" s="117"/>
      <c r="L671" s="2"/>
      <c r="M671" s="118"/>
      <c r="N671" s="118"/>
      <c r="O671" s="118"/>
      <c r="P671" s="118"/>
      <c r="Q671" s="118"/>
      <c r="R671" s="118"/>
      <c r="S671" s="2"/>
      <c r="T671" s="2"/>
      <c r="U671" s="2"/>
      <c r="V671" s="2"/>
      <c r="W671" s="2"/>
      <c r="X671" s="2"/>
      <c r="Y671" s="2"/>
      <c r="Z671" s="2"/>
      <c r="AA671" s="2"/>
      <c r="AB671" s="2"/>
      <c r="AD671" s="120"/>
      <c r="AE671" s="120"/>
      <c r="AF671" s="120"/>
      <c r="AG671" s="120"/>
    </row>
    <row r="672" spans="2:33" ht="15.75" customHeight="1" x14ac:dyDescent="0.25">
      <c r="B672" s="115"/>
      <c r="C672" s="116"/>
      <c r="D672" s="115"/>
      <c r="E672" s="115"/>
      <c r="F672" s="117"/>
      <c r="G672" s="2"/>
      <c r="H672" s="117"/>
      <c r="I672" s="117"/>
      <c r="J672" s="2"/>
      <c r="K672" s="117"/>
      <c r="L672" s="2"/>
      <c r="M672" s="118"/>
      <c r="N672" s="118"/>
      <c r="O672" s="118"/>
      <c r="P672" s="118"/>
      <c r="Q672" s="118"/>
      <c r="R672" s="118"/>
      <c r="S672" s="2"/>
      <c r="T672" s="2"/>
      <c r="U672" s="2"/>
      <c r="V672" s="2"/>
      <c r="W672" s="2"/>
      <c r="X672" s="2"/>
      <c r="Y672" s="2"/>
      <c r="Z672" s="2"/>
      <c r="AA672" s="2"/>
      <c r="AB672" s="2"/>
      <c r="AD672" s="120"/>
      <c r="AE672" s="120"/>
      <c r="AF672" s="120"/>
      <c r="AG672" s="120"/>
    </row>
    <row r="673" spans="2:33" ht="15.75" customHeight="1" x14ac:dyDescent="0.25">
      <c r="B673" s="115"/>
      <c r="C673" s="116"/>
      <c r="D673" s="115"/>
      <c r="E673" s="115"/>
      <c r="F673" s="117"/>
      <c r="G673" s="2"/>
      <c r="H673" s="117"/>
      <c r="I673" s="117"/>
      <c r="J673" s="2"/>
      <c r="K673" s="117"/>
      <c r="L673" s="2"/>
      <c r="M673" s="118"/>
      <c r="N673" s="118"/>
      <c r="O673" s="118"/>
      <c r="P673" s="118"/>
      <c r="Q673" s="118"/>
      <c r="R673" s="118"/>
      <c r="S673" s="2"/>
      <c r="T673" s="2"/>
      <c r="U673" s="2"/>
      <c r="V673" s="2"/>
      <c r="W673" s="2"/>
      <c r="X673" s="2"/>
      <c r="Y673" s="2"/>
      <c r="Z673" s="2"/>
      <c r="AA673" s="2"/>
      <c r="AB673" s="2"/>
      <c r="AD673" s="120"/>
      <c r="AE673" s="120"/>
      <c r="AF673" s="120"/>
      <c r="AG673" s="120"/>
    </row>
    <row r="674" spans="2:33" ht="15.75" customHeight="1" x14ac:dyDescent="0.25">
      <c r="B674" s="115"/>
      <c r="C674" s="116"/>
      <c r="D674" s="115"/>
      <c r="E674" s="115"/>
      <c r="F674" s="117"/>
      <c r="G674" s="2"/>
      <c r="H674" s="117"/>
      <c r="I674" s="117"/>
      <c r="J674" s="2"/>
      <c r="K674" s="117"/>
      <c r="L674" s="2"/>
      <c r="M674" s="118"/>
      <c r="N674" s="118"/>
      <c r="O674" s="118"/>
      <c r="P674" s="118"/>
      <c r="Q674" s="118"/>
      <c r="R674" s="118"/>
      <c r="S674" s="2"/>
      <c r="T674" s="2"/>
      <c r="U674" s="2"/>
      <c r="V674" s="2"/>
      <c r="W674" s="2"/>
      <c r="X674" s="2"/>
      <c r="Y674" s="2"/>
      <c r="Z674" s="2"/>
      <c r="AA674" s="2"/>
      <c r="AB674" s="2"/>
      <c r="AD674" s="120"/>
      <c r="AE674" s="120"/>
      <c r="AF674" s="120"/>
      <c r="AG674" s="120"/>
    </row>
    <row r="675" spans="2:33" ht="15.75" customHeight="1" x14ac:dyDescent="0.25">
      <c r="B675" s="115"/>
      <c r="C675" s="116"/>
      <c r="D675" s="115"/>
      <c r="E675" s="115"/>
      <c r="F675" s="117"/>
      <c r="G675" s="2"/>
      <c r="H675" s="117"/>
      <c r="I675" s="117"/>
      <c r="J675" s="2"/>
      <c r="K675" s="117"/>
      <c r="L675" s="2"/>
      <c r="M675" s="118"/>
      <c r="N675" s="118"/>
      <c r="O675" s="118"/>
      <c r="P675" s="118"/>
      <c r="Q675" s="118"/>
      <c r="R675" s="118"/>
      <c r="S675" s="2"/>
      <c r="T675" s="2"/>
      <c r="U675" s="2"/>
      <c r="V675" s="2"/>
      <c r="W675" s="2"/>
      <c r="X675" s="2"/>
      <c r="Y675" s="2"/>
      <c r="Z675" s="2"/>
      <c r="AA675" s="2"/>
      <c r="AB675" s="2"/>
      <c r="AD675" s="120"/>
      <c r="AE675" s="120"/>
      <c r="AF675" s="120"/>
      <c r="AG675" s="120"/>
    </row>
    <row r="676" spans="2:33" ht="15.75" customHeight="1" x14ac:dyDescent="0.25">
      <c r="B676" s="115"/>
      <c r="C676" s="116"/>
      <c r="D676" s="115"/>
      <c r="E676" s="115"/>
      <c r="F676" s="117"/>
      <c r="G676" s="2"/>
      <c r="H676" s="117"/>
      <c r="I676" s="117"/>
      <c r="J676" s="2"/>
      <c r="K676" s="117"/>
      <c r="L676" s="2"/>
      <c r="M676" s="118"/>
      <c r="N676" s="118"/>
      <c r="O676" s="118"/>
      <c r="P676" s="118"/>
      <c r="Q676" s="118"/>
      <c r="R676" s="118"/>
      <c r="S676" s="2"/>
      <c r="T676" s="2"/>
      <c r="U676" s="2"/>
      <c r="V676" s="2"/>
      <c r="W676" s="2"/>
      <c r="X676" s="2"/>
      <c r="Y676" s="2"/>
      <c r="Z676" s="2"/>
      <c r="AA676" s="2"/>
      <c r="AB676" s="2"/>
      <c r="AD676" s="120"/>
      <c r="AE676" s="120"/>
      <c r="AF676" s="120"/>
      <c r="AG676" s="120"/>
    </row>
    <row r="677" spans="2:33" ht="15.75" customHeight="1" x14ac:dyDescent="0.25">
      <c r="B677" s="115"/>
      <c r="C677" s="116"/>
      <c r="D677" s="115"/>
      <c r="E677" s="115"/>
      <c r="F677" s="117"/>
      <c r="G677" s="2"/>
      <c r="H677" s="117"/>
      <c r="I677" s="117"/>
      <c r="J677" s="2"/>
      <c r="K677" s="117"/>
      <c r="L677" s="2"/>
      <c r="M677" s="118"/>
      <c r="N677" s="118"/>
      <c r="O677" s="118"/>
      <c r="P677" s="118"/>
      <c r="Q677" s="118"/>
      <c r="R677" s="118"/>
      <c r="S677" s="2"/>
      <c r="T677" s="2"/>
      <c r="U677" s="2"/>
      <c r="V677" s="2"/>
      <c r="W677" s="2"/>
      <c r="X677" s="2"/>
      <c r="Y677" s="2"/>
      <c r="Z677" s="2"/>
      <c r="AA677" s="2"/>
      <c r="AB677" s="2"/>
      <c r="AD677" s="120"/>
      <c r="AE677" s="120"/>
      <c r="AF677" s="120"/>
      <c r="AG677" s="120"/>
    </row>
    <row r="678" spans="2:33" ht="15.75" customHeight="1" x14ac:dyDescent="0.25">
      <c r="B678" s="115"/>
      <c r="C678" s="116"/>
      <c r="D678" s="115"/>
      <c r="E678" s="115"/>
      <c r="F678" s="117"/>
      <c r="G678" s="2"/>
      <c r="H678" s="117"/>
      <c r="I678" s="117"/>
      <c r="J678" s="2"/>
      <c r="K678" s="117"/>
      <c r="L678" s="2"/>
      <c r="M678" s="118"/>
      <c r="N678" s="118"/>
      <c r="O678" s="118"/>
      <c r="P678" s="118"/>
      <c r="Q678" s="118"/>
      <c r="R678" s="118"/>
      <c r="S678" s="2"/>
      <c r="T678" s="2"/>
      <c r="U678" s="2"/>
      <c r="V678" s="2"/>
      <c r="W678" s="2"/>
      <c r="X678" s="2"/>
      <c r="Y678" s="2"/>
      <c r="Z678" s="2"/>
      <c r="AA678" s="2"/>
      <c r="AB678" s="2"/>
      <c r="AD678" s="120"/>
      <c r="AE678" s="120"/>
      <c r="AF678" s="120"/>
      <c r="AG678" s="120"/>
    </row>
    <row r="679" spans="2:33" ht="15.75" customHeight="1" x14ac:dyDescent="0.25">
      <c r="B679" s="115"/>
      <c r="C679" s="116"/>
      <c r="D679" s="115"/>
      <c r="E679" s="115"/>
      <c r="F679" s="117"/>
      <c r="G679" s="2"/>
      <c r="H679" s="117"/>
      <c r="I679" s="117"/>
      <c r="J679" s="2"/>
      <c r="K679" s="117"/>
      <c r="L679" s="2"/>
      <c r="M679" s="118"/>
      <c r="N679" s="118"/>
      <c r="O679" s="118"/>
      <c r="P679" s="118"/>
      <c r="Q679" s="118"/>
      <c r="R679" s="118"/>
      <c r="S679" s="2"/>
      <c r="T679" s="2"/>
      <c r="U679" s="2"/>
      <c r="V679" s="2"/>
      <c r="W679" s="2"/>
      <c r="X679" s="2"/>
      <c r="Y679" s="2"/>
      <c r="Z679" s="2"/>
      <c r="AA679" s="2"/>
      <c r="AB679" s="2"/>
      <c r="AD679" s="120"/>
      <c r="AE679" s="120"/>
      <c r="AF679" s="120"/>
      <c r="AG679" s="120"/>
    </row>
    <row r="680" spans="2:33" ht="15.75" customHeight="1" x14ac:dyDescent="0.25">
      <c r="B680" s="115"/>
      <c r="C680" s="116"/>
      <c r="D680" s="115"/>
      <c r="E680" s="115"/>
      <c r="F680" s="117"/>
      <c r="G680" s="2"/>
      <c r="H680" s="117"/>
      <c r="I680" s="117"/>
      <c r="J680" s="2"/>
      <c r="K680" s="117"/>
      <c r="L680" s="2"/>
      <c r="M680" s="118"/>
      <c r="N680" s="118"/>
      <c r="O680" s="118"/>
      <c r="P680" s="118"/>
      <c r="Q680" s="118"/>
      <c r="R680" s="118"/>
      <c r="S680" s="2"/>
      <c r="T680" s="2"/>
      <c r="U680" s="2"/>
      <c r="V680" s="2"/>
      <c r="W680" s="2"/>
      <c r="X680" s="2"/>
      <c r="Y680" s="2"/>
      <c r="Z680" s="2"/>
      <c r="AA680" s="2"/>
      <c r="AB680" s="2"/>
      <c r="AD680" s="120"/>
      <c r="AE680" s="120"/>
      <c r="AF680" s="120"/>
      <c r="AG680" s="120"/>
    </row>
    <row r="681" spans="2:33" ht="15.75" customHeight="1" x14ac:dyDescent="0.25">
      <c r="B681" s="115"/>
      <c r="C681" s="116"/>
      <c r="D681" s="115"/>
      <c r="E681" s="115"/>
      <c r="F681" s="117"/>
      <c r="G681" s="2"/>
      <c r="H681" s="117"/>
      <c r="I681" s="117"/>
      <c r="J681" s="2"/>
      <c r="K681" s="117"/>
      <c r="L681" s="2"/>
      <c r="M681" s="118"/>
      <c r="N681" s="118"/>
      <c r="O681" s="118"/>
      <c r="P681" s="118"/>
      <c r="Q681" s="118"/>
      <c r="R681" s="118"/>
      <c r="S681" s="2"/>
      <c r="T681" s="2"/>
      <c r="U681" s="2"/>
      <c r="V681" s="2"/>
      <c r="W681" s="2"/>
      <c r="X681" s="2"/>
      <c r="Y681" s="2"/>
      <c r="Z681" s="2"/>
      <c r="AA681" s="2"/>
      <c r="AB681" s="2"/>
      <c r="AD681" s="120"/>
      <c r="AE681" s="120"/>
      <c r="AF681" s="120"/>
      <c r="AG681" s="120"/>
    </row>
    <row r="682" spans="2:33" ht="15.75" customHeight="1" x14ac:dyDescent="0.25">
      <c r="B682" s="115"/>
      <c r="C682" s="116"/>
      <c r="D682" s="115"/>
      <c r="E682" s="115"/>
      <c r="F682" s="117"/>
      <c r="G682" s="2"/>
      <c r="H682" s="117"/>
      <c r="I682" s="117"/>
      <c r="J682" s="2"/>
      <c r="K682" s="117"/>
      <c r="L682" s="2"/>
      <c r="M682" s="118"/>
      <c r="N682" s="118"/>
      <c r="O682" s="118"/>
      <c r="P682" s="118"/>
      <c r="Q682" s="118"/>
      <c r="R682" s="118"/>
      <c r="S682" s="2"/>
      <c r="T682" s="2"/>
      <c r="U682" s="2"/>
      <c r="V682" s="2"/>
      <c r="W682" s="2"/>
      <c r="X682" s="2"/>
      <c r="Y682" s="2"/>
      <c r="Z682" s="2"/>
      <c r="AA682" s="2"/>
      <c r="AB682" s="2"/>
      <c r="AD682" s="120"/>
      <c r="AE682" s="120"/>
      <c r="AF682" s="120"/>
      <c r="AG682" s="120"/>
    </row>
    <row r="683" spans="2:33" ht="15.75" customHeight="1" x14ac:dyDescent="0.25">
      <c r="B683" s="115"/>
      <c r="C683" s="116"/>
      <c r="D683" s="115"/>
      <c r="E683" s="115"/>
      <c r="F683" s="117"/>
      <c r="G683" s="2"/>
      <c r="H683" s="117"/>
      <c r="I683" s="117"/>
      <c r="J683" s="2"/>
      <c r="K683" s="117"/>
      <c r="L683" s="2"/>
      <c r="M683" s="118"/>
      <c r="N683" s="118"/>
      <c r="O683" s="118"/>
      <c r="P683" s="118"/>
      <c r="Q683" s="118"/>
      <c r="R683" s="118"/>
      <c r="S683" s="2"/>
      <c r="T683" s="2"/>
      <c r="U683" s="2"/>
      <c r="V683" s="2"/>
      <c r="W683" s="2"/>
      <c r="X683" s="2"/>
      <c r="Y683" s="2"/>
      <c r="Z683" s="2"/>
      <c r="AA683" s="2"/>
      <c r="AB683" s="2"/>
      <c r="AD683" s="120"/>
      <c r="AE683" s="120"/>
      <c r="AF683" s="120"/>
      <c r="AG683" s="120"/>
    </row>
    <row r="684" spans="2:33" ht="15.75" customHeight="1" x14ac:dyDescent="0.25">
      <c r="B684" s="115"/>
      <c r="C684" s="116"/>
      <c r="D684" s="115"/>
      <c r="E684" s="115"/>
      <c r="F684" s="117"/>
      <c r="G684" s="2"/>
      <c r="H684" s="117"/>
      <c r="I684" s="117"/>
      <c r="J684" s="2"/>
      <c r="K684" s="117"/>
      <c r="L684" s="2"/>
      <c r="M684" s="118"/>
      <c r="N684" s="118"/>
      <c r="O684" s="118"/>
      <c r="P684" s="118"/>
      <c r="Q684" s="118"/>
      <c r="R684" s="118"/>
      <c r="S684" s="2"/>
      <c r="T684" s="2"/>
      <c r="U684" s="2"/>
      <c r="V684" s="2"/>
      <c r="W684" s="2"/>
      <c r="X684" s="2"/>
      <c r="Y684" s="2"/>
      <c r="Z684" s="2"/>
      <c r="AA684" s="2"/>
      <c r="AB684" s="2"/>
      <c r="AD684" s="120"/>
      <c r="AE684" s="120"/>
      <c r="AF684" s="120"/>
      <c r="AG684" s="120"/>
    </row>
    <row r="685" spans="2:33" ht="15.75" customHeight="1" x14ac:dyDescent="0.25">
      <c r="B685" s="115"/>
      <c r="C685" s="116"/>
      <c r="D685" s="115"/>
      <c r="E685" s="115"/>
      <c r="F685" s="117"/>
      <c r="G685" s="2"/>
      <c r="H685" s="117"/>
      <c r="I685" s="117"/>
      <c r="J685" s="2"/>
      <c r="K685" s="117"/>
      <c r="L685" s="2"/>
      <c r="M685" s="118"/>
      <c r="N685" s="118"/>
      <c r="O685" s="118"/>
      <c r="P685" s="118"/>
      <c r="Q685" s="118"/>
      <c r="R685" s="118"/>
      <c r="S685" s="2"/>
      <c r="T685" s="2"/>
      <c r="U685" s="2"/>
      <c r="V685" s="2"/>
      <c r="W685" s="2"/>
      <c r="X685" s="2"/>
      <c r="Y685" s="2"/>
      <c r="Z685" s="2"/>
      <c r="AA685" s="2"/>
      <c r="AB685" s="2"/>
      <c r="AD685" s="120"/>
      <c r="AE685" s="120"/>
      <c r="AF685" s="120"/>
      <c r="AG685" s="120"/>
    </row>
    <row r="686" spans="2:33" ht="15.75" customHeight="1" x14ac:dyDescent="0.25">
      <c r="B686" s="115"/>
      <c r="C686" s="116"/>
      <c r="D686" s="115"/>
      <c r="E686" s="115"/>
      <c r="F686" s="117"/>
      <c r="G686" s="2"/>
      <c r="H686" s="117"/>
      <c r="I686" s="117"/>
      <c r="J686" s="2"/>
      <c r="K686" s="117"/>
      <c r="L686" s="2"/>
      <c r="M686" s="118"/>
      <c r="N686" s="118"/>
      <c r="O686" s="118"/>
      <c r="P686" s="118"/>
      <c r="Q686" s="118"/>
      <c r="R686" s="118"/>
      <c r="S686" s="2"/>
      <c r="T686" s="2"/>
      <c r="U686" s="2"/>
      <c r="V686" s="2"/>
      <c r="W686" s="2"/>
      <c r="X686" s="2"/>
      <c r="Y686" s="2"/>
      <c r="Z686" s="2"/>
      <c r="AA686" s="2"/>
      <c r="AB686" s="2"/>
      <c r="AD686" s="120"/>
      <c r="AE686" s="120"/>
      <c r="AF686" s="120"/>
      <c r="AG686" s="120"/>
    </row>
    <row r="687" spans="2:33" ht="15.75" customHeight="1" x14ac:dyDescent="0.25">
      <c r="B687" s="115"/>
      <c r="C687" s="116"/>
      <c r="D687" s="115"/>
      <c r="E687" s="115"/>
      <c r="F687" s="117"/>
      <c r="G687" s="2"/>
      <c r="H687" s="117"/>
      <c r="I687" s="117"/>
      <c r="J687" s="2"/>
      <c r="K687" s="117"/>
      <c r="L687" s="2"/>
      <c r="M687" s="118"/>
      <c r="N687" s="118"/>
      <c r="O687" s="118"/>
      <c r="P687" s="118"/>
      <c r="Q687" s="118"/>
      <c r="R687" s="118"/>
      <c r="S687" s="2"/>
      <c r="T687" s="2"/>
      <c r="U687" s="2"/>
      <c r="V687" s="2"/>
      <c r="W687" s="2"/>
      <c r="X687" s="2"/>
      <c r="Y687" s="2"/>
      <c r="Z687" s="2"/>
      <c r="AA687" s="2"/>
      <c r="AB687" s="2"/>
      <c r="AD687" s="120"/>
      <c r="AE687" s="120"/>
      <c r="AF687" s="120"/>
      <c r="AG687" s="120"/>
    </row>
    <row r="688" spans="2:33" ht="15.75" customHeight="1" x14ac:dyDescent="0.25">
      <c r="B688" s="115"/>
      <c r="C688" s="116"/>
      <c r="D688" s="115"/>
      <c r="E688" s="115"/>
      <c r="F688" s="117"/>
      <c r="G688" s="2"/>
      <c r="H688" s="117"/>
      <c r="I688" s="117"/>
      <c r="J688" s="2"/>
      <c r="K688" s="117"/>
      <c r="L688" s="2"/>
      <c r="M688" s="118"/>
      <c r="N688" s="118"/>
      <c r="O688" s="118"/>
      <c r="P688" s="118"/>
      <c r="Q688" s="118"/>
      <c r="R688" s="118"/>
      <c r="S688" s="2"/>
      <c r="T688" s="2"/>
      <c r="U688" s="2"/>
      <c r="V688" s="2"/>
      <c r="W688" s="2"/>
      <c r="X688" s="2"/>
      <c r="Y688" s="2"/>
      <c r="Z688" s="2"/>
      <c r="AA688" s="2"/>
      <c r="AB688" s="2"/>
      <c r="AD688" s="120"/>
      <c r="AE688" s="120"/>
      <c r="AF688" s="120"/>
      <c r="AG688" s="120"/>
    </row>
    <row r="689" spans="2:33" ht="15.75" customHeight="1" x14ac:dyDescent="0.25">
      <c r="B689" s="115"/>
      <c r="C689" s="116"/>
      <c r="D689" s="115"/>
      <c r="E689" s="115"/>
      <c r="F689" s="117"/>
      <c r="G689" s="2"/>
      <c r="H689" s="117"/>
      <c r="I689" s="117"/>
      <c r="J689" s="2"/>
      <c r="K689" s="117"/>
      <c r="L689" s="2"/>
      <c r="M689" s="118"/>
      <c r="N689" s="118"/>
      <c r="O689" s="118"/>
      <c r="P689" s="118"/>
      <c r="Q689" s="118"/>
      <c r="R689" s="118"/>
      <c r="S689" s="2"/>
      <c r="T689" s="2"/>
      <c r="U689" s="2"/>
      <c r="V689" s="2"/>
      <c r="W689" s="2"/>
      <c r="X689" s="2"/>
      <c r="Y689" s="2"/>
      <c r="Z689" s="2"/>
      <c r="AA689" s="2"/>
      <c r="AB689" s="2"/>
      <c r="AD689" s="120"/>
      <c r="AE689" s="120"/>
      <c r="AF689" s="120"/>
      <c r="AG689" s="120"/>
    </row>
    <row r="690" spans="2:33" ht="15.75" customHeight="1" x14ac:dyDescent="0.25">
      <c r="B690" s="115"/>
      <c r="C690" s="116"/>
      <c r="D690" s="115"/>
      <c r="E690" s="115"/>
      <c r="F690" s="117"/>
      <c r="G690" s="2"/>
      <c r="H690" s="117"/>
      <c r="I690" s="117"/>
      <c r="J690" s="2"/>
      <c r="K690" s="117"/>
      <c r="L690" s="2"/>
      <c r="M690" s="118"/>
      <c r="N690" s="118"/>
      <c r="O690" s="118"/>
      <c r="P690" s="118"/>
      <c r="Q690" s="118"/>
      <c r="R690" s="118"/>
      <c r="S690" s="2"/>
      <c r="T690" s="2"/>
      <c r="U690" s="2"/>
      <c r="V690" s="2"/>
      <c r="W690" s="2"/>
      <c r="X690" s="2"/>
      <c r="Y690" s="2"/>
      <c r="Z690" s="2"/>
      <c r="AA690" s="2"/>
      <c r="AB690" s="2"/>
      <c r="AD690" s="120"/>
      <c r="AE690" s="120"/>
      <c r="AF690" s="120"/>
      <c r="AG690" s="120"/>
    </row>
    <row r="691" spans="2:33" ht="15.75" customHeight="1" x14ac:dyDescent="0.25">
      <c r="B691" s="115"/>
      <c r="C691" s="116"/>
      <c r="D691" s="115"/>
      <c r="E691" s="115"/>
      <c r="F691" s="117"/>
      <c r="G691" s="2"/>
      <c r="H691" s="117"/>
      <c r="I691" s="117"/>
      <c r="J691" s="2"/>
      <c r="K691" s="117"/>
      <c r="L691" s="2"/>
      <c r="M691" s="118"/>
      <c r="N691" s="118"/>
      <c r="O691" s="118"/>
      <c r="P691" s="118"/>
      <c r="Q691" s="118"/>
      <c r="R691" s="118"/>
      <c r="S691" s="2"/>
      <c r="T691" s="2"/>
      <c r="U691" s="2"/>
      <c r="V691" s="2"/>
      <c r="W691" s="2"/>
      <c r="X691" s="2"/>
      <c r="Y691" s="2"/>
      <c r="Z691" s="2"/>
      <c r="AA691" s="2"/>
      <c r="AB691" s="2"/>
      <c r="AD691" s="120"/>
      <c r="AE691" s="120"/>
      <c r="AF691" s="120"/>
      <c r="AG691" s="120"/>
    </row>
    <row r="692" spans="2:33" ht="15.75" customHeight="1" x14ac:dyDescent="0.25">
      <c r="B692" s="115"/>
      <c r="C692" s="116"/>
      <c r="D692" s="115"/>
      <c r="E692" s="115"/>
      <c r="F692" s="117"/>
      <c r="G692" s="2"/>
      <c r="H692" s="117"/>
      <c r="I692" s="117"/>
      <c r="J692" s="2"/>
      <c r="K692" s="117"/>
      <c r="L692" s="2"/>
      <c r="M692" s="118"/>
      <c r="N692" s="118"/>
      <c r="O692" s="118"/>
      <c r="P692" s="118"/>
      <c r="Q692" s="118"/>
      <c r="R692" s="118"/>
      <c r="S692" s="2"/>
      <c r="T692" s="2"/>
      <c r="U692" s="2"/>
      <c r="V692" s="2"/>
      <c r="W692" s="2"/>
      <c r="X692" s="2"/>
      <c r="Y692" s="2"/>
      <c r="Z692" s="2"/>
      <c r="AA692" s="2"/>
      <c r="AB692" s="2"/>
      <c r="AD692" s="120"/>
      <c r="AE692" s="120"/>
      <c r="AF692" s="120"/>
      <c r="AG692" s="120"/>
    </row>
    <row r="693" spans="2:33" ht="15.75" customHeight="1" x14ac:dyDescent="0.25">
      <c r="B693" s="115"/>
      <c r="C693" s="116"/>
      <c r="D693" s="115"/>
      <c r="E693" s="115"/>
      <c r="F693" s="117"/>
      <c r="G693" s="2"/>
      <c r="H693" s="117"/>
      <c r="I693" s="117"/>
      <c r="J693" s="2"/>
      <c r="K693" s="117"/>
      <c r="L693" s="2"/>
      <c r="M693" s="118"/>
      <c r="N693" s="118"/>
      <c r="O693" s="118"/>
      <c r="P693" s="118"/>
      <c r="Q693" s="118"/>
      <c r="R693" s="118"/>
      <c r="S693" s="2"/>
      <c r="T693" s="2"/>
      <c r="U693" s="2"/>
      <c r="V693" s="2"/>
      <c r="W693" s="2"/>
      <c r="X693" s="2"/>
      <c r="Y693" s="2"/>
      <c r="Z693" s="2"/>
      <c r="AA693" s="2"/>
      <c r="AB693" s="2"/>
      <c r="AD693" s="120"/>
      <c r="AE693" s="120"/>
      <c r="AF693" s="120"/>
      <c r="AG693" s="120"/>
    </row>
    <row r="694" spans="2:33" ht="15.75" customHeight="1" x14ac:dyDescent="0.25">
      <c r="B694" s="115"/>
      <c r="C694" s="116"/>
      <c r="D694" s="115"/>
      <c r="E694" s="115"/>
      <c r="F694" s="117"/>
      <c r="G694" s="2"/>
      <c r="H694" s="117"/>
      <c r="I694" s="117"/>
      <c r="J694" s="2"/>
      <c r="K694" s="117"/>
      <c r="L694" s="2"/>
      <c r="M694" s="118"/>
      <c r="N694" s="118"/>
      <c r="O694" s="118"/>
      <c r="P694" s="118"/>
      <c r="Q694" s="118"/>
      <c r="R694" s="118"/>
      <c r="S694" s="2"/>
      <c r="T694" s="2"/>
      <c r="U694" s="2"/>
      <c r="V694" s="2"/>
      <c r="W694" s="2"/>
      <c r="X694" s="2"/>
      <c r="Y694" s="2"/>
      <c r="Z694" s="2"/>
      <c r="AA694" s="2"/>
      <c r="AB694" s="2"/>
      <c r="AD694" s="120"/>
      <c r="AE694" s="120"/>
      <c r="AF694" s="120"/>
      <c r="AG694" s="120"/>
    </row>
    <row r="695" spans="2:33" ht="15.75" customHeight="1" x14ac:dyDescent="0.25">
      <c r="B695" s="115"/>
      <c r="C695" s="116"/>
      <c r="D695" s="115"/>
      <c r="E695" s="115"/>
      <c r="F695" s="117"/>
      <c r="G695" s="2"/>
      <c r="H695" s="117"/>
      <c r="I695" s="117"/>
      <c r="J695" s="2"/>
      <c r="K695" s="117"/>
      <c r="L695" s="2"/>
      <c r="M695" s="118"/>
      <c r="N695" s="118"/>
      <c r="O695" s="118"/>
      <c r="P695" s="118"/>
      <c r="Q695" s="118"/>
      <c r="R695" s="118"/>
      <c r="S695" s="2"/>
      <c r="T695" s="2"/>
      <c r="U695" s="2"/>
      <c r="V695" s="2"/>
      <c r="W695" s="2"/>
      <c r="X695" s="2"/>
      <c r="Y695" s="2"/>
      <c r="Z695" s="2"/>
      <c r="AA695" s="2"/>
      <c r="AB695" s="2"/>
      <c r="AD695" s="120"/>
      <c r="AE695" s="120"/>
      <c r="AF695" s="120"/>
      <c r="AG695" s="120"/>
    </row>
    <row r="696" spans="2:33" ht="15.75" customHeight="1" x14ac:dyDescent="0.25">
      <c r="B696" s="115"/>
      <c r="C696" s="116"/>
      <c r="D696" s="115"/>
      <c r="E696" s="115"/>
      <c r="F696" s="117"/>
      <c r="G696" s="2"/>
      <c r="H696" s="117"/>
      <c r="I696" s="117"/>
      <c r="J696" s="2"/>
      <c r="K696" s="117"/>
      <c r="L696" s="2"/>
      <c r="M696" s="118"/>
      <c r="N696" s="118"/>
      <c r="O696" s="118"/>
      <c r="P696" s="118"/>
      <c r="Q696" s="118"/>
      <c r="R696" s="118"/>
      <c r="S696" s="2"/>
      <c r="T696" s="2"/>
      <c r="U696" s="2"/>
      <c r="V696" s="2"/>
      <c r="W696" s="2"/>
      <c r="X696" s="2"/>
      <c r="Y696" s="2"/>
      <c r="Z696" s="2"/>
      <c r="AA696" s="2"/>
      <c r="AB696" s="2"/>
      <c r="AD696" s="120"/>
      <c r="AE696" s="120"/>
      <c r="AF696" s="120"/>
      <c r="AG696" s="120"/>
    </row>
    <row r="697" spans="2:33" ht="15.75" customHeight="1" x14ac:dyDescent="0.25">
      <c r="B697" s="115"/>
      <c r="C697" s="116"/>
      <c r="D697" s="115"/>
      <c r="E697" s="115"/>
      <c r="F697" s="117"/>
      <c r="G697" s="2"/>
      <c r="H697" s="117"/>
      <c r="I697" s="117"/>
      <c r="J697" s="2"/>
      <c r="K697" s="117"/>
      <c r="L697" s="2"/>
      <c r="M697" s="118"/>
      <c r="N697" s="118"/>
      <c r="O697" s="118"/>
      <c r="P697" s="118"/>
      <c r="Q697" s="118"/>
      <c r="R697" s="118"/>
      <c r="S697" s="2"/>
      <c r="T697" s="2"/>
      <c r="U697" s="2"/>
      <c r="V697" s="2"/>
      <c r="W697" s="2"/>
      <c r="X697" s="2"/>
      <c r="Y697" s="2"/>
      <c r="Z697" s="2"/>
      <c r="AA697" s="2"/>
      <c r="AB697" s="2"/>
      <c r="AD697" s="120"/>
      <c r="AE697" s="120"/>
      <c r="AF697" s="120"/>
      <c r="AG697" s="120"/>
    </row>
    <row r="698" spans="2:33" ht="15.75" customHeight="1" x14ac:dyDescent="0.25">
      <c r="B698" s="115"/>
      <c r="C698" s="116"/>
      <c r="D698" s="115"/>
      <c r="E698" s="115"/>
      <c r="F698" s="117"/>
      <c r="G698" s="2"/>
      <c r="H698" s="117"/>
      <c r="I698" s="117"/>
      <c r="J698" s="2"/>
      <c r="K698" s="117"/>
      <c r="L698" s="2"/>
      <c r="M698" s="118"/>
      <c r="N698" s="118"/>
      <c r="O698" s="118"/>
      <c r="P698" s="118"/>
      <c r="Q698" s="118"/>
      <c r="R698" s="118"/>
      <c r="S698" s="2"/>
      <c r="T698" s="2"/>
      <c r="U698" s="2"/>
      <c r="V698" s="2"/>
      <c r="W698" s="2"/>
      <c r="X698" s="2"/>
      <c r="Y698" s="2"/>
      <c r="Z698" s="2"/>
      <c r="AA698" s="2"/>
      <c r="AB698" s="2"/>
      <c r="AD698" s="120"/>
      <c r="AE698" s="120"/>
      <c r="AF698" s="120"/>
      <c r="AG698" s="120"/>
    </row>
    <row r="699" spans="2:33" ht="15.75" customHeight="1" x14ac:dyDescent="0.25">
      <c r="B699" s="115"/>
      <c r="C699" s="116"/>
      <c r="D699" s="115"/>
      <c r="E699" s="115"/>
      <c r="F699" s="117"/>
      <c r="G699" s="2"/>
      <c r="H699" s="117"/>
      <c r="I699" s="117"/>
      <c r="J699" s="2"/>
      <c r="K699" s="117"/>
      <c r="L699" s="2"/>
      <c r="M699" s="118"/>
      <c r="N699" s="118"/>
      <c r="O699" s="118"/>
      <c r="P699" s="118"/>
      <c r="Q699" s="118"/>
      <c r="R699" s="118"/>
      <c r="S699" s="2"/>
      <c r="T699" s="2"/>
      <c r="U699" s="2"/>
      <c r="V699" s="2"/>
      <c r="W699" s="2"/>
      <c r="X699" s="2"/>
      <c r="Y699" s="2"/>
      <c r="Z699" s="2"/>
      <c r="AA699" s="2"/>
      <c r="AB699" s="2"/>
      <c r="AD699" s="120"/>
      <c r="AE699" s="120"/>
      <c r="AF699" s="120"/>
      <c r="AG699" s="120"/>
    </row>
    <row r="700" spans="2:33" ht="15.75" customHeight="1" x14ac:dyDescent="0.25">
      <c r="B700" s="115"/>
      <c r="C700" s="116"/>
      <c r="D700" s="115"/>
      <c r="E700" s="115"/>
      <c r="F700" s="117"/>
      <c r="G700" s="2"/>
      <c r="H700" s="117"/>
      <c r="I700" s="117"/>
      <c r="J700" s="2"/>
      <c r="K700" s="117"/>
      <c r="L700" s="2"/>
      <c r="M700" s="118"/>
      <c r="N700" s="118"/>
      <c r="O700" s="118"/>
      <c r="P700" s="118"/>
      <c r="Q700" s="118"/>
      <c r="R700" s="118"/>
      <c r="S700" s="2"/>
      <c r="T700" s="2"/>
      <c r="U700" s="2"/>
      <c r="V700" s="2"/>
      <c r="W700" s="2"/>
      <c r="X700" s="2"/>
      <c r="Y700" s="2"/>
      <c r="Z700" s="2"/>
      <c r="AA700" s="2"/>
      <c r="AB700" s="2"/>
      <c r="AD700" s="120"/>
      <c r="AE700" s="120"/>
      <c r="AF700" s="120"/>
      <c r="AG700" s="120"/>
    </row>
    <row r="701" spans="2:33" ht="15.75" customHeight="1" x14ac:dyDescent="0.25">
      <c r="B701" s="115"/>
      <c r="C701" s="116"/>
      <c r="D701" s="115"/>
      <c r="E701" s="115"/>
      <c r="F701" s="117"/>
      <c r="G701" s="2"/>
      <c r="H701" s="117"/>
      <c r="I701" s="117"/>
      <c r="J701" s="2"/>
      <c r="K701" s="117"/>
      <c r="L701" s="2"/>
      <c r="M701" s="118"/>
      <c r="N701" s="118"/>
      <c r="O701" s="118"/>
      <c r="P701" s="118"/>
      <c r="Q701" s="118"/>
      <c r="R701" s="118"/>
      <c r="S701" s="2"/>
      <c r="T701" s="2"/>
      <c r="U701" s="2"/>
      <c r="V701" s="2"/>
      <c r="W701" s="2"/>
      <c r="X701" s="2"/>
      <c r="Y701" s="2"/>
      <c r="Z701" s="2"/>
      <c r="AA701" s="2"/>
      <c r="AB701" s="2"/>
      <c r="AD701" s="120"/>
      <c r="AE701" s="120"/>
      <c r="AF701" s="120"/>
      <c r="AG701" s="120"/>
    </row>
    <row r="702" spans="2:33" ht="15.75" customHeight="1" x14ac:dyDescent="0.25">
      <c r="B702" s="115"/>
      <c r="C702" s="116"/>
      <c r="D702" s="115"/>
      <c r="E702" s="115"/>
      <c r="F702" s="117"/>
      <c r="G702" s="2"/>
      <c r="H702" s="117"/>
      <c r="I702" s="117"/>
      <c r="J702" s="2"/>
      <c r="K702" s="117"/>
      <c r="L702" s="2"/>
      <c r="M702" s="118"/>
      <c r="N702" s="118"/>
      <c r="O702" s="118"/>
      <c r="P702" s="118"/>
      <c r="Q702" s="118"/>
      <c r="R702" s="118"/>
      <c r="S702" s="2"/>
      <c r="T702" s="2"/>
      <c r="U702" s="2"/>
      <c r="V702" s="2"/>
      <c r="W702" s="2"/>
      <c r="X702" s="2"/>
      <c r="Y702" s="2"/>
      <c r="Z702" s="2"/>
      <c r="AA702" s="2"/>
      <c r="AB702" s="2"/>
      <c r="AD702" s="120"/>
      <c r="AE702" s="120"/>
      <c r="AF702" s="120"/>
      <c r="AG702" s="120"/>
    </row>
    <row r="703" spans="2:33" ht="15.75" customHeight="1" x14ac:dyDescent="0.25">
      <c r="B703" s="115"/>
      <c r="C703" s="116"/>
      <c r="D703" s="115"/>
      <c r="E703" s="115"/>
      <c r="F703" s="117"/>
      <c r="G703" s="2"/>
      <c r="H703" s="117"/>
      <c r="I703" s="117"/>
      <c r="J703" s="2"/>
      <c r="K703" s="117"/>
      <c r="L703" s="2"/>
      <c r="M703" s="118"/>
      <c r="N703" s="118"/>
      <c r="O703" s="118"/>
      <c r="P703" s="118"/>
      <c r="Q703" s="118"/>
      <c r="R703" s="118"/>
      <c r="S703" s="2"/>
      <c r="T703" s="2"/>
      <c r="U703" s="2"/>
      <c r="V703" s="2"/>
      <c r="W703" s="2"/>
      <c r="X703" s="2"/>
      <c r="Y703" s="2"/>
      <c r="Z703" s="2"/>
      <c r="AA703" s="2"/>
      <c r="AB703" s="2"/>
      <c r="AD703" s="120"/>
      <c r="AE703" s="120"/>
      <c r="AF703" s="120"/>
      <c r="AG703" s="120"/>
    </row>
    <row r="704" spans="2:33" ht="15.75" customHeight="1" x14ac:dyDescent="0.25">
      <c r="B704" s="115"/>
      <c r="C704" s="116"/>
      <c r="D704" s="115"/>
      <c r="E704" s="115"/>
      <c r="F704" s="117"/>
      <c r="G704" s="2"/>
      <c r="H704" s="117"/>
      <c r="I704" s="117"/>
      <c r="J704" s="2"/>
      <c r="K704" s="117"/>
      <c r="L704" s="2"/>
      <c r="M704" s="118"/>
      <c r="N704" s="118"/>
      <c r="O704" s="118"/>
      <c r="P704" s="118"/>
      <c r="Q704" s="118"/>
      <c r="R704" s="118"/>
      <c r="S704" s="2"/>
      <c r="T704" s="2"/>
      <c r="U704" s="2"/>
      <c r="V704" s="2"/>
      <c r="W704" s="2"/>
      <c r="X704" s="2"/>
      <c r="Y704" s="2"/>
      <c r="Z704" s="2"/>
      <c r="AA704" s="2"/>
      <c r="AB704" s="2"/>
      <c r="AD704" s="120"/>
      <c r="AE704" s="120"/>
      <c r="AF704" s="120"/>
      <c r="AG704" s="120"/>
    </row>
    <row r="705" spans="2:33" ht="15.75" customHeight="1" x14ac:dyDescent="0.25">
      <c r="B705" s="115"/>
      <c r="C705" s="116"/>
      <c r="D705" s="115"/>
      <c r="E705" s="115"/>
      <c r="F705" s="117"/>
      <c r="G705" s="2"/>
      <c r="H705" s="117"/>
      <c r="I705" s="117"/>
      <c r="J705" s="2"/>
      <c r="K705" s="117"/>
      <c r="L705" s="2"/>
      <c r="M705" s="118"/>
      <c r="N705" s="118"/>
      <c r="O705" s="118"/>
      <c r="P705" s="118"/>
      <c r="Q705" s="118"/>
      <c r="R705" s="118"/>
      <c r="S705" s="2"/>
      <c r="T705" s="2"/>
      <c r="U705" s="2"/>
      <c r="V705" s="2"/>
      <c r="W705" s="2"/>
      <c r="X705" s="2"/>
      <c r="Y705" s="2"/>
      <c r="Z705" s="2"/>
      <c r="AA705" s="2"/>
      <c r="AB705" s="2"/>
      <c r="AD705" s="120"/>
      <c r="AE705" s="120"/>
      <c r="AF705" s="120"/>
      <c r="AG705" s="120"/>
    </row>
    <row r="706" spans="2:33" ht="15.75" customHeight="1" x14ac:dyDescent="0.25">
      <c r="B706" s="115"/>
      <c r="C706" s="116"/>
      <c r="D706" s="115"/>
      <c r="E706" s="115"/>
      <c r="F706" s="117"/>
      <c r="G706" s="2"/>
      <c r="H706" s="117"/>
      <c r="I706" s="117"/>
      <c r="J706" s="2"/>
      <c r="K706" s="117"/>
      <c r="L706" s="2"/>
      <c r="M706" s="118"/>
      <c r="N706" s="118"/>
      <c r="O706" s="118"/>
      <c r="P706" s="118"/>
      <c r="Q706" s="118"/>
      <c r="R706" s="118"/>
      <c r="S706" s="2"/>
      <c r="T706" s="2"/>
      <c r="U706" s="2"/>
      <c r="V706" s="2"/>
      <c r="W706" s="2"/>
      <c r="X706" s="2"/>
      <c r="Y706" s="2"/>
      <c r="Z706" s="2"/>
      <c r="AA706" s="2"/>
      <c r="AB706" s="2"/>
      <c r="AD706" s="120"/>
      <c r="AE706" s="120"/>
      <c r="AF706" s="120"/>
      <c r="AG706" s="120"/>
    </row>
    <row r="707" spans="2:33" ht="15.75" customHeight="1" x14ac:dyDescent="0.25">
      <c r="B707" s="115"/>
      <c r="C707" s="116"/>
      <c r="D707" s="115"/>
      <c r="E707" s="115"/>
      <c r="F707" s="117"/>
      <c r="G707" s="2"/>
      <c r="H707" s="117"/>
      <c r="I707" s="117"/>
      <c r="J707" s="2"/>
      <c r="K707" s="117"/>
      <c r="L707" s="2"/>
      <c r="M707" s="118"/>
      <c r="N707" s="118"/>
      <c r="O707" s="118"/>
      <c r="P707" s="118"/>
      <c r="Q707" s="118"/>
      <c r="R707" s="118"/>
      <c r="S707" s="2"/>
      <c r="T707" s="2"/>
      <c r="U707" s="2"/>
      <c r="V707" s="2"/>
      <c r="W707" s="2"/>
      <c r="X707" s="2"/>
      <c r="Y707" s="2"/>
      <c r="Z707" s="2"/>
      <c r="AA707" s="2"/>
      <c r="AB707" s="2"/>
      <c r="AD707" s="120"/>
      <c r="AE707" s="120"/>
      <c r="AF707" s="120"/>
      <c r="AG707" s="120"/>
    </row>
    <row r="708" spans="2:33" ht="15.75" customHeight="1" x14ac:dyDescent="0.25">
      <c r="B708" s="115"/>
      <c r="C708" s="116"/>
      <c r="D708" s="115"/>
      <c r="E708" s="115"/>
      <c r="F708" s="117"/>
      <c r="G708" s="2"/>
      <c r="H708" s="117"/>
      <c r="I708" s="117"/>
      <c r="J708" s="2"/>
      <c r="K708" s="117"/>
      <c r="L708" s="2"/>
      <c r="M708" s="118"/>
      <c r="N708" s="118"/>
      <c r="O708" s="118"/>
      <c r="P708" s="118"/>
      <c r="Q708" s="118"/>
      <c r="R708" s="118"/>
      <c r="S708" s="2"/>
      <c r="T708" s="2"/>
      <c r="U708" s="2"/>
      <c r="V708" s="2"/>
      <c r="W708" s="2"/>
      <c r="X708" s="2"/>
      <c r="Y708" s="2"/>
      <c r="Z708" s="2"/>
      <c r="AA708" s="2"/>
      <c r="AB708" s="2"/>
      <c r="AD708" s="120"/>
      <c r="AE708" s="120"/>
      <c r="AF708" s="120"/>
      <c r="AG708" s="120"/>
    </row>
    <row r="709" spans="2:33" ht="15.75" customHeight="1" x14ac:dyDescent="0.25">
      <c r="B709" s="115"/>
      <c r="C709" s="116"/>
      <c r="D709" s="115"/>
      <c r="E709" s="115"/>
      <c r="F709" s="117"/>
      <c r="G709" s="2"/>
      <c r="H709" s="117"/>
      <c r="I709" s="117"/>
      <c r="J709" s="2"/>
      <c r="K709" s="117"/>
      <c r="L709" s="2"/>
      <c r="M709" s="118"/>
      <c r="N709" s="118"/>
      <c r="O709" s="118"/>
      <c r="P709" s="118"/>
      <c r="Q709" s="118"/>
      <c r="R709" s="118"/>
      <c r="S709" s="2"/>
      <c r="T709" s="2"/>
      <c r="U709" s="2"/>
      <c r="V709" s="2"/>
      <c r="W709" s="2"/>
      <c r="X709" s="2"/>
      <c r="Y709" s="2"/>
      <c r="Z709" s="2"/>
      <c r="AA709" s="2"/>
      <c r="AB709" s="2"/>
      <c r="AD709" s="120"/>
      <c r="AE709" s="120"/>
      <c r="AF709" s="120"/>
      <c r="AG709" s="120"/>
    </row>
    <row r="710" spans="2:33" ht="15.75" customHeight="1" x14ac:dyDescent="0.25">
      <c r="B710" s="115"/>
      <c r="C710" s="116"/>
      <c r="D710" s="115"/>
      <c r="E710" s="115"/>
      <c r="F710" s="117"/>
      <c r="G710" s="2"/>
      <c r="H710" s="117"/>
      <c r="I710" s="117"/>
      <c r="J710" s="2"/>
      <c r="K710" s="117"/>
      <c r="L710" s="2"/>
      <c r="M710" s="118"/>
      <c r="N710" s="118"/>
      <c r="O710" s="118"/>
      <c r="P710" s="118"/>
      <c r="Q710" s="118"/>
      <c r="R710" s="118"/>
      <c r="S710" s="2"/>
      <c r="T710" s="2"/>
      <c r="U710" s="2"/>
      <c r="V710" s="2"/>
      <c r="W710" s="2"/>
      <c r="X710" s="2"/>
      <c r="Y710" s="2"/>
      <c r="Z710" s="2"/>
      <c r="AA710" s="2"/>
      <c r="AB710" s="2"/>
      <c r="AD710" s="120"/>
      <c r="AE710" s="120"/>
      <c r="AF710" s="120"/>
      <c r="AG710" s="120"/>
    </row>
    <row r="711" spans="2:33" ht="15.75" customHeight="1" x14ac:dyDescent="0.25">
      <c r="B711" s="115"/>
      <c r="C711" s="116"/>
      <c r="D711" s="115"/>
      <c r="E711" s="115"/>
      <c r="F711" s="117"/>
      <c r="G711" s="2"/>
      <c r="H711" s="117"/>
      <c r="I711" s="117"/>
      <c r="J711" s="2"/>
      <c r="K711" s="117"/>
      <c r="L711" s="2"/>
      <c r="M711" s="118"/>
      <c r="N711" s="118"/>
      <c r="O711" s="118"/>
      <c r="P711" s="118"/>
      <c r="Q711" s="118"/>
      <c r="R711" s="118"/>
      <c r="S711" s="2"/>
      <c r="T711" s="2"/>
      <c r="U711" s="2"/>
      <c r="V711" s="2"/>
      <c r="W711" s="2"/>
      <c r="X711" s="2"/>
      <c r="Y711" s="2"/>
      <c r="Z711" s="2"/>
      <c r="AA711" s="2"/>
      <c r="AB711" s="2"/>
      <c r="AD711" s="120"/>
      <c r="AE711" s="120"/>
      <c r="AF711" s="120"/>
      <c r="AG711" s="120"/>
    </row>
    <row r="712" spans="2:33" ht="15.75" customHeight="1" x14ac:dyDescent="0.25">
      <c r="B712" s="115"/>
      <c r="C712" s="116"/>
      <c r="D712" s="115"/>
      <c r="E712" s="115"/>
      <c r="F712" s="117"/>
      <c r="G712" s="2"/>
      <c r="H712" s="117"/>
      <c r="I712" s="117"/>
      <c r="J712" s="2"/>
      <c r="K712" s="117"/>
      <c r="L712" s="2"/>
      <c r="M712" s="118"/>
      <c r="N712" s="118"/>
      <c r="O712" s="118"/>
      <c r="P712" s="118"/>
      <c r="Q712" s="118"/>
      <c r="R712" s="118"/>
      <c r="S712" s="2"/>
      <c r="T712" s="2"/>
      <c r="U712" s="2"/>
      <c r="V712" s="2"/>
      <c r="W712" s="2"/>
      <c r="X712" s="2"/>
      <c r="Y712" s="2"/>
      <c r="Z712" s="2"/>
      <c r="AA712" s="2"/>
      <c r="AB712" s="2"/>
      <c r="AD712" s="120"/>
      <c r="AE712" s="120"/>
      <c r="AF712" s="120"/>
      <c r="AG712" s="120"/>
    </row>
    <row r="713" spans="2:33" ht="15.75" customHeight="1" x14ac:dyDescent="0.25">
      <c r="B713" s="115"/>
      <c r="C713" s="116"/>
      <c r="D713" s="115"/>
      <c r="E713" s="115"/>
      <c r="F713" s="117"/>
      <c r="G713" s="2"/>
      <c r="H713" s="117"/>
      <c r="I713" s="117"/>
      <c r="J713" s="2"/>
      <c r="K713" s="117"/>
      <c r="L713" s="2"/>
      <c r="M713" s="118"/>
      <c r="N713" s="118"/>
      <c r="O713" s="118"/>
      <c r="P713" s="118"/>
      <c r="Q713" s="118"/>
      <c r="R713" s="118"/>
      <c r="S713" s="2"/>
      <c r="T713" s="2"/>
      <c r="U713" s="2"/>
      <c r="V713" s="2"/>
      <c r="W713" s="2"/>
      <c r="X713" s="2"/>
      <c r="Y713" s="2"/>
      <c r="Z713" s="2"/>
      <c r="AA713" s="2"/>
      <c r="AB713" s="2"/>
      <c r="AD713" s="120"/>
      <c r="AE713" s="120"/>
      <c r="AF713" s="120"/>
      <c r="AG713" s="120"/>
    </row>
    <row r="714" spans="2:33" ht="15.75" customHeight="1" x14ac:dyDescent="0.25">
      <c r="B714" s="115"/>
      <c r="C714" s="116"/>
      <c r="D714" s="115"/>
      <c r="E714" s="115"/>
      <c r="F714" s="117"/>
      <c r="G714" s="2"/>
      <c r="H714" s="117"/>
      <c r="I714" s="117"/>
      <c r="J714" s="2"/>
      <c r="K714" s="117"/>
      <c r="L714" s="2"/>
      <c r="M714" s="118"/>
      <c r="N714" s="118"/>
      <c r="O714" s="118"/>
      <c r="P714" s="118"/>
      <c r="Q714" s="118"/>
      <c r="R714" s="118"/>
      <c r="S714" s="2"/>
      <c r="T714" s="2"/>
      <c r="U714" s="2"/>
      <c r="V714" s="2"/>
      <c r="W714" s="2"/>
      <c r="X714" s="2"/>
      <c r="Y714" s="2"/>
      <c r="Z714" s="2"/>
      <c r="AA714" s="2"/>
      <c r="AB714" s="2"/>
      <c r="AD714" s="120"/>
      <c r="AE714" s="120"/>
      <c r="AF714" s="120"/>
      <c r="AG714" s="120"/>
    </row>
    <row r="715" spans="2:33" ht="15.75" customHeight="1" x14ac:dyDescent="0.25">
      <c r="B715" s="115"/>
      <c r="C715" s="116"/>
      <c r="D715" s="115"/>
      <c r="E715" s="115"/>
      <c r="F715" s="117"/>
      <c r="G715" s="2"/>
      <c r="H715" s="117"/>
      <c r="I715" s="117"/>
      <c r="J715" s="2"/>
      <c r="K715" s="117"/>
      <c r="L715" s="2"/>
      <c r="M715" s="118"/>
      <c r="N715" s="118"/>
      <c r="O715" s="118"/>
      <c r="P715" s="118"/>
      <c r="Q715" s="118"/>
      <c r="R715" s="118"/>
      <c r="S715" s="2"/>
      <c r="T715" s="2"/>
      <c r="U715" s="2"/>
      <c r="V715" s="2"/>
      <c r="W715" s="2"/>
      <c r="X715" s="2"/>
      <c r="Y715" s="2"/>
      <c r="Z715" s="2"/>
      <c r="AA715" s="2"/>
      <c r="AB715" s="2"/>
      <c r="AD715" s="120"/>
      <c r="AE715" s="120"/>
      <c r="AF715" s="120"/>
      <c r="AG715" s="120"/>
    </row>
    <row r="716" spans="2:33" ht="15.75" customHeight="1" x14ac:dyDescent="0.25">
      <c r="B716" s="115"/>
      <c r="C716" s="116"/>
      <c r="D716" s="115"/>
      <c r="E716" s="115"/>
      <c r="F716" s="117"/>
      <c r="G716" s="2"/>
      <c r="H716" s="117"/>
      <c r="I716" s="117"/>
      <c r="J716" s="2"/>
      <c r="K716" s="117"/>
      <c r="L716" s="2"/>
      <c r="M716" s="118"/>
      <c r="N716" s="118"/>
      <c r="O716" s="118"/>
      <c r="P716" s="118"/>
      <c r="Q716" s="118"/>
      <c r="R716" s="118"/>
      <c r="S716" s="2"/>
      <c r="T716" s="2"/>
      <c r="U716" s="2"/>
      <c r="V716" s="2"/>
      <c r="W716" s="2"/>
      <c r="X716" s="2"/>
      <c r="Y716" s="2"/>
      <c r="Z716" s="2"/>
      <c r="AA716" s="2"/>
      <c r="AB716" s="2"/>
      <c r="AD716" s="120"/>
      <c r="AE716" s="120"/>
      <c r="AF716" s="120"/>
      <c r="AG716" s="120"/>
    </row>
    <row r="717" spans="2:33" ht="15.75" customHeight="1" x14ac:dyDescent="0.25">
      <c r="B717" s="115"/>
      <c r="C717" s="116"/>
      <c r="D717" s="115"/>
      <c r="E717" s="115"/>
      <c r="F717" s="117"/>
      <c r="G717" s="2"/>
      <c r="H717" s="117"/>
      <c r="I717" s="117"/>
      <c r="J717" s="2"/>
      <c r="K717" s="117"/>
      <c r="L717" s="2"/>
      <c r="M717" s="118"/>
      <c r="N717" s="118"/>
      <c r="O717" s="118"/>
      <c r="P717" s="118"/>
      <c r="Q717" s="118"/>
      <c r="R717" s="118"/>
      <c r="S717" s="2"/>
      <c r="T717" s="2"/>
      <c r="U717" s="2"/>
      <c r="V717" s="2"/>
      <c r="W717" s="2"/>
      <c r="X717" s="2"/>
      <c r="Y717" s="2"/>
      <c r="Z717" s="2"/>
      <c r="AA717" s="2"/>
      <c r="AB717" s="2"/>
      <c r="AD717" s="120"/>
      <c r="AE717" s="120"/>
      <c r="AF717" s="120"/>
      <c r="AG717" s="120"/>
    </row>
    <row r="718" spans="2:33" ht="15.75" customHeight="1" x14ac:dyDescent="0.25">
      <c r="B718" s="115"/>
      <c r="C718" s="116"/>
      <c r="D718" s="115"/>
      <c r="E718" s="115"/>
      <c r="F718" s="117"/>
      <c r="G718" s="2"/>
      <c r="H718" s="117"/>
      <c r="I718" s="117"/>
      <c r="J718" s="2"/>
      <c r="K718" s="117"/>
      <c r="L718" s="2"/>
      <c r="M718" s="118"/>
      <c r="N718" s="118"/>
      <c r="O718" s="118"/>
      <c r="P718" s="118"/>
      <c r="Q718" s="118"/>
      <c r="R718" s="118"/>
      <c r="S718" s="2"/>
      <c r="T718" s="2"/>
      <c r="U718" s="2"/>
      <c r="V718" s="2"/>
      <c r="W718" s="2"/>
      <c r="X718" s="2"/>
      <c r="Y718" s="2"/>
      <c r="Z718" s="2"/>
      <c r="AA718" s="2"/>
      <c r="AB718" s="2"/>
      <c r="AD718" s="120"/>
      <c r="AE718" s="120"/>
      <c r="AF718" s="120"/>
      <c r="AG718" s="120"/>
    </row>
    <row r="719" spans="2:33" ht="15.75" customHeight="1" x14ac:dyDescent="0.25">
      <c r="B719" s="115"/>
      <c r="C719" s="116"/>
      <c r="D719" s="115"/>
      <c r="E719" s="115"/>
      <c r="F719" s="117"/>
      <c r="G719" s="2"/>
      <c r="H719" s="117"/>
      <c r="I719" s="117"/>
      <c r="J719" s="2"/>
      <c r="K719" s="117"/>
      <c r="L719" s="2"/>
      <c r="M719" s="118"/>
      <c r="N719" s="118"/>
      <c r="O719" s="118"/>
      <c r="P719" s="118"/>
      <c r="Q719" s="118"/>
      <c r="R719" s="118"/>
      <c r="S719" s="2"/>
      <c r="T719" s="2"/>
      <c r="U719" s="2"/>
      <c r="V719" s="2"/>
      <c r="W719" s="2"/>
      <c r="X719" s="2"/>
      <c r="Y719" s="2"/>
      <c r="Z719" s="2"/>
      <c r="AA719" s="2"/>
      <c r="AB719" s="2"/>
      <c r="AD719" s="120"/>
      <c r="AE719" s="120"/>
      <c r="AF719" s="120"/>
      <c r="AG719" s="120"/>
    </row>
    <row r="720" spans="2:33" ht="15.75" customHeight="1" x14ac:dyDescent="0.25">
      <c r="B720" s="115"/>
      <c r="C720" s="116"/>
      <c r="D720" s="115"/>
      <c r="E720" s="115"/>
      <c r="F720" s="117"/>
      <c r="G720" s="2"/>
      <c r="H720" s="117"/>
      <c r="I720" s="117"/>
      <c r="J720" s="2"/>
      <c r="K720" s="117"/>
      <c r="L720" s="2"/>
      <c r="M720" s="118"/>
      <c r="N720" s="118"/>
      <c r="O720" s="118"/>
      <c r="P720" s="118"/>
      <c r="Q720" s="118"/>
      <c r="R720" s="118"/>
      <c r="S720" s="2"/>
      <c r="T720" s="2"/>
      <c r="U720" s="2"/>
      <c r="V720" s="2"/>
      <c r="W720" s="2"/>
      <c r="X720" s="2"/>
      <c r="Y720" s="2"/>
      <c r="Z720" s="2"/>
      <c r="AA720" s="2"/>
      <c r="AB720" s="2"/>
      <c r="AD720" s="120"/>
      <c r="AE720" s="120"/>
      <c r="AF720" s="120"/>
      <c r="AG720" s="120"/>
    </row>
    <row r="721" spans="2:33" ht="15.75" customHeight="1" x14ac:dyDescent="0.25">
      <c r="B721" s="115"/>
      <c r="C721" s="116"/>
      <c r="D721" s="115"/>
      <c r="E721" s="115"/>
      <c r="F721" s="117"/>
      <c r="G721" s="2"/>
      <c r="H721" s="117"/>
      <c r="I721" s="117"/>
      <c r="J721" s="2"/>
      <c r="K721" s="117"/>
      <c r="L721" s="2"/>
      <c r="M721" s="118"/>
      <c r="N721" s="118"/>
      <c r="O721" s="118"/>
      <c r="P721" s="118"/>
      <c r="Q721" s="118"/>
      <c r="R721" s="118"/>
      <c r="S721" s="2"/>
      <c r="T721" s="2"/>
      <c r="U721" s="2"/>
      <c r="V721" s="2"/>
      <c r="W721" s="2"/>
      <c r="X721" s="2"/>
      <c r="Y721" s="2"/>
      <c r="Z721" s="2"/>
      <c r="AA721" s="2"/>
      <c r="AB721" s="2"/>
      <c r="AD721" s="120"/>
      <c r="AE721" s="120"/>
      <c r="AF721" s="120"/>
      <c r="AG721" s="120"/>
    </row>
    <row r="722" spans="2:33" ht="15.75" customHeight="1" x14ac:dyDescent="0.25">
      <c r="B722" s="115"/>
      <c r="C722" s="116"/>
      <c r="D722" s="115"/>
      <c r="E722" s="115"/>
      <c r="F722" s="117"/>
      <c r="G722" s="2"/>
      <c r="H722" s="117"/>
      <c r="I722" s="117"/>
      <c r="J722" s="2"/>
      <c r="K722" s="117"/>
      <c r="L722" s="2"/>
      <c r="M722" s="118"/>
      <c r="N722" s="118"/>
      <c r="O722" s="118"/>
      <c r="P722" s="118"/>
      <c r="Q722" s="118"/>
      <c r="R722" s="118"/>
      <c r="S722" s="2"/>
      <c r="T722" s="2"/>
      <c r="U722" s="2"/>
      <c r="V722" s="2"/>
      <c r="W722" s="2"/>
      <c r="X722" s="2"/>
      <c r="Y722" s="2"/>
      <c r="Z722" s="2"/>
      <c r="AA722" s="2"/>
      <c r="AB722" s="2"/>
      <c r="AD722" s="120"/>
      <c r="AE722" s="120"/>
      <c r="AF722" s="120"/>
      <c r="AG722" s="120"/>
    </row>
    <row r="723" spans="2:33" ht="15.75" customHeight="1" x14ac:dyDescent="0.25">
      <c r="B723" s="115"/>
      <c r="C723" s="116"/>
      <c r="D723" s="115"/>
      <c r="E723" s="115"/>
      <c r="F723" s="117"/>
      <c r="G723" s="2"/>
      <c r="H723" s="117"/>
      <c r="I723" s="117"/>
      <c r="J723" s="2"/>
      <c r="K723" s="117"/>
      <c r="L723" s="2"/>
      <c r="M723" s="118"/>
      <c r="N723" s="118"/>
      <c r="O723" s="118"/>
      <c r="P723" s="118"/>
      <c r="Q723" s="118"/>
      <c r="R723" s="118"/>
      <c r="S723" s="2"/>
      <c r="T723" s="2"/>
      <c r="U723" s="2"/>
      <c r="V723" s="2"/>
      <c r="W723" s="2"/>
      <c r="X723" s="2"/>
      <c r="Y723" s="2"/>
      <c r="Z723" s="2"/>
      <c r="AA723" s="2"/>
      <c r="AB723" s="2"/>
      <c r="AD723" s="120"/>
      <c r="AE723" s="120"/>
      <c r="AF723" s="120"/>
      <c r="AG723" s="120"/>
    </row>
    <row r="724" spans="2:33" ht="15.75" customHeight="1" x14ac:dyDescent="0.25">
      <c r="B724" s="115"/>
      <c r="C724" s="116"/>
      <c r="D724" s="115"/>
      <c r="E724" s="115"/>
      <c r="F724" s="117"/>
      <c r="G724" s="2"/>
      <c r="H724" s="117"/>
      <c r="I724" s="117"/>
      <c r="J724" s="2"/>
      <c r="K724" s="117"/>
      <c r="L724" s="2"/>
      <c r="M724" s="118"/>
      <c r="N724" s="118"/>
      <c r="O724" s="118"/>
      <c r="P724" s="118"/>
      <c r="Q724" s="118"/>
      <c r="R724" s="118"/>
      <c r="S724" s="2"/>
      <c r="T724" s="2"/>
      <c r="U724" s="2"/>
      <c r="V724" s="2"/>
      <c r="W724" s="2"/>
      <c r="X724" s="2"/>
      <c r="Y724" s="2"/>
      <c r="Z724" s="2"/>
      <c r="AA724" s="2"/>
      <c r="AB724" s="2"/>
      <c r="AD724" s="120"/>
      <c r="AE724" s="120"/>
      <c r="AF724" s="120"/>
      <c r="AG724" s="120"/>
    </row>
    <row r="725" spans="2:33" ht="15.75" customHeight="1" x14ac:dyDescent="0.25">
      <c r="B725" s="115"/>
      <c r="C725" s="116"/>
      <c r="D725" s="115"/>
      <c r="E725" s="115"/>
      <c r="F725" s="117"/>
      <c r="G725" s="2"/>
      <c r="H725" s="117"/>
      <c r="I725" s="117"/>
      <c r="J725" s="2"/>
      <c r="K725" s="117"/>
      <c r="L725" s="2"/>
      <c r="M725" s="118"/>
      <c r="N725" s="118"/>
      <c r="O725" s="118"/>
      <c r="P725" s="118"/>
      <c r="Q725" s="118"/>
      <c r="R725" s="118"/>
      <c r="S725" s="2"/>
      <c r="T725" s="2"/>
      <c r="U725" s="2"/>
      <c r="V725" s="2"/>
      <c r="W725" s="2"/>
      <c r="X725" s="2"/>
      <c r="Y725" s="2"/>
      <c r="Z725" s="2"/>
      <c r="AA725" s="2"/>
      <c r="AB725" s="2"/>
      <c r="AD725" s="120"/>
      <c r="AE725" s="120"/>
      <c r="AF725" s="120"/>
      <c r="AG725" s="120"/>
    </row>
    <row r="726" spans="2:33" ht="15.75" customHeight="1" x14ac:dyDescent="0.25">
      <c r="B726" s="115"/>
      <c r="C726" s="116"/>
      <c r="D726" s="115"/>
      <c r="E726" s="115"/>
      <c r="F726" s="117"/>
      <c r="G726" s="2"/>
      <c r="H726" s="117"/>
      <c r="I726" s="117"/>
      <c r="J726" s="2"/>
      <c r="K726" s="117"/>
      <c r="L726" s="2"/>
      <c r="M726" s="118"/>
      <c r="N726" s="118"/>
      <c r="O726" s="118"/>
      <c r="P726" s="118"/>
      <c r="Q726" s="118"/>
      <c r="R726" s="118"/>
      <c r="S726" s="2"/>
      <c r="T726" s="2"/>
      <c r="U726" s="2"/>
      <c r="V726" s="2"/>
      <c r="W726" s="2"/>
      <c r="X726" s="2"/>
      <c r="Y726" s="2"/>
      <c r="Z726" s="2"/>
      <c r="AA726" s="2"/>
      <c r="AB726" s="2"/>
      <c r="AD726" s="120"/>
      <c r="AE726" s="120"/>
      <c r="AF726" s="120"/>
      <c r="AG726" s="120"/>
    </row>
    <row r="727" spans="2:33" ht="15.75" customHeight="1" x14ac:dyDescent="0.25">
      <c r="B727" s="115"/>
      <c r="C727" s="116"/>
      <c r="D727" s="115"/>
      <c r="E727" s="115"/>
      <c r="F727" s="117"/>
      <c r="G727" s="2"/>
      <c r="H727" s="117"/>
      <c r="I727" s="117"/>
      <c r="J727" s="2"/>
      <c r="K727" s="117"/>
      <c r="L727" s="2"/>
      <c r="M727" s="118"/>
      <c r="N727" s="118"/>
      <c r="O727" s="118"/>
      <c r="P727" s="118"/>
      <c r="Q727" s="118"/>
      <c r="R727" s="118"/>
      <c r="S727" s="2"/>
      <c r="T727" s="2"/>
      <c r="U727" s="2"/>
      <c r="V727" s="2"/>
      <c r="W727" s="2"/>
      <c r="X727" s="2"/>
      <c r="Y727" s="2"/>
      <c r="Z727" s="2"/>
      <c r="AA727" s="2"/>
      <c r="AB727" s="2"/>
      <c r="AD727" s="120"/>
      <c r="AE727" s="120"/>
      <c r="AF727" s="120"/>
      <c r="AG727" s="120"/>
    </row>
    <row r="728" spans="2:33" ht="15.75" customHeight="1" x14ac:dyDescent="0.25">
      <c r="B728" s="115"/>
      <c r="C728" s="116"/>
      <c r="D728" s="115"/>
      <c r="E728" s="115"/>
      <c r="F728" s="117"/>
      <c r="G728" s="2"/>
      <c r="H728" s="117"/>
      <c r="I728" s="117"/>
      <c r="J728" s="2"/>
      <c r="K728" s="117"/>
      <c r="L728" s="2"/>
      <c r="M728" s="118"/>
      <c r="N728" s="118"/>
      <c r="O728" s="118"/>
      <c r="P728" s="118"/>
      <c r="Q728" s="118"/>
      <c r="R728" s="118"/>
      <c r="S728" s="2"/>
      <c r="T728" s="2"/>
      <c r="U728" s="2"/>
      <c r="V728" s="2"/>
      <c r="W728" s="2"/>
      <c r="X728" s="2"/>
      <c r="Y728" s="2"/>
      <c r="Z728" s="2"/>
      <c r="AA728" s="2"/>
      <c r="AB728" s="2"/>
      <c r="AD728" s="120"/>
      <c r="AE728" s="120"/>
      <c r="AF728" s="120"/>
      <c r="AG728" s="120"/>
    </row>
    <row r="729" spans="2:33" ht="15.75" customHeight="1" x14ac:dyDescent="0.25">
      <c r="B729" s="115"/>
      <c r="C729" s="116"/>
      <c r="D729" s="115"/>
      <c r="E729" s="115"/>
      <c r="F729" s="117"/>
      <c r="G729" s="2"/>
      <c r="H729" s="117"/>
      <c r="I729" s="117"/>
      <c r="J729" s="2"/>
      <c r="K729" s="117"/>
      <c r="L729" s="2"/>
      <c r="M729" s="118"/>
      <c r="N729" s="118"/>
      <c r="O729" s="118"/>
      <c r="P729" s="118"/>
      <c r="Q729" s="118"/>
      <c r="R729" s="118"/>
      <c r="S729" s="2"/>
      <c r="T729" s="2"/>
      <c r="U729" s="2"/>
      <c r="V729" s="2"/>
      <c r="W729" s="2"/>
      <c r="X729" s="2"/>
      <c r="Y729" s="2"/>
      <c r="Z729" s="2"/>
      <c r="AA729" s="2"/>
      <c r="AB729" s="2"/>
      <c r="AD729" s="120"/>
      <c r="AE729" s="120"/>
      <c r="AF729" s="120"/>
      <c r="AG729" s="120"/>
    </row>
    <row r="730" spans="2:33" ht="15.75" customHeight="1" x14ac:dyDescent="0.25">
      <c r="B730" s="115"/>
      <c r="C730" s="116"/>
      <c r="D730" s="115"/>
      <c r="E730" s="115"/>
      <c r="F730" s="117"/>
      <c r="G730" s="2"/>
      <c r="H730" s="117"/>
      <c r="I730" s="117"/>
      <c r="J730" s="2"/>
      <c r="K730" s="117"/>
      <c r="L730" s="2"/>
      <c r="M730" s="118"/>
      <c r="N730" s="118"/>
      <c r="O730" s="118"/>
      <c r="P730" s="118"/>
      <c r="Q730" s="118"/>
      <c r="R730" s="118"/>
      <c r="S730" s="2"/>
      <c r="T730" s="2"/>
      <c r="U730" s="2"/>
      <c r="V730" s="2"/>
      <c r="W730" s="2"/>
      <c r="X730" s="2"/>
      <c r="Y730" s="2"/>
      <c r="Z730" s="2"/>
      <c r="AA730" s="2"/>
      <c r="AB730" s="2"/>
      <c r="AD730" s="120"/>
      <c r="AE730" s="120"/>
      <c r="AF730" s="120"/>
      <c r="AG730" s="120"/>
    </row>
    <row r="731" spans="2:33" ht="15.75" customHeight="1" x14ac:dyDescent="0.25">
      <c r="B731" s="115"/>
      <c r="C731" s="116"/>
      <c r="D731" s="115"/>
      <c r="E731" s="115"/>
      <c r="F731" s="117"/>
      <c r="G731" s="2"/>
      <c r="H731" s="117"/>
      <c r="I731" s="117"/>
      <c r="J731" s="2"/>
      <c r="K731" s="117"/>
      <c r="L731" s="2"/>
      <c r="M731" s="118"/>
      <c r="N731" s="118"/>
      <c r="O731" s="118"/>
      <c r="P731" s="118"/>
      <c r="Q731" s="118"/>
      <c r="R731" s="118"/>
      <c r="S731" s="2"/>
      <c r="T731" s="2"/>
      <c r="U731" s="2"/>
      <c r="V731" s="2"/>
      <c r="W731" s="2"/>
      <c r="X731" s="2"/>
      <c r="Y731" s="2"/>
      <c r="Z731" s="2"/>
      <c r="AA731" s="2"/>
      <c r="AB731" s="2"/>
      <c r="AD731" s="120"/>
      <c r="AE731" s="120"/>
      <c r="AF731" s="120"/>
      <c r="AG731" s="120"/>
    </row>
    <row r="732" spans="2:33" ht="15.75" customHeight="1" x14ac:dyDescent="0.25">
      <c r="B732" s="115"/>
      <c r="C732" s="116"/>
      <c r="D732" s="115"/>
      <c r="E732" s="115"/>
      <c r="F732" s="117"/>
      <c r="G732" s="2"/>
      <c r="H732" s="117"/>
      <c r="I732" s="117"/>
      <c r="J732" s="2"/>
      <c r="K732" s="117"/>
      <c r="L732" s="2"/>
      <c r="M732" s="118"/>
      <c r="N732" s="118"/>
      <c r="O732" s="118"/>
      <c r="P732" s="118"/>
      <c r="Q732" s="118"/>
      <c r="R732" s="118"/>
      <c r="S732" s="2"/>
      <c r="T732" s="2"/>
      <c r="U732" s="2"/>
      <c r="V732" s="2"/>
      <c r="W732" s="2"/>
      <c r="X732" s="2"/>
      <c r="Y732" s="2"/>
      <c r="Z732" s="2"/>
      <c r="AA732" s="2"/>
      <c r="AB732" s="2"/>
      <c r="AD732" s="120"/>
      <c r="AE732" s="120"/>
      <c r="AF732" s="120"/>
      <c r="AG732" s="120"/>
    </row>
    <row r="733" spans="2:33" ht="15.75" customHeight="1" x14ac:dyDescent="0.25">
      <c r="B733" s="115"/>
      <c r="C733" s="116"/>
      <c r="D733" s="115"/>
      <c r="E733" s="115"/>
      <c r="F733" s="117"/>
      <c r="G733" s="2"/>
      <c r="H733" s="117"/>
      <c r="I733" s="117"/>
      <c r="J733" s="2"/>
      <c r="K733" s="117"/>
      <c r="L733" s="2"/>
      <c r="M733" s="118"/>
      <c r="N733" s="118"/>
      <c r="O733" s="118"/>
      <c r="P733" s="118"/>
      <c r="Q733" s="118"/>
      <c r="R733" s="118"/>
      <c r="S733" s="2"/>
      <c r="T733" s="2"/>
      <c r="U733" s="2"/>
      <c r="V733" s="2"/>
      <c r="W733" s="2"/>
      <c r="X733" s="2"/>
      <c r="Y733" s="2"/>
      <c r="Z733" s="2"/>
      <c r="AA733" s="2"/>
      <c r="AB733" s="2"/>
      <c r="AD733" s="120"/>
      <c r="AE733" s="120"/>
      <c r="AF733" s="120"/>
      <c r="AG733" s="120"/>
    </row>
    <row r="734" spans="2:33" ht="15.75" customHeight="1" x14ac:dyDescent="0.25">
      <c r="B734" s="115"/>
      <c r="C734" s="116"/>
      <c r="D734" s="115"/>
      <c r="E734" s="115"/>
      <c r="F734" s="117"/>
      <c r="G734" s="2"/>
      <c r="H734" s="117"/>
      <c r="I734" s="117"/>
      <c r="J734" s="2"/>
      <c r="K734" s="117"/>
      <c r="L734" s="2"/>
      <c r="M734" s="118"/>
      <c r="N734" s="118"/>
      <c r="O734" s="118"/>
      <c r="P734" s="118"/>
      <c r="Q734" s="118"/>
      <c r="R734" s="118"/>
      <c r="S734" s="2"/>
      <c r="T734" s="2"/>
      <c r="U734" s="2"/>
      <c r="V734" s="2"/>
      <c r="W734" s="2"/>
      <c r="X734" s="2"/>
      <c r="Y734" s="2"/>
      <c r="Z734" s="2"/>
      <c r="AA734" s="2"/>
      <c r="AB734" s="2"/>
      <c r="AD734" s="120"/>
      <c r="AE734" s="120"/>
      <c r="AF734" s="120"/>
      <c r="AG734" s="120"/>
    </row>
    <row r="735" spans="2:33" ht="15.75" customHeight="1" x14ac:dyDescent="0.25">
      <c r="B735" s="115"/>
      <c r="C735" s="116"/>
      <c r="D735" s="115"/>
      <c r="E735" s="115"/>
      <c r="F735" s="117"/>
      <c r="G735" s="2"/>
      <c r="H735" s="117"/>
      <c r="I735" s="117"/>
      <c r="J735" s="2"/>
      <c r="K735" s="117"/>
      <c r="L735" s="2"/>
      <c r="M735" s="118"/>
      <c r="N735" s="118"/>
      <c r="O735" s="118"/>
      <c r="P735" s="118"/>
      <c r="Q735" s="118"/>
      <c r="R735" s="118"/>
      <c r="S735" s="2"/>
      <c r="T735" s="2"/>
      <c r="U735" s="2"/>
      <c r="V735" s="2"/>
      <c r="W735" s="2"/>
      <c r="X735" s="2"/>
      <c r="Y735" s="2"/>
      <c r="Z735" s="2"/>
      <c r="AA735" s="2"/>
      <c r="AB735" s="2"/>
      <c r="AD735" s="120"/>
      <c r="AE735" s="120"/>
      <c r="AF735" s="120"/>
      <c r="AG735" s="120"/>
    </row>
    <row r="736" spans="2:33" ht="15.75" customHeight="1" x14ac:dyDescent="0.25">
      <c r="B736" s="115"/>
      <c r="C736" s="116"/>
      <c r="D736" s="115"/>
      <c r="E736" s="115"/>
      <c r="F736" s="117"/>
      <c r="G736" s="2"/>
      <c r="H736" s="117"/>
      <c r="I736" s="117"/>
      <c r="J736" s="2"/>
      <c r="K736" s="117"/>
      <c r="L736" s="2"/>
      <c r="M736" s="118"/>
      <c r="N736" s="118"/>
      <c r="O736" s="118"/>
      <c r="P736" s="118"/>
      <c r="Q736" s="118"/>
      <c r="R736" s="118"/>
      <c r="S736" s="2"/>
      <c r="T736" s="2"/>
      <c r="U736" s="2"/>
      <c r="V736" s="2"/>
      <c r="W736" s="2"/>
      <c r="X736" s="2"/>
      <c r="Y736" s="2"/>
      <c r="Z736" s="2"/>
      <c r="AA736" s="2"/>
      <c r="AB736" s="2"/>
      <c r="AD736" s="120"/>
      <c r="AE736" s="120"/>
      <c r="AF736" s="120"/>
      <c r="AG736" s="120"/>
    </row>
    <row r="737" spans="2:33" ht="15.75" customHeight="1" x14ac:dyDescent="0.25">
      <c r="B737" s="115"/>
      <c r="C737" s="116"/>
      <c r="D737" s="115"/>
      <c r="E737" s="115"/>
      <c r="F737" s="117"/>
      <c r="G737" s="2"/>
      <c r="H737" s="117"/>
      <c r="I737" s="117"/>
      <c r="J737" s="2"/>
      <c r="K737" s="117"/>
      <c r="L737" s="2"/>
      <c r="M737" s="118"/>
      <c r="N737" s="118"/>
      <c r="O737" s="118"/>
      <c r="P737" s="118"/>
      <c r="Q737" s="118"/>
      <c r="R737" s="118"/>
      <c r="S737" s="2"/>
      <c r="T737" s="2"/>
      <c r="U737" s="2"/>
      <c r="V737" s="2"/>
      <c r="W737" s="2"/>
      <c r="X737" s="2"/>
      <c r="Y737" s="2"/>
      <c r="Z737" s="2"/>
      <c r="AA737" s="2"/>
      <c r="AB737" s="2"/>
      <c r="AD737" s="120"/>
      <c r="AE737" s="120"/>
      <c r="AF737" s="120"/>
      <c r="AG737" s="120"/>
    </row>
    <row r="738" spans="2:33" ht="15.75" customHeight="1" x14ac:dyDescent="0.25">
      <c r="B738" s="115"/>
      <c r="C738" s="116"/>
      <c r="D738" s="115"/>
      <c r="E738" s="115"/>
      <c r="F738" s="117"/>
      <c r="G738" s="2"/>
      <c r="H738" s="117"/>
      <c r="I738" s="117"/>
      <c r="J738" s="2"/>
      <c r="K738" s="117"/>
      <c r="L738" s="2"/>
      <c r="M738" s="118"/>
      <c r="N738" s="118"/>
      <c r="O738" s="118"/>
      <c r="P738" s="118"/>
      <c r="Q738" s="118"/>
      <c r="R738" s="118"/>
      <c r="S738" s="2"/>
      <c r="T738" s="2"/>
      <c r="U738" s="2"/>
      <c r="V738" s="2"/>
      <c r="W738" s="2"/>
      <c r="X738" s="2"/>
      <c r="Y738" s="2"/>
      <c r="Z738" s="2"/>
      <c r="AA738" s="2"/>
      <c r="AB738" s="2"/>
      <c r="AD738" s="120"/>
      <c r="AE738" s="120"/>
      <c r="AF738" s="120"/>
      <c r="AG738" s="120"/>
    </row>
    <row r="739" spans="2:33" ht="15.75" customHeight="1" x14ac:dyDescent="0.25">
      <c r="B739" s="115"/>
      <c r="C739" s="116"/>
      <c r="D739" s="115"/>
      <c r="E739" s="115"/>
      <c r="F739" s="117"/>
      <c r="G739" s="2"/>
      <c r="H739" s="117"/>
      <c r="I739" s="117"/>
      <c r="J739" s="2"/>
      <c r="K739" s="117"/>
      <c r="L739" s="2"/>
      <c r="M739" s="118"/>
      <c r="N739" s="118"/>
      <c r="O739" s="118"/>
      <c r="P739" s="118"/>
      <c r="Q739" s="118"/>
      <c r="R739" s="118"/>
      <c r="S739" s="2"/>
      <c r="T739" s="2"/>
      <c r="U739" s="2"/>
      <c r="V739" s="2"/>
      <c r="W739" s="2"/>
      <c r="X739" s="2"/>
      <c r="Y739" s="2"/>
      <c r="Z739" s="2"/>
      <c r="AA739" s="2"/>
      <c r="AB739" s="2"/>
      <c r="AD739" s="120"/>
      <c r="AE739" s="120"/>
      <c r="AF739" s="120"/>
      <c r="AG739" s="120"/>
    </row>
    <row r="740" spans="2:33" ht="15.75" customHeight="1" x14ac:dyDescent="0.25">
      <c r="B740" s="115"/>
      <c r="C740" s="116"/>
      <c r="D740" s="115"/>
      <c r="E740" s="115"/>
      <c r="F740" s="117"/>
      <c r="G740" s="2"/>
      <c r="H740" s="117"/>
      <c r="I740" s="117"/>
      <c r="J740" s="2"/>
      <c r="K740" s="117"/>
      <c r="L740" s="2"/>
      <c r="M740" s="118"/>
      <c r="N740" s="118"/>
      <c r="O740" s="118"/>
      <c r="P740" s="118"/>
      <c r="Q740" s="118"/>
      <c r="R740" s="118"/>
      <c r="S740" s="2"/>
      <c r="T740" s="2"/>
      <c r="U740" s="2"/>
      <c r="V740" s="2"/>
      <c r="W740" s="2"/>
      <c r="X740" s="2"/>
      <c r="Y740" s="2"/>
      <c r="Z740" s="2"/>
      <c r="AA740" s="2"/>
      <c r="AB740" s="2"/>
      <c r="AD740" s="120"/>
      <c r="AE740" s="120"/>
      <c r="AF740" s="120"/>
      <c r="AG740" s="120"/>
    </row>
    <row r="741" spans="2:33" ht="15.75" customHeight="1" x14ac:dyDescent="0.25">
      <c r="B741" s="115"/>
      <c r="C741" s="116"/>
      <c r="D741" s="115"/>
      <c r="E741" s="115"/>
      <c r="F741" s="117"/>
      <c r="G741" s="2"/>
      <c r="H741" s="117"/>
      <c r="I741" s="117"/>
      <c r="J741" s="2"/>
      <c r="K741" s="117"/>
      <c r="L741" s="2"/>
      <c r="M741" s="118"/>
      <c r="N741" s="118"/>
      <c r="O741" s="118"/>
      <c r="P741" s="118"/>
      <c r="Q741" s="118"/>
      <c r="R741" s="118"/>
      <c r="S741" s="2"/>
      <c r="T741" s="2"/>
      <c r="U741" s="2"/>
      <c r="V741" s="2"/>
      <c r="W741" s="2"/>
      <c r="X741" s="2"/>
      <c r="Y741" s="2"/>
      <c r="Z741" s="2"/>
      <c r="AA741" s="2"/>
      <c r="AB741" s="2"/>
      <c r="AD741" s="120"/>
      <c r="AE741" s="120"/>
      <c r="AF741" s="120"/>
      <c r="AG741" s="120"/>
    </row>
    <row r="742" spans="2:33" ht="15.75" customHeight="1" x14ac:dyDescent="0.25">
      <c r="B742" s="115"/>
      <c r="C742" s="116"/>
      <c r="D742" s="115"/>
      <c r="E742" s="115"/>
      <c r="F742" s="117"/>
      <c r="G742" s="2"/>
      <c r="H742" s="117"/>
      <c r="I742" s="117"/>
      <c r="J742" s="2"/>
      <c r="K742" s="117"/>
      <c r="L742" s="2"/>
      <c r="M742" s="118"/>
      <c r="N742" s="118"/>
      <c r="O742" s="118"/>
      <c r="P742" s="118"/>
      <c r="Q742" s="118"/>
      <c r="R742" s="118"/>
      <c r="S742" s="2"/>
      <c r="T742" s="2"/>
      <c r="U742" s="2"/>
      <c r="V742" s="2"/>
      <c r="W742" s="2"/>
      <c r="X742" s="2"/>
      <c r="Y742" s="2"/>
      <c r="Z742" s="2"/>
      <c r="AA742" s="2"/>
      <c r="AB742" s="2"/>
      <c r="AD742" s="120"/>
      <c r="AE742" s="120"/>
      <c r="AF742" s="120"/>
      <c r="AG742" s="120"/>
    </row>
    <row r="743" spans="2:33" ht="15.75" customHeight="1" x14ac:dyDescent="0.25">
      <c r="B743" s="115"/>
      <c r="C743" s="116"/>
      <c r="D743" s="115"/>
      <c r="E743" s="115"/>
      <c r="F743" s="117"/>
      <c r="G743" s="2"/>
      <c r="H743" s="117"/>
      <c r="I743" s="117"/>
      <c r="J743" s="2"/>
      <c r="K743" s="117"/>
      <c r="L743" s="2"/>
      <c r="M743" s="118"/>
      <c r="N743" s="118"/>
      <c r="O743" s="118"/>
      <c r="P743" s="118"/>
      <c r="Q743" s="118"/>
      <c r="R743" s="118"/>
      <c r="S743" s="2"/>
      <c r="T743" s="2"/>
      <c r="U743" s="2"/>
      <c r="V743" s="2"/>
      <c r="W743" s="2"/>
      <c r="X743" s="2"/>
      <c r="Y743" s="2"/>
      <c r="Z743" s="2"/>
      <c r="AA743" s="2"/>
      <c r="AB743" s="2"/>
      <c r="AD743" s="120"/>
      <c r="AE743" s="120"/>
      <c r="AF743" s="120"/>
      <c r="AG743" s="120"/>
    </row>
    <row r="744" spans="2:33" ht="15.75" customHeight="1" x14ac:dyDescent="0.25">
      <c r="B744" s="115"/>
      <c r="C744" s="116"/>
      <c r="D744" s="115"/>
      <c r="E744" s="115"/>
      <c r="F744" s="117"/>
      <c r="G744" s="2"/>
      <c r="H744" s="117"/>
      <c r="I744" s="117"/>
      <c r="J744" s="2"/>
      <c r="K744" s="117"/>
      <c r="L744" s="2"/>
      <c r="M744" s="118"/>
      <c r="N744" s="118"/>
      <c r="O744" s="118"/>
      <c r="P744" s="118"/>
      <c r="Q744" s="118"/>
      <c r="R744" s="118"/>
      <c r="S744" s="2"/>
      <c r="T744" s="2"/>
      <c r="U744" s="2"/>
      <c r="V744" s="2"/>
      <c r="W744" s="2"/>
      <c r="X744" s="2"/>
      <c r="Y744" s="2"/>
      <c r="Z744" s="2"/>
      <c r="AA744" s="2"/>
      <c r="AB744" s="2"/>
      <c r="AD744" s="120"/>
      <c r="AE744" s="120"/>
      <c r="AF744" s="120"/>
      <c r="AG744" s="120"/>
    </row>
    <row r="745" spans="2:33" ht="15.75" customHeight="1" x14ac:dyDescent="0.25">
      <c r="B745" s="115"/>
      <c r="C745" s="116"/>
      <c r="D745" s="115"/>
      <c r="E745" s="115"/>
      <c r="F745" s="117"/>
      <c r="G745" s="2"/>
      <c r="H745" s="117"/>
      <c r="I745" s="117"/>
      <c r="J745" s="2"/>
      <c r="K745" s="117"/>
      <c r="L745" s="2"/>
      <c r="M745" s="118"/>
      <c r="N745" s="118"/>
      <c r="O745" s="118"/>
      <c r="P745" s="118"/>
      <c r="Q745" s="118"/>
      <c r="R745" s="118"/>
      <c r="S745" s="2"/>
      <c r="T745" s="2"/>
      <c r="U745" s="2"/>
      <c r="V745" s="2"/>
      <c r="W745" s="2"/>
      <c r="X745" s="2"/>
      <c r="Y745" s="2"/>
      <c r="Z745" s="2"/>
      <c r="AA745" s="2"/>
      <c r="AB745" s="2"/>
      <c r="AD745" s="120"/>
      <c r="AE745" s="120"/>
      <c r="AF745" s="120"/>
      <c r="AG745" s="120"/>
    </row>
    <row r="746" spans="2:33" ht="15.75" customHeight="1" x14ac:dyDescent="0.25">
      <c r="B746" s="115"/>
      <c r="C746" s="116"/>
      <c r="D746" s="115"/>
      <c r="E746" s="115"/>
      <c r="F746" s="117"/>
      <c r="G746" s="2"/>
      <c r="H746" s="117"/>
      <c r="I746" s="117"/>
      <c r="J746" s="2"/>
      <c r="K746" s="117"/>
      <c r="L746" s="2"/>
      <c r="M746" s="118"/>
      <c r="N746" s="118"/>
      <c r="O746" s="118"/>
      <c r="P746" s="118"/>
      <c r="Q746" s="118"/>
      <c r="R746" s="118"/>
      <c r="S746" s="2"/>
      <c r="T746" s="2"/>
      <c r="U746" s="2"/>
      <c r="V746" s="2"/>
      <c r="W746" s="2"/>
      <c r="X746" s="2"/>
      <c r="Y746" s="2"/>
      <c r="Z746" s="2"/>
      <c r="AA746" s="2"/>
      <c r="AB746" s="2"/>
      <c r="AD746" s="120"/>
      <c r="AE746" s="120"/>
      <c r="AF746" s="120"/>
      <c r="AG746" s="120"/>
    </row>
    <row r="747" spans="2:33" ht="15.75" customHeight="1" x14ac:dyDescent="0.25">
      <c r="B747" s="115"/>
      <c r="C747" s="116"/>
      <c r="D747" s="115"/>
      <c r="E747" s="115"/>
      <c r="F747" s="117"/>
      <c r="G747" s="2"/>
      <c r="H747" s="117"/>
      <c r="I747" s="117"/>
      <c r="J747" s="2"/>
      <c r="K747" s="117"/>
      <c r="L747" s="2"/>
      <c r="M747" s="118"/>
      <c r="N747" s="118"/>
      <c r="O747" s="118"/>
      <c r="P747" s="118"/>
      <c r="Q747" s="118"/>
      <c r="R747" s="118"/>
      <c r="S747" s="2"/>
      <c r="T747" s="2"/>
      <c r="U747" s="2"/>
      <c r="V747" s="2"/>
      <c r="W747" s="2"/>
      <c r="X747" s="2"/>
      <c r="Y747" s="2"/>
      <c r="Z747" s="2"/>
      <c r="AA747" s="2"/>
      <c r="AB747" s="2"/>
      <c r="AD747" s="120"/>
      <c r="AE747" s="120"/>
      <c r="AF747" s="120"/>
      <c r="AG747" s="120"/>
    </row>
    <row r="748" spans="2:33" ht="15.75" customHeight="1" x14ac:dyDescent="0.25">
      <c r="B748" s="115"/>
      <c r="C748" s="116"/>
      <c r="D748" s="115"/>
      <c r="E748" s="115"/>
      <c r="F748" s="117"/>
      <c r="G748" s="2"/>
      <c r="H748" s="117"/>
      <c r="I748" s="117"/>
      <c r="J748" s="2"/>
      <c r="K748" s="117"/>
      <c r="L748" s="2"/>
      <c r="M748" s="118"/>
      <c r="N748" s="118"/>
      <c r="O748" s="118"/>
      <c r="P748" s="118"/>
      <c r="Q748" s="118"/>
      <c r="R748" s="118"/>
      <c r="S748" s="2"/>
      <c r="T748" s="2"/>
      <c r="U748" s="2"/>
      <c r="V748" s="2"/>
      <c r="W748" s="2"/>
      <c r="X748" s="2"/>
      <c r="Y748" s="2"/>
      <c r="Z748" s="2"/>
      <c r="AA748" s="2"/>
      <c r="AB748" s="2"/>
      <c r="AD748" s="120"/>
      <c r="AE748" s="120"/>
      <c r="AF748" s="120"/>
      <c r="AG748" s="120"/>
    </row>
    <row r="749" spans="2:33" ht="15.75" customHeight="1" x14ac:dyDescent="0.25">
      <c r="B749" s="115"/>
      <c r="C749" s="116"/>
      <c r="D749" s="115"/>
      <c r="E749" s="115"/>
      <c r="F749" s="117"/>
      <c r="G749" s="2"/>
      <c r="H749" s="117"/>
      <c r="I749" s="117"/>
      <c r="J749" s="2"/>
      <c r="K749" s="117"/>
      <c r="L749" s="2"/>
      <c r="M749" s="118"/>
      <c r="N749" s="118"/>
      <c r="O749" s="118"/>
      <c r="P749" s="118"/>
      <c r="Q749" s="118"/>
      <c r="R749" s="118"/>
      <c r="S749" s="2"/>
      <c r="T749" s="2"/>
      <c r="U749" s="2"/>
      <c r="V749" s="2"/>
      <c r="W749" s="2"/>
      <c r="X749" s="2"/>
      <c r="Y749" s="2"/>
      <c r="Z749" s="2"/>
      <c r="AA749" s="2"/>
      <c r="AB749" s="2"/>
      <c r="AD749" s="120"/>
      <c r="AE749" s="120"/>
      <c r="AF749" s="120"/>
      <c r="AG749" s="120"/>
    </row>
    <row r="750" spans="2:33" ht="15.75" customHeight="1" x14ac:dyDescent="0.25">
      <c r="B750" s="115"/>
      <c r="C750" s="116"/>
      <c r="D750" s="115"/>
      <c r="E750" s="115"/>
      <c r="F750" s="117"/>
      <c r="G750" s="2"/>
      <c r="H750" s="117"/>
      <c r="I750" s="117"/>
      <c r="J750" s="2"/>
      <c r="K750" s="117"/>
      <c r="L750" s="2"/>
      <c r="M750" s="118"/>
      <c r="N750" s="118"/>
      <c r="O750" s="118"/>
      <c r="P750" s="118"/>
      <c r="Q750" s="118"/>
      <c r="R750" s="118"/>
      <c r="S750" s="2"/>
      <c r="T750" s="2"/>
      <c r="U750" s="2"/>
      <c r="V750" s="2"/>
      <c r="W750" s="2"/>
      <c r="X750" s="2"/>
      <c r="Y750" s="2"/>
      <c r="Z750" s="2"/>
      <c r="AA750" s="2"/>
      <c r="AB750" s="2"/>
      <c r="AD750" s="120"/>
      <c r="AE750" s="120"/>
      <c r="AF750" s="120"/>
      <c r="AG750" s="120"/>
    </row>
    <row r="751" spans="2:33" ht="15.75" customHeight="1" x14ac:dyDescent="0.25">
      <c r="B751" s="115"/>
      <c r="C751" s="116"/>
      <c r="D751" s="115"/>
      <c r="E751" s="115"/>
      <c r="F751" s="117"/>
      <c r="G751" s="2"/>
      <c r="H751" s="117"/>
      <c r="I751" s="117"/>
      <c r="J751" s="2"/>
      <c r="K751" s="117"/>
      <c r="L751" s="2"/>
      <c r="M751" s="118"/>
      <c r="N751" s="118"/>
      <c r="O751" s="118"/>
      <c r="P751" s="118"/>
      <c r="Q751" s="118"/>
      <c r="R751" s="118"/>
      <c r="S751" s="2"/>
      <c r="T751" s="2"/>
      <c r="U751" s="2"/>
      <c r="V751" s="2"/>
      <c r="W751" s="2"/>
      <c r="X751" s="2"/>
      <c r="Y751" s="2"/>
      <c r="Z751" s="2"/>
      <c r="AA751" s="2"/>
      <c r="AB751" s="2"/>
      <c r="AD751" s="120"/>
      <c r="AE751" s="120"/>
      <c r="AF751" s="120"/>
      <c r="AG751" s="120"/>
    </row>
    <row r="752" spans="2:33" ht="15.75" customHeight="1" x14ac:dyDescent="0.25">
      <c r="B752" s="115"/>
      <c r="C752" s="116"/>
      <c r="D752" s="115"/>
      <c r="E752" s="115"/>
      <c r="F752" s="117"/>
      <c r="G752" s="2"/>
      <c r="H752" s="117"/>
      <c r="I752" s="117"/>
      <c r="J752" s="2"/>
      <c r="K752" s="117"/>
      <c r="L752" s="2"/>
      <c r="M752" s="118"/>
      <c r="N752" s="118"/>
      <c r="O752" s="118"/>
      <c r="P752" s="118"/>
      <c r="Q752" s="118"/>
      <c r="R752" s="118"/>
      <c r="S752" s="2"/>
      <c r="T752" s="2"/>
      <c r="U752" s="2"/>
      <c r="V752" s="2"/>
      <c r="W752" s="2"/>
      <c r="X752" s="2"/>
      <c r="Y752" s="2"/>
      <c r="Z752" s="2"/>
      <c r="AA752" s="2"/>
      <c r="AB752" s="2"/>
      <c r="AD752" s="120"/>
      <c r="AE752" s="120"/>
      <c r="AF752" s="120"/>
      <c r="AG752" s="120"/>
    </row>
    <row r="753" spans="2:33" ht="15.75" customHeight="1" x14ac:dyDescent="0.25">
      <c r="B753" s="115"/>
      <c r="C753" s="116"/>
      <c r="D753" s="115"/>
      <c r="E753" s="115"/>
      <c r="F753" s="117"/>
      <c r="G753" s="2"/>
      <c r="H753" s="117"/>
      <c r="I753" s="117"/>
      <c r="J753" s="2"/>
      <c r="K753" s="117"/>
      <c r="L753" s="2"/>
      <c r="M753" s="118"/>
      <c r="N753" s="118"/>
      <c r="O753" s="118"/>
      <c r="P753" s="118"/>
      <c r="Q753" s="118"/>
      <c r="R753" s="118"/>
      <c r="S753" s="2"/>
      <c r="T753" s="2"/>
      <c r="U753" s="2"/>
      <c r="V753" s="2"/>
      <c r="W753" s="2"/>
      <c r="X753" s="2"/>
      <c r="Y753" s="2"/>
      <c r="Z753" s="2"/>
      <c r="AA753" s="2"/>
      <c r="AB753" s="2"/>
      <c r="AD753" s="120"/>
      <c r="AE753" s="120"/>
      <c r="AF753" s="120"/>
      <c r="AG753" s="120"/>
    </row>
    <row r="754" spans="2:33" ht="15.75" customHeight="1" x14ac:dyDescent="0.25">
      <c r="B754" s="115"/>
      <c r="C754" s="116"/>
      <c r="D754" s="115"/>
      <c r="E754" s="115"/>
      <c r="F754" s="117"/>
      <c r="G754" s="2"/>
      <c r="H754" s="117"/>
      <c r="I754" s="117"/>
      <c r="J754" s="2"/>
      <c r="K754" s="117"/>
      <c r="L754" s="2"/>
      <c r="M754" s="118"/>
      <c r="N754" s="118"/>
      <c r="O754" s="118"/>
      <c r="P754" s="118"/>
      <c r="Q754" s="118"/>
      <c r="R754" s="118"/>
      <c r="S754" s="2"/>
      <c r="T754" s="2"/>
      <c r="U754" s="2"/>
      <c r="V754" s="2"/>
      <c r="W754" s="2"/>
      <c r="X754" s="2"/>
      <c r="Y754" s="2"/>
      <c r="Z754" s="2"/>
      <c r="AA754" s="2"/>
      <c r="AB754" s="2"/>
      <c r="AD754" s="120"/>
      <c r="AE754" s="120"/>
      <c r="AF754" s="120"/>
      <c r="AG754" s="120"/>
    </row>
    <row r="755" spans="2:33" ht="15.75" customHeight="1" x14ac:dyDescent="0.25">
      <c r="B755" s="115"/>
      <c r="C755" s="116"/>
      <c r="D755" s="115"/>
      <c r="E755" s="115"/>
      <c r="F755" s="117"/>
      <c r="G755" s="2"/>
      <c r="H755" s="117"/>
      <c r="I755" s="117"/>
      <c r="J755" s="2"/>
      <c r="K755" s="117"/>
      <c r="L755" s="2"/>
      <c r="M755" s="118"/>
      <c r="N755" s="118"/>
      <c r="O755" s="118"/>
      <c r="P755" s="118"/>
      <c r="Q755" s="118"/>
      <c r="R755" s="118"/>
      <c r="S755" s="2"/>
      <c r="T755" s="2"/>
      <c r="U755" s="2"/>
      <c r="V755" s="2"/>
      <c r="W755" s="2"/>
      <c r="X755" s="2"/>
      <c r="Y755" s="2"/>
      <c r="Z755" s="2"/>
      <c r="AA755" s="2"/>
      <c r="AB755" s="2"/>
      <c r="AD755" s="120"/>
      <c r="AE755" s="120"/>
      <c r="AF755" s="120"/>
      <c r="AG755" s="120"/>
    </row>
    <row r="756" spans="2:33" ht="15.75" customHeight="1" x14ac:dyDescent="0.25">
      <c r="B756" s="115"/>
      <c r="C756" s="116"/>
      <c r="D756" s="115"/>
      <c r="E756" s="115"/>
      <c r="F756" s="117"/>
      <c r="G756" s="2"/>
      <c r="H756" s="117"/>
      <c r="I756" s="117"/>
      <c r="J756" s="2"/>
      <c r="K756" s="117"/>
      <c r="L756" s="2"/>
      <c r="M756" s="118"/>
      <c r="N756" s="118"/>
      <c r="O756" s="118"/>
      <c r="P756" s="118"/>
      <c r="Q756" s="118"/>
      <c r="R756" s="118"/>
      <c r="S756" s="2"/>
      <c r="T756" s="2"/>
      <c r="U756" s="2"/>
      <c r="V756" s="2"/>
      <c r="W756" s="2"/>
      <c r="X756" s="2"/>
      <c r="Y756" s="2"/>
      <c r="Z756" s="2"/>
      <c r="AA756" s="2"/>
      <c r="AB756" s="2"/>
      <c r="AD756" s="120"/>
      <c r="AE756" s="120"/>
      <c r="AF756" s="120"/>
      <c r="AG756" s="120"/>
    </row>
    <row r="757" spans="2:33" ht="15.75" customHeight="1" x14ac:dyDescent="0.25">
      <c r="B757" s="115"/>
      <c r="C757" s="116"/>
      <c r="D757" s="115"/>
      <c r="E757" s="115"/>
      <c r="F757" s="117"/>
      <c r="G757" s="2"/>
      <c r="H757" s="117"/>
      <c r="I757" s="117"/>
      <c r="J757" s="2"/>
      <c r="K757" s="117"/>
      <c r="L757" s="2"/>
      <c r="M757" s="118"/>
      <c r="N757" s="118"/>
      <c r="O757" s="118"/>
      <c r="P757" s="118"/>
      <c r="Q757" s="118"/>
      <c r="R757" s="118"/>
      <c r="S757" s="2"/>
      <c r="T757" s="2"/>
      <c r="U757" s="2"/>
      <c r="V757" s="2"/>
      <c r="W757" s="2"/>
      <c r="X757" s="2"/>
      <c r="Y757" s="2"/>
      <c r="Z757" s="2"/>
      <c r="AA757" s="2"/>
      <c r="AB757" s="2"/>
      <c r="AD757" s="120"/>
      <c r="AE757" s="120"/>
      <c r="AF757" s="120"/>
      <c r="AG757" s="120"/>
    </row>
    <row r="758" spans="2:33" ht="15.75" customHeight="1" x14ac:dyDescent="0.25">
      <c r="B758" s="115"/>
      <c r="C758" s="116"/>
      <c r="D758" s="115"/>
      <c r="E758" s="115"/>
      <c r="F758" s="117"/>
      <c r="G758" s="2"/>
      <c r="H758" s="117"/>
      <c r="I758" s="117"/>
      <c r="J758" s="2"/>
      <c r="K758" s="117"/>
      <c r="L758" s="2"/>
      <c r="M758" s="118"/>
      <c r="N758" s="118"/>
      <c r="O758" s="118"/>
      <c r="P758" s="118"/>
      <c r="Q758" s="118"/>
      <c r="R758" s="118"/>
      <c r="S758" s="2"/>
      <c r="T758" s="2"/>
      <c r="U758" s="2"/>
      <c r="V758" s="2"/>
      <c r="W758" s="2"/>
      <c r="X758" s="2"/>
      <c r="Y758" s="2"/>
      <c r="Z758" s="2"/>
      <c r="AA758" s="2"/>
      <c r="AB758" s="2"/>
      <c r="AD758" s="120"/>
      <c r="AE758" s="120"/>
      <c r="AF758" s="120"/>
      <c r="AG758" s="120"/>
    </row>
    <row r="759" spans="2:33" ht="15.75" customHeight="1" x14ac:dyDescent="0.25">
      <c r="B759" s="115"/>
      <c r="C759" s="116"/>
      <c r="D759" s="115"/>
      <c r="E759" s="115"/>
      <c r="F759" s="117"/>
      <c r="G759" s="2"/>
      <c r="H759" s="117"/>
      <c r="I759" s="117"/>
      <c r="J759" s="2"/>
      <c r="K759" s="117"/>
      <c r="L759" s="2"/>
      <c r="M759" s="118"/>
      <c r="N759" s="118"/>
      <c r="O759" s="118"/>
      <c r="P759" s="118"/>
      <c r="Q759" s="118"/>
      <c r="R759" s="118"/>
      <c r="S759" s="2"/>
      <c r="T759" s="2"/>
      <c r="U759" s="2"/>
      <c r="V759" s="2"/>
      <c r="W759" s="2"/>
      <c r="X759" s="2"/>
      <c r="Y759" s="2"/>
      <c r="Z759" s="2"/>
      <c r="AA759" s="2"/>
      <c r="AB759" s="2"/>
      <c r="AD759" s="120"/>
      <c r="AE759" s="120"/>
      <c r="AF759" s="120"/>
      <c r="AG759" s="120"/>
    </row>
    <row r="760" spans="2:33" ht="15.75" customHeight="1" x14ac:dyDescent="0.25">
      <c r="B760" s="115"/>
      <c r="C760" s="116"/>
      <c r="D760" s="115"/>
      <c r="E760" s="115"/>
      <c r="F760" s="117"/>
      <c r="G760" s="2"/>
      <c r="H760" s="117"/>
      <c r="I760" s="117"/>
      <c r="J760" s="2"/>
      <c r="K760" s="117"/>
      <c r="L760" s="2"/>
      <c r="M760" s="118"/>
      <c r="N760" s="118"/>
      <c r="O760" s="118"/>
      <c r="P760" s="118"/>
      <c r="Q760" s="118"/>
      <c r="R760" s="118"/>
      <c r="S760" s="2"/>
      <c r="T760" s="2"/>
      <c r="U760" s="2"/>
      <c r="V760" s="2"/>
      <c r="W760" s="2"/>
      <c r="X760" s="2"/>
      <c r="Y760" s="2"/>
      <c r="Z760" s="2"/>
      <c r="AA760" s="2"/>
      <c r="AB760" s="2"/>
      <c r="AD760" s="120"/>
      <c r="AE760" s="120"/>
      <c r="AF760" s="120"/>
      <c r="AG760" s="120"/>
    </row>
    <row r="761" spans="2:33" ht="15.75" customHeight="1" x14ac:dyDescent="0.25">
      <c r="B761" s="115"/>
      <c r="C761" s="116"/>
      <c r="D761" s="115"/>
      <c r="E761" s="115"/>
      <c r="F761" s="117"/>
      <c r="G761" s="2"/>
      <c r="H761" s="117"/>
      <c r="I761" s="117"/>
      <c r="J761" s="2"/>
      <c r="K761" s="117"/>
      <c r="L761" s="2"/>
      <c r="M761" s="118"/>
      <c r="N761" s="118"/>
      <c r="O761" s="118"/>
      <c r="P761" s="118"/>
      <c r="Q761" s="118"/>
      <c r="R761" s="118"/>
      <c r="S761" s="2"/>
      <c r="T761" s="2"/>
      <c r="U761" s="2"/>
      <c r="V761" s="2"/>
      <c r="W761" s="2"/>
      <c r="X761" s="2"/>
      <c r="Y761" s="2"/>
      <c r="Z761" s="2"/>
      <c r="AA761" s="2"/>
      <c r="AB761" s="2"/>
      <c r="AD761" s="120"/>
      <c r="AE761" s="120"/>
      <c r="AF761" s="120"/>
      <c r="AG761" s="120"/>
    </row>
    <row r="762" spans="2:33" ht="15.75" customHeight="1" x14ac:dyDescent="0.25">
      <c r="B762" s="115"/>
      <c r="C762" s="116"/>
      <c r="D762" s="115"/>
      <c r="E762" s="115"/>
      <c r="F762" s="117"/>
      <c r="G762" s="2"/>
      <c r="H762" s="117"/>
      <c r="I762" s="117"/>
      <c r="J762" s="2"/>
      <c r="K762" s="117"/>
      <c r="L762" s="2"/>
      <c r="M762" s="118"/>
      <c r="N762" s="118"/>
      <c r="O762" s="118"/>
      <c r="P762" s="118"/>
      <c r="Q762" s="118"/>
      <c r="R762" s="118"/>
      <c r="S762" s="2"/>
      <c r="T762" s="2"/>
      <c r="U762" s="2"/>
      <c r="V762" s="2"/>
      <c r="W762" s="2"/>
      <c r="X762" s="2"/>
      <c r="Y762" s="2"/>
      <c r="Z762" s="2"/>
      <c r="AA762" s="2"/>
      <c r="AB762" s="2"/>
      <c r="AD762" s="120"/>
      <c r="AE762" s="120"/>
      <c r="AF762" s="120"/>
      <c r="AG762" s="120"/>
    </row>
    <row r="763" spans="2:33" ht="15.75" customHeight="1" x14ac:dyDescent="0.25">
      <c r="B763" s="115"/>
      <c r="C763" s="116"/>
      <c r="D763" s="115"/>
      <c r="E763" s="115"/>
      <c r="F763" s="117"/>
      <c r="G763" s="2"/>
      <c r="H763" s="117"/>
      <c r="I763" s="117"/>
      <c r="J763" s="2"/>
      <c r="K763" s="117"/>
      <c r="L763" s="2"/>
      <c r="M763" s="118"/>
      <c r="N763" s="118"/>
      <c r="O763" s="118"/>
      <c r="P763" s="118"/>
      <c r="Q763" s="118"/>
      <c r="R763" s="118"/>
      <c r="S763" s="2"/>
      <c r="T763" s="2"/>
      <c r="U763" s="2"/>
      <c r="V763" s="2"/>
      <c r="W763" s="2"/>
      <c r="X763" s="2"/>
      <c r="Y763" s="2"/>
      <c r="Z763" s="2"/>
      <c r="AA763" s="2"/>
      <c r="AB763" s="2"/>
      <c r="AD763" s="120"/>
      <c r="AE763" s="120"/>
      <c r="AF763" s="120"/>
      <c r="AG763" s="120"/>
    </row>
    <row r="764" spans="2:33" ht="15.75" customHeight="1" x14ac:dyDescent="0.25">
      <c r="B764" s="115"/>
      <c r="C764" s="116"/>
      <c r="D764" s="115"/>
      <c r="E764" s="115"/>
      <c r="F764" s="117"/>
      <c r="G764" s="2"/>
      <c r="H764" s="117"/>
      <c r="I764" s="117"/>
      <c r="J764" s="2"/>
      <c r="K764" s="117"/>
      <c r="L764" s="2"/>
      <c r="M764" s="118"/>
      <c r="N764" s="118"/>
      <c r="O764" s="118"/>
      <c r="P764" s="118"/>
      <c r="Q764" s="118"/>
      <c r="R764" s="118"/>
      <c r="S764" s="2"/>
      <c r="T764" s="2"/>
      <c r="U764" s="2"/>
      <c r="V764" s="2"/>
      <c r="W764" s="2"/>
      <c r="X764" s="2"/>
      <c r="Y764" s="2"/>
      <c r="Z764" s="2"/>
      <c r="AA764" s="2"/>
      <c r="AB764" s="2"/>
      <c r="AD764" s="120"/>
      <c r="AE764" s="120"/>
      <c r="AF764" s="120"/>
      <c r="AG764" s="120"/>
    </row>
    <row r="765" spans="2:33" ht="15.75" customHeight="1" x14ac:dyDescent="0.25">
      <c r="B765" s="115"/>
      <c r="C765" s="116"/>
      <c r="D765" s="115"/>
      <c r="E765" s="115"/>
      <c r="F765" s="117"/>
      <c r="G765" s="2"/>
      <c r="H765" s="117"/>
      <c r="I765" s="117"/>
      <c r="J765" s="2"/>
      <c r="K765" s="117"/>
      <c r="L765" s="2"/>
      <c r="M765" s="118"/>
      <c r="N765" s="118"/>
      <c r="O765" s="118"/>
      <c r="P765" s="118"/>
      <c r="Q765" s="118"/>
      <c r="R765" s="118"/>
      <c r="S765" s="2"/>
      <c r="T765" s="2"/>
      <c r="U765" s="2"/>
      <c r="V765" s="2"/>
      <c r="W765" s="2"/>
      <c r="X765" s="2"/>
      <c r="Y765" s="2"/>
      <c r="Z765" s="2"/>
      <c r="AA765" s="2"/>
      <c r="AB765" s="2"/>
      <c r="AD765" s="120"/>
      <c r="AE765" s="120"/>
      <c r="AF765" s="120"/>
      <c r="AG765" s="120"/>
    </row>
    <row r="766" spans="2:33" ht="15.75" customHeight="1" x14ac:dyDescent="0.25">
      <c r="B766" s="115"/>
      <c r="C766" s="116"/>
      <c r="D766" s="115"/>
      <c r="E766" s="115"/>
      <c r="F766" s="117"/>
      <c r="G766" s="2"/>
      <c r="H766" s="117"/>
      <c r="I766" s="117"/>
      <c r="J766" s="2"/>
      <c r="K766" s="117"/>
      <c r="L766" s="2"/>
      <c r="M766" s="118"/>
      <c r="N766" s="118"/>
      <c r="O766" s="118"/>
      <c r="P766" s="118"/>
      <c r="Q766" s="118"/>
      <c r="R766" s="118"/>
      <c r="S766" s="2"/>
      <c r="T766" s="2"/>
      <c r="U766" s="2"/>
      <c r="V766" s="2"/>
      <c r="W766" s="2"/>
      <c r="X766" s="2"/>
      <c r="Y766" s="2"/>
      <c r="Z766" s="2"/>
      <c r="AA766" s="2"/>
      <c r="AB766" s="2"/>
      <c r="AD766" s="120"/>
      <c r="AE766" s="120"/>
      <c r="AF766" s="120"/>
      <c r="AG766" s="120"/>
    </row>
    <row r="767" spans="2:33" ht="15.75" customHeight="1" x14ac:dyDescent="0.25">
      <c r="B767" s="115"/>
      <c r="C767" s="116"/>
      <c r="D767" s="115"/>
      <c r="E767" s="115"/>
      <c r="F767" s="117"/>
      <c r="G767" s="2"/>
      <c r="H767" s="117"/>
      <c r="I767" s="117"/>
      <c r="J767" s="2"/>
      <c r="K767" s="117"/>
      <c r="L767" s="2"/>
      <c r="M767" s="118"/>
      <c r="N767" s="118"/>
      <c r="O767" s="118"/>
      <c r="P767" s="118"/>
      <c r="Q767" s="118"/>
      <c r="R767" s="118"/>
      <c r="S767" s="2"/>
      <c r="T767" s="2"/>
      <c r="U767" s="2"/>
      <c r="V767" s="2"/>
      <c r="W767" s="2"/>
      <c r="X767" s="2"/>
      <c r="Y767" s="2"/>
      <c r="Z767" s="2"/>
      <c r="AA767" s="2"/>
      <c r="AB767" s="2"/>
      <c r="AD767" s="120"/>
      <c r="AE767" s="120"/>
      <c r="AF767" s="120"/>
      <c r="AG767" s="120"/>
    </row>
    <row r="768" spans="2:33" ht="15.75" customHeight="1" x14ac:dyDescent="0.25">
      <c r="B768" s="115"/>
      <c r="C768" s="116"/>
      <c r="D768" s="115"/>
      <c r="E768" s="115"/>
      <c r="F768" s="117"/>
      <c r="G768" s="2"/>
      <c r="H768" s="117"/>
      <c r="I768" s="117"/>
      <c r="J768" s="2"/>
      <c r="K768" s="117"/>
      <c r="L768" s="2"/>
      <c r="M768" s="118"/>
      <c r="N768" s="118"/>
      <c r="O768" s="118"/>
      <c r="P768" s="118"/>
      <c r="Q768" s="118"/>
      <c r="R768" s="118"/>
      <c r="S768" s="2"/>
      <c r="T768" s="2"/>
      <c r="U768" s="2"/>
      <c r="V768" s="2"/>
      <c r="W768" s="2"/>
      <c r="X768" s="2"/>
      <c r="Y768" s="2"/>
      <c r="Z768" s="2"/>
      <c r="AA768" s="2"/>
      <c r="AB768" s="2"/>
      <c r="AD768" s="120"/>
      <c r="AE768" s="120"/>
      <c r="AF768" s="120"/>
      <c r="AG768" s="120"/>
    </row>
    <row r="769" spans="2:33" ht="15.75" customHeight="1" x14ac:dyDescent="0.25">
      <c r="B769" s="115"/>
      <c r="C769" s="116"/>
      <c r="D769" s="115"/>
      <c r="E769" s="115"/>
      <c r="F769" s="117"/>
      <c r="G769" s="2"/>
      <c r="H769" s="117"/>
      <c r="I769" s="117"/>
      <c r="J769" s="2"/>
      <c r="K769" s="117"/>
      <c r="L769" s="2"/>
      <c r="M769" s="118"/>
      <c r="N769" s="118"/>
      <c r="O769" s="118"/>
      <c r="P769" s="118"/>
      <c r="Q769" s="118"/>
      <c r="R769" s="118"/>
      <c r="S769" s="2"/>
      <c r="T769" s="2"/>
      <c r="U769" s="2"/>
      <c r="V769" s="2"/>
      <c r="W769" s="2"/>
      <c r="X769" s="2"/>
      <c r="Y769" s="2"/>
      <c r="Z769" s="2"/>
      <c r="AA769" s="2"/>
      <c r="AB769" s="2"/>
      <c r="AD769" s="120"/>
      <c r="AE769" s="120"/>
      <c r="AF769" s="120"/>
      <c r="AG769" s="120"/>
    </row>
    <row r="770" spans="2:33" ht="15.75" customHeight="1" x14ac:dyDescent="0.25">
      <c r="B770" s="115"/>
      <c r="C770" s="116"/>
      <c r="D770" s="115"/>
      <c r="E770" s="115"/>
      <c r="F770" s="117"/>
      <c r="G770" s="2"/>
      <c r="H770" s="117"/>
      <c r="I770" s="117"/>
      <c r="J770" s="2"/>
      <c r="K770" s="117"/>
      <c r="L770" s="2"/>
      <c r="M770" s="118"/>
      <c r="N770" s="118"/>
      <c r="O770" s="118"/>
      <c r="P770" s="118"/>
      <c r="Q770" s="118"/>
      <c r="R770" s="118"/>
      <c r="S770" s="2"/>
      <c r="T770" s="2"/>
      <c r="U770" s="2"/>
      <c r="V770" s="2"/>
      <c r="W770" s="2"/>
      <c r="X770" s="2"/>
      <c r="Y770" s="2"/>
      <c r="Z770" s="2"/>
      <c r="AA770" s="2"/>
      <c r="AB770" s="2"/>
      <c r="AD770" s="120"/>
      <c r="AE770" s="120"/>
      <c r="AF770" s="120"/>
      <c r="AG770" s="120"/>
    </row>
    <row r="771" spans="2:33" ht="15.75" customHeight="1" x14ac:dyDescent="0.25">
      <c r="B771" s="115"/>
      <c r="C771" s="116"/>
      <c r="D771" s="115"/>
      <c r="E771" s="115"/>
      <c r="F771" s="117"/>
      <c r="G771" s="2"/>
      <c r="H771" s="117"/>
      <c r="I771" s="117"/>
      <c r="J771" s="2"/>
      <c r="K771" s="117"/>
      <c r="L771" s="2"/>
      <c r="M771" s="118"/>
      <c r="N771" s="118"/>
      <c r="O771" s="118"/>
      <c r="P771" s="118"/>
      <c r="Q771" s="118"/>
      <c r="R771" s="118"/>
      <c r="S771" s="2"/>
      <c r="T771" s="2"/>
      <c r="U771" s="2"/>
      <c r="V771" s="2"/>
      <c r="W771" s="2"/>
      <c r="X771" s="2"/>
      <c r="Y771" s="2"/>
      <c r="Z771" s="2"/>
      <c r="AA771" s="2"/>
      <c r="AB771" s="2"/>
      <c r="AD771" s="120"/>
      <c r="AE771" s="120"/>
      <c r="AF771" s="120"/>
      <c r="AG771" s="120"/>
    </row>
    <row r="772" spans="2:33" ht="15.75" customHeight="1" x14ac:dyDescent="0.25">
      <c r="B772" s="115"/>
      <c r="C772" s="116"/>
      <c r="D772" s="115"/>
      <c r="E772" s="115"/>
      <c r="F772" s="117"/>
      <c r="G772" s="2"/>
      <c r="H772" s="117"/>
      <c r="I772" s="117"/>
      <c r="J772" s="2"/>
      <c r="K772" s="117"/>
      <c r="L772" s="2"/>
      <c r="M772" s="118"/>
      <c r="N772" s="118"/>
      <c r="O772" s="118"/>
      <c r="P772" s="118"/>
      <c r="Q772" s="118"/>
      <c r="R772" s="118"/>
      <c r="S772" s="2"/>
      <c r="T772" s="2"/>
      <c r="U772" s="2"/>
      <c r="V772" s="2"/>
      <c r="W772" s="2"/>
      <c r="X772" s="2"/>
      <c r="Y772" s="2"/>
      <c r="Z772" s="2"/>
      <c r="AA772" s="2"/>
      <c r="AB772" s="2"/>
      <c r="AD772" s="120"/>
      <c r="AE772" s="120"/>
      <c r="AF772" s="120"/>
      <c r="AG772" s="120"/>
    </row>
    <row r="773" spans="2:33" ht="15.75" customHeight="1" x14ac:dyDescent="0.25">
      <c r="B773" s="115"/>
      <c r="C773" s="116"/>
      <c r="D773" s="115"/>
      <c r="E773" s="115"/>
      <c r="F773" s="117"/>
      <c r="G773" s="2"/>
      <c r="H773" s="117"/>
      <c r="I773" s="117"/>
      <c r="J773" s="2"/>
      <c r="K773" s="117"/>
      <c r="L773" s="2"/>
      <c r="M773" s="118"/>
      <c r="N773" s="118"/>
      <c r="O773" s="118"/>
      <c r="P773" s="118"/>
      <c r="Q773" s="118"/>
      <c r="R773" s="118"/>
      <c r="S773" s="2"/>
      <c r="T773" s="2"/>
      <c r="U773" s="2"/>
      <c r="V773" s="2"/>
      <c r="W773" s="2"/>
      <c r="X773" s="2"/>
      <c r="Y773" s="2"/>
      <c r="Z773" s="2"/>
      <c r="AA773" s="2"/>
      <c r="AB773" s="2"/>
      <c r="AD773" s="120"/>
      <c r="AE773" s="120"/>
      <c r="AF773" s="120"/>
      <c r="AG773" s="120"/>
    </row>
    <row r="774" spans="2:33" ht="15.75" customHeight="1" x14ac:dyDescent="0.25">
      <c r="B774" s="115"/>
      <c r="C774" s="116"/>
      <c r="D774" s="115"/>
      <c r="E774" s="115"/>
      <c r="F774" s="117"/>
      <c r="G774" s="2"/>
      <c r="H774" s="117"/>
      <c r="I774" s="117"/>
      <c r="J774" s="2"/>
      <c r="K774" s="117"/>
      <c r="L774" s="2"/>
      <c r="M774" s="118"/>
      <c r="N774" s="118"/>
      <c r="O774" s="118"/>
      <c r="P774" s="118"/>
      <c r="Q774" s="118"/>
      <c r="R774" s="118"/>
      <c r="S774" s="2"/>
      <c r="T774" s="2"/>
      <c r="U774" s="2"/>
      <c r="V774" s="2"/>
      <c r="W774" s="2"/>
      <c r="X774" s="2"/>
      <c r="Y774" s="2"/>
      <c r="Z774" s="2"/>
      <c r="AA774" s="2"/>
      <c r="AB774" s="2"/>
      <c r="AD774" s="120"/>
      <c r="AE774" s="120"/>
      <c r="AF774" s="120"/>
      <c r="AG774" s="120"/>
    </row>
    <row r="775" spans="2:33" ht="15.75" customHeight="1" x14ac:dyDescent="0.25">
      <c r="B775" s="115"/>
      <c r="C775" s="116"/>
      <c r="D775" s="115"/>
      <c r="E775" s="115"/>
      <c r="F775" s="117"/>
      <c r="G775" s="2"/>
      <c r="H775" s="117"/>
      <c r="I775" s="117"/>
      <c r="J775" s="2"/>
      <c r="K775" s="117"/>
      <c r="L775" s="2"/>
      <c r="M775" s="118"/>
      <c r="N775" s="118"/>
      <c r="O775" s="118"/>
      <c r="P775" s="118"/>
      <c r="Q775" s="118"/>
      <c r="R775" s="118"/>
      <c r="S775" s="2"/>
      <c r="T775" s="2"/>
      <c r="U775" s="2"/>
      <c r="V775" s="2"/>
      <c r="W775" s="2"/>
      <c r="X775" s="2"/>
      <c r="Y775" s="2"/>
      <c r="Z775" s="2"/>
      <c r="AA775" s="2"/>
      <c r="AB775" s="2"/>
      <c r="AD775" s="120"/>
      <c r="AE775" s="120"/>
      <c r="AF775" s="120"/>
      <c r="AG775" s="120"/>
    </row>
    <row r="776" spans="2:33" ht="15.75" customHeight="1" x14ac:dyDescent="0.25">
      <c r="B776" s="115"/>
      <c r="C776" s="116"/>
      <c r="D776" s="115"/>
      <c r="E776" s="115"/>
      <c r="F776" s="117"/>
      <c r="G776" s="2"/>
      <c r="H776" s="117"/>
      <c r="I776" s="117"/>
      <c r="J776" s="2"/>
      <c r="K776" s="117"/>
      <c r="L776" s="2"/>
      <c r="M776" s="118"/>
      <c r="N776" s="118"/>
      <c r="O776" s="118"/>
      <c r="P776" s="118"/>
      <c r="Q776" s="118"/>
      <c r="R776" s="118"/>
      <c r="S776" s="2"/>
      <c r="T776" s="2"/>
      <c r="U776" s="2"/>
      <c r="V776" s="2"/>
      <c r="W776" s="2"/>
      <c r="X776" s="2"/>
      <c r="Y776" s="2"/>
      <c r="Z776" s="2"/>
      <c r="AA776" s="2"/>
      <c r="AB776" s="2"/>
      <c r="AD776" s="120"/>
      <c r="AE776" s="120"/>
      <c r="AF776" s="120"/>
      <c r="AG776" s="120"/>
    </row>
    <row r="777" spans="2:33" ht="15.75" customHeight="1" x14ac:dyDescent="0.25">
      <c r="B777" s="115"/>
      <c r="C777" s="116"/>
      <c r="D777" s="115"/>
      <c r="E777" s="115"/>
      <c r="F777" s="117"/>
      <c r="G777" s="2"/>
      <c r="H777" s="117"/>
      <c r="I777" s="117"/>
      <c r="J777" s="2"/>
      <c r="K777" s="117"/>
      <c r="L777" s="2"/>
      <c r="M777" s="118"/>
      <c r="N777" s="118"/>
      <c r="O777" s="118"/>
      <c r="P777" s="118"/>
      <c r="Q777" s="118"/>
      <c r="R777" s="118"/>
      <c r="S777" s="2"/>
      <c r="T777" s="2"/>
      <c r="U777" s="2"/>
      <c r="V777" s="2"/>
      <c r="W777" s="2"/>
      <c r="X777" s="2"/>
      <c r="Y777" s="2"/>
      <c r="Z777" s="2"/>
      <c r="AA777" s="2"/>
      <c r="AB777" s="2"/>
      <c r="AD777" s="120"/>
      <c r="AE777" s="120"/>
      <c r="AF777" s="120"/>
      <c r="AG777" s="120"/>
    </row>
    <row r="778" spans="2:33" ht="15.75" customHeight="1" x14ac:dyDescent="0.25">
      <c r="B778" s="115"/>
      <c r="C778" s="116"/>
      <c r="D778" s="115"/>
      <c r="E778" s="115"/>
      <c r="F778" s="117"/>
      <c r="G778" s="2"/>
      <c r="H778" s="117"/>
      <c r="I778" s="117"/>
      <c r="J778" s="2"/>
      <c r="K778" s="117"/>
      <c r="L778" s="2"/>
      <c r="M778" s="118"/>
      <c r="N778" s="118"/>
      <c r="O778" s="118"/>
      <c r="P778" s="118"/>
      <c r="Q778" s="118"/>
      <c r="R778" s="118"/>
      <c r="S778" s="2"/>
      <c r="T778" s="2"/>
      <c r="U778" s="2"/>
      <c r="V778" s="2"/>
      <c r="W778" s="2"/>
      <c r="X778" s="2"/>
      <c r="Y778" s="2"/>
      <c r="Z778" s="2"/>
      <c r="AA778" s="2"/>
      <c r="AB778" s="2"/>
      <c r="AD778" s="120"/>
      <c r="AE778" s="120"/>
      <c r="AF778" s="120"/>
      <c r="AG778" s="120"/>
    </row>
    <row r="779" spans="2:33" ht="15.75" customHeight="1" x14ac:dyDescent="0.25">
      <c r="B779" s="115"/>
      <c r="C779" s="116"/>
      <c r="D779" s="115"/>
      <c r="E779" s="115"/>
      <c r="F779" s="117"/>
      <c r="G779" s="2"/>
      <c r="H779" s="117"/>
      <c r="I779" s="117"/>
      <c r="J779" s="2"/>
      <c r="K779" s="117"/>
      <c r="L779" s="2"/>
      <c r="M779" s="118"/>
      <c r="N779" s="118"/>
      <c r="O779" s="118"/>
      <c r="P779" s="118"/>
      <c r="Q779" s="118"/>
      <c r="R779" s="118"/>
      <c r="S779" s="2"/>
      <c r="T779" s="2"/>
      <c r="U779" s="2"/>
      <c r="V779" s="2"/>
      <c r="W779" s="2"/>
      <c r="X779" s="2"/>
      <c r="Y779" s="2"/>
      <c r="Z779" s="2"/>
      <c r="AA779" s="2"/>
      <c r="AB779" s="2"/>
      <c r="AD779" s="120"/>
      <c r="AE779" s="120"/>
      <c r="AF779" s="120"/>
      <c r="AG779" s="120"/>
    </row>
    <row r="780" spans="2:33" ht="15.75" customHeight="1" x14ac:dyDescent="0.25">
      <c r="B780" s="115"/>
      <c r="C780" s="116"/>
      <c r="D780" s="115"/>
      <c r="E780" s="115"/>
      <c r="F780" s="117"/>
      <c r="G780" s="2"/>
      <c r="H780" s="117"/>
      <c r="I780" s="117"/>
      <c r="J780" s="2"/>
      <c r="K780" s="117"/>
      <c r="L780" s="2"/>
      <c r="M780" s="118"/>
      <c r="N780" s="118"/>
      <c r="O780" s="118"/>
      <c r="P780" s="118"/>
      <c r="Q780" s="118"/>
      <c r="R780" s="118"/>
      <c r="S780" s="2"/>
      <c r="T780" s="2"/>
      <c r="U780" s="2"/>
      <c r="V780" s="2"/>
      <c r="W780" s="2"/>
      <c r="X780" s="2"/>
      <c r="Y780" s="2"/>
      <c r="Z780" s="2"/>
      <c r="AA780" s="2"/>
      <c r="AB780" s="2"/>
      <c r="AD780" s="120"/>
      <c r="AE780" s="120"/>
      <c r="AF780" s="120"/>
      <c r="AG780" s="120"/>
    </row>
    <row r="781" spans="2:33" ht="15.75" customHeight="1" x14ac:dyDescent="0.25">
      <c r="B781" s="115"/>
      <c r="C781" s="116"/>
      <c r="D781" s="115"/>
      <c r="E781" s="115"/>
      <c r="F781" s="117"/>
      <c r="G781" s="2"/>
      <c r="H781" s="117"/>
      <c r="I781" s="117"/>
      <c r="J781" s="2"/>
      <c r="K781" s="117"/>
      <c r="L781" s="2"/>
      <c r="M781" s="118"/>
      <c r="N781" s="118"/>
      <c r="O781" s="118"/>
      <c r="P781" s="118"/>
      <c r="Q781" s="118"/>
      <c r="R781" s="118"/>
      <c r="S781" s="2"/>
      <c r="T781" s="2"/>
      <c r="U781" s="2"/>
      <c r="V781" s="2"/>
      <c r="W781" s="2"/>
      <c r="X781" s="2"/>
      <c r="Y781" s="2"/>
      <c r="Z781" s="2"/>
      <c r="AA781" s="2"/>
      <c r="AB781" s="2"/>
      <c r="AD781" s="120"/>
      <c r="AE781" s="120"/>
      <c r="AF781" s="120"/>
      <c r="AG781" s="120"/>
    </row>
    <row r="782" spans="2:33" ht="15.75" customHeight="1" x14ac:dyDescent="0.25">
      <c r="B782" s="115"/>
      <c r="C782" s="116"/>
      <c r="D782" s="115"/>
      <c r="E782" s="115"/>
      <c r="F782" s="117"/>
      <c r="G782" s="2"/>
      <c r="H782" s="117"/>
      <c r="I782" s="117"/>
      <c r="J782" s="2"/>
      <c r="K782" s="117"/>
      <c r="L782" s="2"/>
      <c r="M782" s="118"/>
      <c r="N782" s="118"/>
      <c r="O782" s="118"/>
      <c r="P782" s="118"/>
      <c r="Q782" s="118"/>
      <c r="R782" s="118"/>
      <c r="S782" s="2"/>
      <c r="T782" s="2"/>
      <c r="U782" s="2"/>
      <c r="V782" s="2"/>
      <c r="W782" s="2"/>
      <c r="X782" s="2"/>
      <c r="Y782" s="2"/>
      <c r="Z782" s="2"/>
      <c r="AA782" s="2"/>
      <c r="AB782" s="2"/>
      <c r="AD782" s="120"/>
      <c r="AE782" s="120"/>
      <c r="AF782" s="120"/>
      <c r="AG782" s="120"/>
    </row>
    <row r="783" spans="2:33" ht="15.75" customHeight="1" x14ac:dyDescent="0.25">
      <c r="B783" s="115"/>
      <c r="C783" s="116"/>
      <c r="D783" s="115"/>
      <c r="E783" s="115"/>
      <c r="F783" s="117"/>
      <c r="G783" s="2"/>
      <c r="H783" s="117"/>
      <c r="I783" s="117"/>
      <c r="J783" s="2"/>
      <c r="K783" s="117"/>
      <c r="L783" s="2"/>
      <c r="M783" s="118"/>
      <c r="N783" s="118"/>
      <c r="O783" s="118"/>
      <c r="P783" s="118"/>
      <c r="Q783" s="118"/>
      <c r="R783" s="118"/>
      <c r="S783" s="2"/>
      <c r="T783" s="2"/>
      <c r="U783" s="2"/>
      <c r="V783" s="2"/>
      <c r="W783" s="2"/>
      <c r="X783" s="2"/>
      <c r="Y783" s="2"/>
      <c r="Z783" s="2"/>
      <c r="AA783" s="2"/>
      <c r="AB783" s="2"/>
      <c r="AD783" s="120"/>
      <c r="AE783" s="120"/>
      <c r="AF783" s="120"/>
      <c r="AG783" s="120"/>
    </row>
    <row r="784" spans="2:33" ht="15.75" customHeight="1" x14ac:dyDescent="0.25">
      <c r="B784" s="115"/>
      <c r="C784" s="116"/>
      <c r="D784" s="115"/>
      <c r="E784" s="115"/>
      <c r="F784" s="117"/>
      <c r="G784" s="2"/>
      <c r="H784" s="117"/>
      <c r="I784" s="117"/>
      <c r="J784" s="2"/>
      <c r="K784" s="117"/>
      <c r="L784" s="2"/>
      <c r="M784" s="118"/>
      <c r="N784" s="118"/>
      <c r="O784" s="118"/>
      <c r="P784" s="118"/>
      <c r="Q784" s="118"/>
      <c r="R784" s="118"/>
      <c r="S784" s="2"/>
      <c r="T784" s="2"/>
      <c r="U784" s="2"/>
      <c r="V784" s="2"/>
      <c r="W784" s="2"/>
      <c r="X784" s="2"/>
      <c r="Y784" s="2"/>
      <c r="Z784" s="2"/>
      <c r="AA784" s="2"/>
      <c r="AB784" s="2"/>
      <c r="AD784" s="120"/>
      <c r="AE784" s="120"/>
      <c r="AF784" s="120"/>
      <c r="AG784" s="120"/>
    </row>
    <row r="785" spans="2:33" ht="15.75" customHeight="1" x14ac:dyDescent="0.25">
      <c r="B785" s="115"/>
      <c r="C785" s="116"/>
      <c r="D785" s="115"/>
      <c r="E785" s="115"/>
      <c r="F785" s="117"/>
      <c r="G785" s="2"/>
      <c r="H785" s="117"/>
      <c r="I785" s="117"/>
      <c r="J785" s="2"/>
      <c r="K785" s="117"/>
      <c r="L785" s="2"/>
      <c r="M785" s="118"/>
      <c r="N785" s="118"/>
      <c r="O785" s="118"/>
      <c r="P785" s="118"/>
      <c r="Q785" s="118"/>
      <c r="R785" s="118"/>
      <c r="S785" s="2"/>
      <c r="T785" s="2"/>
      <c r="U785" s="2"/>
      <c r="V785" s="2"/>
      <c r="W785" s="2"/>
      <c r="X785" s="2"/>
      <c r="Y785" s="2"/>
      <c r="Z785" s="2"/>
      <c r="AA785" s="2"/>
      <c r="AB785" s="2"/>
      <c r="AD785" s="120"/>
      <c r="AE785" s="120"/>
      <c r="AF785" s="120"/>
      <c r="AG785" s="120"/>
    </row>
    <row r="786" spans="2:33" ht="15.75" customHeight="1" x14ac:dyDescent="0.25">
      <c r="B786" s="115"/>
      <c r="C786" s="116"/>
      <c r="D786" s="115"/>
      <c r="E786" s="115"/>
      <c r="F786" s="117"/>
      <c r="G786" s="2"/>
      <c r="H786" s="117"/>
      <c r="I786" s="117"/>
      <c r="J786" s="2"/>
      <c r="K786" s="117"/>
      <c r="L786" s="2"/>
      <c r="M786" s="118"/>
      <c r="N786" s="118"/>
      <c r="O786" s="118"/>
      <c r="P786" s="118"/>
      <c r="Q786" s="118"/>
      <c r="R786" s="118"/>
      <c r="S786" s="2"/>
      <c r="T786" s="2"/>
      <c r="U786" s="2"/>
      <c r="V786" s="2"/>
      <c r="W786" s="2"/>
      <c r="X786" s="2"/>
      <c r="Y786" s="2"/>
      <c r="Z786" s="2"/>
      <c r="AA786" s="2"/>
      <c r="AB786" s="2"/>
      <c r="AD786" s="120"/>
      <c r="AE786" s="120"/>
      <c r="AF786" s="120"/>
      <c r="AG786" s="120"/>
    </row>
    <row r="787" spans="2:33" ht="15.75" customHeight="1" x14ac:dyDescent="0.25">
      <c r="B787" s="115"/>
      <c r="C787" s="116"/>
      <c r="D787" s="115"/>
      <c r="E787" s="115"/>
      <c r="F787" s="117"/>
      <c r="G787" s="2"/>
      <c r="H787" s="117"/>
      <c r="I787" s="117"/>
      <c r="J787" s="2"/>
      <c r="K787" s="117"/>
      <c r="L787" s="2"/>
      <c r="M787" s="118"/>
      <c r="N787" s="118"/>
      <c r="O787" s="118"/>
      <c r="P787" s="118"/>
      <c r="Q787" s="118"/>
      <c r="R787" s="118"/>
      <c r="S787" s="2"/>
      <c r="T787" s="2"/>
      <c r="U787" s="2"/>
      <c r="V787" s="2"/>
      <c r="W787" s="2"/>
      <c r="X787" s="2"/>
      <c r="Y787" s="2"/>
      <c r="Z787" s="2"/>
      <c r="AA787" s="2"/>
      <c r="AB787" s="2"/>
      <c r="AD787" s="120"/>
      <c r="AE787" s="120"/>
      <c r="AF787" s="120"/>
      <c r="AG787" s="120"/>
    </row>
    <row r="788" spans="2:33" ht="15.75" customHeight="1" x14ac:dyDescent="0.25">
      <c r="B788" s="115"/>
      <c r="C788" s="116"/>
      <c r="D788" s="115"/>
      <c r="E788" s="115"/>
      <c r="F788" s="117"/>
      <c r="G788" s="2"/>
      <c r="H788" s="117"/>
      <c r="I788" s="117"/>
      <c r="J788" s="2"/>
      <c r="K788" s="117"/>
      <c r="L788" s="2"/>
      <c r="M788" s="118"/>
      <c r="N788" s="118"/>
      <c r="O788" s="118"/>
      <c r="P788" s="118"/>
      <c r="Q788" s="118"/>
      <c r="R788" s="118"/>
      <c r="S788" s="2"/>
      <c r="T788" s="2"/>
      <c r="U788" s="2"/>
      <c r="V788" s="2"/>
      <c r="W788" s="2"/>
      <c r="X788" s="2"/>
      <c r="Y788" s="2"/>
      <c r="Z788" s="2"/>
      <c r="AA788" s="2"/>
      <c r="AB788" s="2"/>
      <c r="AD788" s="120"/>
      <c r="AE788" s="120"/>
      <c r="AF788" s="120"/>
      <c r="AG788" s="120"/>
    </row>
    <row r="789" spans="2:33" ht="15.75" customHeight="1" x14ac:dyDescent="0.25">
      <c r="B789" s="115"/>
      <c r="C789" s="116"/>
      <c r="D789" s="115"/>
      <c r="E789" s="115"/>
      <c r="F789" s="117"/>
      <c r="G789" s="2"/>
      <c r="H789" s="117"/>
      <c r="I789" s="117"/>
      <c r="J789" s="2"/>
      <c r="K789" s="117"/>
      <c r="L789" s="2"/>
      <c r="M789" s="118"/>
      <c r="N789" s="118"/>
      <c r="O789" s="118"/>
      <c r="P789" s="118"/>
      <c r="Q789" s="118"/>
      <c r="R789" s="118"/>
      <c r="S789" s="2"/>
      <c r="T789" s="2"/>
      <c r="U789" s="2"/>
      <c r="V789" s="2"/>
      <c r="W789" s="2"/>
      <c r="X789" s="2"/>
      <c r="Y789" s="2"/>
      <c r="Z789" s="2"/>
      <c r="AA789" s="2"/>
      <c r="AB789" s="2"/>
      <c r="AD789" s="120"/>
      <c r="AE789" s="120"/>
      <c r="AF789" s="120"/>
      <c r="AG789" s="120"/>
    </row>
    <row r="790" spans="2:33" ht="15.75" customHeight="1" x14ac:dyDescent="0.25">
      <c r="B790" s="115"/>
      <c r="C790" s="116"/>
      <c r="D790" s="115"/>
      <c r="E790" s="115"/>
      <c r="F790" s="117"/>
      <c r="G790" s="2"/>
      <c r="H790" s="117"/>
      <c r="I790" s="117"/>
      <c r="J790" s="2"/>
      <c r="K790" s="117"/>
      <c r="L790" s="2"/>
      <c r="M790" s="118"/>
      <c r="N790" s="118"/>
      <c r="O790" s="118"/>
      <c r="P790" s="118"/>
      <c r="Q790" s="118"/>
      <c r="R790" s="118"/>
      <c r="S790" s="2"/>
      <c r="T790" s="2"/>
      <c r="U790" s="2"/>
      <c r="V790" s="2"/>
      <c r="W790" s="2"/>
      <c r="X790" s="2"/>
      <c r="Y790" s="2"/>
      <c r="Z790" s="2"/>
      <c r="AA790" s="2"/>
      <c r="AB790" s="2"/>
      <c r="AD790" s="120"/>
      <c r="AE790" s="120"/>
      <c r="AF790" s="120"/>
      <c r="AG790" s="120"/>
    </row>
    <row r="791" spans="2:33" ht="15.75" customHeight="1" x14ac:dyDescent="0.25">
      <c r="B791" s="115"/>
      <c r="C791" s="116"/>
      <c r="D791" s="115"/>
      <c r="E791" s="115"/>
      <c r="F791" s="117"/>
      <c r="G791" s="2"/>
      <c r="H791" s="117"/>
      <c r="I791" s="117"/>
      <c r="J791" s="2"/>
      <c r="K791" s="117"/>
      <c r="L791" s="2"/>
      <c r="M791" s="118"/>
      <c r="N791" s="118"/>
      <c r="O791" s="118"/>
      <c r="P791" s="118"/>
      <c r="Q791" s="118"/>
      <c r="R791" s="118"/>
      <c r="S791" s="2"/>
      <c r="T791" s="2"/>
      <c r="U791" s="2"/>
      <c r="V791" s="2"/>
      <c r="W791" s="2"/>
      <c r="X791" s="2"/>
      <c r="Y791" s="2"/>
      <c r="Z791" s="2"/>
      <c r="AA791" s="2"/>
      <c r="AB791" s="2"/>
      <c r="AD791" s="120"/>
      <c r="AE791" s="120"/>
      <c r="AF791" s="120"/>
      <c r="AG791" s="120"/>
    </row>
    <row r="792" spans="2:33" ht="15.75" customHeight="1" x14ac:dyDescent="0.25">
      <c r="B792" s="115"/>
      <c r="C792" s="116"/>
      <c r="D792" s="115"/>
      <c r="E792" s="115"/>
      <c r="F792" s="117"/>
      <c r="G792" s="2"/>
      <c r="H792" s="117"/>
      <c r="I792" s="117"/>
      <c r="J792" s="2"/>
      <c r="K792" s="117"/>
      <c r="L792" s="2"/>
      <c r="M792" s="118"/>
      <c r="N792" s="118"/>
      <c r="O792" s="118"/>
      <c r="P792" s="118"/>
      <c r="Q792" s="118"/>
      <c r="R792" s="118"/>
      <c r="S792" s="2"/>
      <c r="T792" s="2"/>
      <c r="U792" s="2"/>
      <c r="V792" s="2"/>
      <c r="W792" s="2"/>
      <c r="X792" s="2"/>
      <c r="Y792" s="2"/>
      <c r="Z792" s="2"/>
      <c r="AA792" s="2"/>
      <c r="AB792" s="2"/>
      <c r="AD792" s="120"/>
      <c r="AE792" s="120"/>
      <c r="AF792" s="120"/>
      <c r="AG792" s="120"/>
    </row>
    <row r="793" spans="2:33" ht="15.75" customHeight="1" x14ac:dyDescent="0.25">
      <c r="B793" s="115"/>
      <c r="C793" s="116"/>
      <c r="D793" s="115"/>
      <c r="E793" s="115"/>
      <c r="F793" s="117"/>
      <c r="G793" s="2"/>
      <c r="H793" s="117"/>
      <c r="I793" s="117"/>
      <c r="J793" s="2"/>
      <c r="K793" s="117"/>
      <c r="L793" s="2"/>
      <c r="M793" s="118"/>
      <c r="N793" s="118"/>
      <c r="O793" s="118"/>
      <c r="P793" s="118"/>
      <c r="Q793" s="118"/>
      <c r="R793" s="118"/>
      <c r="S793" s="2"/>
      <c r="T793" s="2"/>
      <c r="U793" s="2"/>
      <c r="V793" s="2"/>
      <c r="W793" s="2"/>
      <c r="X793" s="2"/>
      <c r="Y793" s="2"/>
      <c r="Z793" s="2"/>
      <c r="AA793" s="2"/>
      <c r="AB793" s="2"/>
      <c r="AD793" s="120"/>
      <c r="AE793" s="120"/>
      <c r="AF793" s="120"/>
      <c r="AG793" s="120"/>
    </row>
    <row r="794" spans="2:33" ht="15.75" customHeight="1" x14ac:dyDescent="0.25">
      <c r="B794" s="115"/>
      <c r="C794" s="116"/>
      <c r="D794" s="115"/>
      <c r="E794" s="115"/>
      <c r="F794" s="117"/>
      <c r="G794" s="2"/>
      <c r="H794" s="117"/>
      <c r="I794" s="117"/>
      <c r="J794" s="2"/>
      <c r="K794" s="117"/>
      <c r="L794" s="2"/>
      <c r="M794" s="118"/>
      <c r="N794" s="118"/>
      <c r="O794" s="118"/>
      <c r="P794" s="118"/>
      <c r="Q794" s="118"/>
      <c r="R794" s="118"/>
      <c r="S794" s="2"/>
      <c r="T794" s="2"/>
      <c r="U794" s="2"/>
      <c r="V794" s="2"/>
      <c r="W794" s="2"/>
      <c r="X794" s="2"/>
      <c r="Y794" s="2"/>
      <c r="Z794" s="2"/>
      <c r="AA794" s="2"/>
      <c r="AB794" s="2"/>
      <c r="AD794" s="120"/>
      <c r="AE794" s="120"/>
      <c r="AF794" s="120"/>
      <c r="AG794" s="120"/>
    </row>
    <row r="795" spans="2:33" ht="15.75" customHeight="1" x14ac:dyDescent="0.25">
      <c r="B795" s="115"/>
      <c r="C795" s="116"/>
      <c r="D795" s="115"/>
      <c r="E795" s="115"/>
      <c r="F795" s="117"/>
      <c r="G795" s="2"/>
      <c r="H795" s="117"/>
      <c r="I795" s="117"/>
      <c r="J795" s="2"/>
      <c r="K795" s="117"/>
      <c r="L795" s="2"/>
      <c r="M795" s="118"/>
      <c r="N795" s="118"/>
      <c r="O795" s="118"/>
      <c r="P795" s="118"/>
      <c r="Q795" s="118"/>
      <c r="R795" s="118"/>
      <c r="S795" s="2"/>
      <c r="T795" s="2"/>
      <c r="U795" s="2"/>
      <c r="V795" s="2"/>
      <c r="W795" s="2"/>
      <c r="X795" s="2"/>
      <c r="Y795" s="2"/>
      <c r="Z795" s="2"/>
      <c r="AA795" s="2"/>
      <c r="AB795" s="2"/>
      <c r="AD795" s="120"/>
      <c r="AE795" s="120"/>
      <c r="AF795" s="120"/>
      <c r="AG795" s="120"/>
    </row>
    <row r="796" spans="2:33" ht="15.75" customHeight="1" x14ac:dyDescent="0.25">
      <c r="B796" s="115"/>
      <c r="C796" s="116"/>
      <c r="D796" s="115"/>
      <c r="E796" s="115"/>
      <c r="F796" s="117"/>
      <c r="G796" s="2"/>
      <c r="H796" s="117"/>
      <c r="I796" s="117"/>
      <c r="J796" s="2"/>
      <c r="K796" s="117"/>
      <c r="L796" s="2"/>
      <c r="M796" s="118"/>
      <c r="N796" s="118"/>
      <c r="O796" s="118"/>
      <c r="P796" s="118"/>
      <c r="Q796" s="118"/>
      <c r="R796" s="118"/>
      <c r="S796" s="2"/>
      <c r="T796" s="2"/>
      <c r="U796" s="2"/>
      <c r="V796" s="2"/>
      <c r="W796" s="2"/>
      <c r="X796" s="2"/>
      <c r="Y796" s="2"/>
      <c r="Z796" s="2"/>
      <c r="AA796" s="2"/>
      <c r="AB796" s="2"/>
      <c r="AD796" s="120"/>
      <c r="AE796" s="120"/>
      <c r="AF796" s="120"/>
      <c r="AG796" s="120"/>
    </row>
    <row r="797" spans="2:33" ht="15.75" customHeight="1" x14ac:dyDescent="0.25">
      <c r="B797" s="115"/>
      <c r="C797" s="116"/>
      <c r="D797" s="115"/>
      <c r="E797" s="115"/>
      <c r="F797" s="117"/>
      <c r="G797" s="2"/>
      <c r="H797" s="117"/>
      <c r="I797" s="117"/>
      <c r="J797" s="2"/>
      <c r="K797" s="117"/>
      <c r="L797" s="2"/>
      <c r="M797" s="118"/>
      <c r="N797" s="118"/>
      <c r="O797" s="118"/>
      <c r="P797" s="118"/>
      <c r="Q797" s="118"/>
      <c r="R797" s="118"/>
      <c r="S797" s="2"/>
      <c r="T797" s="2"/>
      <c r="U797" s="2"/>
      <c r="V797" s="2"/>
      <c r="W797" s="2"/>
      <c r="X797" s="2"/>
      <c r="Y797" s="2"/>
      <c r="Z797" s="2"/>
      <c r="AA797" s="2"/>
      <c r="AB797" s="2"/>
      <c r="AD797" s="120"/>
      <c r="AE797" s="120"/>
      <c r="AF797" s="120"/>
      <c r="AG797" s="120"/>
    </row>
    <row r="798" spans="2:33" ht="15.75" customHeight="1" x14ac:dyDescent="0.25">
      <c r="B798" s="115"/>
      <c r="C798" s="116"/>
      <c r="D798" s="115"/>
      <c r="E798" s="115"/>
      <c r="F798" s="117"/>
      <c r="G798" s="2"/>
      <c r="H798" s="117"/>
      <c r="I798" s="117"/>
      <c r="J798" s="2"/>
      <c r="K798" s="117"/>
      <c r="L798" s="2"/>
      <c r="M798" s="118"/>
      <c r="N798" s="118"/>
      <c r="O798" s="118"/>
      <c r="P798" s="118"/>
      <c r="Q798" s="118"/>
      <c r="R798" s="118"/>
      <c r="S798" s="2"/>
      <c r="T798" s="2"/>
      <c r="U798" s="2"/>
      <c r="V798" s="2"/>
      <c r="W798" s="2"/>
      <c r="X798" s="2"/>
      <c r="Y798" s="2"/>
      <c r="Z798" s="2"/>
      <c r="AA798" s="2"/>
      <c r="AB798" s="2"/>
      <c r="AD798" s="120"/>
      <c r="AE798" s="120"/>
      <c r="AF798" s="120"/>
      <c r="AG798" s="120"/>
    </row>
    <row r="799" spans="2:33" ht="15.75" customHeight="1" x14ac:dyDescent="0.25">
      <c r="B799" s="115"/>
      <c r="C799" s="116"/>
      <c r="D799" s="115"/>
      <c r="E799" s="115"/>
      <c r="F799" s="117"/>
      <c r="G799" s="2"/>
      <c r="H799" s="117"/>
      <c r="I799" s="117"/>
      <c r="J799" s="2"/>
      <c r="K799" s="117"/>
      <c r="L799" s="2"/>
      <c r="M799" s="118"/>
      <c r="N799" s="118"/>
      <c r="O799" s="118"/>
      <c r="P799" s="118"/>
      <c r="Q799" s="118"/>
      <c r="R799" s="118"/>
      <c r="S799" s="2"/>
      <c r="T799" s="2"/>
      <c r="U799" s="2"/>
      <c r="V799" s="2"/>
      <c r="W799" s="2"/>
      <c r="X799" s="2"/>
      <c r="Y799" s="2"/>
      <c r="Z799" s="2"/>
      <c r="AA799" s="2"/>
      <c r="AB799" s="2"/>
      <c r="AD799" s="120"/>
      <c r="AE799" s="120"/>
      <c r="AF799" s="120"/>
      <c r="AG799" s="120"/>
    </row>
    <row r="800" spans="2:33" ht="15.75" customHeight="1" x14ac:dyDescent="0.25">
      <c r="B800" s="115"/>
      <c r="C800" s="116"/>
      <c r="D800" s="115"/>
      <c r="E800" s="115"/>
      <c r="F800" s="117"/>
      <c r="G800" s="2"/>
      <c r="H800" s="117"/>
      <c r="I800" s="117"/>
      <c r="J800" s="2"/>
      <c r="K800" s="117"/>
      <c r="L800" s="2"/>
      <c r="M800" s="118"/>
      <c r="N800" s="118"/>
      <c r="O800" s="118"/>
      <c r="P800" s="118"/>
      <c r="Q800" s="118"/>
      <c r="R800" s="118"/>
      <c r="S800" s="2"/>
      <c r="T800" s="2"/>
      <c r="U800" s="2"/>
      <c r="V800" s="2"/>
      <c r="W800" s="2"/>
      <c r="X800" s="2"/>
      <c r="Y800" s="2"/>
      <c r="Z800" s="2"/>
      <c r="AA800" s="2"/>
      <c r="AB800" s="2"/>
      <c r="AD800" s="120"/>
      <c r="AE800" s="120"/>
      <c r="AF800" s="120"/>
      <c r="AG800" s="120"/>
    </row>
    <row r="801" spans="2:33" ht="15.75" customHeight="1" x14ac:dyDescent="0.25">
      <c r="B801" s="115"/>
      <c r="C801" s="116"/>
      <c r="D801" s="115"/>
      <c r="E801" s="115"/>
      <c r="F801" s="117"/>
      <c r="G801" s="2"/>
      <c r="H801" s="117"/>
      <c r="I801" s="117"/>
      <c r="J801" s="2"/>
      <c r="K801" s="117"/>
      <c r="L801" s="2"/>
      <c r="M801" s="118"/>
      <c r="N801" s="118"/>
      <c r="O801" s="118"/>
      <c r="P801" s="118"/>
      <c r="Q801" s="118"/>
      <c r="R801" s="118"/>
      <c r="S801" s="2"/>
      <c r="T801" s="2"/>
      <c r="U801" s="2"/>
      <c r="V801" s="2"/>
      <c r="W801" s="2"/>
      <c r="X801" s="2"/>
      <c r="Y801" s="2"/>
      <c r="Z801" s="2"/>
      <c r="AA801" s="2"/>
      <c r="AB801" s="2"/>
      <c r="AD801" s="120"/>
      <c r="AE801" s="120"/>
      <c r="AF801" s="120"/>
      <c r="AG801" s="120"/>
    </row>
    <row r="802" spans="2:33" ht="15.75" customHeight="1" x14ac:dyDescent="0.25">
      <c r="B802" s="115"/>
      <c r="C802" s="116"/>
      <c r="D802" s="115"/>
      <c r="E802" s="115"/>
      <c r="F802" s="117"/>
      <c r="G802" s="2"/>
      <c r="H802" s="117"/>
      <c r="I802" s="117"/>
      <c r="J802" s="2"/>
      <c r="K802" s="117"/>
      <c r="L802" s="2"/>
      <c r="M802" s="118"/>
      <c r="N802" s="118"/>
      <c r="O802" s="118"/>
      <c r="P802" s="118"/>
      <c r="Q802" s="118"/>
      <c r="R802" s="118"/>
      <c r="S802" s="2"/>
      <c r="T802" s="2"/>
      <c r="U802" s="2"/>
      <c r="V802" s="2"/>
      <c r="W802" s="2"/>
      <c r="X802" s="2"/>
      <c r="Y802" s="2"/>
      <c r="Z802" s="2"/>
      <c r="AA802" s="2"/>
      <c r="AB802" s="2"/>
      <c r="AD802" s="120"/>
      <c r="AE802" s="120"/>
      <c r="AF802" s="120"/>
      <c r="AG802" s="120"/>
    </row>
    <row r="803" spans="2:33" ht="15.75" customHeight="1" x14ac:dyDescent="0.25">
      <c r="B803" s="115"/>
      <c r="C803" s="116"/>
      <c r="D803" s="115"/>
      <c r="E803" s="115"/>
      <c r="F803" s="117"/>
      <c r="G803" s="2"/>
      <c r="H803" s="117"/>
      <c r="I803" s="117"/>
      <c r="J803" s="2"/>
      <c r="K803" s="117"/>
      <c r="L803" s="2"/>
      <c r="M803" s="118"/>
      <c r="N803" s="118"/>
      <c r="O803" s="118"/>
      <c r="P803" s="118"/>
      <c r="Q803" s="118"/>
      <c r="R803" s="118"/>
      <c r="S803" s="2"/>
      <c r="T803" s="2"/>
      <c r="U803" s="2"/>
      <c r="V803" s="2"/>
      <c r="W803" s="2"/>
      <c r="X803" s="2"/>
      <c r="Y803" s="2"/>
      <c r="Z803" s="2"/>
      <c r="AA803" s="2"/>
      <c r="AB803" s="2"/>
      <c r="AD803" s="120"/>
      <c r="AE803" s="120"/>
      <c r="AF803" s="120"/>
      <c r="AG803" s="120"/>
    </row>
    <row r="804" spans="2:33" ht="15.75" customHeight="1" x14ac:dyDescent="0.25">
      <c r="B804" s="115"/>
      <c r="C804" s="116"/>
      <c r="D804" s="115"/>
      <c r="E804" s="115"/>
      <c r="F804" s="117"/>
      <c r="G804" s="2"/>
      <c r="H804" s="117"/>
      <c r="I804" s="117"/>
      <c r="J804" s="2"/>
      <c r="K804" s="117"/>
      <c r="L804" s="2"/>
      <c r="M804" s="118"/>
      <c r="N804" s="118"/>
      <c r="O804" s="118"/>
      <c r="P804" s="118"/>
      <c r="Q804" s="118"/>
      <c r="R804" s="118"/>
      <c r="S804" s="2"/>
      <c r="T804" s="2"/>
      <c r="U804" s="2"/>
      <c r="V804" s="2"/>
      <c r="W804" s="2"/>
      <c r="X804" s="2"/>
      <c r="Y804" s="2"/>
      <c r="Z804" s="2"/>
      <c r="AA804" s="2"/>
      <c r="AB804" s="2"/>
      <c r="AD804" s="120"/>
      <c r="AE804" s="120"/>
      <c r="AF804" s="120"/>
      <c r="AG804" s="120"/>
    </row>
    <row r="805" spans="2:33" ht="15.75" customHeight="1" x14ac:dyDescent="0.25">
      <c r="B805" s="115"/>
      <c r="C805" s="116"/>
      <c r="D805" s="115"/>
      <c r="E805" s="115"/>
      <c r="F805" s="117"/>
      <c r="G805" s="2"/>
      <c r="H805" s="117"/>
      <c r="I805" s="117"/>
      <c r="J805" s="2"/>
      <c r="K805" s="117"/>
      <c r="L805" s="2"/>
      <c r="M805" s="118"/>
      <c r="N805" s="118"/>
      <c r="O805" s="118"/>
      <c r="P805" s="118"/>
      <c r="Q805" s="118"/>
      <c r="R805" s="118"/>
      <c r="S805" s="2"/>
      <c r="T805" s="2"/>
      <c r="U805" s="2"/>
      <c r="V805" s="2"/>
      <c r="W805" s="2"/>
      <c r="X805" s="2"/>
      <c r="Y805" s="2"/>
      <c r="Z805" s="2"/>
      <c r="AA805" s="2"/>
      <c r="AB805" s="2"/>
      <c r="AD805" s="120"/>
      <c r="AE805" s="120"/>
      <c r="AF805" s="120"/>
      <c r="AG805" s="120"/>
    </row>
    <row r="806" spans="2:33" ht="15.75" customHeight="1" x14ac:dyDescent="0.25">
      <c r="B806" s="115"/>
      <c r="C806" s="116"/>
      <c r="D806" s="115"/>
      <c r="E806" s="115"/>
      <c r="F806" s="117"/>
      <c r="G806" s="2"/>
      <c r="H806" s="117"/>
      <c r="I806" s="117"/>
      <c r="J806" s="2"/>
      <c r="K806" s="117"/>
      <c r="L806" s="2"/>
      <c r="M806" s="118"/>
      <c r="N806" s="118"/>
      <c r="O806" s="118"/>
      <c r="P806" s="118"/>
      <c r="Q806" s="118"/>
      <c r="R806" s="118"/>
      <c r="S806" s="2"/>
      <c r="T806" s="2"/>
      <c r="U806" s="2"/>
      <c r="V806" s="2"/>
      <c r="W806" s="2"/>
      <c r="X806" s="2"/>
      <c r="Y806" s="2"/>
      <c r="Z806" s="2"/>
      <c r="AA806" s="2"/>
      <c r="AB806" s="2"/>
      <c r="AD806" s="120"/>
      <c r="AE806" s="120"/>
      <c r="AF806" s="120"/>
      <c r="AG806" s="120"/>
    </row>
    <row r="807" spans="2:33" ht="15.75" customHeight="1" x14ac:dyDescent="0.25">
      <c r="B807" s="115"/>
      <c r="C807" s="116"/>
      <c r="D807" s="115"/>
      <c r="E807" s="115"/>
      <c r="F807" s="117"/>
      <c r="G807" s="2"/>
      <c r="H807" s="117"/>
      <c r="I807" s="117"/>
      <c r="J807" s="2"/>
      <c r="K807" s="117"/>
      <c r="L807" s="2"/>
      <c r="M807" s="118"/>
      <c r="N807" s="118"/>
      <c r="O807" s="118"/>
      <c r="P807" s="118"/>
      <c r="Q807" s="118"/>
      <c r="R807" s="118"/>
      <c r="S807" s="2"/>
      <c r="T807" s="2"/>
      <c r="U807" s="2"/>
      <c r="V807" s="2"/>
      <c r="W807" s="2"/>
      <c r="X807" s="2"/>
      <c r="Y807" s="2"/>
      <c r="Z807" s="2"/>
      <c r="AA807" s="2"/>
      <c r="AB807" s="2"/>
      <c r="AD807" s="120"/>
      <c r="AE807" s="120"/>
      <c r="AF807" s="120"/>
      <c r="AG807" s="120"/>
    </row>
    <row r="808" spans="2:33" ht="15.75" customHeight="1" x14ac:dyDescent="0.25">
      <c r="B808" s="115"/>
      <c r="C808" s="116"/>
      <c r="D808" s="115"/>
      <c r="E808" s="115"/>
      <c r="F808" s="117"/>
      <c r="G808" s="2"/>
      <c r="H808" s="117"/>
      <c r="I808" s="117"/>
      <c r="J808" s="2"/>
      <c r="K808" s="117"/>
      <c r="L808" s="2"/>
      <c r="M808" s="118"/>
      <c r="N808" s="118"/>
      <c r="O808" s="118"/>
      <c r="P808" s="118"/>
      <c r="Q808" s="118"/>
      <c r="R808" s="118"/>
      <c r="S808" s="2"/>
      <c r="T808" s="2"/>
      <c r="U808" s="2"/>
      <c r="V808" s="2"/>
      <c r="W808" s="2"/>
      <c r="X808" s="2"/>
      <c r="Y808" s="2"/>
      <c r="Z808" s="2"/>
      <c r="AA808" s="2"/>
      <c r="AB808" s="2"/>
      <c r="AD808" s="120"/>
      <c r="AE808" s="120"/>
      <c r="AF808" s="120"/>
      <c r="AG808" s="120"/>
    </row>
    <row r="809" spans="2:33" ht="15.75" customHeight="1" x14ac:dyDescent="0.25">
      <c r="B809" s="115"/>
      <c r="C809" s="116"/>
      <c r="D809" s="115"/>
      <c r="E809" s="115"/>
      <c r="F809" s="117"/>
      <c r="G809" s="2"/>
      <c r="H809" s="117"/>
      <c r="I809" s="117"/>
      <c r="J809" s="2"/>
      <c r="K809" s="117"/>
      <c r="L809" s="2"/>
      <c r="M809" s="118"/>
      <c r="N809" s="118"/>
      <c r="O809" s="118"/>
      <c r="P809" s="118"/>
      <c r="Q809" s="118"/>
      <c r="R809" s="118"/>
      <c r="S809" s="2"/>
      <c r="T809" s="2"/>
      <c r="U809" s="2"/>
      <c r="V809" s="2"/>
      <c r="W809" s="2"/>
      <c r="X809" s="2"/>
      <c r="Y809" s="2"/>
      <c r="Z809" s="2"/>
      <c r="AA809" s="2"/>
      <c r="AB809" s="2"/>
      <c r="AD809" s="120"/>
      <c r="AE809" s="120"/>
      <c r="AF809" s="120"/>
      <c r="AG809" s="120"/>
    </row>
    <row r="810" spans="2:33" ht="15.75" customHeight="1" x14ac:dyDescent="0.25">
      <c r="B810" s="115"/>
      <c r="C810" s="116"/>
      <c r="D810" s="115"/>
      <c r="E810" s="115"/>
      <c r="F810" s="117"/>
      <c r="G810" s="2"/>
      <c r="H810" s="117"/>
      <c r="I810" s="117"/>
      <c r="J810" s="2"/>
      <c r="K810" s="117"/>
      <c r="L810" s="2"/>
      <c r="M810" s="118"/>
      <c r="N810" s="118"/>
      <c r="O810" s="118"/>
      <c r="P810" s="118"/>
      <c r="Q810" s="118"/>
      <c r="R810" s="118"/>
      <c r="S810" s="2"/>
      <c r="T810" s="2"/>
      <c r="U810" s="2"/>
      <c r="V810" s="2"/>
      <c r="W810" s="2"/>
      <c r="X810" s="2"/>
      <c r="Y810" s="2"/>
      <c r="Z810" s="2"/>
      <c r="AA810" s="2"/>
      <c r="AB810" s="2"/>
      <c r="AD810" s="120"/>
      <c r="AE810" s="120"/>
      <c r="AF810" s="120"/>
      <c r="AG810" s="120"/>
    </row>
    <row r="811" spans="2:33" ht="15.75" customHeight="1" x14ac:dyDescent="0.25">
      <c r="B811" s="115"/>
      <c r="C811" s="116"/>
      <c r="D811" s="115"/>
      <c r="E811" s="115"/>
      <c r="F811" s="117"/>
      <c r="G811" s="2"/>
      <c r="H811" s="117"/>
      <c r="I811" s="117"/>
      <c r="J811" s="2"/>
      <c r="K811" s="117"/>
      <c r="L811" s="2"/>
      <c r="M811" s="118"/>
      <c r="N811" s="118"/>
      <c r="O811" s="118"/>
      <c r="P811" s="118"/>
      <c r="Q811" s="118"/>
      <c r="R811" s="118"/>
      <c r="S811" s="2"/>
      <c r="T811" s="2"/>
      <c r="U811" s="2"/>
      <c r="V811" s="2"/>
      <c r="W811" s="2"/>
      <c r="X811" s="2"/>
      <c r="Y811" s="2"/>
      <c r="Z811" s="2"/>
      <c r="AA811" s="2"/>
      <c r="AB811" s="2"/>
      <c r="AD811" s="120"/>
      <c r="AE811" s="120"/>
      <c r="AF811" s="120"/>
      <c r="AG811" s="120"/>
    </row>
    <row r="812" spans="2:33" ht="15.75" customHeight="1" x14ac:dyDescent="0.25">
      <c r="B812" s="115"/>
      <c r="C812" s="116"/>
      <c r="D812" s="115"/>
      <c r="E812" s="115"/>
      <c r="F812" s="117"/>
      <c r="G812" s="2"/>
      <c r="H812" s="117"/>
      <c r="I812" s="117"/>
      <c r="J812" s="2"/>
      <c r="K812" s="117"/>
      <c r="L812" s="2"/>
      <c r="M812" s="118"/>
      <c r="N812" s="118"/>
      <c r="O812" s="118"/>
      <c r="P812" s="118"/>
      <c r="Q812" s="118"/>
      <c r="R812" s="118"/>
      <c r="S812" s="2"/>
      <c r="T812" s="2"/>
      <c r="U812" s="2"/>
      <c r="V812" s="2"/>
      <c r="W812" s="2"/>
      <c r="X812" s="2"/>
      <c r="Y812" s="2"/>
      <c r="Z812" s="2"/>
      <c r="AA812" s="2"/>
      <c r="AB812" s="2"/>
      <c r="AD812" s="120"/>
      <c r="AE812" s="120"/>
      <c r="AF812" s="120"/>
      <c r="AG812" s="120"/>
    </row>
    <row r="813" spans="2:33" ht="15.75" customHeight="1" x14ac:dyDescent="0.25">
      <c r="B813" s="115"/>
      <c r="C813" s="116"/>
      <c r="D813" s="115"/>
      <c r="E813" s="115"/>
      <c r="F813" s="117"/>
      <c r="G813" s="2"/>
      <c r="H813" s="117"/>
      <c r="I813" s="117"/>
      <c r="J813" s="2"/>
      <c r="K813" s="117"/>
      <c r="L813" s="2"/>
      <c r="M813" s="118"/>
      <c r="N813" s="118"/>
      <c r="O813" s="118"/>
      <c r="P813" s="118"/>
      <c r="Q813" s="118"/>
      <c r="R813" s="118"/>
      <c r="S813" s="2"/>
      <c r="T813" s="2"/>
      <c r="U813" s="2"/>
      <c r="V813" s="2"/>
      <c r="W813" s="2"/>
      <c r="X813" s="2"/>
      <c r="Y813" s="2"/>
      <c r="Z813" s="2"/>
      <c r="AA813" s="2"/>
      <c r="AB813" s="2"/>
      <c r="AD813" s="120"/>
      <c r="AE813" s="120"/>
      <c r="AF813" s="120"/>
      <c r="AG813" s="120"/>
    </row>
    <row r="814" spans="2:33" ht="15.75" customHeight="1" x14ac:dyDescent="0.25">
      <c r="B814" s="115"/>
      <c r="C814" s="116"/>
      <c r="D814" s="115"/>
      <c r="E814" s="115"/>
      <c r="F814" s="117"/>
      <c r="G814" s="2"/>
      <c r="H814" s="117"/>
      <c r="I814" s="117"/>
      <c r="J814" s="2"/>
      <c r="K814" s="117"/>
      <c r="L814" s="2"/>
      <c r="M814" s="118"/>
      <c r="N814" s="118"/>
      <c r="O814" s="118"/>
      <c r="P814" s="118"/>
      <c r="Q814" s="118"/>
      <c r="R814" s="118"/>
      <c r="S814" s="2"/>
      <c r="T814" s="2"/>
      <c r="U814" s="2"/>
      <c r="V814" s="2"/>
      <c r="W814" s="2"/>
      <c r="X814" s="2"/>
      <c r="Y814" s="2"/>
      <c r="Z814" s="2"/>
      <c r="AA814" s="2"/>
      <c r="AB814" s="2"/>
      <c r="AD814" s="120"/>
      <c r="AE814" s="120"/>
      <c r="AF814" s="120"/>
      <c r="AG814" s="120"/>
    </row>
    <row r="815" spans="2:33" ht="15.75" customHeight="1" x14ac:dyDescent="0.25">
      <c r="B815" s="115"/>
      <c r="C815" s="116"/>
      <c r="D815" s="115"/>
      <c r="E815" s="115"/>
      <c r="F815" s="117"/>
      <c r="G815" s="2"/>
      <c r="H815" s="117"/>
      <c r="I815" s="117"/>
      <c r="J815" s="2"/>
      <c r="K815" s="117"/>
      <c r="L815" s="2"/>
      <c r="M815" s="118"/>
      <c r="N815" s="118"/>
      <c r="O815" s="118"/>
      <c r="P815" s="118"/>
      <c r="Q815" s="118"/>
      <c r="R815" s="118"/>
      <c r="S815" s="2"/>
      <c r="T815" s="2"/>
      <c r="U815" s="2"/>
      <c r="V815" s="2"/>
      <c r="W815" s="2"/>
      <c r="X815" s="2"/>
      <c r="Y815" s="2"/>
      <c r="Z815" s="2"/>
      <c r="AA815" s="2"/>
      <c r="AB815" s="2"/>
      <c r="AD815" s="120"/>
      <c r="AE815" s="120"/>
      <c r="AF815" s="120"/>
      <c r="AG815" s="120"/>
    </row>
    <row r="816" spans="2:33" ht="15.75" customHeight="1" x14ac:dyDescent="0.25">
      <c r="B816" s="115"/>
      <c r="C816" s="116"/>
      <c r="D816" s="115"/>
      <c r="E816" s="115"/>
      <c r="F816" s="117"/>
      <c r="G816" s="2"/>
      <c r="H816" s="117"/>
      <c r="I816" s="117"/>
      <c r="J816" s="2"/>
      <c r="K816" s="117"/>
      <c r="L816" s="2"/>
      <c r="M816" s="118"/>
      <c r="N816" s="118"/>
      <c r="O816" s="118"/>
      <c r="P816" s="118"/>
      <c r="Q816" s="118"/>
      <c r="R816" s="118"/>
      <c r="S816" s="2"/>
      <c r="T816" s="2"/>
      <c r="U816" s="2"/>
      <c r="V816" s="2"/>
      <c r="W816" s="2"/>
      <c r="X816" s="2"/>
      <c r="Y816" s="2"/>
      <c r="Z816" s="2"/>
      <c r="AA816" s="2"/>
      <c r="AB816" s="2"/>
      <c r="AD816" s="120"/>
      <c r="AE816" s="120"/>
      <c r="AF816" s="120"/>
      <c r="AG816" s="120"/>
    </row>
    <row r="817" spans="2:33" ht="15.75" customHeight="1" x14ac:dyDescent="0.25">
      <c r="B817" s="115"/>
      <c r="C817" s="116"/>
      <c r="D817" s="115"/>
      <c r="E817" s="115"/>
      <c r="F817" s="117"/>
      <c r="G817" s="2"/>
      <c r="H817" s="117"/>
      <c r="I817" s="117"/>
      <c r="J817" s="2"/>
      <c r="K817" s="117"/>
      <c r="L817" s="2"/>
      <c r="M817" s="118"/>
      <c r="N817" s="118"/>
      <c r="O817" s="118"/>
      <c r="P817" s="118"/>
      <c r="Q817" s="118"/>
      <c r="R817" s="118"/>
      <c r="S817" s="2"/>
      <c r="T817" s="2"/>
      <c r="U817" s="2"/>
      <c r="V817" s="2"/>
      <c r="W817" s="2"/>
      <c r="X817" s="2"/>
      <c r="Y817" s="2"/>
      <c r="Z817" s="2"/>
      <c r="AA817" s="2"/>
      <c r="AB817" s="2"/>
      <c r="AD817" s="120"/>
      <c r="AE817" s="120"/>
      <c r="AF817" s="120"/>
      <c r="AG817" s="120"/>
    </row>
    <row r="818" spans="2:33" ht="15.75" customHeight="1" x14ac:dyDescent="0.25">
      <c r="B818" s="115"/>
      <c r="C818" s="116"/>
      <c r="D818" s="115"/>
      <c r="E818" s="115"/>
      <c r="F818" s="117"/>
      <c r="G818" s="2"/>
      <c r="H818" s="117"/>
      <c r="I818" s="117"/>
      <c r="J818" s="2"/>
      <c r="K818" s="117"/>
      <c r="L818" s="2"/>
      <c r="M818" s="118"/>
      <c r="N818" s="118"/>
      <c r="O818" s="118"/>
      <c r="P818" s="118"/>
      <c r="Q818" s="118"/>
      <c r="R818" s="118"/>
      <c r="S818" s="2"/>
      <c r="T818" s="2"/>
      <c r="U818" s="2"/>
      <c r="V818" s="2"/>
      <c r="W818" s="2"/>
      <c r="X818" s="2"/>
      <c r="Y818" s="2"/>
      <c r="Z818" s="2"/>
      <c r="AA818" s="2"/>
      <c r="AB818" s="2"/>
      <c r="AD818" s="120"/>
      <c r="AE818" s="120"/>
      <c r="AF818" s="120"/>
      <c r="AG818" s="120"/>
    </row>
    <row r="819" spans="2:33" ht="15.75" customHeight="1" x14ac:dyDescent="0.25">
      <c r="B819" s="115"/>
      <c r="C819" s="116"/>
      <c r="D819" s="115"/>
      <c r="E819" s="115"/>
      <c r="F819" s="117"/>
      <c r="G819" s="2"/>
      <c r="H819" s="117"/>
      <c r="I819" s="117"/>
      <c r="J819" s="2"/>
      <c r="K819" s="117"/>
      <c r="L819" s="2"/>
      <c r="M819" s="118"/>
      <c r="N819" s="118"/>
      <c r="O819" s="118"/>
      <c r="P819" s="118"/>
      <c r="Q819" s="118"/>
      <c r="R819" s="118"/>
      <c r="S819" s="2"/>
      <c r="T819" s="2"/>
      <c r="U819" s="2"/>
      <c r="V819" s="2"/>
      <c r="W819" s="2"/>
      <c r="X819" s="2"/>
      <c r="Y819" s="2"/>
      <c r="Z819" s="2"/>
      <c r="AA819" s="2"/>
      <c r="AB819" s="2"/>
      <c r="AD819" s="120"/>
      <c r="AE819" s="120"/>
      <c r="AF819" s="120"/>
      <c r="AG819" s="120"/>
    </row>
    <row r="820" spans="2:33" ht="15.75" customHeight="1" x14ac:dyDescent="0.25">
      <c r="B820" s="115"/>
      <c r="C820" s="116"/>
      <c r="D820" s="115"/>
      <c r="E820" s="115"/>
      <c r="F820" s="117"/>
      <c r="G820" s="2"/>
      <c r="H820" s="117"/>
      <c r="I820" s="117"/>
      <c r="J820" s="2"/>
      <c r="K820" s="117"/>
      <c r="L820" s="2"/>
      <c r="M820" s="118"/>
      <c r="N820" s="118"/>
      <c r="O820" s="118"/>
      <c r="P820" s="118"/>
      <c r="Q820" s="118"/>
      <c r="R820" s="118"/>
      <c r="S820" s="2"/>
      <c r="T820" s="2"/>
      <c r="U820" s="2"/>
      <c r="V820" s="2"/>
      <c r="W820" s="2"/>
      <c r="X820" s="2"/>
      <c r="Y820" s="2"/>
      <c r="Z820" s="2"/>
      <c r="AA820" s="2"/>
      <c r="AB820" s="2"/>
      <c r="AD820" s="120"/>
      <c r="AE820" s="120"/>
      <c r="AF820" s="120"/>
      <c r="AG820" s="120"/>
    </row>
    <row r="821" spans="2:33" ht="15.75" customHeight="1" x14ac:dyDescent="0.25">
      <c r="B821" s="115"/>
      <c r="C821" s="116"/>
      <c r="D821" s="115"/>
      <c r="E821" s="115"/>
      <c r="F821" s="117"/>
      <c r="G821" s="2"/>
      <c r="H821" s="117"/>
      <c r="I821" s="117"/>
      <c r="J821" s="2"/>
      <c r="K821" s="117"/>
      <c r="L821" s="2"/>
      <c r="M821" s="118"/>
      <c r="N821" s="118"/>
      <c r="O821" s="118"/>
      <c r="P821" s="118"/>
      <c r="Q821" s="118"/>
      <c r="R821" s="118"/>
      <c r="S821" s="2"/>
      <c r="T821" s="2"/>
      <c r="U821" s="2"/>
      <c r="V821" s="2"/>
      <c r="W821" s="2"/>
      <c r="X821" s="2"/>
      <c r="Y821" s="2"/>
      <c r="Z821" s="2"/>
      <c r="AA821" s="2"/>
      <c r="AB821" s="2"/>
      <c r="AD821" s="120"/>
      <c r="AE821" s="120"/>
      <c r="AF821" s="120"/>
      <c r="AG821" s="120"/>
    </row>
    <row r="822" spans="2:33" ht="15.75" customHeight="1" x14ac:dyDescent="0.25">
      <c r="B822" s="115"/>
      <c r="C822" s="116"/>
      <c r="D822" s="115"/>
      <c r="E822" s="115"/>
      <c r="F822" s="117"/>
      <c r="G822" s="2"/>
      <c r="H822" s="117"/>
      <c r="I822" s="117"/>
      <c r="J822" s="2"/>
      <c r="K822" s="117"/>
      <c r="L822" s="2"/>
      <c r="M822" s="118"/>
      <c r="N822" s="118"/>
      <c r="O822" s="118"/>
      <c r="P822" s="118"/>
      <c r="Q822" s="118"/>
      <c r="R822" s="118"/>
      <c r="S822" s="2"/>
      <c r="T822" s="2"/>
      <c r="U822" s="2"/>
      <c r="V822" s="2"/>
      <c r="W822" s="2"/>
      <c r="X822" s="2"/>
      <c r="Y822" s="2"/>
      <c r="Z822" s="2"/>
      <c r="AA822" s="2"/>
      <c r="AB822" s="2"/>
      <c r="AD822" s="120"/>
      <c r="AE822" s="120"/>
      <c r="AF822" s="120"/>
      <c r="AG822" s="120"/>
    </row>
    <row r="823" spans="2:33" ht="15.75" customHeight="1" x14ac:dyDescent="0.25">
      <c r="B823" s="115"/>
      <c r="C823" s="116"/>
      <c r="D823" s="115"/>
      <c r="E823" s="115"/>
      <c r="F823" s="117"/>
      <c r="G823" s="2"/>
      <c r="H823" s="117"/>
      <c r="I823" s="117"/>
      <c r="J823" s="2"/>
      <c r="K823" s="117"/>
      <c r="L823" s="2"/>
      <c r="M823" s="118"/>
      <c r="N823" s="118"/>
      <c r="O823" s="118"/>
      <c r="P823" s="118"/>
      <c r="Q823" s="118"/>
      <c r="R823" s="118"/>
      <c r="S823" s="2"/>
      <c r="T823" s="2"/>
      <c r="U823" s="2"/>
      <c r="V823" s="2"/>
      <c r="W823" s="2"/>
      <c r="X823" s="2"/>
      <c r="Y823" s="2"/>
      <c r="Z823" s="2"/>
      <c r="AA823" s="2"/>
      <c r="AB823" s="2"/>
      <c r="AD823" s="120"/>
      <c r="AE823" s="120"/>
      <c r="AF823" s="120"/>
      <c r="AG823" s="120"/>
    </row>
    <row r="824" spans="2:33" ht="15.75" customHeight="1" x14ac:dyDescent="0.25">
      <c r="B824" s="115"/>
      <c r="C824" s="116"/>
      <c r="D824" s="115"/>
      <c r="E824" s="115"/>
      <c r="F824" s="117"/>
      <c r="G824" s="2"/>
      <c r="H824" s="117"/>
      <c r="I824" s="117"/>
      <c r="J824" s="2"/>
      <c r="K824" s="117"/>
      <c r="L824" s="2"/>
      <c r="M824" s="118"/>
      <c r="N824" s="118"/>
      <c r="O824" s="118"/>
      <c r="P824" s="118"/>
      <c r="Q824" s="118"/>
      <c r="R824" s="118"/>
      <c r="S824" s="2"/>
      <c r="T824" s="2"/>
      <c r="U824" s="2"/>
      <c r="V824" s="2"/>
      <c r="W824" s="2"/>
      <c r="X824" s="2"/>
      <c r="Y824" s="2"/>
      <c r="Z824" s="2"/>
      <c r="AA824" s="2"/>
      <c r="AB824" s="2"/>
      <c r="AD824" s="120"/>
      <c r="AE824" s="120"/>
      <c r="AF824" s="120"/>
      <c r="AG824" s="120"/>
    </row>
    <row r="825" spans="2:33" ht="15.75" customHeight="1" x14ac:dyDescent="0.25">
      <c r="B825" s="115"/>
      <c r="C825" s="116"/>
      <c r="D825" s="115"/>
      <c r="E825" s="115"/>
      <c r="F825" s="117"/>
      <c r="G825" s="2"/>
      <c r="H825" s="117"/>
      <c r="I825" s="117"/>
      <c r="J825" s="2"/>
      <c r="K825" s="117"/>
      <c r="L825" s="2"/>
      <c r="M825" s="118"/>
      <c r="N825" s="118"/>
      <c r="O825" s="118"/>
      <c r="P825" s="118"/>
      <c r="Q825" s="118"/>
      <c r="R825" s="118"/>
      <c r="S825" s="2"/>
      <c r="T825" s="2"/>
      <c r="U825" s="2"/>
      <c r="V825" s="2"/>
      <c r="W825" s="2"/>
      <c r="X825" s="2"/>
      <c r="Y825" s="2"/>
      <c r="Z825" s="2"/>
      <c r="AA825" s="2"/>
      <c r="AB825" s="2"/>
      <c r="AD825" s="120"/>
      <c r="AE825" s="120"/>
      <c r="AF825" s="120"/>
      <c r="AG825" s="120"/>
    </row>
    <row r="826" spans="2:33" ht="15.75" customHeight="1" x14ac:dyDescent="0.25">
      <c r="B826" s="115"/>
      <c r="C826" s="116"/>
      <c r="D826" s="115"/>
      <c r="E826" s="115"/>
      <c r="F826" s="117"/>
      <c r="G826" s="2"/>
      <c r="H826" s="117"/>
      <c r="I826" s="117"/>
      <c r="J826" s="2"/>
      <c r="K826" s="117"/>
      <c r="L826" s="2"/>
      <c r="M826" s="118"/>
      <c r="N826" s="118"/>
      <c r="O826" s="118"/>
      <c r="P826" s="118"/>
      <c r="Q826" s="118"/>
      <c r="R826" s="118"/>
      <c r="S826" s="2"/>
      <c r="T826" s="2"/>
      <c r="U826" s="2"/>
      <c r="V826" s="2"/>
      <c r="W826" s="2"/>
      <c r="X826" s="2"/>
      <c r="Y826" s="2"/>
      <c r="Z826" s="2"/>
      <c r="AA826" s="2"/>
      <c r="AB826" s="2"/>
      <c r="AD826" s="120"/>
      <c r="AE826" s="120"/>
      <c r="AF826" s="120"/>
      <c r="AG826" s="120"/>
    </row>
    <row r="827" spans="2:33" ht="15.75" customHeight="1" x14ac:dyDescent="0.25">
      <c r="B827" s="115"/>
      <c r="C827" s="116"/>
      <c r="D827" s="115"/>
      <c r="E827" s="115"/>
      <c r="F827" s="117"/>
      <c r="G827" s="2"/>
      <c r="H827" s="117"/>
      <c r="I827" s="117"/>
      <c r="J827" s="2"/>
      <c r="K827" s="117"/>
      <c r="L827" s="2"/>
      <c r="M827" s="118"/>
      <c r="N827" s="118"/>
      <c r="O827" s="118"/>
      <c r="P827" s="118"/>
      <c r="Q827" s="118"/>
      <c r="R827" s="118"/>
      <c r="S827" s="2"/>
      <c r="T827" s="2"/>
      <c r="U827" s="2"/>
      <c r="V827" s="2"/>
      <c r="W827" s="2"/>
      <c r="X827" s="2"/>
      <c r="Y827" s="2"/>
      <c r="Z827" s="2"/>
      <c r="AA827" s="2"/>
      <c r="AB827" s="2"/>
      <c r="AD827" s="120"/>
      <c r="AE827" s="120"/>
      <c r="AF827" s="120"/>
      <c r="AG827" s="120"/>
    </row>
    <row r="828" spans="2:33" ht="15.75" customHeight="1" x14ac:dyDescent="0.25">
      <c r="B828" s="115"/>
      <c r="C828" s="116"/>
      <c r="D828" s="115"/>
      <c r="E828" s="115"/>
      <c r="F828" s="117"/>
      <c r="G828" s="2"/>
      <c r="H828" s="117"/>
      <c r="I828" s="117"/>
      <c r="J828" s="2"/>
      <c r="K828" s="117"/>
      <c r="L828" s="2"/>
      <c r="M828" s="118"/>
      <c r="N828" s="118"/>
      <c r="O828" s="118"/>
      <c r="P828" s="118"/>
      <c r="Q828" s="118"/>
      <c r="R828" s="118"/>
      <c r="S828" s="2"/>
      <c r="T828" s="2"/>
      <c r="U828" s="2"/>
      <c r="V828" s="2"/>
      <c r="W828" s="2"/>
      <c r="X828" s="2"/>
      <c r="Y828" s="2"/>
      <c r="Z828" s="2"/>
      <c r="AA828" s="2"/>
      <c r="AB828" s="2"/>
      <c r="AD828" s="120"/>
      <c r="AE828" s="120"/>
      <c r="AF828" s="120"/>
      <c r="AG828" s="120"/>
    </row>
    <row r="829" spans="2:33" ht="15.75" customHeight="1" x14ac:dyDescent="0.25">
      <c r="B829" s="115"/>
      <c r="C829" s="116"/>
      <c r="D829" s="115"/>
      <c r="E829" s="115"/>
      <c r="F829" s="117"/>
      <c r="G829" s="2"/>
      <c r="H829" s="117"/>
      <c r="I829" s="117"/>
      <c r="J829" s="2"/>
      <c r="K829" s="117"/>
      <c r="L829" s="2"/>
      <c r="M829" s="118"/>
      <c r="N829" s="118"/>
      <c r="O829" s="118"/>
      <c r="P829" s="118"/>
      <c r="Q829" s="118"/>
      <c r="R829" s="118"/>
      <c r="S829" s="2"/>
      <c r="T829" s="2"/>
      <c r="U829" s="2"/>
      <c r="V829" s="2"/>
      <c r="W829" s="2"/>
      <c r="X829" s="2"/>
      <c r="Y829" s="2"/>
      <c r="Z829" s="2"/>
      <c r="AA829" s="2"/>
      <c r="AB829" s="2"/>
      <c r="AD829" s="120"/>
      <c r="AE829" s="120"/>
      <c r="AF829" s="120"/>
      <c r="AG829" s="120"/>
    </row>
    <row r="830" spans="2:33" ht="15.75" customHeight="1" x14ac:dyDescent="0.25">
      <c r="B830" s="115"/>
      <c r="C830" s="116"/>
      <c r="D830" s="115"/>
      <c r="E830" s="115"/>
      <c r="F830" s="117"/>
      <c r="G830" s="2"/>
      <c r="H830" s="117"/>
      <c r="I830" s="117"/>
      <c r="J830" s="2"/>
      <c r="K830" s="117"/>
      <c r="L830" s="2"/>
      <c r="M830" s="118"/>
      <c r="N830" s="118"/>
      <c r="O830" s="118"/>
      <c r="P830" s="118"/>
      <c r="Q830" s="118"/>
      <c r="R830" s="118"/>
      <c r="S830" s="2"/>
      <c r="T830" s="2"/>
      <c r="U830" s="2"/>
      <c r="V830" s="2"/>
      <c r="W830" s="2"/>
      <c r="X830" s="2"/>
      <c r="Y830" s="2"/>
      <c r="Z830" s="2"/>
      <c r="AA830" s="2"/>
      <c r="AB830" s="2"/>
      <c r="AD830" s="120"/>
      <c r="AE830" s="120"/>
      <c r="AF830" s="120"/>
      <c r="AG830" s="120"/>
    </row>
    <row r="831" spans="2:33" ht="15.75" customHeight="1" x14ac:dyDescent="0.25">
      <c r="B831" s="115"/>
      <c r="C831" s="116"/>
      <c r="D831" s="115"/>
      <c r="E831" s="115"/>
      <c r="F831" s="117"/>
      <c r="G831" s="2"/>
      <c r="H831" s="117"/>
      <c r="I831" s="117"/>
      <c r="J831" s="2"/>
      <c r="K831" s="117"/>
      <c r="L831" s="2"/>
      <c r="M831" s="118"/>
      <c r="N831" s="118"/>
      <c r="O831" s="118"/>
      <c r="P831" s="118"/>
      <c r="Q831" s="118"/>
      <c r="R831" s="118"/>
      <c r="S831" s="2"/>
      <c r="T831" s="2"/>
      <c r="U831" s="2"/>
      <c r="V831" s="2"/>
      <c r="W831" s="2"/>
      <c r="X831" s="2"/>
      <c r="Y831" s="2"/>
      <c r="Z831" s="2"/>
      <c r="AA831" s="2"/>
      <c r="AB831" s="2"/>
      <c r="AD831" s="120"/>
      <c r="AE831" s="120"/>
      <c r="AF831" s="120"/>
      <c r="AG831" s="120"/>
    </row>
    <row r="832" spans="2:33" ht="15.75" customHeight="1" x14ac:dyDescent="0.25">
      <c r="B832" s="115"/>
      <c r="C832" s="116"/>
      <c r="D832" s="115"/>
      <c r="E832" s="115"/>
      <c r="F832" s="117"/>
      <c r="G832" s="2"/>
      <c r="H832" s="117"/>
      <c r="I832" s="117"/>
      <c r="J832" s="2"/>
      <c r="K832" s="117"/>
      <c r="L832" s="2"/>
      <c r="M832" s="118"/>
      <c r="N832" s="118"/>
      <c r="O832" s="118"/>
      <c r="P832" s="118"/>
      <c r="Q832" s="118"/>
      <c r="R832" s="118"/>
      <c r="S832" s="2"/>
      <c r="T832" s="2"/>
      <c r="U832" s="2"/>
      <c r="V832" s="2"/>
      <c r="W832" s="2"/>
      <c r="X832" s="2"/>
      <c r="Y832" s="2"/>
      <c r="Z832" s="2"/>
      <c r="AA832" s="2"/>
      <c r="AB832" s="2"/>
      <c r="AD832" s="120"/>
      <c r="AE832" s="120"/>
      <c r="AF832" s="120"/>
      <c r="AG832" s="120"/>
    </row>
    <row r="833" spans="2:33" ht="15.75" customHeight="1" x14ac:dyDescent="0.25">
      <c r="B833" s="115"/>
      <c r="C833" s="116"/>
      <c r="D833" s="115"/>
      <c r="E833" s="115"/>
      <c r="F833" s="117"/>
      <c r="G833" s="2"/>
      <c r="H833" s="117"/>
      <c r="I833" s="117"/>
      <c r="J833" s="2"/>
      <c r="K833" s="117"/>
      <c r="L833" s="2"/>
      <c r="M833" s="118"/>
      <c r="N833" s="118"/>
      <c r="O833" s="118"/>
      <c r="P833" s="118"/>
      <c r="Q833" s="118"/>
      <c r="R833" s="118"/>
      <c r="S833" s="2"/>
      <c r="T833" s="2"/>
      <c r="U833" s="2"/>
      <c r="V833" s="2"/>
      <c r="W833" s="2"/>
      <c r="X833" s="2"/>
      <c r="Y833" s="2"/>
      <c r="Z833" s="2"/>
      <c r="AA833" s="2"/>
      <c r="AB833" s="2"/>
      <c r="AD833" s="120"/>
      <c r="AE833" s="120"/>
      <c r="AF833" s="120"/>
      <c r="AG833" s="120"/>
    </row>
    <row r="834" spans="2:33" ht="15.75" customHeight="1" x14ac:dyDescent="0.25">
      <c r="B834" s="115"/>
      <c r="C834" s="116"/>
      <c r="D834" s="115"/>
      <c r="E834" s="115"/>
      <c r="F834" s="117"/>
      <c r="G834" s="2"/>
      <c r="H834" s="117"/>
      <c r="I834" s="117"/>
      <c r="J834" s="2"/>
      <c r="K834" s="117"/>
      <c r="L834" s="2"/>
      <c r="M834" s="118"/>
      <c r="N834" s="118"/>
      <c r="O834" s="118"/>
      <c r="P834" s="118"/>
      <c r="Q834" s="118"/>
      <c r="R834" s="118"/>
      <c r="S834" s="2"/>
      <c r="T834" s="2"/>
      <c r="U834" s="2"/>
      <c r="V834" s="2"/>
      <c r="W834" s="2"/>
      <c r="X834" s="2"/>
      <c r="Y834" s="2"/>
      <c r="Z834" s="2"/>
      <c r="AA834" s="2"/>
      <c r="AB834" s="2"/>
      <c r="AD834" s="120"/>
      <c r="AE834" s="120"/>
      <c r="AF834" s="120"/>
      <c r="AG834" s="120"/>
    </row>
    <row r="835" spans="2:33" ht="15.75" customHeight="1" x14ac:dyDescent="0.25">
      <c r="B835" s="115"/>
      <c r="C835" s="116"/>
      <c r="D835" s="115"/>
      <c r="E835" s="115"/>
      <c r="F835" s="117"/>
      <c r="G835" s="2"/>
      <c r="H835" s="117"/>
      <c r="I835" s="117"/>
      <c r="J835" s="2"/>
      <c r="K835" s="117"/>
      <c r="L835" s="2"/>
      <c r="M835" s="118"/>
      <c r="N835" s="118"/>
      <c r="O835" s="118"/>
      <c r="P835" s="118"/>
      <c r="Q835" s="118"/>
      <c r="R835" s="118"/>
      <c r="S835" s="2"/>
      <c r="T835" s="2"/>
      <c r="U835" s="2"/>
      <c r="V835" s="2"/>
      <c r="W835" s="2"/>
      <c r="X835" s="2"/>
      <c r="Y835" s="2"/>
      <c r="Z835" s="2"/>
      <c r="AA835" s="2"/>
      <c r="AB835" s="2"/>
      <c r="AD835" s="120"/>
      <c r="AE835" s="120"/>
      <c r="AF835" s="120"/>
      <c r="AG835" s="120"/>
    </row>
    <row r="836" spans="2:33" ht="15.75" customHeight="1" x14ac:dyDescent="0.25">
      <c r="B836" s="115"/>
      <c r="C836" s="116"/>
      <c r="D836" s="115"/>
      <c r="E836" s="115"/>
      <c r="F836" s="117"/>
      <c r="G836" s="2"/>
      <c r="H836" s="117"/>
      <c r="I836" s="117"/>
      <c r="J836" s="2"/>
      <c r="K836" s="117"/>
      <c r="L836" s="2"/>
      <c r="M836" s="118"/>
      <c r="N836" s="118"/>
      <c r="O836" s="118"/>
      <c r="P836" s="118"/>
      <c r="Q836" s="118"/>
      <c r="R836" s="118"/>
      <c r="S836" s="2"/>
      <c r="T836" s="2"/>
      <c r="U836" s="2"/>
      <c r="V836" s="2"/>
      <c r="W836" s="2"/>
      <c r="X836" s="2"/>
      <c r="Y836" s="2"/>
      <c r="Z836" s="2"/>
      <c r="AA836" s="2"/>
      <c r="AB836" s="2"/>
      <c r="AD836" s="120"/>
      <c r="AE836" s="120"/>
      <c r="AF836" s="120"/>
      <c r="AG836" s="120"/>
    </row>
    <row r="837" spans="2:33" ht="15.75" customHeight="1" x14ac:dyDescent="0.25">
      <c r="B837" s="115"/>
      <c r="C837" s="116"/>
      <c r="D837" s="115"/>
      <c r="E837" s="115"/>
      <c r="F837" s="117"/>
      <c r="G837" s="2"/>
      <c r="H837" s="117"/>
      <c r="I837" s="117"/>
      <c r="J837" s="2"/>
      <c r="K837" s="117"/>
      <c r="L837" s="2"/>
      <c r="M837" s="118"/>
      <c r="N837" s="118"/>
      <c r="O837" s="118"/>
      <c r="P837" s="118"/>
      <c r="Q837" s="118"/>
      <c r="R837" s="118"/>
      <c r="S837" s="2"/>
      <c r="T837" s="2"/>
      <c r="U837" s="2"/>
      <c r="V837" s="2"/>
      <c r="W837" s="2"/>
      <c r="X837" s="2"/>
      <c r="Y837" s="2"/>
      <c r="Z837" s="2"/>
      <c r="AA837" s="2"/>
      <c r="AB837" s="2"/>
      <c r="AD837" s="120"/>
      <c r="AE837" s="120"/>
      <c r="AF837" s="120"/>
      <c r="AG837" s="120"/>
    </row>
    <row r="838" spans="2:33" ht="15.75" customHeight="1" x14ac:dyDescent="0.25">
      <c r="B838" s="115"/>
      <c r="C838" s="116"/>
      <c r="D838" s="115"/>
      <c r="E838" s="115"/>
      <c r="F838" s="117"/>
      <c r="G838" s="2"/>
      <c r="H838" s="117"/>
      <c r="I838" s="117"/>
      <c r="J838" s="2"/>
      <c r="K838" s="117"/>
      <c r="L838" s="2"/>
      <c r="M838" s="118"/>
      <c r="N838" s="118"/>
      <c r="O838" s="118"/>
      <c r="P838" s="118"/>
      <c r="Q838" s="118"/>
      <c r="R838" s="118"/>
      <c r="S838" s="2"/>
      <c r="T838" s="2"/>
      <c r="U838" s="2"/>
      <c r="V838" s="2"/>
      <c r="W838" s="2"/>
      <c r="X838" s="2"/>
      <c r="Y838" s="2"/>
      <c r="Z838" s="2"/>
      <c r="AA838" s="2"/>
      <c r="AB838" s="2"/>
      <c r="AD838" s="120"/>
      <c r="AE838" s="120"/>
      <c r="AF838" s="120"/>
      <c r="AG838" s="120"/>
    </row>
    <row r="839" spans="2:33" ht="15.75" customHeight="1" x14ac:dyDescent="0.25">
      <c r="B839" s="115"/>
      <c r="C839" s="116"/>
      <c r="D839" s="115"/>
      <c r="E839" s="115"/>
      <c r="F839" s="117"/>
      <c r="G839" s="2"/>
      <c r="H839" s="117"/>
      <c r="I839" s="117"/>
      <c r="J839" s="2"/>
      <c r="K839" s="117"/>
      <c r="L839" s="2"/>
      <c r="M839" s="118"/>
      <c r="N839" s="118"/>
      <c r="O839" s="118"/>
      <c r="P839" s="118"/>
      <c r="Q839" s="118"/>
      <c r="R839" s="118"/>
      <c r="S839" s="2"/>
      <c r="T839" s="2"/>
      <c r="U839" s="2"/>
      <c r="V839" s="2"/>
      <c r="W839" s="2"/>
      <c r="X839" s="2"/>
      <c r="Y839" s="2"/>
      <c r="Z839" s="2"/>
      <c r="AA839" s="2"/>
      <c r="AB839" s="2"/>
      <c r="AD839" s="120"/>
      <c r="AE839" s="120"/>
      <c r="AF839" s="120"/>
      <c r="AG839" s="120"/>
    </row>
    <row r="840" spans="2:33" ht="15.75" customHeight="1" x14ac:dyDescent="0.25">
      <c r="B840" s="115"/>
      <c r="C840" s="116"/>
      <c r="D840" s="115"/>
      <c r="E840" s="115"/>
      <c r="F840" s="117"/>
      <c r="G840" s="2"/>
      <c r="H840" s="117"/>
      <c r="I840" s="117"/>
      <c r="J840" s="2"/>
      <c r="K840" s="117"/>
      <c r="L840" s="2"/>
      <c r="M840" s="118"/>
      <c r="N840" s="118"/>
      <c r="O840" s="118"/>
      <c r="P840" s="118"/>
      <c r="Q840" s="118"/>
      <c r="R840" s="118"/>
      <c r="S840" s="2"/>
      <c r="T840" s="2"/>
      <c r="U840" s="2"/>
      <c r="V840" s="2"/>
      <c r="W840" s="2"/>
      <c r="X840" s="2"/>
      <c r="Y840" s="2"/>
      <c r="Z840" s="2"/>
      <c r="AA840" s="2"/>
      <c r="AB840" s="2"/>
      <c r="AD840" s="120"/>
      <c r="AE840" s="120"/>
      <c r="AF840" s="120"/>
      <c r="AG840" s="120"/>
    </row>
    <row r="841" spans="2:33" ht="15.75" customHeight="1" x14ac:dyDescent="0.25">
      <c r="B841" s="115"/>
      <c r="C841" s="116"/>
      <c r="D841" s="115"/>
      <c r="E841" s="115"/>
      <c r="F841" s="117"/>
      <c r="G841" s="2"/>
      <c r="H841" s="117"/>
      <c r="I841" s="117"/>
      <c r="J841" s="2"/>
      <c r="K841" s="117"/>
      <c r="L841" s="2"/>
      <c r="M841" s="118"/>
      <c r="N841" s="118"/>
      <c r="O841" s="118"/>
      <c r="P841" s="118"/>
      <c r="Q841" s="118"/>
      <c r="R841" s="118"/>
      <c r="S841" s="2"/>
      <c r="T841" s="2"/>
      <c r="U841" s="2"/>
      <c r="V841" s="2"/>
      <c r="W841" s="2"/>
      <c r="X841" s="2"/>
      <c r="Y841" s="2"/>
      <c r="Z841" s="2"/>
      <c r="AA841" s="2"/>
      <c r="AB841" s="2"/>
      <c r="AD841" s="120"/>
      <c r="AE841" s="120"/>
      <c r="AF841" s="120"/>
      <c r="AG841" s="120"/>
    </row>
    <row r="842" spans="2:33" ht="15.75" customHeight="1" x14ac:dyDescent="0.25">
      <c r="B842" s="115"/>
      <c r="C842" s="116"/>
      <c r="D842" s="115"/>
      <c r="E842" s="115"/>
      <c r="F842" s="117"/>
      <c r="G842" s="2"/>
      <c r="H842" s="117"/>
      <c r="I842" s="117"/>
      <c r="J842" s="2"/>
      <c r="K842" s="117"/>
      <c r="L842" s="2"/>
      <c r="M842" s="118"/>
      <c r="N842" s="118"/>
      <c r="O842" s="118"/>
      <c r="P842" s="118"/>
      <c r="Q842" s="118"/>
      <c r="R842" s="118"/>
      <c r="S842" s="2"/>
      <c r="T842" s="2"/>
      <c r="U842" s="2"/>
      <c r="V842" s="2"/>
      <c r="W842" s="2"/>
      <c r="X842" s="2"/>
      <c r="Y842" s="2"/>
      <c r="Z842" s="2"/>
      <c r="AA842" s="2"/>
      <c r="AB842" s="2"/>
      <c r="AD842" s="120"/>
      <c r="AE842" s="120"/>
      <c r="AF842" s="120"/>
      <c r="AG842" s="120"/>
    </row>
    <row r="843" spans="2:33" ht="15.75" customHeight="1" x14ac:dyDescent="0.25">
      <c r="B843" s="115"/>
      <c r="C843" s="116"/>
      <c r="D843" s="115"/>
      <c r="E843" s="115"/>
      <c r="F843" s="117"/>
      <c r="G843" s="2"/>
      <c r="H843" s="117"/>
      <c r="I843" s="117"/>
      <c r="J843" s="2"/>
      <c r="K843" s="117"/>
      <c r="L843" s="2"/>
      <c r="M843" s="118"/>
      <c r="N843" s="118"/>
      <c r="O843" s="118"/>
      <c r="P843" s="118"/>
      <c r="Q843" s="118"/>
      <c r="R843" s="118"/>
      <c r="S843" s="2"/>
      <c r="T843" s="2"/>
      <c r="U843" s="2"/>
      <c r="V843" s="2"/>
      <c r="W843" s="2"/>
      <c r="X843" s="2"/>
      <c r="Y843" s="2"/>
      <c r="Z843" s="2"/>
      <c r="AA843" s="2"/>
      <c r="AB843" s="2"/>
      <c r="AD843" s="120"/>
      <c r="AE843" s="120"/>
      <c r="AF843" s="120"/>
      <c r="AG843" s="120"/>
    </row>
    <row r="844" spans="2:33" ht="15.75" customHeight="1" x14ac:dyDescent="0.25">
      <c r="B844" s="115"/>
      <c r="C844" s="116"/>
      <c r="D844" s="115"/>
      <c r="E844" s="115"/>
      <c r="F844" s="117"/>
      <c r="G844" s="2"/>
      <c r="H844" s="117"/>
      <c r="I844" s="117"/>
      <c r="J844" s="2"/>
      <c r="K844" s="117"/>
      <c r="L844" s="2"/>
      <c r="M844" s="118"/>
      <c r="N844" s="118"/>
      <c r="O844" s="118"/>
      <c r="P844" s="118"/>
      <c r="Q844" s="118"/>
      <c r="R844" s="118"/>
      <c r="S844" s="2"/>
      <c r="T844" s="2"/>
      <c r="U844" s="2"/>
      <c r="V844" s="2"/>
      <c r="W844" s="2"/>
      <c r="X844" s="2"/>
      <c r="Y844" s="2"/>
      <c r="Z844" s="2"/>
      <c r="AA844" s="2"/>
      <c r="AB844" s="2"/>
      <c r="AD844" s="120"/>
      <c r="AE844" s="120"/>
      <c r="AF844" s="120"/>
      <c r="AG844" s="120"/>
    </row>
    <row r="845" spans="2:33" ht="15.75" customHeight="1" x14ac:dyDescent="0.25">
      <c r="B845" s="115"/>
      <c r="C845" s="116"/>
      <c r="D845" s="115"/>
      <c r="E845" s="115"/>
      <c r="F845" s="117"/>
      <c r="G845" s="2"/>
      <c r="H845" s="117"/>
      <c r="I845" s="117"/>
      <c r="J845" s="2"/>
      <c r="K845" s="117"/>
      <c r="L845" s="2"/>
      <c r="M845" s="118"/>
      <c r="N845" s="118"/>
      <c r="O845" s="118"/>
      <c r="P845" s="118"/>
      <c r="Q845" s="118"/>
      <c r="R845" s="118"/>
      <c r="S845" s="2"/>
      <c r="T845" s="2"/>
      <c r="U845" s="2"/>
      <c r="V845" s="2"/>
      <c r="W845" s="2"/>
      <c r="X845" s="2"/>
      <c r="Y845" s="2"/>
      <c r="Z845" s="2"/>
      <c r="AA845" s="2"/>
      <c r="AB845" s="2"/>
      <c r="AD845" s="120"/>
      <c r="AE845" s="120"/>
      <c r="AF845" s="120"/>
      <c r="AG845" s="120"/>
    </row>
    <row r="846" spans="2:33" ht="15.75" customHeight="1" x14ac:dyDescent="0.25">
      <c r="B846" s="115"/>
      <c r="C846" s="116"/>
      <c r="D846" s="115"/>
      <c r="E846" s="115"/>
      <c r="F846" s="117"/>
      <c r="G846" s="2"/>
      <c r="H846" s="117"/>
      <c r="I846" s="117"/>
      <c r="J846" s="2"/>
      <c r="K846" s="117"/>
      <c r="L846" s="2"/>
      <c r="M846" s="118"/>
      <c r="N846" s="118"/>
      <c r="O846" s="118"/>
      <c r="P846" s="118"/>
      <c r="Q846" s="118"/>
      <c r="R846" s="118"/>
      <c r="S846" s="2"/>
      <c r="T846" s="2"/>
      <c r="U846" s="2"/>
      <c r="V846" s="2"/>
      <c r="W846" s="2"/>
      <c r="X846" s="2"/>
      <c r="Y846" s="2"/>
      <c r="Z846" s="2"/>
      <c r="AA846" s="2"/>
      <c r="AB846" s="2"/>
      <c r="AD846" s="120"/>
      <c r="AE846" s="120"/>
      <c r="AF846" s="120"/>
      <c r="AG846" s="120"/>
    </row>
    <row r="847" spans="2:33" ht="15.75" customHeight="1" x14ac:dyDescent="0.25">
      <c r="B847" s="115"/>
      <c r="C847" s="116"/>
      <c r="D847" s="115"/>
      <c r="E847" s="115"/>
      <c r="F847" s="117"/>
      <c r="G847" s="2"/>
      <c r="H847" s="117"/>
      <c r="I847" s="117"/>
      <c r="J847" s="2"/>
      <c r="K847" s="117"/>
      <c r="L847" s="2"/>
      <c r="M847" s="118"/>
      <c r="N847" s="118"/>
      <c r="O847" s="118"/>
      <c r="P847" s="118"/>
      <c r="Q847" s="118"/>
      <c r="R847" s="118"/>
      <c r="S847" s="2"/>
      <c r="T847" s="2"/>
      <c r="U847" s="2"/>
      <c r="V847" s="2"/>
      <c r="W847" s="2"/>
      <c r="X847" s="2"/>
      <c r="Y847" s="2"/>
      <c r="Z847" s="2"/>
      <c r="AA847" s="2"/>
      <c r="AB847" s="2"/>
      <c r="AD847" s="120"/>
      <c r="AE847" s="120"/>
      <c r="AF847" s="120"/>
      <c r="AG847" s="120"/>
    </row>
    <row r="848" spans="2:33" ht="15.75" customHeight="1" x14ac:dyDescent="0.25">
      <c r="B848" s="115"/>
      <c r="C848" s="116"/>
      <c r="D848" s="115"/>
      <c r="E848" s="115"/>
      <c r="F848" s="117"/>
      <c r="G848" s="2"/>
      <c r="H848" s="117"/>
      <c r="I848" s="117"/>
      <c r="J848" s="2"/>
      <c r="K848" s="117"/>
      <c r="L848" s="2"/>
      <c r="M848" s="118"/>
      <c r="N848" s="118"/>
      <c r="O848" s="118"/>
      <c r="P848" s="118"/>
      <c r="Q848" s="118"/>
      <c r="R848" s="118"/>
      <c r="S848" s="2"/>
      <c r="T848" s="2"/>
      <c r="U848" s="2"/>
      <c r="V848" s="2"/>
      <c r="W848" s="2"/>
      <c r="X848" s="2"/>
      <c r="Y848" s="2"/>
      <c r="Z848" s="2"/>
      <c r="AA848" s="2"/>
      <c r="AB848" s="2"/>
      <c r="AD848" s="120"/>
      <c r="AE848" s="120"/>
      <c r="AF848" s="120"/>
      <c r="AG848" s="120"/>
    </row>
    <row r="849" spans="2:33" ht="15.75" customHeight="1" x14ac:dyDescent="0.25">
      <c r="B849" s="115"/>
      <c r="C849" s="116"/>
      <c r="D849" s="115"/>
      <c r="E849" s="115"/>
      <c r="F849" s="117"/>
      <c r="G849" s="2"/>
      <c r="H849" s="117"/>
      <c r="I849" s="117"/>
      <c r="J849" s="2"/>
      <c r="K849" s="117"/>
      <c r="L849" s="2"/>
      <c r="M849" s="118"/>
      <c r="N849" s="118"/>
      <c r="O849" s="118"/>
      <c r="P849" s="118"/>
      <c r="Q849" s="118"/>
      <c r="R849" s="118"/>
      <c r="S849" s="2"/>
      <c r="T849" s="2"/>
      <c r="U849" s="2"/>
      <c r="V849" s="2"/>
      <c r="W849" s="2"/>
      <c r="X849" s="2"/>
      <c r="Y849" s="2"/>
      <c r="Z849" s="2"/>
      <c r="AA849" s="2"/>
      <c r="AB849" s="2"/>
      <c r="AD849" s="120"/>
      <c r="AE849" s="120"/>
      <c r="AF849" s="120"/>
      <c r="AG849" s="120"/>
    </row>
    <row r="850" spans="2:33" ht="15.75" customHeight="1" x14ac:dyDescent="0.25">
      <c r="B850" s="115"/>
      <c r="C850" s="116"/>
      <c r="D850" s="115"/>
      <c r="E850" s="115"/>
      <c r="F850" s="117"/>
      <c r="G850" s="2"/>
      <c r="H850" s="117"/>
      <c r="I850" s="117"/>
      <c r="J850" s="2"/>
      <c r="K850" s="117"/>
      <c r="L850" s="2"/>
      <c r="M850" s="118"/>
      <c r="N850" s="118"/>
      <c r="O850" s="118"/>
      <c r="P850" s="118"/>
      <c r="Q850" s="118"/>
      <c r="R850" s="118"/>
      <c r="S850" s="2"/>
      <c r="T850" s="2"/>
      <c r="U850" s="2"/>
      <c r="V850" s="2"/>
      <c r="W850" s="2"/>
      <c r="X850" s="2"/>
      <c r="Y850" s="2"/>
      <c r="Z850" s="2"/>
      <c r="AA850" s="2"/>
      <c r="AB850" s="2"/>
      <c r="AD850" s="120"/>
      <c r="AE850" s="120"/>
      <c r="AF850" s="120"/>
      <c r="AG850" s="120"/>
    </row>
    <row r="851" spans="2:33" ht="15.75" customHeight="1" x14ac:dyDescent="0.25">
      <c r="B851" s="115"/>
      <c r="C851" s="116"/>
      <c r="D851" s="115"/>
      <c r="E851" s="115"/>
      <c r="F851" s="117"/>
      <c r="G851" s="2"/>
      <c r="H851" s="117"/>
      <c r="I851" s="117"/>
      <c r="J851" s="2"/>
      <c r="K851" s="117"/>
      <c r="L851" s="2"/>
      <c r="M851" s="118"/>
      <c r="N851" s="118"/>
      <c r="O851" s="118"/>
      <c r="P851" s="118"/>
      <c r="Q851" s="118"/>
      <c r="R851" s="118"/>
      <c r="S851" s="2"/>
      <c r="T851" s="2"/>
      <c r="U851" s="2"/>
      <c r="V851" s="2"/>
      <c r="W851" s="2"/>
      <c r="X851" s="2"/>
      <c r="Y851" s="2"/>
      <c r="Z851" s="2"/>
      <c r="AA851" s="2"/>
      <c r="AB851" s="2"/>
      <c r="AD851" s="120"/>
      <c r="AE851" s="120"/>
      <c r="AF851" s="120"/>
      <c r="AG851" s="120"/>
    </row>
    <row r="852" spans="2:33" ht="15.75" customHeight="1" x14ac:dyDescent="0.25">
      <c r="B852" s="115"/>
      <c r="C852" s="116"/>
      <c r="D852" s="115"/>
      <c r="E852" s="115"/>
      <c r="F852" s="117"/>
      <c r="G852" s="2"/>
      <c r="H852" s="117"/>
      <c r="I852" s="117"/>
      <c r="J852" s="2"/>
      <c r="K852" s="117"/>
      <c r="L852" s="2"/>
      <c r="M852" s="118"/>
      <c r="N852" s="118"/>
      <c r="O852" s="118"/>
      <c r="P852" s="118"/>
      <c r="Q852" s="118"/>
      <c r="R852" s="118"/>
      <c r="S852" s="2"/>
      <c r="T852" s="2"/>
      <c r="U852" s="2"/>
      <c r="V852" s="2"/>
      <c r="W852" s="2"/>
      <c r="X852" s="2"/>
      <c r="Y852" s="2"/>
      <c r="Z852" s="2"/>
      <c r="AA852" s="2"/>
      <c r="AB852" s="2"/>
      <c r="AD852" s="120"/>
      <c r="AE852" s="120"/>
      <c r="AF852" s="120"/>
      <c r="AG852" s="120"/>
    </row>
    <row r="853" spans="2:33" ht="15.75" customHeight="1" x14ac:dyDescent="0.25">
      <c r="B853" s="115"/>
      <c r="C853" s="116"/>
      <c r="D853" s="115"/>
      <c r="E853" s="115"/>
      <c r="F853" s="117"/>
      <c r="G853" s="2"/>
      <c r="H853" s="117"/>
      <c r="I853" s="117"/>
      <c r="J853" s="2"/>
      <c r="K853" s="117"/>
      <c r="L853" s="2"/>
      <c r="M853" s="118"/>
      <c r="N853" s="118"/>
      <c r="O853" s="118"/>
      <c r="P853" s="118"/>
      <c r="Q853" s="118"/>
      <c r="R853" s="118"/>
      <c r="S853" s="2"/>
      <c r="T853" s="2"/>
      <c r="U853" s="2"/>
      <c r="V853" s="2"/>
      <c r="W853" s="2"/>
      <c r="X853" s="2"/>
      <c r="Y853" s="2"/>
      <c r="Z853" s="2"/>
      <c r="AA853" s="2"/>
      <c r="AB853" s="2"/>
      <c r="AD853" s="120"/>
      <c r="AE853" s="120"/>
      <c r="AF853" s="120"/>
      <c r="AG853" s="120"/>
    </row>
    <row r="854" spans="2:33" ht="15.75" customHeight="1" x14ac:dyDescent="0.25">
      <c r="B854" s="115"/>
      <c r="C854" s="116"/>
      <c r="D854" s="115"/>
      <c r="E854" s="115"/>
      <c r="F854" s="117"/>
      <c r="G854" s="2"/>
      <c r="H854" s="117"/>
      <c r="I854" s="117"/>
      <c r="J854" s="2"/>
      <c r="K854" s="117"/>
      <c r="L854" s="2"/>
      <c r="M854" s="118"/>
      <c r="N854" s="118"/>
      <c r="O854" s="118"/>
      <c r="P854" s="118"/>
      <c r="Q854" s="118"/>
      <c r="R854" s="118"/>
      <c r="S854" s="2"/>
      <c r="T854" s="2"/>
      <c r="U854" s="2"/>
      <c r="V854" s="2"/>
      <c r="W854" s="2"/>
      <c r="X854" s="2"/>
      <c r="Y854" s="2"/>
      <c r="Z854" s="2"/>
      <c r="AA854" s="2"/>
      <c r="AB854" s="2"/>
      <c r="AD854" s="120"/>
      <c r="AE854" s="120"/>
      <c r="AF854" s="120"/>
      <c r="AG854" s="120"/>
    </row>
    <row r="855" spans="2:33" ht="15.75" customHeight="1" x14ac:dyDescent="0.25">
      <c r="B855" s="115"/>
      <c r="C855" s="116"/>
      <c r="D855" s="115"/>
      <c r="E855" s="115"/>
      <c r="F855" s="117"/>
      <c r="G855" s="2"/>
      <c r="H855" s="117"/>
      <c r="I855" s="117"/>
      <c r="J855" s="2"/>
      <c r="K855" s="117"/>
      <c r="L855" s="2"/>
      <c r="M855" s="118"/>
      <c r="N855" s="118"/>
      <c r="O855" s="118"/>
      <c r="P855" s="118"/>
      <c r="Q855" s="118"/>
      <c r="R855" s="118"/>
      <c r="S855" s="2"/>
      <c r="T855" s="2"/>
      <c r="U855" s="2"/>
      <c r="V855" s="2"/>
      <c r="W855" s="2"/>
      <c r="X855" s="2"/>
      <c r="Y855" s="2"/>
      <c r="Z855" s="2"/>
      <c r="AA855" s="2"/>
      <c r="AB855" s="2"/>
      <c r="AD855" s="120"/>
      <c r="AE855" s="120"/>
      <c r="AF855" s="120"/>
      <c r="AG855" s="120"/>
    </row>
    <row r="856" spans="2:33" ht="15.75" customHeight="1" x14ac:dyDescent="0.25">
      <c r="B856" s="115"/>
      <c r="C856" s="116"/>
      <c r="D856" s="115"/>
      <c r="E856" s="115"/>
      <c r="F856" s="117"/>
      <c r="G856" s="2"/>
      <c r="H856" s="117"/>
      <c r="I856" s="117"/>
      <c r="J856" s="2"/>
      <c r="K856" s="117"/>
      <c r="L856" s="2"/>
      <c r="M856" s="118"/>
      <c r="N856" s="118"/>
      <c r="O856" s="118"/>
      <c r="P856" s="118"/>
      <c r="Q856" s="118"/>
      <c r="R856" s="118"/>
      <c r="S856" s="2"/>
      <c r="T856" s="2"/>
      <c r="U856" s="2"/>
      <c r="V856" s="2"/>
      <c r="W856" s="2"/>
      <c r="X856" s="2"/>
      <c r="Y856" s="2"/>
      <c r="Z856" s="2"/>
      <c r="AA856" s="2"/>
      <c r="AB856" s="2"/>
      <c r="AD856" s="120"/>
      <c r="AE856" s="120"/>
      <c r="AF856" s="120"/>
      <c r="AG856" s="120"/>
    </row>
    <row r="857" spans="2:33" ht="15.75" customHeight="1" x14ac:dyDescent="0.25">
      <c r="B857" s="115"/>
      <c r="C857" s="116"/>
      <c r="D857" s="115"/>
      <c r="E857" s="115"/>
      <c r="F857" s="117"/>
      <c r="G857" s="2"/>
      <c r="H857" s="117"/>
      <c r="I857" s="117"/>
      <c r="J857" s="2"/>
      <c r="K857" s="117"/>
      <c r="L857" s="2"/>
      <c r="M857" s="118"/>
      <c r="N857" s="118"/>
      <c r="O857" s="118"/>
      <c r="P857" s="118"/>
      <c r="Q857" s="118"/>
      <c r="R857" s="118"/>
      <c r="S857" s="2"/>
      <c r="T857" s="2"/>
      <c r="U857" s="2"/>
      <c r="V857" s="2"/>
      <c r="W857" s="2"/>
      <c r="X857" s="2"/>
      <c r="Y857" s="2"/>
      <c r="Z857" s="2"/>
      <c r="AA857" s="2"/>
      <c r="AB857" s="2"/>
      <c r="AD857" s="120"/>
      <c r="AE857" s="120"/>
      <c r="AF857" s="120"/>
      <c r="AG857" s="120"/>
    </row>
    <row r="858" spans="2:33" ht="15.75" customHeight="1" x14ac:dyDescent="0.25">
      <c r="B858" s="115"/>
      <c r="C858" s="116"/>
      <c r="D858" s="115"/>
      <c r="E858" s="115"/>
      <c r="F858" s="117"/>
      <c r="G858" s="2"/>
      <c r="H858" s="117"/>
      <c r="I858" s="117"/>
      <c r="J858" s="2"/>
      <c r="K858" s="117"/>
      <c r="L858" s="2"/>
      <c r="M858" s="118"/>
      <c r="N858" s="118"/>
      <c r="O858" s="118"/>
      <c r="P858" s="118"/>
      <c r="Q858" s="118"/>
      <c r="R858" s="118"/>
      <c r="S858" s="2"/>
      <c r="T858" s="2"/>
      <c r="U858" s="2"/>
      <c r="V858" s="2"/>
      <c r="W858" s="2"/>
      <c r="X858" s="2"/>
      <c r="Y858" s="2"/>
      <c r="Z858" s="2"/>
      <c r="AA858" s="2"/>
      <c r="AB858" s="2"/>
      <c r="AD858" s="120"/>
      <c r="AE858" s="120"/>
      <c r="AF858" s="120"/>
      <c r="AG858" s="120"/>
    </row>
    <row r="859" spans="2:33" ht="15.75" customHeight="1" x14ac:dyDescent="0.25">
      <c r="B859" s="115"/>
      <c r="C859" s="116"/>
      <c r="D859" s="115"/>
      <c r="E859" s="115"/>
      <c r="F859" s="117"/>
      <c r="G859" s="2"/>
      <c r="H859" s="117"/>
      <c r="I859" s="117"/>
      <c r="J859" s="2"/>
      <c r="K859" s="117"/>
      <c r="L859" s="2"/>
      <c r="M859" s="118"/>
      <c r="N859" s="118"/>
      <c r="O859" s="118"/>
      <c r="P859" s="118"/>
      <c r="Q859" s="118"/>
      <c r="R859" s="118"/>
      <c r="S859" s="2"/>
      <c r="T859" s="2"/>
      <c r="U859" s="2"/>
      <c r="V859" s="2"/>
      <c r="W859" s="2"/>
      <c r="X859" s="2"/>
      <c r="Y859" s="2"/>
      <c r="Z859" s="2"/>
      <c r="AA859" s="2"/>
      <c r="AB859" s="2"/>
      <c r="AD859" s="120"/>
      <c r="AE859" s="120"/>
      <c r="AF859" s="120"/>
      <c r="AG859" s="120"/>
    </row>
    <row r="860" spans="2:33" ht="15.75" customHeight="1" x14ac:dyDescent="0.25">
      <c r="B860" s="115"/>
      <c r="C860" s="116"/>
      <c r="D860" s="115"/>
      <c r="E860" s="115"/>
      <c r="F860" s="117"/>
      <c r="G860" s="2"/>
      <c r="H860" s="117"/>
      <c r="I860" s="117"/>
      <c r="J860" s="2"/>
      <c r="K860" s="117"/>
      <c r="L860" s="2"/>
      <c r="M860" s="118"/>
      <c r="N860" s="118"/>
      <c r="O860" s="118"/>
      <c r="P860" s="118"/>
      <c r="Q860" s="118"/>
      <c r="R860" s="118"/>
      <c r="S860" s="2"/>
      <c r="T860" s="2"/>
      <c r="U860" s="2"/>
      <c r="V860" s="2"/>
      <c r="W860" s="2"/>
      <c r="X860" s="2"/>
      <c r="Y860" s="2"/>
      <c r="Z860" s="2"/>
      <c r="AA860" s="2"/>
      <c r="AB860" s="2"/>
      <c r="AD860" s="120"/>
      <c r="AE860" s="120"/>
      <c r="AF860" s="120"/>
      <c r="AG860" s="120"/>
    </row>
    <row r="861" spans="2:33" ht="15.75" customHeight="1" x14ac:dyDescent="0.25">
      <c r="B861" s="115"/>
      <c r="C861" s="116"/>
      <c r="D861" s="115"/>
      <c r="E861" s="115"/>
      <c r="F861" s="117"/>
      <c r="G861" s="2"/>
      <c r="H861" s="117"/>
      <c r="I861" s="117"/>
      <c r="J861" s="2"/>
      <c r="K861" s="117"/>
      <c r="L861" s="2"/>
      <c r="M861" s="118"/>
      <c r="N861" s="118"/>
      <c r="O861" s="118"/>
      <c r="P861" s="118"/>
      <c r="Q861" s="118"/>
      <c r="R861" s="118"/>
      <c r="S861" s="2"/>
      <c r="T861" s="2"/>
      <c r="U861" s="2"/>
      <c r="V861" s="2"/>
      <c r="W861" s="2"/>
      <c r="X861" s="2"/>
      <c r="Y861" s="2"/>
      <c r="Z861" s="2"/>
      <c r="AA861" s="2"/>
      <c r="AB861" s="2"/>
      <c r="AD861" s="120"/>
      <c r="AE861" s="120"/>
      <c r="AF861" s="120"/>
      <c r="AG861" s="120"/>
    </row>
    <row r="862" spans="2:33" ht="15.75" customHeight="1" x14ac:dyDescent="0.25">
      <c r="B862" s="115"/>
      <c r="C862" s="116"/>
      <c r="D862" s="115"/>
      <c r="E862" s="115"/>
      <c r="F862" s="117"/>
      <c r="G862" s="2"/>
      <c r="H862" s="117"/>
      <c r="I862" s="117"/>
      <c r="J862" s="2"/>
      <c r="K862" s="117"/>
      <c r="L862" s="2"/>
      <c r="M862" s="118"/>
      <c r="N862" s="118"/>
      <c r="O862" s="118"/>
      <c r="P862" s="118"/>
      <c r="Q862" s="118"/>
      <c r="R862" s="118"/>
      <c r="S862" s="2"/>
      <c r="T862" s="2"/>
      <c r="U862" s="2"/>
      <c r="V862" s="2"/>
      <c r="W862" s="2"/>
      <c r="X862" s="2"/>
      <c r="Y862" s="2"/>
      <c r="Z862" s="2"/>
      <c r="AA862" s="2"/>
      <c r="AB862" s="2"/>
      <c r="AD862" s="120"/>
      <c r="AE862" s="120"/>
      <c r="AF862" s="120"/>
      <c r="AG862" s="120"/>
    </row>
    <row r="863" spans="2:33" ht="15.75" customHeight="1" x14ac:dyDescent="0.25">
      <c r="B863" s="115"/>
      <c r="C863" s="116"/>
      <c r="D863" s="115"/>
      <c r="E863" s="115"/>
      <c r="F863" s="117"/>
      <c r="G863" s="2"/>
      <c r="H863" s="117"/>
      <c r="I863" s="117"/>
      <c r="J863" s="2"/>
      <c r="K863" s="117"/>
      <c r="L863" s="2"/>
      <c r="M863" s="118"/>
      <c r="N863" s="118"/>
      <c r="O863" s="118"/>
      <c r="P863" s="118"/>
      <c r="Q863" s="118"/>
      <c r="R863" s="118"/>
      <c r="S863" s="2"/>
      <c r="T863" s="2"/>
      <c r="U863" s="2"/>
      <c r="V863" s="2"/>
      <c r="W863" s="2"/>
      <c r="X863" s="2"/>
      <c r="Y863" s="2"/>
      <c r="Z863" s="2"/>
      <c r="AA863" s="2"/>
      <c r="AB863" s="2"/>
      <c r="AD863" s="120"/>
      <c r="AE863" s="120"/>
      <c r="AF863" s="120"/>
      <c r="AG863" s="120"/>
    </row>
    <row r="864" spans="2:33" ht="15.75" customHeight="1" x14ac:dyDescent="0.25">
      <c r="B864" s="115"/>
      <c r="C864" s="116"/>
      <c r="D864" s="115"/>
      <c r="E864" s="115"/>
      <c r="F864" s="117"/>
      <c r="G864" s="2"/>
      <c r="H864" s="117"/>
      <c r="I864" s="117"/>
      <c r="J864" s="2"/>
      <c r="K864" s="117"/>
      <c r="L864" s="2"/>
      <c r="M864" s="118"/>
      <c r="N864" s="118"/>
      <c r="O864" s="118"/>
      <c r="P864" s="118"/>
      <c r="Q864" s="118"/>
      <c r="R864" s="118"/>
      <c r="S864" s="2"/>
      <c r="T864" s="2"/>
      <c r="U864" s="2"/>
      <c r="V864" s="2"/>
      <c r="W864" s="2"/>
      <c r="X864" s="2"/>
      <c r="Y864" s="2"/>
      <c r="Z864" s="2"/>
      <c r="AA864" s="2"/>
      <c r="AB864" s="2"/>
      <c r="AD864" s="120"/>
      <c r="AE864" s="120"/>
      <c r="AF864" s="120"/>
      <c r="AG864" s="120"/>
    </row>
    <row r="865" spans="2:33" ht="15.75" customHeight="1" x14ac:dyDescent="0.25">
      <c r="B865" s="115"/>
      <c r="C865" s="116"/>
      <c r="D865" s="115"/>
      <c r="E865" s="115"/>
      <c r="F865" s="117"/>
      <c r="G865" s="2"/>
      <c r="H865" s="117"/>
      <c r="I865" s="117"/>
      <c r="J865" s="2"/>
      <c r="K865" s="117"/>
      <c r="L865" s="2"/>
      <c r="M865" s="118"/>
      <c r="N865" s="118"/>
      <c r="O865" s="118"/>
      <c r="P865" s="118"/>
      <c r="Q865" s="118"/>
      <c r="R865" s="118"/>
      <c r="S865" s="2"/>
      <c r="T865" s="2"/>
      <c r="U865" s="2"/>
      <c r="V865" s="2"/>
      <c r="W865" s="2"/>
      <c r="X865" s="2"/>
      <c r="Y865" s="2"/>
      <c r="Z865" s="2"/>
      <c r="AA865" s="2"/>
      <c r="AB865" s="2"/>
      <c r="AD865" s="120"/>
      <c r="AE865" s="120"/>
      <c r="AF865" s="120"/>
      <c r="AG865" s="120"/>
    </row>
    <row r="866" spans="2:33" ht="15.75" customHeight="1" x14ac:dyDescent="0.25">
      <c r="B866" s="115"/>
      <c r="C866" s="116"/>
      <c r="D866" s="115"/>
      <c r="E866" s="115"/>
      <c r="F866" s="117"/>
      <c r="G866" s="2"/>
      <c r="H866" s="117"/>
      <c r="I866" s="117"/>
      <c r="J866" s="2"/>
      <c r="K866" s="117"/>
      <c r="L866" s="2"/>
      <c r="M866" s="118"/>
      <c r="N866" s="118"/>
      <c r="O866" s="118"/>
      <c r="P866" s="118"/>
      <c r="Q866" s="118"/>
      <c r="R866" s="118"/>
      <c r="S866" s="2"/>
      <c r="T866" s="2"/>
      <c r="U866" s="2"/>
      <c r="V866" s="2"/>
      <c r="W866" s="2"/>
      <c r="X866" s="2"/>
      <c r="Y866" s="2"/>
      <c r="Z866" s="2"/>
      <c r="AA866" s="2"/>
      <c r="AB866" s="2"/>
      <c r="AD866" s="120"/>
      <c r="AE866" s="120"/>
      <c r="AF866" s="120"/>
      <c r="AG866" s="120"/>
    </row>
    <row r="867" spans="2:33" ht="15.75" customHeight="1" x14ac:dyDescent="0.25">
      <c r="B867" s="115"/>
      <c r="C867" s="116"/>
      <c r="D867" s="115"/>
      <c r="E867" s="115"/>
      <c r="F867" s="117"/>
      <c r="G867" s="2"/>
      <c r="H867" s="117"/>
      <c r="I867" s="117"/>
      <c r="J867" s="2"/>
      <c r="K867" s="117"/>
      <c r="L867" s="2"/>
      <c r="M867" s="118"/>
      <c r="N867" s="118"/>
      <c r="O867" s="118"/>
      <c r="P867" s="118"/>
      <c r="Q867" s="118"/>
      <c r="R867" s="118"/>
      <c r="S867" s="2"/>
      <c r="T867" s="2"/>
      <c r="U867" s="2"/>
      <c r="V867" s="2"/>
      <c r="W867" s="2"/>
      <c r="X867" s="2"/>
      <c r="Y867" s="2"/>
      <c r="Z867" s="2"/>
      <c r="AA867" s="2"/>
      <c r="AB867" s="2"/>
      <c r="AD867" s="120"/>
      <c r="AE867" s="120"/>
      <c r="AF867" s="120"/>
      <c r="AG867" s="120"/>
    </row>
    <row r="868" spans="2:33" ht="15.75" customHeight="1" x14ac:dyDescent="0.25">
      <c r="B868" s="115"/>
      <c r="C868" s="116"/>
      <c r="D868" s="115"/>
      <c r="E868" s="115"/>
      <c r="F868" s="117"/>
      <c r="G868" s="2"/>
      <c r="H868" s="117"/>
      <c r="I868" s="117"/>
      <c r="J868" s="2"/>
      <c r="K868" s="117"/>
      <c r="L868" s="2"/>
      <c r="M868" s="118"/>
      <c r="N868" s="118"/>
      <c r="O868" s="118"/>
      <c r="P868" s="118"/>
      <c r="Q868" s="118"/>
      <c r="R868" s="118"/>
      <c r="S868" s="2"/>
      <c r="T868" s="2"/>
      <c r="U868" s="2"/>
      <c r="V868" s="2"/>
      <c r="W868" s="2"/>
      <c r="X868" s="2"/>
      <c r="Y868" s="2"/>
      <c r="Z868" s="2"/>
      <c r="AA868" s="2"/>
      <c r="AB868" s="2"/>
      <c r="AD868" s="120"/>
      <c r="AE868" s="120"/>
      <c r="AF868" s="120"/>
      <c r="AG868" s="120"/>
    </row>
    <row r="869" spans="2:33" ht="15.75" customHeight="1" x14ac:dyDescent="0.25">
      <c r="B869" s="115"/>
      <c r="C869" s="116"/>
      <c r="D869" s="115"/>
      <c r="E869" s="115"/>
      <c r="F869" s="117"/>
      <c r="G869" s="2"/>
      <c r="H869" s="117"/>
      <c r="I869" s="117"/>
      <c r="J869" s="2"/>
      <c r="K869" s="117"/>
      <c r="L869" s="2"/>
      <c r="M869" s="118"/>
      <c r="N869" s="118"/>
      <c r="O869" s="118"/>
      <c r="P869" s="118"/>
      <c r="Q869" s="118"/>
      <c r="R869" s="118"/>
      <c r="S869" s="2"/>
      <c r="T869" s="2"/>
      <c r="U869" s="2"/>
      <c r="V869" s="2"/>
      <c r="W869" s="2"/>
      <c r="X869" s="2"/>
      <c r="Y869" s="2"/>
      <c r="Z869" s="2"/>
      <c r="AA869" s="2"/>
      <c r="AB869" s="2"/>
      <c r="AD869" s="120"/>
      <c r="AE869" s="120"/>
      <c r="AF869" s="120"/>
      <c r="AG869" s="120"/>
    </row>
    <row r="870" spans="2:33" ht="15.75" customHeight="1" x14ac:dyDescent="0.25">
      <c r="B870" s="115"/>
      <c r="C870" s="116"/>
      <c r="D870" s="115"/>
      <c r="E870" s="115"/>
      <c r="F870" s="117"/>
      <c r="G870" s="2"/>
      <c r="H870" s="117"/>
      <c r="I870" s="117"/>
      <c r="J870" s="2"/>
      <c r="K870" s="117"/>
      <c r="L870" s="2"/>
      <c r="M870" s="118"/>
      <c r="N870" s="118"/>
      <c r="O870" s="118"/>
      <c r="P870" s="118"/>
      <c r="Q870" s="118"/>
      <c r="R870" s="118"/>
      <c r="S870" s="2"/>
      <c r="T870" s="2"/>
      <c r="U870" s="2"/>
      <c r="V870" s="2"/>
      <c r="W870" s="2"/>
      <c r="X870" s="2"/>
      <c r="Y870" s="2"/>
      <c r="Z870" s="2"/>
      <c r="AA870" s="2"/>
      <c r="AB870" s="2"/>
      <c r="AD870" s="120"/>
      <c r="AE870" s="120"/>
      <c r="AF870" s="120"/>
      <c r="AG870" s="120"/>
    </row>
    <row r="871" spans="2:33" ht="15.75" customHeight="1" x14ac:dyDescent="0.25">
      <c r="B871" s="115"/>
      <c r="C871" s="116"/>
      <c r="D871" s="115"/>
      <c r="E871" s="115"/>
      <c r="F871" s="117"/>
      <c r="G871" s="2"/>
      <c r="H871" s="117"/>
      <c r="I871" s="117"/>
      <c r="J871" s="2"/>
      <c r="K871" s="117"/>
      <c r="L871" s="2"/>
      <c r="M871" s="118"/>
      <c r="N871" s="118"/>
      <c r="O871" s="118"/>
      <c r="P871" s="118"/>
      <c r="Q871" s="118"/>
      <c r="R871" s="118"/>
      <c r="S871" s="2"/>
      <c r="T871" s="2"/>
      <c r="U871" s="2"/>
      <c r="V871" s="2"/>
      <c r="W871" s="2"/>
      <c r="X871" s="2"/>
      <c r="Y871" s="2"/>
      <c r="Z871" s="2"/>
      <c r="AA871" s="2"/>
      <c r="AB871" s="2"/>
      <c r="AD871" s="120"/>
      <c r="AE871" s="120"/>
      <c r="AF871" s="120"/>
      <c r="AG871" s="120"/>
    </row>
    <row r="872" spans="2:33" ht="15.75" customHeight="1" x14ac:dyDescent="0.25">
      <c r="B872" s="115"/>
      <c r="C872" s="116"/>
      <c r="D872" s="115"/>
      <c r="E872" s="115"/>
      <c r="F872" s="117"/>
      <c r="G872" s="2"/>
      <c r="H872" s="117"/>
      <c r="I872" s="117"/>
      <c r="J872" s="2"/>
      <c r="K872" s="117"/>
      <c r="L872" s="2"/>
      <c r="M872" s="118"/>
      <c r="N872" s="118"/>
      <c r="O872" s="118"/>
      <c r="P872" s="118"/>
      <c r="Q872" s="118"/>
      <c r="R872" s="118"/>
      <c r="S872" s="2"/>
      <c r="T872" s="2"/>
      <c r="U872" s="2"/>
      <c r="V872" s="2"/>
      <c r="W872" s="2"/>
      <c r="X872" s="2"/>
      <c r="Y872" s="2"/>
      <c r="Z872" s="2"/>
      <c r="AA872" s="2"/>
      <c r="AB872" s="2"/>
      <c r="AD872" s="120"/>
      <c r="AE872" s="120"/>
      <c r="AF872" s="120"/>
      <c r="AG872" s="120"/>
    </row>
    <row r="873" spans="2:33" ht="15.75" customHeight="1" x14ac:dyDescent="0.25">
      <c r="B873" s="115"/>
      <c r="C873" s="116"/>
      <c r="D873" s="115"/>
      <c r="E873" s="115"/>
      <c r="F873" s="117"/>
      <c r="G873" s="2"/>
      <c r="H873" s="117"/>
      <c r="I873" s="117"/>
      <c r="J873" s="2"/>
      <c r="K873" s="117"/>
      <c r="L873" s="2"/>
      <c r="M873" s="118"/>
      <c r="N873" s="118"/>
      <c r="O873" s="118"/>
      <c r="P873" s="118"/>
      <c r="Q873" s="118"/>
      <c r="R873" s="118"/>
      <c r="S873" s="2"/>
      <c r="T873" s="2"/>
      <c r="U873" s="2"/>
      <c r="V873" s="2"/>
      <c r="W873" s="2"/>
      <c r="X873" s="2"/>
      <c r="Y873" s="2"/>
      <c r="Z873" s="2"/>
      <c r="AA873" s="2"/>
      <c r="AB873" s="2"/>
      <c r="AD873" s="120"/>
      <c r="AE873" s="120"/>
      <c r="AF873" s="120"/>
      <c r="AG873" s="120"/>
    </row>
    <row r="874" spans="2:33" ht="15.75" customHeight="1" x14ac:dyDescent="0.25">
      <c r="B874" s="115"/>
      <c r="C874" s="116"/>
      <c r="D874" s="115"/>
      <c r="E874" s="115"/>
      <c r="F874" s="117"/>
      <c r="G874" s="2"/>
      <c r="H874" s="117"/>
      <c r="I874" s="117"/>
      <c r="J874" s="2"/>
      <c r="K874" s="117"/>
      <c r="L874" s="2"/>
      <c r="M874" s="118"/>
      <c r="N874" s="118"/>
      <c r="O874" s="118"/>
      <c r="P874" s="118"/>
      <c r="Q874" s="118"/>
      <c r="R874" s="118"/>
      <c r="S874" s="2"/>
      <c r="T874" s="2"/>
      <c r="U874" s="2"/>
      <c r="V874" s="2"/>
      <c r="W874" s="2"/>
      <c r="X874" s="2"/>
      <c r="Y874" s="2"/>
      <c r="Z874" s="2"/>
      <c r="AA874" s="2"/>
      <c r="AB874" s="2"/>
      <c r="AD874" s="120"/>
      <c r="AE874" s="120"/>
      <c r="AF874" s="120"/>
      <c r="AG874" s="120"/>
    </row>
    <row r="875" spans="2:33" ht="15.75" customHeight="1" x14ac:dyDescent="0.25">
      <c r="B875" s="115"/>
      <c r="C875" s="116"/>
      <c r="D875" s="115"/>
      <c r="E875" s="115"/>
      <c r="F875" s="117"/>
      <c r="G875" s="2"/>
      <c r="H875" s="117"/>
      <c r="I875" s="117"/>
      <c r="J875" s="2"/>
      <c r="K875" s="117"/>
      <c r="L875" s="2"/>
      <c r="M875" s="118"/>
      <c r="N875" s="118"/>
      <c r="O875" s="118"/>
      <c r="P875" s="118"/>
      <c r="Q875" s="118"/>
      <c r="R875" s="118"/>
      <c r="S875" s="2"/>
      <c r="T875" s="2"/>
      <c r="U875" s="2"/>
      <c r="V875" s="2"/>
      <c r="W875" s="2"/>
      <c r="X875" s="2"/>
      <c r="Y875" s="2"/>
      <c r="Z875" s="2"/>
      <c r="AA875" s="2"/>
      <c r="AB875" s="2"/>
      <c r="AD875" s="120"/>
      <c r="AE875" s="120"/>
      <c r="AF875" s="120"/>
      <c r="AG875" s="120"/>
    </row>
    <row r="876" spans="2:33" ht="15.75" customHeight="1" x14ac:dyDescent="0.25">
      <c r="B876" s="115"/>
      <c r="C876" s="116"/>
      <c r="D876" s="115"/>
      <c r="E876" s="115"/>
      <c r="F876" s="117"/>
      <c r="G876" s="2"/>
      <c r="H876" s="117"/>
      <c r="I876" s="117"/>
      <c r="J876" s="2"/>
      <c r="K876" s="117"/>
      <c r="L876" s="2"/>
      <c r="M876" s="118"/>
      <c r="N876" s="118"/>
      <c r="O876" s="118"/>
      <c r="P876" s="118"/>
      <c r="Q876" s="118"/>
      <c r="R876" s="118"/>
      <c r="S876" s="2"/>
      <c r="T876" s="2"/>
      <c r="U876" s="2"/>
      <c r="V876" s="2"/>
      <c r="W876" s="2"/>
      <c r="X876" s="2"/>
      <c r="Y876" s="2"/>
      <c r="Z876" s="2"/>
      <c r="AA876" s="2"/>
      <c r="AB876" s="2"/>
      <c r="AD876" s="120"/>
      <c r="AE876" s="120"/>
      <c r="AF876" s="120"/>
      <c r="AG876" s="120"/>
    </row>
    <row r="877" spans="2:33" ht="15.75" customHeight="1" x14ac:dyDescent="0.25">
      <c r="B877" s="115"/>
      <c r="C877" s="116"/>
      <c r="D877" s="115"/>
      <c r="E877" s="115"/>
      <c r="F877" s="117"/>
      <c r="G877" s="2"/>
      <c r="H877" s="117"/>
      <c r="I877" s="117"/>
      <c r="J877" s="2"/>
      <c r="K877" s="117"/>
      <c r="L877" s="2"/>
      <c r="M877" s="118"/>
      <c r="N877" s="118"/>
      <c r="O877" s="118"/>
      <c r="P877" s="118"/>
      <c r="Q877" s="118"/>
      <c r="R877" s="118"/>
      <c r="S877" s="2"/>
      <c r="T877" s="2"/>
      <c r="U877" s="2"/>
      <c r="V877" s="2"/>
      <c r="W877" s="2"/>
      <c r="X877" s="2"/>
      <c r="Y877" s="2"/>
      <c r="Z877" s="2"/>
      <c r="AA877" s="2"/>
      <c r="AB877" s="2"/>
      <c r="AD877" s="120"/>
      <c r="AE877" s="120"/>
      <c r="AF877" s="120"/>
      <c r="AG877" s="120"/>
    </row>
    <row r="878" spans="2:33" ht="15.75" customHeight="1" x14ac:dyDescent="0.25">
      <c r="B878" s="115"/>
      <c r="C878" s="116"/>
      <c r="D878" s="115"/>
      <c r="E878" s="115"/>
      <c r="F878" s="117"/>
      <c r="G878" s="2"/>
      <c r="H878" s="117"/>
      <c r="I878" s="117"/>
      <c r="J878" s="2"/>
      <c r="K878" s="117"/>
      <c r="L878" s="2"/>
      <c r="M878" s="118"/>
      <c r="N878" s="118"/>
      <c r="O878" s="118"/>
      <c r="P878" s="118"/>
      <c r="Q878" s="118"/>
      <c r="R878" s="118"/>
      <c r="S878" s="2"/>
      <c r="T878" s="2"/>
      <c r="U878" s="2"/>
      <c r="V878" s="2"/>
      <c r="W878" s="2"/>
      <c r="X878" s="2"/>
      <c r="Y878" s="2"/>
      <c r="Z878" s="2"/>
      <c r="AA878" s="2"/>
      <c r="AB878" s="2"/>
      <c r="AD878" s="120"/>
      <c r="AE878" s="120"/>
      <c r="AF878" s="120"/>
      <c r="AG878" s="120"/>
    </row>
    <row r="879" spans="2:33" ht="15.75" customHeight="1" x14ac:dyDescent="0.25">
      <c r="B879" s="115"/>
      <c r="C879" s="116"/>
      <c r="D879" s="115"/>
      <c r="E879" s="115"/>
      <c r="F879" s="117"/>
      <c r="G879" s="2"/>
      <c r="H879" s="117"/>
      <c r="I879" s="117"/>
      <c r="J879" s="2"/>
      <c r="K879" s="117"/>
      <c r="L879" s="2"/>
      <c r="M879" s="118"/>
      <c r="N879" s="118"/>
      <c r="O879" s="118"/>
      <c r="P879" s="118"/>
      <c r="Q879" s="118"/>
      <c r="R879" s="118"/>
      <c r="S879" s="2"/>
      <c r="T879" s="2"/>
      <c r="U879" s="2"/>
      <c r="V879" s="2"/>
      <c r="W879" s="2"/>
      <c r="X879" s="2"/>
      <c r="Y879" s="2"/>
      <c r="Z879" s="2"/>
      <c r="AA879" s="2"/>
      <c r="AB879" s="2"/>
      <c r="AD879" s="120"/>
      <c r="AE879" s="120"/>
      <c r="AF879" s="120"/>
      <c r="AG879" s="120"/>
    </row>
    <row r="880" spans="2:33" ht="15.75" customHeight="1" x14ac:dyDescent="0.25">
      <c r="B880" s="115"/>
      <c r="C880" s="116"/>
      <c r="D880" s="115"/>
      <c r="E880" s="115"/>
      <c r="F880" s="117"/>
      <c r="G880" s="2"/>
      <c r="H880" s="117"/>
      <c r="I880" s="117"/>
      <c r="J880" s="2"/>
      <c r="K880" s="117"/>
      <c r="L880" s="2"/>
      <c r="M880" s="118"/>
      <c r="N880" s="118"/>
      <c r="O880" s="118"/>
      <c r="P880" s="118"/>
      <c r="Q880" s="118"/>
      <c r="R880" s="118"/>
      <c r="S880" s="2"/>
      <c r="T880" s="2"/>
      <c r="U880" s="2"/>
      <c r="V880" s="2"/>
      <c r="W880" s="2"/>
      <c r="X880" s="2"/>
      <c r="Y880" s="2"/>
      <c r="Z880" s="2"/>
      <c r="AA880" s="2"/>
      <c r="AB880" s="2"/>
      <c r="AD880" s="120"/>
      <c r="AE880" s="120"/>
      <c r="AF880" s="120"/>
      <c r="AG880" s="120"/>
    </row>
    <row r="881" spans="2:33" ht="15.75" customHeight="1" x14ac:dyDescent="0.25">
      <c r="B881" s="115"/>
      <c r="C881" s="116"/>
      <c r="D881" s="115"/>
      <c r="E881" s="115"/>
      <c r="F881" s="117"/>
      <c r="G881" s="2"/>
      <c r="H881" s="117"/>
      <c r="I881" s="117"/>
      <c r="J881" s="2"/>
      <c r="K881" s="117"/>
      <c r="L881" s="2"/>
      <c r="M881" s="118"/>
      <c r="N881" s="118"/>
      <c r="O881" s="118"/>
      <c r="P881" s="118"/>
      <c r="Q881" s="118"/>
      <c r="R881" s="118"/>
      <c r="S881" s="2"/>
      <c r="T881" s="2"/>
      <c r="U881" s="2"/>
      <c r="V881" s="2"/>
      <c r="W881" s="2"/>
      <c r="X881" s="2"/>
      <c r="Y881" s="2"/>
      <c r="Z881" s="2"/>
      <c r="AA881" s="2"/>
      <c r="AB881" s="2"/>
      <c r="AD881" s="120"/>
      <c r="AE881" s="120"/>
      <c r="AF881" s="120"/>
      <c r="AG881" s="120"/>
    </row>
    <row r="882" spans="2:33" ht="15.75" customHeight="1" x14ac:dyDescent="0.25">
      <c r="B882" s="115"/>
      <c r="C882" s="116"/>
      <c r="D882" s="115"/>
      <c r="E882" s="115"/>
      <c r="F882" s="117"/>
      <c r="G882" s="2"/>
      <c r="H882" s="117"/>
      <c r="I882" s="117"/>
      <c r="J882" s="2"/>
      <c r="K882" s="117"/>
      <c r="L882" s="2"/>
      <c r="M882" s="118"/>
      <c r="N882" s="118"/>
      <c r="O882" s="118"/>
      <c r="P882" s="118"/>
      <c r="Q882" s="118"/>
      <c r="R882" s="118"/>
      <c r="S882" s="2"/>
      <c r="T882" s="2"/>
      <c r="U882" s="2"/>
      <c r="V882" s="2"/>
      <c r="W882" s="2"/>
      <c r="X882" s="2"/>
      <c r="Y882" s="2"/>
      <c r="Z882" s="2"/>
      <c r="AA882" s="2"/>
      <c r="AB882" s="2"/>
      <c r="AD882" s="120"/>
      <c r="AE882" s="120"/>
      <c r="AF882" s="120"/>
      <c r="AG882" s="120"/>
    </row>
    <row r="883" spans="2:33" ht="15.75" customHeight="1" x14ac:dyDescent="0.25">
      <c r="B883" s="115"/>
      <c r="C883" s="116"/>
      <c r="D883" s="115"/>
      <c r="E883" s="115"/>
      <c r="F883" s="117"/>
      <c r="G883" s="2"/>
      <c r="H883" s="117"/>
      <c r="I883" s="117"/>
      <c r="J883" s="2"/>
      <c r="K883" s="117"/>
      <c r="L883" s="2"/>
      <c r="M883" s="118"/>
      <c r="N883" s="118"/>
      <c r="O883" s="118"/>
      <c r="P883" s="118"/>
      <c r="Q883" s="118"/>
      <c r="R883" s="118"/>
      <c r="S883" s="2"/>
      <c r="T883" s="2"/>
      <c r="U883" s="2"/>
      <c r="V883" s="2"/>
      <c r="W883" s="2"/>
      <c r="X883" s="2"/>
      <c r="Y883" s="2"/>
      <c r="Z883" s="2"/>
      <c r="AA883" s="2"/>
      <c r="AB883" s="2"/>
      <c r="AD883" s="120"/>
      <c r="AE883" s="120"/>
      <c r="AF883" s="120"/>
      <c r="AG883" s="120"/>
    </row>
    <row r="884" spans="2:33" ht="15.75" customHeight="1" x14ac:dyDescent="0.25">
      <c r="B884" s="115"/>
      <c r="C884" s="116"/>
      <c r="D884" s="115"/>
      <c r="E884" s="115"/>
      <c r="F884" s="117"/>
      <c r="G884" s="2"/>
      <c r="H884" s="117"/>
      <c r="I884" s="117"/>
      <c r="J884" s="2"/>
      <c r="K884" s="117"/>
      <c r="L884" s="2"/>
      <c r="M884" s="118"/>
      <c r="N884" s="118"/>
      <c r="O884" s="118"/>
      <c r="P884" s="118"/>
      <c r="Q884" s="118"/>
      <c r="R884" s="118"/>
      <c r="S884" s="2"/>
      <c r="T884" s="2"/>
      <c r="U884" s="2"/>
      <c r="V884" s="2"/>
      <c r="W884" s="2"/>
      <c r="X884" s="2"/>
      <c r="Y884" s="2"/>
      <c r="Z884" s="2"/>
      <c r="AA884" s="2"/>
      <c r="AB884" s="2"/>
      <c r="AD884" s="120"/>
      <c r="AE884" s="120"/>
      <c r="AF884" s="120"/>
      <c r="AG884" s="120"/>
    </row>
    <row r="885" spans="2:33" ht="15.75" customHeight="1" x14ac:dyDescent="0.25">
      <c r="B885" s="115"/>
      <c r="C885" s="116"/>
      <c r="D885" s="115"/>
      <c r="E885" s="115"/>
      <c r="F885" s="117"/>
      <c r="G885" s="2"/>
      <c r="H885" s="117"/>
      <c r="I885" s="117"/>
      <c r="J885" s="2"/>
      <c r="K885" s="117"/>
      <c r="L885" s="2"/>
      <c r="M885" s="118"/>
      <c r="N885" s="118"/>
      <c r="O885" s="118"/>
      <c r="P885" s="118"/>
      <c r="Q885" s="118"/>
      <c r="R885" s="118"/>
      <c r="S885" s="2"/>
      <c r="T885" s="2"/>
      <c r="U885" s="2"/>
      <c r="V885" s="2"/>
      <c r="W885" s="2"/>
      <c r="X885" s="2"/>
      <c r="Y885" s="2"/>
      <c r="Z885" s="2"/>
      <c r="AA885" s="2"/>
      <c r="AB885" s="2"/>
      <c r="AD885" s="120"/>
      <c r="AE885" s="120"/>
      <c r="AF885" s="120"/>
      <c r="AG885" s="120"/>
    </row>
    <row r="886" spans="2:33" ht="15.75" customHeight="1" x14ac:dyDescent="0.25">
      <c r="B886" s="115"/>
      <c r="C886" s="116"/>
      <c r="D886" s="115"/>
      <c r="E886" s="115"/>
      <c r="F886" s="117"/>
      <c r="G886" s="2"/>
      <c r="H886" s="117"/>
      <c r="I886" s="117"/>
      <c r="J886" s="2"/>
      <c r="K886" s="117"/>
      <c r="L886" s="2"/>
      <c r="M886" s="118"/>
      <c r="N886" s="118"/>
      <c r="O886" s="118"/>
      <c r="P886" s="118"/>
      <c r="Q886" s="118"/>
      <c r="R886" s="118"/>
      <c r="S886" s="2"/>
      <c r="T886" s="2"/>
      <c r="U886" s="2"/>
      <c r="V886" s="2"/>
      <c r="W886" s="2"/>
      <c r="X886" s="2"/>
      <c r="Y886" s="2"/>
      <c r="Z886" s="2"/>
      <c r="AA886" s="2"/>
      <c r="AB886" s="2"/>
      <c r="AD886" s="120"/>
      <c r="AE886" s="120"/>
      <c r="AF886" s="120"/>
      <c r="AG886" s="120"/>
    </row>
    <row r="887" spans="2:33" ht="15.75" customHeight="1" x14ac:dyDescent="0.25">
      <c r="B887" s="115"/>
      <c r="C887" s="116"/>
      <c r="D887" s="115"/>
      <c r="E887" s="115"/>
      <c r="F887" s="117"/>
      <c r="G887" s="2"/>
      <c r="H887" s="117"/>
      <c r="I887" s="117"/>
      <c r="J887" s="2"/>
      <c r="K887" s="117"/>
      <c r="L887" s="2"/>
      <c r="M887" s="118"/>
      <c r="N887" s="118"/>
      <c r="O887" s="118"/>
      <c r="P887" s="118"/>
      <c r="Q887" s="118"/>
      <c r="R887" s="118"/>
      <c r="S887" s="2"/>
      <c r="T887" s="2"/>
      <c r="U887" s="2"/>
      <c r="V887" s="2"/>
      <c r="W887" s="2"/>
      <c r="X887" s="2"/>
      <c r="Y887" s="2"/>
      <c r="Z887" s="2"/>
      <c r="AA887" s="2"/>
      <c r="AB887" s="2"/>
      <c r="AD887" s="120"/>
      <c r="AE887" s="120"/>
      <c r="AF887" s="120"/>
      <c r="AG887" s="120"/>
    </row>
    <row r="888" spans="2:33" ht="15.75" customHeight="1" x14ac:dyDescent="0.25">
      <c r="B888" s="115"/>
      <c r="C888" s="116"/>
      <c r="D888" s="115"/>
      <c r="E888" s="115"/>
      <c r="F888" s="117"/>
      <c r="G888" s="2"/>
      <c r="H888" s="117"/>
      <c r="I888" s="117"/>
      <c r="J888" s="2"/>
      <c r="K888" s="117"/>
      <c r="L888" s="2"/>
      <c r="M888" s="118"/>
      <c r="N888" s="118"/>
      <c r="O888" s="118"/>
      <c r="P888" s="118"/>
      <c r="Q888" s="118"/>
      <c r="R888" s="118"/>
      <c r="S888" s="2"/>
      <c r="T888" s="2"/>
      <c r="U888" s="2"/>
      <c r="V888" s="2"/>
      <c r="W888" s="2"/>
      <c r="X888" s="2"/>
      <c r="Y888" s="2"/>
      <c r="Z888" s="2"/>
      <c r="AA888" s="2"/>
      <c r="AB888" s="2"/>
      <c r="AD888" s="120"/>
      <c r="AE888" s="120"/>
      <c r="AF888" s="120"/>
      <c r="AG888" s="120"/>
    </row>
    <row r="889" spans="2:33" ht="15.75" customHeight="1" x14ac:dyDescent="0.25">
      <c r="B889" s="115"/>
      <c r="C889" s="116"/>
      <c r="D889" s="115"/>
      <c r="E889" s="115"/>
      <c r="F889" s="117"/>
      <c r="G889" s="2"/>
      <c r="H889" s="117"/>
      <c r="I889" s="117"/>
      <c r="J889" s="2"/>
      <c r="K889" s="117"/>
      <c r="L889" s="2"/>
      <c r="M889" s="118"/>
      <c r="N889" s="118"/>
      <c r="O889" s="118"/>
      <c r="P889" s="118"/>
      <c r="Q889" s="118"/>
      <c r="R889" s="118"/>
      <c r="S889" s="2"/>
      <c r="T889" s="2"/>
      <c r="U889" s="2"/>
      <c r="V889" s="2"/>
      <c r="W889" s="2"/>
      <c r="X889" s="2"/>
      <c r="Y889" s="2"/>
      <c r="Z889" s="2"/>
      <c r="AA889" s="2"/>
      <c r="AB889" s="2"/>
      <c r="AD889" s="120"/>
      <c r="AE889" s="120"/>
      <c r="AF889" s="120"/>
      <c r="AG889" s="120"/>
    </row>
    <row r="890" spans="2:33" ht="15.75" customHeight="1" x14ac:dyDescent="0.25">
      <c r="B890" s="115"/>
      <c r="C890" s="116"/>
      <c r="D890" s="115"/>
      <c r="E890" s="115"/>
      <c r="F890" s="117"/>
      <c r="G890" s="2"/>
      <c r="H890" s="117"/>
      <c r="I890" s="117"/>
      <c r="J890" s="2"/>
      <c r="K890" s="117"/>
      <c r="L890" s="2"/>
      <c r="M890" s="118"/>
      <c r="N890" s="118"/>
      <c r="O890" s="118"/>
      <c r="P890" s="118"/>
      <c r="Q890" s="118"/>
      <c r="R890" s="118"/>
      <c r="S890" s="2"/>
      <c r="T890" s="2"/>
      <c r="U890" s="2"/>
      <c r="V890" s="2"/>
      <c r="W890" s="2"/>
      <c r="X890" s="2"/>
      <c r="Y890" s="2"/>
      <c r="Z890" s="2"/>
      <c r="AA890" s="2"/>
      <c r="AB890" s="2"/>
      <c r="AD890" s="120"/>
      <c r="AE890" s="120"/>
      <c r="AF890" s="120"/>
      <c r="AG890" s="120"/>
    </row>
    <row r="891" spans="2:33" ht="15.75" customHeight="1" x14ac:dyDescent="0.25">
      <c r="B891" s="115"/>
      <c r="C891" s="116"/>
      <c r="D891" s="115"/>
      <c r="E891" s="115"/>
      <c r="F891" s="117"/>
      <c r="G891" s="2"/>
      <c r="H891" s="117"/>
      <c r="I891" s="117"/>
      <c r="J891" s="2"/>
      <c r="K891" s="117"/>
      <c r="L891" s="2"/>
      <c r="M891" s="118"/>
      <c r="N891" s="118"/>
      <c r="O891" s="118"/>
      <c r="P891" s="118"/>
      <c r="Q891" s="118"/>
      <c r="R891" s="118"/>
      <c r="S891" s="2"/>
      <c r="T891" s="2"/>
      <c r="U891" s="2"/>
      <c r="V891" s="2"/>
      <c r="W891" s="2"/>
      <c r="X891" s="2"/>
      <c r="Y891" s="2"/>
      <c r="Z891" s="2"/>
      <c r="AA891" s="2"/>
      <c r="AB891" s="2"/>
      <c r="AD891" s="120"/>
      <c r="AE891" s="120"/>
      <c r="AF891" s="120"/>
      <c r="AG891" s="120"/>
    </row>
    <row r="892" spans="2:33" ht="15.75" customHeight="1" x14ac:dyDescent="0.25">
      <c r="B892" s="115"/>
      <c r="C892" s="116"/>
      <c r="D892" s="115"/>
      <c r="E892" s="115"/>
      <c r="F892" s="117"/>
      <c r="G892" s="2"/>
      <c r="H892" s="117"/>
      <c r="I892" s="117"/>
      <c r="J892" s="2"/>
      <c r="K892" s="117"/>
      <c r="L892" s="2"/>
      <c r="M892" s="118"/>
      <c r="N892" s="118"/>
      <c r="O892" s="118"/>
      <c r="P892" s="118"/>
      <c r="Q892" s="118"/>
      <c r="R892" s="118"/>
      <c r="S892" s="2"/>
      <c r="T892" s="2"/>
      <c r="U892" s="2"/>
      <c r="V892" s="2"/>
      <c r="W892" s="2"/>
      <c r="X892" s="2"/>
      <c r="Y892" s="2"/>
      <c r="Z892" s="2"/>
      <c r="AA892" s="2"/>
      <c r="AB892" s="2"/>
      <c r="AD892" s="120"/>
      <c r="AE892" s="120"/>
      <c r="AF892" s="120"/>
      <c r="AG892" s="120"/>
    </row>
    <row r="893" spans="2:33" ht="15.75" customHeight="1" x14ac:dyDescent="0.25">
      <c r="B893" s="115"/>
      <c r="C893" s="116"/>
      <c r="D893" s="115"/>
      <c r="E893" s="115"/>
      <c r="F893" s="117"/>
      <c r="G893" s="2"/>
      <c r="H893" s="117"/>
      <c r="I893" s="117"/>
      <c r="J893" s="2"/>
      <c r="K893" s="117"/>
      <c r="L893" s="2"/>
      <c r="M893" s="118"/>
      <c r="N893" s="118"/>
      <c r="O893" s="118"/>
      <c r="P893" s="118"/>
      <c r="Q893" s="118"/>
      <c r="R893" s="118"/>
      <c r="S893" s="2"/>
      <c r="T893" s="2"/>
      <c r="U893" s="2"/>
      <c r="V893" s="2"/>
      <c r="W893" s="2"/>
      <c r="X893" s="2"/>
      <c r="Y893" s="2"/>
      <c r="Z893" s="2"/>
      <c r="AA893" s="2"/>
      <c r="AB893" s="2"/>
      <c r="AD893" s="120"/>
      <c r="AE893" s="120"/>
      <c r="AF893" s="120"/>
      <c r="AG893" s="120"/>
    </row>
    <row r="894" spans="2:33" ht="15.75" customHeight="1" x14ac:dyDescent="0.25">
      <c r="B894" s="115"/>
      <c r="C894" s="116"/>
      <c r="D894" s="115"/>
      <c r="E894" s="115"/>
      <c r="F894" s="117"/>
      <c r="G894" s="2"/>
      <c r="H894" s="117"/>
      <c r="I894" s="117"/>
      <c r="J894" s="2"/>
      <c r="K894" s="117"/>
      <c r="L894" s="2"/>
      <c r="M894" s="118"/>
      <c r="N894" s="118"/>
      <c r="O894" s="118"/>
      <c r="P894" s="118"/>
      <c r="Q894" s="118"/>
      <c r="R894" s="118"/>
      <c r="S894" s="2"/>
      <c r="T894" s="2"/>
      <c r="U894" s="2"/>
      <c r="V894" s="2"/>
      <c r="W894" s="2"/>
      <c r="X894" s="2"/>
      <c r="Y894" s="2"/>
      <c r="Z894" s="2"/>
      <c r="AA894" s="2"/>
      <c r="AB894" s="2"/>
      <c r="AD894" s="120"/>
      <c r="AE894" s="120"/>
      <c r="AF894" s="120"/>
      <c r="AG894" s="120"/>
    </row>
    <row r="895" spans="2:33" ht="15.75" customHeight="1" x14ac:dyDescent="0.25">
      <c r="B895" s="115"/>
      <c r="C895" s="116"/>
      <c r="D895" s="115"/>
      <c r="E895" s="115"/>
      <c r="F895" s="117"/>
      <c r="G895" s="2"/>
      <c r="H895" s="117"/>
      <c r="I895" s="117"/>
      <c r="J895" s="2"/>
      <c r="K895" s="117"/>
      <c r="L895" s="2"/>
      <c r="M895" s="118"/>
      <c r="N895" s="118"/>
      <c r="O895" s="118"/>
      <c r="P895" s="118"/>
      <c r="Q895" s="118"/>
      <c r="R895" s="118"/>
      <c r="S895" s="2"/>
      <c r="T895" s="2"/>
      <c r="U895" s="2"/>
      <c r="V895" s="2"/>
      <c r="W895" s="2"/>
      <c r="X895" s="2"/>
      <c r="Y895" s="2"/>
      <c r="Z895" s="2"/>
      <c r="AA895" s="2"/>
      <c r="AB895" s="2"/>
      <c r="AD895" s="120"/>
      <c r="AE895" s="120"/>
      <c r="AF895" s="120"/>
      <c r="AG895" s="120"/>
    </row>
    <row r="896" spans="2:33" ht="15.75" customHeight="1" x14ac:dyDescent="0.25">
      <c r="B896" s="115"/>
      <c r="C896" s="116"/>
      <c r="D896" s="115"/>
      <c r="E896" s="115"/>
      <c r="F896" s="117"/>
      <c r="G896" s="2"/>
      <c r="H896" s="117"/>
      <c r="I896" s="117"/>
      <c r="J896" s="2"/>
      <c r="K896" s="117"/>
      <c r="L896" s="2"/>
      <c r="M896" s="118"/>
      <c r="N896" s="118"/>
      <c r="O896" s="118"/>
      <c r="P896" s="118"/>
      <c r="Q896" s="118"/>
      <c r="R896" s="118"/>
      <c r="S896" s="2"/>
      <c r="T896" s="2"/>
      <c r="U896" s="2"/>
      <c r="V896" s="2"/>
      <c r="W896" s="2"/>
      <c r="X896" s="2"/>
      <c r="Y896" s="2"/>
      <c r="Z896" s="2"/>
      <c r="AA896" s="2"/>
      <c r="AB896" s="2"/>
      <c r="AD896" s="120"/>
      <c r="AE896" s="120"/>
      <c r="AF896" s="120"/>
      <c r="AG896" s="120"/>
    </row>
    <row r="897" spans="2:33" ht="15.75" customHeight="1" x14ac:dyDescent="0.25">
      <c r="B897" s="115"/>
      <c r="C897" s="116"/>
      <c r="D897" s="115"/>
      <c r="E897" s="115"/>
      <c r="F897" s="117"/>
      <c r="G897" s="2"/>
      <c r="H897" s="117"/>
      <c r="I897" s="117"/>
      <c r="J897" s="2"/>
      <c r="K897" s="117"/>
      <c r="L897" s="2"/>
      <c r="M897" s="118"/>
      <c r="N897" s="118"/>
      <c r="O897" s="118"/>
      <c r="P897" s="118"/>
      <c r="Q897" s="118"/>
      <c r="R897" s="118"/>
      <c r="S897" s="2"/>
      <c r="T897" s="2"/>
      <c r="U897" s="2"/>
      <c r="V897" s="2"/>
      <c r="W897" s="2"/>
      <c r="X897" s="2"/>
      <c r="Y897" s="2"/>
      <c r="Z897" s="2"/>
      <c r="AA897" s="2"/>
      <c r="AB897" s="2"/>
      <c r="AD897" s="120"/>
      <c r="AE897" s="120"/>
      <c r="AF897" s="120"/>
      <c r="AG897" s="120"/>
    </row>
    <row r="898" spans="2:33" ht="15.75" customHeight="1" x14ac:dyDescent="0.25">
      <c r="B898" s="115"/>
      <c r="C898" s="116"/>
      <c r="D898" s="115"/>
      <c r="E898" s="115"/>
      <c r="F898" s="117"/>
      <c r="G898" s="2"/>
      <c r="H898" s="117"/>
      <c r="I898" s="117"/>
      <c r="J898" s="2"/>
      <c r="K898" s="117"/>
      <c r="L898" s="2"/>
      <c r="M898" s="118"/>
      <c r="N898" s="118"/>
      <c r="O898" s="118"/>
      <c r="P898" s="118"/>
      <c r="Q898" s="118"/>
      <c r="R898" s="118"/>
      <c r="S898" s="2"/>
      <c r="T898" s="2"/>
      <c r="U898" s="2"/>
      <c r="V898" s="2"/>
      <c r="W898" s="2"/>
      <c r="X898" s="2"/>
      <c r="Y898" s="2"/>
      <c r="Z898" s="2"/>
      <c r="AA898" s="2"/>
      <c r="AB898" s="2"/>
      <c r="AD898" s="120"/>
      <c r="AE898" s="120"/>
      <c r="AF898" s="120"/>
      <c r="AG898" s="120"/>
    </row>
    <row r="899" spans="2:33" ht="15.75" customHeight="1" x14ac:dyDescent="0.25">
      <c r="B899" s="115"/>
      <c r="C899" s="116"/>
      <c r="D899" s="115"/>
      <c r="E899" s="115"/>
      <c r="F899" s="117"/>
      <c r="G899" s="2"/>
      <c r="H899" s="117"/>
      <c r="I899" s="117"/>
      <c r="J899" s="2"/>
      <c r="K899" s="117"/>
      <c r="L899" s="2"/>
      <c r="M899" s="118"/>
      <c r="N899" s="118"/>
      <c r="O899" s="118"/>
      <c r="P899" s="118"/>
      <c r="Q899" s="118"/>
      <c r="R899" s="118"/>
      <c r="S899" s="2"/>
      <c r="T899" s="2"/>
      <c r="U899" s="2"/>
      <c r="V899" s="2"/>
      <c r="W899" s="2"/>
      <c r="X899" s="2"/>
      <c r="Y899" s="2"/>
      <c r="Z899" s="2"/>
      <c r="AA899" s="2"/>
      <c r="AB899" s="2"/>
      <c r="AD899" s="120"/>
      <c r="AE899" s="120"/>
      <c r="AF899" s="120"/>
      <c r="AG899" s="120"/>
    </row>
    <row r="900" spans="2:33" ht="15.75" customHeight="1" x14ac:dyDescent="0.25">
      <c r="B900" s="115"/>
      <c r="C900" s="116"/>
      <c r="D900" s="115"/>
      <c r="E900" s="115"/>
      <c r="F900" s="117"/>
      <c r="G900" s="2"/>
      <c r="H900" s="117"/>
      <c r="I900" s="117"/>
      <c r="J900" s="2"/>
      <c r="K900" s="117"/>
      <c r="L900" s="2"/>
      <c r="M900" s="118"/>
      <c r="N900" s="118"/>
      <c r="O900" s="118"/>
      <c r="P900" s="118"/>
      <c r="Q900" s="118"/>
      <c r="R900" s="118"/>
      <c r="S900" s="2"/>
      <c r="T900" s="2"/>
      <c r="U900" s="2"/>
      <c r="V900" s="2"/>
      <c r="W900" s="2"/>
      <c r="X900" s="2"/>
      <c r="Y900" s="2"/>
      <c r="Z900" s="2"/>
      <c r="AA900" s="2"/>
      <c r="AB900" s="2"/>
      <c r="AD900" s="120"/>
      <c r="AE900" s="120"/>
      <c r="AF900" s="120"/>
      <c r="AG900" s="120"/>
    </row>
    <row r="901" spans="2:33" ht="15.75" customHeight="1" x14ac:dyDescent="0.25">
      <c r="B901" s="115"/>
      <c r="C901" s="116"/>
      <c r="D901" s="115"/>
      <c r="E901" s="115"/>
      <c r="F901" s="117"/>
      <c r="G901" s="2"/>
      <c r="H901" s="117"/>
      <c r="I901" s="117"/>
      <c r="J901" s="2"/>
      <c r="K901" s="117"/>
      <c r="L901" s="2"/>
      <c r="M901" s="118"/>
      <c r="N901" s="118"/>
      <c r="O901" s="118"/>
      <c r="P901" s="118"/>
      <c r="Q901" s="118"/>
      <c r="R901" s="118"/>
      <c r="S901" s="2"/>
      <c r="T901" s="2"/>
      <c r="U901" s="2"/>
      <c r="V901" s="2"/>
      <c r="W901" s="2"/>
      <c r="X901" s="2"/>
      <c r="Y901" s="2"/>
      <c r="Z901" s="2"/>
      <c r="AA901" s="2"/>
      <c r="AB901" s="2"/>
      <c r="AD901" s="120"/>
      <c r="AE901" s="120"/>
      <c r="AF901" s="120"/>
      <c r="AG901" s="120"/>
    </row>
    <row r="902" spans="2:33" ht="15.75" customHeight="1" x14ac:dyDescent="0.25">
      <c r="B902" s="115"/>
      <c r="C902" s="116"/>
      <c r="D902" s="115"/>
      <c r="E902" s="115"/>
      <c r="F902" s="117"/>
      <c r="G902" s="2"/>
      <c r="H902" s="117"/>
      <c r="I902" s="117"/>
      <c r="J902" s="2"/>
      <c r="K902" s="117"/>
      <c r="L902" s="2"/>
      <c r="M902" s="118"/>
      <c r="N902" s="118"/>
      <c r="O902" s="118"/>
      <c r="P902" s="118"/>
      <c r="Q902" s="118"/>
      <c r="R902" s="118"/>
      <c r="S902" s="2"/>
      <c r="T902" s="2"/>
      <c r="U902" s="2"/>
      <c r="V902" s="2"/>
      <c r="W902" s="2"/>
      <c r="X902" s="2"/>
      <c r="Y902" s="2"/>
      <c r="Z902" s="2"/>
      <c r="AA902" s="2"/>
      <c r="AB902" s="2"/>
      <c r="AD902" s="120"/>
      <c r="AE902" s="120"/>
      <c r="AF902" s="120"/>
      <c r="AG902" s="120"/>
    </row>
    <row r="903" spans="2:33" ht="15.75" customHeight="1" x14ac:dyDescent="0.25">
      <c r="B903" s="115"/>
      <c r="C903" s="116"/>
      <c r="D903" s="115"/>
      <c r="E903" s="115"/>
      <c r="F903" s="117"/>
      <c r="G903" s="2"/>
      <c r="H903" s="117"/>
      <c r="I903" s="117"/>
      <c r="J903" s="2"/>
      <c r="K903" s="117"/>
      <c r="L903" s="2"/>
      <c r="M903" s="118"/>
      <c r="N903" s="118"/>
      <c r="O903" s="118"/>
      <c r="P903" s="118"/>
      <c r="Q903" s="118"/>
      <c r="R903" s="118"/>
      <c r="S903" s="2"/>
      <c r="T903" s="2"/>
      <c r="U903" s="2"/>
      <c r="V903" s="2"/>
      <c r="W903" s="2"/>
      <c r="X903" s="2"/>
      <c r="Y903" s="2"/>
      <c r="Z903" s="2"/>
      <c r="AA903" s="2"/>
      <c r="AB903" s="2"/>
      <c r="AD903" s="120"/>
      <c r="AE903" s="120"/>
      <c r="AF903" s="120"/>
      <c r="AG903" s="120"/>
    </row>
    <row r="904" spans="2:33" ht="15.75" customHeight="1" x14ac:dyDescent="0.25">
      <c r="B904" s="115"/>
      <c r="C904" s="116"/>
      <c r="D904" s="115"/>
      <c r="E904" s="115"/>
      <c r="F904" s="117"/>
      <c r="G904" s="2"/>
      <c r="H904" s="117"/>
      <c r="I904" s="117"/>
      <c r="J904" s="2"/>
      <c r="K904" s="117"/>
      <c r="L904" s="2"/>
      <c r="M904" s="118"/>
      <c r="N904" s="118"/>
      <c r="O904" s="118"/>
      <c r="P904" s="118"/>
      <c r="Q904" s="118"/>
      <c r="R904" s="118"/>
      <c r="S904" s="2"/>
      <c r="T904" s="2"/>
      <c r="U904" s="2"/>
      <c r="V904" s="2"/>
      <c r="W904" s="2"/>
      <c r="X904" s="2"/>
      <c r="Y904" s="2"/>
      <c r="Z904" s="2"/>
      <c r="AA904" s="2"/>
      <c r="AB904" s="2"/>
      <c r="AD904" s="120"/>
      <c r="AE904" s="120"/>
      <c r="AF904" s="120"/>
      <c r="AG904" s="120"/>
    </row>
    <row r="905" spans="2:33" ht="15.75" customHeight="1" x14ac:dyDescent="0.25">
      <c r="B905" s="115"/>
      <c r="C905" s="116"/>
      <c r="D905" s="115"/>
      <c r="E905" s="115"/>
      <c r="F905" s="117"/>
      <c r="G905" s="2"/>
      <c r="H905" s="117"/>
      <c r="I905" s="117"/>
      <c r="J905" s="2"/>
      <c r="K905" s="117"/>
      <c r="L905" s="2"/>
      <c r="M905" s="118"/>
      <c r="N905" s="118"/>
      <c r="O905" s="118"/>
      <c r="P905" s="118"/>
      <c r="Q905" s="118"/>
      <c r="R905" s="118"/>
      <c r="S905" s="2"/>
      <c r="T905" s="2"/>
      <c r="U905" s="2"/>
      <c r="V905" s="2"/>
      <c r="W905" s="2"/>
      <c r="X905" s="2"/>
      <c r="Y905" s="2"/>
      <c r="Z905" s="2"/>
      <c r="AA905" s="2"/>
      <c r="AB905" s="2"/>
      <c r="AD905" s="120"/>
      <c r="AE905" s="120"/>
      <c r="AF905" s="120"/>
      <c r="AG905" s="120"/>
    </row>
    <row r="906" spans="2:33" ht="15.75" customHeight="1" x14ac:dyDescent="0.25">
      <c r="B906" s="115"/>
      <c r="C906" s="116"/>
      <c r="D906" s="115"/>
      <c r="E906" s="115"/>
      <c r="F906" s="117"/>
      <c r="G906" s="2"/>
      <c r="H906" s="117"/>
      <c r="I906" s="117"/>
      <c r="J906" s="2"/>
      <c r="K906" s="117"/>
      <c r="L906" s="2"/>
      <c r="M906" s="118"/>
      <c r="N906" s="118"/>
      <c r="O906" s="118"/>
      <c r="P906" s="118"/>
      <c r="Q906" s="118"/>
      <c r="R906" s="118"/>
      <c r="S906" s="2"/>
      <c r="T906" s="2"/>
      <c r="U906" s="2"/>
      <c r="V906" s="2"/>
      <c r="W906" s="2"/>
      <c r="X906" s="2"/>
      <c r="Y906" s="2"/>
      <c r="Z906" s="2"/>
      <c r="AA906" s="2"/>
      <c r="AB906" s="2"/>
      <c r="AD906" s="120"/>
      <c r="AE906" s="120"/>
      <c r="AF906" s="120"/>
      <c r="AG906" s="120"/>
    </row>
    <row r="907" spans="2:33" ht="15.75" customHeight="1" x14ac:dyDescent="0.25">
      <c r="B907" s="115"/>
      <c r="C907" s="116"/>
      <c r="D907" s="115"/>
      <c r="E907" s="115"/>
      <c r="F907" s="117"/>
      <c r="G907" s="2"/>
      <c r="H907" s="117"/>
      <c r="I907" s="117"/>
      <c r="J907" s="2"/>
      <c r="K907" s="117"/>
      <c r="L907" s="2"/>
      <c r="M907" s="118"/>
      <c r="N907" s="118"/>
      <c r="O907" s="118"/>
      <c r="P907" s="118"/>
      <c r="Q907" s="118"/>
      <c r="R907" s="118"/>
      <c r="S907" s="2"/>
      <c r="T907" s="2"/>
      <c r="U907" s="2"/>
      <c r="V907" s="2"/>
      <c r="W907" s="2"/>
      <c r="X907" s="2"/>
      <c r="Y907" s="2"/>
      <c r="Z907" s="2"/>
      <c r="AA907" s="2"/>
      <c r="AB907" s="2"/>
      <c r="AD907" s="120"/>
      <c r="AE907" s="120"/>
      <c r="AF907" s="120"/>
      <c r="AG907" s="120"/>
    </row>
    <row r="908" spans="2:33" ht="15.75" customHeight="1" x14ac:dyDescent="0.25">
      <c r="B908" s="115"/>
      <c r="C908" s="116"/>
      <c r="D908" s="115"/>
      <c r="E908" s="115"/>
      <c r="F908" s="117"/>
      <c r="G908" s="2"/>
      <c r="H908" s="117"/>
      <c r="I908" s="117"/>
      <c r="J908" s="2"/>
      <c r="K908" s="117"/>
      <c r="L908" s="2"/>
      <c r="M908" s="118"/>
      <c r="N908" s="118"/>
      <c r="O908" s="118"/>
      <c r="P908" s="118"/>
      <c r="Q908" s="118"/>
      <c r="R908" s="118"/>
      <c r="S908" s="2"/>
      <c r="T908" s="2"/>
      <c r="U908" s="2"/>
      <c r="V908" s="2"/>
      <c r="W908" s="2"/>
      <c r="X908" s="2"/>
      <c r="Y908" s="2"/>
      <c r="Z908" s="2"/>
      <c r="AA908" s="2"/>
      <c r="AB908" s="2"/>
      <c r="AD908" s="120"/>
      <c r="AE908" s="120"/>
      <c r="AF908" s="120"/>
      <c r="AG908" s="120"/>
    </row>
    <row r="909" spans="2:33" ht="15.75" customHeight="1" x14ac:dyDescent="0.25">
      <c r="B909" s="115"/>
      <c r="C909" s="116"/>
      <c r="D909" s="115"/>
      <c r="E909" s="115"/>
      <c r="F909" s="117"/>
      <c r="G909" s="2"/>
      <c r="H909" s="117"/>
      <c r="I909" s="117"/>
      <c r="J909" s="2"/>
      <c r="K909" s="117"/>
      <c r="L909" s="2"/>
      <c r="M909" s="118"/>
      <c r="N909" s="118"/>
      <c r="O909" s="118"/>
      <c r="P909" s="118"/>
      <c r="Q909" s="118"/>
      <c r="R909" s="118"/>
      <c r="S909" s="2"/>
      <c r="T909" s="2"/>
      <c r="U909" s="2"/>
      <c r="V909" s="2"/>
      <c r="W909" s="2"/>
      <c r="X909" s="2"/>
      <c r="Y909" s="2"/>
      <c r="Z909" s="2"/>
      <c r="AA909" s="2"/>
      <c r="AB909" s="2"/>
      <c r="AD909" s="120"/>
      <c r="AE909" s="120"/>
      <c r="AF909" s="120"/>
      <c r="AG909" s="120"/>
    </row>
    <row r="910" spans="2:33" ht="15.75" customHeight="1" x14ac:dyDescent="0.25">
      <c r="B910" s="115"/>
      <c r="C910" s="116"/>
      <c r="D910" s="115"/>
      <c r="E910" s="115"/>
      <c r="F910" s="117"/>
      <c r="G910" s="2"/>
      <c r="H910" s="117"/>
      <c r="I910" s="117"/>
      <c r="J910" s="2"/>
      <c r="K910" s="117"/>
      <c r="L910" s="2"/>
      <c r="M910" s="118"/>
      <c r="N910" s="118"/>
      <c r="O910" s="118"/>
      <c r="P910" s="118"/>
      <c r="Q910" s="118"/>
      <c r="R910" s="118"/>
      <c r="S910" s="2"/>
      <c r="T910" s="2"/>
      <c r="U910" s="2"/>
      <c r="V910" s="2"/>
      <c r="W910" s="2"/>
      <c r="X910" s="2"/>
      <c r="Y910" s="2"/>
      <c r="Z910" s="2"/>
      <c r="AA910" s="2"/>
      <c r="AB910" s="2"/>
      <c r="AD910" s="120"/>
      <c r="AE910" s="120"/>
      <c r="AF910" s="120"/>
      <c r="AG910" s="120"/>
    </row>
    <row r="911" spans="2:33" ht="15.75" customHeight="1" x14ac:dyDescent="0.25">
      <c r="B911" s="115"/>
      <c r="C911" s="116"/>
      <c r="D911" s="115"/>
      <c r="E911" s="115"/>
      <c r="F911" s="117"/>
      <c r="G911" s="2"/>
      <c r="H911" s="117"/>
      <c r="I911" s="117"/>
      <c r="J911" s="2"/>
      <c r="K911" s="117"/>
      <c r="L911" s="2"/>
      <c r="M911" s="118"/>
      <c r="N911" s="118"/>
      <c r="O911" s="118"/>
      <c r="P911" s="118"/>
      <c r="Q911" s="118"/>
      <c r="R911" s="118"/>
      <c r="S911" s="2"/>
      <c r="T911" s="2"/>
      <c r="U911" s="2"/>
      <c r="V911" s="2"/>
      <c r="W911" s="2"/>
      <c r="X911" s="2"/>
      <c r="Y911" s="2"/>
      <c r="Z911" s="2"/>
      <c r="AA911" s="2"/>
      <c r="AB911" s="2"/>
      <c r="AD911" s="120"/>
      <c r="AE911" s="120"/>
      <c r="AF911" s="120"/>
      <c r="AG911" s="120"/>
    </row>
    <row r="912" spans="2:33" ht="15.75" customHeight="1" x14ac:dyDescent="0.25">
      <c r="B912" s="115"/>
      <c r="C912" s="116"/>
      <c r="D912" s="115"/>
      <c r="E912" s="115"/>
      <c r="F912" s="117"/>
      <c r="G912" s="2"/>
      <c r="H912" s="117"/>
      <c r="I912" s="117"/>
      <c r="J912" s="2"/>
      <c r="K912" s="117"/>
      <c r="L912" s="2"/>
      <c r="M912" s="118"/>
      <c r="N912" s="118"/>
      <c r="O912" s="118"/>
      <c r="P912" s="118"/>
      <c r="Q912" s="118"/>
      <c r="R912" s="118"/>
      <c r="S912" s="2"/>
      <c r="T912" s="2"/>
      <c r="U912" s="2"/>
      <c r="V912" s="2"/>
      <c r="W912" s="2"/>
      <c r="X912" s="2"/>
      <c r="Y912" s="2"/>
      <c r="Z912" s="2"/>
      <c r="AA912" s="2"/>
      <c r="AB912" s="2"/>
      <c r="AD912" s="120"/>
      <c r="AE912" s="120"/>
      <c r="AF912" s="120"/>
      <c r="AG912" s="120"/>
    </row>
    <row r="913" spans="2:33" ht="15.75" customHeight="1" x14ac:dyDescent="0.25">
      <c r="B913" s="115"/>
      <c r="C913" s="116"/>
      <c r="D913" s="115"/>
      <c r="E913" s="115"/>
      <c r="F913" s="117"/>
      <c r="G913" s="2"/>
      <c r="H913" s="117"/>
      <c r="I913" s="117"/>
      <c r="J913" s="2"/>
      <c r="K913" s="117"/>
      <c r="L913" s="2"/>
      <c r="M913" s="118"/>
      <c r="N913" s="118"/>
      <c r="O913" s="118"/>
      <c r="P913" s="118"/>
      <c r="Q913" s="118"/>
      <c r="R913" s="118"/>
      <c r="S913" s="2"/>
      <c r="T913" s="2"/>
      <c r="U913" s="2"/>
      <c r="V913" s="2"/>
      <c r="W913" s="2"/>
      <c r="X913" s="2"/>
      <c r="Y913" s="2"/>
      <c r="Z913" s="2"/>
      <c r="AA913" s="2"/>
      <c r="AB913" s="2"/>
      <c r="AD913" s="120"/>
      <c r="AE913" s="120"/>
      <c r="AF913" s="120"/>
      <c r="AG913" s="120"/>
    </row>
    <row r="914" spans="2:33" ht="15.75" customHeight="1" x14ac:dyDescent="0.25">
      <c r="B914" s="115"/>
      <c r="C914" s="116"/>
      <c r="D914" s="115"/>
      <c r="E914" s="115"/>
      <c r="F914" s="117"/>
      <c r="G914" s="2"/>
      <c r="H914" s="117"/>
      <c r="I914" s="117"/>
      <c r="J914" s="2"/>
      <c r="K914" s="117"/>
      <c r="L914" s="2"/>
      <c r="M914" s="118"/>
      <c r="N914" s="118"/>
      <c r="O914" s="118"/>
      <c r="P914" s="118"/>
      <c r="Q914" s="118"/>
      <c r="R914" s="118"/>
      <c r="S914" s="2"/>
      <c r="T914" s="2"/>
      <c r="U914" s="2"/>
      <c r="V914" s="2"/>
      <c r="W914" s="2"/>
      <c r="X914" s="2"/>
      <c r="Y914" s="2"/>
      <c r="Z914" s="2"/>
      <c r="AA914" s="2"/>
      <c r="AB914" s="2"/>
      <c r="AD914" s="120"/>
      <c r="AE914" s="120"/>
      <c r="AF914" s="120"/>
      <c r="AG914" s="120"/>
    </row>
    <row r="915" spans="2:33" ht="15.75" customHeight="1" x14ac:dyDescent="0.25">
      <c r="B915" s="115"/>
      <c r="C915" s="116"/>
      <c r="D915" s="115"/>
      <c r="E915" s="115"/>
      <c r="F915" s="117"/>
      <c r="G915" s="2"/>
      <c r="H915" s="117"/>
      <c r="I915" s="117"/>
      <c r="J915" s="2"/>
      <c r="K915" s="117"/>
      <c r="L915" s="2"/>
      <c r="M915" s="118"/>
      <c r="N915" s="118"/>
      <c r="O915" s="118"/>
      <c r="P915" s="118"/>
      <c r="Q915" s="118"/>
      <c r="R915" s="118"/>
      <c r="S915" s="2"/>
      <c r="T915" s="2"/>
      <c r="U915" s="2"/>
      <c r="V915" s="2"/>
      <c r="W915" s="2"/>
      <c r="X915" s="2"/>
      <c r="Y915" s="2"/>
      <c r="Z915" s="2"/>
      <c r="AA915" s="2"/>
      <c r="AB915" s="2"/>
      <c r="AD915" s="120"/>
      <c r="AE915" s="120"/>
      <c r="AF915" s="120"/>
      <c r="AG915" s="120"/>
    </row>
    <row r="916" spans="2:33" ht="15.75" customHeight="1" x14ac:dyDescent="0.25">
      <c r="B916" s="115"/>
      <c r="C916" s="116"/>
      <c r="D916" s="115"/>
      <c r="E916" s="115"/>
      <c r="F916" s="117"/>
      <c r="G916" s="2"/>
      <c r="H916" s="117"/>
      <c r="I916" s="117"/>
      <c r="J916" s="2"/>
      <c r="K916" s="117"/>
      <c r="L916" s="2"/>
      <c r="M916" s="118"/>
      <c r="N916" s="118"/>
      <c r="O916" s="118"/>
      <c r="P916" s="118"/>
      <c r="Q916" s="118"/>
      <c r="R916" s="118"/>
      <c r="S916" s="2"/>
      <c r="T916" s="2"/>
      <c r="U916" s="2"/>
      <c r="V916" s="2"/>
      <c r="W916" s="2"/>
      <c r="X916" s="2"/>
      <c r="Y916" s="2"/>
      <c r="Z916" s="2"/>
      <c r="AA916" s="2"/>
      <c r="AB916" s="2"/>
      <c r="AD916" s="120"/>
      <c r="AE916" s="120"/>
      <c r="AF916" s="120"/>
      <c r="AG916" s="120"/>
    </row>
    <row r="917" spans="2:33" ht="15.75" customHeight="1" x14ac:dyDescent="0.25">
      <c r="B917" s="115"/>
      <c r="C917" s="116"/>
      <c r="D917" s="115"/>
      <c r="E917" s="115"/>
      <c r="F917" s="117"/>
      <c r="G917" s="2"/>
      <c r="H917" s="117"/>
      <c r="I917" s="117"/>
      <c r="J917" s="2"/>
      <c r="K917" s="117"/>
      <c r="L917" s="2"/>
      <c r="M917" s="118"/>
      <c r="N917" s="118"/>
      <c r="O917" s="118"/>
      <c r="P917" s="118"/>
      <c r="Q917" s="118"/>
      <c r="R917" s="118"/>
      <c r="S917" s="2"/>
      <c r="T917" s="2"/>
      <c r="U917" s="2"/>
      <c r="V917" s="2"/>
      <c r="W917" s="2"/>
      <c r="X917" s="2"/>
      <c r="Y917" s="2"/>
      <c r="Z917" s="2"/>
      <c r="AA917" s="2"/>
      <c r="AB917" s="2"/>
      <c r="AD917" s="120"/>
      <c r="AE917" s="120"/>
      <c r="AF917" s="120"/>
      <c r="AG917" s="120"/>
    </row>
    <row r="918" spans="2:33" ht="15.75" customHeight="1" x14ac:dyDescent="0.25">
      <c r="B918" s="115"/>
      <c r="C918" s="116"/>
      <c r="D918" s="115"/>
      <c r="E918" s="115"/>
      <c r="F918" s="117"/>
      <c r="G918" s="2"/>
      <c r="H918" s="117"/>
      <c r="I918" s="117"/>
      <c r="J918" s="2"/>
      <c r="K918" s="117"/>
      <c r="L918" s="2"/>
      <c r="M918" s="118"/>
      <c r="N918" s="118"/>
      <c r="O918" s="118"/>
      <c r="P918" s="118"/>
      <c r="Q918" s="118"/>
      <c r="R918" s="118"/>
      <c r="S918" s="2"/>
      <c r="T918" s="2"/>
      <c r="U918" s="2"/>
      <c r="V918" s="2"/>
      <c r="W918" s="2"/>
      <c r="X918" s="2"/>
      <c r="Y918" s="2"/>
      <c r="Z918" s="2"/>
      <c r="AA918" s="2"/>
      <c r="AB918" s="2"/>
      <c r="AD918" s="120"/>
      <c r="AE918" s="120"/>
      <c r="AF918" s="120"/>
      <c r="AG918" s="120"/>
    </row>
    <row r="919" spans="2:33" ht="15.75" customHeight="1" x14ac:dyDescent="0.25">
      <c r="B919" s="115"/>
      <c r="C919" s="116"/>
      <c r="D919" s="115"/>
      <c r="E919" s="115"/>
      <c r="F919" s="117"/>
      <c r="G919" s="2"/>
      <c r="H919" s="117"/>
      <c r="I919" s="117"/>
      <c r="J919" s="2"/>
      <c r="K919" s="117"/>
      <c r="L919" s="2"/>
      <c r="M919" s="118"/>
      <c r="N919" s="118"/>
      <c r="O919" s="118"/>
      <c r="P919" s="118"/>
      <c r="Q919" s="118"/>
      <c r="R919" s="118"/>
      <c r="S919" s="2"/>
      <c r="T919" s="2"/>
      <c r="U919" s="2"/>
      <c r="V919" s="2"/>
      <c r="W919" s="2"/>
      <c r="X919" s="2"/>
      <c r="Y919" s="2"/>
      <c r="Z919" s="2"/>
      <c r="AA919" s="2"/>
      <c r="AB919" s="2"/>
      <c r="AD919" s="120"/>
      <c r="AE919" s="120"/>
      <c r="AF919" s="120"/>
      <c r="AG919" s="120"/>
    </row>
    <row r="920" spans="2:33" ht="15.75" customHeight="1" x14ac:dyDescent="0.25">
      <c r="B920" s="115"/>
      <c r="C920" s="116"/>
      <c r="D920" s="115"/>
      <c r="E920" s="115"/>
      <c r="F920" s="117"/>
      <c r="G920" s="2"/>
      <c r="H920" s="117"/>
      <c r="I920" s="117"/>
      <c r="J920" s="2"/>
      <c r="K920" s="117"/>
      <c r="L920" s="2"/>
      <c r="M920" s="118"/>
      <c r="N920" s="118"/>
      <c r="O920" s="118"/>
      <c r="P920" s="118"/>
      <c r="Q920" s="118"/>
      <c r="R920" s="118"/>
      <c r="S920" s="2"/>
      <c r="T920" s="2"/>
      <c r="U920" s="2"/>
      <c r="V920" s="2"/>
      <c r="W920" s="2"/>
      <c r="X920" s="2"/>
      <c r="Y920" s="2"/>
      <c r="Z920" s="2"/>
      <c r="AA920" s="2"/>
      <c r="AB920" s="2"/>
      <c r="AD920" s="120"/>
      <c r="AE920" s="120"/>
      <c r="AF920" s="120"/>
      <c r="AG920" s="120"/>
    </row>
    <row r="921" spans="2:33" ht="15.75" customHeight="1" x14ac:dyDescent="0.25">
      <c r="B921" s="115"/>
      <c r="C921" s="116"/>
      <c r="D921" s="115"/>
      <c r="E921" s="115"/>
      <c r="F921" s="117"/>
      <c r="G921" s="2"/>
      <c r="H921" s="117"/>
      <c r="I921" s="117"/>
      <c r="J921" s="2"/>
      <c r="K921" s="117"/>
      <c r="L921" s="2"/>
      <c r="M921" s="118"/>
      <c r="N921" s="118"/>
      <c r="O921" s="118"/>
      <c r="P921" s="118"/>
      <c r="Q921" s="118"/>
      <c r="R921" s="118"/>
      <c r="S921" s="2"/>
      <c r="T921" s="2"/>
      <c r="U921" s="2"/>
      <c r="V921" s="2"/>
      <c r="W921" s="2"/>
      <c r="X921" s="2"/>
      <c r="Y921" s="2"/>
      <c r="Z921" s="2"/>
      <c r="AA921" s="2"/>
      <c r="AB921" s="2"/>
      <c r="AD921" s="120"/>
      <c r="AE921" s="120"/>
      <c r="AF921" s="120"/>
      <c r="AG921" s="120"/>
    </row>
    <row r="922" spans="2:33" ht="15.75" customHeight="1" x14ac:dyDescent="0.25">
      <c r="B922" s="115"/>
      <c r="C922" s="116"/>
      <c r="D922" s="115"/>
      <c r="E922" s="115"/>
      <c r="F922" s="117"/>
      <c r="G922" s="2"/>
      <c r="H922" s="117"/>
      <c r="I922" s="117"/>
      <c r="J922" s="2"/>
      <c r="K922" s="117"/>
      <c r="L922" s="2"/>
      <c r="M922" s="118"/>
      <c r="N922" s="118"/>
      <c r="O922" s="118"/>
      <c r="P922" s="118"/>
      <c r="Q922" s="118"/>
      <c r="R922" s="118"/>
      <c r="S922" s="2"/>
      <c r="T922" s="2"/>
      <c r="U922" s="2"/>
      <c r="V922" s="2"/>
      <c r="W922" s="2"/>
      <c r="X922" s="2"/>
      <c r="Y922" s="2"/>
      <c r="Z922" s="2"/>
      <c r="AA922" s="2"/>
      <c r="AB922" s="2"/>
      <c r="AD922" s="120"/>
      <c r="AE922" s="120"/>
      <c r="AF922" s="120"/>
      <c r="AG922" s="120"/>
    </row>
    <row r="923" spans="2:33" ht="15.75" customHeight="1" x14ac:dyDescent="0.25">
      <c r="B923" s="115"/>
      <c r="C923" s="116"/>
      <c r="D923" s="115"/>
      <c r="E923" s="115"/>
      <c r="F923" s="117"/>
      <c r="G923" s="2"/>
      <c r="H923" s="117"/>
      <c r="I923" s="117"/>
      <c r="J923" s="2"/>
      <c r="K923" s="117"/>
      <c r="L923" s="2"/>
      <c r="M923" s="118"/>
      <c r="N923" s="118"/>
      <c r="O923" s="118"/>
      <c r="P923" s="118"/>
      <c r="Q923" s="118"/>
      <c r="R923" s="118"/>
      <c r="S923" s="2"/>
      <c r="T923" s="2"/>
      <c r="U923" s="2"/>
      <c r="V923" s="2"/>
      <c r="W923" s="2"/>
      <c r="X923" s="2"/>
      <c r="Y923" s="2"/>
      <c r="Z923" s="2"/>
      <c r="AA923" s="2"/>
      <c r="AB923" s="2"/>
      <c r="AD923" s="120"/>
      <c r="AE923" s="120"/>
      <c r="AF923" s="120"/>
      <c r="AG923" s="120"/>
    </row>
    <row r="924" spans="2:33" ht="15.75" customHeight="1" x14ac:dyDescent="0.25">
      <c r="B924" s="115"/>
      <c r="C924" s="116"/>
      <c r="D924" s="115"/>
      <c r="E924" s="115"/>
      <c r="F924" s="117"/>
      <c r="G924" s="2"/>
      <c r="H924" s="117"/>
      <c r="I924" s="117"/>
      <c r="J924" s="2"/>
      <c r="K924" s="117"/>
      <c r="L924" s="2"/>
      <c r="M924" s="118"/>
      <c r="N924" s="118"/>
      <c r="O924" s="118"/>
      <c r="P924" s="118"/>
      <c r="Q924" s="118"/>
      <c r="R924" s="118"/>
      <c r="S924" s="2"/>
      <c r="T924" s="2"/>
      <c r="U924" s="2"/>
      <c r="V924" s="2"/>
      <c r="W924" s="2"/>
      <c r="X924" s="2"/>
      <c r="Y924" s="2"/>
      <c r="Z924" s="2"/>
      <c r="AA924" s="2"/>
      <c r="AB924" s="2"/>
      <c r="AD924" s="120"/>
      <c r="AE924" s="120"/>
      <c r="AF924" s="120"/>
      <c r="AG924" s="120"/>
    </row>
    <row r="925" spans="2:33" ht="15.75" customHeight="1" x14ac:dyDescent="0.25">
      <c r="B925" s="115"/>
      <c r="C925" s="116"/>
      <c r="D925" s="115"/>
      <c r="E925" s="115"/>
      <c r="F925" s="117"/>
      <c r="G925" s="2"/>
      <c r="H925" s="117"/>
      <c r="I925" s="117"/>
      <c r="J925" s="2"/>
      <c r="K925" s="117"/>
      <c r="L925" s="2"/>
      <c r="M925" s="118"/>
      <c r="N925" s="118"/>
      <c r="O925" s="118"/>
      <c r="P925" s="118"/>
      <c r="Q925" s="118"/>
      <c r="R925" s="118"/>
      <c r="S925" s="2"/>
      <c r="T925" s="2"/>
      <c r="U925" s="2"/>
      <c r="V925" s="2"/>
      <c r="W925" s="2"/>
      <c r="X925" s="2"/>
      <c r="Y925" s="2"/>
      <c r="Z925" s="2"/>
      <c r="AA925" s="2"/>
      <c r="AB925" s="2"/>
      <c r="AD925" s="120"/>
      <c r="AE925" s="120"/>
      <c r="AF925" s="120"/>
      <c r="AG925" s="120"/>
    </row>
    <row r="926" spans="2:33" ht="15.75" customHeight="1" x14ac:dyDescent="0.25">
      <c r="B926" s="115"/>
      <c r="C926" s="116"/>
      <c r="D926" s="115"/>
      <c r="E926" s="115"/>
      <c r="F926" s="117"/>
      <c r="G926" s="2"/>
      <c r="H926" s="117"/>
      <c r="I926" s="117"/>
      <c r="J926" s="2"/>
      <c r="K926" s="117"/>
      <c r="L926" s="2"/>
      <c r="M926" s="118"/>
      <c r="N926" s="118"/>
      <c r="O926" s="118"/>
      <c r="P926" s="118"/>
      <c r="Q926" s="118"/>
      <c r="R926" s="118"/>
      <c r="S926" s="2"/>
      <c r="T926" s="2"/>
      <c r="U926" s="2"/>
      <c r="V926" s="2"/>
      <c r="W926" s="2"/>
      <c r="X926" s="2"/>
      <c r="Y926" s="2"/>
      <c r="Z926" s="2"/>
      <c r="AA926" s="2"/>
      <c r="AB926" s="2"/>
      <c r="AD926" s="120"/>
      <c r="AE926" s="120"/>
      <c r="AF926" s="120"/>
      <c r="AG926" s="120"/>
    </row>
    <row r="927" spans="2:33" ht="15.75" customHeight="1" x14ac:dyDescent="0.25">
      <c r="B927" s="115"/>
      <c r="C927" s="116"/>
      <c r="D927" s="115"/>
      <c r="E927" s="115"/>
      <c r="F927" s="117"/>
      <c r="G927" s="2"/>
      <c r="H927" s="117"/>
      <c r="I927" s="117"/>
      <c r="J927" s="2"/>
      <c r="K927" s="117"/>
      <c r="L927" s="2"/>
      <c r="M927" s="118"/>
      <c r="N927" s="118"/>
      <c r="O927" s="118"/>
      <c r="P927" s="118"/>
      <c r="Q927" s="118"/>
      <c r="R927" s="118"/>
      <c r="S927" s="2"/>
      <c r="T927" s="2"/>
      <c r="U927" s="2"/>
      <c r="V927" s="2"/>
      <c r="W927" s="2"/>
      <c r="X927" s="2"/>
      <c r="Y927" s="2"/>
      <c r="Z927" s="2"/>
      <c r="AA927" s="2"/>
      <c r="AB927" s="2"/>
      <c r="AD927" s="120"/>
      <c r="AE927" s="120"/>
      <c r="AF927" s="120"/>
      <c r="AG927" s="120"/>
    </row>
    <row r="928" spans="2:33" ht="15.75" customHeight="1" x14ac:dyDescent="0.25">
      <c r="B928" s="115"/>
      <c r="C928" s="116"/>
      <c r="D928" s="115"/>
      <c r="E928" s="115"/>
      <c r="F928" s="117"/>
      <c r="G928" s="2"/>
      <c r="H928" s="117"/>
      <c r="I928" s="117"/>
      <c r="J928" s="2"/>
      <c r="K928" s="117"/>
      <c r="L928" s="2"/>
      <c r="M928" s="118"/>
      <c r="N928" s="118"/>
      <c r="O928" s="118"/>
      <c r="P928" s="118"/>
      <c r="Q928" s="118"/>
      <c r="R928" s="118"/>
      <c r="S928" s="2"/>
      <c r="T928" s="2"/>
      <c r="U928" s="2"/>
      <c r="V928" s="2"/>
      <c r="W928" s="2"/>
      <c r="X928" s="2"/>
      <c r="Y928" s="2"/>
      <c r="Z928" s="2"/>
      <c r="AA928" s="2"/>
      <c r="AB928" s="2"/>
      <c r="AD928" s="120"/>
      <c r="AE928" s="120"/>
      <c r="AF928" s="120"/>
      <c r="AG928" s="120"/>
    </row>
    <row r="929" spans="2:33" ht="15.75" customHeight="1" x14ac:dyDescent="0.25">
      <c r="B929" s="115"/>
      <c r="C929" s="116"/>
      <c r="D929" s="115"/>
      <c r="E929" s="115"/>
      <c r="F929" s="117"/>
      <c r="G929" s="2"/>
      <c r="H929" s="117"/>
      <c r="I929" s="117"/>
      <c r="J929" s="2"/>
      <c r="K929" s="117"/>
      <c r="L929" s="2"/>
      <c r="M929" s="118"/>
      <c r="N929" s="118"/>
      <c r="O929" s="118"/>
      <c r="P929" s="118"/>
      <c r="Q929" s="118"/>
      <c r="R929" s="118"/>
      <c r="S929" s="2"/>
      <c r="T929" s="2"/>
      <c r="U929" s="2"/>
      <c r="V929" s="2"/>
      <c r="W929" s="2"/>
      <c r="X929" s="2"/>
      <c r="Y929" s="2"/>
      <c r="Z929" s="2"/>
      <c r="AA929" s="2"/>
      <c r="AB929" s="2"/>
      <c r="AD929" s="120"/>
      <c r="AE929" s="120"/>
      <c r="AF929" s="120"/>
      <c r="AG929" s="120"/>
    </row>
    <row r="930" spans="2:33" ht="15.75" customHeight="1" x14ac:dyDescent="0.25">
      <c r="B930" s="115"/>
      <c r="C930" s="116"/>
      <c r="D930" s="115"/>
      <c r="E930" s="115"/>
      <c r="F930" s="117"/>
      <c r="G930" s="2"/>
      <c r="H930" s="117"/>
      <c r="I930" s="117"/>
      <c r="J930" s="2"/>
      <c r="K930" s="117"/>
      <c r="L930" s="2"/>
      <c r="M930" s="118"/>
      <c r="N930" s="118"/>
      <c r="O930" s="118"/>
      <c r="P930" s="118"/>
      <c r="Q930" s="118"/>
      <c r="R930" s="118"/>
      <c r="S930" s="2"/>
      <c r="T930" s="2"/>
      <c r="U930" s="2"/>
      <c r="V930" s="2"/>
      <c r="W930" s="2"/>
      <c r="X930" s="2"/>
      <c r="Y930" s="2"/>
      <c r="Z930" s="2"/>
      <c r="AA930" s="2"/>
      <c r="AB930" s="2"/>
      <c r="AD930" s="120"/>
      <c r="AE930" s="120"/>
      <c r="AF930" s="120"/>
      <c r="AG930" s="120"/>
    </row>
    <row r="931" spans="2:33" ht="15.75" customHeight="1" x14ac:dyDescent="0.25">
      <c r="B931" s="115"/>
      <c r="C931" s="116"/>
      <c r="D931" s="115"/>
      <c r="E931" s="115"/>
      <c r="F931" s="117"/>
      <c r="G931" s="2"/>
      <c r="H931" s="117"/>
      <c r="I931" s="117"/>
      <c r="J931" s="2"/>
      <c r="K931" s="117"/>
      <c r="L931" s="2"/>
      <c r="M931" s="118"/>
      <c r="N931" s="118"/>
      <c r="O931" s="118"/>
      <c r="P931" s="118"/>
      <c r="Q931" s="118"/>
      <c r="R931" s="118"/>
      <c r="S931" s="2"/>
      <c r="T931" s="2"/>
      <c r="U931" s="2"/>
      <c r="V931" s="2"/>
      <c r="W931" s="2"/>
      <c r="X931" s="2"/>
      <c r="Y931" s="2"/>
      <c r="Z931" s="2"/>
      <c r="AA931" s="2"/>
      <c r="AB931" s="2"/>
      <c r="AD931" s="120"/>
      <c r="AE931" s="120"/>
      <c r="AF931" s="120"/>
      <c r="AG931" s="120"/>
    </row>
    <row r="932" spans="2:33" ht="15.75" customHeight="1" x14ac:dyDescent="0.25">
      <c r="B932" s="115"/>
      <c r="C932" s="116"/>
      <c r="D932" s="115"/>
      <c r="E932" s="115"/>
      <c r="F932" s="117"/>
      <c r="G932" s="2"/>
      <c r="H932" s="117"/>
      <c r="I932" s="117"/>
      <c r="J932" s="2"/>
      <c r="K932" s="117"/>
      <c r="L932" s="2"/>
      <c r="M932" s="118"/>
      <c r="N932" s="118"/>
      <c r="O932" s="118"/>
      <c r="P932" s="118"/>
      <c r="Q932" s="118"/>
      <c r="R932" s="118"/>
      <c r="S932" s="2"/>
      <c r="T932" s="2"/>
      <c r="U932" s="2"/>
      <c r="V932" s="2"/>
      <c r="W932" s="2"/>
      <c r="X932" s="2"/>
      <c r="Y932" s="2"/>
      <c r="Z932" s="2"/>
      <c r="AA932" s="2"/>
      <c r="AB932" s="2"/>
      <c r="AD932" s="120"/>
      <c r="AE932" s="120"/>
      <c r="AF932" s="120"/>
      <c r="AG932" s="120"/>
    </row>
    <row r="933" spans="2:33" ht="15.75" customHeight="1" x14ac:dyDescent="0.25">
      <c r="B933" s="115"/>
      <c r="C933" s="116"/>
      <c r="D933" s="115"/>
      <c r="E933" s="115"/>
      <c r="F933" s="117"/>
      <c r="G933" s="2"/>
      <c r="H933" s="117"/>
      <c r="I933" s="117"/>
      <c r="J933" s="2"/>
      <c r="K933" s="117"/>
      <c r="L933" s="2"/>
      <c r="M933" s="118"/>
      <c r="N933" s="118"/>
      <c r="O933" s="118"/>
      <c r="P933" s="118"/>
      <c r="Q933" s="118"/>
      <c r="R933" s="118"/>
      <c r="S933" s="2"/>
      <c r="T933" s="2"/>
      <c r="U933" s="2"/>
      <c r="V933" s="2"/>
      <c r="W933" s="2"/>
      <c r="X933" s="2"/>
      <c r="Y933" s="2"/>
      <c r="Z933" s="2"/>
      <c r="AA933" s="2"/>
      <c r="AB933" s="2"/>
      <c r="AD933" s="120"/>
      <c r="AE933" s="120"/>
      <c r="AF933" s="120"/>
      <c r="AG933" s="120"/>
    </row>
    <row r="934" spans="2:33" ht="15.75" customHeight="1" x14ac:dyDescent="0.25">
      <c r="B934" s="115"/>
      <c r="C934" s="116"/>
      <c r="D934" s="115"/>
      <c r="E934" s="115"/>
      <c r="F934" s="117"/>
      <c r="G934" s="2"/>
      <c r="H934" s="117"/>
      <c r="I934" s="117"/>
      <c r="J934" s="2"/>
      <c r="K934" s="117"/>
      <c r="L934" s="2"/>
      <c r="M934" s="118"/>
      <c r="N934" s="118"/>
      <c r="O934" s="118"/>
      <c r="P934" s="118"/>
      <c r="Q934" s="118"/>
      <c r="R934" s="118"/>
      <c r="S934" s="2"/>
      <c r="T934" s="2"/>
      <c r="U934" s="2"/>
      <c r="V934" s="2"/>
      <c r="W934" s="2"/>
      <c r="X934" s="2"/>
      <c r="Y934" s="2"/>
      <c r="Z934" s="2"/>
      <c r="AA934" s="2"/>
      <c r="AB934" s="2"/>
      <c r="AD934" s="120"/>
      <c r="AE934" s="120"/>
      <c r="AF934" s="120"/>
      <c r="AG934" s="120"/>
    </row>
    <row r="935" spans="2:33" ht="15.75" customHeight="1" x14ac:dyDescent="0.25">
      <c r="B935" s="115"/>
      <c r="C935" s="116"/>
      <c r="D935" s="115"/>
      <c r="E935" s="115"/>
      <c r="F935" s="117"/>
      <c r="G935" s="2"/>
      <c r="H935" s="117"/>
      <c r="I935" s="117"/>
      <c r="J935" s="2"/>
      <c r="K935" s="117"/>
      <c r="L935" s="2"/>
      <c r="M935" s="118"/>
      <c r="N935" s="118"/>
      <c r="O935" s="118"/>
      <c r="P935" s="118"/>
      <c r="Q935" s="118"/>
      <c r="R935" s="118"/>
      <c r="S935" s="2"/>
      <c r="T935" s="2"/>
      <c r="U935" s="2"/>
      <c r="V935" s="2"/>
      <c r="W935" s="2"/>
      <c r="X935" s="2"/>
      <c r="Y935" s="2"/>
      <c r="Z935" s="2"/>
      <c r="AA935" s="2"/>
      <c r="AB935" s="2"/>
      <c r="AD935" s="120"/>
      <c r="AE935" s="120"/>
      <c r="AF935" s="120"/>
      <c r="AG935" s="120"/>
    </row>
    <row r="936" spans="2:33" ht="15.75" customHeight="1" x14ac:dyDescent="0.25">
      <c r="B936" s="115"/>
      <c r="C936" s="116"/>
      <c r="D936" s="115"/>
      <c r="E936" s="115"/>
      <c r="F936" s="117"/>
      <c r="G936" s="2"/>
      <c r="H936" s="117"/>
      <c r="I936" s="117"/>
      <c r="J936" s="2"/>
      <c r="K936" s="117"/>
      <c r="L936" s="2"/>
      <c r="M936" s="118"/>
      <c r="N936" s="118"/>
      <c r="O936" s="118"/>
      <c r="P936" s="118"/>
      <c r="Q936" s="118"/>
      <c r="R936" s="118"/>
      <c r="S936" s="2"/>
      <c r="T936" s="2"/>
      <c r="U936" s="2"/>
      <c r="V936" s="2"/>
      <c r="W936" s="2"/>
      <c r="X936" s="2"/>
      <c r="Y936" s="2"/>
      <c r="Z936" s="2"/>
      <c r="AA936" s="2"/>
      <c r="AB936" s="2"/>
      <c r="AD936" s="120"/>
      <c r="AE936" s="120"/>
      <c r="AF936" s="120"/>
      <c r="AG936" s="120"/>
    </row>
    <row r="937" spans="2:33" ht="15.75" customHeight="1" x14ac:dyDescent="0.25">
      <c r="B937" s="115"/>
      <c r="C937" s="116"/>
      <c r="D937" s="115"/>
      <c r="E937" s="115"/>
      <c r="F937" s="117"/>
      <c r="G937" s="2"/>
      <c r="H937" s="117"/>
      <c r="I937" s="117"/>
      <c r="J937" s="2"/>
      <c r="K937" s="117"/>
      <c r="L937" s="2"/>
      <c r="M937" s="118"/>
      <c r="N937" s="118"/>
      <c r="O937" s="118"/>
      <c r="P937" s="118"/>
      <c r="Q937" s="118"/>
      <c r="R937" s="118"/>
      <c r="S937" s="2"/>
      <c r="T937" s="2"/>
      <c r="U937" s="2"/>
      <c r="V937" s="2"/>
      <c r="W937" s="2"/>
      <c r="X937" s="2"/>
      <c r="Y937" s="2"/>
      <c r="Z937" s="2"/>
      <c r="AA937" s="2"/>
      <c r="AB937" s="2"/>
      <c r="AD937" s="120"/>
      <c r="AE937" s="120"/>
      <c r="AF937" s="120"/>
      <c r="AG937" s="120"/>
    </row>
    <row r="938" spans="2:33" ht="15.75" customHeight="1" x14ac:dyDescent="0.25">
      <c r="B938" s="115"/>
      <c r="C938" s="116"/>
      <c r="D938" s="115"/>
      <c r="E938" s="115"/>
      <c r="F938" s="117"/>
      <c r="G938" s="2"/>
      <c r="H938" s="117"/>
      <c r="I938" s="117"/>
      <c r="J938" s="2"/>
      <c r="K938" s="117"/>
      <c r="L938" s="2"/>
      <c r="M938" s="118"/>
      <c r="N938" s="118"/>
      <c r="O938" s="118"/>
      <c r="P938" s="118"/>
      <c r="Q938" s="118"/>
      <c r="R938" s="118"/>
      <c r="S938" s="2"/>
      <c r="T938" s="2"/>
      <c r="U938" s="2"/>
      <c r="V938" s="2"/>
      <c r="W938" s="2"/>
      <c r="X938" s="2"/>
      <c r="Y938" s="2"/>
      <c r="Z938" s="2"/>
      <c r="AA938" s="2"/>
      <c r="AB938" s="2"/>
      <c r="AD938" s="120"/>
      <c r="AE938" s="120"/>
      <c r="AF938" s="120"/>
      <c r="AG938" s="120"/>
    </row>
    <row r="939" spans="2:33" ht="15.75" customHeight="1" x14ac:dyDescent="0.25">
      <c r="B939" s="115"/>
      <c r="C939" s="116"/>
      <c r="D939" s="115"/>
      <c r="E939" s="115"/>
      <c r="F939" s="117"/>
      <c r="G939" s="2"/>
      <c r="H939" s="117"/>
      <c r="I939" s="117"/>
      <c r="J939" s="2"/>
      <c r="K939" s="117"/>
      <c r="L939" s="2"/>
      <c r="M939" s="118"/>
      <c r="N939" s="118"/>
      <c r="O939" s="118"/>
      <c r="P939" s="118"/>
      <c r="Q939" s="118"/>
      <c r="R939" s="118"/>
      <c r="S939" s="2"/>
      <c r="T939" s="2"/>
      <c r="U939" s="2"/>
      <c r="V939" s="2"/>
      <c r="W939" s="2"/>
      <c r="X939" s="2"/>
      <c r="Y939" s="2"/>
      <c r="Z939" s="2"/>
      <c r="AA939" s="2"/>
      <c r="AB939" s="2"/>
      <c r="AD939" s="120"/>
      <c r="AE939" s="120"/>
      <c r="AF939" s="120"/>
      <c r="AG939" s="120"/>
    </row>
    <row r="940" spans="2:33" ht="15.75" customHeight="1" x14ac:dyDescent="0.25">
      <c r="B940" s="115"/>
      <c r="C940" s="116"/>
      <c r="D940" s="115"/>
      <c r="E940" s="115"/>
      <c r="F940" s="117"/>
      <c r="G940" s="2"/>
      <c r="H940" s="117"/>
      <c r="I940" s="117"/>
      <c r="J940" s="2"/>
      <c r="K940" s="117"/>
      <c r="L940" s="2"/>
      <c r="M940" s="118"/>
      <c r="N940" s="118"/>
      <c r="O940" s="118"/>
      <c r="P940" s="118"/>
      <c r="Q940" s="118"/>
      <c r="R940" s="118"/>
      <c r="S940" s="2"/>
      <c r="T940" s="2"/>
      <c r="U940" s="2"/>
      <c r="V940" s="2"/>
      <c r="W940" s="2"/>
      <c r="X940" s="2"/>
      <c r="Y940" s="2"/>
      <c r="Z940" s="2"/>
      <c r="AA940" s="2"/>
      <c r="AB940" s="2"/>
      <c r="AD940" s="120"/>
      <c r="AE940" s="120"/>
      <c r="AF940" s="120"/>
      <c r="AG940" s="120"/>
    </row>
    <row r="941" spans="2:33" ht="15.75" customHeight="1" x14ac:dyDescent="0.25">
      <c r="B941" s="115"/>
      <c r="C941" s="116"/>
      <c r="D941" s="115"/>
      <c r="E941" s="115"/>
      <c r="F941" s="117"/>
      <c r="G941" s="2"/>
      <c r="H941" s="117"/>
      <c r="I941" s="117"/>
      <c r="J941" s="2"/>
      <c r="K941" s="117"/>
      <c r="L941" s="2"/>
      <c r="M941" s="118"/>
      <c r="N941" s="118"/>
      <c r="O941" s="118"/>
      <c r="P941" s="118"/>
      <c r="Q941" s="118"/>
      <c r="R941" s="118"/>
      <c r="S941" s="2"/>
      <c r="T941" s="2"/>
      <c r="U941" s="2"/>
      <c r="V941" s="2"/>
      <c r="W941" s="2"/>
      <c r="X941" s="2"/>
      <c r="Y941" s="2"/>
      <c r="Z941" s="2"/>
      <c r="AA941" s="2"/>
      <c r="AB941" s="2"/>
      <c r="AD941" s="120"/>
      <c r="AE941" s="120"/>
      <c r="AF941" s="120"/>
      <c r="AG941" s="120"/>
    </row>
    <row r="942" spans="2:33" ht="15.75" customHeight="1" x14ac:dyDescent="0.25">
      <c r="B942" s="115"/>
      <c r="C942" s="116"/>
      <c r="D942" s="115"/>
      <c r="E942" s="115"/>
      <c r="F942" s="117"/>
      <c r="G942" s="2"/>
      <c r="H942" s="117"/>
      <c r="I942" s="117"/>
      <c r="J942" s="2"/>
      <c r="K942" s="117"/>
      <c r="L942" s="2"/>
      <c r="M942" s="118"/>
      <c r="N942" s="118"/>
      <c r="O942" s="118"/>
      <c r="P942" s="118"/>
      <c r="Q942" s="118"/>
      <c r="R942" s="118"/>
      <c r="S942" s="2"/>
      <c r="T942" s="2"/>
      <c r="U942" s="2"/>
      <c r="V942" s="2"/>
      <c r="W942" s="2"/>
      <c r="X942" s="2"/>
      <c r="Y942" s="2"/>
      <c r="Z942" s="2"/>
      <c r="AA942" s="2"/>
      <c r="AB942" s="2"/>
      <c r="AD942" s="120"/>
      <c r="AE942" s="120"/>
      <c r="AF942" s="120"/>
      <c r="AG942" s="120"/>
    </row>
    <row r="943" spans="2:33" ht="15.75" customHeight="1" x14ac:dyDescent="0.25">
      <c r="B943" s="115"/>
      <c r="C943" s="116"/>
      <c r="D943" s="115"/>
      <c r="E943" s="115"/>
      <c r="F943" s="117"/>
      <c r="G943" s="2"/>
      <c r="H943" s="117"/>
      <c r="I943" s="117"/>
      <c r="J943" s="2"/>
      <c r="K943" s="117"/>
      <c r="L943" s="2"/>
      <c r="M943" s="118"/>
      <c r="N943" s="118"/>
      <c r="O943" s="118"/>
      <c r="P943" s="118"/>
      <c r="Q943" s="118"/>
      <c r="R943" s="118"/>
      <c r="S943" s="2"/>
      <c r="T943" s="2"/>
      <c r="U943" s="2"/>
      <c r="V943" s="2"/>
      <c r="W943" s="2"/>
      <c r="X943" s="2"/>
      <c r="Y943" s="2"/>
      <c r="Z943" s="2"/>
      <c r="AA943" s="2"/>
      <c r="AB943" s="2"/>
      <c r="AD943" s="120"/>
      <c r="AE943" s="120"/>
      <c r="AF943" s="120"/>
      <c r="AG943" s="120"/>
    </row>
    <row r="944" spans="2:33" ht="15.75" customHeight="1" x14ac:dyDescent="0.25">
      <c r="B944" s="115"/>
      <c r="C944" s="116"/>
      <c r="D944" s="115"/>
      <c r="E944" s="115"/>
      <c r="F944" s="117"/>
      <c r="G944" s="2"/>
      <c r="H944" s="117"/>
      <c r="I944" s="117"/>
      <c r="J944" s="2"/>
      <c r="K944" s="117"/>
      <c r="L944" s="2"/>
      <c r="M944" s="118"/>
      <c r="N944" s="118"/>
      <c r="O944" s="118"/>
      <c r="P944" s="118"/>
      <c r="Q944" s="118"/>
      <c r="R944" s="118"/>
      <c r="S944" s="2"/>
      <c r="T944" s="2"/>
      <c r="U944" s="2"/>
      <c r="V944" s="2"/>
      <c r="W944" s="2"/>
      <c r="X944" s="2"/>
      <c r="Y944" s="2"/>
      <c r="Z944" s="2"/>
      <c r="AA944" s="2"/>
      <c r="AB944" s="2"/>
      <c r="AD944" s="120"/>
      <c r="AE944" s="120"/>
      <c r="AF944" s="120"/>
      <c r="AG944" s="120"/>
    </row>
    <row r="945" spans="2:33" ht="15.75" customHeight="1" x14ac:dyDescent="0.25">
      <c r="B945" s="115"/>
      <c r="C945" s="116"/>
      <c r="D945" s="115"/>
      <c r="E945" s="115"/>
      <c r="F945" s="117"/>
      <c r="G945" s="2"/>
      <c r="H945" s="117"/>
      <c r="I945" s="117"/>
      <c r="J945" s="2"/>
      <c r="K945" s="117"/>
      <c r="L945" s="2"/>
      <c r="M945" s="118"/>
      <c r="N945" s="118"/>
      <c r="O945" s="118"/>
      <c r="P945" s="118"/>
      <c r="Q945" s="118"/>
      <c r="R945" s="118"/>
      <c r="S945" s="2"/>
      <c r="T945" s="2"/>
      <c r="U945" s="2"/>
      <c r="V945" s="2"/>
      <c r="W945" s="2"/>
      <c r="X945" s="2"/>
      <c r="Y945" s="2"/>
      <c r="Z945" s="2"/>
      <c r="AA945" s="2"/>
      <c r="AB945" s="2"/>
      <c r="AD945" s="120"/>
      <c r="AE945" s="120"/>
      <c r="AF945" s="120"/>
      <c r="AG945" s="120"/>
    </row>
    <row r="946" spans="2:33" ht="15.75" customHeight="1" x14ac:dyDescent="0.25">
      <c r="B946" s="115"/>
      <c r="C946" s="116"/>
      <c r="D946" s="115"/>
      <c r="E946" s="115"/>
      <c r="F946" s="117"/>
      <c r="G946" s="2"/>
      <c r="H946" s="117"/>
      <c r="I946" s="117"/>
      <c r="J946" s="2"/>
      <c r="K946" s="117"/>
      <c r="L946" s="2"/>
      <c r="M946" s="118"/>
      <c r="N946" s="118"/>
      <c r="O946" s="118"/>
      <c r="P946" s="118"/>
      <c r="Q946" s="118"/>
      <c r="R946" s="118"/>
      <c r="S946" s="2"/>
      <c r="T946" s="2"/>
      <c r="U946" s="2"/>
      <c r="V946" s="2"/>
      <c r="W946" s="2"/>
      <c r="X946" s="2"/>
      <c r="Y946" s="2"/>
      <c r="Z946" s="2"/>
      <c r="AA946" s="2"/>
      <c r="AB946" s="2"/>
      <c r="AD946" s="120"/>
      <c r="AE946" s="120"/>
      <c r="AF946" s="120"/>
      <c r="AG946" s="120"/>
    </row>
    <row r="947" spans="2:33" ht="15.75" customHeight="1" x14ac:dyDescent="0.25">
      <c r="B947" s="115"/>
      <c r="C947" s="116"/>
      <c r="D947" s="115"/>
      <c r="E947" s="115"/>
      <c r="F947" s="117"/>
      <c r="G947" s="2"/>
      <c r="H947" s="117"/>
      <c r="I947" s="117"/>
      <c r="J947" s="2"/>
      <c r="K947" s="117"/>
      <c r="L947" s="2"/>
      <c r="M947" s="118"/>
      <c r="N947" s="118"/>
      <c r="O947" s="118"/>
      <c r="P947" s="118"/>
      <c r="Q947" s="118"/>
      <c r="R947" s="118"/>
      <c r="S947" s="2"/>
      <c r="T947" s="2"/>
      <c r="U947" s="2"/>
      <c r="V947" s="2"/>
      <c r="W947" s="2"/>
      <c r="X947" s="2"/>
      <c r="Y947" s="2"/>
      <c r="Z947" s="2"/>
      <c r="AA947" s="2"/>
      <c r="AB947" s="2"/>
      <c r="AD947" s="120"/>
      <c r="AE947" s="120"/>
      <c r="AF947" s="120"/>
      <c r="AG947" s="120"/>
    </row>
    <row r="948" spans="2:33" ht="15.75" customHeight="1" x14ac:dyDescent="0.25">
      <c r="B948" s="115"/>
      <c r="C948" s="116"/>
      <c r="D948" s="115"/>
      <c r="E948" s="115"/>
      <c r="F948" s="117"/>
      <c r="G948" s="2"/>
      <c r="H948" s="117"/>
      <c r="I948" s="117"/>
      <c r="J948" s="2"/>
      <c r="K948" s="117"/>
      <c r="L948" s="2"/>
      <c r="M948" s="118"/>
      <c r="N948" s="118"/>
      <c r="O948" s="118"/>
      <c r="P948" s="118"/>
      <c r="Q948" s="118"/>
      <c r="R948" s="118"/>
      <c r="S948" s="2"/>
      <c r="T948" s="2"/>
      <c r="U948" s="2"/>
      <c r="V948" s="2"/>
      <c r="W948" s="2"/>
      <c r="X948" s="2"/>
      <c r="Y948" s="2"/>
      <c r="Z948" s="2"/>
      <c r="AA948" s="2"/>
      <c r="AB948" s="2"/>
      <c r="AD948" s="120"/>
      <c r="AE948" s="120"/>
      <c r="AF948" s="120"/>
      <c r="AG948" s="120"/>
    </row>
    <row r="949" spans="2:33" ht="15.75" customHeight="1" x14ac:dyDescent="0.25">
      <c r="B949" s="115"/>
      <c r="C949" s="116"/>
      <c r="D949" s="115"/>
      <c r="E949" s="115"/>
      <c r="F949" s="117"/>
      <c r="G949" s="2"/>
      <c r="H949" s="117"/>
      <c r="I949" s="117"/>
      <c r="J949" s="2"/>
      <c r="K949" s="117"/>
      <c r="L949" s="2"/>
      <c r="M949" s="118"/>
      <c r="N949" s="118"/>
      <c r="O949" s="118"/>
      <c r="P949" s="118"/>
      <c r="Q949" s="118"/>
      <c r="R949" s="118"/>
      <c r="S949" s="2"/>
      <c r="T949" s="2"/>
      <c r="U949" s="2"/>
      <c r="V949" s="2"/>
      <c r="W949" s="2"/>
      <c r="X949" s="2"/>
      <c r="Y949" s="2"/>
      <c r="Z949" s="2"/>
      <c r="AA949" s="2"/>
      <c r="AB949" s="2"/>
      <c r="AD949" s="120"/>
      <c r="AE949" s="120"/>
      <c r="AF949" s="120"/>
      <c r="AG949" s="120"/>
    </row>
    <row r="950" spans="2:33" ht="15.75" customHeight="1" x14ac:dyDescent="0.25">
      <c r="B950" s="115"/>
      <c r="C950" s="116"/>
      <c r="D950" s="115"/>
      <c r="E950" s="115"/>
      <c r="F950" s="117"/>
      <c r="G950" s="2"/>
      <c r="H950" s="117"/>
      <c r="I950" s="117"/>
      <c r="J950" s="2"/>
      <c r="K950" s="117"/>
      <c r="L950" s="2"/>
      <c r="M950" s="118"/>
      <c r="N950" s="118"/>
      <c r="O950" s="118"/>
      <c r="P950" s="118"/>
      <c r="Q950" s="118"/>
      <c r="R950" s="118"/>
      <c r="S950" s="2"/>
      <c r="T950" s="2"/>
      <c r="U950" s="2"/>
      <c r="V950" s="2"/>
      <c r="W950" s="2"/>
      <c r="X950" s="2"/>
      <c r="Y950" s="2"/>
      <c r="Z950" s="2"/>
      <c r="AA950" s="2"/>
      <c r="AB950" s="2"/>
      <c r="AD950" s="120"/>
      <c r="AE950" s="120"/>
      <c r="AF950" s="120"/>
      <c r="AG950" s="120"/>
    </row>
    <row r="951" spans="2:33" ht="15.75" customHeight="1" x14ac:dyDescent="0.25">
      <c r="B951" s="115"/>
      <c r="C951" s="116"/>
      <c r="D951" s="115"/>
      <c r="E951" s="115"/>
      <c r="F951" s="117"/>
      <c r="G951" s="2"/>
      <c r="H951" s="117"/>
      <c r="I951" s="117"/>
      <c r="J951" s="2"/>
      <c r="K951" s="117"/>
      <c r="L951" s="2"/>
      <c r="M951" s="118"/>
      <c r="N951" s="118"/>
      <c r="O951" s="118"/>
      <c r="P951" s="118"/>
      <c r="Q951" s="118"/>
      <c r="R951" s="118"/>
      <c r="S951" s="2"/>
      <c r="T951" s="2"/>
      <c r="U951" s="2"/>
      <c r="V951" s="2"/>
      <c r="W951" s="2"/>
      <c r="X951" s="2"/>
      <c r="Y951" s="2"/>
      <c r="Z951" s="2"/>
      <c r="AA951" s="2"/>
      <c r="AB951" s="2"/>
      <c r="AD951" s="120"/>
      <c r="AE951" s="120"/>
      <c r="AF951" s="120"/>
      <c r="AG951" s="120"/>
    </row>
    <row r="952" spans="2:33" ht="15.75" customHeight="1" x14ac:dyDescent="0.25">
      <c r="B952" s="115"/>
      <c r="C952" s="116"/>
      <c r="D952" s="115"/>
      <c r="E952" s="115"/>
      <c r="F952" s="117"/>
      <c r="G952" s="2"/>
      <c r="H952" s="117"/>
      <c r="I952" s="117"/>
      <c r="J952" s="2"/>
      <c r="K952" s="117"/>
      <c r="L952" s="2"/>
      <c r="M952" s="118"/>
      <c r="N952" s="118"/>
      <c r="O952" s="118"/>
      <c r="P952" s="118"/>
      <c r="Q952" s="118"/>
      <c r="R952" s="118"/>
      <c r="S952" s="2"/>
      <c r="T952" s="2"/>
      <c r="U952" s="2"/>
      <c r="V952" s="2"/>
      <c r="W952" s="2"/>
      <c r="X952" s="2"/>
      <c r="Y952" s="2"/>
      <c r="Z952" s="2"/>
      <c r="AA952" s="2"/>
      <c r="AB952" s="2"/>
      <c r="AD952" s="120"/>
      <c r="AE952" s="120"/>
      <c r="AF952" s="120"/>
      <c r="AG952" s="120"/>
    </row>
    <row r="953" spans="2:33" ht="15.75" customHeight="1" x14ac:dyDescent="0.25">
      <c r="B953" s="115"/>
      <c r="C953" s="116"/>
      <c r="D953" s="115"/>
      <c r="E953" s="115"/>
      <c r="F953" s="117"/>
      <c r="G953" s="2"/>
      <c r="H953" s="117"/>
      <c r="I953" s="117"/>
      <c r="J953" s="2"/>
      <c r="K953" s="117"/>
      <c r="L953" s="2"/>
      <c r="M953" s="118"/>
      <c r="N953" s="118"/>
      <c r="O953" s="118"/>
      <c r="P953" s="118"/>
      <c r="Q953" s="118"/>
      <c r="R953" s="118"/>
      <c r="S953" s="2"/>
      <c r="T953" s="2"/>
      <c r="U953" s="2"/>
      <c r="V953" s="2"/>
      <c r="W953" s="2"/>
      <c r="X953" s="2"/>
      <c r="Y953" s="2"/>
      <c r="Z953" s="2"/>
      <c r="AA953" s="2"/>
      <c r="AB953" s="2"/>
      <c r="AD953" s="120"/>
      <c r="AE953" s="120"/>
      <c r="AF953" s="120"/>
      <c r="AG953" s="120"/>
    </row>
    <row r="954" spans="2:33" ht="15.75" customHeight="1" x14ac:dyDescent="0.25">
      <c r="B954" s="115"/>
      <c r="C954" s="116"/>
      <c r="D954" s="115"/>
      <c r="E954" s="115"/>
      <c r="F954" s="117"/>
      <c r="G954" s="2"/>
      <c r="H954" s="117"/>
      <c r="I954" s="117"/>
      <c r="J954" s="2"/>
      <c r="K954" s="117"/>
      <c r="L954" s="2"/>
      <c r="M954" s="118"/>
      <c r="N954" s="118"/>
      <c r="O954" s="118"/>
      <c r="P954" s="118"/>
      <c r="Q954" s="118"/>
      <c r="R954" s="118"/>
      <c r="S954" s="2"/>
      <c r="T954" s="2"/>
      <c r="U954" s="2"/>
      <c r="V954" s="2"/>
      <c r="W954" s="2"/>
      <c r="X954" s="2"/>
      <c r="Y954" s="2"/>
      <c r="Z954" s="2"/>
      <c r="AA954" s="2"/>
      <c r="AB954" s="2"/>
      <c r="AD954" s="120"/>
      <c r="AE954" s="120"/>
      <c r="AF954" s="120"/>
      <c r="AG954" s="120"/>
    </row>
    <row r="955" spans="2:33" ht="15.75" customHeight="1" x14ac:dyDescent="0.25">
      <c r="B955" s="115"/>
      <c r="C955" s="116"/>
      <c r="D955" s="115"/>
      <c r="E955" s="115"/>
      <c r="F955" s="117"/>
      <c r="G955" s="2"/>
      <c r="H955" s="117"/>
      <c r="I955" s="117"/>
      <c r="J955" s="2"/>
      <c r="K955" s="117"/>
      <c r="L955" s="2"/>
      <c r="M955" s="118"/>
      <c r="N955" s="118"/>
      <c r="O955" s="118"/>
      <c r="P955" s="118"/>
      <c r="Q955" s="118"/>
      <c r="R955" s="118"/>
      <c r="S955" s="2"/>
      <c r="T955" s="2"/>
      <c r="U955" s="2"/>
      <c r="V955" s="2"/>
      <c r="W955" s="2"/>
      <c r="X955" s="2"/>
      <c r="Y955" s="2"/>
      <c r="Z955" s="2"/>
      <c r="AA955" s="2"/>
      <c r="AB955" s="2"/>
      <c r="AD955" s="120"/>
      <c r="AE955" s="120"/>
      <c r="AF955" s="120"/>
      <c r="AG955" s="120"/>
    </row>
    <row r="956" spans="2:33" ht="15.75" customHeight="1" x14ac:dyDescent="0.25">
      <c r="B956" s="115"/>
      <c r="C956" s="116"/>
      <c r="D956" s="115"/>
      <c r="E956" s="115"/>
      <c r="F956" s="117"/>
      <c r="G956" s="2"/>
      <c r="H956" s="117"/>
      <c r="I956" s="117"/>
      <c r="J956" s="2"/>
      <c r="K956" s="117"/>
      <c r="L956" s="2"/>
      <c r="M956" s="118"/>
      <c r="N956" s="118"/>
      <c r="O956" s="118"/>
      <c r="P956" s="118"/>
      <c r="Q956" s="118"/>
      <c r="R956" s="118"/>
      <c r="S956" s="2"/>
      <c r="T956" s="2"/>
      <c r="U956" s="2"/>
      <c r="V956" s="2"/>
      <c r="W956" s="2"/>
      <c r="X956" s="2"/>
      <c r="Y956" s="2"/>
      <c r="Z956" s="2"/>
      <c r="AA956" s="2"/>
      <c r="AB956" s="2"/>
      <c r="AD956" s="120"/>
      <c r="AE956" s="120"/>
      <c r="AF956" s="120"/>
      <c r="AG956" s="120"/>
    </row>
    <row r="957" spans="2:33" ht="15.75" customHeight="1" x14ac:dyDescent="0.25">
      <c r="B957" s="115"/>
      <c r="C957" s="116"/>
      <c r="D957" s="115"/>
      <c r="E957" s="115"/>
      <c r="F957" s="117"/>
      <c r="G957" s="2"/>
      <c r="H957" s="117"/>
      <c r="I957" s="117"/>
      <c r="J957" s="2"/>
      <c r="K957" s="117"/>
      <c r="L957" s="2"/>
      <c r="M957" s="118"/>
      <c r="N957" s="118"/>
      <c r="O957" s="118"/>
      <c r="P957" s="118"/>
      <c r="Q957" s="118"/>
      <c r="R957" s="118"/>
      <c r="S957" s="2"/>
      <c r="T957" s="2"/>
      <c r="U957" s="2"/>
      <c r="V957" s="2"/>
      <c r="W957" s="2"/>
      <c r="X957" s="2"/>
      <c r="Y957" s="2"/>
      <c r="Z957" s="2"/>
      <c r="AA957" s="2"/>
      <c r="AB957" s="2"/>
      <c r="AD957" s="120"/>
      <c r="AE957" s="120"/>
      <c r="AF957" s="120"/>
      <c r="AG957" s="120"/>
    </row>
    <row r="958" spans="2:33" ht="15.75" customHeight="1" x14ac:dyDescent="0.25">
      <c r="B958" s="115"/>
      <c r="C958" s="116"/>
      <c r="D958" s="115"/>
      <c r="E958" s="115"/>
      <c r="F958" s="117"/>
      <c r="G958" s="2"/>
      <c r="H958" s="117"/>
      <c r="I958" s="117"/>
      <c r="J958" s="2"/>
      <c r="K958" s="117"/>
      <c r="L958" s="2"/>
      <c r="M958" s="118"/>
      <c r="N958" s="118"/>
      <c r="O958" s="118"/>
      <c r="P958" s="118"/>
      <c r="Q958" s="118"/>
      <c r="R958" s="118"/>
      <c r="S958" s="2"/>
      <c r="T958" s="2"/>
      <c r="U958" s="2"/>
      <c r="V958" s="2"/>
      <c r="W958" s="2"/>
      <c r="X958" s="2"/>
      <c r="Y958" s="2"/>
      <c r="Z958" s="2"/>
      <c r="AA958" s="2"/>
      <c r="AB958" s="2"/>
      <c r="AD958" s="120"/>
      <c r="AE958" s="120"/>
      <c r="AF958" s="120"/>
      <c r="AG958" s="120"/>
    </row>
    <row r="959" spans="2:33" ht="15.75" customHeight="1" x14ac:dyDescent="0.25">
      <c r="B959" s="115"/>
      <c r="C959" s="116"/>
      <c r="D959" s="115"/>
      <c r="E959" s="115"/>
      <c r="F959" s="117"/>
      <c r="G959" s="2"/>
      <c r="H959" s="117"/>
      <c r="I959" s="117"/>
      <c r="J959" s="2"/>
      <c r="K959" s="117"/>
      <c r="L959" s="2"/>
      <c r="M959" s="118"/>
      <c r="N959" s="118"/>
      <c r="O959" s="118"/>
      <c r="P959" s="118"/>
      <c r="Q959" s="118"/>
      <c r="R959" s="118"/>
      <c r="S959" s="2"/>
      <c r="T959" s="2"/>
      <c r="U959" s="2"/>
      <c r="V959" s="2"/>
      <c r="W959" s="2"/>
      <c r="X959" s="2"/>
      <c r="Y959" s="2"/>
      <c r="Z959" s="2"/>
      <c r="AA959" s="2"/>
      <c r="AB959" s="2"/>
      <c r="AD959" s="120"/>
      <c r="AE959" s="120"/>
      <c r="AF959" s="120"/>
      <c r="AG959" s="120"/>
    </row>
    <row r="960" spans="2:33" ht="15.75" customHeight="1" x14ac:dyDescent="0.25">
      <c r="B960" s="115"/>
      <c r="C960" s="116"/>
      <c r="D960" s="115"/>
      <c r="E960" s="115"/>
      <c r="F960" s="117"/>
      <c r="G960" s="2"/>
      <c r="H960" s="117"/>
      <c r="I960" s="117"/>
      <c r="J960" s="2"/>
      <c r="K960" s="117"/>
      <c r="L960" s="2"/>
      <c r="M960" s="118"/>
      <c r="N960" s="118"/>
      <c r="O960" s="118"/>
      <c r="P960" s="118"/>
      <c r="Q960" s="118"/>
      <c r="R960" s="118"/>
      <c r="S960" s="2"/>
      <c r="T960" s="2"/>
      <c r="U960" s="2"/>
      <c r="V960" s="2"/>
      <c r="W960" s="2"/>
      <c r="X960" s="2"/>
      <c r="Y960" s="2"/>
      <c r="Z960" s="2"/>
      <c r="AA960" s="2"/>
      <c r="AB960" s="2"/>
      <c r="AD960" s="120"/>
      <c r="AE960" s="120"/>
      <c r="AF960" s="120"/>
      <c r="AG960" s="120"/>
    </row>
    <row r="961" spans="2:33" ht="15.75" customHeight="1" x14ac:dyDescent="0.25">
      <c r="B961" s="115"/>
      <c r="C961" s="116"/>
      <c r="D961" s="115"/>
      <c r="E961" s="115"/>
      <c r="F961" s="117"/>
      <c r="G961" s="2"/>
      <c r="H961" s="117"/>
      <c r="I961" s="117"/>
      <c r="J961" s="2"/>
      <c r="K961" s="117"/>
      <c r="L961" s="2"/>
      <c r="M961" s="118"/>
      <c r="N961" s="118"/>
      <c r="O961" s="118"/>
      <c r="P961" s="118"/>
      <c r="Q961" s="118"/>
      <c r="R961" s="118"/>
      <c r="S961" s="2"/>
      <c r="T961" s="2"/>
      <c r="U961" s="2"/>
      <c r="V961" s="2"/>
      <c r="W961" s="2"/>
      <c r="X961" s="2"/>
      <c r="Y961" s="2"/>
      <c r="Z961" s="2"/>
      <c r="AA961" s="2"/>
      <c r="AB961" s="2"/>
      <c r="AD961" s="120"/>
      <c r="AE961" s="120"/>
      <c r="AF961" s="120"/>
      <c r="AG961" s="120"/>
    </row>
    <row r="962" spans="2:33" ht="15.75" customHeight="1" x14ac:dyDescent="0.25">
      <c r="B962" s="115"/>
      <c r="C962" s="116"/>
      <c r="D962" s="115"/>
      <c r="E962" s="115"/>
      <c r="F962" s="117"/>
      <c r="G962" s="2"/>
      <c r="H962" s="117"/>
      <c r="I962" s="117"/>
      <c r="J962" s="2"/>
      <c r="K962" s="117"/>
      <c r="L962" s="2"/>
      <c r="M962" s="118"/>
      <c r="N962" s="118"/>
      <c r="O962" s="118"/>
      <c r="P962" s="118"/>
      <c r="Q962" s="118"/>
      <c r="R962" s="118"/>
      <c r="S962" s="2"/>
      <c r="T962" s="2"/>
      <c r="U962" s="2"/>
      <c r="V962" s="2"/>
      <c r="W962" s="2"/>
      <c r="X962" s="2"/>
      <c r="Y962" s="2"/>
      <c r="Z962" s="2"/>
      <c r="AA962" s="2"/>
      <c r="AB962" s="2"/>
      <c r="AD962" s="120"/>
      <c r="AE962" s="120"/>
      <c r="AF962" s="120"/>
      <c r="AG962" s="120"/>
    </row>
    <row r="963" spans="2:33" ht="15.75" customHeight="1" x14ac:dyDescent="0.25">
      <c r="B963" s="115"/>
      <c r="C963" s="116"/>
      <c r="D963" s="115"/>
      <c r="E963" s="115"/>
      <c r="F963" s="117"/>
      <c r="G963" s="2"/>
      <c r="H963" s="117"/>
      <c r="I963" s="117"/>
      <c r="J963" s="2"/>
      <c r="K963" s="117"/>
      <c r="L963" s="2"/>
      <c r="M963" s="118"/>
      <c r="N963" s="118"/>
      <c r="O963" s="118"/>
      <c r="P963" s="118"/>
      <c r="Q963" s="118"/>
      <c r="R963" s="118"/>
      <c r="S963" s="2"/>
      <c r="T963" s="2"/>
      <c r="U963" s="2"/>
      <c r="V963" s="2"/>
      <c r="W963" s="2"/>
      <c r="X963" s="2"/>
      <c r="Y963" s="2"/>
      <c r="Z963" s="2"/>
      <c r="AA963" s="2"/>
      <c r="AB963" s="2"/>
      <c r="AD963" s="120"/>
      <c r="AE963" s="120"/>
      <c r="AF963" s="120"/>
      <c r="AG963" s="120"/>
    </row>
    <row r="964" spans="2:33" ht="15.75" customHeight="1" x14ac:dyDescent="0.25">
      <c r="B964" s="115"/>
      <c r="C964" s="116"/>
      <c r="D964" s="115"/>
      <c r="E964" s="115"/>
      <c r="F964" s="117"/>
      <c r="G964" s="2"/>
      <c r="H964" s="117"/>
      <c r="I964" s="117"/>
      <c r="J964" s="2"/>
      <c r="K964" s="117"/>
      <c r="L964" s="2"/>
      <c r="M964" s="118"/>
      <c r="N964" s="118"/>
      <c r="O964" s="118"/>
      <c r="P964" s="118"/>
      <c r="Q964" s="118"/>
      <c r="R964" s="118"/>
      <c r="S964" s="2"/>
      <c r="T964" s="2"/>
      <c r="U964" s="2"/>
      <c r="V964" s="2"/>
      <c r="W964" s="2"/>
      <c r="X964" s="2"/>
      <c r="Y964" s="2"/>
      <c r="Z964" s="2"/>
      <c r="AA964" s="2"/>
      <c r="AB964" s="2"/>
      <c r="AD964" s="120"/>
      <c r="AE964" s="120"/>
      <c r="AF964" s="120"/>
      <c r="AG964" s="120"/>
    </row>
    <row r="965" spans="2:33" ht="15.75" customHeight="1" x14ac:dyDescent="0.25">
      <c r="B965" s="115"/>
      <c r="C965" s="116"/>
      <c r="D965" s="115"/>
      <c r="E965" s="115"/>
      <c r="F965" s="117"/>
      <c r="G965" s="2"/>
      <c r="H965" s="117"/>
      <c r="I965" s="117"/>
      <c r="J965" s="2"/>
      <c r="K965" s="117"/>
      <c r="L965" s="2"/>
      <c r="M965" s="118"/>
      <c r="N965" s="118"/>
      <c r="O965" s="118"/>
      <c r="P965" s="118"/>
      <c r="Q965" s="118"/>
      <c r="R965" s="118"/>
      <c r="S965" s="2"/>
      <c r="T965" s="2"/>
      <c r="U965" s="2"/>
      <c r="V965" s="2"/>
      <c r="W965" s="2"/>
      <c r="X965" s="2"/>
      <c r="Y965" s="2"/>
      <c r="Z965" s="2"/>
      <c r="AA965" s="2"/>
      <c r="AB965" s="2"/>
      <c r="AD965" s="120"/>
      <c r="AE965" s="120"/>
      <c r="AF965" s="120"/>
      <c r="AG965" s="120"/>
    </row>
    <row r="966" spans="2:33" ht="15.75" customHeight="1" x14ac:dyDescent="0.25">
      <c r="B966" s="115"/>
      <c r="C966" s="116"/>
      <c r="D966" s="115"/>
      <c r="E966" s="115"/>
      <c r="F966" s="117"/>
      <c r="G966" s="2"/>
      <c r="H966" s="117"/>
      <c r="I966" s="117"/>
      <c r="J966" s="2"/>
      <c r="K966" s="117"/>
      <c r="L966" s="2"/>
      <c r="M966" s="118"/>
      <c r="N966" s="118"/>
      <c r="O966" s="118"/>
      <c r="P966" s="118"/>
      <c r="Q966" s="118"/>
      <c r="R966" s="118"/>
      <c r="S966" s="2"/>
      <c r="T966" s="2"/>
      <c r="U966" s="2"/>
      <c r="V966" s="2"/>
      <c r="W966" s="2"/>
      <c r="X966" s="2"/>
      <c r="Y966" s="2"/>
      <c r="Z966" s="2"/>
      <c r="AA966" s="2"/>
      <c r="AB966" s="2"/>
      <c r="AD966" s="120"/>
      <c r="AE966" s="120"/>
      <c r="AF966" s="120"/>
      <c r="AG966" s="120"/>
    </row>
    <row r="967" spans="2:33" ht="15.75" customHeight="1" x14ac:dyDescent="0.25">
      <c r="B967" s="115"/>
      <c r="C967" s="116"/>
      <c r="D967" s="115"/>
      <c r="E967" s="115"/>
      <c r="F967" s="117"/>
      <c r="G967" s="2"/>
      <c r="H967" s="117"/>
      <c r="I967" s="117"/>
      <c r="J967" s="2"/>
      <c r="K967" s="117"/>
      <c r="L967" s="2"/>
      <c r="M967" s="118"/>
      <c r="N967" s="118"/>
      <c r="O967" s="118"/>
      <c r="P967" s="118"/>
      <c r="Q967" s="118"/>
      <c r="R967" s="118"/>
      <c r="S967" s="2"/>
      <c r="T967" s="2"/>
      <c r="U967" s="2"/>
      <c r="V967" s="2"/>
      <c r="W967" s="2"/>
      <c r="X967" s="2"/>
      <c r="Y967" s="2"/>
      <c r="Z967" s="2"/>
      <c r="AA967" s="2"/>
      <c r="AB967" s="2"/>
      <c r="AD967" s="120"/>
      <c r="AE967" s="120"/>
      <c r="AF967" s="120"/>
      <c r="AG967" s="120"/>
    </row>
    <row r="968" spans="2:33" ht="15.75" customHeight="1" x14ac:dyDescent="0.25">
      <c r="B968" s="115"/>
      <c r="C968" s="116"/>
      <c r="D968" s="115"/>
      <c r="E968" s="115"/>
      <c r="F968" s="117"/>
      <c r="G968" s="2"/>
      <c r="H968" s="117"/>
      <c r="I968" s="117"/>
      <c r="J968" s="2"/>
      <c r="K968" s="117"/>
      <c r="L968" s="2"/>
      <c r="M968" s="118"/>
      <c r="N968" s="118"/>
      <c r="O968" s="118"/>
      <c r="P968" s="118"/>
      <c r="Q968" s="118"/>
      <c r="R968" s="118"/>
      <c r="S968" s="2"/>
      <c r="T968" s="2"/>
      <c r="U968" s="2"/>
      <c r="V968" s="2"/>
      <c r="W968" s="2"/>
      <c r="X968" s="2"/>
      <c r="Y968" s="2"/>
      <c r="Z968" s="2"/>
      <c r="AA968" s="2"/>
      <c r="AB968" s="2"/>
      <c r="AD968" s="120"/>
      <c r="AE968" s="120"/>
      <c r="AF968" s="120"/>
      <c r="AG968" s="120"/>
    </row>
    <row r="969" spans="2:33" ht="15.75" customHeight="1" x14ac:dyDescent="0.25">
      <c r="B969" s="115"/>
      <c r="C969" s="116"/>
      <c r="D969" s="115"/>
      <c r="E969" s="115"/>
      <c r="F969" s="117"/>
      <c r="G969" s="2"/>
      <c r="H969" s="117"/>
      <c r="I969" s="117"/>
      <c r="J969" s="2"/>
      <c r="K969" s="117"/>
      <c r="L969" s="2"/>
      <c r="M969" s="118"/>
      <c r="N969" s="118"/>
      <c r="O969" s="118"/>
      <c r="P969" s="118"/>
      <c r="Q969" s="118"/>
      <c r="R969" s="118"/>
      <c r="S969" s="2"/>
      <c r="T969" s="2"/>
      <c r="U969" s="2"/>
      <c r="V969" s="2"/>
      <c r="W969" s="2"/>
      <c r="X969" s="2"/>
      <c r="Y969" s="2"/>
      <c r="Z969" s="2"/>
      <c r="AA969" s="2"/>
      <c r="AB969" s="2"/>
      <c r="AD969" s="120"/>
      <c r="AE969" s="120"/>
      <c r="AF969" s="120"/>
      <c r="AG969" s="120"/>
    </row>
    <row r="970" spans="2:33" ht="15.75" customHeight="1" x14ac:dyDescent="0.25">
      <c r="B970" s="115"/>
      <c r="C970" s="116"/>
      <c r="D970" s="115"/>
      <c r="E970" s="115"/>
      <c r="F970" s="117"/>
      <c r="G970" s="2"/>
      <c r="H970" s="117"/>
      <c r="I970" s="117"/>
      <c r="J970" s="2"/>
      <c r="K970" s="117"/>
      <c r="L970" s="2"/>
      <c r="M970" s="118"/>
      <c r="N970" s="118"/>
      <c r="O970" s="118"/>
      <c r="P970" s="118"/>
      <c r="Q970" s="118"/>
      <c r="R970" s="118"/>
      <c r="S970" s="2"/>
      <c r="T970" s="2"/>
      <c r="U970" s="2"/>
      <c r="V970" s="2"/>
      <c r="W970" s="2"/>
      <c r="X970" s="2"/>
      <c r="Y970" s="2"/>
      <c r="Z970" s="2"/>
      <c r="AA970" s="2"/>
      <c r="AB970" s="2"/>
      <c r="AD970" s="120"/>
      <c r="AE970" s="120"/>
      <c r="AF970" s="120"/>
      <c r="AG970" s="120"/>
    </row>
    <row r="971" spans="2:33" ht="15.75" customHeight="1" x14ac:dyDescent="0.25">
      <c r="B971" s="115"/>
      <c r="C971" s="116"/>
      <c r="D971" s="115"/>
      <c r="E971" s="115"/>
      <c r="F971" s="117"/>
      <c r="G971" s="2"/>
      <c r="H971" s="117"/>
      <c r="I971" s="117"/>
      <c r="J971" s="2"/>
      <c r="K971" s="117"/>
      <c r="L971" s="2"/>
      <c r="M971" s="118"/>
      <c r="N971" s="118"/>
      <c r="O971" s="118"/>
      <c r="P971" s="118"/>
      <c r="Q971" s="118"/>
      <c r="R971" s="118"/>
      <c r="S971" s="2"/>
      <c r="T971" s="2"/>
      <c r="U971" s="2"/>
      <c r="V971" s="2"/>
      <c r="W971" s="2"/>
      <c r="X971" s="2"/>
      <c r="Y971" s="2"/>
      <c r="Z971" s="2"/>
      <c r="AA971" s="2"/>
      <c r="AB971" s="2"/>
      <c r="AD971" s="120"/>
      <c r="AE971" s="120"/>
      <c r="AF971" s="120"/>
      <c r="AG971" s="120"/>
    </row>
    <row r="972" spans="2:33" ht="15.75" customHeight="1" x14ac:dyDescent="0.25">
      <c r="B972" s="115"/>
      <c r="C972" s="116"/>
      <c r="D972" s="115"/>
      <c r="E972" s="115"/>
      <c r="F972" s="117"/>
      <c r="G972" s="2"/>
      <c r="H972" s="117"/>
      <c r="I972" s="117"/>
      <c r="J972" s="2"/>
      <c r="K972" s="117"/>
      <c r="L972" s="2"/>
      <c r="M972" s="118"/>
      <c r="N972" s="118"/>
      <c r="O972" s="118"/>
      <c r="P972" s="118"/>
      <c r="Q972" s="118"/>
      <c r="R972" s="118"/>
      <c r="S972" s="2"/>
      <c r="T972" s="2"/>
      <c r="U972" s="2"/>
      <c r="V972" s="2"/>
      <c r="W972" s="2"/>
      <c r="X972" s="2"/>
      <c r="Y972" s="2"/>
      <c r="Z972" s="2"/>
      <c r="AA972" s="2"/>
      <c r="AB972" s="2"/>
      <c r="AD972" s="120"/>
      <c r="AE972" s="120"/>
      <c r="AF972" s="120"/>
      <c r="AG972" s="120"/>
    </row>
    <row r="973" spans="2:33" ht="15.75" customHeight="1" x14ac:dyDescent="0.25">
      <c r="B973" s="115"/>
      <c r="C973" s="116"/>
      <c r="D973" s="115"/>
      <c r="E973" s="115"/>
      <c r="F973" s="117"/>
      <c r="G973" s="2"/>
      <c r="H973" s="117"/>
      <c r="I973" s="117"/>
      <c r="J973" s="2"/>
      <c r="K973" s="117"/>
      <c r="L973" s="2"/>
      <c r="M973" s="118"/>
      <c r="N973" s="118"/>
      <c r="O973" s="118"/>
      <c r="P973" s="118"/>
      <c r="Q973" s="118"/>
      <c r="R973" s="118"/>
      <c r="S973" s="2"/>
      <c r="T973" s="2"/>
      <c r="U973" s="2"/>
      <c r="V973" s="2"/>
      <c r="W973" s="2"/>
      <c r="X973" s="2"/>
      <c r="Y973" s="2"/>
      <c r="Z973" s="2"/>
      <c r="AA973" s="2"/>
      <c r="AB973" s="2"/>
      <c r="AD973" s="120"/>
      <c r="AE973" s="120"/>
      <c r="AF973" s="120"/>
      <c r="AG973" s="120"/>
    </row>
    <row r="974" spans="2:33" ht="15.75" customHeight="1" x14ac:dyDescent="0.25">
      <c r="B974" s="115"/>
      <c r="C974" s="116"/>
      <c r="D974" s="115"/>
      <c r="E974" s="115"/>
      <c r="F974" s="117"/>
      <c r="G974" s="2"/>
      <c r="H974" s="117"/>
      <c r="I974" s="117"/>
      <c r="J974" s="2"/>
      <c r="K974" s="117"/>
      <c r="L974" s="2"/>
      <c r="M974" s="118"/>
      <c r="N974" s="118"/>
      <c r="O974" s="118"/>
      <c r="P974" s="118"/>
      <c r="Q974" s="118"/>
      <c r="R974" s="118"/>
      <c r="S974" s="2"/>
      <c r="T974" s="2"/>
      <c r="U974" s="2"/>
      <c r="V974" s="2"/>
      <c r="W974" s="2"/>
      <c r="X974" s="2"/>
      <c r="Y974" s="2"/>
      <c r="Z974" s="2"/>
      <c r="AA974" s="2"/>
      <c r="AB974" s="2"/>
      <c r="AD974" s="120"/>
      <c r="AE974" s="120"/>
      <c r="AF974" s="120"/>
      <c r="AG974" s="120"/>
    </row>
    <row r="975" spans="2:33" ht="15.75" customHeight="1" x14ac:dyDescent="0.25">
      <c r="B975" s="115"/>
      <c r="C975" s="116"/>
      <c r="D975" s="115"/>
      <c r="E975" s="115"/>
      <c r="F975" s="117"/>
      <c r="G975" s="2"/>
      <c r="H975" s="117"/>
      <c r="I975" s="117"/>
      <c r="J975" s="2"/>
      <c r="K975" s="117"/>
      <c r="L975" s="2"/>
      <c r="M975" s="118"/>
      <c r="N975" s="118"/>
      <c r="O975" s="118"/>
      <c r="P975" s="118"/>
      <c r="Q975" s="118"/>
      <c r="R975" s="118"/>
      <c r="S975" s="2"/>
      <c r="T975" s="2"/>
      <c r="U975" s="2"/>
      <c r="V975" s="2"/>
      <c r="W975" s="2"/>
      <c r="X975" s="2"/>
      <c r="Y975" s="2"/>
      <c r="Z975" s="2"/>
      <c r="AA975" s="2"/>
      <c r="AB975" s="2"/>
      <c r="AD975" s="120"/>
      <c r="AE975" s="120"/>
      <c r="AF975" s="120"/>
      <c r="AG975" s="120"/>
    </row>
    <row r="976" spans="2:33" ht="15.75" customHeight="1" x14ac:dyDescent="0.25">
      <c r="B976" s="115"/>
      <c r="C976" s="116"/>
      <c r="D976" s="115"/>
      <c r="E976" s="115"/>
      <c r="F976" s="117"/>
      <c r="G976" s="2"/>
      <c r="H976" s="117"/>
      <c r="I976" s="117"/>
      <c r="J976" s="2"/>
      <c r="K976" s="117"/>
      <c r="L976" s="2"/>
      <c r="M976" s="118"/>
      <c r="N976" s="118"/>
      <c r="O976" s="118"/>
      <c r="P976" s="118"/>
      <c r="Q976" s="118"/>
      <c r="R976" s="118"/>
      <c r="S976" s="2"/>
      <c r="T976" s="2"/>
      <c r="U976" s="2"/>
      <c r="V976" s="2"/>
      <c r="W976" s="2"/>
      <c r="X976" s="2"/>
      <c r="Y976" s="2"/>
      <c r="Z976" s="2"/>
      <c r="AA976" s="2"/>
      <c r="AB976" s="2"/>
      <c r="AD976" s="120"/>
      <c r="AE976" s="120"/>
      <c r="AF976" s="120"/>
      <c r="AG976" s="120"/>
    </row>
    <row r="977" spans="2:33" ht="15.75" customHeight="1" x14ac:dyDescent="0.25">
      <c r="B977" s="115"/>
      <c r="C977" s="116"/>
      <c r="D977" s="115"/>
      <c r="E977" s="115"/>
      <c r="F977" s="117"/>
      <c r="G977" s="2"/>
      <c r="H977" s="117"/>
      <c r="I977" s="117"/>
      <c r="J977" s="2"/>
      <c r="K977" s="117"/>
      <c r="L977" s="2"/>
      <c r="M977" s="118"/>
      <c r="N977" s="118"/>
      <c r="O977" s="118"/>
      <c r="P977" s="118"/>
      <c r="Q977" s="118"/>
      <c r="R977" s="118"/>
      <c r="S977" s="2"/>
      <c r="T977" s="2"/>
      <c r="U977" s="2"/>
      <c r="V977" s="2"/>
      <c r="W977" s="2"/>
      <c r="X977" s="2"/>
      <c r="Y977" s="2"/>
      <c r="Z977" s="2"/>
      <c r="AA977" s="2"/>
      <c r="AB977" s="2"/>
      <c r="AD977" s="120"/>
      <c r="AE977" s="120"/>
      <c r="AF977" s="120"/>
      <c r="AG977" s="120"/>
    </row>
    <row r="978" spans="2:33" ht="15.75" customHeight="1" x14ac:dyDescent="0.25">
      <c r="B978" s="115"/>
      <c r="C978" s="116"/>
      <c r="D978" s="115"/>
      <c r="E978" s="115"/>
      <c r="F978" s="117"/>
      <c r="G978" s="2"/>
      <c r="H978" s="117"/>
      <c r="I978" s="117"/>
      <c r="J978" s="2"/>
      <c r="K978" s="117"/>
      <c r="L978" s="2"/>
      <c r="M978" s="118"/>
      <c r="N978" s="118"/>
      <c r="O978" s="118"/>
      <c r="P978" s="118"/>
      <c r="Q978" s="118"/>
      <c r="R978" s="118"/>
      <c r="S978" s="2"/>
      <c r="T978" s="2"/>
      <c r="U978" s="2"/>
      <c r="V978" s="2"/>
      <c r="W978" s="2"/>
      <c r="X978" s="2"/>
      <c r="Y978" s="2"/>
      <c r="Z978" s="2"/>
      <c r="AA978" s="2"/>
      <c r="AB978" s="2"/>
      <c r="AD978" s="120"/>
      <c r="AE978" s="120"/>
      <c r="AF978" s="120"/>
      <c r="AG978" s="120"/>
    </row>
    <row r="979" spans="2:33" ht="15.75" customHeight="1" x14ac:dyDescent="0.25">
      <c r="B979" s="115"/>
      <c r="C979" s="116"/>
      <c r="D979" s="115"/>
      <c r="E979" s="115"/>
      <c r="F979" s="117"/>
      <c r="G979" s="2"/>
      <c r="H979" s="117"/>
      <c r="I979" s="117"/>
      <c r="J979" s="2"/>
      <c r="K979" s="117"/>
      <c r="L979" s="2"/>
      <c r="M979" s="118"/>
      <c r="N979" s="118"/>
      <c r="O979" s="118"/>
      <c r="P979" s="118"/>
      <c r="Q979" s="118"/>
      <c r="R979" s="118"/>
      <c r="S979" s="2"/>
      <c r="T979" s="2"/>
      <c r="U979" s="2"/>
      <c r="V979" s="2"/>
      <c r="W979" s="2"/>
      <c r="X979" s="2"/>
      <c r="Y979" s="2"/>
      <c r="Z979" s="2"/>
      <c r="AA979" s="2"/>
      <c r="AB979" s="2"/>
      <c r="AD979" s="120"/>
      <c r="AE979" s="120"/>
      <c r="AF979" s="120"/>
      <c r="AG979" s="120"/>
    </row>
    <row r="980" spans="2:33" ht="15.75" customHeight="1" x14ac:dyDescent="0.25">
      <c r="B980" s="115"/>
      <c r="C980" s="116"/>
      <c r="D980" s="115"/>
      <c r="E980" s="115"/>
      <c r="F980" s="117"/>
      <c r="G980" s="2"/>
      <c r="H980" s="117"/>
      <c r="I980" s="117"/>
      <c r="J980" s="2"/>
      <c r="K980" s="117"/>
      <c r="L980" s="2"/>
      <c r="M980" s="118"/>
      <c r="N980" s="118"/>
      <c r="O980" s="118"/>
      <c r="P980" s="118"/>
      <c r="Q980" s="118"/>
      <c r="R980" s="118"/>
      <c r="S980" s="2"/>
      <c r="T980" s="2"/>
      <c r="U980" s="2"/>
      <c r="V980" s="2"/>
      <c r="W980" s="2"/>
      <c r="X980" s="2"/>
      <c r="Y980" s="2"/>
      <c r="Z980" s="2"/>
      <c r="AA980" s="2"/>
      <c r="AB980" s="2"/>
      <c r="AD980" s="120"/>
      <c r="AE980" s="120"/>
      <c r="AF980" s="120"/>
      <c r="AG980" s="120"/>
    </row>
    <row r="981" spans="2:33" ht="15.75" customHeight="1" x14ac:dyDescent="0.25">
      <c r="B981" s="115"/>
      <c r="C981" s="116"/>
      <c r="D981" s="115"/>
      <c r="E981" s="115"/>
      <c r="F981" s="117"/>
      <c r="G981" s="2"/>
      <c r="H981" s="117"/>
      <c r="I981" s="117"/>
      <c r="J981" s="2"/>
      <c r="K981" s="117"/>
      <c r="L981" s="2"/>
      <c r="M981" s="118"/>
      <c r="N981" s="118"/>
      <c r="O981" s="118"/>
      <c r="P981" s="118"/>
      <c r="Q981" s="118"/>
      <c r="R981" s="118"/>
      <c r="S981" s="2"/>
      <c r="T981" s="2"/>
      <c r="U981" s="2"/>
      <c r="V981" s="2"/>
      <c r="W981" s="2"/>
      <c r="X981" s="2"/>
      <c r="Y981" s="2"/>
      <c r="Z981" s="2"/>
      <c r="AA981" s="2"/>
      <c r="AB981" s="2"/>
      <c r="AD981" s="120"/>
      <c r="AE981" s="120"/>
      <c r="AF981" s="120"/>
      <c r="AG981" s="120"/>
    </row>
    <row r="982" spans="2:33" ht="15.75" customHeight="1" x14ac:dyDescent="0.25">
      <c r="B982" s="115"/>
      <c r="C982" s="116"/>
      <c r="D982" s="115"/>
      <c r="E982" s="115"/>
      <c r="F982" s="117"/>
      <c r="G982" s="2"/>
      <c r="H982" s="117"/>
      <c r="I982" s="117"/>
      <c r="J982" s="2"/>
      <c r="K982" s="117"/>
      <c r="L982" s="2"/>
      <c r="M982" s="118"/>
      <c r="N982" s="118"/>
      <c r="O982" s="118"/>
      <c r="P982" s="118"/>
      <c r="Q982" s="118"/>
      <c r="R982" s="118"/>
      <c r="S982" s="2"/>
      <c r="T982" s="2"/>
      <c r="U982" s="2"/>
      <c r="V982" s="2"/>
      <c r="W982" s="2"/>
      <c r="X982" s="2"/>
      <c r="Y982" s="2"/>
      <c r="Z982" s="2"/>
      <c r="AA982" s="2"/>
      <c r="AB982" s="2"/>
      <c r="AD982" s="120"/>
      <c r="AE982" s="120"/>
      <c r="AF982" s="120"/>
      <c r="AG982" s="120"/>
    </row>
    <row r="983" spans="2:33" ht="15.75" customHeight="1" x14ac:dyDescent="0.25">
      <c r="B983" s="115"/>
      <c r="C983" s="116"/>
      <c r="D983" s="115"/>
      <c r="E983" s="115"/>
      <c r="F983" s="117"/>
      <c r="G983" s="2"/>
      <c r="H983" s="117"/>
      <c r="I983" s="117"/>
      <c r="J983" s="2"/>
      <c r="K983" s="117"/>
      <c r="L983" s="2"/>
      <c r="M983" s="118"/>
      <c r="N983" s="118"/>
      <c r="O983" s="118"/>
      <c r="P983" s="118"/>
      <c r="Q983" s="118"/>
      <c r="R983" s="118"/>
      <c r="S983" s="2"/>
      <c r="T983" s="2"/>
      <c r="U983" s="2"/>
      <c r="V983" s="2"/>
      <c r="W983" s="2"/>
      <c r="X983" s="2"/>
      <c r="Y983" s="2"/>
      <c r="Z983" s="2"/>
      <c r="AA983" s="2"/>
      <c r="AB983" s="2"/>
      <c r="AD983" s="120"/>
      <c r="AE983" s="120"/>
      <c r="AF983" s="120"/>
      <c r="AG983" s="120"/>
    </row>
    <row r="984" spans="2:33" ht="15.75" customHeight="1" x14ac:dyDescent="0.25">
      <c r="B984" s="115"/>
      <c r="C984" s="116"/>
      <c r="D984" s="115"/>
      <c r="E984" s="115"/>
      <c r="F984" s="117"/>
      <c r="G984" s="2"/>
      <c r="H984" s="117"/>
      <c r="I984" s="117"/>
      <c r="J984" s="2"/>
      <c r="K984" s="117"/>
      <c r="L984" s="2"/>
      <c r="M984" s="118"/>
      <c r="N984" s="118"/>
      <c r="O984" s="118"/>
      <c r="P984" s="118"/>
      <c r="Q984" s="118"/>
      <c r="R984" s="118"/>
      <c r="S984" s="2"/>
      <c r="T984" s="2"/>
      <c r="U984" s="2"/>
      <c r="V984" s="2"/>
      <c r="W984" s="2"/>
      <c r="X984" s="2"/>
      <c r="Y984" s="2"/>
      <c r="Z984" s="2"/>
      <c r="AA984" s="2"/>
      <c r="AB984" s="2"/>
      <c r="AD984" s="120"/>
      <c r="AE984" s="120"/>
      <c r="AF984" s="120"/>
      <c r="AG984" s="120"/>
    </row>
    <row r="985" spans="2:33" ht="15.75" customHeight="1" x14ac:dyDescent="0.25">
      <c r="B985" s="115"/>
      <c r="C985" s="116"/>
      <c r="D985" s="115"/>
      <c r="E985" s="115"/>
      <c r="F985" s="117"/>
      <c r="G985" s="2"/>
      <c r="H985" s="117"/>
      <c r="I985" s="117"/>
      <c r="J985" s="2"/>
      <c r="K985" s="117"/>
      <c r="L985" s="2"/>
      <c r="M985" s="118"/>
      <c r="N985" s="118"/>
      <c r="O985" s="118"/>
      <c r="P985" s="118"/>
      <c r="Q985" s="118"/>
      <c r="R985" s="118"/>
      <c r="S985" s="2"/>
      <c r="T985" s="2"/>
      <c r="U985" s="2"/>
      <c r="V985" s="2"/>
      <c r="W985" s="2"/>
      <c r="X985" s="2"/>
      <c r="Y985" s="2"/>
      <c r="Z985" s="2"/>
      <c r="AA985" s="2"/>
      <c r="AB985" s="2"/>
      <c r="AD985" s="120"/>
      <c r="AE985" s="120"/>
      <c r="AF985" s="120"/>
      <c r="AG985" s="120"/>
    </row>
    <row r="986" spans="2:33" ht="15.75" customHeight="1" x14ac:dyDescent="0.25">
      <c r="B986" s="115"/>
      <c r="C986" s="116"/>
      <c r="D986" s="115"/>
      <c r="E986" s="115"/>
      <c r="F986" s="117"/>
      <c r="G986" s="2"/>
      <c r="H986" s="117"/>
      <c r="I986" s="117"/>
      <c r="J986" s="2"/>
      <c r="K986" s="117"/>
      <c r="L986" s="2"/>
      <c r="M986" s="118"/>
      <c r="N986" s="118"/>
      <c r="O986" s="118"/>
      <c r="P986" s="118"/>
      <c r="Q986" s="118"/>
      <c r="R986" s="118"/>
      <c r="S986" s="2"/>
      <c r="T986" s="2"/>
      <c r="U986" s="2"/>
      <c r="V986" s="2"/>
      <c r="W986" s="2"/>
      <c r="X986" s="2"/>
      <c r="Y986" s="2"/>
      <c r="Z986" s="2"/>
      <c r="AA986" s="2"/>
      <c r="AB986" s="2"/>
      <c r="AD986" s="120"/>
      <c r="AE986" s="120"/>
      <c r="AF986" s="120"/>
      <c r="AG986" s="120"/>
    </row>
    <row r="987" spans="2:33" ht="15.75" customHeight="1" x14ac:dyDescent="0.25">
      <c r="B987" s="115"/>
      <c r="C987" s="116"/>
      <c r="D987" s="115"/>
      <c r="E987" s="115"/>
      <c r="F987" s="117"/>
      <c r="G987" s="2"/>
      <c r="H987" s="117"/>
      <c r="I987" s="117"/>
      <c r="J987" s="2"/>
      <c r="K987" s="117"/>
      <c r="L987" s="2"/>
      <c r="M987" s="118"/>
      <c r="N987" s="118"/>
      <c r="O987" s="118"/>
      <c r="P987" s="118"/>
      <c r="Q987" s="118"/>
      <c r="R987" s="118"/>
      <c r="S987" s="2"/>
      <c r="T987" s="2"/>
      <c r="U987" s="2"/>
      <c r="V987" s="2"/>
      <c r="W987" s="2"/>
      <c r="X987" s="2"/>
      <c r="Y987" s="2"/>
      <c r="Z987" s="2"/>
      <c r="AA987" s="2"/>
      <c r="AB987" s="2"/>
      <c r="AD987" s="120"/>
      <c r="AE987" s="120"/>
      <c r="AF987" s="120"/>
      <c r="AG987" s="120"/>
    </row>
    <row r="988" spans="2:33" ht="15.75" customHeight="1" x14ac:dyDescent="0.25">
      <c r="B988" s="115"/>
      <c r="C988" s="116"/>
      <c r="D988" s="115"/>
      <c r="E988" s="115"/>
      <c r="F988" s="117"/>
      <c r="G988" s="2"/>
      <c r="H988" s="117"/>
      <c r="I988" s="117"/>
      <c r="J988" s="2"/>
      <c r="K988" s="117"/>
      <c r="L988" s="2"/>
      <c r="M988" s="118"/>
      <c r="N988" s="118"/>
      <c r="O988" s="118"/>
      <c r="P988" s="118"/>
      <c r="Q988" s="118"/>
      <c r="R988" s="118"/>
      <c r="S988" s="2"/>
      <c r="T988" s="2"/>
      <c r="U988" s="2"/>
      <c r="V988" s="2"/>
      <c r="W988" s="2"/>
      <c r="X988" s="2"/>
      <c r="Y988" s="2"/>
      <c r="Z988" s="2"/>
      <c r="AA988" s="2"/>
      <c r="AB988" s="2"/>
      <c r="AD988" s="120"/>
      <c r="AE988" s="120"/>
      <c r="AF988" s="120"/>
      <c r="AG988" s="120"/>
    </row>
    <row r="989" spans="2:33" ht="15.75" customHeight="1" x14ac:dyDescent="0.25">
      <c r="B989" s="115"/>
      <c r="C989" s="116"/>
      <c r="D989" s="115"/>
      <c r="E989" s="115"/>
      <c r="F989" s="117"/>
      <c r="G989" s="2"/>
      <c r="H989" s="117"/>
      <c r="I989" s="117"/>
      <c r="J989" s="2"/>
      <c r="K989" s="117"/>
      <c r="L989" s="2"/>
      <c r="M989" s="118"/>
      <c r="N989" s="118"/>
      <c r="O989" s="118"/>
      <c r="P989" s="118"/>
      <c r="Q989" s="118"/>
      <c r="R989" s="118"/>
      <c r="S989" s="2"/>
      <c r="T989" s="2"/>
      <c r="U989" s="2"/>
      <c r="V989" s="2"/>
      <c r="W989" s="2"/>
      <c r="X989" s="2"/>
      <c r="Y989" s="2"/>
      <c r="Z989" s="2"/>
      <c r="AA989" s="2"/>
      <c r="AB989" s="2"/>
      <c r="AD989" s="120"/>
      <c r="AE989" s="120"/>
      <c r="AF989" s="120"/>
      <c r="AG989" s="120"/>
    </row>
    <row r="990" spans="2:33" ht="15.75" customHeight="1" x14ac:dyDescent="0.25">
      <c r="B990" s="115"/>
      <c r="C990" s="116"/>
      <c r="D990" s="115"/>
      <c r="E990" s="115"/>
      <c r="F990" s="117"/>
      <c r="G990" s="2"/>
      <c r="H990" s="117"/>
      <c r="I990" s="117"/>
      <c r="J990" s="2"/>
      <c r="K990" s="117"/>
      <c r="L990" s="2"/>
      <c r="M990" s="118"/>
      <c r="N990" s="118"/>
      <c r="O990" s="118"/>
      <c r="P990" s="118"/>
      <c r="Q990" s="118"/>
      <c r="R990" s="118"/>
      <c r="S990" s="2"/>
      <c r="T990" s="2"/>
      <c r="U990" s="2"/>
      <c r="V990" s="2"/>
      <c r="W990" s="2"/>
      <c r="X990" s="2"/>
      <c r="Y990" s="2"/>
      <c r="Z990" s="2"/>
      <c r="AA990" s="2"/>
      <c r="AB990" s="2"/>
      <c r="AD990" s="120"/>
      <c r="AE990" s="120"/>
      <c r="AF990" s="120"/>
      <c r="AG990" s="120"/>
    </row>
    <row r="991" spans="2:33" ht="15.75" customHeight="1" x14ac:dyDescent="0.25">
      <c r="B991" s="115"/>
      <c r="C991" s="116"/>
      <c r="D991" s="115"/>
      <c r="E991" s="115"/>
      <c r="F991" s="117"/>
      <c r="G991" s="2"/>
      <c r="H991" s="117"/>
      <c r="I991" s="117"/>
      <c r="J991" s="2"/>
      <c r="K991" s="117"/>
      <c r="L991" s="2"/>
      <c r="M991" s="118"/>
      <c r="N991" s="118"/>
      <c r="O991" s="118"/>
      <c r="P991" s="118"/>
      <c r="Q991" s="118"/>
      <c r="R991" s="118"/>
      <c r="S991" s="2"/>
      <c r="T991" s="2"/>
      <c r="U991" s="2"/>
      <c r="V991" s="2"/>
      <c r="W991" s="2"/>
      <c r="X991" s="2"/>
      <c r="Y991" s="2"/>
      <c r="Z991" s="2"/>
      <c r="AA991" s="2"/>
      <c r="AB991" s="2"/>
      <c r="AD991" s="120"/>
      <c r="AE991" s="120"/>
      <c r="AF991" s="120"/>
      <c r="AG991" s="120"/>
    </row>
    <row r="992" spans="2:33" ht="15.75" customHeight="1" x14ac:dyDescent="0.25">
      <c r="B992" s="115"/>
      <c r="C992" s="116"/>
      <c r="D992" s="115"/>
      <c r="E992" s="115"/>
      <c r="F992" s="117"/>
      <c r="G992" s="2"/>
      <c r="H992" s="117"/>
      <c r="I992" s="117"/>
      <c r="J992" s="2"/>
      <c r="K992" s="117"/>
      <c r="L992" s="2"/>
      <c r="M992" s="118"/>
      <c r="N992" s="118"/>
      <c r="O992" s="118"/>
      <c r="P992" s="118"/>
      <c r="Q992" s="118"/>
      <c r="R992" s="118"/>
      <c r="S992" s="2"/>
      <c r="T992" s="2"/>
      <c r="U992" s="2"/>
      <c r="V992" s="2"/>
      <c r="W992" s="2"/>
      <c r="X992" s="2"/>
      <c r="Y992" s="2"/>
      <c r="Z992" s="2"/>
      <c r="AA992" s="2"/>
      <c r="AB992" s="2"/>
      <c r="AD992" s="120"/>
      <c r="AE992" s="120"/>
      <c r="AF992" s="120"/>
      <c r="AG992" s="120"/>
    </row>
    <row r="993" spans="2:33" ht="15.75" customHeight="1" x14ac:dyDescent="0.25">
      <c r="B993" s="115"/>
      <c r="C993" s="116"/>
      <c r="D993" s="115"/>
      <c r="E993" s="115"/>
      <c r="F993" s="117"/>
      <c r="G993" s="2"/>
      <c r="H993" s="117"/>
      <c r="I993" s="117"/>
      <c r="J993" s="2"/>
      <c r="K993" s="117"/>
      <c r="L993" s="2"/>
      <c r="M993" s="118"/>
      <c r="N993" s="118"/>
      <c r="O993" s="118"/>
      <c r="P993" s="118"/>
      <c r="Q993" s="118"/>
      <c r="R993" s="118"/>
      <c r="S993" s="2"/>
      <c r="T993" s="2"/>
      <c r="U993" s="2"/>
      <c r="V993" s="2"/>
      <c r="W993" s="2"/>
      <c r="X993" s="2"/>
      <c r="Y993" s="2"/>
      <c r="Z993" s="2"/>
      <c r="AA993" s="2"/>
      <c r="AB993" s="2"/>
      <c r="AD993" s="120"/>
      <c r="AE993" s="120"/>
      <c r="AF993" s="120"/>
      <c r="AG993" s="120"/>
    </row>
    <row r="994" spans="2:33" ht="15.75" customHeight="1" x14ac:dyDescent="0.25">
      <c r="B994" s="115"/>
      <c r="C994" s="116"/>
      <c r="D994" s="115"/>
      <c r="E994" s="115"/>
      <c r="F994" s="117"/>
      <c r="G994" s="2"/>
      <c r="H994" s="117"/>
      <c r="I994" s="117"/>
      <c r="J994" s="2"/>
      <c r="K994" s="117"/>
      <c r="L994" s="2"/>
      <c r="M994" s="118"/>
      <c r="N994" s="118"/>
      <c r="O994" s="118"/>
      <c r="P994" s="118"/>
      <c r="Q994" s="118"/>
      <c r="R994" s="118"/>
      <c r="S994" s="2"/>
      <c r="T994" s="2"/>
      <c r="U994" s="2"/>
      <c r="V994" s="2"/>
      <c r="W994" s="2"/>
      <c r="X994" s="2"/>
      <c r="Y994" s="2"/>
      <c r="Z994" s="2"/>
      <c r="AA994" s="2"/>
      <c r="AB994" s="2"/>
      <c r="AD994" s="120"/>
      <c r="AE994" s="120"/>
      <c r="AF994" s="120"/>
      <c r="AG994" s="120"/>
    </row>
    <row r="995" spans="2:33" ht="15.75" customHeight="1" x14ac:dyDescent="0.25">
      <c r="B995" s="115"/>
      <c r="C995" s="116"/>
      <c r="D995" s="115"/>
      <c r="E995" s="115"/>
      <c r="F995" s="117"/>
      <c r="G995" s="2"/>
      <c r="H995" s="117"/>
      <c r="I995" s="117"/>
      <c r="J995" s="2"/>
      <c r="K995" s="117"/>
      <c r="L995" s="2"/>
      <c r="M995" s="118"/>
      <c r="N995" s="118"/>
      <c r="O995" s="118"/>
      <c r="P995" s="118"/>
      <c r="Q995" s="118"/>
      <c r="R995" s="118"/>
      <c r="S995" s="2"/>
      <c r="T995" s="2"/>
      <c r="U995" s="2"/>
      <c r="V995" s="2"/>
      <c r="W995" s="2"/>
      <c r="X995" s="2"/>
      <c r="Y995" s="2"/>
      <c r="Z995" s="2"/>
      <c r="AA995" s="2"/>
      <c r="AB995" s="2"/>
      <c r="AD995" s="120"/>
      <c r="AE995" s="120"/>
      <c r="AF995" s="120"/>
      <c r="AG995" s="120"/>
    </row>
    <row r="996" spans="2:33" ht="15.75" customHeight="1" x14ac:dyDescent="0.25">
      <c r="B996" s="115"/>
      <c r="C996" s="116"/>
      <c r="D996" s="115"/>
      <c r="E996" s="115"/>
      <c r="F996" s="117"/>
      <c r="G996" s="2"/>
      <c r="H996" s="117"/>
      <c r="I996" s="117"/>
      <c r="J996" s="2"/>
      <c r="K996" s="117"/>
      <c r="L996" s="2"/>
      <c r="M996" s="118"/>
      <c r="N996" s="118"/>
      <c r="O996" s="118"/>
      <c r="P996" s="118"/>
      <c r="Q996" s="118"/>
      <c r="R996" s="118"/>
      <c r="S996" s="2"/>
      <c r="T996" s="2"/>
      <c r="U996" s="2"/>
      <c r="V996" s="2"/>
      <c r="W996" s="2"/>
      <c r="X996" s="2"/>
      <c r="Y996" s="2"/>
      <c r="Z996" s="2"/>
      <c r="AA996" s="2"/>
      <c r="AB996" s="2"/>
      <c r="AD996" s="120"/>
      <c r="AE996" s="120"/>
      <c r="AF996" s="120"/>
      <c r="AG996" s="120"/>
    </row>
    <row r="997" spans="2:33" ht="15.75" customHeight="1" x14ac:dyDescent="0.25">
      <c r="B997" s="115"/>
      <c r="C997" s="116"/>
      <c r="D997" s="115"/>
      <c r="E997" s="115"/>
      <c r="F997" s="117"/>
      <c r="G997" s="2"/>
      <c r="H997" s="117"/>
      <c r="I997" s="117"/>
      <c r="J997" s="2"/>
      <c r="K997" s="117"/>
      <c r="L997" s="2"/>
      <c r="M997" s="118"/>
      <c r="N997" s="118"/>
      <c r="O997" s="118"/>
      <c r="P997" s="118"/>
      <c r="Q997" s="118"/>
      <c r="R997" s="118"/>
      <c r="S997" s="2"/>
      <c r="T997" s="2"/>
      <c r="U997" s="2"/>
      <c r="V997" s="2"/>
      <c r="W997" s="2"/>
      <c r="X997" s="2"/>
      <c r="Y997" s="2"/>
      <c r="Z997" s="2"/>
      <c r="AA997" s="2"/>
      <c r="AB997" s="2"/>
      <c r="AD997" s="120"/>
      <c r="AE997" s="120"/>
      <c r="AF997" s="120"/>
      <c r="AG997" s="120"/>
    </row>
    <row r="998" spans="2:33" ht="15.75" customHeight="1" x14ac:dyDescent="0.25">
      <c r="B998" s="115"/>
      <c r="C998" s="116"/>
      <c r="D998" s="115"/>
      <c r="E998" s="115"/>
      <c r="F998" s="117"/>
      <c r="G998" s="2"/>
      <c r="H998" s="117"/>
      <c r="I998" s="117"/>
      <c r="J998" s="2"/>
      <c r="K998" s="117"/>
      <c r="L998" s="2"/>
      <c r="M998" s="118"/>
      <c r="N998" s="118"/>
      <c r="O998" s="118"/>
      <c r="P998" s="118"/>
      <c r="Q998" s="118"/>
      <c r="R998" s="118"/>
      <c r="S998" s="2"/>
      <c r="T998" s="2"/>
      <c r="U998" s="2"/>
      <c r="V998" s="2"/>
      <c r="W998" s="2"/>
      <c r="X998" s="2"/>
      <c r="Y998" s="2"/>
      <c r="Z998" s="2"/>
      <c r="AA998" s="2"/>
      <c r="AB998" s="2"/>
      <c r="AD998" s="120"/>
      <c r="AE998" s="120"/>
      <c r="AF998" s="120"/>
      <c r="AG998" s="120"/>
    </row>
    <row r="999" spans="2:33" ht="15.75" customHeight="1" x14ac:dyDescent="0.25">
      <c r="B999" s="115"/>
      <c r="C999" s="116"/>
      <c r="D999" s="115"/>
      <c r="E999" s="115"/>
      <c r="F999" s="117"/>
      <c r="G999" s="2"/>
      <c r="H999" s="117"/>
      <c r="I999" s="117"/>
      <c r="J999" s="2"/>
      <c r="K999" s="117"/>
      <c r="L999" s="2"/>
      <c r="M999" s="118"/>
      <c r="N999" s="118"/>
      <c r="O999" s="118"/>
      <c r="P999" s="118"/>
      <c r="Q999" s="118"/>
      <c r="R999" s="118"/>
      <c r="S999" s="2"/>
      <c r="T999" s="2"/>
      <c r="U999" s="2"/>
      <c r="V999" s="2"/>
      <c r="W999" s="2"/>
      <c r="X999" s="2"/>
      <c r="Y999" s="2"/>
      <c r="Z999" s="2"/>
      <c r="AA999" s="2"/>
      <c r="AB999" s="2"/>
      <c r="AD999" s="120"/>
      <c r="AE999" s="120"/>
      <c r="AF999" s="120"/>
      <c r="AG999" s="120"/>
    </row>
    <row r="1000" spans="2:33" ht="15.75" customHeight="1" x14ac:dyDescent="0.25">
      <c r="B1000" s="115"/>
      <c r="C1000" s="116"/>
      <c r="D1000" s="115"/>
      <c r="E1000" s="115"/>
      <c r="F1000" s="117"/>
      <c r="G1000" s="2"/>
      <c r="H1000" s="117"/>
      <c r="I1000" s="117"/>
      <c r="J1000" s="2"/>
      <c r="K1000" s="117"/>
      <c r="L1000" s="2"/>
      <c r="M1000" s="118"/>
      <c r="N1000" s="118"/>
      <c r="O1000" s="118"/>
      <c r="P1000" s="118"/>
      <c r="Q1000" s="118"/>
      <c r="R1000" s="118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D1000" s="120"/>
      <c r="AE1000" s="120"/>
      <c r="AF1000" s="120"/>
      <c r="AG1000" s="120"/>
    </row>
  </sheetData>
  <autoFilter ref="A7:AG83"/>
  <mergeCells count="15">
    <mergeCell ref="U4:AA4"/>
    <mergeCell ref="Y5:AA5"/>
    <mergeCell ref="AD4:AG4"/>
    <mergeCell ref="B5:B6"/>
    <mergeCell ref="C5:C6"/>
    <mergeCell ref="D5:D6"/>
    <mergeCell ref="E5:E6"/>
    <mergeCell ref="L5:L6"/>
    <mergeCell ref="S5:S6"/>
    <mergeCell ref="G5:G6"/>
    <mergeCell ref="H5:H6"/>
    <mergeCell ref="J5:J6"/>
    <mergeCell ref="K5:K6"/>
    <mergeCell ref="I4:Q4"/>
    <mergeCell ref="M5:Q5"/>
  </mergeCells>
  <pageMargins left="0.7" right="0.7" top="0.75" bottom="0.75" header="0" footer="0"/>
  <pageSetup paperSize="9" orientation="portrait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00000"/>
    <outlinePr summaryBelow="0"/>
  </sheetPr>
  <dimension ref="A1:AQ2329"/>
  <sheetViews>
    <sheetView workbookViewId="0"/>
  </sheetViews>
  <sheetFormatPr baseColWidth="10" defaultColWidth="12.625" defaultRowHeight="15" customHeight="1" outlineLevelRow="2" x14ac:dyDescent="0.2"/>
  <cols>
    <col min="1" max="1" width="3.125" customWidth="1"/>
    <col min="2" max="3" width="7.375" customWidth="1"/>
    <col min="4" max="4" width="11" customWidth="1"/>
    <col min="5" max="5" width="18.125" customWidth="1"/>
    <col min="6" max="6" width="13.625" customWidth="1"/>
    <col min="7" max="14" width="8.125" customWidth="1"/>
    <col min="15" max="15" width="8.625" customWidth="1"/>
    <col min="16" max="17" width="10.875" customWidth="1"/>
    <col min="18" max="18" width="8.125" customWidth="1"/>
    <col min="19" max="19" width="10.125" customWidth="1"/>
    <col min="20" max="23" width="9.25" customWidth="1"/>
    <col min="24" max="24" width="13.125" customWidth="1"/>
    <col min="25" max="43" width="10" customWidth="1"/>
  </cols>
  <sheetData>
    <row r="1" spans="1:43" ht="12.75" customHeight="1" x14ac:dyDescent="0.25">
      <c r="A1" s="2"/>
      <c r="B1" s="417" t="s">
        <v>1966</v>
      </c>
      <c r="C1" s="418"/>
      <c r="D1" s="418"/>
      <c r="E1" s="418"/>
      <c r="F1" s="418"/>
      <c r="G1" s="418"/>
      <c r="H1" s="418"/>
      <c r="I1" s="418"/>
      <c r="J1" s="418"/>
      <c r="K1" s="418"/>
      <c r="L1" s="418"/>
      <c r="M1" s="418"/>
      <c r="N1" s="418"/>
      <c r="O1" s="418"/>
      <c r="P1" s="418"/>
      <c r="Q1" s="418"/>
      <c r="R1" s="418"/>
      <c r="S1" s="418"/>
      <c r="T1" s="418"/>
      <c r="U1" s="418"/>
      <c r="V1" s="418"/>
      <c r="W1" s="418"/>
      <c r="X1" s="194"/>
      <c r="Y1" s="194"/>
      <c r="Z1" s="194"/>
      <c r="AA1" s="194"/>
      <c r="AB1" s="194"/>
      <c r="AC1" s="194"/>
      <c r="AD1" s="194"/>
      <c r="AE1" s="194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</row>
    <row r="2" spans="1:43" ht="12.75" customHeight="1" x14ac:dyDescent="0.25">
      <c r="A2" s="2"/>
      <c r="B2" s="419"/>
      <c r="C2" s="418"/>
      <c r="D2" s="418"/>
      <c r="E2" s="418"/>
      <c r="F2" s="418"/>
      <c r="G2" s="418"/>
      <c r="H2" s="418"/>
      <c r="I2" s="418"/>
      <c r="J2" s="418"/>
      <c r="K2" s="418"/>
      <c r="L2" s="418"/>
      <c r="M2" s="418"/>
      <c r="N2" s="418"/>
      <c r="O2" s="418"/>
      <c r="P2" s="418"/>
      <c r="Q2" s="418"/>
      <c r="R2" s="418"/>
      <c r="S2" s="418"/>
      <c r="T2" s="418"/>
      <c r="U2" s="418"/>
      <c r="V2" s="418"/>
      <c r="W2" s="418"/>
      <c r="X2" s="194"/>
      <c r="Y2" s="194"/>
      <c r="Z2" s="194"/>
      <c r="AA2" s="194"/>
      <c r="AB2" s="194"/>
      <c r="AC2" s="194"/>
      <c r="AD2" s="194"/>
      <c r="AE2" s="194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</row>
    <row r="3" spans="1:43" ht="12.75" customHeight="1" x14ac:dyDescent="0.25">
      <c r="A3" s="2"/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6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</row>
    <row r="4" spans="1:43" ht="25.5" customHeight="1" x14ac:dyDescent="0.25">
      <c r="A4" s="2"/>
      <c r="B4" s="403" t="s">
        <v>1967</v>
      </c>
      <c r="C4" s="375"/>
      <c r="D4" s="375"/>
      <c r="E4" s="375"/>
      <c r="F4" s="376"/>
      <c r="G4" s="197"/>
      <c r="H4" s="197"/>
      <c r="I4" s="197"/>
      <c r="J4" s="197"/>
      <c r="K4" s="197"/>
      <c r="L4" s="198"/>
      <c r="M4" s="197"/>
      <c r="N4" s="197"/>
      <c r="O4" s="411"/>
      <c r="P4" s="375"/>
      <c r="Q4" s="375"/>
      <c r="R4" s="375"/>
      <c r="S4" s="375"/>
      <c r="T4" s="375"/>
      <c r="U4" s="375"/>
      <c r="V4" s="375"/>
      <c r="W4" s="376"/>
      <c r="X4" s="194"/>
      <c r="Y4" s="194"/>
      <c r="Z4" s="194"/>
      <c r="AA4" s="194"/>
      <c r="AB4" s="194"/>
      <c r="AC4" s="194"/>
      <c r="AD4" s="194"/>
      <c r="AE4" s="194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1:43" ht="12.75" customHeight="1" x14ac:dyDescent="0.25">
      <c r="A5" s="2"/>
      <c r="B5" s="403" t="s">
        <v>1968</v>
      </c>
      <c r="C5" s="375"/>
      <c r="D5" s="375"/>
      <c r="E5" s="375"/>
      <c r="F5" s="376"/>
      <c r="G5" s="197"/>
      <c r="H5" s="197"/>
      <c r="I5" s="197"/>
      <c r="J5" s="197"/>
      <c r="K5" s="197"/>
      <c r="L5" s="198"/>
      <c r="M5" s="197"/>
      <c r="N5" s="197"/>
      <c r="O5" s="411"/>
      <c r="P5" s="375"/>
      <c r="Q5" s="375"/>
      <c r="R5" s="375"/>
      <c r="S5" s="375"/>
      <c r="T5" s="375"/>
      <c r="U5" s="375"/>
      <c r="V5" s="375"/>
      <c r="W5" s="376"/>
      <c r="X5" s="194"/>
      <c r="Y5" s="194"/>
      <c r="Z5" s="194"/>
      <c r="AA5" s="194"/>
      <c r="AB5" s="194"/>
      <c r="AC5" s="194"/>
      <c r="AD5" s="194"/>
      <c r="AE5" s="194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</row>
    <row r="6" spans="1:43" ht="12.75" customHeight="1" x14ac:dyDescent="0.25">
      <c r="A6" s="2"/>
      <c r="B6" s="403" t="s">
        <v>1969</v>
      </c>
      <c r="C6" s="375"/>
      <c r="D6" s="375"/>
      <c r="E6" s="375"/>
      <c r="F6" s="376"/>
      <c r="G6" s="197"/>
      <c r="H6" s="197"/>
      <c r="I6" s="197"/>
      <c r="J6" s="197"/>
      <c r="K6" s="197"/>
      <c r="L6" s="198"/>
      <c r="M6" s="197"/>
      <c r="N6" s="197"/>
      <c r="O6" s="411"/>
      <c r="P6" s="375"/>
      <c r="Q6" s="375"/>
      <c r="R6" s="375"/>
      <c r="S6" s="375"/>
      <c r="T6" s="375"/>
      <c r="U6" s="375"/>
      <c r="V6" s="375"/>
      <c r="W6" s="376"/>
      <c r="X6" s="194"/>
      <c r="Y6" s="194"/>
      <c r="Z6" s="194"/>
      <c r="AA6" s="194"/>
      <c r="AB6" s="194"/>
      <c r="AC6" s="194"/>
      <c r="AD6" s="194"/>
      <c r="AE6" s="194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</row>
    <row r="7" spans="1:43" ht="12.75" customHeight="1" x14ac:dyDescent="0.25">
      <c r="A7" s="2"/>
      <c r="B7" s="403" t="s">
        <v>1970</v>
      </c>
      <c r="C7" s="375"/>
      <c r="D7" s="375"/>
      <c r="E7" s="375"/>
      <c r="F7" s="376"/>
      <c r="G7" s="197"/>
      <c r="H7" s="197"/>
      <c r="I7" s="197"/>
      <c r="J7" s="197"/>
      <c r="K7" s="197"/>
      <c r="L7" s="198"/>
      <c r="M7" s="197"/>
      <c r="N7" s="197"/>
      <c r="O7" s="411"/>
      <c r="P7" s="375"/>
      <c r="Q7" s="375"/>
      <c r="R7" s="375"/>
      <c r="S7" s="375"/>
      <c r="T7" s="375"/>
      <c r="U7" s="375"/>
      <c r="V7" s="375"/>
      <c r="W7" s="376"/>
      <c r="X7" s="194"/>
      <c r="Y7" s="194"/>
      <c r="Z7" s="194"/>
      <c r="AA7" s="194"/>
      <c r="AB7" s="194"/>
      <c r="AC7" s="194"/>
      <c r="AD7" s="194"/>
      <c r="AE7" s="194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</row>
    <row r="8" spans="1:43" ht="42" customHeight="1" x14ac:dyDescent="0.25">
      <c r="A8" s="2"/>
      <c r="B8" s="403" t="s">
        <v>1971</v>
      </c>
      <c r="C8" s="375"/>
      <c r="D8" s="375"/>
      <c r="E8" s="375"/>
      <c r="F8" s="376"/>
      <c r="G8" s="197"/>
      <c r="H8" s="197"/>
      <c r="I8" s="197"/>
      <c r="J8" s="197"/>
      <c r="K8" s="197"/>
      <c r="L8" s="198"/>
      <c r="M8" s="197"/>
      <c r="N8" s="197"/>
      <c r="O8" s="411"/>
      <c r="P8" s="375"/>
      <c r="Q8" s="375"/>
      <c r="R8" s="375"/>
      <c r="S8" s="375"/>
      <c r="T8" s="375"/>
      <c r="U8" s="375"/>
      <c r="V8" s="375"/>
      <c r="W8" s="376"/>
      <c r="X8" s="194"/>
      <c r="Y8" s="194"/>
      <c r="Z8" s="194"/>
      <c r="AA8" s="194"/>
      <c r="AB8" s="194"/>
      <c r="AC8" s="194"/>
      <c r="AD8" s="194"/>
      <c r="AE8" s="194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</row>
    <row r="9" spans="1:43" ht="15.75" customHeight="1" x14ac:dyDescent="0.25">
      <c r="A9" s="2"/>
      <c r="B9" s="199"/>
      <c r="C9" s="200"/>
      <c r="D9" s="200"/>
      <c r="E9" s="200"/>
      <c r="F9" s="200"/>
      <c r="G9" s="199"/>
      <c r="H9" s="199"/>
      <c r="I9" s="199"/>
      <c r="J9" s="199"/>
      <c r="K9" s="199"/>
      <c r="L9" s="201"/>
      <c r="M9" s="199"/>
      <c r="N9" s="199"/>
      <c r="O9" s="202">
        <f>+O13/8</f>
        <v>0</v>
      </c>
      <c r="P9" s="203" t="e">
        <f>+P13/O9</f>
        <v>#DIV/0!</v>
      </c>
      <c r="Q9" s="203" t="e">
        <f>8-P9</f>
        <v>#DIV/0!</v>
      </c>
      <c r="R9" s="204" t="e">
        <f>+Q9/8</f>
        <v>#DIV/0!</v>
      </c>
      <c r="S9" s="205"/>
      <c r="T9" s="206"/>
      <c r="U9" s="206"/>
      <c r="V9" s="206"/>
      <c r="W9" s="206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</row>
    <row r="10" spans="1:43" ht="24.75" customHeight="1" x14ac:dyDescent="0.25">
      <c r="A10" s="2"/>
      <c r="B10" s="207" t="s">
        <v>28</v>
      </c>
      <c r="C10" s="404" t="s">
        <v>61</v>
      </c>
      <c r="D10" s="405"/>
      <c r="E10" s="405"/>
      <c r="F10" s="406"/>
      <c r="G10" s="410" t="s">
        <v>1972</v>
      </c>
      <c r="H10" s="375"/>
      <c r="I10" s="376"/>
      <c r="J10" s="207" t="s">
        <v>1973</v>
      </c>
      <c r="K10" s="207" t="s">
        <v>1974</v>
      </c>
      <c r="L10" s="208"/>
      <c r="M10" s="207" t="s">
        <v>1975</v>
      </c>
      <c r="N10" s="207" t="s">
        <v>1974</v>
      </c>
      <c r="O10" s="412" t="s">
        <v>1976</v>
      </c>
      <c r="P10" s="413"/>
      <c r="Q10" s="413"/>
      <c r="R10" s="413"/>
      <c r="S10" s="413"/>
      <c r="T10" s="413"/>
      <c r="U10" s="413"/>
      <c r="V10" s="413"/>
      <c r="W10" s="414"/>
      <c r="X10" s="105"/>
      <c r="Y10" s="105"/>
      <c r="Z10" s="105"/>
      <c r="AA10" s="105"/>
      <c r="AB10" s="105"/>
      <c r="AC10" s="105"/>
      <c r="AD10" s="113"/>
      <c r="AE10" s="113"/>
      <c r="AF10" s="113"/>
      <c r="AG10" s="105"/>
      <c r="AH10" s="105"/>
      <c r="AI10" s="105"/>
      <c r="AJ10" s="105"/>
      <c r="AK10" s="105"/>
      <c r="AL10" s="105"/>
      <c r="AM10" s="105"/>
      <c r="AN10" s="71"/>
      <c r="AO10" s="71"/>
      <c r="AP10" s="105"/>
      <c r="AQ10" s="105"/>
    </row>
    <row r="11" spans="1:43" ht="22.5" customHeight="1" x14ac:dyDescent="0.25">
      <c r="A11" s="2"/>
      <c r="B11" s="207"/>
      <c r="C11" s="407"/>
      <c r="D11" s="408"/>
      <c r="E11" s="408"/>
      <c r="F11" s="409"/>
      <c r="G11" s="207" t="s">
        <v>1977</v>
      </c>
      <c r="H11" s="207" t="s">
        <v>1978</v>
      </c>
      <c r="I11" s="207" t="s">
        <v>1979</v>
      </c>
      <c r="J11" s="207" t="s">
        <v>1977</v>
      </c>
      <c r="K11" s="207" t="s">
        <v>1977</v>
      </c>
      <c r="L11" s="209"/>
      <c r="M11" s="207" t="s">
        <v>1978</v>
      </c>
      <c r="N11" s="207" t="s">
        <v>1979</v>
      </c>
      <c r="O11" s="412" t="s">
        <v>1882</v>
      </c>
      <c r="P11" s="413"/>
      <c r="Q11" s="413"/>
      <c r="R11" s="415"/>
      <c r="S11" s="416" t="s">
        <v>1980</v>
      </c>
      <c r="T11" s="413"/>
      <c r="U11" s="413"/>
      <c r="V11" s="413"/>
      <c r="W11" s="414"/>
      <c r="X11" s="105"/>
      <c r="Y11" s="105"/>
      <c r="Z11" s="105"/>
      <c r="AA11" s="105"/>
      <c r="AB11" s="105"/>
      <c r="AC11" s="105"/>
      <c r="AD11" s="113"/>
      <c r="AE11" s="113"/>
      <c r="AF11" s="113"/>
      <c r="AG11" s="105"/>
      <c r="AH11" s="105"/>
      <c r="AI11" s="105"/>
      <c r="AJ11" s="105"/>
      <c r="AK11" s="105"/>
      <c r="AL11" s="105"/>
      <c r="AM11" s="105"/>
      <c r="AN11" s="71"/>
      <c r="AO11" s="71"/>
      <c r="AP11" s="105"/>
      <c r="AQ11" s="105"/>
    </row>
    <row r="12" spans="1:43" ht="32.25" customHeight="1" x14ac:dyDescent="0.25">
      <c r="A12" s="2"/>
      <c r="B12" s="207"/>
      <c r="C12" s="210" t="s">
        <v>1886</v>
      </c>
      <c r="D12" s="211" t="s">
        <v>1884</v>
      </c>
      <c r="E12" s="211" t="s">
        <v>65</v>
      </c>
      <c r="F12" s="211" t="s">
        <v>66</v>
      </c>
      <c r="G12" s="207">
        <v>2017</v>
      </c>
      <c r="H12" s="207">
        <v>2017</v>
      </c>
      <c r="I12" s="207">
        <v>2017</v>
      </c>
      <c r="J12" s="207">
        <v>2017</v>
      </c>
      <c r="K12" s="207">
        <v>2018</v>
      </c>
      <c r="L12" s="209" t="s">
        <v>1981</v>
      </c>
      <c r="M12" s="207">
        <v>2018</v>
      </c>
      <c r="N12" s="207">
        <v>2018</v>
      </c>
      <c r="O12" s="207" t="s">
        <v>1982</v>
      </c>
      <c r="P12" s="207" t="s">
        <v>1983</v>
      </c>
      <c r="Q12" s="207" t="s">
        <v>1984</v>
      </c>
      <c r="R12" s="212" t="s">
        <v>34</v>
      </c>
      <c r="S12" s="207" t="s">
        <v>1985</v>
      </c>
      <c r="T12" s="207" t="s">
        <v>1986</v>
      </c>
      <c r="U12" s="207" t="s">
        <v>1987</v>
      </c>
      <c r="V12" s="207" t="s">
        <v>1988</v>
      </c>
      <c r="W12" s="207" t="s">
        <v>1989</v>
      </c>
      <c r="X12" s="105"/>
      <c r="Y12" s="105"/>
      <c r="Z12" s="2"/>
      <c r="AA12" s="105"/>
      <c r="AB12" s="105"/>
      <c r="AC12" s="105"/>
      <c r="AD12" s="113"/>
      <c r="AE12" s="113"/>
      <c r="AF12" s="113"/>
      <c r="AG12" s="105"/>
      <c r="AH12" s="105"/>
      <c r="AI12" s="105"/>
      <c r="AJ12" s="105"/>
      <c r="AK12" s="105"/>
      <c r="AL12" s="105"/>
      <c r="AM12" s="105"/>
      <c r="AN12" s="48"/>
      <c r="AO12" s="48"/>
      <c r="AP12" s="48"/>
      <c r="AQ12" s="48"/>
    </row>
    <row r="13" spans="1:43" ht="12.75" customHeight="1" x14ac:dyDescent="0.25">
      <c r="A13" s="2"/>
      <c r="B13" s="99">
        <v>0</v>
      </c>
      <c r="C13" s="213" t="s">
        <v>35</v>
      </c>
      <c r="D13" s="214" t="s">
        <v>35</v>
      </c>
      <c r="E13" s="213"/>
      <c r="F13" s="215"/>
      <c r="G13" s="216">
        <f t="shared" ref="G13:K13" si="0">SUM(G14:G2329)</f>
        <v>5914804</v>
      </c>
      <c r="H13" s="216">
        <f t="shared" si="0"/>
        <v>661990</v>
      </c>
      <c r="I13" s="216">
        <f t="shared" si="0"/>
        <v>22659533</v>
      </c>
      <c r="J13" s="216">
        <f t="shared" si="0"/>
        <v>6878877</v>
      </c>
      <c r="K13" s="216">
        <f t="shared" si="0"/>
        <v>6751159</v>
      </c>
      <c r="L13" s="217"/>
      <c r="M13" s="216">
        <f t="shared" ref="M13:N13" si="1">SUM(M14:M2329)</f>
        <v>1030711.8177795168</v>
      </c>
      <c r="N13" s="218">
        <f t="shared" si="1"/>
        <v>21918424</v>
      </c>
      <c r="O13" s="219">
        <f t="shared" ref="O13:Q13" si="2">+O14+O114+O322+O422+O549+O692+O847+O858+O998+O1114+O1222+O1277+O1421+O1530+O1576+O1769+O1840+O1859+O1887+O1924+O2007+O2145+O2244+O2282+O2303</f>
        <v>0</v>
      </c>
      <c r="P13" s="219">
        <f t="shared" si="2"/>
        <v>0</v>
      </c>
      <c r="Q13" s="220">
        <f t="shared" si="2"/>
        <v>0</v>
      </c>
      <c r="R13" s="221" t="e">
        <f t="shared" ref="R13:R112" si="3">+(1-(P13/O13))*100</f>
        <v>#DIV/0!</v>
      </c>
      <c r="S13" s="220">
        <f t="shared" ref="S13:W13" si="4">+S14+S114+S322+S422+S549+S692+S847+S858+S998+S1114+S1222+S1277+S1421+S1530+S1576+S1769+S1840+S1859+S1887+S1924+S2007+S2145+S2244+S2282+S2303</f>
        <v>0</v>
      </c>
      <c r="T13" s="220">
        <f t="shared" si="4"/>
        <v>0</v>
      </c>
      <c r="U13" s="220">
        <f t="shared" si="4"/>
        <v>0</v>
      </c>
      <c r="V13" s="220">
        <f t="shared" si="4"/>
        <v>0</v>
      </c>
      <c r="W13" s="220">
        <f t="shared" si="4"/>
        <v>0</v>
      </c>
      <c r="X13" s="105"/>
      <c r="Y13" s="111"/>
      <c r="Z13" s="112"/>
      <c r="AA13" s="105"/>
      <c r="AB13" s="105"/>
      <c r="AC13" s="105"/>
      <c r="AD13" s="113"/>
      <c r="AE13" s="113"/>
      <c r="AF13" s="113"/>
      <c r="AG13" s="105"/>
      <c r="AH13" s="105"/>
      <c r="AI13" s="105"/>
      <c r="AJ13" s="105"/>
      <c r="AK13" s="105"/>
      <c r="AL13" s="105"/>
      <c r="AM13" s="105"/>
      <c r="AN13" s="71"/>
      <c r="AO13" s="71"/>
      <c r="AP13" s="71"/>
      <c r="AQ13" s="71"/>
    </row>
    <row r="14" spans="1:43" ht="12.75" customHeight="1" x14ac:dyDescent="0.25">
      <c r="A14" s="2"/>
      <c r="B14" s="222">
        <v>10000</v>
      </c>
      <c r="C14" s="223"/>
      <c r="D14" s="223" t="s">
        <v>36</v>
      </c>
      <c r="E14" s="223"/>
      <c r="F14" s="224"/>
      <c r="G14" s="225"/>
      <c r="H14" s="225"/>
      <c r="I14" s="225"/>
      <c r="J14" s="225"/>
      <c r="K14" s="225"/>
      <c r="L14" s="226"/>
      <c r="M14" s="225"/>
      <c r="N14" s="224"/>
      <c r="O14" s="227">
        <f t="shared" ref="O14:Q14" si="5">+O15+O23+O37+O60+O65+O90+O104+O113</f>
        <v>0</v>
      </c>
      <c r="P14" s="227">
        <f t="shared" si="5"/>
        <v>0</v>
      </c>
      <c r="Q14" s="227">
        <f t="shared" si="5"/>
        <v>0</v>
      </c>
      <c r="R14" s="228" t="e">
        <f t="shared" si="3"/>
        <v>#DIV/0!</v>
      </c>
      <c r="S14" s="227">
        <f t="shared" ref="S14:W14" si="6">+S15+S23+S37+S60+S65+S90+S104+S113</f>
        <v>0</v>
      </c>
      <c r="T14" s="227">
        <f t="shared" si="6"/>
        <v>0</v>
      </c>
      <c r="U14" s="227">
        <f t="shared" si="6"/>
        <v>0</v>
      </c>
      <c r="V14" s="227">
        <f t="shared" si="6"/>
        <v>0</v>
      </c>
      <c r="W14" s="227">
        <f t="shared" si="6"/>
        <v>0</v>
      </c>
      <c r="X14" s="105"/>
      <c r="Y14" s="111"/>
      <c r="Z14" s="112"/>
      <c r="AA14" s="105"/>
      <c r="AB14" s="105"/>
      <c r="AC14" s="105"/>
      <c r="AD14" s="113"/>
      <c r="AE14" s="113"/>
      <c r="AF14" s="113"/>
      <c r="AG14" s="105"/>
      <c r="AH14" s="105"/>
      <c r="AI14" s="105"/>
      <c r="AJ14" s="105"/>
      <c r="AK14" s="105"/>
      <c r="AL14" s="105"/>
      <c r="AM14" s="105"/>
      <c r="AN14" s="71"/>
      <c r="AO14" s="71"/>
      <c r="AP14" s="71"/>
      <c r="AQ14" s="71"/>
    </row>
    <row r="15" spans="1:43" ht="12.75" customHeight="1" outlineLevel="1" x14ac:dyDescent="0.25">
      <c r="A15" s="229"/>
      <c r="B15" s="230">
        <v>10200</v>
      </c>
      <c r="C15" s="231"/>
      <c r="D15" s="231" t="s">
        <v>36</v>
      </c>
      <c r="E15" s="231" t="s">
        <v>94</v>
      </c>
      <c r="F15" s="232"/>
      <c r="G15" s="233"/>
      <c r="H15" s="234"/>
      <c r="I15" s="234"/>
      <c r="J15" s="234"/>
      <c r="K15" s="234"/>
      <c r="L15" s="235"/>
      <c r="M15" s="233"/>
      <c r="N15" s="236"/>
      <c r="O15" s="237">
        <f t="shared" ref="O15:Q15" si="7">SUM(O16:O22)</f>
        <v>0</v>
      </c>
      <c r="P15" s="237">
        <f t="shared" si="7"/>
        <v>0</v>
      </c>
      <c r="Q15" s="237">
        <f t="shared" si="7"/>
        <v>0</v>
      </c>
      <c r="R15" s="238" t="e">
        <f t="shared" si="3"/>
        <v>#DIV/0!</v>
      </c>
      <c r="S15" s="237">
        <f t="shared" ref="S15:W15" si="8">SUM(S16:S22)</f>
        <v>0</v>
      </c>
      <c r="T15" s="237">
        <f t="shared" si="8"/>
        <v>0</v>
      </c>
      <c r="U15" s="237">
        <f t="shared" si="8"/>
        <v>0</v>
      </c>
      <c r="V15" s="237">
        <f t="shared" si="8"/>
        <v>0</v>
      </c>
      <c r="W15" s="237">
        <f t="shared" si="8"/>
        <v>0</v>
      </c>
      <c r="X15" s="105"/>
      <c r="Y15" s="111"/>
      <c r="Z15" s="112"/>
      <c r="AA15" s="105"/>
      <c r="AB15" s="105"/>
      <c r="AC15" s="105"/>
      <c r="AD15" s="113"/>
      <c r="AE15" s="113"/>
      <c r="AF15" s="113"/>
      <c r="AG15" s="105"/>
      <c r="AH15" s="105"/>
      <c r="AI15" s="105"/>
      <c r="AJ15" s="105"/>
      <c r="AK15" s="105"/>
      <c r="AL15" s="105"/>
      <c r="AM15" s="105"/>
      <c r="AN15" s="45"/>
      <c r="AO15" s="45"/>
      <c r="AP15" s="45"/>
      <c r="AQ15" s="45"/>
    </row>
    <row r="16" spans="1:43" ht="12.75" customHeight="1" outlineLevel="2" x14ac:dyDescent="0.25">
      <c r="A16" s="2"/>
      <c r="B16" s="107">
        <v>10206</v>
      </c>
      <c r="C16" s="239"/>
      <c r="D16" s="239" t="s">
        <v>36</v>
      </c>
      <c r="E16" s="239" t="s">
        <v>94</v>
      </c>
      <c r="F16" s="240" t="s">
        <v>99</v>
      </c>
      <c r="G16" s="114">
        <v>2335</v>
      </c>
      <c r="H16" s="114">
        <v>0</v>
      </c>
      <c r="I16" s="114">
        <v>3862</v>
      </c>
      <c r="J16" s="114">
        <v>3179</v>
      </c>
      <c r="K16" s="114">
        <v>3085</v>
      </c>
      <c r="L16" s="241">
        <f t="shared" ref="L16:L21" si="9">((K16/J16)^(1/($K$12-$J$12))-1)</f>
        <v>-2.9569046870084881E-2</v>
      </c>
      <c r="M16" s="114">
        <f t="shared" ref="M16:M270" si="10">IF(N16=0,(IF(H16&gt;1,(H16*(1+L16)),(I16*(1-L16)))),0)</f>
        <v>0</v>
      </c>
      <c r="N16" s="242">
        <v>2994</v>
      </c>
      <c r="O16" s="100"/>
      <c r="P16" s="100"/>
      <c r="Q16" s="100">
        <f t="shared" ref="Q16:Q270" si="11">+O16-P16</f>
        <v>0</v>
      </c>
      <c r="R16" s="243" t="e">
        <f t="shared" si="3"/>
        <v>#DIV/0!</v>
      </c>
      <c r="S16" s="243"/>
      <c r="T16" s="243"/>
      <c r="U16" s="243"/>
      <c r="V16" s="243"/>
      <c r="W16" s="243"/>
      <c r="X16" s="105"/>
      <c r="Y16" s="111"/>
      <c r="Z16" s="112"/>
      <c r="AA16" s="105"/>
      <c r="AB16" s="105"/>
      <c r="AC16" s="105"/>
      <c r="AD16" s="113"/>
      <c r="AE16" s="113"/>
      <c r="AF16" s="113"/>
      <c r="AG16" s="105"/>
      <c r="AH16" s="105"/>
      <c r="AI16" s="105"/>
      <c r="AJ16" s="105"/>
      <c r="AK16" s="105"/>
      <c r="AL16" s="105"/>
      <c r="AM16" s="105"/>
      <c r="AN16" s="71"/>
      <c r="AO16" s="71"/>
      <c r="AP16" s="71"/>
      <c r="AQ16" s="71"/>
    </row>
    <row r="17" spans="1:43" ht="12.75" customHeight="1" outlineLevel="2" x14ac:dyDescent="0.25">
      <c r="A17" s="2"/>
      <c r="B17" s="107">
        <v>10205</v>
      </c>
      <c r="C17" s="239"/>
      <c r="D17" s="239" t="s">
        <v>36</v>
      </c>
      <c r="E17" s="239" t="s">
        <v>94</v>
      </c>
      <c r="F17" s="240" t="s">
        <v>98</v>
      </c>
      <c r="G17" s="114">
        <v>20038</v>
      </c>
      <c r="H17" s="114">
        <v>0</v>
      </c>
      <c r="I17" s="114">
        <v>4401</v>
      </c>
      <c r="J17" s="114">
        <v>22228</v>
      </c>
      <c r="K17" s="114">
        <v>22311</v>
      </c>
      <c r="L17" s="241">
        <f t="shared" si="9"/>
        <v>3.7340291524203817E-3</v>
      </c>
      <c r="M17" s="114">
        <f t="shared" si="10"/>
        <v>0</v>
      </c>
      <c r="N17" s="242">
        <v>2432</v>
      </c>
      <c r="O17" s="100"/>
      <c r="P17" s="100"/>
      <c r="Q17" s="100">
        <f t="shared" si="11"/>
        <v>0</v>
      </c>
      <c r="R17" s="243" t="e">
        <f t="shared" si="3"/>
        <v>#DIV/0!</v>
      </c>
      <c r="S17" s="243"/>
      <c r="T17" s="243"/>
      <c r="U17" s="243"/>
      <c r="V17" s="243"/>
      <c r="W17" s="243"/>
      <c r="X17" s="105"/>
      <c r="Y17" s="111"/>
      <c r="Z17" s="112"/>
      <c r="AA17" s="105"/>
      <c r="AB17" s="105"/>
      <c r="AC17" s="105"/>
      <c r="AD17" s="113"/>
      <c r="AE17" s="113"/>
      <c r="AF17" s="113"/>
      <c r="AG17" s="105"/>
      <c r="AH17" s="105"/>
      <c r="AI17" s="105"/>
      <c r="AJ17" s="105"/>
      <c r="AK17" s="105"/>
      <c r="AL17" s="105"/>
      <c r="AM17" s="105"/>
      <c r="AN17" s="71"/>
      <c r="AO17" s="71"/>
      <c r="AP17" s="71"/>
      <c r="AQ17" s="71"/>
    </row>
    <row r="18" spans="1:43" ht="12.75" customHeight="1" outlineLevel="2" x14ac:dyDescent="0.25">
      <c r="A18" s="2"/>
      <c r="B18" s="107">
        <v>10204</v>
      </c>
      <c r="C18" s="239"/>
      <c r="D18" s="239" t="s">
        <v>36</v>
      </c>
      <c r="E18" s="239" t="s">
        <v>94</v>
      </c>
      <c r="F18" s="240" t="s">
        <v>97</v>
      </c>
      <c r="G18" s="114">
        <v>1216</v>
      </c>
      <c r="H18" s="114">
        <v>643</v>
      </c>
      <c r="I18" s="114">
        <v>0</v>
      </c>
      <c r="J18" s="114">
        <v>1216</v>
      </c>
      <c r="K18" s="114">
        <v>1210</v>
      </c>
      <c r="L18" s="241">
        <f t="shared" si="9"/>
        <v>-4.9342105263158187E-3</v>
      </c>
      <c r="M18" s="114">
        <f t="shared" si="10"/>
        <v>639.82730263157896</v>
      </c>
      <c r="N18" s="242">
        <v>0</v>
      </c>
      <c r="O18" s="100"/>
      <c r="P18" s="100"/>
      <c r="Q18" s="100">
        <f t="shared" si="11"/>
        <v>0</v>
      </c>
      <c r="R18" s="243" t="e">
        <f t="shared" si="3"/>
        <v>#DIV/0!</v>
      </c>
      <c r="S18" s="243"/>
      <c r="T18" s="243"/>
      <c r="U18" s="243"/>
      <c r="V18" s="243"/>
      <c r="W18" s="243"/>
      <c r="X18" s="105"/>
      <c r="Y18" s="111"/>
      <c r="Z18" s="112"/>
      <c r="AA18" s="105"/>
      <c r="AB18" s="105"/>
      <c r="AC18" s="105"/>
      <c r="AD18" s="113"/>
      <c r="AE18" s="113"/>
      <c r="AF18" s="113"/>
      <c r="AG18" s="105"/>
      <c r="AH18" s="105"/>
      <c r="AI18" s="105"/>
      <c r="AJ18" s="105"/>
      <c r="AK18" s="105"/>
      <c r="AL18" s="105"/>
      <c r="AM18" s="105"/>
      <c r="AN18" s="71"/>
      <c r="AO18" s="71"/>
      <c r="AP18" s="71"/>
      <c r="AQ18" s="71"/>
    </row>
    <row r="19" spans="1:43" ht="12.75" customHeight="1" outlineLevel="2" x14ac:dyDescent="0.25">
      <c r="A19" s="2"/>
      <c r="B19" s="107">
        <v>10203</v>
      </c>
      <c r="C19" s="239"/>
      <c r="D19" s="239" t="s">
        <v>36</v>
      </c>
      <c r="E19" s="239" t="s">
        <v>94</v>
      </c>
      <c r="F19" s="240" t="s">
        <v>96</v>
      </c>
      <c r="G19" s="114">
        <v>2182</v>
      </c>
      <c r="H19" s="114">
        <v>0</v>
      </c>
      <c r="I19" s="114">
        <v>2206</v>
      </c>
      <c r="J19" s="114">
        <v>4388</v>
      </c>
      <c r="K19" s="114">
        <v>4207</v>
      </c>
      <c r="L19" s="241">
        <f t="shared" si="9"/>
        <v>-4.1248860528714681E-2</v>
      </c>
      <c r="M19" s="114">
        <f t="shared" si="10"/>
        <v>2296.9949863263446</v>
      </c>
      <c r="N19" s="242">
        <v>0</v>
      </c>
      <c r="O19" s="100"/>
      <c r="P19" s="100"/>
      <c r="Q19" s="100">
        <f t="shared" si="11"/>
        <v>0</v>
      </c>
      <c r="R19" s="243" t="e">
        <f t="shared" si="3"/>
        <v>#DIV/0!</v>
      </c>
      <c r="S19" s="243"/>
      <c r="T19" s="243"/>
      <c r="U19" s="243"/>
      <c r="V19" s="243"/>
      <c r="W19" s="243"/>
      <c r="X19" s="105"/>
      <c r="Y19" s="111"/>
      <c r="Z19" s="112"/>
      <c r="AA19" s="105"/>
      <c r="AB19" s="105"/>
      <c r="AC19" s="105"/>
      <c r="AD19" s="113"/>
      <c r="AE19" s="113"/>
      <c r="AF19" s="113"/>
      <c r="AG19" s="105"/>
      <c r="AH19" s="105"/>
      <c r="AI19" s="105"/>
      <c r="AJ19" s="105"/>
      <c r="AK19" s="105"/>
      <c r="AL19" s="105"/>
      <c r="AM19" s="105"/>
      <c r="AN19" s="71"/>
      <c r="AO19" s="71"/>
      <c r="AP19" s="71"/>
      <c r="AQ19" s="71"/>
    </row>
    <row r="20" spans="1:43" ht="12.75" customHeight="1" outlineLevel="2" x14ac:dyDescent="0.25">
      <c r="A20" s="2"/>
      <c r="B20" s="107">
        <v>10202</v>
      </c>
      <c r="C20" s="239"/>
      <c r="D20" s="239" t="s">
        <v>36</v>
      </c>
      <c r="E20" s="239" t="s">
        <v>94</v>
      </c>
      <c r="F20" s="240" t="s">
        <v>95</v>
      </c>
      <c r="G20" s="114">
        <v>6937</v>
      </c>
      <c r="H20" s="114">
        <v>0</v>
      </c>
      <c r="I20" s="114">
        <v>2580</v>
      </c>
      <c r="J20" s="114">
        <v>9517</v>
      </c>
      <c r="K20" s="114">
        <v>9334</v>
      </c>
      <c r="L20" s="241">
        <f t="shared" si="9"/>
        <v>-1.9228748555216946E-2</v>
      </c>
      <c r="M20" s="114">
        <f t="shared" si="10"/>
        <v>2629.6101712724599</v>
      </c>
      <c r="N20" s="242">
        <v>0</v>
      </c>
      <c r="O20" s="100"/>
      <c r="P20" s="100"/>
      <c r="Q20" s="100">
        <f t="shared" si="11"/>
        <v>0</v>
      </c>
      <c r="R20" s="243" t="e">
        <f t="shared" si="3"/>
        <v>#DIV/0!</v>
      </c>
      <c r="S20" s="243"/>
      <c r="T20" s="243"/>
      <c r="U20" s="243"/>
      <c r="V20" s="243"/>
      <c r="W20" s="243"/>
      <c r="X20" s="105"/>
      <c r="Y20" s="111"/>
      <c r="Z20" s="112"/>
      <c r="AA20" s="105"/>
      <c r="AB20" s="105"/>
      <c r="AC20" s="105"/>
      <c r="AD20" s="113"/>
      <c r="AE20" s="113"/>
      <c r="AF20" s="113"/>
      <c r="AG20" s="105"/>
      <c r="AH20" s="105"/>
      <c r="AI20" s="105"/>
      <c r="AJ20" s="105"/>
      <c r="AK20" s="105"/>
      <c r="AL20" s="105"/>
      <c r="AM20" s="105"/>
      <c r="AN20" s="71"/>
      <c r="AO20" s="71"/>
      <c r="AP20" s="71"/>
      <c r="AQ20" s="71"/>
    </row>
    <row r="21" spans="1:43" ht="12.75" customHeight="1" outlineLevel="2" x14ac:dyDescent="0.25">
      <c r="A21" s="2"/>
      <c r="B21" s="107">
        <v>10201</v>
      </c>
      <c r="C21" s="239"/>
      <c r="D21" s="239" t="s">
        <v>36</v>
      </c>
      <c r="E21" s="239" t="s">
        <v>94</v>
      </c>
      <c r="F21" s="240" t="s">
        <v>94</v>
      </c>
      <c r="G21" s="114">
        <v>2322</v>
      </c>
      <c r="H21" s="114">
        <v>0</v>
      </c>
      <c r="I21" s="114">
        <v>22365</v>
      </c>
      <c r="J21" s="114">
        <v>2825</v>
      </c>
      <c r="K21" s="114">
        <v>2804</v>
      </c>
      <c r="L21" s="241">
        <f t="shared" si="9"/>
        <v>-7.4336283185840735E-3</v>
      </c>
      <c r="M21" s="114">
        <f t="shared" si="10"/>
        <v>0</v>
      </c>
      <c r="N21" s="242">
        <v>21976</v>
      </c>
      <c r="O21" s="100"/>
      <c r="P21" s="100"/>
      <c r="Q21" s="100">
        <f t="shared" si="11"/>
        <v>0</v>
      </c>
      <c r="R21" s="243" t="e">
        <f t="shared" si="3"/>
        <v>#DIV/0!</v>
      </c>
      <c r="S21" s="243"/>
      <c r="T21" s="243"/>
      <c r="U21" s="243"/>
      <c r="V21" s="243"/>
      <c r="W21" s="243"/>
      <c r="X21" s="105"/>
      <c r="Y21" s="111"/>
      <c r="Z21" s="112"/>
      <c r="AA21" s="105"/>
      <c r="AB21" s="105"/>
      <c r="AC21" s="105"/>
      <c r="AD21" s="113"/>
      <c r="AE21" s="113"/>
      <c r="AF21" s="113"/>
      <c r="AG21" s="105"/>
      <c r="AH21" s="105"/>
      <c r="AI21" s="105"/>
      <c r="AJ21" s="105"/>
      <c r="AK21" s="105"/>
      <c r="AL21" s="105"/>
      <c r="AM21" s="105"/>
      <c r="AN21" s="71"/>
      <c r="AO21" s="71"/>
      <c r="AP21" s="71"/>
      <c r="AQ21" s="71"/>
    </row>
    <row r="22" spans="1:43" ht="12.75" customHeight="1" outlineLevel="2" x14ac:dyDescent="0.25">
      <c r="A22" s="2"/>
      <c r="B22" s="107" t="s">
        <v>1990</v>
      </c>
      <c r="C22" s="239"/>
      <c r="D22" s="239" t="s">
        <v>36</v>
      </c>
      <c r="E22" s="239" t="s">
        <v>94</v>
      </c>
      <c r="F22" s="240" t="s">
        <v>1991</v>
      </c>
      <c r="G22" s="114"/>
      <c r="H22" s="114"/>
      <c r="I22" s="114"/>
      <c r="J22" s="114"/>
      <c r="K22" s="114"/>
      <c r="L22" s="241"/>
      <c r="M22" s="114">
        <f t="shared" si="10"/>
        <v>0</v>
      </c>
      <c r="N22" s="242"/>
      <c r="O22" s="100"/>
      <c r="P22" s="100"/>
      <c r="Q22" s="100">
        <f t="shared" si="11"/>
        <v>0</v>
      </c>
      <c r="R22" s="243" t="e">
        <f t="shared" si="3"/>
        <v>#DIV/0!</v>
      </c>
      <c r="S22" s="243"/>
      <c r="T22" s="243"/>
      <c r="U22" s="243"/>
      <c r="V22" s="243"/>
      <c r="W22" s="243"/>
      <c r="X22" s="105"/>
      <c r="Y22" s="111"/>
      <c r="Z22" s="112"/>
      <c r="AA22" s="105"/>
      <c r="AB22" s="105"/>
      <c r="AC22" s="105"/>
      <c r="AD22" s="113"/>
      <c r="AE22" s="113"/>
      <c r="AF22" s="113"/>
      <c r="AG22" s="105"/>
      <c r="AH22" s="105"/>
      <c r="AI22" s="105"/>
      <c r="AJ22" s="105"/>
      <c r="AK22" s="105"/>
      <c r="AL22" s="105"/>
      <c r="AM22" s="105"/>
      <c r="AN22" s="71"/>
      <c r="AO22" s="71"/>
      <c r="AP22" s="71"/>
      <c r="AQ22" s="71"/>
    </row>
    <row r="23" spans="1:43" ht="12.75" customHeight="1" outlineLevel="1" x14ac:dyDescent="0.25">
      <c r="A23" s="229"/>
      <c r="B23" s="244">
        <v>10300</v>
      </c>
      <c r="C23" s="245"/>
      <c r="D23" s="245" t="s">
        <v>36</v>
      </c>
      <c r="E23" s="245" t="s">
        <v>100</v>
      </c>
      <c r="F23" s="246"/>
      <c r="G23" s="114"/>
      <c r="H23" s="114"/>
      <c r="I23" s="114"/>
      <c r="J23" s="114"/>
      <c r="K23" s="114"/>
      <c r="L23" s="241"/>
      <c r="M23" s="114">
        <f t="shared" si="10"/>
        <v>0</v>
      </c>
      <c r="N23" s="242"/>
      <c r="O23" s="110">
        <f t="shared" ref="O23:P23" si="12">SUM(O24:O36)</f>
        <v>0</v>
      </c>
      <c r="P23" s="110">
        <f t="shared" si="12"/>
        <v>0</v>
      </c>
      <c r="Q23" s="100">
        <f t="shared" si="11"/>
        <v>0</v>
      </c>
      <c r="R23" s="243" t="e">
        <f t="shared" si="3"/>
        <v>#DIV/0!</v>
      </c>
      <c r="S23" s="110">
        <f t="shared" ref="S23:W23" si="13">SUM(S24:S36)</f>
        <v>0</v>
      </c>
      <c r="T23" s="110">
        <f t="shared" si="13"/>
        <v>0</v>
      </c>
      <c r="U23" s="110">
        <f t="shared" si="13"/>
        <v>0</v>
      </c>
      <c r="V23" s="110">
        <f t="shared" si="13"/>
        <v>0</v>
      </c>
      <c r="W23" s="110">
        <f t="shared" si="13"/>
        <v>0</v>
      </c>
      <c r="X23" s="247"/>
      <c r="Y23" s="111"/>
      <c r="Z23" s="112"/>
      <c r="AA23" s="105"/>
      <c r="AB23" s="105"/>
      <c r="AC23" s="105"/>
      <c r="AD23" s="113"/>
      <c r="AE23" s="113"/>
      <c r="AF23" s="113"/>
      <c r="AG23" s="105"/>
      <c r="AH23" s="105"/>
      <c r="AI23" s="105"/>
      <c r="AJ23" s="105"/>
      <c r="AK23" s="105"/>
      <c r="AL23" s="105"/>
      <c r="AM23" s="105"/>
      <c r="AN23" s="45"/>
      <c r="AO23" s="45"/>
      <c r="AP23" s="45"/>
      <c r="AQ23" s="45"/>
    </row>
    <row r="24" spans="1:43" ht="12.75" customHeight="1" outlineLevel="2" x14ac:dyDescent="0.25">
      <c r="A24" s="2"/>
      <c r="B24" s="107">
        <v>10312</v>
      </c>
      <c r="C24" s="239"/>
      <c r="D24" s="239" t="s">
        <v>36</v>
      </c>
      <c r="E24" s="239" t="s">
        <v>100</v>
      </c>
      <c r="F24" s="240" t="s">
        <v>112</v>
      </c>
      <c r="G24" s="114">
        <v>3378</v>
      </c>
      <c r="H24" s="114">
        <v>0</v>
      </c>
      <c r="I24" s="114">
        <v>2175</v>
      </c>
      <c r="J24" s="114">
        <v>5553</v>
      </c>
      <c r="K24" s="114">
        <v>5509</v>
      </c>
      <c r="L24" s="241">
        <f t="shared" ref="L24:L35" si="14">((K24/J24)^(1/($K$12-$J$12))-1)</f>
        <v>-7.9236448766432099E-3</v>
      </c>
      <c r="M24" s="114">
        <f t="shared" si="10"/>
        <v>2192.2339276066987</v>
      </c>
      <c r="N24" s="242">
        <v>0</v>
      </c>
      <c r="O24" s="100"/>
      <c r="P24" s="100"/>
      <c r="Q24" s="100">
        <f t="shared" si="11"/>
        <v>0</v>
      </c>
      <c r="R24" s="243" t="e">
        <f t="shared" si="3"/>
        <v>#DIV/0!</v>
      </c>
      <c r="S24" s="243"/>
      <c r="T24" s="243"/>
      <c r="U24" s="243"/>
      <c r="V24" s="243"/>
      <c r="W24" s="243"/>
      <c r="X24" s="248"/>
      <c r="Y24" s="111"/>
      <c r="Z24" s="112"/>
      <c r="AA24" s="105"/>
      <c r="AB24" s="105"/>
      <c r="AC24" s="105"/>
      <c r="AD24" s="113"/>
      <c r="AE24" s="113"/>
      <c r="AF24" s="113"/>
      <c r="AG24" s="105"/>
      <c r="AH24" s="105"/>
      <c r="AI24" s="105"/>
      <c r="AJ24" s="105"/>
      <c r="AK24" s="105"/>
      <c r="AL24" s="105"/>
      <c r="AM24" s="105"/>
      <c r="AN24" s="71"/>
      <c r="AO24" s="71"/>
      <c r="AP24" s="71"/>
      <c r="AQ24" s="71"/>
    </row>
    <row r="25" spans="1:43" ht="12.75" customHeight="1" outlineLevel="2" x14ac:dyDescent="0.25">
      <c r="A25" s="2"/>
      <c r="B25" s="107">
        <v>10311</v>
      </c>
      <c r="C25" s="239"/>
      <c r="D25" s="239" t="s">
        <v>36</v>
      </c>
      <c r="E25" s="239" t="s">
        <v>100</v>
      </c>
      <c r="F25" s="240" t="s">
        <v>111</v>
      </c>
      <c r="G25" s="114">
        <v>859</v>
      </c>
      <c r="H25" s="114">
        <v>270</v>
      </c>
      <c r="I25" s="114">
        <v>0</v>
      </c>
      <c r="J25" s="114">
        <v>859</v>
      </c>
      <c r="K25" s="114">
        <v>819</v>
      </c>
      <c r="L25" s="241">
        <f t="shared" si="14"/>
        <v>-4.6565774155995387E-2</v>
      </c>
      <c r="M25" s="114">
        <f t="shared" si="10"/>
        <v>257.42724097788124</v>
      </c>
      <c r="N25" s="242">
        <v>0</v>
      </c>
      <c r="O25" s="100"/>
      <c r="P25" s="100"/>
      <c r="Q25" s="100">
        <f t="shared" si="11"/>
        <v>0</v>
      </c>
      <c r="R25" s="243" t="e">
        <f t="shared" si="3"/>
        <v>#DIV/0!</v>
      </c>
      <c r="S25" s="243"/>
      <c r="T25" s="243"/>
      <c r="U25" s="243"/>
      <c r="V25" s="243"/>
      <c r="W25" s="243"/>
      <c r="X25" s="248"/>
      <c r="Y25" s="111"/>
      <c r="Z25" s="112"/>
      <c r="AA25" s="105"/>
      <c r="AB25" s="105"/>
      <c r="AC25" s="105"/>
      <c r="AD25" s="113"/>
      <c r="AE25" s="113"/>
      <c r="AF25" s="113"/>
      <c r="AG25" s="105"/>
      <c r="AH25" s="105"/>
      <c r="AI25" s="105"/>
      <c r="AJ25" s="105"/>
      <c r="AK25" s="105"/>
      <c r="AL25" s="105"/>
      <c r="AM25" s="105"/>
      <c r="AN25" s="71"/>
      <c r="AO25" s="71"/>
      <c r="AP25" s="71"/>
      <c r="AQ25" s="71"/>
    </row>
    <row r="26" spans="1:43" ht="12.75" customHeight="1" outlineLevel="2" x14ac:dyDescent="0.25">
      <c r="A26" s="2"/>
      <c r="B26" s="107">
        <v>10310</v>
      </c>
      <c r="C26" s="239"/>
      <c r="D26" s="239" t="s">
        <v>36</v>
      </c>
      <c r="E26" s="239" t="s">
        <v>100</v>
      </c>
      <c r="F26" s="240" t="s">
        <v>110</v>
      </c>
      <c r="G26" s="114">
        <v>1477</v>
      </c>
      <c r="H26" s="114">
        <v>785</v>
      </c>
      <c r="I26" s="114">
        <v>0</v>
      </c>
      <c r="J26" s="114">
        <v>1477</v>
      </c>
      <c r="K26" s="114">
        <v>1495</v>
      </c>
      <c r="L26" s="241">
        <f t="shared" si="14"/>
        <v>1.2186865267433955E-2</v>
      </c>
      <c r="M26" s="114">
        <f t="shared" si="10"/>
        <v>794.56668923493567</v>
      </c>
      <c r="N26" s="242">
        <v>0</v>
      </c>
      <c r="O26" s="100"/>
      <c r="P26" s="100"/>
      <c r="Q26" s="100">
        <f t="shared" si="11"/>
        <v>0</v>
      </c>
      <c r="R26" s="243" t="e">
        <f t="shared" si="3"/>
        <v>#DIV/0!</v>
      </c>
      <c r="S26" s="243"/>
      <c r="T26" s="243"/>
      <c r="U26" s="243"/>
      <c r="V26" s="243"/>
      <c r="W26" s="243"/>
      <c r="X26" s="248"/>
      <c r="Y26" s="111"/>
      <c r="Z26" s="112"/>
      <c r="AA26" s="105"/>
      <c r="AB26" s="105"/>
      <c r="AC26" s="105"/>
      <c r="AD26" s="113"/>
      <c r="AE26" s="113"/>
      <c r="AF26" s="113"/>
      <c r="AG26" s="105"/>
      <c r="AH26" s="105"/>
      <c r="AI26" s="105"/>
      <c r="AJ26" s="105"/>
      <c r="AK26" s="105"/>
      <c r="AL26" s="105"/>
      <c r="AM26" s="105"/>
      <c r="AN26" s="71"/>
      <c r="AO26" s="71"/>
      <c r="AP26" s="71"/>
      <c r="AQ26" s="71"/>
    </row>
    <row r="27" spans="1:43" ht="12.75" customHeight="1" outlineLevel="2" x14ac:dyDescent="0.25">
      <c r="A27" s="2"/>
      <c r="B27" s="107">
        <v>10309</v>
      </c>
      <c r="C27" s="239"/>
      <c r="D27" s="239" t="s">
        <v>36</v>
      </c>
      <c r="E27" s="239" t="s">
        <v>100</v>
      </c>
      <c r="F27" s="240" t="s">
        <v>109</v>
      </c>
      <c r="G27" s="114">
        <v>489</v>
      </c>
      <c r="H27" s="114">
        <v>354</v>
      </c>
      <c r="I27" s="114">
        <v>0</v>
      </c>
      <c r="J27" s="114">
        <v>489</v>
      </c>
      <c r="K27" s="114">
        <v>501</v>
      </c>
      <c r="L27" s="241">
        <f t="shared" si="14"/>
        <v>2.4539877300613577E-2</v>
      </c>
      <c r="M27" s="114">
        <f t="shared" si="10"/>
        <v>362.68711656441718</v>
      </c>
      <c r="N27" s="242">
        <v>0</v>
      </c>
      <c r="O27" s="100"/>
      <c r="P27" s="100"/>
      <c r="Q27" s="100">
        <f t="shared" si="11"/>
        <v>0</v>
      </c>
      <c r="R27" s="243" t="e">
        <f t="shared" si="3"/>
        <v>#DIV/0!</v>
      </c>
      <c r="S27" s="243"/>
      <c r="T27" s="243"/>
      <c r="U27" s="243"/>
      <c r="V27" s="243"/>
      <c r="W27" s="243"/>
      <c r="X27" s="248"/>
      <c r="Y27" s="111"/>
      <c r="Z27" s="112"/>
      <c r="AA27" s="105"/>
      <c r="AB27" s="105"/>
      <c r="AC27" s="105"/>
      <c r="AD27" s="113"/>
      <c r="AE27" s="113"/>
      <c r="AF27" s="113"/>
      <c r="AG27" s="105"/>
      <c r="AH27" s="105"/>
      <c r="AI27" s="105"/>
      <c r="AJ27" s="105"/>
      <c r="AK27" s="105"/>
      <c r="AL27" s="105"/>
      <c r="AM27" s="105"/>
      <c r="AN27" s="71"/>
      <c r="AO27" s="71"/>
      <c r="AP27" s="71"/>
      <c r="AQ27" s="71"/>
    </row>
    <row r="28" spans="1:43" ht="12.75" customHeight="1" outlineLevel="2" x14ac:dyDescent="0.25">
      <c r="A28" s="2"/>
      <c r="B28" s="107">
        <v>10308</v>
      </c>
      <c r="C28" s="239"/>
      <c r="D28" s="239" t="s">
        <v>36</v>
      </c>
      <c r="E28" s="239" t="s">
        <v>100</v>
      </c>
      <c r="F28" s="240" t="s">
        <v>108</v>
      </c>
      <c r="G28" s="114">
        <v>208</v>
      </c>
      <c r="H28" s="114">
        <v>59</v>
      </c>
      <c r="I28" s="114">
        <v>0</v>
      </c>
      <c r="J28" s="114">
        <v>208</v>
      </c>
      <c r="K28" s="114">
        <v>206</v>
      </c>
      <c r="L28" s="241">
        <f t="shared" si="14"/>
        <v>-9.6153846153845812E-3</v>
      </c>
      <c r="M28" s="114">
        <f t="shared" si="10"/>
        <v>58.432692307692307</v>
      </c>
      <c r="N28" s="242">
        <v>0</v>
      </c>
      <c r="O28" s="100"/>
      <c r="P28" s="100"/>
      <c r="Q28" s="100">
        <f t="shared" si="11"/>
        <v>0</v>
      </c>
      <c r="R28" s="243" t="e">
        <f t="shared" si="3"/>
        <v>#DIV/0!</v>
      </c>
      <c r="S28" s="243"/>
      <c r="T28" s="243"/>
      <c r="U28" s="243"/>
      <c r="V28" s="243"/>
      <c r="W28" s="243"/>
      <c r="X28" s="248"/>
      <c r="Y28" s="111"/>
      <c r="Z28" s="112"/>
      <c r="AA28" s="105"/>
      <c r="AB28" s="105"/>
      <c r="AC28" s="105"/>
      <c r="AD28" s="113"/>
      <c r="AE28" s="113"/>
      <c r="AF28" s="113"/>
      <c r="AG28" s="105"/>
      <c r="AH28" s="105"/>
      <c r="AI28" s="105"/>
      <c r="AJ28" s="105"/>
      <c r="AK28" s="105"/>
      <c r="AL28" s="105"/>
      <c r="AM28" s="105"/>
      <c r="AN28" s="71"/>
      <c r="AO28" s="71"/>
      <c r="AP28" s="71"/>
      <c r="AQ28" s="71"/>
    </row>
    <row r="29" spans="1:43" ht="12.75" customHeight="1" outlineLevel="2" x14ac:dyDescent="0.25">
      <c r="A29" s="2"/>
      <c r="B29" s="107">
        <v>10307</v>
      </c>
      <c r="C29" s="239"/>
      <c r="D29" s="239" t="s">
        <v>36</v>
      </c>
      <c r="E29" s="239" t="s">
        <v>100</v>
      </c>
      <c r="F29" s="240" t="s">
        <v>107</v>
      </c>
      <c r="G29" s="114">
        <v>1147</v>
      </c>
      <c r="H29" s="114">
        <v>0</v>
      </c>
      <c r="I29" s="114">
        <v>5901</v>
      </c>
      <c r="J29" s="114">
        <v>2192</v>
      </c>
      <c r="K29" s="114">
        <v>2138</v>
      </c>
      <c r="L29" s="241">
        <f t="shared" si="14"/>
        <v>-2.4635036496350349E-2</v>
      </c>
      <c r="M29" s="114">
        <f t="shared" si="10"/>
        <v>0</v>
      </c>
      <c r="N29" s="242">
        <v>4824</v>
      </c>
      <c r="O29" s="100"/>
      <c r="P29" s="249"/>
      <c r="Q29" s="100">
        <f t="shared" si="11"/>
        <v>0</v>
      </c>
      <c r="R29" s="243" t="e">
        <f t="shared" si="3"/>
        <v>#DIV/0!</v>
      </c>
      <c r="S29" s="243"/>
      <c r="T29" s="243"/>
      <c r="U29" s="243"/>
      <c r="V29" s="243"/>
      <c r="W29" s="243"/>
      <c r="X29" s="248"/>
      <c r="Y29" s="111"/>
      <c r="Z29" s="112"/>
      <c r="AA29" s="105"/>
      <c r="AB29" s="105"/>
      <c r="AC29" s="105"/>
      <c r="AD29" s="113"/>
      <c r="AE29" s="113"/>
      <c r="AF29" s="113"/>
      <c r="AG29" s="105"/>
      <c r="AH29" s="105"/>
      <c r="AI29" s="105"/>
      <c r="AJ29" s="105"/>
      <c r="AK29" s="105"/>
      <c r="AL29" s="105"/>
      <c r="AM29" s="105"/>
      <c r="AN29" s="71"/>
      <c r="AO29" s="71"/>
      <c r="AP29" s="71"/>
      <c r="AQ29" s="71"/>
    </row>
    <row r="30" spans="1:43" ht="12.75" customHeight="1" outlineLevel="2" x14ac:dyDescent="0.25">
      <c r="A30" s="2"/>
      <c r="B30" s="107">
        <v>10306</v>
      </c>
      <c r="C30" s="239"/>
      <c r="D30" s="239" t="s">
        <v>36</v>
      </c>
      <c r="E30" s="239" t="s">
        <v>100</v>
      </c>
      <c r="F30" s="240" t="s">
        <v>106</v>
      </c>
      <c r="G30" s="114">
        <v>2260</v>
      </c>
      <c r="H30" s="114">
        <v>0</v>
      </c>
      <c r="I30" s="114">
        <v>3511</v>
      </c>
      <c r="J30" s="114">
        <v>2260</v>
      </c>
      <c r="K30" s="114">
        <v>2223</v>
      </c>
      <c r="L30" s="241">
        <f t="shared" si="14"/>
        <v>-1.6371681415929151E-2</v>
      </c>
      <c r="M30" s="114">
        <f t="shared" si="10"/>
        <v>0</v>
      </c>
      <c r="N30" s="242">
        <v>3531</v>
      </c>
      <c r="O30" s="100"/>
      <c r="P30" s="100"/>
      <c r="Q30" s="100">
        <f t="shared" si="11"/>
        <v>0</v>
      </c>
      <c r="R30" s="243" t="e">
        <f t="shared" si="3"/>
        <v>#DIV/0!</v>
      </c>
      <c r="S30" s="243"/>
      <c r="T30" s="243"/>
      <c r="U30" s="243"/>
      <c r="V30" s="243"/>
      <c r="W30" s="243"/>
      <c r="X30" s="248"/>
      <c r="Y30" s="111"/>
      <c r="Z30" s="112"/>
      <c r="AA30" s="105"/>
      <c r="AB30" s="105"/>
      <c r="AC30" s="105"/>
      <c r="AD30" s="113"/>
      <c r="AE30" s="113"/>
      <c r="AF30" s="113"/>
      <c r="AG30" s="105"/>
      <c r="AH30" s="105"/>
      <c r="AI30" s="105"/>
      <c r="AJ30" s="105"/>
      <c r="AK30" s="105"/>
      <c r="AL30" s="105"/>
      <c r="AM30" s="105"/>
      <c r="AN30" s="71"/>
      <c r="AO30" s="71"/>
      <c r="AP30" s="71"/>
      <c r="AQ30" s="71"/>
    </row>
    <row r="31" spans="1:43" ht="12.75" customHeight="1" outlineLevel="2" x14ac:dyDescent="0.25">
      <c r="A31" s="2"/>
      <c r="B31" s="107">
        <v>10305</v>
      </c>
      <c r="C31" s="239"/>
      <c r="D31" s="239" t="s">
        <v>36</v>
      </c>
      <c r="E31" s="239" t="s">
        <v>100</v>
      </c>
      <c r="F31" s="240" t="s">
        <v>105</v>
      </c>
      <c r="G31" s="114">
        <v>669</v>
      </c>
      <c r="H31" s="114">
        <v>369</v>
      </c>
      <c r="I31" s="114">
        <v>0</v>
      </c>
      <c r="J31" s="114">
        <v>669</v>
      </c>
      <c r="K31" s="114">
        <v>658</v>
      </c>
      <c r="L31" s="241">
        <f t="shared" si="14"/>
        <v>-1.6442451420029869E-2</v>
      </c>
      <c r="M31" s="114">
        <f t="shared" si="10"/>
        <v>362.932735426009</v>
      </c>
      <c r="N31" s="242">
        <v>0</v>
      </c>
      <c r="O31" s="100"/>
      <c r="P31" s="100"/>
      <c r="Q31" s="100">
        <f t="shared" si="11"/>
        <v>0</v>
      </c>
      <c r="R31" s="243" t="e">
        <f t="shared" si="3"/>
        <v>#DIV/0!</v>
      </c>
      <c r="S31" s="243"/>
      <c r="T31" s="243"/>
      <c r="U31" s="243"/>
      <c r="V31" s="243"/>
      <c r="W31" s="243"/>
      <c r="X31" s="248"/>
      <c r="Y31" s="111"/>
      <c r="Z31" s="112"/>
      <c r="AA31" s="105"/>
      <c r="AB31" s="105"/>
      <c r="AC31" s="105"/>
      <c r="AD31" s="113"/>
      <c r="AE31" s="113"/>
      <c r="AF31" s="113"/>
      <c r="AG31" s="105"/>
      <c r="AH31" s="105"/>
      <c r="AI31" s="105"/>
      <c r="AJ31" s="105"/>
      <c r="AK31" s="105"/>
      <c r="AL31" s="105"/>
      <c r="AM31" s="105"/>
      <c r="AN31" s="71"/>
      <c r="AO31" s="71"/>
      <c r="AP31" s="71"/>
      <c r="AQ31" s="71"/>
    </row>
    <row r="32" spans="1:43" ht="12.75" customHeight="1" outlineLevel="2" x14ac:dyDescent="0.25">
      <c r="A32" s="2"/>
      <c r="B32" s="107">
        <v>10304</v>
      </c>
      <c r="C32" s="239"/>
      <c r="D32" s="239" t="s">
        <v>36</v>
      </c>
      <c r="E32" s="239" t="s">
        <v>100</v>
      </c>
      <c r="F32" s="240" t="s">
        <v>104</v>
      </c>
      <c r="G32" s="114">
        <v>772</v>
      </c>
      <c r="H32" s="114">
        <v>77</v>
      </c>
      <c r="I32" s="114">
        <v>0</v>
      </c>
      <c r="J32" s="114">
        <v>772</v>
      </c>
      <c r="K32" s="114">
        <v>778</v>
      </c>
      <c r="L32" s="241">
        <f t="shared" si="14"/>
        <v>7.7720207253886286E-3</v>
      </c>
      <c r="M32" s="114">
        <f t="shared" si="10"/>
        <v>77.598445595854926</v>
      </c>
      <c r="N32" s="242">
        <v>0</v>
      </c>
      <c r="O32" s="100"/>
      <c r="P32" s="100"/>
      <c r="Q32" s="100">
        <f t="shared" si="11"/>
        <v>0</v>
      </c>
      <c r="R32" s="243" t="e">
        <f t="shared" si="3"/>
        <v>#DIV/0!</v>
      </c>
      <c r="S32" s="243"/>
      <c r="T32" s="243"/>
      <c r="U32" s="243"/>
      <c r="V32" s="243"/>
      <c r="W32" s="243"/>
      <c r="X32" s="248"/>
      <c r="Y32" s="111"/>
      <c r="Z32" s="112"/>
      <c r="AA32" s="105"/>
      <c r="AB32" s="105"/>
      <c r="AC32" s="105"/>
      <c r="AD32" s="113"/>
      <c r="AE32" s="113"/>
      <c r="AF32" s="113"/>
      <c r="AG32" s="105"/>
      <c r="AH32" s="105"/>
      <c r="AI32" s="105"/>
      <c r="AJ32" s="105"/>
      <c r="AK32" s="105"/>
      <c r="AL32" s="105"/>
      <c r="AM32" s="105"/>
      <c r="AN32" s="71"/>
      <c r="AO32" s="71"/>
      <c r="AP32" s="71"/>
      <c r="AQ32" s="71"/>
    </row>
    <row r="33" spans="1:43" ht="12.75" customHeight="1" outlineLevel="2" x14ac:dyDescent="0.25">
      <c r="A33" s="2"/>
      <c r="B33" s="107">
        <v>10303</v>
      </c>
      <c r="C33" s="239"/>
      <c r="D33" s="239" t="s">
        <v>36</v>
      </c>
      <c r="E33" s="239" t="s">
        <v>100</v>
      </c>
      <c r="F33" s="240" t="s">
        <v>103</v>
      </c>
      <c r="G33" s="114">
        <v>282</v>
      </c>
      <c r="H33" s="114">
        <v>272</v>
      </c>
      <c r="I33" s="114">
        <v>0</v>
      </c>
      <c r="J33" s="114">
        <v>282</v>
      </c>
      <c r="K33" s="114">
        <v>283</v>
      </c>
      <c r="L33" s="241">
        <f t="shared" si="14"/>
        <v>3.5460992907800915E-3</v>
      </c>
      <c r="M33" s="114">
        <f t="shared" si="10"/>
        <v>272.96453900709218</v>
      </c>
      <c r="N33" s="242">
        <v>0</v>
      </c>
      <c r="O33" s="100"/>
      <c r="P33" s="100"/>
      <c r="Q33" s="100">
        <f t="shared" si="11"/>
        <v>0</v>
      </c>
      <c r="R33" s="243" t="e">
        <f t="shared" si="3"/>
        <v>#DIV/0!</v>
      </c>
      <c r="S33" s="243"/>
      <c r="T33" s="243"/>
      <c r="U33" s="243"/>
      <c r="V33" s="243"/>
      <c r="W33" s="243"/>
      <c r="X33" s="248"/>
      <c r="Y33" s="111"/>
      <c r="Z33" s="112"/>
      <c r="AA33" s="105"/>
      <c r="AB33" s="105"/>
      <c r="AC33" s="105"/>
      <c r="AD33" s="113"/>
      <c r="AE33" s="113"/>
      <c r="AF33" s="113"/>
      <c r="AG33" s="105"/>
      <c r="AH33" s="105"/>
      <c r="AI33" s="105"/>
      <c r="AJ33" s="105"/>
      <c r="AK33" s="105"/>
      <c r="AL33" s="105"/>
      <c r="AM33" s="105"/>
      <c r="AN33" s="71"/>
      <c r="AO33" s="71"/>
      <c r="AP33" s="71"/>
      <c r="AQ33" s="71"/>
    </row>
    <row r="34" spans="1:43" ht="12.75" customHeight="1" outlineLevel="2" x14ac:dyDescent="0.25">
      <c r="A34" s="2"/>
      <c r="B34" s="107">
        <v>10302</v>
      </c>
      <c r="C34" s="239"/>
      <c r="D34" s="239" t="s">
        <v>36</v>
      </c>
      <c r="E34" s="239" t="s">
        <v>100</v>
      </c>
      <c r="F34" s="240" t="s">
        <v>102</v>
      </c>
      <c r="G34" s="114">
        <v>306</v>
      </c>
      <c r="H34" s="114">
        <v>118</v>
      </c>
      <c r="I34" s="114">
        <v>0</v>
      </c>
      <c r="J34" s="114">
        <v>306</v>
      </c>
      <c r="K34" s="114">
        <v>302</v>
      </c>
      <c r="L34" s="241">
        <f t="shared" si="14"/>
        <v>-1.3071895424836555E-2</v>
      </c>
      <c r="M34" s="114">
        <f t="shared" si="10"/>
        <v>116.45751633986929</v>
      </c>
      <c r="N34" s="242">
        <v>0</v>
      </c>
      <c r="O34" s="100"/>
      <c r="P34" s="100"/>
      <c r="Q34" s="100">
        <f t="shared" si="11"/>
        <v>0</v>
      </c>
      <c r="R34" s="243" t="e">
        <f t="shared" si="3"/>
        <v>#DIV/0!</v>
      </c>
      <c r="S34" s="243"/>
      <c r="T34" s="243"/>
      <c r="U34" s="243"/>
      <c r="V34" s="243"/>
      <c r="W34" s="243"/>
      <c r="X34" s="248"/>
      <c r="Y34" s="111"/>
      <c r="Z34" s="112"/>
      <c r="AA34" s="105"/>
      <c r="AB34" s="105"/>
      <c r="AC34" s="105"/>
      <c r="AD34" s="113"/>
      <c r="AE34" s="113"/>
      <c r="AF34" s="113"/>
      <c r="AG34" s="105"/>
      <c r="AH34" s="105"/>
      <c r="AI34" s="105"/>
      <c r="AJ34" s="105"/>
      <c r="AK34" s="105"/>
      <c r="AL34" s="105"/>
      <c r="AM34" s="105"/>
      <c r="AN34" s="71"/>
      <c r="AO34" s="71"/>
      <c r="AP34" s="71"/>
      <c r="AQ34" s="71"/>
    </row>
    <row r="35" spans="1:43" ht="12.75" customHeight="1" outlineLevel="2" x14ac:dyDescent="0.25">
      <c r="A35" s="2"/>
      <c r="B35" s="107">
        <v>10301</v>
      </c>
      <c r="C35" s="239"/>
      <c r="D35" s="239" t="s">
        <v>36</v>
      </c>
      <c r="E35" s="239" t="s">
        <v>100</v>
      </c>
      <c r="F35" s="240" t="s">
        <v>101</v>
      </c>
      <c r="G35" s="114">
        <v>1215</v>
      </c>
      <c r="H35" s="114">
        <v>980</v>
      </c>
      <c r="I35" s="114">
        <v>0</v>
      </c>
      <c r="J35" s="114">
        <v>1215</v>
      </c>
      <c r="K35" s="114">
        <v>1180</v>
      </c>
      <c r="L35" s="241">
        <f t="shared" si="14"/>
        <v>-2.8806584362139898E-2</v>
      </c>
      <c r="M35" s="114">
        <f t="shared" si="10"/>
        <v>951.76954732510285</v>
      </c>
      <c r="N35" s="242">
        <v>0</v>
      </c>
      <c r="O35" s="100"/>
      <c r="P35" s="100"/>
      <c r="Q35" s="100">
        <f t="shared" si="11"/>
        <v>0</v>
      </c>
      <c r="R35" s="243" t="e">
        <f t="shared" si="3"/>
        <v>#DIV/0!</v>
      </c>
      <c r="S35" s="243"/>
      <c r="T35" s="243"/>
      <c r="U35" s="243"/>
      <c r="V35" s="243"/>
      <c r="W35" s="243"/>
      <c r="X35" s="248"/>
      <c r="Y35" s="111"/>
      <c r="Z35" s="112"/>
      <c r="AA35" s="105"/>
      <c r="AB35" s="105"/>
      <c r="AC35" s="105"/>
      <c r="AD35" s="113"/>
      <c r="AE35" s="113"/>
      <c r="AF35" s="113"/>
      <c r="AG35" s="105"/>
      <c r="AH35" s="105"/>
      <c r="AI35" s="105"/>
      <c r="AJ35" s="105"/>
      <c r="AK35" s="105"/>
      <c r="AL35" s="105"/>
      <c r="AM35" s="105"/>
      <c r="AN35" s="71"/>
      <c r="AO35" s="71"/>
      <c r="AP35" s="71"/>
      <c r="AQ35" s="71"/>
    </row>
    <row r="36" spans="1:43" ht="12.75" customHeight="1" outlineLevel="2" x14ac:dyDescent="0.25">
      <c r="A36" s="2"/>
      <c r="B36" s="107" t="s">
        <v>1992</v>
      </c>
      <c r="C36" s="239"/>
      <c r="D36" s="239" t="s">
        <v>36</v>
      </c>
      <c r="E36" s="239" t="s">
        <v>100</v>
      </c>
      <c r="F36" s="240" t="s">
        <v>1993</v>
      </c>
      <c r="G36" s="114"/>
      <c r="H36" s="114"/>
      <c r="I36" s="114"/>
      <c r="J36" s="114"/>
      <c r="K36" s="114"/>
      <c r="L36" s="241"/>
      <c r="M36" s="114">
        <f t="shared" si="10"/>
        <v>0</v>
      </c>
      <c r="N36" s="242"/>
      <c r="O36" s="100"/>
      <c r="P36" s="100"/>
      <c r="Q36" s="100">
        <f t="shared" si="11"/>
        <v>0</v>
      </c>
      <c r="R36" s="243" t="e">
        <f t="shared" si="3"/>
        <v>#DIV/0!</v>
      </c>
      <c r="S36" s="243"/>
      <c r="T36" s="243"/>
      <c r="U36" s="243"/>
      <c r="V36" s="243"/>
      <c r="W36" s="243"/>
      <c r="X36" s="248"/>
      <c r="Y36" s="111"/>
      <c r="Z36" s="112"/>
      <c r="AA36" s="105"/>
      <c r="AB36" s="105"/>
      <c r="AC36" s="105"/>
      <c r="AD36" s="113"/>
      <c r="AE36" s="113"/>
      <c r="AF36" s="113"/>
      <c r="AG36" s="105"/>
      <c r="AH36" s="105"/>
      <c r="AI36" s="105"/>
      <c r="AJ36" s="105"/>
      <c r="AK36" s="105"/>
      <c r="AL36" s="105"/>
      <c r="AM36" s="105"/>
      <c r="AN36" s="71"/>
      <c r="AO36" s="71"/>
      <c r="AP36" s="71"/>
      <c r="AQ36" s="71"/>
    </row>
    <row r="37" spans="1:43" ht="12.75" customHeight="1" outlineLevel="1" x14ac:dyDescent="0.25">
      <c r="A37" s="229"/>
      <c r="B37" s="244">
        <v>10100</v>
      </c>
      <c r="C37" s="245"/>
      <c r="D37" s="245" t="s">
        <v>36</v>
      </c>
      <c r="E37" s="245" t="s">
        <v>73</v>
      </c>
      <c r="F37" s="246"/>
      <c r="G37" s="114"/>
      <c r="H37" s="114"/>
      <c r="I37" s="114"/>
      <c r="J37" s="114"/>
      <c r="K37" s="114"/>
      <c r="L37" s="241"/>
      <c r="M37" s="114">
        <f t="shared" si="10"/>
        <v>0</v>
      </c>
      <c r="N37" s="242"/>
      <c r="O37" s="110">
        <f t="shared" ref="O37:P37" si="15">SUM(O38:O59)</f>
        <v>0</v>
      </c>
      <c r="P37" s="110">
        <f t="shared" si="15"/>
        <v>0</v>
      </c>
      <c r="Q37" s="100">
        <f t="shared" si="11"/>
        <v>0</v>
      </c>
      <c r="R37" s="243" t="e">
        <f t="shared" si="3"/>
        <v>#DIV/0!</v>
      </c>
      <c r="S37" s="250"/>
      <c r="T37" s="250"/>
      <c r="U37" s="250"/>
      <c r="V37" s="250"/>
      <c r="W37" s="250"/>
      <c r="X37" s="247"/>
      <c r="Y37" s="111"/>
      <c r="Z37" s="112"/>
      <c r="AA37" s="105"/>
      <c r="AB37" s="105"/>
      <c r="AC37" s="105"/>
      <c r="AD37" s="113"/>
      <c r="AE37" s="113"/>
      <c r="AF37" s="113"/>
      <c r="AG37" s="105"/>
      <c r="AH37" s="105"/>
      <c r="AI37" s="105"/>
      <c r="AJ37" s="105"/>
      <c r="AK37" s="105"/>
      <c r="AL37" s="105"/>
      <c r="AM37" s="105"/>
      <c r="AN37" s="45"/>
      <c r="AO37" s="45"/>
      <c r="AP37" s="45"/>
      <c r="AQ37" s="45"/>
    </row>
    <row r="38" spans="1:43" ht="12.75" customHeight="1" outlineLevel="2" x14ac:dyDescent="0.25">
      <c r="A38" s="2"/>
      <c r="B38" s="107">
        <v>10121</v>
      </c>
      <c r="C38" s="239"/>
      <c r="D38" s="239" t="s">
        <v>36</v>
      </c>
      <c r="E38" s="239" t="s">
        <v>73</v>
      </c>
      <c r="F38" s="240" t="s">
        <v>93</v>
      </c>
      <c r="G38" s="114">
        <v>247</v>
      </c>
      <c r="H38" s="114">
        <v>103</v>
      </c>
      <c r="I38" s="114">
        <v>0</v>
      </c>
      <c r="J38" s="114">
        <v>247</v>
      </c>
      <c r="K38" s="114">
        <v>249</v>
      </c>
      <c r="L38" s="241">
        <f t="shared" ref="L38:L58" si="16">((K38/J38)^(1/($K$12-$J$12))-1)</f>
        <v>8.0971659919029104E-3</v>
      </c>
      <c r="M38" s="114">
        <f t="shared" si="10"/>
        <v>103.83400809716601</v>
      </c>
      <c r="N38" s="242">
        <v>0</v>
      </c>
      <c r="O38" s="100"/>
      <c r="P38" s="100"/>
      <c r="Q38" s="100">
        <f t="shared" si="11"/>
        <v>0</v>
      </c>
      <c r="R38" s="243" t="e">
        <f t="shared" si="3"/>
        <v>#DIV/0!</v>
      </c>
      <c r="S38" s="243"/>
      <c r="T38" s="243"/>
      <c r="U38" s="243"/>
      <c r="V38" s="243"/>
      <c r="W38" s="243"/>
      <c r="X38" s="248"/>
      <c r="Y38" s="111"/>
      <c r="Z38" s="112"/>
      <c r="AA38" s="105"/>
      <c r="AB38" s="105"/>
      <c r="AC38" s="105"/>
      <c r="AD38" s="113"/>
      <c r="AE38" s="113"/>
      <c r="AF38" s="113"/>
      <c r="AG38" s="105"/>
      <c r="AH38" s="105"/>
      <c r="AI38" s="105"/>
      <c r="AJ38" s="105"/>
      <c r="AK38" s="105"/>
      <c r="AL38" s="105"/>
      <c r="AM38" s="105"/>
      <c r="AN38" s="71"/>
      <c r="AO38" s="71"/>
      <c r="AP38" s="71"/>
      <c r="AQ38" s="71"/>
    </row>
    <row r="39" spans="1:43" ht="12.75" customHeight="1" outlineLevel="2" x14ac:dyDescent="0.25">
      <c r="A39" s="2"/>
      <c r="B39" s="107">
        <v>10120</v>
      </c>
      <c r="C39" s="239"/>
      <c r="D39" s="239" t="s">
        <v>36</v>
      </c>
      <c r="E39" s="239" t="s">
        <v>73</v>
      </c>
      <c r="F39" s="240" t="s">
        <v>92</v>
      </c>
      <c r="G39" s="114">
        <v>1224</v>
      </c>
      <c r="H39" s="114">
        <v>228</v>
      </c>
      <c r="I39" s="114">
        <v>0</v>
      </c>
      <c r="J39" s="114">
        <v>1224</v>
      </c>
      <c r="K39" s="114">
        <v>1205</v>
      </c>
      <c r="L39" s="241">
        <f t="shared" si="16"/>
        <v>-1.5522875816993409E-2</v>
      </c>
      <c r="M39" s="114">
        <f t="shared" si="10"/>
        <v>224.4607843137255</v>
      </c>
      <c r="N39" s="242">
        <v>0</v>
      </c>
      <c r="O39" s="100"/>
      <c r="P39" s="100"/>
      <c r="Q39" s="100">
        <f t="shared" si="11"/>
        <v>0</v>
      </c>
      <c r="R39" s="243" t="e">
        <f t="shared" si="3"/>
        <v>#DIV/0!</v>
      </c>
      <c r="S39" s="243"/>
      <c r="T39" s="243"/>
      <c r="U39" s="243"/>
      <c r="V39" s="243"/>
      <c r="W39" s="243"/>
      <c r="X39" s="248"/>
      <c r="Y39" s="111"/>
      <c r="Z39" s="112"/>
      <c r="AA39" s="105"/>
      <c r="AB39" s="105"/>
      <c r="AC39" s="105"/>
      <c r="AD39" s="113"/>
      <c r="AE39" s="113"/>
      <c r="AF39" s="113"/>
      <c r="AG39" s="105"/>
      <c r="AH39" s="105"/>
      <c r="AI39" s="105"/>
      <c r="AJ39" s="105"/>
      <c r="AK39" s="105"/>
      <c r="AL39" s="105"/>
      <c r="AM39" s="105"/>
      <c r="AN39" s="71"/>
      <c r="AO39" s="71"/>
      <c r="AP39" s="71"/>
      <c r="AQ39" s="71"/>
    </row>
    <row r="40" spans="1:43" ht="12.75" customHeight="1" outlineLevel="2" x14ac:dyDescent="0.25">
      <c r="A40" s="2"/>
      <c r="B40" s="107">
        <v>10119</v>
      </c>
      <c r="C40" s="239"/>
      <c r="D40" s="239" t="s">
        <v>36</v>
      </c>
      <c r="E40" s="239" t="s">
        <v>73</v>
      </c>
      <c r="F40" s="240" t="s">
        <v>91</v>
      </c>
      <c r="G40" s="114">
        <v>580</v>
      </c>
      <c r="H40" s="114">
        <v>430</v>
      </c>
      <c r="I40" s="114">
        <v>0</v>
      </c>
      <c r="J40" s="114">
        <v>580</v>
      </c>
      <c r="K40" s="114">
        <v>569</v>
      </c>
      <c r="L40" s="241">
        <f t="shared" si="16"/>
        <v>-1.8965517241379293E-2</v>
      </c>
      <c r="M40" s="114">
        <f t="shared" si="10"/>
        <v>421.84482758620692</v>
      </c>
      <c r="N40" s="242">
        <v>0</v>
      </c>
      <c r="O40" s="100"/>
      <c r="P40" s="100"/>
      <c r="Q40" s="100">
        <f t="shared" si="11"/>
        <v>0</v>
      </c>
      <c r="R40" s="243" t="e">
        <f t="shared" si="3"/>
        <v>#DIV/0!</v>
      </c>
      <c r="S40" s="243"/>
      <c r="T40" s="243"/>
      <c r="U40" s="243"/>
      <c r="V40" s="243"/>
      <c r="W40" s="243"/>
      <c r="X40" s="248"/>
      <c r="Y40" s="111"/>
      <c r="Z40" s="112"/>
      <c r="AA40" s="105"/>
      <c r="AB40" s="105"/>
      <c r="AC40" s="105"/>
      <c r="AD40" s="113"/>
      <c r="AE40" s="113"/>
      <c r="AF40" s="113"/>
      <c r="AG40" s="105"/>
      <c r="AH40" s="105"/>
      <c r="AI40" s="105"/>
      <c r="AJ40" s="105"/>
      <c r="AK40" s="105"/>
      <c r="AL40" s="105"/>
      <c r="AM40" s="105"/>
      <c r="AN40" s="71"/>
      <c r="AO40" s="71"/>
      <c r="AP40" s="71"/>
      <c r="AQ40" s="71"/>
    </row>
    <row r="41" spans="1:43" ht="12.75" customHeight="1" outlineLevel="2" x14ac:dyDescent="0.25">
      <c r="A41" s="2"/>
      <c r="B41" s="107">
        <v>10118</v>
      </c>
      <c r="C41" s="239"/>
      <c r="D41" s="239" t="s">
        <v>36</v>
      </c>
      <c r="E41" s="239" t="s">
        <v>73</v>
      </c>
      <c r="F41" s="240" t="s">
        <v>90</v>
      </c>
      <c r="G41" s="114">
        <v>285</v>
      </c>
      <c r="H41" s="114">
        <v>45</v>
      </c>
      <c r="I41" s="114">
        <v>0</v>
      </c>
      <c r="J41" s="114">
        <v>285</v>
      </c>
      <c r="K41" s="114">
        <v>284</v>
      </c>
      <c r="L41" s="241">
        <f t="shared" si="16"/>
        <v>-3.5087719298245723E-3</v>
      </c>
      <c r="M41" s="114">
        <f t="shared" si="10"/>
        <v>44.842105263157897</v>
      </c>
      <c r="N41" s="242">
        <v>0</v>
      </c>
      <c r="O41" s="100"/>
      <c r="P41" s="100"/>
      <c r="Q41" s="100">
        <f t="shared" si="11"/>
        <v>0</v>
      </c>
      <c r="R41" s="243" t="e">
        <f t="shared" si="3"/>
        <v>#DIV/0!</v>
      </c>
      <c r="S41" s="243"/>
      <c r="T41" s="243"/>
      <c r="U41" s="243"/>
      <c r="V41" s="243"/>
      <c r="W41" s="243"/>
      <c r="X41" s="248"/>
      <c r="Y41" s="111"/>
      <c r="Z41" s="112"/>
      <c r="AA41" s="105"/>
      <c r="AB41" s="105"/>
      <c r="AC41" s="105"/>
      <c r="AD41" s="113"/>
      <c r="AE41" s="113"/>
      <c r="AF41" s="113"/>
      <c r="AG41" s="105"/>
      <c r="AH41" s="105"/>
      <c r="AI41" s="105"/>
      <c r="AJ41" s="105"/>
      <c r="AK41" s="105"/>
      <c r="AL41" s="105"/>
      <c r="AM41" s="105"/>
      <c r="AN41" s="71"/>
      <c r="AO41" s="71"/>
      <c r="AP41" s="71"/>
      <c r="AQ41" s="71"/>
    </row>
    <row r="42" spans="1:43" ht="12.75" customHeight="1" outlineLevel="2" x14ac:dyDescent="0.25">
      <c r="A42" s="2"/>
      <c r="B42" s="107">
        <v>10117</v>
      </c>
      <c r="C42" s="239"/>
      <c r="D42" s="239" t="s">
        <v>36</v>
      </c>
      <c r="E42" s="239" t="s">
        <v>73</v>
      </c>
      <c r="F42" s="240" t="s">
        <v>89</v>
      </c>
      <c r="G42" s="114">
        <v>769</v>
      </c>
      <c r="H42" s="114">
        <v>101</v>
      </c>
      <c r="I42" s="114">
        <v>0</v>
      </c>
      <c r="J42" s="114">
        <v>769</v>
      </c>
      <c r="K42" s="114">
        <v>753</v>
      </c>
      <c r="L42" s="241">
        <f t="shared" si="16"/>
        <v>-2.0806241872561748E-2</v>
      </c>
      <c r="M42" s="114">
        <f t="shared" si="10"/>
        <v>98.89856957087126</v>
      </c>
      <c r="N42" s="242">
        <v>0</v>
      </c>
      <c r="O42" s="100"/>
      <c r="P42" s="100"/>
      <c r="Q42" s="100">
        <f t="shared" si="11"/>
        <v>0</v>
      </c>
      <c r="R42" s="243" t="e">
        <f t="shared" si="3"/>
        <v>#DIV/0!</v>
      </c>
      <c r="S42" s="243"/>
      <c r="T42" s="243"/>
      <c r="U42" s="243"/>
      <c r="V42" s="243"/>
      <c r="W42" s="243"/>
      <c r="X42" s="248"/>
      <c r="Y42" s="111"/>
      <c r="Z42" s="112"/>
      <c r="AA42" s="105"/>
      <c r="AB42" s="105"/>
      <c r="AC42" s="105"/>
      <c r="AD42" s="113"/>
      <c r="AE42" s="113"/>
      <c r="AF42" s="113"/>
      <c r="AG42" s="105"/>
      <c r="AH42" s="105"/>
      <c r="AI42" s="105"/>
      <c r="AJ42" s="105"/>
      <c r="AK42" s="105"/>
      <c r="AL42" s="105"/>
      <c r="AM42" s="105"/>
      <c r="AN42" s="71"/>
      <c r="AO42" s="71"/>
      <c r="AP42" s="71"/>
      <c r="AQ42" s="71"/>
    </row>
    <row r="43" spans="1:43" ht="12.75" customHeight="1" outlineLevel="2" x14ac:dyDescent="0.25">
      <c r="A43" s="2"/>
      <c r="B43" s="107">
        <v>10116</v>
      </c>
      <c r="C43" s="239"/>
      <c r="D43" s="239" t="s">
        <v>36</v>
      </c>
      <c r="E43" s="239" t="s">
        <v>73</v>
      </c>
      <c r="F43" s="240" t="s">
        <v>88</v>
      </c>
      <c r="G43" s="114">
        <v>375</v>
      </c>
      <c r="H43" s="114">
        <v>135</v>
      </c>
      <c r="I43" s="114">
        <v>0</v>
      </c>
      <c r="J43" s="114">
        <v>375</v>
      </c>
      <c r="K43" s="114">
        <v>377</v>
      </c>
      <c r="L43" s="241">
        <f t="shared" si="16"/>
        <v>5.3333333333334121E-3</v>
      </c>
      <c r="M43" s="114">
        <f t="shared" si="10"/>
        <v>135.72</v>
      </c>
      <c r="N43" s="242">
        <v>0</v>
      </c>
      <c r="O43" s="100"/>
      <c r="P43" s="100"/>
      <c r="Q43" s="100">
        <f t="shared" si="11"/>
        <v>0</v>
      </c>
      <c r="R43" s="243" t="e">
        <f t="shared" si="3"/>
        <v>#DIV/0!</v>
      </c>
      <c r="S43" s="243"/>
      <c r="T43" s="243"/>
      <c r="U43" s="243"/>
      <c r="V43" s="243"/>
      <c r="W43" s="243"/>
      <c r="X43" s="248"/>
      <c r="Y43" s="111"/>
      <c r="Z43" s="112"/>
      <c r="AA43" s="105"/>
      <c r="AB43" s="105"/>
      <c r="AC43" s="105"/>
      <c r="AD43" s="113"/>
      <c r="AE43" s="113"/>
      <c r="AF43" s="113"/>
      <c r="AG43" s="105"/>
      <c r="AH43" s="105"/>
      <c r="AI43" s="105"/>
      <c r="AJ43" s="105"/>
      <c r="AK43" s="105"/>
      <c r="AL43" s="105"/>
      <c r="AM43" s="105"/>
      <c r="AN43" s="71"/>
      <c r="AO43" s="71"/>
      <c r="AP43" s="71"/>
      <c r="AQ43" s="71"/>
    </row>
    <row r="44" spans="1:43" ht="12.75" customHeight="1" outlineLevel="2" x14ac:dyDescent="0.25">
      <c r="A44" s="2"/>
      <c r="B44" s="107">
        <v>10115</v>
      </c>
      <c r="C44" s="239"/>
      <c r="D44" s="239" t="s">
        <v>36</v>
      </c>
      <c r="E44" s="239" t="s">
        <v>73</v>
      </c>
      <c r="F44" s="240" t="s">
        <v>87</v>
      </c>
      <c r="G44" s="114">
        <v>496</v>
      </c>
      <c r="H44" s="114">
        <v>460</v>
      </c>
      <c r="I44" s="114">
        <v>0</v>
      </c>
      <c r="J44" s="114">
        <v>496</v>
      </c>
      <c r="K44" s="114">
        <v>477</v>
      </c>
      <c r="L44" s="241">
        <f t="shared" si="16"/>
        <v>-3.8306451612903247E-2</v>
      </c>
      <c r="M44" s="114">
        <f t="shared" si="10"/>
        <v>442.37903225806451</v>
      </c>
      <c r="N44" s="242">
        <v>0</v>
      </c>
      <c r="O44" s="100"/>
      <c r="P44" s="100"/>
      <c r="Q44" s="100">
        <f t="shared" si="11"/>
        <v>0</v>
      </c>
      <c r="R44" s="243" t="e">
        <f t="shared" si="3"/>
        <v>#DIV/0!</v>
      </c>
      <c r="S44" s="243"/>
      <c r="T44" s="243"/>
      <c r="U44" s="243"/>
      <c r="V44" s="243"/>
      <c r="W44" s="243"/>
      <c r="X44" s="248"/>
      <c r="Y44" s="111"/>
      <c r="Z44" s="112"/>
      <c r="AA44" s="105"/>
      <c r="AB44" s="105"/>
      <c r="AC44" s="105"/>
      <c r="AD44" s="113"/>
      <c r="AE44" s="113"/>
      <c r="AF44" s="113"/>
      <c r="AG44" s="105"/>
      <c r="AH44" s="105"/>
      <c r="AI44" s="105"/>
      <c r="AJ44" s="105"/>
      <c r="AK44" s="105"/>
      <c r="AL44" s="105"/>
      <c r="AM44" s="105"/>
      <c r="AN44" s="71"/>
      <c r="AO44" s="71"/>
      <c r="AP44" s="71"/>
      <c r="AQ44" s="71"/>
    </row>
    <row r="45" spans="1:43" ht="12.75" customHeight="1" outlineLevel="2" x14ac:dyDescent="0.25">
      <c r="A45" s="2"/>
      <c r="B45" s="107">
        <v>10114</v>
      </c>
      <c r="C45" s="239"/>
      <c r="D45" s="239" t="s">
        <v>36</v>
      </c>
      <c r="E45" s="239" t="s">
        <v>73</v>
      </c>
      <c r="F45" s="240" t="s">
        <v>86</v>
      </c>
      <c r="G45" s="114">
        <v>2158</v>
      </c>
      <c r="H45" s="114">
        <v>635</v>
      </c>
      <c r="I45" s="114">
        <v>0</v>
      </c>
      <c r="J45" s="114">
        <v>2158</v>
      </c>
      <c r="K45" s="114">
        <v>2125</v>
      </c>
      <c r="L45" s="241">
        <f t="shared" si="16"/>
        <v>-1.5291936978683918E-2</v>
      </c>
      <c r="M45" s="114">
        <f t="shared" si="10"/>
        <v>625.28962001853574</v>
      </c>
      <c r="N45" s="242">
        <v>0</v>
      </c>
      <c r="O45" s="100"/>
      <c r="P45" s="100"/>
      <c r="Q45" s="100">
        <f t="shared" si="11"/>
        <v>0</v>
      </c>
      <c r="R45" s="243" t="e">
        <f t="shared" si="3"/>
        <v>#DIV/0!</v>
      </c>
      <c r="S45" s="243"/>
      <c r="T45" s="243"/>
      <c r="U45" s="243"/>
      <c r="V45" s="243"/>
      <c r="W45" s="243"/>
      <c r="X45" s="248"/>
      <c r="Y45" s="111"/>
      <c r="Z45" s="112"/>
      <c r="AA45" s="105"/>
      <c r="AB45" s="105"/>
      <c r="AC45" s="105"/>
      <c r="AD45" s="113"/>
      <c r="AE45" s="113"/>
      <c r="AF45" s="113"/>
      <c r="AG45" s="105"/>
      <c r="AH45" s="105"/>
      <c r="AI45" s="105"/>
      <c r="AJ45" s="105"/>
      <c r="AK45" s="105"/>
      <c r="AL45" s="105"/>
      <c r="AM45" s="105"/>
      <c r="AN45" s="71"/>
      <c r="AO45" s="71"/>
      <c r="AP45" s="71"/>
      <c r="AQ45" s="71"/>
    </row>
    <row r="46" spans="1:43" ht="12.75" customHeight="1" outlineLevel="2" x14ac:dyDescent="0.25">
      <c r="A46" s="2"/>
      <c r="B46" s="107">
        <v>10113</v>
      </c>
      <c r="C46" s="239"/>
      <c r="D46" s="239" t="s">
        <v>36</v>
      </c>
      <c r="E46" s="239" t="s">
        <v>73</v>
      </c>
      <c r="F46" s="240" t="s">
        <v>85</v>
      </c>
      <c r="G46" s="114">
        <v>1363</v>
      </c>
      <c r="H46" s="114">
        <v>266</v>
      </c>
      <c r="I46" s="114">
        <v>0</v>
      </c>
      <c r="J46" s="114">
        <v>1363</v>
      </c>
      <c r="K46" s="114">
        <v>1386</v>
      </c>
      <c r="L46" s="241">
        <f t="shared" si="16"/>
        <v>1.687454145267786E-2</v>
      </c>
      <c r="M46" s="114">
        <f t="shared" si="10"/>
        <v>270.4886280264123</v>
      </c>
      <c r="N46" s="242">
        <v>0</v>
      </c>
      <c r="O46" s="100"/>
      <c r="P46" s="100"/>
      <c r="Q46" s="100">
        <f t="shared" si="11"/>
        <v>0</v>
      </c>
      <c r="R46" s="243" t="e">
        <f t="shared" si="3"/>
        <v>#DIV/0!</v>
      </c>
      <c r="S46" s="243"/>
      <c r="T46" s="243"/>
      <c r="U46" s="243"/>
      <c r="V46" s="243"/>
      <c r="W46" s="243"/>
      <c r="X46" s="248"/>
      <c r="Y46" s="111"/>
      <c r="Z46" s="112"/>
      <c r="AA46" s="105"/>
      <c r="AB46" s="105"/>
      <c r="AC46" s="105"/>
      <c r="AD46" s="113"/>
      <c r="AE46" s="113"/>
      <c r="AF46" s="113"/>
      <c r="AG46" s="105"/>
      <c r="AH46" s="105"/>
      <c r="AI46" s="105"/>
      <c r="AJ46" s="105"/>
      <c r="AK46" s="105"/>
      <c r="AL46" s="105"/>
      <c r="AM46" s="105"/>
      <c r="AN46" s="71"/>
      <c r="AO46" s="71"/>
      <c r="AP46" s="71"/>
      <c r="AQ46" s="71"/>
    </row>
    <row r="47" spans="1:43" ht="12.75" customHeight="1" outlineLevel="2" x14ac:dyDescent="0.25">
      <c r="A47" s="2"/>
      <c r="B47" s="107">
        <v>10112</v>
      </c>
      <c r="C47" s="239"/>
      <c r="D47" s="239" t="s">
        <v>36</v>
      </c>
      <c r="E47" s="239" t="s">
        <v>73</v>
      </c>
      <c r="F47" s="240" t="s">
        <v>84</v>
      </c>
      <c r="G47" s="114">
        <v>839</v>
      </c>
      <c r="H47" s="114">
        <v>688</v>
      </c>
      <c r="I47" s="114">
        <v>0</v>
      </c>
      <c r="J47" s="114">
        <v>839</v>
      </c>
      <c r="K47" s="114">
        <v>835</v>
      </c>
      <c r="L47" s="241">
        <f t="shared" si="16"/>
        <v>-4.7675804529201393E-3</v>
      </c>
      <c r="M47" s="114">
        <f t="shared" si="10"/>
        <v>684.71990464839098</v>
      </c>
      <c r="N47" s="242">
        <v>0</v>
      </c>
      <c r="O47" s="100"/>
      <c r="P47" s="100"/>
      <c r="Q47" s="100">
        <f t="shared" si="11"/>
        <v>0</v>
      </c>
      <c r="R47" s="243" t="e">
        <f t="shared" si="3"/>
        <v>#DIV/0!</v>
      </c>
      <c r="S47" s="243"/>
      <c r="T47" s="243"/>
      <c r="U47" s="243"/>
      <c r="V47" s="243"/>
      <c r="W47" s="243"/>
      <c r="X47" s="248"/>
      <c r="Y47" s="111"/>
      <c r="Z47" s="112"/>
      <c r="AA47" s="105"/>
      <c r="AB47" s="105"/>
      <c r="AC47" s="105"/>
      <c r="AD47" s="113"/>
      <c r="AE47" s="113"/>
      <c r="AF47" s="113"/>
      <c r="AG47" s="105"/>
      <c r="AH47" s="105"/>
      <c r="AI47" s="105"/>
      <c r="AJ47" s="105"/>
      <c r="AK47" s="105"/>
      <c r="AL47" s="105"/>
      <c r="AM47" s="105"/>
      <c r="AN47" s="71"/>
      <c r="AO47" s="71"/>
      <c r="AP47" s="71"/>
      <c r="AQ47" s="71"/>
    </row>
    <row r="48" spans="1:43" ht="12.75" customHeight="1" outlineLevel="2" x14ac:dyDescent="0.25">
      <c r="A48" s="2"/>
      <c r="B48" s="107">
        <v>10111</v>
      </c>
      <c r="C48" s="239"/>
      <c r="D48" s="239" t="s">
        <v>36</v>
      </c>
      <c r="E48" s="239" t="s">
        <v>73</v>
      </c>
      <c r="F48" s="240" t="s">
        <v>83</v>
      </c>
      <c r="G48" s="114">
        <v>794</v>
      </c>
      <c r="H48" s="114">
        <v>460</v>
      </c>
      <c r="I48" s="114">
        <v>0</v>
      </c>
      <c r="J48" s="114">
        <v>794</v>
      </c>
      <c r="K48" s="114">
        <v>779</v>
      </c>
      <c r="L48" s="241">
        <f t="shared" si="16"/>
        <v>-1.8891687657430767E-2</v>
      </c>
      <c r="M48" s="114">
        <f t="shared" si="10"/>
        <v>451.30982367758185</v>
      </c>
      <c r="N48" s="242">
        <v>0</v>
      </c>
      <c r="O48" s="100"/>
      <c r="P48" s="100"/>
      <c r="Q48" s="100">
        <f t="shared" si="11"/>
        <v>0</v>
      </c>
      <c r="R48" s="243" t="e">
        <f t="shared" si="3"/>
        <v>#DIV/0!</v>
      </c>
      <c r="S48" s="243"/>
      <c r="T48" s="243"/>
      <c r="U48" s="243"/>
      <c r="V48" s="243"/>
      <c r="W48" s="243"/>
      <c r="X48" s="248"/>
      <c r="Y48" s="111"/>
      <c r="Z48" s="112"/>
      <c r="AA48" s="105"/>
      <c r="AB48" s="105"/>
      <c r="AC48" s="105"/>
      <c r="AD48" s="113"/>
      <c r="AE48" s="113"/>
      <c r="AF48" s="113"/>
      <c r="AG48" s="105"/>
      <c r="AH48" s="105"/>
      <c r="AI48" s="105"/>
      <c r="AJ48" s="105"/>
      <c r="AK48" s="105"/>
      <c r="AL48" s="105"/>
      <c r="AM48" s="105"/>
      <c r="AN48" s="71"/>
      <c r="AO48" s="71"/>
      <c r="AP48" s="71"/>
      <c r="AQ48" s="71"/>
    </row>
    <row r="49" spans="1:43" ht="12.75" customHeight="1" outlineLevel="2" x14ac:dyDescent="0.25">
      <c r="A49" s="2"/>
      <c r="B49" s="107">
        <v>10110</v>
      </c>
      <c r="C49" s="239"/>
      <c r="D49" s="239" t="s">
        <v>36</v>
      </c>
      <c r="E49" s="239" t="s">
        <v>73</v>
      </c>
      <c r="F49" s="240" t="s">
        <v>82</v>
      </c>
      <c r="G49" s="114">
        <v>804</v>
      </c>
      <c r="H49" s="114">
        <v>0</v>
      </c>
      <c r="I49" s="114">
        <v>2608</v>
      </c>
      <c r="J49" s="114">
        <v>3412</v>
      </c>
      <c r="K49" s="114">
        <v>3366</v>
      </c>
      <c r="L49" s="241">
        <f t="shared" si="16"/>
        <v>-1.348182883939042E-2</v>
      </c>
      <c r="M49" s="114">
        <f t="shared" si="10"/>
        <v>2643.1606096131304</v>
      </c>
      <c r="N49" s="242">
        <v>0</v>
      </c>
      <c r="O49" s="100"/>
      <c r="P49" s="100"/>
      <c r="Q49" s="100">
        <f t="shared" si="11"/>
        <v>0</v>
      </c>
      <c r="R49" s="243" t="e">
        <f t="shared" si="3"/>
        <v>#DIV/0!</v>
      </c>
      <c r="S49" s="243"/>
      <c r="T49" s="243"/>
      <c r="U49" s="243"/>
      <c r="V49" s="243"/>
      <c r="W49" s="243"/>
      <c r="X49" s="248"/>
      <c r="Y49" s="111"/>
      <c r="Z49" s="112"/>
      <c r="AA49" s="105"/>
      <c r="AB49" s="105"/>
      <c r="AC49" s="105"/>
      <c r="AD49" s="113"/>
      <c r="AE49" s="113"/>
      <c r="AF49" s="113"/>
      <c r="AG49" s="105"/>
      <c r="AH49" s="105"/>
      <c r="AI49" s="105"/>
      <c r="AJ49" s="105"/>
      <c r="AK49" s="105"/>
      <c r="AL49" s="105"/>
      <c r="AM49" s="105"/>
      <c r="AN49" s="71"/>
      <c r="AO49" s="71"/>
      <c r="AP49" s="71"/>
      <c r="AQ49" s="71"/>
    </row>
    <row r="50" spans="1:43" ht="12.75" customHeight="1" outlineLevel="2" x14ac:dyDescent="0.25">
      <c r="A50" s="2"/>
      <c r="B50" s="107">
        <v>10109</v>
      </c>
      <c r="C50" s="239"/>
      <c r="D50" s="239" t="s">
        <v>36</v>
      </c>
      <c r="E50" s="239" t="s">
        <v>73</v>
      </c>
      <c r="F50" s="240" t="s">
        <v>81</v>
      </c>
      <c r="G50" s="114">
        <v>1588</v>
      </c>
      <c r="H50" s="114">
        <v>0</v>
      </c>
      <c r="I50" s="114">
        <v>2186</v>
      </c>
      <c r="J50" s="114">
        <v>1588</v>
      </c>
      <c r="K50" s="114">
        <v>1448</v>
      </c>
      <c r="L50" s="241">
        <f t="shared" si="16"/>
        <v>-8.816120906801006E-2</v>
      </c>
      <c r="M50" s="114">
        <f t="shared" si="10"/>
        <v>0</v>
      </c>
      <c r="N50" s="242">
        <v>2170</v>
      </c>
      <c r="O50" s="100"/>
      <c r="P50" s="100"/>
      <c r="Q50" s="100">
        <f t="shared" si="11"/>
        <v>0</v>
      </c>
      <c r="R50" s="243" t="e">
        <f t="shared" si="3"/>
        <v>#DIV/0!</v>
      </c>
      <c r="S50" s="243"/>
      <c r="T50" s="243"/>
      <c r="U50" s="243"/>
      <c r="V50" s="243"/>
      <c r="W50" s="243"/>
      <c r="X50" s="248"/>
      <c r="Y50" s="111"/>
      <c r="Z50" s="112"/>
      <c r="AA50" s="105"/>
      <c r="AB50" s="105"/>
      <c r="AC50" s="105"/>
      <c r="AD50" s="113"/>
      <c r="AE50" s="113"/>
      <c r="AF50" s="113"/>
      <c r="AG50" s="105"/>
      <c r="AH50" s="105"/>
      <c r="AI50" s="105"/>
      <c r="AJ50" s="105"/>
      <c r="AK50" s="105"/>
      <c r="AL50" s="105"/>
      <c r="AM50" s="105"/>
      <c r="AN50" s="71"/>
      <c r="AO50" s="71"/>
      <c r="AP50" s="71"/>
      <c r="AQ50" s="71"/>
    </row>
    <row r="51" spans="1:43" ht="12.75" customHeight="1" outlineLevel="2" x14ac:dyDescent="0.25">
      <c r="A51" s="2"/>
      <c r="B51" s="107">
        <v>10108</v>
      </c>
      <c r="C51" s="239"/>
      <c r="D51" s="239" t="s">
        <v>36</v>
      </c>
      <c r="E51" s="239" t="s">
        <v>73</v>
      </c>
      <c r="F51" s="240" t="s">
        <v>80</v>
      </c>
      <c r="G51" s="114">
        <v>382</v>
      </c>
      <c r="H51" s="114">
        <v>339</v>
      </c>
      <c r="I51" s="114">
        <v>0</v>
      </c>
      <c r="J51" s="114">
        <v>382</v>
      </c>
      <c r="K51" s="114">
        <v>380</v>
      </c>
      <c r="L51" s="241">
        <f t="shared" si="16"/>
        <v>-5.2356020942407877E-3</v>
      </c>
      <c r="M51" s="114">
        <f t="shared" si="10"/>
        <v>337.22513089005236</v>
      </c>
      <c r="N51" s="242">
        <v>0</v>
      </c>
      <c r="O51" s="100"/>
      <c r="P51" s="100"/>
      <c r="Q51" s="100">
        <f t="shared" si="11"/>
        <v>0</v>
      </c>
      <c r="R51" s="243" t="e">
        <f t="shared" si="3"/>
        <v>#DIV/0!</v>
      </c>
      <c r="S51" s="243"/>
      <c r="T51" s="243"/>
      <c r="U51" s="243"/>
      <c r="V51" s="243"/>
      <c r="W51" s="243"/>
      <c r="X51" s="248"/>
      <c r="Y51" s="111"/>
      <c r="Z51" s="112"/>
      <c r="AA51" s="105"/>
      <c r="AB51" s="105"/>
      <c r="AC51" s="105"/>
      <c r="AD51" s="113"/>
      <c r="AE51" s="113"/>
      <c r="AF51" s="113"/>
      <c r="AG51" s="105"/>
      <c r="AH51" s="105"/>
      <c r="AI51" s="105"/>
      <c r="AJ51" s="105"/>
      <c r="AK51" s="105"/>
      <c r="AL51" s="105"/>
      <c r="AM51" s="105"/>
      <c r="AN51" s="71"/>
      <c r="AO51" s="71"/>
      <c r="AP51" s="71"/>
      <c r="AQ51" s="71"/>
    </row>
    <row r="52" spans="1:43" ht="12.75" customHeight="1" outlineLevel="2" x14ac:dyDescent="0.25">
      <c r="A52" s="2"/>
      <c r="B52" s="107">
        <v>10107</v>
      </c>
      <c r="C52" s="239"/>
      <c r="D52" s="239" t="s">
        <v>36</v>
      </c>
      <c r="E52" s="239" t="s">
        <v>73</v>
      </c>
      <c r="F52" s="240" t="s">
        <v>79</v>
      </c>
      <c r="G52" s="114">
        <v>470</v>
      </c>
      <c r="H52" s="114">
        <v>169</v>
      </c>
      <c r="I52" s="114">
        <v>0</v>
      </c>
      <c r="J52" s="114">
        <v>470</v>
      </c>
      <c r="K52" s="114">
        <v>474</v>
      </c>
      <c r="L52" s="241">
        <f t="shared" si="16"/>
        <v>8.5106382978723527E-3</v>
      </c>
      <c r="M52" s="114">
        <f t="shared" si="10"/>
        <v>170.43829787234043</v>
      </c>
      <c r="N52" s="242">
        <v>0</v>
      </c>
      <c r="O52" s="100"/>
      <c r="P52" s="100"/>
      <c r="Q52" s="100">
        <f t="shared" si="11"/>
        <v>0</v>
      </c>
      <c r="R52" s="243" t="e">
        <f t="shared" si="3"/>
        <v>#DIV/0!</v>
      </c>
      <c r="S52" s="243"/>
      <c r="T52" s="243"/>
      <c r="U52" s="243"/>
      <c r="V52" s="243"/>
      <c r="W52" s="243"/>
      <c r="X52" s="248"/>
      <c r="Y52" s="111"/>
      <c r="Z52" s="112"/>
      <c r="AA52" s="105"/>
      <c r="AB52" s="105"/>
      <c r="AC52" s="105"/>
      <c r="AD52" s="113"/>
      <c r="AE52" s="113"/>
      <c r="AF52" s="113"/>
      <c r="AG52" s="105"/>
      <c r="AH52" s="105"/>
      <c r="AI52" s="105"/>
      <c r="AJ52" s="105"/>
      <c r="AK52" s="105"/>
      <c r="AL52" s="105"/>
      <c r="AM52" s="105"/>
      <c r="AN52" s="71"/>
      <c r="AO52" s="71"/>
      <c r="AP52" s="71"/>
      <c r="AQ52" s="71"/>
    </row>
    <row r="53" spans="1:43" ht="12.75" customHeight="1" outlineLevel="2" x14ac:dyDescent="0.25">
      <c r="A53" s="2"/>
      <c r="B53" s="107">
        <v>10106</v>
      </c>
      <c r="C53" s="239"/>
      <c r="D53" s="239" t="s">
        <v>36</v>
      </c>
      <c r="E53" s="239" t="s">
        <v>73</v>
      </c>
      <c r="F53" s="240" t="s">
        <v>78</v>
      </c>
      <c r="G53" s="114">
        <v>1730</v>
      </c>
      <c r="H53" s="114">
        <v>476</v>
      </c>
      <c r="I53" s="114">
        <v>0</v>
      </c>
      <c r="J53" s="114">
        <v>1730</v>
      </c>
      <c r="K53" s="114">
        <v>1697</v>
      </c>
      <c r="L53" s="241">
        <f t="shared" si="16"/>
        <v>-1.9075144508670538E-2</v>
      </c>
      <c r="M53" s="114">
        <f t="shared" si="10"/>
        <v>466.9202312138728</v>
      </c>
      <c r="N53" s="242">
        <v>0</v>
      </c>
      <c r="O53" s="100"/>
      <c r="P53" s="100"/>
      <c r="Q53" s="100">
        <f t="shared" si="11"/>
        <v>0</v>
      </c>
      <c r="R53" s="243" t="e">
        <f t="shared" si="3"/>
        <v>#DIV/0!</v>
      </c>
      <c r="S53" s="243"/>
      <c r="T53" s="243"/>
      <c r="U53" s="243"/>
      <c r="V53" s="243"/>
      <c r="W53" s="243"/>
      <c r="X53" s="248"/>
      <c r="Y53" s="111"/>
      <c r="Z53" s="112"/>
      <c r="AA53" s="105"/>
      <c r="AB53" s="105"/>
      <c r="AC53" s="105"/>
      <c r="AD53" s="113"/>
      <c r="AE53" s="113"/>
      <c r="AF53" s="113"/>
      <c r="AG53" s="105"/>
      <c r="AH53" s="105"/>
      <c r="AI53" s="105"/>
      <c r="AJ53" s="105"/>
      <c r="AK53" s="105"/>
      <c r="AL53" s="105"/>
      <c r="AM53" s="105"/>
      <c r="AN53" s="71"/>
      <c r="AO53" s="71"/>
      <c r="AP53" s="71"/>
      <c r="AQ53" s="71"/>
    </row>
    <row r="54" spans="1:43" ht="12.75" customHeight="1" outlineLevel="2" x14ac:dyDescent="0.25">
      <c r="A54" s="2"/>
      <c r="B54" s="107">
        <v>10105</v>
      </c>
      <c r="C54" s="239"/>
      <c r="D54" s="239" t="s">
        <v>36</v>
      </c>
      <c r="E54" s="239" t="s">
        <v>73</v>
      </c>
      <c r="F54" s="240" t="s">
        <v>77</v>
      </c>
      <c r="G54" s="114">
        <v>585</v>
      </c>
      <c r="H54" s="114">
        <v>105</v>
      </c>
      <c r="I54" s="114">
        <v>0</v>
      </c>
      <c r="J54" s="114">
        <v>585</v>
      </c>
      <c r="K54" s="114">
        <v>558</v>
      </c>
      <c r="L54" s="241">
        <f t="shared" si="16"/>
        <v>-4.6153846153846101E-2</v>
      </c>
      <c r="M54" s="114">
        <f t="shared" si="10"/>
        <v>100.15384615384616</v>
      </c>
      <c r="N54" s="242">
        <v>0</v>
      </c>
      <c r="O54" s="100"/>
      <c r="P54" s="100"/>
      <c r="Q54" s="100">
        <f t="shared" si="11"/>
        <v>0</v>
      </c>
      <c r="R54" s="243" t="e">
        <f t="shared" si="3"/>
        <v>#DIV/0!</v>
      </c>
      <c r="S54" s="243"/>
      <c r="T54" s="243"/>
      <c r="U54" s="243"/>
      <c r="V54" s="243"/>
      <c r="W54" s="243"/>
      <c r="X54" s="248"/>
      <c r="Y54" s="111"/>
      <c r="Z54" s="112"/>
      <c r="AA54" s="105"/>
      <c r="AB54" s="105"/>
      <c r="AC54" s="105"/>
      <c r="AD54" s="113"/>
      <c r="AE54" s="113"/>
      <c r="AF54" s="113"/>
      <c r="AG54" s="105"/>
      <c r="AH54" s="105"/>
      <c r="AI54" s="105"/>
      <c r="AJ54" s="105"/>
      <c r="AK54" s="105"/>
      <c r="AL54" s="105"/>
      <c r="AM54" s="105"/>
      <c r="AN54" s="71"/>
      <c r="AO54" s="71"/>
      <c r="AP54" s="71"/>
      <c r="AQ54" s="71"/>
    </row>
    <row r="55" spans="1:43" ht="12.75" customHeight="1" outlineLevel="2" x14ac:dyDescent="0.25">
      <c r="A55" s="2"/>
      <c r="B55" s="107">
        <v>10104</v>
      </c>
      <c r="C55" s="239"/>
      <c r="D55" s="239" t="s">
        <v>36</v>
      </c>
      <c r="E55" s="239" t="s">
        <v>73</v>
      </c>
      <c r="F55" s="240" t="s">
        <v>76</v>
      </c>
      <c r="G55" s="114">
        <v>642</v>
      </c>
      <c r="H55" s="114">
        <v>449</v>
      </c>
      <c r="I55" s="114">
        <v>0</v>
      </c>
      <c r="J55" s="114">
        <v>642</v>
      </c>
      <c r="K55" s="114">
        <v>648</v>
      </c>
      <c r="L55" s="241">
        <f t="shared" si="16"/>
        <v>9.3457943925232545E-3</v>
      </c>
      <c r="M55" s="114">
        <f t="shared" si="10"/>
        <v>453.19626168224295</v>
      </c>
      <c r="N55" s="242">
        <v>0</v>
      </c>
      <c r="O55" s="100"/>
      <c r="P55" s="100"/>
      <c r="Q55" s="100">
        <f t="shared" si="11"/>
        <v>0</v>
      </c>
      <c r="R55" s="243" t="e">
        <f t="shared" si="3"/>
        <v>#DIV/0!</v>
      </c>
      <c r="S55" s="243"/>
      <c r="T55" s="243"/>
      <c r="U55" s="243"/>
      <c r="V55" s="243"/>
      <c r="W55" s="243"/>
      <c r="X55" s="248"/>
      <c r="Y55" s="111"/>
      <c r="Z55" s="112"/>
      <c r="AA55" s="105"/>
      <c r="AB55" s="105"/>
      <c r="AC55" s="105"/>
      <c r="AD55" s="113"/>
      <c r="AE55" s="113"/>
      <c r="AF55" s="113"/>
      <c r="AG55" s="105"/>
      <c r="AH55" s="105"/>
      <c r="AI55" s="105"/>
      <c r="AJ55" s="105"/>
      <c r="AK55" s="105"/>
      <c r="AL55" s="105"/>
      <c r="AM55" s="105"/>
      <c r="AN55" s="71"/>
      <c r="AO55" s="71"/>
      <c r="AP55" s="71"/>
      <c r="AQ55" s="71"/>
    </row>
    <row r="56" spans="1:43" ht="12.75" customHeight="1" outlineLevel="2" x14ac:dyDescent="0.25">
      <c r="A56" s="2"/>
      <c r="B56" s="107">
        <v>10103</v>
      </c>
      <c r="C56" s="239"/>
      <c r="D56" s="239" t="s">
        <v>36</v>
      </c>
      <c r="E56" s="239" t="s">
        <v>73</v>
      </c>
      <c r="F56" s="240" t="s">
        <v>75</v>
      </c>
      <c r="G56" s="114">
        <v>1077</v>
      </c>
      <c r="H56" s="114">
        <v>295</v>
      </c>
      <c r="I56" s="114">
        <v>0</v>
      </c>
      <c r="J56" s="114">
        <v>1077</v>
      </c>
      <c r="K56" s="114">
        <v>1045</v>
      </c>
      <c r="L56" s="241">
        <f t="shared" si="16"/>
        <v>-2.9712163416898751E-2</v>
      </c>
      <c r="M56" s="114">
        <f t="shared" si="10"/>
        <v>286.23491179201488</v>
      </c>
      <c r="N56" s="242">
        <v>0</v>
      </c>
      <c r="O56" s="100"/>
      <c r="P56" s="100"/>
      <c r="Q56" s="100">
        <f t="shared" si="11"/>
        <v>0</v>
      </c>
      <c r="R56" s="243" t="e">
        <f t="shared" si="3"/>
        <v>#DIV/0!</v>
      </c>
      <c r="S56" s="243"/>
      <c r="T56" s="243"/>
      <c r="U56" s="243"/>
      <c r="V56" s="243"/>
      <c r="W56" s="243"/>
      <c r="X56" s="248"/>
      <c r="Y56" s="111"/>
      <c r="Z56" s="112"/>
      <c r="AA56" s="105"/>
      <c r="AB56" s="105"/>
      <c r="AC56" s="105"/>
      <c r="AD56" s="113"/>
      <c r="AE56" s="113"/>
      <c r="AF56" s="113"/>
      <c r="AG56" s="105"/>
      <c r="AH56" s="105"/>
      <c r="AI56" s="105"/>
      <c r="AJ56" s="105"/>
      <c r="AK56" s="105"/>
      <c r="AL56" s="105"/>
      <c r="AM56" s="105"/>
      <c r="AN56" s="71"/>
      <c r="AO56" s="71"/>
      <c r="AP56" s="71"/>
      <c r="AQ56" s="71"/>
    </row>
    <row r="57" spans="1:43" ht="12.75" customHeight="1" outlineLevel="2" x14ac:dyDescent="0.25">
      <c r="A57" s="2"/>
      <c r="B57" s="107">
        <v>10102</v>
      </c>
      <c r="C57" s="239"/>
      <c r="D57" s="239" t="s">
        <v>36</v>
      </c>
      <c r="E57" s="239" t="s">
        <v>73</v>
      </c>
      <c r="F57" s="240" t="s">
        <v>74</v>
      </c>
      <c r="G57" s="114">
        <v>259</v>
      </c>
      <c r="H57" s="114">
        <v>142</v>
      </c>
      <c r="I57" s="114">
        <v>0</v>
      </c>
      <c r="J57" s="114">
        <v>259</v>
      </c>
      <c r="K57" s="114">
        <v>256</v>
      </c>
      <c r="L57" s="241">
        <f t="shared" si="16"/>
        <v>-1.158301158301156E-2</v>
      </c>
      <c r="M57" s="114">
        <f t="shared" si="10"/>
        <v>140.35521235521236</v>
      </c>
      <c r="N57" s="242">
        <v>0</v>
      </c>
      <c r="O57" s="100"/>
      <c r="P57" s="100"/>
      <c r="Q57" s="100">
        <f t="shared" si="11"/>
        <v>0</v>
      </c>
      <c r="R57" s="243" t="e">
        <f t="shared" si="3"/>
        <v>#DIV/0!</v>
      </c>
      <c r="S57" s="243"/>
      <c r="T57" s="243"/>
      <c r="U57" s="243"/>
      <c r="V57" s="243"/>
      <c r="W57" s="243"/>
      <c r="X57" s="248"/>
      <c r="Y57" s="111"/>
      <c r="Z57" s="112"/>
      <c r="AA57" s="105"/>
      <c r="AB57" s="105"/>
      <c r="AC57" s="105"/>
      <c r="AD57" s="113"/>
      <c r="AE57" s="113"/>
      <c r="AF57" s="113"/>
      <c r="AG57" s="105"/>
      <c r="AH57" s="105"/>
      <c r="AI57" s="105"/>
      <c r="AJ57" s="105"/>
      <c r="AK57" s="105"/>
      <c r="AL57" s="105"/>
      <c r="AM57" s="105"/>
      <c r="AN57" s="71"/>
      <c r="AO57" s="71"/>
      <c r="AP57" s="71"/>
      <c r="AQ57" s="71"/>
    </row>
    <row r="58" spans="1:43" ht="12.75" customHeight="1" outlineLevel="2" x14ac:dyDescent="0.25">
      <c r="A58" s="2"/>
      <c r="B58" s="107">
        <v>10101</v>
      </c>
      <c r="C58" s="239"/>
      <c r="D58" s="239" t="s">
        <v>36</v>
      </c>
      <c r="E58" s="239" t="s">
        <v>73</v>
      </c>
      <c r="F58" s="240" t="s">
        <v>73</v>
      </c>
      <c r="G58" s="114">
        <v>476</v>
      </c>
      <c r="H58" s="114">
        <v>0</v>
      </c>
      <c r="I58" s="114">
        <v>30336</v>
      </c>
      <c r="J58" s="114">
        <v>476</v>
      </c>
      <c r="K58" s="114">
        <v>450</v>
      </c>
      <c r="L58" s="241">
        <f t="shared" si="16"/>
        <v>-5.4621848739495826E-2</v>
      </c>
      <c r="M58" s="114">
        <f t="shared" si="10"/>
        <v>0</v>
      </c>
      <c r="N58" s="242">
        <v>31082</v>
      </c>
      <c r="O58" s="100"/>
      <c r="P58" s="100"/>
      <c r="Q58" s="100">
        <f t="shared" si="11"/>
        <v>0</v>
      </c>
      <c r="R58" s="243" t="e">
        <f t="shared" si="3"/>
        <v>#DIV/0!</v>
      </c>
      <c r="S58" s="243"/>
      <c r="T58" s="243"/>
      <c r="U58" s="243"/>
      <c r="V58" s="243"/>
      <c r="W58" s="243"/>
      <c r="X58" s="248"/>
      <c r="Y58" s="111"/>
      <c r="Z58" s="112"/>
      <c r="AA58" s="105"/>
      <c r="AB58" s="105"/>
      <c r="AC58" s="105"/>
      <c r="AD58" s="113"/>
      <c r="AE58" s="113"/>
      <c r="AF58" s="113"/>
      <c r="AG58" s="105"/>
      <c r="AH58" s="105"/>
      <c r="AI58" s="105"/>
      <c r="AJ58" s="105"/>
      <c r="AK58" s="105"/>
      <c r="AL58" s="105"/>
      <c r="AM58" s="105"/>
      <c r="AN58" s="71"/>
      <c r="AO58" s="71"/>
      <c r="AP58" s="71"/>
      <c r="AQ58" s="71"/>
    </row>
    <row r="59" spans="1:43" ht="12.75" customHeight="1" outlineLevel="2" x14ac:dyDescent="0.25">
      <c r="A59" s="2"/>
      <c r="B59" s="107" t="s">
        <v>1994</v>
      </c>
      <c r="C59" s="239"/>
      <c r="D59" s="239" t="s">
        <v>36</v>
      </c>
      <c r="E59" s="239" t="s">
        <v>73</v>
      </c>
      <c r="F59" s="240" t="s">
        <v>1995</v>
      </c>
      <c r="G59" s="114"/>
      <c r="H59" s="114"/>
      <c r="I59" s="114"/>
      <c r="J59" s="114"/>
      <c r="K59" s="114"/>
      <c r="L59" s="241"/>
      <c r="M59" s="114">
        <f t="shared" si="10"/>
        <v>0</v>
      </c>
      <c r="N59" s="242"/>
      <c r="O59" s="100"/>
      <c r="P59" s="100"/>
      <c r="Q59" s="100">
        <f t="shared" si="11"/>
        <v>0</v>
      </c>
      <c r="R59" s="243" t="e">
        <f t="shared" si="3"/>
        <v>#DIV/0!</v>
      </c>
      <c r="S59" s="243"/>
      <c r="T59" s="243"/>
      <c r="U59" s="243"/>
      <c r="V59" s="243"/>
      <c r="W59" s="243"/>
      <c r="X59" s="248"/>
      <c r="Y59" s="111"/>
      <c r="Z59" s="112"/>
      <c r="AA59" s="105"/>
      <c r="AB59" s="105"/>
      <c r="AC59" s="105"/>
      <c r="AD59" s="113"/>
      <c r="AE59" s="113"/>
      <c r="AF59" s="113"/>
      <c r="AG59" s="105"/>
      <c r="AH59" s="105"/>
      <c r="AI59" s="105"/>
      <c r="AJ59" s="105"/>
      <c r="AK59" s="105"/>
      <c r="AL59" s="105"/>
      <c r="AM59" s="105"/>
      <c r="AN59" s="71"/>
      <c r="AO59" s="71"/>
      <c r="AP59" s="71"/>
      <c r="AQ59" s="71"/>
    </row>
    <row r="60" spans="1:43" ht="12.75" customHeight="1" outlineLevel="1" x14ac:dyDescent="0.25">
      <c r="A60" s="229"/>
      <c r="B60" s="244">
        <v>10400</v>
      </c>
      <c r="C60" s="245"/>
      <c r="D60" s="245" t="s">
        <v>36</v>
      </c>
      <c r="E60" s="245" t="s">
        <v>113</v>
      </c>
      <c r="F60" s="246"/>
      <c r="G60" s="114"/>
      <c r="H60" s="114"/>
      <c r="I60" s="114"/>
      <c r="J60" s="114"/>
      <c r="K60" s="114"/>
      <c r="L60" s="241"/>
      <c r="M60" s="114">
        <f t="shared" si="10"/>
        <v>0</v>
      </c>
      <c r="N60" s="242"/>
      <c r="O60" s="110">
        <f t="shared" ref="O60:P60" si="17">SUM(O61:O64)</f>
        <v>0</v>
      </c>
      <c r="P60" s="110">
        <f t="shared" si="17"/>
        <v>0</v>
      </c>
      <c r="Q60" s="100">
        <f t="shared" si="11"/>
        <v>0</v>
      </c>
      <c r="R60" s="243" t="e">
        <f t="shared" si="3"/>
        <v>#DIV/0!</v>
      </c>
      <c r="S60" s="110">
        <f t="shared" ref="S60:W60" si="18">SUM(S61:S64)</f>
        <v>0</v>
      </c>
      <c r="T60" s="110">
        <f t="shared" si="18"/>
        <v>0</v>
      </c>
      <c r="U60" s="110">
        <f t="shared" si="18"/>
        <v>0</v>
      </c>
      <c r="V60" s="110">
        <f t="shared" si="18"/>
        <v>0</v>
      </c>
      <c r="W60" s="110">
        <f t="shared" si="18"/>
        <v>0</v>
      </c>
      <c r="X60" s="247"/>
      <c r="Y60" s="111"/>
      <c r="Z60" s="112"/>
      <c r="AA60" s="105"/>
      <c r="AB60" s="105"/>
      <c r="AC60" s="105"/>
      <c r="AD60" s="113"/>
      <c r="AE60" s="113"/>
      <c r="AF60" s="113"/>
      <c r="AG60" s="105"/>
      <c r="AH60" s="105"/>
      <c r="AI60" s="105"/>
      <c r="AJ60" s="105"/>
      <c r="AK60" s="105"/>
      <c r="AL60" s="105"/>
      <c r="AM60" s="105"/>
      <c r="AN60" s="45"/>
      <c r="AO60" s="45"/>
      <c r="AP60" s="45"/>
      <c r="AQ60" s="45"/>
    </row>
    <row r="61" spans="1:43" ht="12.75" customHeight="1" outlineLevel="2" x14ac:dyDescent="0.25">
      <c r="A61" s="2"/>
      <c r="B61" s="107">
        <v>10403</v>
      </c>
      <c r="C61" s="239"/>
      <c r="D61" s="239" t="s">
        <v>36</v>
      </c>
      <c r="E61" s="239" t="s">
        <v>113</v>
      </c>
      <c r="F61" s="240" t="s">
        <v>116</v>
      </c>
      <c r="G61" s="114">
        <v>13778</v>
      </c>
      <c r="H61" s="114">
        <v>574</v>
      </c>
      <c r="I61" s="114">
        <v>0</v>
      </c>
      <c r="J61" s="114">
        <v>13778</v>
      </c>
      <c r="K61" s="114">
        <v>13903</v>
      </c>
      <c r="L61" s="241">
        <f t="shared" ref="L61:L63" si="19">((K61/J61)^(1/($K$12-$J$12))-1)</f>
        <v>9.0724343155754728E-3</v>
      </c>
      <c r="M61" s="114">
        <f t="shared" si="10"/>
        <v>579.20757729714035</v>
      </c>
      <c r="N61" s="242">
        <v>0</v>
      </c>
      <c r="O61" s="100"/>
      <c r="P61" s="100"/>
      <c r="Q61" s="100">
        <f t="shared" si="11"/>
        <v>0</v>
      </c>
      <c r="R61" s="243" t="e">
        <f t="shared" si="3"/>
        <v>#DIV/0!</v>
      </c>
      <c r="S61" s="243"/>
      <c r="T61" s="243"/>
      <c r="U61" s="243"/>
      <c r="V61" s="243"/>
      <c r="W61" s="243"/>
      <c r="X61" s="248"/>
      <c r="Y61" s="111"/>
      <c r="Z61" s="112"/>
      <c r="AA61" s="105"/>
      <c r="AB61" s="105"/>
      <c r="AC61" s="105"/>
      <c r="AD61" s="113"/>
      <c r="AE61" s="113"/>
      <c r="AF61" s="113"/>
      <c r="AG61" s="105"/>
      <c r="AH61" s="105"/>
      <c r="AI61" s="105"/>
      <c r="AJ61" s="105"/>
      <c r="AK61" s="105"/>
      <c r="AL61" s="105"/>
      <c r="AM61" s="105"/>
      <c r="AN61" s="71"/>
      <c r="AO61" s="71"/>
      <c r="AP61" s="71"/>
      <c r="AQ61" s="71"/>
    </row>
    <row r="62" spans="1:43" ht="12.75" customHeight="1" outlineLevel="2" x14ac:dyDescent="0.25">
      <c r="A62" s="2"/>
      <c r="B62" s="107">
        <v>10402</v>
      </c>
      <c r="C62" s="239"/>
      <c r="D62" s="239" t="s">
        <v>36</v>
      </c>
      <c r="E62" s="239" t="s">
        <v>113</v>
      </c>
      <c r="F62" s="240" t="s">
        <v>115</v>
      </c>
      <c r="G62" s="114">
        <v>9122</v>
      </c>
      <c r="H62" s="114">
        <v>445</v>
      </c>
      <c r="I62" s="114">
        <v>0</v>
      </c>
      <c r="J62" s="114">
        <v>9122</v>
      </c>
      <c r="K62" s="114">
        <v>9213</v>
      </c>
      <c r="L62" s="241">
        <f t="shared" si="19"/>
        <v>9.9758824819118352E-3</v>
      </c>
      <c r="M62" s="114">
        <f t="shared" si="10"/>
        <v>449.43926770445074</v>
      </c>
      <c r="N62" s="242">
        <v>0</v>
      </c>
      <c r="O62" s="100"/>
      <c r="P62" s="100"/>
      <c r="Q62" s="100">
        <f t="shared" si="11"/>
        <v>0</v>
      </c>
      <c r="R62" s="243" t="e">
        <f t="shared" si="3"/>
        <v>#DIV/0!</v>
      </c>
      <c r="S62" s="243"/>
      <c r="T62" s="243"/>
      <c r="U62" s="243"/>
      <c r="V62" s="243"/>
      <c r="W62" s="243"/>
      <c r="X62" s="248"/>
      <c r="Y62" s="111"/>
      <c r="Z62" s="112"/>
      <c r="AA62" s="105"/>
      <c r="AB62" s="105"/>
      <c r="AC62" s="105"/>
      <c r="AD62" s="113"/>
      <c r="AE62" s="113"/>
      <c r="AF62" s="113"/>
      <c r="AG62" s="105"/>
      <c r="AH62" s="105"/>
      <c r="AI62" s="105"/>
      <c r="AJ62" s="105"/>
      <c r="AK62" s="105"/>
      <c r="AL62" s="105"/>
      <c r="AM62" s="105"/>
      <c r="AN62" s="71"/>
      <c r="AO62" s="71"/>
      <c r="AP62" s="71"/>
      <c r="AQ62" s="71"/>
    </row>
    <row r="63" spans="1:43" ht="12.75" customHeight="1" outlineLevel="2" x14ac:dyDescent="0.25">
      <c r="A63" s="2"/>
      <c r="B63" s="107">
        <v>10401</v>
      </c>
      <c r="C63" s="239"/>
      <c r="D63" s="239" t="s">
        <v>36</v>
      </c>
      <c r="E63" s="239" t="s">
        <v>113</v>
      </c>
      <c r="F63" s="240" t="s">
        <v>114</v>
      </c>
      <c r="G63" s="114">
        <v>14454</v>
      </c>
      <c r="H63" s="114">
        <v>0</v>
      </c>
      <c r="I63" s="114">
        <v>3547</v>
      </c>
      <c r="J63" s="114">
        <v>15841</v>
      </c>
      <c r="K63" s="114">
        <v>15233</v>
      </c>
      <c r="L63" s="241">
        <f t="shared" si="19"/>
        <v>-3.8381415314689749E-2</v>
      </c>
      <c r="M63" s="114">
        <f t="shared" si="10"/>
        <v>0</v>
      </c>
      <c r="N63" s="242">
        <v>2376</v>
      </c>
      <c r="O63" s="100"/>
      <c r="P63" s="100"/>
      <c r="Q63" s="100">
        <f t="shared" si="11"/>
        <v>0</v>
      </c>
      <c r="R63" s="243" t="e">
        <f t="shared" si="3"/>
        <v>#DIV/0!</v>
      </c>
      <c r="S63" s="243"/>
      <c r="T63" s="243"/>
      <c r="U63" s="243"/>
      <c r="V63" s="243"/>
      <c r="W63" s="243"/>
      <c r="X63" s="248"/>
      <c r="Y63" s="111"/>
      <c r="Z63" s="112"/>
      <c r="AA63" s="105"/>
      <c r="AB63" s="105"/>
      <c r="AC63" s="105"/>
      <c r="AD63" s="113"/>
      <c r="AE63" s="113"/>
      <c r="AF63" s="113"/>
      <c r="AG63" s="105"/>
      <c r="AH63" s="105"/>
      <c r="AI63" s="105"/>
      <c r="AJ63" s="105"/>
      <c r="AK63" s="105"/>
      <c r="AL63" s="105"/>
      <c r="AM63" s="105"/>
      <c r="AN63" s="71"/>
      <c r="AO63" s="71"/>
      <c r="AP63" s="71"/>
      <c r="AQ63" s="71"/>
    </row>
    <row r="64" spans="1:43" ht="12.75" customHeight="1" outlineLevel="2" x14ac:dyDescent="0.25">
      <c r="A64" s="2"/>
      <c r="B64" s="107" t="s">
        <v>1996</v>
      </c>
      <c r="C64" s="239"/>
      <c r="D64" s="239" t="s">
        <v>36</v>
      </c>
      <c r="E64" s="239" t="s">
        <v>113</v>
      </c>
      <c r="F64" s="240" t="s">
        <v>1997</v>
      </c>
      <c r="G64" s="114"/>
      <c r="H64" s="114"/>
      <c r="I64" s="114"/>
      <c r="J64" s="114"/>
      <c r="K64" s="114"/>
      <c r="L64" s="241"/>
      <c r="M64" s="114">
        <f t="shared" si="10"/>
        <v>0</v>
      </c>
      <c r="N64" s="242"/>
      <c r="O64" s="100"/>
      <c r="P64" s="100"/>
      <c r="Q64" s="100">
        <f t="shared" si="11"/>
        <v>0</v>
      </c>
      <c r="R64" s="243" t="e">
        <f t="shared" si="3"/>
        <v>#DIV/0!</v>
      </c>
      <c r="S64" s="243"/>
      <c r="T64" s="243"/>
      <c r="U64" s="243"/>
      <c r="V64" s="243"/>
      <c r="W64" s="243"/>
      <c r="X64" s="248"/>
      <c r="Y64" s="111"/>
      <c r="Z64" s="112"/>
      <c r="AA64" s="105"/>
      <c r="AB64" s="105"/>
      <c r="AC64" s="105"/>
      <c r="AD64" s="113"/>
      <c r="AE64" s="113"/>
      <c r="AF64" s="113"/>
      <c r="AG64" s="105"/>
      <c r="AH64" s="105"/>
      <c r="AI64" s="105"/>
      <c r="AJ64" s="105"/>
      <c r="AK64" s="105"/>
      <c r="AL64" s="105"/>
      <c r="AM64" s="105"/>
      <c r="AN64" s="71"/>
      <c r="AO64" s="71"/>
      <c r="AP64" s="71"/>
      <c r="AQ64" s="71"/>
    </row>
    <row r="65" spans="1:43" ht="12.75" customHeight="1" outlineLevel="1" x14ac:dyDescent="0.25">
      <c r="A65" s="229"/>
      <c r="B65" s="244">
        <v>10500</v>
      </c>
      <c r="C65" s="245"/>
      <c r="D65" s="245" t="s">
        <v>36</v>
      </c>
      <c r="E65" s="245" t="s">
        <v>117</v>
      </c>
      <c r="F65" s="246"/>
      <c r="G65" s="114"/>
      <c r="H65" s="114"/>
      <c r="I65" s="114"/>
      <c r="J65" s="114"/>
      <c r="K65" s="114"/>
      <c r="L65" s="241"/>
      <c r="M65" s="114">
        <f t="shared" si="10"/>
        <v>0</v>
      </c>
      <c r="N65" s="242"/>
      <c r="O65" s="110">
        <f t="shared" ref="O65:P65" si="20">SUM(O66:O89)</f>
        <v>0</v>
      </c>
      <c r="P65" s="110">
        <f t="shared" si="20"/>
        <v>0</v>
      </c>
      <c r="Q65" s="100">
        <f t="shared" si="11"/>
        <v>0</v>
      </c>
      <c r="R65" s="243" t="e">
        <f t="shared" si="3"/>
        <v>#DIV/0!</v>
      </c>
      <c r="S65" s="110">
        <f t="shared" ref="S65:W65" si="21">SUM(S66:S89)</f>
        <v>0</v>
      </c>
      <c r="T65" s="110">
        <f t="shared" si="21"/>
        <v>0</v>
      </c>
      <c r="U65" s="110">
        <f t="shared" si="21"/>
        <v>0</v>
      </c>
      <c r="V65" s="110">
        <f t="shared" si="21"/>
        <v>0</v>
      </c>
      <c r="W65" s="110">
        <f t="shared" si="21"/>
        <v>0</v>
      </c>
      <c r="X65" s="247"/>
      <c r="Y65" s="111"/>
      <c r="Z65" s="112"/>
      <c r="AA65" s="105"/>
      <c r="AB65" s="105"/>
      <c r="AC65" s="105"/>
      <c r="AD65" s="113"/>
      <c r="AE65" s="113"/>
      <c r="AF65" s="113"/>
      <c r="AG65" s="105"/>
      <c r="AH65" s="105"/>
      <c r="AI65" s="105"/>
      <c r="AJ65" s="105"/>
      <c r="AK65" s="105"/>
      <c r="AL65" s="105"/>
      <c r="AM65" s="105"/>
      <c r="AN65" s="45"/>
      <c r="AO65" s="45"/>
      <c r="AP65" s="45"/>
      <c r="AQ65" s="45"/>
    </row>
    <row r="66" spans="1:43" ht="12.75" customHeight="1" outlineLevel="2" x14ac:dyDescent="0.25">
      <c r="A66" s="2"/>
      <c r="B66" s="107">
        <v>10523</v>
      </c>
      <c r="C66" s="239"/>
      <c r="D66" s="239" t="s">
        <v>36</v>
      </c>
      <c r="E66" s="239" t="s">
        <v>117</v>
      </c>
      <c r="F66" s="240" t="s">
        <v>139</v>
      </c>
      <c r="G66" s="114">
        <v>1321</v>
      </c>
      <c r="H66" s="114">
        <v>816</v>
      </c>
      <c r="I66" s="114">
        <v>0</v>
      </c>
      <c r="J66" s="114">
        <v>1321</v>
      </c>
      <c r="K66" s="114">
        <v>1324</v>
      </c>
      <c r="L66" s="241">
        <f t="shared" ref="L66:L88" si="22">((K66/J66)^(1/($K$12-$J$12))-1)</f>
        <v>2.2710068130205041E-3</v>
      </c>
      <c r="M66" s="114">
        <f t="shared" si="10"/>
        <v>817.85314155942478</v>
      </c>
      <c r="N66" s="242">
        <v>0</v>
      </c>
      <c r="O66" s="100"/>
      <c r="P66" s="100"/>
      <c r="Q66" s="100">
        <f t="shared" si="11"/>
        <v>0</v>
      </c>
      <c r="R66" s="243" t="e">
        <f t="shared" si="3"/>
        <v>#DIV/0!</v>
      </c>
      <c r="S66" s="243"/>
      <c r="T66" s="243"/>
      <c r="U66" s="243"/>
      <c r="V66" s="243"/>
      <c r="W66" s="243"/>
      <c r="X66" s="248"/>
      <c r="Y66" s="111"/>
      <c r="Z66" s="112"/>
      <c r="AA66" s="105"/>
      <c r="AB66" s="105"/>
      <c r="AC66" s="105"/>
      <c r="AD66" s="113"/>
      <c r="AE66" s="113"/>
      <c r="AF66" s="113"/>
      <c r="AG66" s="105"/>
      <c r="AH66" s="105"/>
      <c r="AI66" s="105"/>
      <c r="AJ66" s="105"/>
      <c r="AK66" s="105"/>
      <c r="AL66" s="105"/>
      <c r="AM66" s="105"/>
      <c r="AN66" s="71"/>
      <c r="AO66" s="71"/>
      <c r="AP66" s="71"/>
      <c r="AQ66" s="71"/>
    </row>
    <row r="67" spans="1:43" ht="12.75" customHeight="1" outlineLevel="2" x14ac:dyDescent="0.25">
      <c r="A67" s="2"/>
      <c r="B67" s="107">
        <v>10522</v>
      </c>
      <c r="C67" s="239"/>
      <c r="D67" s="239" t="s">
        <v>36</v>
      </c>
      <c r="E67" s="239" t="s">
        <v>117</v>
      </c>
      <c r="F67" s="240" t="s">
        <v>138</v>
      </c>
      <c r="G67" s="114">
        <v>1229</v>
      </c>
      <c r="H67" s="114">
        <v>89</v>
      </c>
      <c r="I67" s="114">
        <v>0</v>
      </c>
      <c r="J67" s="114">
        <v>1229</v>
      </c>
      <c r="K67" s="114">
        <v>1235</v>
      </c>
      <c r="L67" s="241">
        <f t="shared" si="22"/>
        <v>4.8820179007322828E-3</v>
      </c>
      <c r="M67" s="114">
        <f t="shared" si="10"/>
        <v>89.434499593165171</v>
      </c>
      <c r="N67" s="242">
        <v>0</v>
      </c>
      <c r="O67" s="100"/>
      <c r="P67" s="100"/>
      <c r="Q67" s="100">
        <f t="shared" si="11"/>
        <v>0</v>
      </c>
      <c r="R67" s="243" t="e">
        <f t="shared" si="3"/>
        <v>#DIV/0!</v>
      </c>
      <c r="S67" s="243"/>
      <c r="T67" s="243"/>
      <c r="U67" s="243"/>
      <c r="V67" s="243"/>
      <c r="W67" s="243"/>
      <c r="X67" s="248"/>
      <c r="Y67" s="111"/>
      <c r="Z67" s="112"/>
      <c r="AA67" s="105"/>
      <c r="AB67" s="105"/>
      <c r="AC67" s="105"/>
      <c r="AD67" s="113"/>
      <c r="AE67" s="113"/>
      <c r="AF67" s="113"/>
      <c r="AG67" s="105"/>
      <c r="AH67" s="105"/>
      <c r="AI67" s="105"/>
      <c r="AJ67" s="105"/>
      <c r="AK67" s="105"/>
      <c r="AL67" s="105"/>
      <c r="AM67" s="105"/>
      <c r="AN67" s="71"/>
      <c r="AO67" s="71"/>
      <c r="AP67" s="71"/>
      <c r="AQ67" s="71"/>
    </row>
    <row r="68" spans="1:43" ht="12.75" customHeight="1" outlineLevel="2" x14ac:dyDescent="0.25">
      <c r="A68" s="2"/>
      <c r="B68" s="107">
        <v>10521</v>
      </c>
      <c r="C68" s="239"/>
      <c r="D68" s="239" t="s">
        <v>36</v>
      </c>
      <c r="E68" s="239" t="s">
        <v>117</v>
      </c>
      <c r="F68" s="240" t="s">
        <v>137</v>
      </c>
      <c r="G68" s="114">
        <v>3007</v>
      </c>
      <c r="H68" s="114">
        <v>884</v>
      </c>
      <c r="I68" s="114">
        <v>0</v>
      </c>
      <c r="J68" s="114">
        <v>3007</v>
      </c>
      <c r="K68" s="114">
        <v>2945</v>
      </c>
      <c r="L68" s="241">
        <f t="shared" si="22"/>
        <v>-2.0618556701030966E-2</v>
      </c>
      <c r="M68" s="114">
        <f t="shared" si="10"/>
        <v>865.77319587628858</v>
      </c>
      <c r="N68" s="242">
        <v>0</v>
      </c>
      <c r="O68" s="100"/>
      <c r="P68" s="100"/>
      <c r="Q68" s="100">
        <f t="shared" si="11"/>
        <v>0</v>
      </c>
      <c r="R68" s="243" t="e">
        <f t="shared" si="3"/>
        <v>#DIV/0!</v>
      </c>
      <c r="S68" s="243"/>
      <c r="T68" s="243"/>
      <c r="U68" s="243"/>
      <c r="V68" s="243"/>
      <c r="W68" s="243"/>
      <c r="X68" s="248"/>
      <c r="Y68" s="111"/>
      <c r="Z68" s="112"/>
      <c r="AA68" s="105"/>
      <c r="AB68" s="105"/>
      <c r="AC68" s="105"/>
      <c r="AD68" s="113"/>
      <c r="AE68" s="113"/>
      <c r="AF68" s="113"/>
      <c r="AG68" s="105"/>
      <c r="AH68" s="105"/>
      <c r="AI68" s="105"/>
      <c r="AJ68" s="105"/>
      <c r="AK68" s="105"/>
      <c r="AL68" s="105"/>
      <c r="AM68" s="105"/>
      <c r="AN68" s="71"/>
      <c r="AO68" s="71"/>
      <c r="AP68" s="71"/>
      <c r="AQ68" s="71"/>
    </row>
    <row r="69" spans="1:43" ht="12.75" customHeight="1" outlineLevel="2" x14ac:dyDescent="0.25">
      <c r="A69" s="2"/>
      <c r="B69" s="107">
        <v>10520</v>
      </c>
      <c r="C69" s="239"/>
      <c r="D69" s="239" t="s">
        <v>36</v>
      </c>
      <c r="E69" s="239" t="s">
        <v>117</v>
      </c>
      <c r="F69" s="240" t="s">
        <v>136</v>
      </c>
      <c r="G69" s="114">
        <v>1888</v>
      </c>
      <c r="H69" s="114">
        <v>409</v>
      </c>
      <c r="I69" s="114">
        <v>0</v>
      </c>
      <c r="J69" s="114">
        <v>1888</v>
      </c>
      <c r="K69" s="114">
        <v>1907</v>
      </c>
      <c r="L69" s="241">
        <f t="shared" si="22"/>
        <v>1.0063559322033955E-2</v>
      </c>
      <c r="M69" s="114">
        <f t="shared" si="10"/>
        <v>413.11599576271186</v>
      </c>
      <c r="N69" s="242">
        <v>0</v>
      </c>
      <c r="O69" s="100"/>
      <c r="P69" s="100"/>
      <c r="Q69" s="100">
        <f t="shared" si="11"/>
        <v>0</v>
      </c>
      <c r="R69" s="243" t="e">
        <f t="shared" si="3"/>
        <v>#DIV/0!</v>
      </c>
      <c r="S69" s="243"/>
      <c r="T69" s="243"/>
      <c r="U69" s="243"/>
      <c r="V69" s="243"/>
      <c r="W69" s="243"/>
      <c r="X69" s="248"/>
      <c r="Y69" s="111"/>
      <c r="Z69" s="112"/>
      <c r="AA69" s="105"/>
      <c r="AB69" s="105"/>
      <c r="AC69" s="105"/>
      <c r="AD69" s="113"/>
      <c r="AE69" s="113"/>
      <c r="AF69" s="113"/>
      <c r="AG69" s="105"/>
      <c r="AH69" s="105"/>
      <c r="AI69" s="105"/>
      <c r="AJ69" s="105"/>
      <c r="AK69" s="105"/>
      <c r="AL69" s="105"/>
      <c r="AM69" s="105"/>
      <c r="AN69" s="71"/>
      <c r="AO69" s="71"/>
      <c r="AP69" s="71"/>
      <c r="AQ69" s="71"/>
    </row>
    <row r="70" spans="1:43" ht="12.75" customHeight="1" outlineLevel="2" x14ac:dyDescent="0.25">
      <c r="A70" s="2"/>
      <c r="B70" s="107">
        <v>10519</v>
      </c>
      <c r="C70" s="239"/>
      <c r="D70" s="239" t="s">
        <v>36</v>
      </c>
      <c r="E70" s="239" t="s">
        <v>117</v>
      </c>
      <c r="F70" s="240" t="s">
        <v>135</v>
      </c>
      <c r="G70" s="114">
        <v>419</v>
      </c>
      <c r="H70" s="114">
        <v>66</v>
      </c>
      <c r="I70" s="114">
        <v>0</v>
      </c>
      <c r="J70" s="114">
        <v>419</v>
      </c>
      <c r="K70" s="114">
        <v>406</v>
      </c>
      <c r="L70" s="241">
        <f t="shared" si="22"/>
        <v>-3.1026252983293534E-2</v>
      </c>
      <c r="M70" s="114">
        <f t="shared" si="10"/>
        <v>63.95226730310263</v>
      </c>
      <c r="N70" s="242">
        <v>0</v>
      </c>
      <c r="O70" s="100"/>
      <c r="P70" s="100"/>
      <c r="Q70" s="100">
        <f t="shared" si="11"/>
        <v>0</v>
      </c>
      <c r="R70" s="243" t="e">
        <f t="shared" si="3"/>
        <v>#DIV/0!</v>
      </c>
      <c r="S70" s="243"/>
      <c r="T70" s="243"/>
      <c r="U70" s="243"/>
      <c r="V70" s="243"/>
      <c r="W70" s="243"/>
      <c r="X70" s="248"/>
      <c r="Y70" s="111"/>
      <c r="Z70" s="112"/>
      <c r="AA70" s="105"/>
      <c r="AB70" s="105"/>
      <c r="AC70" s="105"/>
      <c r="AD70" s="113"/>
      <c r="AE70" s="113"/>
      <c r="AF70" s="113"/>
      <c r="AG70" s="105"/>
      <c r="AH70" s="105"/>
      <c r="AI70" s="105"/>
      <c r="AJ70" s="105"/>
      <c r="AK70" s="105"/>
      <c r="AL70" s="105"/>
      <c r="AM70" s="105"/>
      <c r="AN70" s="71"/>
      <c r="AO70" s="71"/>
      <c r="AP70" s="71"/>
      <c r="AQ70" s="71"/>
    </row>
    <row r="71" spans="1:43" ht="12.75" customHeight="1" outlineLevel="2" x14ac:dyDescent="0.25">
      <c r="A71" s="2"/>
      <c r="B71" s="107">
        <v>10518</v>
      </c>
      <c r="C71" s="239"/>
      <c r="D71" s="239" t="s">
        <v>36</v>
      </c>
      <c r="E71" s="239" t="s">
        <v>117</v>
      </c>
      <c r="F71" s="240" t="s">
        <v>134</v>
      </c>
      <c r="G71" s="114">
        <v>586</v>
      </c>
      <c r="H71" s="114">
        <v>168</v>
      </c>
      <c r="I71" s="114">
        <v>0</v>
      </c>
      <c r="J71" s="114">
        <v>586</v>
      </c>
      <c r="K71" s="114">
        <v>552</v>
      </c>
      <c r="L71" s="241">
        <f t="shared" si="22"/>
        <v>-5.8020477815699634E-2</v>
      </c>
      <c r="M71" s="114">
        <f t="shared" si="10"/>
        <v>158.25255972696246</v>
      </c>
      <c r="N71" s="242">
        <v>0</v>
      </c>
      <c r="O71" s="100"/>
      <c r="P71" s="100"/>
      <c r="Q71" s="100">
        <f t="shared" si="11"/>
        <v>0</v>
      </c>
      <c r="R71" s="243" t="e">
        <f t="shared" si="3"/>
        <v>#DIV/0!</v>
      </c>
      <c r="S71" s="243"/>
      <c r="T71" s="243"/>
      <c r="U71" s="243"/>
      <c r="V71" s="243"/>
      <c r="W71" s="243"/>
      <c r="X71" s="248"/>
      <c r="Y71" s="111"/>
      <c r="Z71" s="112"/>
      <c r="AA71" s="105"/>
      <c r="AB71" s="105"/>
      <c r="AC71" s="105"/>
      <c r="AD71" s="113"/>
      <c r="AE71" s="113"/>
      <c r="AF71" s="113"/>
      <c r="AG71" s="105"/>
      <c r="AH71" s="105"/>
      <c r="AI71" s="105"/>
      <c r="AJ71" s="105"/>
      <c r="AK71" s="105"/>
      <c r="AL71" s="105"/>
      <c r="AM71" s="105"/>
      <c r="AN71" s="71"/>
      <c r="AO71" s="71"/>
      <c r="AP71" s="71"/>
      <c r="AQ71" s="71"/>
    </row>
    <row r="72" spans="1:43" ht="12.75" customHeight="1" outlineLevel="2" x14ac:dyDescent="0.25">
      <c r="A72" s="2"/>
      <c r="B72" s="107">
        <v>10517</v>
      </c>
      <c r="C72" s="239"/>
      <c r="D72" s="239" t="s">
        <v>36</v>
      </c>
      <c r="E72" s="239" t="s">
        <v>117</v>
      </c>
      <c r="F72" s="240" t="s">
        <v>133</v>
      </c>
      <c r="G72" s="114">
        <v>695</v>
      </c>
      <c r="H72" s="114">
        <v>365</v>
      </c>
      <c r="I72" s="114">
        <v>0</v>
      </c>
      <c r="J72" s="114">
        <v>695</v>
      </c>
      <c r="K72" s="114">
        <v>685</v>
      </c>
      <c r="L72" s="241">
        <f t="shared" si="22"/>
        <v>-1.4388489208633115E-2</v>
      </c>
      <c r="M72" s="114">
        <f t="shared" si="10"/>
        <v>359.74820143884892</v>
      </c>
      <c r="N72" s="242">
        <v>0</v>
      </c>
      <c r="O72" s="100"/>
      <c r="P72" s="100"/>
      <c r="Q72" s="100">
        <f t="shared" si="11"/>
        <v>0</v>
      </c>
      <c r="R72" s="243" t="e">
        <f t="shared" si="3"/>
        <v>#DIV/0!</v>
      </c>
      <c r="S72" s="243"/>
      <c r="T72" s="243"/>
      <c r="U72" s="243"/>
      <c r="V72" s="243"/>
      <c r="W72" s="243"/>
      <c r="X72" s="248"/>
      <c r="Y72" s="111"/>
      <c r="Z72" s="112"/>
      <c r="AA72" s="105"/>
      <c r="AB72" s="105"/>
      <c r="AC72" s="105"/>
      <c r="AD72" s="113"/>
      <c r="AE72" s="113"/>
      <c r="AF72" s="113"/>
      <c r="AG72" s="105"/>
      <c r="AH72" s="105"/>
      <c r="AI72" s="105"/>
      <c r="AJ72" s="105"/>
      <c r="AK72" s="105"/>
      <c r="AL72" s="105"/>
      <c r="AM72" s="105"/>
      <c r="AN72" s="71"/>
      <c r="AO72" s="71"/>
      <c r="AP72" s="71"/>
      <c r="AQ72" s="71"/>
    </row>
    <row r="73" spans="1:43" ht="12.75" customHeight="1" outlineLevel="2" x14ac:dyDescent="0.25">
      <c r="A73" s="2"/>
      <c r="B73" s="107">
        <v>10516</v>
      </c>
      <c r="C73" s="239"/>
      <c r="D73" s="239" t="s">
        <v>36</v>
      </c>
      <c r="E73" s="239" t="s">
        <v>117</v>
      </c>
      <c r="F73" s="240" t="s">
        <v>132</v>
      </c>
      <c r="G73" s="114">
        <v>546</v>
      </c>
      <c r="H73" s="114">
        <v>437</v>
      </c>
      <c r="I73" s="114">
        <v>0</v>
      </c>
      <c r="J73" s="114">
        <v>546</v>
      </c>
      <c r="K73" s="114">
        <v>530</v>
      </c>
      <c r="L73" s="241">
        <f t="shared" si="22"/>
        <v>-2.9304029304029311E-2</v>
      </c>
      <c r="M73" s="114">
        <f t="shared" si="10"/>
        <v>424.19413919413921</v>
      </c>
      <c r="N73" s="242">
        <v>0</v>
      </c>
      <c r="O73" s="100"/>
      <c r="P73" s="100"/>
      <c r="Q73" s="100">
        <f t="shared" si="11"/>
        <v>0</v>
      </c>
      <c r="R73" s="243" t="e">
        <f t="shared" si="3"/>
        <v>#DIV/0!</v>
      </c>
      <c r="S73" s="243"/>
      <c r="T73" s="243"/>
      <c r="U73" s="243"/>
      <c r="V73" s="243"/>
      <c r="W73" s="243"/>
      <c r="X73" s="248"/>
      <c r="Y73" s="111"/>
      <c r="Z73" s="112"/>
      <c r="AA73" s="105"/>
      <c r="AB73" s="105"/>
      <c r="AC73" s="105"/>
      <c r="AD73" s="113"/>
      <c r="AE73" s="113"/>
      <c r="AF73" s="113"/>
      <c r="AG73" s="105"/>
      <c r="AH73" s="105"/>
      <c r="AI73" s="105"/>
      <c r="AJ73" s="105"/>
      <c r="AK73" s="105"/>
      <c r="AL73" s="105"/>
      <c r="AM73" s="105"/>
      <c r="AN73" s="71"/>
      <c r="AO73" s="71"/>
      <c r="AP73" s="71"/>
      <c r="AQ73" s="71"/>
    </row>
    <row r="74" spans="1:43" ht="12.75" customHeight="1" outlineLevel="2" x14ac:dyDescent="0.25">
      <c r="A74" s="2"/>
      <c r="B74" s="107">
        <v>10515</v>
      </c>
      <c r="C74" s="239"/>
      <c r="D74" s="239" t="s">
        <v>36</v>
      </c>
      <c r="E74" s="239" t="s">
        <v>117</v>
      </c>
      <c r="F74" s="240" t="s">
        <v>131</v>
      </c>
      <c r="G74" s="114">
        <v>1284</v>
      </c>
      <c r="H74" s="114">
        <v>232</v>
      </c>
      <c r="I74" s="114">
        <v>0</v>
      </c>
      <c r="J74" s="114">
        <v>1284</v>
      </c>
      <c r="K74" s="114">
        <v>1268</v>
      </c>
      <c r="L74" s="241">
        <f t="shared" si="22"/>
        <v>-1.2461059190031154E-2</v>
      </c>
      <c r="M74" s="114">
        <f t="shared" si="10"/>
        <v>229.10903426791276</v>
      </c>
      <c r="N74" s="242">
        <v>0</v>
      </c>
      <c r="O74" s="100"/>
      <c r="P74" s="100"/>
      <c r="Q74" s="100">
        <f t="shared" si="11"/>
        <v>0</v>
      </c>
      <c r="R74" s="243" t="e">
        <f t="shared" si="3"/>
        <v>#DIV/0!</v>
      </c>
      <c r="S74" s="243"/>
      <c r="T74" s="243"/>
      <c r="U74" s="243"/>
      <c r="V74" s="243"/>
      <c r="W74" s="243"/>
      <c r="X74" s="248"/>
      <c r="Y74" s="111"/>
      <c r="Z74" s="112"/>
      <c r="AA74" s="105"/>
      <c r="AB74" s="105"/>
      <c r="AC74" s="105"/>
      <c r="AD74" s="113"/>
      <c r="AE74" s="113"/>
      <c r="AF74" s="113"/>
      <c r="AG74" s="105"/>
      <c r="AH74" s="105"/>
      <c r="AI74" s="105"/>
      <c r="AJ74" s="105"/>
      <c r="AK74" s="105"/>
      <c r="AL74" s="105"/>
      <c r="AM74" s="105"/>
      <c r="AN74" s="71"/>
      <c r="AO74" s="71"/>
      <c r="AP74" s="71"/>
      <c r="AQ74" s="71"/>
    </row>
    <row r="75" spans="1:43" ht="12.75" customHeight="1" outlineLevel="2" x14ac:dyDescent="0.25">
      <c r="A75" s="2"/>
      <c r="B75" s="107">
        <v>10514</v>
      </c>
      <c r="C75" s="239"/>
      <c r="D75" s="239" t="s">
        <v>36</v>
      </c>
      <c r="E75" s="239" t="s">
        <v>117</v>
      </c>
      <c r="F75" s="240" t="s">
        <v>130</v>
      </c>
      <c r="G75" s="114">
        <v>4725</v>
      </c>
      <c r="H75" s="114">
        <v>354</v>
      </c>
      <c r="I75" s="114">
        <v>0</v>
      </c>
      <c r="J75" s="114">
        <v>4725</v>
      </c>
      <c r="K75" s="114">
        <v>4654</v>
      </c>
      <c r="L75" s="241">
        <f t="shared" si="22"/>
        <v>-1.5026455026455054E-2</v>
      </c>
      <c r="M75" s="114">
        <f t="shared" si="10"/>
        <v>348.68063492063493</v>
      </c>
      <c r="N75" s="242">
        <v>0</v>
      </c>
      <c r="O75" s="100"/>
      <c r="P75" s="100"/>
      <c r="Q75" s="100">
        <f t="shared" si="11"/>
        <v>0</v>
      </c>
      <c r="R75" s="243" t="e">
        <f t="shared" si="3"/>
        <v>#DIV/0!</v>
      </c>
      <c r="S75" s="243"/>
      <c r="T75" s="243"/>
      <c r="U75" s="243"/>
      <c r="V75" s="243"/>
      <c r="W75" s="243"/>
      <c r="X75" s="248"/>
      <c r="Y75" s="111"/>
      <c r="Z75" s="112"/>
      <c r="AA75" s="105"/>
      <c r="AB75" s="105"/>
      <c r="AC75" s="105"/>
      <c r="AD75" s="113"/>
      <c r="AE75" s="113"/>
      <c r="AF75" s="113"/>
      <c r="AG75" s="105"/>
      <c r="AH75" s="105"/>
      <c r="AI75" s="105"/>
      <c r="AJ75" s="105"/>
      <c r="AK75" s="105"/>
      <c r="AL75" s="105"/>
      <c r="AM75" s="105"/>
      <c r="AN75" s="71"/>
      <c r="AO75" s="71"/>
      <c r="AP75" s="71"/>
      <c r="AQ75" s="71"/>
    </row>
    <row r="76" spans="1:43" ht="12.75" customHeight="1" outlineLevel="2" x14ac:dyDescent="0.25">
      <c r="A76" s="2"/>
      <c r="B76" s="107">
        <v>10513</v>
      </c>
      <c r="C76" s="239"/>
      <c r="D76" s="239" t="s">
        <v>36</v>
      </c>
      <c r="E76" s="239" t="s">
        <v>117</v>
      </c>
      <c r="F76" s="240" t="s">
        <v>129</v>
      </c>
      <c r="G76" s="114">
        <v>3431</v>
      </c>
      <c r="H76" s="114">
        <v>506</v>
      </c>
      <c r="I76" s="114">
        <v>0</v>
      </c>
      <c r="J76" s="114">
        <v>3431</v>
      </c>
      <c r="K76" s="114">
        <v>3396</v>
      </c>
      <c r="L76" s="241">
        <f t="shared" si="22"/>
        <v>-1.0201107548819532E-2</v>
      </c>
      <c r="M76" s="114">
        <f t="shared" si="10"/>
        <v>500.83823958029734</v>
      </c>
      <c r="N76" s="242">
        <v>0</v>
      </c>
      <c r="O76" s="100"/>
      <c r="P76" s="100"/>
      <c r="Q76" s="100">
        <f t="shared" si="11"/>
        <v>0</v>
      </c>
      <c r="R76" s="243" t="e">
        <f t="shared" si="3"/>
        <v>#DIV/0!</v>
      </c>
      <c r="S76" s="243"/>
      <c r="T76" s="243"/>
      <c r="U76" s="243"/>
      <c r="V76" s="243"/>
      <c r="W76" s="243"/>
      <c r="X76" s="248"/>
      <c r="Y76" s="111"/>
      <c r="Z76" s="112"/>
      <c r="AA76" s="105"/>
      <c r="AB76" s="105"/>
      <c r="AC76" s="105"/>
      <c r="AD76" s="113"/>
      <c r="AE76" s="113"/>
      <c r="AF76" s="113"/>
      <c r="AG76" s="105"/>
      <c r="AH76" s="105"/>
      <c r="AI76" s="105"/>
      <c r="AJ76" s="105"/>
      <c r="AK76" s="105"/>
      <c r="AL76" s="105"/>
      <c r="AM76" s="105"/>
      <c r="AN76" s="71"/>
      <c r="AO76" s="71"/>
      <c r="AP76" s="71"/>
      <c r="AQ76" s="71"/>
    </row>
    <row r="77" spans="1:43" ht="12.75" customHeight="1" outlineLevel="2" x14ac:dyDescent="0.25">
      <c r="A77" s="2"/>
      <c r="B77" s="107">
        <v>10512</v>
      </c>
      <c r="C77" s="239"/>
      <c r="D77" s="239" t="s">
        <v>36</v>
      </c>
      <c r="E77" s="239" t="s">
        <v>117</v>
      </c>
      <c r="F77" s="240" t="s">
        <v>128</v>
      </c>
      <c r="G77" s="114">
        <v>3494</v>
      </c>
      <c r="H77" s="114">
        <v>1468</v>
      </c>
      <c r="I77" s="114">
        <v>0</v>
      </c>
      <c r="J77" s="114">
        <v>3494</v>
      </c>
      <c r="K77" s="114">
        <v>3482</v>
      </c>
      <c r="L77" s="241">
        <f t="shared" si="22"/>
        <v>-3.4344590726960167E-3</v>
      </c>
      <c r="M77" s="114">
        <f t="shared" si="10"/>
        <v>1462.9582140812822</v>
      </c>
      <c r="N77" s="242">
        <v>0</v>
      </c>
      <c r="O77" s="100"/>
      <c r="P77" s="100"/>
      <c r="Q77" s="100">
        <f t="shared" si="11"/>
        <v>0</v>
      </c>
      <c r="R77" s="243" t="e">
        <f t="shared" si="3"/>
        <v>#DIV/0!</v>
      </c>
      <c r="S77" s="243"/>
      <c r="T77" s="243"/>
      <c r="U77" s="243"/>
      <c r="V77" s="243"/>
      <c r="W77" s="243"/>
      <c r="X77" s="248"/>
      <c r="Y77" s="111"/>
      <c r="Z77" s="112"/>
      <c r="AA77" s="105"/>
      <c r="AB77" s="105"/>
      <c r="AC77" s="105"/>
      <c r="AD77" s="113"/>
      <c r="AE77" s="113"/>
      <c r="AF77" s="113"/>
      <c r="AG77" s="105"/>
      <c r="AH77" s="105"/>
      <c r="AI77" s="105"/>
      <c r="AJ77" s="105"/>
      <c r="AK77" s="105"/>
      <c r="AL77" s="105"/>
      <c r="AM77" s="105"/>
      <c r="AN77" s="71"/>
      <c r="AO77" s="71"/>
      <c r="AP77" s="71"/>
      <c r="AQ77" s="71"/>
    </row>
    <row r="78" spans="1:43" ht="12.75" customHeight="1" outlineLevel="2" x14ac:dyDescent="0.25">
      <c r="A78" s="2"/>
      <c r="B78" s="107">
        <v>10511</v>
      </c>
      <c r="C78" s="239"/>
      <c r="D78" s="239" t="s">
        <v>36</v>
      </c>
      <c r="E78" s="239" t="s">
        <v>117</v>
      </c>
      <c r="F78" s="240" t="s">
        <v>127</v>
      </c>
      <c r="G78" s="114">
        <v>738</v>
      </c>
      <c r="H78" s="114">
        <v>370</v>
      </c>
      <c r="I78" s="114">
        <v>0</v>
      </c>
      <c r="J78" s="114">
        <v>738</v>
      </c>
      <c r="K78" s="114">
        <v>727</v>
      </c>
      <c r="L78" s="241">
        <f t="shared" si="22"/>
        <v>-1.490514905149054E-2</v>
      </c>
      <c r="M78" s="114">
        <f t="shared" si="10"/>
        <v>364.48509485094849</v>
      </c>
      <c r="N78" s="242">
        <v>0</v>
      </c>
      <c r="O78" s="100"/>
      <c r="P78" s="100"/>
      <c r="Q78" s="100">
        <f t="shared" si="11"/>
        <v>0</v>
      </c>
      <c r="R78" s="243" t="e">
        <f t="shared" si="3"/>
        <v>#DIV/0!</v>
      </c>
      <c r="S78" s="243"/>
      <c r="T78" s="243"/>
      <c r="U78" s="243"/>
      <c r="V78" s="243"/>
      <c r="W78" s="243"/>
      <c r="X78" s="248"/>
      <c r="Y78" s="111"/>
      <c r="Z78" s="112"/>
      <c r="AA78" s="105"/>
      <c r="AB78" s="105"/>
      <c r="AC78" s="105"/>
      <c r="AD78" s="113"/>
      <c r="AE78" s="113"/>
      <c r="AF78" s="113"/>
      <c r="AG78" s="105"/>
      <c r="AH78" s="105"/>
      <c r="AI78" s="105"/>
      <c r="AJ78" s="105"/>
      <c r="AK78" s="105"/>
      <c r="AL78" s="105"/>
      <c r="AM78" s="105"/>
      <c r="AN78" s="71"/>
      <c r="AO78" s="71"/>
      <c r="AP78" s="71"/>
      <c r="AQ78" s="71"/>
    </row>
    <row r="79" spans="1:43" ht="12.75" customHeight="1" outlineLevel="2" x14ac:dyDescent="0.25">
      <c r="A79" s="2"/>
      <c r="B79" s="107">
        <v>10510</v>
      </c>
      <c r="C79" s="239"/>
      <c r="D79" s="239" t="s">
        <v>36</v>
      </c>
      <c r="E79" s="239" t="s">
        <v>117</v>
      </c>
      <c r="F79" s="240" t="s">
        <v>126</v>
      </c>
      <c r="G79" s="114">
        <v>384</v>
      </c>
      <c r="H79" s="114">
        <v>384</v>
      </c>
      <c r="I79" s="114">
        <v>0</v>
      </c>
      <c r="J79" s="114">
        <v>384</v>
      </c>
      <c r="K79" s="114">
        <v>381</v>
      </c>
      <c r="L79" s="241">
        <f t="shared" si="22"/>
        <v>-7.8125E-3</v>
      </c>
      <c r="M79" s="114">
        <f t="shared" si="10"/>
        <v>381</v>
      </c>
      <c r="N79" s="242">
        <v>0</v>
      </c>
      <c r="O79" s="100"/>
      <c r="P79" s="100"/>
      <c r="Q79" s="100">
        <f t="shared" si="11"/>
        <v>0</v>
      </c>
      <c r="R79" s="243" t="e">
        <f t="shared" si="3"/>
        <v>#DIV/0!</v>
      </c>
      <c r="S79" s="243"/>
      <c r="T79" s="243"/>
      <c r="U79" s="243"/>
      <c r="V79" s="243"/>
      <c r="W79" s="243"/>
      <c r="X79" s="248"/>
      <c r="Y79" s="111"/>
      <c r="Z79" s="112"/>
      <c r="AA79" s="105"/>
      <c r="AB79" s="105"/>
      <c r="AC79" s="105"/>
      <c r="AD79" s="113"/>
      <c r="AE79" s="113"/>
      <c r="AF79" s="113"/>
      <c r="AG79" s="105"/>
      <c r="AH79" s="105"/>
      <c r="AI79" s="105"/>
      <c r="AJ79" s="105"/>
      <c r="AK79" s="105"/>
      <c r="AL79" s="105"/>
      <c r="AM79" s="105"/>
      <c r="AN79" s="71"/>
      <c r="AO79" s="71"/>
      <c r="AP79" s="71"/>
      <c r="AQ79" s="71"/>
    </row>
    <row r="80" spans="1:43" ht="12.75" customHeight="1" outlineLevel="2" x14ac:dyDescent="0.25">
      <c r="A80" s="2"/>
      <c r="B80" s="107">
        <v>10509</v>
      </c>
      <c r="C80" s="239"/>
      <c r="D80" s="239" t="s">
        <v>36</v>
      </c>
      <c r="E80" s="239" t="s">
        <v>117</v>
      </c>
      <c r="F80" s="240" t="s">
        <v>117</v>
      </c>
      <c r="G80" s="114">
        <v>1601</v>
      </c>
      <c r="H80" s="114">
        <v>0</v>
      </c>
      <c r="I80" s="114">
        <v>2285</v>
      </c>
      <c r="J80" s="114">
        <v>1601</v>
      </c>
      <c r="K80" s="114">
        <v>1564</v>
      </c>
      <c r="L80" s="241">
        <f t="shared" si="22"/>
        <v>-2.3110555902560947E-2</v>
      </c>
      <c r="M80" s="114">
        <f t="shared" si="10"/>
        <v>0</v>
      </c>
      <c r="N80" s="242">
        <v>2299</v>
      </c>
      <c r="O80" s="100"/>
      <c r="P80" s="100"/>
      <c r="Q80" s="100">
        <f t="shared" si="11"/>
        <v>0</v>
      </c>
      <c r="R80" s="243" t="e">
        <f t="shared" si="3"/>
        <v>#DIV/0!</v>
      </c>
      <c r="S80" s="243"/>
      <c r="T80" s="243"/>
      <c r="U80" s="243"/>
      <c r="V80" s="243"/>
      <c r="W80" s="243"/>
      <c r="X80" s="248"/>
      <c r="Y80" s="111"/>
      <c r="Z80" s="112"/>
      <c r="AA80" s="105"/>
      <c r="AB80" s="105"/>
      <c r="AC80" s="105"/>
      <c r="AD80" s="113"/>
      <c r="AE80" s="113"/>
      <c r="AF80" s="113"/>
      <c r="AG80" s="105"/>
      <c r="AH80" s="105"/>
      <c r="AI80" s="105"/>
      <c r="AJ80" s="105"/>
      <c r="AK80" s="105"/>
      <c r="AL80" s="105"/>
      <c r="AM80" s="105"/>
      <c r="AN80" s="71"/>
      <c r="AO80" s="71"/>
      <c r="AP80" s="71"/>
      <c r="AQ80" s="71"/>
    </row>
    <row r="81" spans="1:43" ht="12.75" customHeight="1" outlineLevel="2" x14ac:dyDescent="0.25">
      <c r="A81" s="2"/>
      <c r="B81" s="107">
        <v>10508</v>
      </c>
      <c r="C81" s="239"/>
      <c r="D81" s="239" t="s">
        <v>36</v>
      </c>
      <c r="E81" s="239" t="s">
        <v>117</v>
      </c>
      <c r="F81" s="240" t="s">
        <v>125</v>
      </c>
      <c r="G81" s="114">
        <v>842</v>
      </c>
      <c r="H81" s="114">
        <v>347</v>
      </c>
      <c r="I81" s="114">
        <v>0</v>
      </c>
      <c r="J81" s="114">
        <v>842</v>
      </c>
      <c r="K81" s="114">
        <v>821</v>
      </c>
      <c r="L81" s="241">
        <f t="shared" si="22"/>
        <v>-2.4940617577197122E-2</v>
      </c>
      <c r="M81" s="114">
        <f t="shared" si="10"/>
        <v>338.34560570071261</v>
      </c>
      <c r="N81" s="242">
        <v>0</v>
      </c>
      <c r="O81" s="100"/>
      <c r="P81" s="100"/>
      <c r="Q81" s="100">
        <f t="shared" si="11"/>
        <v>0</v>
      </c>
      <c r="R81" s="243" t="e">
        <f t="shared" si="3"/>
        <v>#DIV/0!</v>
      </c>
      <c r="S81" s="243"/>
      <c r="T81" s="243"/>
      <c r="U81" s="243"/>
      <c r="V81" s="243"/>
      <c r="W81" s="243"/>
      <c r="X81" s="248"/>
      <c r="Y81" s="111"/>
      <c r="Z81" s="112"/>
      <c r="AA81" s="105"/>
      <c r="AB81" s="105"/>
      <c r="AC81" s="105"/>
      <c r="AD81" s="113"/>
      <c r="AE81" s="113"/>
      <c r="AF81" s="113"/>
      <c r="AG81" s="105"/>
      <c r="AH81" s="105"/>
      <c r="AI81" s="105"/>
      <c r="AJ81" s="105"/>
      <c r="AK81" s="105"/>
      <c r="AL81" s="105"/>
      <c r="AM81" s="105"/>
      <c r="AN81" s="71"/>
      <c r="AO81" s="71"/>
      <c r="AP81" s="71"/>
      <c r="AQ81" s="71"/>
    </row>
    <row r="82" spans="1:43" ht="12.75" customHeight="1" outlineLevel="2" x14ac:dyDescent="0.25">
      <c r="A82" s="2"/>
      <c r="B82" s="107">
        <v>10507</v>
      </c>
      <c r="C82" s="239"/>
      <c r="D82" s="239" t="s">
        <v>36</v>
      </c>
      <c r="E82" s="239" t="s">
        <v>117</v>
      </c>
      <c r="F82" s="240" t="s">
        <v>124</v>
      </c>
      <c r="G82" s="114">
        <v>839</v>
      </c>
      <c r="H82" s="114">
        <v>208</v>
      </c>
      <c r="I82" s="114">
        <v>0</v>
      </c>
      <c r="J82" s="114">
        <v>839</v>
      </c>
      <c r="K82" s="114">
        <v>828</v>
      </c>
      <c r="L82" s="241">
        <f t="shared" si="22"/>
        <v>-1.3110846245530383E-2</v>
      </c>
      <c r="M82" s="114">
        <f t="shared" si="10"/>
        <v>205.27294398092968</v>
      </c>
      <c r="N82" s="242">
        <v>0</v>
      </c>
      <c r="O82" s="100"/>
      <c r="P82" s="100"/>
      <c r="Q82" s="100">
        <f t="shared" si="11"/>
        <v>0</v>
      </c>
      <c r="R82" s="243" t="e">
        <f t="shared" si="3"/>
        <v>#DIV/0!</v>
      </c>
      <c r="S82" s="243"/>
      <c r="T82" s="243"/>
      <c r="U82" s="243"/>
      <c r="V82" s="243"/>
      <c r="W82" s="243"/>
      <c r="X82" s="248"/>
      <c r="Y82" s="111"/>
      <c r="Z82" s="112"/>
      <c r="AA82" s="105"/>
      <c r="AB82" s="105"/>
      <c r="AC82" s="105"/>
      <c r="AD82" s="113"/>
      <c r="AE82" s="113"/>
      <c r="AF82" s="113"/>
      <c r="AG82" s="105"/>
      <c r="AH82" s="105"/>
      <c r="AI82" s="105"/>
      <c r="AJ82" s="105"/>
      <c r="AK82" s="105"/>
      <c r="AL82" s="105"/>
      <c r="AM82" s="105"/>
      <c r="AN82" s="71"/>
      <c r="AO82" s="71"/>
      <c r="AP82" s="71"/>
      <c r="AQ82" s="71"/>
    </row>
    <row r="83" spans="1:43" ht="12.75" customHeight="1" outlineLevel="2" x14ac:dyDescent="0.25">
      <c r="A83" s="2"/>
      <c r="B83" s="107">
        <v>10506</v>
      </c>
      <c r="C83" s="239"/>
      <c r="D83" s="239" t="s">
        <v>36</v>
      </c>
      <c r="E83" s="239" t="s">
        <v>117</v>
      </c>
      <c r="F83" s="240" t="s">
        <v>123</v>
      </c>
      <c r="G83" s="114">
        <v>462</v>
      </c>
      <c r="H83" s="114">
        <v>309</v>
      </c>
      <c r="I83" s="114">
        <v>0</v>
      </c>
      <c r="J83" s="114">
        <v>462</v>
      </c>
      <c r="K83" s="114">
        <v>439</v>
      </c>
      <c r="L83" s="241">
        <f t="shared" si="22"/>
        <v>-4.9783549783549819E-2</v>
      </c>
      <c r="M83" s="114">
        <f t="shared" si="10"/>
        <v>293.61688311688312</v>
      </c>
      <c r="N83" s="242">
        <v>0</v>
      </c>
      <c r="O83" s="100"/>
      <c r="P83" s="100"/>
      <c r="Q83" s="100">
        <f t="shared" si="11"/>
        <v>0</v>
      </c>
      <c r="R83" s="243" t="e">
        <f t="shared" si="3"/>
        <v>#DIV/0!</v>
      </c>
      <c r="S83" s="243"/>
      <c r="T83" s="243"/>
      <c r="U83" s="243"/>
      <c r="V83" s="243"/>
      <c r="W83" s="243"/>
      <c r="X83" s="248"/>
      <c r="Y83" s="111"/>
      <c r="Z83" s="112"/>
      <c r="AA83" s="105"/>
      <c r="AB83" s="105"/>
      <c r="AC83" s="105"/>
      <c r="AD83" s="113"/>
      <c r="AE83" s="113"/>
      <c r="AF83" s="113"/>
      <c r="AG83" s="105"/>
      <c r="AH83" s="105"/>
      <c r="AI83" s="105"/>
      <c r="AJ83" s="105"/>
      <c r="AK83" s="105"/>
      <c r="AL83" s="105"/>
      <c r="AM83" s="105"/>
      <c r="AN83" s="71"/>
      <c r="AO83" s="71"/>
      <c r="AP83" s="71"/>
      <c r="AQ83" s="71"/>
    </row>
    <row r="84" spans="1:43" ht="12.75" customHeight="1" outlineLevel="2" x14ac:dyDescent="0.25">
      <c r="A84" s="2"/>
      <c r="B84" s="107">
        <v>10505</v>
      </c>
      <c r="C84" s="239"/>
      <c r="D84" s="239" t="s">
        <v>36</v>
      </c>
      <c r="E84" s="239" t="s">
        <v>117</v>
      </c>
      <c r="F84" s="240" t="s">
        <v>122</v>
      </c>
      <c r="G84" s="114">
        <v>1670</v>
      </c>
      <c r="H84" s="114">
        <v>988</v>
      </c>
      <c r="I84" s="114">
        <v>0</v>
      </c>
      <c r="J84" s="114">
        <v>1670</v>
      </c>
      <c r="K84" s="114">
        <v>1634</v>
      </c>
      <c r="L84" s="241">
        <f t="shared" si="22"/>
        <v>-2.1556886227544925E-2</v>
      </c>
      <c r="M84" s="114">
        <f t="shared" si="10"/>
        <v>966.70179640718561</v>
      </c>
      <c r="N84" s="242">
        <v>0</v>
      </c>
      <c r="O84" s="100"/>
      <c r="P84" s="100"/>
      <c r="Q84" s="100">
        <f t="shared" si="11"/>
        <v>0</v>
      </c>
      <c r="R84" s="243" t="e">
        <f t="shared" si="3"/>
        <v>#DIV/0!</v>
      </c>
      <c r="S84" s="243"/>
      <c r="T84" s="243"/>
      <c r="U84" s="243"/>
      <c r="V84" s="243"/>
      <c r="W84" s="243"/>
      <c r="X84" s="248"/>
      <c r="Y84" s="111"/>
      <c r="Z84" s="112"/>
      <c r="AA84" s="105"/>
      <c r="AB84" s="105"/>
      <c r="AC84" s="105"/>
      <c r="AD84" s="113"/>
      <c r="AE84" s="113"/>
      <c r="AF84" s="113"/>
      <c r="AG84" s="105"/>
      <c r="AH84" s="105"/>
      <c r="AI84" s="105"/>
      <c r="AJ84" s="105"/>
      <c r="AK84" s="105"/>
      <c r="AL84" s="105"/>
      <c r="AM84" s="105"/>
      <c r="AN84" s="71"/>
      <c r="AO84" s="71"/>
      <c r="AP84" s="71"/>
      <c r="AQ84" s="71"/>
    </row>
    <row r="85" spans="1:43" ht="12.75" customHeight="1" outlineLevel="2" x14ac:dyDescent="0.25">
      <c r="A85" s="2"/>
      <c r="B85" s="107">
        <v>10504</v>
      </c>
      <c r="C85" s="239"/>
      <c r="D85" s="239" t="s">
        <v>36</v>
      </c>
      <c r="E85" s="239" t="s">
        <v>117</v>
      </c>
      <c r="F85" s="240" t="s">
        <v>121</v>
      </c>
      <c r="G85" s="114">
        <v>1845</v>
      </c>
      <c r="H85" s="114">
        <v>1181</v>
      </c>
      <c r="I85" s="114">
        <v>0</v>
      </c>
      <c r="J85" s="114">
        <v>1845</v>
      </c>
      <c r="K85" s="114">
        <v>1790</v>
      </c>
      <c r="L85" s="241">
        <f t="shared" si="22"/>
        <v>-2.9810298102981081E-2</v>
      </c>
      <c r="M85" s="114">
        <f t="shared" si="10"/>
        <v>1145.7940379403794</v>
      </c>
      <c r="N85" s="242">
        <v>0</v>
      </c>
      <c r="O85" s="100"/>
      <c r="P85" s="100"/>
      <c r="Q85" s="100">
        <f t="shared" si="11"/>
        <v>0</v>
      </c>
      <c r="R85" s="243" t="e">
        <f t="shared" si="3"/>
        <v>#DIV/0!</v>
      </c>
      <c r="S85" s="243"/>
      <c r="T85" s="243"/>
      <c r="U85" s="243"/>
      <c r="V85" s="243"/>
      <c r="W85" s="243"/>
      <c r="X85" s="248"/>
      <c r="Y85" s="111"/>
      <c r="Z85" s="112"/>
      <c r="AA85" s="105"/>
      <c r="AB85" s="105"/>
      <c r="AC85" s="105"/>
      <c r="AD85" s="113"/>
      <c r="AE85" s="113"/>
      <c r="AF85" s="113"/>
      <c r="AG85" s="105"/>
      <c r="AH85" s="105"/>
      <c r="AI85" s="105"/>
      <c r="AJ85" s="105"/>
      <c r="AK85" s="105"/>
      <c r="AL85" s="105"/>
      <c r="AM85" s="105"/>
      <c r="AN85" s="71"/>
      <c r="AO85" s="71"/>
      <c r="AP85" s="71"/>
      <c r="AQ85" s="71"/>
    </row>
    <row r="86" spans="1:43" ht="12.75" customHeight="1" outlineLevel="2" x14ac:dyDescent="0.25">
      <c r="A86" s="2"/>
      <c r="B86" s="107">
        <v>10503</v>
      </c>
      <c r="C86" s="239"/>
      <c r="D86" s="239" t="s">
        <v>36</v>
      </c>
      <c r="E86" s="239" t="s">
        <v>117</v>
      </c>
      <c r="F86" s="240" t="s">
        <v>120</v>
      </c>
      <c r="G86" s="114">
        <v>1847</v>
      </c>
      <c r="H86" s="114">
        <v>315</v>
      </c>
      <c r="I86" s="114">
        <v>0</v>
      </c>
      <c r="J86" s="114">
        <v>1847</v>
      </c>
      <c r="K86" s="114">
        <v>1808</v>
      </c>
      <c r="L86" s="241">
        <f t="shared" si="22"/>
        <v>-2.1115322144017346E-2</v>
      </c>
      <c r="M86" s="114">
        <f t="shared" si="10"/>
        <v>308.34867352463453</v>
      </c>
      <c r="N86" s="242">
        <v>0</v>
      </c>
      <c r="O86" s="100"/>
      <c r="P86" s="100"/>
      <c r="Q86" s="100">
        <f t="shared" si="11"/>
        <v>0</v>
      </c>
      <c r="R86" s="243" t="e">
        <f t="shared" si="3"/>
        <v>#DIV/0!</v>
      </c>
      <c r="S86" s="243"/>
      <c r="T86" s="243"/>
      <c r="U86" s="243"/>
      <c r="V86" s="243"/>
      <c r="W86" s="243"/>
      <c r="X86" s="248"/>
      <c r="Y86" s="111"/>
      <c r="Z86" s="112"/>
      <c r="AA86" s="105"/>
      <c r="AB86" s="105"/>
      <c r="AC86" s="105"/>
      <c r="AD86" s="113"/>
      <c r="AE86" s="113"/>
      <c r="AF86" s="113"/>
      <c r="AG86" s="105"/>
      <c r="AH86" s="105"/>
      <c r="AI86" s="105"/>
      <c r="AJ86" s="105"/>
      <c r="AK86" s="105"/>
      <c r="AL86" s="105"/>
      <c r="AM86" s="105"/>
      <c r="AN86" s="71"/>
      <c r="AO86" s="71"/>
      <c r="AP86" s="71"/>
      <c r="AQ86" s="71"/>
    </row>
    <row r="87" spans="1:43" ht="12.75" customHeight="1" outlineLevel="2" x14ac:dyDescent="0.25">
      <c r="A87" s="2"/>
      <c r="B87" s="107">
        <v>10502</v>
      </c>
      <c r="C87" s="239"/>
      <c r="D87" s="239" t="s">
        <v>36</v>
      </c>
      <c r="E87" s="239" t="s">
        <v>117</v>
      </c>
      <c r="F87" s="240" t="s">
        <v>119</v>
      </c>
      <c r="G87" s="114">
        <v>2329</v>
      </c>
      <c r="H87" s="114">
        <v>0</v>
      </c>
      <c r="I87" s="114">
        <v>4096</v>
      </c>
      <c r="J87" s="114">
        <v>3546</v>
      </c>
      <c r="K87" s="114">
        <v>3543</v>
      </c>
      <c r="L87" s="241">
        <f t="shared" si="22"/>
        <v>-8.460236886632666E-4</v>
      </c>
      <c r="M87" s="114">
        <f t="shared" si="10"/>
        <v>0</v>
      </c>
      <c r="N87" s="242">
        <v>2919</v>
      </c>
      <c r="O87" s="100"/>
      <c r="P87" s="100"/>
      <c r="Q87" s="100">
        <f t="shared" si="11"/>
        <v>0</v>
      </c>
      <c r="R87" s="243" t="e">
        <f t="shared" si="3"/>
        <v>#DIV/0!</v>
      </c>
      <c r="S87" s="243"/>
      <c r="T87" s="243"/>
      <c r="U87" s="243"/>
      <c r="V87" s="243"/>
      <c r="W87" s="243"/>
      <c r="X87" s="248"/>
      <c r="Y87" s="111"/>
      <c r="Z87" s="112"/>
      <c r="AA87" s="105"/>
      <c r="AB87" s="105"/>
      <c r="AC87" s="105"/>
      <c r="AD87" s="113"/>
      <c r="AE87" s="113"/>
      <c r="AF87" s="113"/>
      <c r="AG87" s="105"/>
      <c r="AH87" s="105"/>
      <c r="AI87" s="105"/>
      <c r="AJ87" s="105"/>
      <c r="AK87" s="105"/>
      <c r="AL87" s="105"/>
      <c r="AM87" s="105"/>
      <c r="AN87" s="71"/>
      <c r="AO87" s="71"/>
      <c r="AP87" s="71"/>
      <c r="AQ87" s="71"/>
    </row>
    <row r="88" spans="1:43" ht="12.75" customHeight="1" outlineLevel="2" x14ac:dyDescent="0.25">
      <c r="A88" s="2"/>
      <c r="B88" s="107">
        <v>10501</v>
      </c>
      <c r="C88" s="239"/>
      <c r="D88" s="239" t="s">
        <v>36</v>
      </c>
      <c r="E88" s="239" t="s">
        <v>117</v>
      </c>
      <c r="F88" s="240" t="s">
        <v>118</v>
      </c>
      <c r="G88" s="114">
        <v>2163</v>
      </c>
      <c r="H88" s="114">
        <v>1932</v>
      </c>
      <c r="I88" s="114">
        <v>0</v>
      </c>
      <c r="J88" s="114">
        <v>2163</v>
      </c>
      <c r="K88" s="114">
        <v>2148</v>
      </c>
      <c r="L88" s="241">
        <f t="shared" si="22"/>
        <v>-6.9348127600554754E-3</v>
      </c>
      <c r="M88" s="114">
        <f t="shared" si="10"/>
        <v>1918.6019417475727</v>
      </c>
      <c r="N88" s="242">
        <v>0</v>
      </c>
      <c r="O88" s="100"/>
      <c r="P88" s="100"/>
      <c r="Q88" s="100">
        <f t="shared" si="11"/>
        <v>0</v>
      </c>
      <c r="R88" s="243" t="e">
        <f t="shared" si="3"/>
        <v>#DIV/0!</v>
      </c>
      <c r="S88" s="243"/>
      <c r="T88" s="243"/>
      <c r="U88" s="243"/>
      <c r="V88" s="243"/>
      <c r="W88" s="243"/>
      <c r="X88" s="248"/>
      <c r="Y88" s="111"/>
      <c r="Z88" s="112"/>
      <c r="AA88" s="105"/>
      <c r="AB88" s="105"/>
      <c r="AC88" s="105"/>
      <c r="AD88" s="113"/>
      <c r="AE88" s="113"/>
      <c r="AF88" s="113"/>
      <c r="AG88" s="105"/>
      <c r="AH88" s="105"/>
      <c r="AI88" s="105"/>
      <c r="AJ88" s="105"/>
      <c r="AK88" s="105"/>
      <c r="AL88" s="105"/>
      <c r="AM88" s="105"/>
      <c r="AN88" s="71"/>
      <c r="AO88" s="71"/>
      <c r="AP88" s="71"/>
      <c r="AQ88" s="71"/>
    </row>
    <row r="89" spans="1:43" ht="12.75" customHeight="1" outlineLevel="2" x14ac:dyDescent="0.25">
      <c r="A89" s="2"/>
      <c r="B89" s="107" t="s">
        <v>1998</v>
      </c>
      <c r="C89" s="239"/>
      <c r="D89" s="239" t="s">
        <v>36</v>
      </c>
      <c r="E89" s="239" t="s">
        <v>117</v>
      </c>
      <c r="F89" s="240" t="s">
        <v>1999</v>
      </c>
      <c r="G89" s="114"/>
      <c r="H89" s="114"/>
      <c r="I89" s="114"/>
      <c r="J89" s="114"/>
      <c r="K89" s="114"/>
      <c r="L89" s="241"/>
      <c r="M89" s="114">
        <f t="shared" si="10"/>
        <v>0</v>
      </c>
      <c r="N89" s="242"/>
      <c r="O89" s="100"/>
      <c r="P89" s="100"/>
      <c r="Q89" s="100">
        <f t="shared" si="11"/>
        <v>0</v>
      </c>
      <c r="R89" s="243" t="e">
        <f t="shared" si="3"/>
        <v>#DIV/0!</v>
      </c>
      <c r="S89" s="243"/>
      <c r="T89" s="243"/>
      <c r="U89" s="243"/>
      <c r="V89" s="243"/>
      <c r="W89" s="243"/>
      <c r="X89" s="248"/>
      <c r="Y89" s="111"/>
      <c r="Z89" s="112"/>
      <c r="AA89" s="105"/>
      <c r="AB89" s="105"/>
      <c r="AC89" s="105"/>
      <c r="AD89" s="113"/>
      <c r="AE89" s="113"/>
      <c r="AF89" s="113"/>
      <c r="AG89" s="105"/>
      <c r="AH89" s="105"/>
      <c r="AI89" s="105"/>
      <c r="AJ89" s="105"/>
      <c r="AK89" s="105"/>
      <c r="AL89" s="105"/>
      <c r="AM89" s="105"/>
      <c r="AN89" s="71"/>
      <c r="AO89" s="71"/>
      <c r="AP89" s="71"/>
      <c r="AQ89" s="71"/>
    </row>
    <row r="90" spans="1:43" ht="12.75" customHeight="1" outlineLevel="1" x14ac:dyDescent="0.25">
      <c r="A90" s="229"/>
      <c r="B90" s="244">
        <v>10600</v>
      </c>
      <c r="C90" s="245"/>
      <c r="D90" s="245" t="s">
        <v>36</v>
      </c>
      <c r="E90" s="245" t="s">
        <v>140</v>
      </c>
      <c r="F90" s="246"/>
      <c r="G90" s="114"/>
      <c r="H90" s="114"/>
      <c r="I90" s="114"/>
      <c r="J90" s="114"/>
      <c r="K90" s="114"/>
      <c r="L90" s="241"/>
      <c r="M90" s="114">
        <f t="shared" si="10"/>
        <v>0</v>
      </c>
      <c r="N90" s="242"/>
      <c r="O90" s="110">
        <f t="shared" ref="O90:P90" si="23">SUM(O91:O103)</f>
        <v>0</v>
      </c>
      <c r="P90" s="110">
        <f t="shared" si="23"/>
        <v>0</v>
      </c>
      <c r="Q90" s="100">
        <f t="shared" si="11"/>
        <v>0</v>
      </c>
      <c r="R90" s="243" t="e">
        <f t="shared" si="3"/>
        <v>#DIV/0!</v>
      </c>
      <c r="S90" s="110">
        <f t="shared" ref="S90:W90" si="24">SUM(S91:S103)</f>
        <v>0</v>
      </c>
      <c r="T90" s="110">
        <f t="shared" si="24"/>
        <v>0</v>
      </c>
      <c r="U90" s="110">
        <f t="shared" si="24"/>
        <v>0</v>
      </c>
      <c r="V90" s="110">
        <f t="shared" si="24"/>
        <v>0</v>
      </c>
      <c r="W90" s="110">
        <f t="shared" si="24"/>
        <v>0</v>
      </c>
      <c r="X90" s="247"/>
      <c r="Y90" s="111"/>
      <c r="Z90" s="112"/>
      <c r="AA90" s="105"/>
      <c r="AB90" s="105"/>
      <c r="AC90" s="105"/>
      <c r="AD90" s="113"/>
      <c r="AE90" s="113"/>
      <c r="AF90" s="113"/>
      <c r="AG90" s="105"/>
      <c r="AH90" s="105"/>
      <c r="AI90" s="105"/>
      <c r="AJ90" s="105"/>
      <c r="AK90" s="105"/>
      <c r="AL90" s="105"/>
      <c r="AM90" s="105"/>
      <c r="AN90" s="45"/>
      <c r="AO90" s="45"/>
      <c r="AP90" s="45"/>
      <c r="AQ90" s="45"/>
    </row>
    <row r="91" spans="1:43" ht="12.75" customHeight="1" outlineLevel="2" x14ac:dyDescent="0.25">
      <c r="A91" s="2"/>
      <c r="B91" s="107">
        <v>10612</v>
      </c>
      <c r="C91" s="239"/>
      <c r="D91" s="239" t="s">
        <v>36</v>
      </c>
      <c r="E91" s="239" t="s">
        <v>140</v>
      </c>
      <c r="F91" s="240" t="s">
        <v>152</v>
      </c>
      <c r="G91" s="114">
        <v>2812</v>
      </c>
      <c r="H91" s="114">
        <v>352</v>
      </c>
      <c r="I91" s="114">
        <v>0</v>
      </c>
      <c r="J91" s="114">
        <v>2812</v>
      </c>
      <c r="K91" s="114">
        <v>2956</v>
      </c>
      <c r="L91" s="241">
        <f t="shared" ref="L91:L102" si="25">((K91/J91)^(1/($K$12-$J$12))-1)</f>
        <v>5.1209103840682779E-2</v>
      </c>
      <c r="M91" s="114">
        <f t="shared" si="10"/>
        <v>370.02560455192031</v>
      </c>
      <c r="N91" s="242">
        <v>0</v>
      </c>
      <c r="O91" s="100"/>
      <c r="P91" s="100"/>
      <c r="Q91" s="100">
        <f t="shared" si="11"/>
        <v>0</v>
      </c>
      <c r="R91" s="243" t="e">
        <f t="shared" si="3"/>
        <v>#DIV/0!</v>
      </c>
      <c r="S91" s="243"/>
      <c r="T91" s="243"/>
      <c r="U91" s="243"/>
      <c r="V91" s="243"/>
      <c r="W91" s="243"/>
      <c r="X91" s="248"/>
      <c r="Y91" s="111"/>
      <c r="Z91" s="112"/>
      <c r="AA91" s="105"/>
      <c r="AB91" s="105"/>
      <c r="AC91" s="105"/>
      <c r="AD91" s="113"/>
      <c r="AE91" s="113"/>
      <c r="AF91" s="113"/>
      <c r="AG91" s="105"/>
      <c r="AH91" s="105"/>
      <c r="AI91" s="105"/>
      <c r="AJ91" s="105"/>
      <c r="AK91" s="105"/>
      <c r="AL91" s="105"/>
      <c r="AM91" s="105"/>
      <c r="AN91" s="71"/>
      <c r="AO91" s="71"/>
      <c r="AP91" s="71"/>
      <c r="AQ91" s="71"/>
    </row>
    <row r="92" spans="1:43" ht="12.75" customHeight="1" outlineLevel="2" x14ac:dyDescent="0.25">
      <c r="A92" s="2"/>
      <c r="B92" s="107">
        <v>10611</v>
      </c>
      <c r="C92" s="239"/>
      <c r="D92" s="239" t="s">
        <v>36</v>
      </c>
      <c r="E92" s="239" t="s">
        <v>140</v>
      </c>
      <c r="F92" s="240" t="s">
        <v>151</v>
      </c>
      <c r="G92" s="114">
        <v>282</v>
      </c>
      <c r="H92" s="114">
        <v>62</v>
      </c>
      <c r="I92" s="114">
        <v>0</v>
      </c>
      <c r="J92" s="114">
        <v>282</v>
      </c>
      <c r="K92" s="114">
        <v>261</v>
      </c>
      <c r="L92" s="241">
        <f t="shared" si="25"/>
        <v>-7.4468085106383031E-2</v>
      </c>
      <c r="M92" s="114">
        <f t="shared" si="10"/>
        <v>57.38297872340425</v>
      </c>
      <c r="N92" s="242">
        <v>0</v>
      </c>
      <c r="O92" s="100"/>
      <c r="P92" s="100"/>
      <c r="Q92" s="100">
        <f t="shared" si="11"/>
        <v>0</v>
      </c>
      <c r="R92" s="243" t="e">
        <f t="shared" si="3"/>
        <v>#DIV/0!</v>
      </c>
      <c r="S92" s="243"/>
      <c r="T92" s="243"/>
      <c r="U92" s="243"/>
      <c r="V92" s="243"/>
      <c r="W92" s="243"/>
      <c r="X92" s="248"/>
      <c r="Y92" s="111"/>
      <c r="Z92" s="112"/>
      <c r="AA92" s="105"/>
      <c r="AB92" s="105"/>
      <c r="AC92" s="105"/>
      <c r="AD92" s="113"/>
      <c r="AE92" s="113"/>
      <c r="AF92" s="113"/>
      <c r="AG92" s="105"/>
      <c r="AH92" s="105"/>
      <c r="AI92" s="105"/>
      <c r="AJ92" s="105"/>
      <c r="AK92" s="105"/>
      <c r="AL92" s="105"/>
      <c r="AM92" s="105"/>
      <c r="AN92" s="71"/>
      <c r="AO92" s="71"/>
      <c r="AP92" s="71"/>
      <c r="AQ92" s="71"/>
    </row>
    <row r="93" spans="1:43" ht="12.75" customHeight="1" outlineLevel="2" x14ac:dyDescent="0.25">
      <c r="A93" s="2"/>
      <c r="B93" s="107">
        <v>10610</v>
      </c>
      <c r="C93" s="239"/>
      <c r="D93" s="239" t="s">
        <v>36</v>
      </c>
      <c r="E93" s="239" t="s">
        <v>140</v>
      </c>
      <c r="F93" s="240" t="s">
        <v>150</v>
      </c>
      <c r="G93" s="114">
        <v>512</v>
      </c>
      <c r="H93" s="114">
        <v>152</v>
      </c>
      <c r="I93" s="114">
        <v>0</v>
      </c>
      <c r="J93" s="114">
        <v>512</v>
      </c>
      <c r="K93" s="114">
        <v>510</v>
      </c>
      <c r="L93" s="241">
        <f t="shared" si="25"/>
        <v>-3.90625E-3</v>
      </c>
      <c r="M93" s="114">
        <f t="shared" si="10"/>
        <v>151.40625</v>
      </c>
      <c r="N93" s="242">
        <v>0</v>
      </c>
      <c r="O93" s="100"/>
      <c r="P93" s="100"/>
      <c r="Q93" s="100">
        <f t="shared" si="11"/>
        <v>0</v>
      </c>
      <c r="R93" s="243" t="e">
        <f t="shared" si="3"/>
        <v>#DIV/0!</v>
      </c>
      <c r="S93" s="243"/>
      <c r="T93" s="243"/>
      <c r="U93" s="243"/>
      <c r="V93" s="243"/>
      <c r="W93" s="243"/>
      <c r="X93" s="248"/>
      <c r="Y93" s="111"/>
      <c r="Z93" s="112"/>
      <c r="AA93" s="105"/>
      <c r="AB93" s="105"/>
      <c r="AC93" s="105"/>
      <c r="AD93" s="113"/>
      <c r="AE93" s="113"/>
      <c r="AF93" s="113"/>
      <c r="AG93" s="105"/>
      <c r="AH93" s="105"/>
      <c r="AI93" s="105"/>
      <c r="AJ93" s="105"/>
      <c r="AK93" s="105"/>
      <c r="AL93" s="105"/>
      <c r="AM93" s="105"/>
      <c r="AN93" s="71"/>
      <c r="AO93" s="71"/>
      <c r="AP93" s="71"/>
      <c r="AQ93" s="71"/>
    </row>
    <row r="94" spans="1:43" ht="12.75" customHeight="1" outlineLevel="2" x14ac:dyDescent="0.25">
      <c r="A94" s="2"/>
      <c r="B94" s="107">
        <v>10609</v>
      </c>
      <c r="C94" s="239"/>
      <c r="D94" s="239" t="s">
        <v>36</v>
      </c>
      <c r="E94" s="239" t="s">
        <v>140</v>
      </c>
      <c r="F94" s="240" t="s">
        <v>149</v>
      </c>
      <c r="G94" s="114">
        <v>8793</v>
      </c>
      <c r="H94" s="114">
        <v>552</v>
      </c>
      <c r="I94" s="114">
        <v>0</v>
      </c>
      <c r="J94" s="114">
        <v>8793</v>
      </c>
      <c r="K94" s="114">
        <v>8967</v>
      </c>
      <c r="L94" s="241">
        <f t="shared" si="25"/>
        <v>1.9788468099624756E-2</v>
      </c>
      <c r="M94" s="114">
        <f t="shared" si="10"/>
        <v>562.92323439099289</v>
      </c>
      <c r="N94" s="242">
        <v>0</v>
      </c>
      <c r="O94" s="100"/>
      <c r="P94" s="100"/>
      <c r="Q94" s="100">
        <f t="shared" si="11"/>
        <v>0</v>
      </c>
      <c r="R94" s="243" t="e">
        <f t="shared" si="3"/>
        <v>#DIV/0!</v>
      </c>
      <c r="S94" s="243"/>
      <c r="T94" s="243"/>
      <c r="U94" s="243"/>
      <c r="V94" s="243"/>
      <c r="W94" s="243"/>
      <c r="X94" s="248"/>
      <c r="Y94" s="111"/>
      <c r="Z94" s="112"/>
      <c r="AA94" s="105"/>
      <c r="AB94" s="105"/>
      <c r="AC94" s="105"/>
      <c r="AD94" s="113"/>
      <c r="AE94" s="113"/>
      <c r="AF94" s="113"/>
      <c r="AG94" s="105"/>
      <c r="AH94" s="105"/>
      <c r="AI94" s="105"/>
      <c r="AJ94" s="105"/>
      <c r="AK94" s="105"/>
      <c r="AL94" s="105"/>
      <c r="AM94" s="105"/>
      <c r="AN94" s="71"/>
      <c r="AO94" s="71"/>
      <c r="AP94" s="71"/>
      <c r="AQ94" s="71"/>
    </row>
    <row r="95" spans="1:43" ht="12.75" customHeight="1" outlineLevel="2" x14ac:dyDescent="0.25">
      <c r="A95" s="2"/>
      <c r="B95" s="107">
        <v>10608</v>
      </c>
      <c r="C95" s="239"/>
      <c r="D95" s="239" t="s">
        <v>36</v>
      </c>
      <c r="E95" s="239" t="s">
        <v>140</v>
      </c>
      <c r="F95" s="240" t="s">
        <v>148</v>
      </c>
      <c r="G95" s="114">
        <v>453</v>
      </c>
      <c r="H95" s="114">
        <v>256</v>
      </c>
      <c r="I95" s="114">
        <v>0</v>
      </c>
      <c r="J95" s="114">
        <v>453</v>
      </c>
      <c r="K95" s="114">
        <v>431</v>
      </c>
      <c r="L95" s="241">
        <f t="shared" si="25"/>
        <v>-4.8565121412803558E-2</v>
      </c>
      <c r="M95" s="114">
        <f t="shared" si="10"/>
        <v>243.56732891832229</v>
      </c>
      <c r="N95" s="242">
        <v>0</v>
      </c>
      <c r="O95" s="100"/>
      <c r="P95" s="100"/>
      <c r="Q95" s="100">
        <f t="shared" si="11"/>
        <v>0</v>
      </c>
      <c r="R95" s="243" t="e">
        <f t="shared" si="3"/>
        <v>#DIV/0!</v>
      </c>
      <c r="S95" s="243"/>
      <c r="T95" s="243"/>
      <c r="U95" s="243"/>
      <c r="V95" s="243"/>
      <c r="W95" s="243"/>
      <c r="X95" s="248"/>
      <c r="Y95" s="111"/>
      <c r="Z95" s="112"/>
      <c r="AA95" s="105"/>
      <c r="AB95" s="105"/>
      <c r="AC95" s="105"/>
      <c r="AD95" s="113"/>
      <c r="AE95" s="113"/>
      <c r="AF95" s="113"/>
      <c r="AG95" s="105"/>
      <c r="AH95" s="105"/>
      <c r="AI95" s="105"/>
      <c r="AJ95" s="105"/>
      <c r="AK95" s="105"/>
      <c r="AL95" s="105"/>
      <c r="AM95" s="105"/>
      <c r="AN95" s="71"/>
      <c r="AO95" s="71"/>
      <c r="AP95" s="71"/>
      <c r="AQ95" s="71"/>
    </row>
    <row r="96" spans="1:43" ht="12.75" customHeight="1" outlineLevel="2" x14ac:dyDescent="0.25">
      <c r="A96" s="2"/>
      <c r="B96" s="107">
        <v>10607</v>
      </c>
      <c r="C96" s="239"/>
      <c r="D96" s="239" t="s">
        <v>36</v>
      </c>
      <c r="E96" s="239" t="s">
        <v>140</v>
      </c>
      <c r="F96" s="240" t="s">
        <v>147</v>
      </c>
      <c r="G96" s="114">
        <v>1506</v>
      </c>
      <c r="H96" s="114">
        <v>1012</v>
      </c>
      <c r="I96" s="114">
        <v>0</v>
      </c>
      <c r="J96" s="114">
        <v>1506</v>
      </c>
      <c r="K96" s="114">
        <v>1508</v>
      </c>
      <c r="L96" s="241">
        <f t="shared" si="25"/>
        <v>1.3280212483399723E-3</v>
      </c>
      <c r="M96" s="114">
        <f t="shared" si="10"/>
        <v>1013.3439575033201</v>
      </c>
      <c r="N96" s="242">
        <v>0</v>
      </c>
      <c r="O96" s="100"/>
      <c r="P96" s="100"/>
      <c r="Q96" s="100">
        <f t="shared" si="11"/>
        <v>0</v>
      </c>
      <c r="R96" s="243" t="e">
        <f t="shared" si="3"/>
        <v>#DIV/0!</v>
      </c>
      <c r="S96" s="243"/>
      <c r="T96" s="243"/>
      <c r="U96" s="243"/>
      <c r="V96" s="243"/>
      <c r="W96" s="243"/>
      <c r="X96" s="248"/>
      <c r="Y96" s="111"/>
      <c r="Z96" s="112"/>
      <c r="AA96" s="105"/>
      <c r="AB96" s="105"/>
      <c r="AC96" s="105"/>
      <c r="AD96" s="113"/>
      <c r="AE96" s="113"/>
      <c r="AF96" s="113"/>
      <c r="AG96" s="105"/>
      <c r="AH96" s="105"/>
      <c r="AI96" s="105"/>
      <c r="AJ96" s="105"/>
      <c r="AK96" s="105"/>
      <c r="AL96" s="105"/>
      <c r="AM96" s="105"/>
      <c r="AN96" s="71"/>
      <c r="AO96" s="71"/>
      <c r="AP96" s="71"/>
      <c r="AQ96" s="71"/>
    </row>
    <row r="97" spans="1:43" ht="12.75" customHeight="1" outlineLevel="2" x14ac:dyDescent="0.25">
      <c r="A97" s="2"/>
      <c r="B97" s="107">
        <v>10606</v>
      </c>
      <c r="C97" s="239"/>
      <c r="D97" s="239" t="s">
        <v>36</v>
      </c>
      <c r="E97" s="239" t="s">
        <v>140</v>
      </c>
      <c r="F97" s="240" t="s">
        <v>146</v>
      </c>
      <c r="G97" s="114">
        <v>1604</v>
      </c>
      <c r="H97" s="114">
        <v>840</v>
      </c>
      <c r="I97" s="114">
        <v>0</v>
      </c>
      <c r="J97" s="114">
        <v>1604</v>
      </c>
      <c r="K97" s="114">
        <v>1590</v>
      </c>
      <c r="L97" s="241">
        <f t="shared" si="25"/>
        <v>-8.7281795511221505E-3</v>
      </c>
      <c r="M97" s="114">
        <f t="shared" si="10"/>
        <v>832.66832917705744</v>
      </c>
      <c r="N97" s="242">
        <v>0</v>
      </c>
      <c r="O97" s="100"/>
      <c r="P97" s="100"/>
      <c r="Q97" s="100">
        <f t="shared" si="11"/>
        <v>0</v>
      </c>
      <c r="R97" s="243" t="e">
        <f t="shared" si="3"/>
        <v>#DIV/0!</v>
      </c>
      <c r="S97" s="243"/>
      <c r="T97" s="243"/>
      <c r="U97" s="243"/>
      <c r="V97" s="243"/>
      <c r="W97" s="243"/>
      <c r="X97" s="248"/>
      <c r="Y97" s="111"/>
      <c r="Z97" s="112"/>
      <c r="AA97" s="105"/>
      <c r="AB97" s="105"/>
      <c r="AC97" s="105"/>
      <c r="AD97" s="113"/>
      <c r="AE97" s="113"/>
      <c r="AF97" s="113"/>
      <c r="AG97" s="105"/>
      <c r="AH97" s="105"/>
      <c r="AI97" s="105"/>
      <c r="AJ97" s="105"/>
      <c r="AK97" s="105"/>
      <c r="AL97" s="105"/>
      <c r="AM97" s="105"/>
      <c r="AN97" s="71"/>
      <c r="AO97" s="71"/>
      <c r="AP97" s="71"/>
      <c r="AQ97" s="71"/>
    </row>
    <row r="98" spans="1:43" ht="12.75" customHeight="1" outlineLevel="2" x14ac:dyDescent="0.25">
      <c r="A98" s="2"/>
      <c r="B98" s="107">
        <v>10605</v>
      </c>
      <c r="C98" s="239"/>
      <c r="D98" s="239" t="s">
        <v>36</v>
      </c>
      <c r="E98" s="239" t="s">
        <v>140</v>
      </c>
      <c r="F98" s="240" t="s">
        <v>145</v>
      </c>
      <c r="G98" s="114">
        <v>2243</v>
      </c>
      <c r="H98" s="114">
        <v>402</v>
      </c>
      <c r="I98" s="114">
        <v>0</v>
      </c>
      <c r="J98" s="114">
        <v>2243</v>
      </c>
      <c r="K98" s="114">
        <v>2206</v>
      </c>
      <c r="L98" s="241">
        <f t="shared" si="25"/>
        <v>-1.6495764600980789E-2</v>
      </c>
      <c r="M98" s="114">
        <f t="shared" si="10"/>
        <v>395.36870263040572</v>
      </c>
      <c r="N98" s="242">
        <v>0</v>
      </c>
      <c r="O98" s="100"/>
      <c r="P98" s="100"/>
      <c r="Q98" s="100">
        <f t="shared" si="11"/>
        <v>0</v>
      </c>
      <c r="R98" s="243" t="e">
        <f t="shared" si="3"/>
        <v>#DIV/0!</v>
      </c>
      <c r="S98" s="243"/>
      <c r="T98" s="243"/>
      <c r="U98" s="243"/>
      <c r="V98" s="243"/>
      <c r="W98" s="243"/>
      <c r="X98" s="248"/>
      <c r="Y98" s="111"/>
      <c r="Z98" s="112"/>
      <c r="AA98" s="105"/>
      <c r="AB98" s="105"/>
      <c r="AC98" s="105"/>
      <c r="AD98" s="113"/>
      <c r="AE98" s="113"/>
      <c r="AF98" s="113"/>
      <c r="AG98" s="105"/>
      <c r="AH98" s="105"/>
      <c r="AI98" s="105"/>
      <c r="AJ98" s="105"/>
      <c r="AK98" s="105"/>
      <c r="AL98" s="105"/>
      <c r="AM98" s="105"/>
      <c r="AN98" s="71"/>
      <c r="AO98" s="71"/>
      <c r="AP98" s="71"/>
      <c r="AQ98" s="71"/>
    </row>
    <row r="99" spans="1:43" ht="12.75" customHeight="1" outlineLevel="2" x14ac:dyDescent="0.25">
      <c r="A99" s="2"/>
      <c r="B99" s="107">
        <v>10604</v>
      </c>
      <c r="C99" s="239"/>
      <c r="D99" s="239" t="s">
        <v>36</v>
      </c>
      <c r="E99" s="239" t="s">
        <v>140</v>
      </c>
      <c r="F99" s="240" t="s">
        <v>144</v>
      </c>
      <c r="G99" s="114">
        <v>2616</v>
      </c>
      <c r="H99" s="114">
        <v>721</v>
      </c>
      <c r="I99" s="114">
        <v>0</v>
      </c>
      <c r="J99" s="114">
        <v>2616</v>
      </c>
      <c r="K99" s="114">
        <v>2561</v>
      </c>
      <c r="L99" s="241">
        <f t="shared" si="25"/>
        <v>-2.1024464831804313E-2</v>
      </c>
      <c r="M99" s="114">
        <f t="shared" si="10"/>
        <v>705.84136085626903</v>
      </c>
      <c r="N99" s="242">
        <v>0</v>
      </c>
      <c r="O99" s="100"/>
      <c r="P99" s="100"/>
      <c r="Q99" s="100">
        <f t="shared" si="11"/>
        <v>0</v>
      </c>
      <c r="R99" s="243" t="e">
        <f t="shared" si="3"/>
        <v>#DIV/0!</v>
      </c>
      <c r="S99" s="243"/>
      <c r="T99" s="243"/>
      <c r="U99" s="243"/>
      <c r="V99" s="243"/>
      <c r="W99" s="243"/>
      <c r="X99" s="248"/>
      <c r="Y99" s="111"/>
      <c r="Z99" s="112"/>
      <c r="AA99" s="105"/>
      <c r="AB99" s="105"/>
      <c r="AC99" s="105"/>
      <c r="AD99" s="113"/>
      <c r="AE99" s="113"/>
      <c r="AF99" s="113"/>
      <c r="AG99" s="105"/>
      <c r="AH99" s="105"/>
      <c r="AI99" s="105"/>
      <c r="AJ99" s="105"/>
      <c r="AK99" s="105"/>
      <c r="AL99" s="105"/>
      <c r="AM99" s="105"/>
      <c r="AN99" s="71"/>
      <c r="AO99" s="71"/>
      <c r="AP99" s="71"/>
      <c r="AQ99" s="71"/>
    </row>
    <row r="100" spans="1:43" ht="12.75" customHeight="1" outlineLevel="2" x14ac:dyDescent="0.25">
      <c r="A100" s="2"/>
      <c r="B100" s="107">
        <v>10603</v>
      </c>
      <c r="C100" s="239"/>
      <c r="D100" s="239" t="s">
        <v>36</v>
      </c>
      <c r="E100" s="239" t="s">
        <v>140</v>
      </c>
      <c r="F100" s="240" t="s">
        <v>143</v>
      </c>
      <c r="G100" s="114">
        <v>595</v>
      </c>
      <c r="H100" s="114">
        <v>139</v>
      </c>
      <c r="I100" s="114">
        <v>0</v>
      </c>
      <c r="J100" s="114">
        <v>595</v>
      </c>
      <c r="K100" s="114">
        <v>600</v>
      </c>
      <c r="L100" s="241">
        <f t="shared" si="25"/>
        <v>8.4033613445377853E-3</v>
      </c>
      <c r="M100" s="114">
        <f t="shared" si="10"/>
        <v>140.16806722689074</v>
      </c>
      <c r="N100" s="242">
        <v>0</v>
      </c>
      <c r="O100" s="100"/>
      <c r="P100" s="100"/>
      <c r="Q100" s="100">
        <f t="shared" si="11"/>
        <v>0</v>
      </c>
      <c r="R100" s="243" t="e">
        <f t="shared" si="3"/>
        <v>#DIV/0!</v>
      </c>
      <c r="S100" s="243"/>
      <c r="T100" s="243"/>
      <c r="U100" s="243"/>
      <c r="V100" s="243"/>
      <c r="W100" s="243"/>
      <c r="X100" s="248"/>
      <c r="Y100" s="111"/>
      <c r="Z100" s="112"/>
      <c r="AA100" s="105"/>
      <c r="AB100" s="105"/>
      <c r="AC100" s="105"/>
      <c r="AD100" s="113"/>
      <c r="AE100" s="113"/>
      <c r="AF100" s="113"/>
      <c r="AG100" s="105"/>
      <c r="AH100" s="105"/>
      <c r="AI100" s="105"/>
      <c r="AJ100" s="105"/>
      <c r="AK100" s="105"/>
      <c r="AL100" s="105"/>
      <c r="AM100" s="105"/>
      <c r="AN100" s="71"/>
      <c r="AO100" s="71"/>
      <c r="AP100" s="71"/>
      <c r="AQ100" s="71"/>
    </row>
    <row r="101" spans="1:43" ht="12.75" customHeight="1" outlineLevel="2" x14ac:dyDescent="0.25">
      <c r="A101" s="2"/>
      <c r="B101" s="107">
        <v>10602</v>
      </c>
      <c r="C101" s="239"/>
      <c r="D101" s="239" t="s">
        <v>36</v>
      </c>
      <c r="E101" s="239" t="s">
        <v>140</v>
      </c>
      <c r="F101" s="240" t="s">
        <v>142</v>
      </c>
      <c r="G101" s="114">
        <v>2498</v>
      </c>
      <c r="H101" s="114">
        <v>55</v>
      </c>
      <c r="I101" s="114">
        <v>0</v>
      </c>
      <c r="J101" s="114">
        <v>2498</v>
      </c>
      <c r="K101" s="114">
        <v>2564</v>
      </c>
      <c r="L101" s="241">
        <f t="shared" si="25"/>
        <v>2.6421136909527521E-2</v>
      </c>
      <c r="M101" s="114">
        <f t="shared" si="10"/>
        <v>56.453162530024017</v>
      </c>
      <c r="N101" s="242">
        <v>0</v>
      </c>
      <c r="O101" s="100"/>
      <c r="P101" s="100"/>
      <c r="Q101" s="100">
        <f t="shared" si="11"/>
        <v>0</v>
      </c>
      <c r="R101" s="243" t="e">
        <f t="shared" si="3"/>
        <v>#DIV/0!</v>
      </c>
      <c r="S101" s="243"/>
      <c r="T101" s="243"/>
      <c r="U101" s="243"/>
      <c r="V101" s="243"/>
      <c r="W101" s="243"/>
      <c r="X101" s="248"/>
      <c r="Y101" s="111"/>
      <c r="Z101" s="112"/>
      <c r="AA101" s="105"/>
      <c r="AB101" s="105"/>
      <c r="AC101" s="105"/>
      <c r="AD101" s="113"/>
      <c r="AE101" s="113"/>
      <c r="AF101" s="113"/>
      <c r="AG101" s="105"/>
      <c r="AH101" s="105"/>
      <c r="AI101" s="105"/>
      <c r="AJ101" s="105"/>
      <c r="AK101" s="105"/>
      <c r="AL101" s="105"/>
      <c r="AM101" s="105"/>
      <c r="AN101" s="71"/>
      <c r="AO101" s="71"/>
      <c r="AP101" s="71"/>
      <c r="AQ101" s="71"/>
    </row>
    <row r="102" spans="1:43" ht="12.75" customHeight="1" outlineLevel="2" x14ac:dyDescent="0.25">
      <c r="A102" s="2"/>
      <c r="B102" s="107">
        <v>10601</v>
      </c>
      <c r="C102" s="239"/>
      <c r="D102" s="239" t="s">
        <v>36</v>
      </c>
      <c r="E102" s="239" t="s">
        <v>140</v>
      </c>
      <c r="F102" s="240" t="s">
        <v>141</v>
      </c>
      <c r="G102" s="114">
        <v>1027</v>
      </c>
      <c r="H102" s="114">
        <v>0</v>
      </c>
      <c r="I102" s="114">
        <v>4300</v>
      </c>
      <c r="J102" s="114">
        <v>1027</v>
      </c>
      <c r="K102" s="114">
        <v>982</v>
      </c>
      <c r="L102" s="241">
        <f t="shared" si="25"/>
        <v>-4.3816942551119786E-2</v>
      </c>
      <c r="M102" s="114">
        <f t="shared" si="10"/>
        <v>0</v>
      </c>
      <c r="N102" s="242">
        <v>4394</v>
      </c>
      <c r="O102" s="100"/>
      <c r="P102" s="100"/>
      <c r="Q102" s="100">
        <f t="shared" si="11"/>
        <v>0</v>
      </c>
      <c r="R102" s="243" t="e">
        <f t="shared" si="3"/>
        <v>#DIV/0!</v>
      </c>
      <c r="S102" s="243"/>
      <c r="T102" s="243"/>
      <c r="U102" s="243"/>
      <c r="V102" s="243"/>
      <c r="W102" s="243"/>
      <c r="X102" s="248"/>
      <c r="Y102" s="111"/>
      <c r="Z102" s="112"/>
      <c r="AA102" s="105"/>
      <c r="AB102" s="105"/>
      <c r="AC102" s="105"/>
      <c r="AD102" s="113"/>
      <c r="AE102" s="113"/>
      <c r="AF102" s="113"/>
      <c r="AG102" s="105"/>
      <c r="AH102" s="105"/>
      <c r="AI102" s="105"/>
      <c r="AJ102" s="105"/>
      <c r="AK102" s="105"/>
      <c r="AL102" s="105"/>
      <c r="AM102" s="105"/>
      <c r="AN102" s="71"/>
      <c r="AO102" s="71"/>
      <c r="AP102" s="71"/>
      <c r="AQ102" s="71"/>
    </row>
    <row r="103" spans="1:43" ht="12.75" customHeight="1" outlineLevel="2" x14ac:dyDescent="0.25">
      <c r="A103" s="2"/>
      <c r="B103" s="107" t="s">
        <v>2000</v>
      </c>
      <c r="C103" s="239"/>
      <c r="D103" s="239" t="s">
        <v>36</v>
      </c>
      <c r="E103" s="239" t="s">
        <v>140</v>
      </c>
      <c r="F103" s="240" t="s">
        <v>2001</v>
      </c>
      <c r="G103" s="114"/>
      <c r="H103" s="114"/>
      <c r="I103" s="114"/>
      <c r="J103" s="114"/>
      <c r="K103" s="114"/>
      <c r="L103" s="241"/>
      <c r="M103" s="114">
        <f t="shared" si="10"/>
        <v>0</v>
      </c>
      <c r="N103" s="242"/>
      <c r="O103" s="100"/>
      <c r="P103" s="100"/>
      <c r="Q103" s="100">
        <f t="shared" si="11"/>
        <v>0</v>
      </c>
      <c r="R103" s="243" t="e">
        <f t="shared" si="3"/>
        <v>#DIV/0!</v>
      </c>
      <c r="S103" s="243"/>
      <c r="T103" s="243"/>
      <c r="U103" s="243"/>
      <c r="V103" s="243"/>
      <c r="W103" s="243"/>
      <c r="X103" s="248"/>
      <c r="Y103" s="111"/>
      <c r="Z103" s="112"/>
      <c r="AA103" s="105"/>
      <c r="AB103" s="105"/>
      <c r="AC103" s="105"/>
      <c r="AD103" s="113"/>
      <c r="AE103" s="113"/>
      <c r="AF103" s="113"/>
      <c r="AG103" s="105"/>
      <c r="AH103" s="105"/>
      <c r="AI103" s="105"/>
      <c r="AJ103" s="105"/>
      <c r="AK103" s="105"/>
      <c r="AL103" s="105"/>
      <c r="AM103" s="105"/>
      <c r="AN103" s="71"/>
      <c r="AO103" s="71"/>
      <c r="AP103" s="71"/>
      <c r="AQ103" s="71"/>
    </row>
    <row r="104" spans="1:43" ht="12.75" customHeight="1" outlineLevel="1" x14ac:dyDescent="0.25">
      <c r="A104" s="229"/>
      <c r="B104" s="244">
        <v>10700</v>
      </c>
      <c r="C104" s="245"/>
      <c r="D104" s="245" t="s">
        <v>36</v>
      </c>
      <c r="E104" s="245" t="s">
        <v>153</v>
      </c>
      <c r="F104" s="246"/>
      <c r="G104" s="114"/>
      <c r="H104" s="114"/>
      <c r="I104" s="114"/>
      <c r="J104" s="114"/>
      <c r="K104" s="114"/>
      <c r="L104" s="241"/>
      <c r="M104" s="114">
        <f t="shared" si="10"/>
        <v>0</v>
      </c>
      <c r="N104" s="242"/>
      <c r="O104" s="110">
        <f t="shared" ref="O104:P104" si="26">SUM(O105:O112)</f>
        <v>0</v>
      </c>
      <c r="P104" s="110">
        <f t="shared" si="26"/>
        <v>0</v>
      </c>
      <c r="Q104" s="100">
        <f t="shared" si="11"/>
        <v>0</v>
      </c>
      <c r="R104" s="243" t="e">
        <f t="shared" si="3"/>
        <v>#DIV/0!</v>
      </c>
      <c r="S104" s="110">
        <f t="shared" ref="S104:W104" si="27">SUM(S105:S112)</f>
        <v>0</v>
      </c>
      <c r="T104" s="110">
        <f t="shared" si="27"/>
        <v>0</v>
      </c>
      <c r="U104" s="110">
        <f t="shared" si="27"/>
        <v>0</v>
      </c>
      <c r="V104" s="110">
        <f t="shared" si="27"/>
        <v>0</v>
      </c>
      <c r="W104" s="110">
        <f t="shared" si="27"/>
        <v>0</v>
      </c>
      <c r="X104" s="247"/>
      <c r="Y104" s="111"/>
      <c r="Z104" s="112"/>
      <c r="AA104" s="105"/>
      <c r="AB104" s="105"/>
      <c r="AC104" s="105"/>
      <c r="AD104" s="113"/>
      <c r="AE104" s="113"/>
      <c r="AF104" s="113"/>
      <c r="AG104" s="105"/>
      <c r="AH104" s="105"/>
      <c r="AI104" s="105"/>
      <c r="AJ104" s="105"/>
      <c r="AK104" s="105"/>
      <c r="AL104" s="105"/>
      <c r="AM104" s="105"/>
      <c r="AN104" s="45"/>
      <c r="AO104" s="45"/>
      <c r="AP104" s="45"/>
      <c r="AQ104" s="45"/>
    </row>
    <row r="105" spans="1:43" ht="12.75" customHeight="1" outlineLevel="2" x14ac:dyDescent="0.25">
      <c r="A105" s="2"/>
      <c r="B105" s="107">
        <v>10707</v>
      </c>
      <c r="C105" s="239"/>
      <c r="D105" s="239" t="s">
        <v>36</v>
      </c>
      <c r="E105" s="239" t="s">
        <v>153</v>
      </c>
      <c r="F105" s="240" t="s">
        <v>160</v>
      </c>
      <c r="G105" s="114">
        <v>2927</v>
      </c>
      <c r="H105" s="114">
        <v>118</v>
      </c>
      <c r="I105" s="114">
        <v>0</v>
      </c>
      <c r="J105" s="114">
        <v>2927</v>
      </c>
      <c r="K105" s="114">
        <v>2913</v>
      </c>
      <c r="L105" s="241">
        <f t="shared" ref="L105:L111" si="28">((K105/J105)^(1/($K$12-$J$12))-1)</f>
        <v>-4.7830543218312371E-3</v>
      </c>
      <c r="M105" s="114">
        <f t="shared" si="10"/>
        <v>117.43559959002391</v>
      </c>
      <c r="N105" s="242">
        <v>0</v>
      </c>
      <c r="O105" s="100"/>
      <c r="P105" s="100"/>
      <c r="Q105" s="100">
        <f t="shared" si="11"/>
        <v>0</v>
      </c>
      <c r="R105" s="243" t="e">
        <f t="shared" si="3"/>
        <v>#DIV/0!</v>
      </c>
      <c r="S105" s="243"/>
      <c r="T105" s="243"/>
      <c r="U105" s="243"/>
      <c r="V105" s="243"/>
      <c r="W105" s="243"/>
      <c r="X105" s="248"/>
      <c r="Y105" s="111"/>
      <c r="Z105" s="112"/>
      <c r="AA105" s="105"/>
      <c r="AB105" s="105"/>
      <c r="AC105" s="105"/>
      <c r="AD105" s="113"/>
      <c r="AE105" s="113"/>
      <c r="AF105" s="113"/>
      <c r="AG105" s="105"/>
      <c r="AH105" s="105"/>
      <c r="AI105" s="105"/>
      <c r="AJ105" s="105"/>
      <c r="AK105" s="105"/>
      <c r="AL105" s="105"/>
      <c r="AM105" s="105"/>
      <c r="AN105" s="71"/>
      <c r="AO105" s="71"/>
      <c r="AP105" s="71"/>
      <c r="AQ105" s="71"/>
    </row>
    <row r="106" spans="1:43" ht="12.75" customHeight="1" outlineLevel="2" x14ac:dyDescent="0.25">
      <c r="A106" s="2"/>
      <c r="B106" s="107">
        <v>10706</v>
      </c>
      <c r="C106" s="239"/>
      <c r="D106" s="239" t="s">
        <v>36</v>
      </c>
      <c r="E106" s="239" t="s">
        <v>153</v>
      </c>
      <c r="F106" s="240" t="s">
        <v>159</v>
      </c>
      <c r="G106" s="114">
        <v>6254</v>
      </c>
      <c r="H106" s="114">
        <v>0</v>
      </c>
      <c r="I106" s="114">
        <v>3793</v>
      </c>
      <c r="J106" s="114">
        <v>7184</v>
      </c>
      <c r="K106" s="114">
        <v>7217</v>
      </c>
      <c r="L106" s="241">
        <f t="shared" si="28"/>
        <v>4.5935412026725242E-3</v>
      </c>
      <c r="M106" s="114">
        <f t="shared" si="10"/>
        <v>0</v>
      </c>
      <c r="N106" s="242">
        <v>2894</v>
      </c>
      <c r="O106" s="100"/>
      <c r="P106" s="100"/>
      <c r="Q106" s="100">
        <f t="shared" si="11"/>
        <v>0</v>
      </c>
      <c r="R106" s="243" t="e">
        <f t="shared" si="3"/>
        <v>#DIV/0!</v>
      </c>
      <c r="S106" s="243"/>
      <c r="T106" s="243"/>
      <c r="U106" s="243"/>
      <c r="V106" s="243"/>
      <c r="W106" s="243"/>
      <c r="X106" s="248"/>
      <c r="Y106" s="111"/>
      <c r="Z106" s="112"/>
      <c r="AA106" s="105"/>
      <c r="AB106" s="105"/>
      <c r="AC106" s="105"/>
      <c r="AD106" s="113"/>
      <c r="AE106" s="113"/>
      <c r="AF106" s="113"/>
      <c r="AG106" s="105"/>
      <c r="AH106" s="105"/>
      <c r="AI106" s="105"/>
      <c r="AJ106" s="105"/>
      <c r="AK106" s="105"/>
      <c r="AL106" s="105"/>
      <c r="AM106" s="105"/>
      <c r="AN106" s="71"/>
      <c r="AO106" s="71"/>
      <c r="AP106" s="71"/>
      <c r="AQ106" s="71"/>
    </row>
    <row r="107" spans="1:43" ht="12.75" customHeight="1" outlineLevel="2" x14ac:dyDescent="0.25">
      <c r="A107" s="2"/>
      <c r="B107" s="107">
        <v>10705</v>
      </c>
      <c r="C107" s="239"/>
      <c r="D107" s="239" t="s">
        <v>36</v>
      </c>
      <c r="E107" s="239" t="s">
        <v>153</v>
      </c>
      <c r="F107" s="240" t="s">
        <v>158</v>
      </c>
      <c r="G107" s="114">
        <v>6518</v>
      </c>
      <c r="H107" s="114">
        <v>924</v>
      </c>
      <c r="I107" s="114">
        <v>0</v>
      </c>
      <c r="J107" s="114">
        <v>6518</v>
      </c>
      <c r="K107" s="114">
        <v>6416</v>
      </c>
      <c r="L107" s="241">
        <f t="shared" si="28"/>
        <v>-1.5648972077324297E-2</v>
      </c>
      <c r="M107" s="114">
        <f t="shared" si="10"/>
        <v>909.54034980055235</v>
      </c>
      <c r="N107" s="242">
        <v>0</v>
      </c>
      <c r="O107" s="100"/>
      <c r="P107" s="100"/>
      <c r="Q107" s="100">
        <f t="shared" si="11"/>
        <v>0</v>
      </c>
      <c r="R107" s="243" t="e">
        <f t="shared" si="3"/>
        <v>#DIV/0!</v>
      </c>
      <c r="S107" s="243"/>
      <c r="T107" s="243"/>
      <c r="U107" s="243"/>
      <c r="V107" s="243"/>
      <c r="W107" s="243"/>
      <c r="X107" s="248"/>
      <c r="Y107" s="111"/>
      <c r="Z107" s="112"/>
      <c r="AA107" s="105"/>
      <c r="AB107" s="105"/>
      <c r="AC107" s="105"/>
      <c r="AD107" s="113"/>
      <c r="AE107" s="113"/>
      <c r="AF107" s="113"/>
      <c r="AG107" s="105"/>
      <c r="AH107" s="105"/>
      <c r="AI107" s="105"/>
      <c r="AJ107" s="105"/>
      <c r="AK107" s="105"/>
      <c r="AL107" s="105"/>
      <c r="AM107" s="105"/>
      <c r="AN107" s="71"/>
      <c r="AO107" s="71"/>
      <c r="AP107" s="71"/>
      <c r="AQ107" s="71"/>
    </row>
    <row r="108" spans="1:43" ht="12.75" customHeight="1" outlineLevel="2" x14ac:dyDescent="0.25">
      <c r="A108" s="2"/>
      <c r="B108" s="107">
        <v>10704</v>
      </c>
      <c r="C108" s="239"/>
      <c r="D108" s="239" t="s">
        <v>36</v>
      </c>
      <c r="E108" s="239" t="s">
        <v>153</v>
      </c>
      <c r="F108" s="240" t="s">
        <v>157</v>
      </c>
      <c r="G108" s="114">
        <v>2893</v>
      </c>
      <c r="H108" s="114">
        <v>0</v>
      </c>
      <c r="I108" s="114">
        <v>2644</v>
      </c>
      <c r="J108" s="114">
        <v>5537</v>
      </c>
      <c r="K108" s="114">
        <v>5559</v>
      </c>
      <c r="L108" s="241">
        <f t="shared" si="28"/>
        <v>3.9732707242188248E-3</v>
      </c>
      <c r="M108" s="114">
        <f t="shared" si="10"/>
        <v>2633.4946722051654</v>
      </c>
      <c r="N108" s="242">
        <v>0</v>
      </c>
      <c r="O108" s="100"/>
      <c r="P108" s="100"/>
      <c r="Q108" s="100">
        <f t="shared" si="11"/>
        <v>0</v>
      </c>
      <c r="R108" s="243" t="e">
        <f t="shared" si="3"/>
        <v>#DIV/0!</v>
      </c>
      <c r="S108" s="243"/>
      <c r="T108" s="243"/>
      <c r="U108" s="243"/>
      <c r="V108" s="243"/>
      <c r="W108" s="243"/>
      <c r="X108" s="248"/>
      <c r="Y108" s="111"/>
      <c r="Z108" s="112"/>
      <c r="AA108" s="105"/>
      <c r="AB108" s="105"/>
      <c r="AC108" s="105"/>
      <c r="AD108" s="113"/>
      <c r="AE108" s="113"/>
      <c r="AF108" s="113"/>
      <c r="AG108" s="105"/>
      <c r="AH108" s="105"/>
      <c r="AI108" s="105"/>
      <c r="AJ108" s="105"/>
      <c r="AK108" s="105"/>
      <c r="AL108" s="105"/>
      <c r="AM108" s="105"/>
      <c r="AN108" s="71"/>
      <c r="AO108" s="71"/>
      <c r="AP108" s="71"/>
      <c r="AQ108" s="71"/>
    </row>
    <row r="109" spans="1:43" ht="12.75" customHeight="1" outlineLevel="2" x14ac:dyDescent="0.25">
      <c r="A109" s="2"/>
      <c r="B109" s="107">
        <v>10703</v>
      </c>
      <c r="C109" s="239"/>
      <c r="D109" s="239" t="s">
        <v>36</v>
      </c>
      <c r="E109" s="239" t="s">
        <v>153</v>
      </c>
      <c r="F109" s="240" t="s">
        <v>156</v>
      </c>
      <c r="G109" s="114">
        <v>4811</v>
      </c>
      <c r="H109" s="114">
        <v>0</v>
      </c>
      <c r="I109" s="114">
        <v>3014</v>
      </c>
      <c r="J109" s="114">
        <v>7825</v>
      </c>
      <c r="K109" s="114">
        <v>7701</v>
      </c>
      <c r="L109" s="241">
        <f t="shared" si="28"/>
        <v>-1.5846645367412093E-2</v>
      </c>
      <c r="M109" s="114">
        <f t="shared" si="10"/>
        <v>3061.7617891373802</v>
      </c>
      <c r="N109" s="242">
        <v>0</v>
      </c>
      <c r="O109" s="100"/>
      <c r="P109" s="100"/>
      <c r="Q109" s="100">
        <f t="shared" si="11"/>
        <v>0</v>
      </c>
      <c r="R109" s="243" t="e">
        <f t="shared" si="3"/>
        <v>#DIV/0!</v>
      </c>
      <c r="S109" s="243"/>
      <c r="T109" s="243"/>
      <c r="U109" s="243"/>
      <c r="V109" s="243"/>
      <c r="W109" s="243"/>
      <c r="X109" s="248"/>
      <c r="Y109" s="111"/>
      <c r="Z109" s="112"/>
      <c r="AA109" s="105"/>
      <c r="AB109" s="105"/>
      <c r="AC109" s="105"/>
      <c r="AD109" s="113"/>
      <c r="AE109" s="113"/>
      <c r="AF109" s="113"/>
      <c r="AG109" s="105"/>
      <c r="AH109" s="105"/>
      <c r="AI109" s="105"/>
      <c r="AJ109" s="105"/>
      <c r="AK109" s="105"/>
      <c r="AL109" s="105"/>
      <c r="AM109" s="105"/>
      <c r="AN109" s="71"/>
      <c r="AO109" s="71"/>
      <c r="AP109" s="71"/>
      <c r="AQ109" s="71"/>
    </row>
    <row r="110" spans="1:43" ht="12.75" customHeight="1" outlineLevel="2" x14ac:dyDescent="0.25">
      <c r="A110" s="2"/>
      <c r="B110" s="107">
        <v>10702</v>
      </c>
      <c r="C110" s="239"/>
      <c r="D110" s="239" t="s">
        <v>36</v>
      </c>
      <c r="E110" s="239" t="s">
        <v>153</v>
      </c>
      <c r="F110" s="240" t="s">
        <v>155</v>
      </c>
      <c r="G110" s="114">
        <v>14988</v>
      </c>
      <c r="H110" s="114">
        <v>0</v>
      </c>
      <c r="I110" s="114">
        <v>8042</v>
      </c>
      <c r="J110" s="114">
        <v>23030</v>
      </c>
      <c r="K110" s="114">
        <v>22660</v>
      </c>
      <c r="L110" s="241">
        <f t="shared" si="28"/>
        <v>-1.6066000868432462E-2</v>
      </c>
      <c r="M110" s="114">
        <f t="shared" si="10"/>
        <v>8171.2027789839331</v>
      </c>
      <c r="N110" s="242">
        <v>0</v>
      </c>
      <c r="O110" s="100"/>
      <c r="P110" s="100"/>
      <c r="Q110" s="100">
        <f t="shared" si="11"/>
        <v>0</v>
      </c>
      <c r="R110" s="243" t="e">
        <f t="shared" si="3"/>
        <v>#DIV/0!</v>
      </c>
      <c r="S110" s="243"/>
      <c r="T110" s="243"/>
      <c r="U110" s="243"/>
      <c r="V110" s="243"/>
      <c r="W110" s="243"/>
      <c r="X110" s="248"/>
      <c r="Y110" s="111"/>
      <c r="Z110" s="112"/>
      <c r="AA110" s="105"/>
      <c r="AB110" s="105"/>
      <c r="AC110" s="105"/>
      <c r="AD110" s="113"/>
      <c r="AE110" s="113"/>
      <c r="AF110" s="113"/>
      <c r="AG110" s="105"/>
      <c r="AH110" s="105"/>
      <c r="AI110" s="105"/>
      <c r="AJ110" s="105"/>
      <c r="AK110" s="105"/>
      <c r="AL110" s="105"/>
      <c r="AM110" s="105"/>
      <c r="AN110" s="71"/>
      <c r="AO110" s="71"/>
      <c r="AP110" s="71"/>
      <c r="AQ110" s="71"/>
    </row>
    <row r="111" spans="1:43" ht="12.75" customHeight="1" outlineLevel="2" x14ac:dyDescent="0.25">
      <c r="A111" s="2"/>
      <c r="B111" s="107">
        <v>10701</v>
      </c>
      <c r="C111" s="239"/>
      <c r="D111" s="239" t="s">
        <v>36</v>
      </c>
      <c r="E111" s="239" t="s">
        <v>153</v>
      </c>
      <c r="F111" s="240" t="s">
        <v>154</v>
      </c>
      <c r="G111" s="114">
        <v>14761</v>
      </c>
      <c r="H111" s="114">
        <v>0</v>
      </c>
      <c r="I111" s="114">
        <v>34636</v>
      </c>
      <c r="J111" s="114">
        <v>18080</v>
      </c>
      <c r="K111" s="114">
        <v>17747</v>
      </c>
      <c r="L111" s="241">
        <f t="shared" si="28"/>
        <v>-1.8418141592920323E-2</v>
      </c>
      <c r="M111" s="114">
        <f t="shared" si="10"/>
        <v>0</v>
      </c>
      <c r="N111" s="242">
        <v>31923</v>
      </c>
      <c r="O111" s="100"/>
      <c r="P111" s="100"/>
      <c r="Q111" s="100">
        <f t="shared" si="11"/>
        <v>0</v>
      </c>
      <c r="R111" s="243" t="e">
        <f t="shared" si="3"/>
        <v>#DIV/0!</v>
      </c>
      <c r="S111" s="243"/>
      <c r="T111" s="243"/>
      <c r="U111" s="243"/>
      <c r="V111" s="243"/>
      <c r="W111" s="243"/>
      <c r="X111" s="248"/>
      <c r="Y111" s="111"/>
      <c r="Z111" s="112"/>
      <c r="AA111" s="105"/>
      <c r="AB111" s="105"/>
      <c r="AC111" s="105"/>
      <c r="AD111" s="113"/>
      <c r="AE111" s="113"/>
      <c r="AF111" s="113"/>
      <c r="AG111" s="105"/>
      <c r="AH111" s="105"/>
      <c r="AI111" s="105"/>
      <c r="AJ111" s="105"/>
      <c r="AK111" s="105"/>
      <c r="AL111" s="105"/>
      <c r="AM111" s="105"/>
      <c r="AN111" s="71"/>
      <c r="AO111" s="71"/>
      <c r="AP111" s="71"/>
      <c r="AQ111" s="71"/>
    </row>
    <row r="112" spans="1:43" ht="12.75" customHeight="1" outlineLevel="2" x14ac:dyDescent="0.25">
      <c r="A112" s="2"/>
      <c r="B112" s="107" t="s">
        <v>2002</v>
      </c>
      <c r="C112" s="239"/>
      <c r="D112" s="239" t="s">
        <v>36</v>
      </c>
      <c r="E112" s="239" t="s">
        <v>153</v>
      </c>
      <c r="F112" s="240" t="s">
        <v>2003</v>
      </c>
      <c r="G112" s="114"/>
      <c r="H112" s="114"/>
      <c r="I112" s="114"/>
      <c r="J112" s="114"/>
      <c r="K112" s="114"/>
      <c r="L112" s="241"/>
      <c r="M112" s="114">
        <f t="shared" si="10"/>
        <v>0</v>
      </c>
      <c r="N112" s="242"/>
      <c r="O112" s="100"/>
      <c r="P112" s="100"/>
      <c r="Q112" s="100">
        <f t="shared" si="11"/>
        <v>0</v>
      </c>
      <c r="R112" s="243" t="e">
        <f t="shared" si="3"/>
        <v>#DIV/0!</v>
      </c>
      <c r="S112" s="243"/>
      <c r="T112" s="243"/>
      <c r="U112" s="243"/>
      <c r="V112" s="243"/>
      <c r="W112" s="243"/>
      <c r="X112" s="248"/>
      <c r="Y112" s="111"/>
      <c r="Z112" s="112"/>
      <c r="AA112" s="105"/>
      <c r="AB112" s="105"/>
      <c r="AC112" s="105"/>
      <c r="AD112" s="113"/>
      <c r="AE112" s="113"/>
      <c r="AF112" s="113"/>
      <c r="AG112" s="105"/>
      <c r="AH112" s="105"/>
      <c r="AI112" s="105"/>
      <c r="AJ112" s="105"/>
      <c r="AK112" s="105"/>
      <c r="AL112" s="105"/>
      <c r="AM112" s="105"/>
      <c r="AN112" s="71"/>
      <c r="AO112" s="71"/>
      <c r="AP112" s="71"/>
      <c r="AQ112" s="71"/>
    </row>
    <row r="113" spans="1:43" ht="12.75" customHeight="1" outlineLevel="1" x14ac:dyDescent="0.25">
      <c r="A113" s="2"/>
      <c r="B113" s="251" t="s">
        <v>2004</v>
      </c>
      <c r="C113" s="252"/>
      <c r="D113" s="252" t="s">
        <v>36</v>
      </c>
      <c r="E113" s="252" t="s">
        <v>2005</v>
      </c>
      <c r="F113" s="253"/>
      <c r="G113" s="254"/>
      <c r="H113" s="254"/>
      <c r="I113" s="254"/>
      <c r="J113" s="254"/>
      <c r="K113" s="254"/>
      <c r="L113" s="255"/>
      <c r="M113" s="254">
        <f t="shared" si="10"/>
        <v>0</v>
      </c>
      <c r="N113" s="256"/>
      <c r="O113" s="257"/>
      <c r="P113" s="257"/>
      <c r="Q113" s="257">
        <f t="shared" si="11"/>
        <v>0</v>
      </c>
      <c r="R113" s="221"/>
      <c r="S113" s="221"/>
      <c r="T113" s="221"/>
      <c r="U113" s="221"/>
      <c r="V113" s="221"/>
      <c r="W113" s="221"/>
      <c r="X113" s="248"/>
      <c r="Y113" s="111"/>
      <c r="Z113" s="112"/>
      <c r="AA113" s="105"/>
      <c r="AB113" s="105"/>
      <c r="AC113" s="105"/>
      <c r="AD113" s="113"/>
      <c r="AE113" s="113"/>
      <c r="AF113" s="113"/>
      <c r="AG113" s="105"/>
      <c r="AH113" s="105"/>
      <c r="AI113" s="105"/>
      <c r="AJ113" s="105"/>
      <c r="AK113" s="105"/>
      <c r="AL113" s="105"/>
      <c r="AM113" s="105"/>
      <c r="AN113" s="71"/>
      <c r="AO113" s="71"/>
      <c r="AP113" s="71"/>
      <c r="AQ113" s="71"/>
    </row>
    <row r="114" spans="1:43" ht="12.75" customHeight="1" x14ac:dyDescent="0.25">
      <c r="A114" s="229"/>
      <c r="B114" s="222">
        <v>20000</v>
      </c>
      <c r="C114" s="223"/>
      <c r="D114" s="223" t="s">
        <v>37</v>
      </c>
      <c r="E114" s="223"/>
      <c r="F114" s="224"/>
      <c r="G114" s="258"/>
      <c r="H114" s="258"/>
      <c r="I114" s="258"/>
      <c r="J114" s="258"/>
      <c r="K114" s="258"/>
      <c r="L114" s="259"/>
      <c r="M114" s="258">
        <f t="shared" si="10"/>
        <v>0</v>
      </c>
      <c r="N114" s="260"/>
      <c r="O114" s="227">
        <f t="shared" ref="O114:P114" si="29">+O115+O122+O130+O134+O151+O164+O169+O175+O184+O198+O216+O223+O235+O245+O257+O270+O276+O288+O299+O311+O321</f>
        <v>0</v>
      </c>
      <c r="P114" s="227">
        <f t="shared" si="29"/>
        <v>0</v>
      </c>
      <c r="Q114" s="261">
        <f t="shared" si="11"/>
        <v>0</v>
      </c>
      <c r="R114" s="228" t="e">
        <f t="shared" ref="R114:R320" si="30">+(1-(P114/O114))*100</f>
        <v>#DIV/0!</v>
      </c>
      <c r="S114" s="227">
        <f t="shared" ref="S114:W114" si="31">+S115+S122+S130+S134+S151+S164+S169+S175+S184+S198+S216+S223+S235+S245+S257+S270+S276+S288+S299+S311+S321</f>
        <v>0</v>
      </c>
      <c r="T114" s="227">
        <f t="shared" si="31"/>
        <v>0</v>
      </c>
      <c r="U114" s="227">
        <f t="shared" si="31"/>
        <v>0</v>
      </c>
      <c r="V114" s="227">
        <f t="shared" si="31"/>
        <v>0</v>
      </c>
      <c r="W114" s="227">
        <f t="shared" si="31"/>
        <v>0</v>
      </c>
      <c r="X114" s="247"/>
      <c r="Y114" s="111"/>
      <c r="Z114" s="112"/>
      <c r="AA114" s="105"/>
      <c r="AB114" s="105"/>
      <c r="AC114" s="105"/>
      <c r="AD114" s="113"/>
      <c r="AE114" s="113"/>
      <c r="AF114" s="113"/>
      <c r="AG114" s="105"/>
      <c r="AH114" s="105"/>
      <c r="AI114" s="105"/>
      <c r="AJ114" s="105"/>
      <c r="AK114" s="105"/>
      <c r="AL114" s="105"/>
      <c r="AM114" s="105"/>
      <c r="AN114" s="45"/>
      <c r="AO114" s="45"/>
      <c r="AP114" s="45"/>
      <c r="AQ114" s="45"/>
    </row>
    <row r="115" spans="1:43" ht="12.75" customHeight="1" outlineLevel="1" x14ac:dyDescent="0.25">
      <c r="A115" s="229"/>
      <c r="B115" s="230">
        <v>20200</v>
      </c>
      <c r="C115" s="231"/>
      <c r="D115" s="231" t="s">
        <v>37</v>
      </c>
      <c r="E115" s="231" t="s">
        <v>171</v>
      </c>
      <c r="F115" s="232"/>
      <c r="G115" s="234"/>
      <c r="H115" s="234"/>
      <c r="I115" s="234"/>
      <c r="J115" s="234"/>
      <c r="K115" s="234"/>
      <c r="L115" s="262"/>
      <c r="M115" s="234">
        <f t="shared" si="10"/>
        <v>0</v>
      </c>
      <c r="N115" s="263"/>
      <c r="O115" s="237">
        <f t="shared" ref="O115:P115" si="32">SUM(O116:O121)</f>
        <v>0</v>
      </c>
      <c r="P115" s="237">
        <f t="shared" si="32"/>
        <v>0</v>
      </c>
      <c r="Q115" s="264">
        <f t="shared" si="11"/>
        <v>0</v>
      </c>
      <c r="R115" s="238" t="e">
        <f t="shared" si="30"/>
        <v>#DIV/0!</v>
      </c>
      <c r="S115" s="265"/>
      <c r="T115" s="265"/>
      <c r="U115" s="265"/>
      <c r="V115" s="265"/>
      <c r="W115" s="265"/>
      <c r="X115" s="247"/>
      <c r="Y115" s="111"/>
      <c r="Z115" s="112"/>
      <c r="AA115" s="105"/>
      <c r="AB115" s="105"/>
      <c r="AC115" s="105"/>
      <c r="AD115" s="113"/>
      <c r="AE115" s="113"/>
      <c r="AF115" s="113"/>
      <c r="AG115" s="105"/>
      <c r="AH115" s="105"/>
      <c r="AI115" s="105"/>
      <c r="AJ115" s="105"/>
      <c r="AK115" s="105"/>
      <c r="AL115" s="105"/>
      <c r="AM115" s="105"/>
      <c r="AN115" s="45"/>
      <c r="AO115" s="45"/>
      <c r="AP115" s="45"/>
      <c r="AQ115" s="45"/>
    </row>
    <row r="116" spans="1:43" ht="12.75" customHeight="1" outlineLevel="2" x14ac:dyDescent="0.25">
      <c r="A116" s="2"/>
      <c r="B116" s="107">
        <v>20205</v>
      </c>
      <c r="C116" s="239"/>
      <c r="D116" s="239" t="s">
        <v>37</v>
      </c>
      <c r="E116" s="239" t="s">
        <v>171</v>
      </c>
      <c r="F116" s="240" t="s">
        <v>175</v>
      </c>
      <c r="G116" s="114">
        <v>699</v>
      </c>
      <c r="H116" s="114">
        <v>298</v>
      </c>
      <c r="I116" s="114">
        <v>0</v>
      </c>
      <c r="J116" s="114">
        <v>699</v>
      </c>
      <c r="K116" s="114">
        <v>678</v>
      </c>
      <c r="L116" s="241">
        <f t="shared" ref="L116:L120" si="33">((K116/J116)^(1/($K$12-$J$12))-1)</f>
        <v>-3.0042918454935674E-2</v>
      </c>
      <c r="M116" s="114">
        <f t="shared" si="10"/>
        <v>289.04721030042919</v>
      </c>
      <c r="N116" s="242">
        <v>0</v>
      </c>
      <c r="O116" s="100"/>
      <c r="P116" s="100"/>
      <c r="Q116" s="100">
        <f t="shared" si="11"/>
        <v>0</v>
      </c>
      <c r="R116" s="243" t="e">
        <f t="shared" si="30"/>
        <v>#DIV/0!</v>
      </c>
      <c r="S116" s="243"/>
      <c r="T116" s="243"/>
      <c r="U116" s="243"/>
      <c r="V116" s="243"/>
      <c r="W116" s="243"/>
      <c r="X116" s="248"/>
      <c r="Y116" s="111"/>
      <c r="Z116" s="112"/>
      <c r="AA116" s="105"/>
      <c r="AB116" s="105"/>
      <c r="AC116" s="105"/>
      <c r="AD116" s="113"/>
      <c r="AE116" s="113"/>
      <c r="AF116" s="113"/>
      <c r="AG116" s="105"/>
      <c r="AH116" s="105"/>
      <c r="AI116" s="105"/>
      <c r="AJ116" s="105"/>
      <c r="AK116" s="105"/>
      <c r="AL116" s="105"/>
      <c r="AM116" s="105"/>
      <c r="AN116" s="71"/>
      <c r="AO116" s="71"/>
      <c r="AP116" s="71"/>
      <c r="AQ116" s="71"/>
    </row>
    <row r="117" spans="1:43" ht="12.75" customHeight="1" outlineLevel="2" x14ac:dyDescent="0.25">
      <c r="A117" s="2"/>
      <c r="B117" s="107">
        <v>20204</v>
      </c>
      <c r="C117" s="239"/>
      <c r="D117" s="239" t="s">
        <v>37</v>
      </c>
      <c r="E117" s="239" t="s">
        <v>171</v>
      </c>
      <c r="F117" s="240" t="s">
        <v>174</v>
      </c>
      <c r="G117" s="114">
        <v>1541</v>
      </c>
      <c r="H117" s="114">
        <v>230</v>
      </c>
      <c r="I117" s="114">
        <v>0</v>
      </c>
      <c r="J117" s="114">
        <v>1541</v>
      </c>
      <c r="K117" s="114">
        <v>1457</v>
      </c>
      <c r="L117" s="241">
        <f t="shared" si="33"/>
        <v>-5.4510058403633987E-2</v>
      </c>
      <c r="M117" s="114">
        <f t="shared" si="10"/>
        <v>217.46268656716418</v>
      </c>
      <c r="N117" s="242">
        <v>0</v>
      </c>
      <c r="O117" s="100"/>
      <c r="P117" s="100"/>
      <c r="Q117" s="100">
        <f t="shared" si="11"/>
        <v>0</v>
      </c>
      <c r="R117" s="243" t="e">
        <f t="shared" si="30"/>
        <v>#DIV/0!</v>
      </c>
      <c r="S117" s="243"/>
      <c r="T117" s="243"/>
      <c r="U117" s="243"/>
      <c r="V117" s="243"/>
      <c r="W117" s="243"/>
      <c r="X117" s="248"/>
      <c r="Y117" s="111"/>
      <c r="Z117" s="112"/>
      <c r="AA117" s="105"/>
      <c r="AB117" s="105"/>
      <c r="AC117" s="105"/>
      <c r="AD117" s="113"/>
      <c r="AE117" s="113"/>
      <c r="AF117" s="113"/>
      <c r="AG117" s="105"/>
      <c r="AH117" s="105"/>
      <c r="AI117" s="105"/>
      <c r="AJ117" s="105"/>
      <c r="AK117" s="105"/>
      <c r="AL117" s="105"/>
      <c r="AM117" s="105"/>
      <c r="AN117" s="71"/>
      <c r="AO117" s="71"/>
      <c r="AP117" s="71"/>
      <c r="AQ117" s="71"/>
    </row>
    <row r="118" spans="1:43" ht="12.75" customHeight="1" outlineLevel="2" x14ac:dyDescent="0.25">
      <c r="A118" s="2"/>
      <c r="B118" s="107">
        <v>20203</v>
      </c>
      <c r="C118" s="239"/>
      <c r="D118" s="239" t="s">
        <v>37</v>
      </c>
      <c r="E118" s="239" t="s">
        <v>171</v>
      </c>
      <c r="F118" s="240" t="s">
        <v>173</v>
      </c>
      <c r="G118" s="114">
        <v>364</v>
      </c>
      <c r="H118" s="114">
        <v>215</v>
      </c>
      <c r="I118" s="114">
        <v>0</v>
      </c>
      <c r="J118" s="114">
        <v>364</v>
      </c>
      <c r="K118" s="114">
        <v>345</v>
      </c>
      <c r="L118" s="241">
        <f t="shared" si="33"/>
        <v>-5.2197802197802234E-2</v>
      </c>
      <c r="M118" s="114">
        <f t="shared" si="10"/>
        <v>203.77747252747253</v>
      </c>
      <c r="N118" s="242">
        <v>0</v>
      </c>
      <c r="O118" s="100"/>
      <c r="P118" s="100"/>
      <c r="Q118" s="100">
        <f t="shared" si="11"/>
        <v>0</v>
      </c>
      <c r="R118" s="243" t="e">
        <f t="shared" si="30"/>
        <v>#DIV/0!</v>
      </c>
      <c r="S118" s="243"/>
      <c r="T118" s="243"/>
      <c r="U118" s="243"/>
      <c r="V118" s="243"/>
      <c r="W118" s="243"/>
      <c r="X118" s="248"/>
      <c r="Y118" s="111"/>
      <c r="Z118" s="112"/>
      <c r="AA118" s="105"/>
      <c r="AB118" s="105"/>
      <c r="AC118" s="105"/>
      <c r="AD118" s="113"/>
      <c r="AE118" s="113"/>
      <c r="AF118" s="113"/>
      <c r="AG118" s="105"/>
      <c r="AH118" s="105"/>
      <c r="AI118" s="105"/>
      <c r="AJ118" s="105"/>
      <c r="AK118" s="105"/>
      <c r="AL118" s="105"/>
      <c r="AM118" s="105"/>
      <c r="AN118" s="71"/>
      <c r="AO118" s="71"/>
      <c r="AP118" s="71"/>
      <c r="AQ118" s="71"/>
    </row>
    <row r="119" spans="1:43" ht="12.75" customHeight="1" outlineLevel="2" x14ac:dyDescent="0.25">
      <c r="A119" s="2"/>
      <c r="B119" s="107">
        <v>20202</v>
      </c>
      <c r="C119" s="239"/>
      <c r="D119" s="239" t="s">
        <v>37</v>
      </c>
      <c r="E119" s="239" t="s">
        <v>171</v>
      </c>
      <c r="F119" s="240" t="s">
        <v>172</v>
      </c>
      <c r="G119" s="114">
        <v>1596</v>
      </c>
      <c r="H119" s="114">
        <v>360</v>
      </c>
      <c r="I119" s="114">
        <v>0</v>
      </c>
      <c r="J119" s="114">
        <v>1596</v>
      </c>
      <c r="K119" s="114">
        <v>1544</v>
      </c>
      <c r="L119" s="241">
        <f t="shared" si="33"/>
        <v>-3.2581453634085267E-2</v>
      </c>
      <c r="M119" s="114">
        <f t="shared" si="10"/>
        <v>348.27067669172931</v>
      </c>
      <c r="N119" s="242">
        <v>0</v>
      </c>
      <c r="O119" s="100"/>
      <c r="P119" s="100"/>
      <c r="Q119" s="100">
        <f t="shared" si="11"/>
        <v>0</v>
      </c>
      <c r="R119" s="243" t="e">
        <f t="shared" si="30"/>
        <v>#DIV/0!</v>
      </c>
      <c r="S119" s="243"/>
      <c r="T119" s="243"/>
      <c r="U119" s="243"/>
      <c r="V119" s="243"/>
      <c r="W119" s="243"/>
      <c r="X119" s="248"/>
      <c r="Y119" s="111"/>
      <c r="Z119" s="112"/>
      <c r="AA119" s="105"/>
      <c r="AB119" s="105"/>
      <c r="AC119" s="105"/>
      <c r="AD119" s="113"/>
      <c r="AE119" s="113"/>
      <c r="AF119" s="113"/>
      <c r="AG119" s="105"/>
      <c r="AH119" s="105"/>
      <c r="AI119" s="105"/>
      <c r="AJ119" s="105"/>
      <c r="AK119" s="105"/>
      <c r="AL119" s="105"/>
      <c r="AM119" s="105"/>
      <c r="AN119" s="71"/>
      <c r="AO119" s="71"/>
      <c r="AP119" s="71"/>
      <c r="AQ119" s="71"/>
    </row>
    <row r="120" spans="1:43" ht="12.75" customHeight="1" outlineLevel="2" x14ac:dyDescent="0.25">
      <c r="A120" s="2"/>
      <c r="B120" s="107">
        <v>20201</v>
      </c>
      <c r="C120" s="239"/>
      <c r="D120" s="239" t="s">
        <v>37</v>
      </c>
      <c r="E120" s="239" t="s">
        <v>171</v>
      </c>
      <c r="F120" s="240" t="s">
        <v>171</v>
      </c>
      <c r="G120" s="114">
        <v>1637</v>
      </c>
      <c r="H120" s="114">
        <v>798</v>
      </c>
      <c r="I120" s="114">
        <v>0</v>
      </c>
      <c r="J120" s="114">
        <v>1637</v>
      </c>
      <c r="K120" s="114">
        <v>1601</v>
      </c>
      <c r="L120" s="241">
        <f t="shared" si="33"/>
        <v>-2.199144777031159E-2</v>
      </c>
      <c r="M120" s="114">
        <f t="shared" si="10"/>
        <v>780.45082467929137</v>
      </c>
      <c r="N120" s="242">
        <v>0</v>
      </c>
      <c r="O120" s="100"/>
      <c r="P120" s="100"/>
      <c r="Q120" s="100">
        <f t="shared" si="11"/>
        <v>0</v>
      </c>
      <c r="R120" s="243" t="e">
        <f t="shared" si="30"/>
        <v>#DIV/0!</v>
      </c>
      <c r="S120" s="243"/>
      <c r="T120" s="243"/>
      <c r="U120" s="243"/>
      <c r="V120" s="243"/>
      <c r="W120" s="243"/>
      <c r="X120" s="248"/>
      <c r="Y120" s="111"/>
      <c r="Z120" s="112"/>
      <c r="AA120" s="105"/>
      <c r="AB120" s="105"/>
      <c r="AC120" s="105"/>
      <c r="AD120" s="113"/>
      <c r="AE120" s="113"/>
      <c r="AF120" s="113"/>
      <c r="AG120" s="105"/>
      <c r="AH120" s="105"/>
      <c r="AI120" s="105"/>
      <c r="AJ120" s="105"/>
      <c r="AK120" s="105"/>
      <c r="AL120" s="105"/>
      <c r="AM120" s="105"/>
      <c r="AN120" s="71"/>
      <c r="AO120" s="71"/>
      <c r="AP120" s="71"/>
      <c r="AQ120" s="71"/>
    </row>
    <row r="121" spans="1:43" ht="12.75" customHeight="1" outlineLevel="2" x14ac:dyDescent="0.25">
      <c r="A121" s="2"/>
      <c r="B121" s="107" t="s">
        <v>2006</v>
      </c>
      <c r="C121" s="239"/>
      <c r="D121" s="239" t="s">
        <v>37</v>
      </c>
      <c r="E121" s="239" t="s">
        <v>171</v>
      </c>
      <c r="F121" s="240" t="s">
        <v>2007</v>
      </c>
      <c r="G121" s="114"/>
      <c r="H121" s="114"/>
      <c r="I121" s="114"/>
      <c r="J121" s="114"/>
      <c r="K121" s="114"/>
      <c r="L121" s="241"/>
      <c r="M121" s="114">
        <f t="shared" si="10"/>
        <v>0</v>
      </c>
      <c r="N121" s="242"/>
      <c r="O121" s="100"/>
      <c r="P121" s="100"/>
      <c r="Q121" s="100">
        <f t="shared" si="11"/>
        <v>0</v>
      </c>
      <c r="R121" s="243" t="e">
        <f t="shared" si="30"/>
        <v>#DIV/0!</v>
      </c>
      <c r="S121" s="243"/>
      <c r="T121" s="243"/>
      <c r="U121" s="243"/>
      <c r="V121" s="243"/>
      <c r="W121" s="243"/>
      <c r="X121" s="248"/>
      <c r="Y121" s="111"/>
      <c r="Z121" s="112"/>
      <c r="AA121" s="105"/>
      <c r="AB121" s="105"/>
      <c r="AC121" s="105"/>
      <c r="AD121" s="113"/>
      <c r="AE121" s="113"/>
      <c r="AF121" s="113"/>
      <c r="AG121" s="105"/>
      <c r="AH121" s="105"/>
      <c r="AI121" s="105"/>
      <c r="AJ121" s="105"/>
      <c r="AK121" s="105"/>
      <c r="AL121" s="105"/>
      <c r="AM121" s="105"/>
      <c r="AN121" s="71"/>
      <c r="AO121" s="71"/>
      <c r="AP121" s="71"/>
      <c r="AQ121" s="71"/>
    </row>
    <row r="122" spans="1:43" ht="12.75" customHeight="1" outlineLevel="1" x14ac:dyDescent="0.25">
      <c r="A122" s="229"/>
      <c r="B122" s="244">
        <v>20300</v>
      </c>
      <c r="C122" s="245"/>
      <c r="D122" s="245" t="s">
        <v>37</v>
      </c>
      <c r="E122" s="245" t="s">
        <v>176</v>
      </c>
      <c r="F122" s="246"/>
      <c r="G122" s="114"/>
      <c r="H122" s="114"/>
      <c r="I122" s="114"/>
      <c r="J122" s="114"/>
      <c r="K122" s="114"/>
      <c r="L122" s="241"/>
      <c r="M122" s="114">
        <f t="shared" si="10"/>
        <v>0</v>
      </c>
      <c r="N122" s="242"/>
      <c r="O122" s="110">
        <f t="shared" ref="O122:P122" si="34">SUM(O123:O129)</f>
        <v>0</v>
      </c>
      <c r="P122" s="110">
        <f t="shared" si="34"/>
        <v>0</v>
      </c>
      <c r="Q122" s="100">
        <f t="shared" si="11"/>
        <v>0</v>
      </c>
      <c r="R122" s="243" t="e">
        <f t="shared" si="30"/>
        <v>#DIV/0!</v>
      </c>
      <c r="S122" s="250"/>
      <c r="T122" s="250"/>
      <c r="U122" s="250"/>
      <c r="V122" s="250"/>
      <c r="W122" s="250"/>
      <c r="X122" s="247"/>
      <c r="Y122" s="111"/>
      <c r="Z122" s="112"/>
      <c r="AA122" s="105"/>
      <c r="AB122" s="105"/>
      <c r="AC122" s="105"/>
      <c r="AD122" s="113"/>
      <c r="AE122" s="113"/>
      <c r="AF122" s="113"/>
      <c r="AG122" s="105"/>
      <c r="AH122" s="105"/>
      <c r="AI122" s="105"/>
      <c r="AJ122" s="105"/>
      <c r="AK122" s="105"/>
      <c r="AL122" s="105"/>
      <c r="AM122" s="105"/>
      <c r="AN122" s="45"/>
      <c r="AO122" s="45"/>
      <c r="AP122" s="45"/>
      <c r="AQ122" s="45"/>
    </row>
    <row r="123" spans="1:43" ht="12.75" customHeight="1" outlineLevel="2" x14ac:dyDescent="0.25">
      <c r="A123" s="2"/>
      <c r="B123" s="107">
        <v>20306</v>
      </c>
      <c r="C123" s="239"/>
      <c r="D123" s="239" t="s">
        <v>37</v>
      </c>
      <c r="E123" s="239" t="s">
        <v>176</v>
      </c>
      <c r="F123" s="240" t="s">
        <v>182</v>
      </c>
      <c r="G123" s="114">
        <v>1158</v>
      </c>
      <c r="H123" s="114">
        <v>189</v>
      </c>
      <c r="I123" s="114">
        <v>0</v>
      </c>
      <c r="J123" s="114">
        <v>1158</v>
      </c>
      <c r="K123" s="114">
        <v>1114</v>
      </c>
      <c r="L123" s="241">
        <f t="shared" ref="L123:L128" si="35">((K123/J123)^(1/($K$12-$J$12))-1)</f>
        <v>-3.7996545768566481E-2</v>
      </c>
      <c r="M123" s="114">
        <f t="shared" si="10"/>
        <v>181.81865284974094</v>
      </c>
      <c r="N123" s="242">
        <v>0</v>
      </c>
      <c r="O123" s="100"/>
      <c r="P123" s="100"/>
      <c r="Q123" s="100">
        <f t="shared" si="11"/>
        <v>0</v>
      </c>
      <c r="R123" s="243" t="e">
        <f t="shared" si="30"/>
        <v>#DIV/0!</v>
      </c>
      <c r="S123" s="243"/>
      <c r="T123" s="243"/>
      <c r="U123" s="243"/>
      <c r="V123" s="243"/>
      <c r="W123" s="243"/>
      <c r="X123" s="248"/>
      <c r="Y123" s="111"/>
      <c r="Z123" s="112"/>
      <c r="AA123" s="105"/>
      <c r="AB123" s="105"/>
      <c r="AC123" s="105"/>
      <c r="AD123" s="113"/>
      <c r="AE123" s="113"/>
      <c r="AF123" s="113"/>
      <c r="AG123" s="105"/>
      <c r="AH123" s="105"/>
      <c r="AI123" s="105"/>
      <c r="AJ123" s="105"/>
      <c r="AK123" s="105"/>
      <c r="AL123" s="105"/>
      <c r="AM123" s="105"/>
      <c r="AN123" s="71"/>
      <c r="AO123" s="71"/>
      <c r="AP123" s="71"/>
      <c r="AQ123" s="71"/>
    </row>
    <row r="124" spans="1:43" ht="12.75" customHeight="1" outlineLevel="2" x14ac:dyDescent="0.25">
      <c r="A124" s="2"/>
      <c r="B124" s="107">
        <v>20305</v>
      </c>
      <c r="C124" s="239"/>
      <c r="D124" s="239" t="s">
        <v>37</v>
      </c>
      <c r="E124" s="239" t="s">
        <v>176</v>
      </c>
      <c r="F124" s="240" t="s">
        <v>181</v>
      </c>
      <c r="G124" s="114">
        <v>4067</v>
      </c>
      <c r="H124" s="114">
        <v>510</v>
      </c>
      <c r="I124" s="114">
        <v>0</v>
      </c>
      <c r="J124" s="114">
        <v>4067</v>
      </c>
      <c r="K124" s="114">
        <v>3954</v>
      </c>
      <c r="L124" s="241">
        <f t="shared" si="35"/>
        <v>-2.7784607819031248E-2</v>
      </c>
      <c r="M124" s="114">
        <f t="shared" si="10"/>
        <v>495.82985001229406</v>
      </c>
      <c r="N124" s="242">
        <v>0</v>
      </c>
      <c r="O124" s="100"/>
      <c r="P124" s="100"/>
      <c r="Q124" s="100">
        <f t="shared" si="11"/>
        <v>0</v>
      </c>
      <c r="R124" s="243" t="e">
        <f t="shared" si="30"/>
        <v>#DIV/0!</v>
      </c>
      <c r="S124" s="243"/>
      <c r="T124" s="243"/>
      <c r="U124" s="243"/>
      <c r="V124" s="243"/>
      <c r="W124" s="243"/>
      <c r="X124" s="248"/>
      <c r="Y124" s="111"/>
      <c r="Z124" s="112"/>
      <c r="AA124" s="105"/>
      <c r="AB124" s="105"/>
      <c r="AC124" s="105"/>
      <c r="AD124" s="113"/>
      <c r="AE124" s="113"/>
      <c r="AF124" s="113"/>
      <c r="AG124" s="105"/>
      <c r="AH124" s="105"/>
      <c r="AI124" s="105"/>
      <c r="AJ124" s="105"/>
      <c r="AK124" s="105"/>
      <c r="AL124" s="105"/>
      <c r="AM124" s="105"/>
      <c r="AN124" s="71"/>
      <c r="AO124" s="71"/>
      <c r="AP124" s="71"/>
      <c r="AQ124" s="71"/>
    </row>
    <row r="125" spans="1:43" ht="12.75" customHeight="1" outlineLevel="2" x14ac:dyDescent="0.25">
      <c r="A125" s="2"/>
      <c r="B125" s="107">
        <v>20304</v>
      </c>
      <c r="C125" s="239"/>
      <c r="D125" s="239" t="s">
        <v>37</v>
      </c>
      <c r="E125" s="239" t="s">
        <v>176</v>
      </c>
      <c r="F125" s="240" t="s">
        <v>180</v>
      </c>
      <c r="G125" s="114">
        <v>1815</v>
      </c>
      <c r="H125" s="114">
        <v>825</v>
      </c>
      <c r="I125" s="114">
        <v>0</v>
      </c>
      <c r="J125" s="114">
        <v>1815</v>
      </c>
      <c r="K125" s="114">
        <v>1789</v>
      </c>
      <c r="L125" s="241">
        <f t="shared" si="35"/>
        <v>-1.4325068870523427E-2</v>
      </c>
      <c r="M125" s="114">
        <f t="shared" si="10"/>
        <v>813.18181818181813</v>
      </c>
      <c r="N125" s="242">
        <v>0</v>
      </c>
      <c r="O125" s="100"/>
      <c r="P125" s="100"/>
      <c r="Q125" s="100">
        <f t="shared" si="11"/>
        <v>0</v>
      </c>
      <c r="R125" s="243" t="e">
        <f t="shared" si="30"/>
        <v>#DIV/0!</v>
      </c>
      <c r="S125" s="243"/>
      <c r="T125" s="243"/>
      <c r="U125" s="243"/>
      <c r="V125" s="243"/>
      <c r="W125" s="243"/>
      <c r="X125" s="248"/>
      <c r="Y125" s="111"/>
      <c r="Z125" s="112"/>
      <c r="AA125" s="105"/>
      <c r="AB125" s="105"/>
      <c r="AC125" s="105"/>
      <c r="AD125" s="113"/>
      <c r="AE125" s="113"/>
      <c r="AF125" s="113"/>
      <c r="AG125" s="105"/>
      <c r="AH125" s="105"/>
      <c r="AI125" s="105"/>
      <c r="AJ125" s="105"/>
      <c r="AK125" s="105"/>
      <c r="AL125" s="105"/>
      <c r="AM125" s="105"/>
      <c r="AN125" s="71"/>
      <c r="AO125" s="71"/>
      <c r="AP125" s="71"/>
      <c r="AQ125" s="71"/>
    </row>
    <row r="126" spans="1:43" ht="12.75" customHeight="1" outlineLevel="2" x14ac:dyDescent="0.25">
      <c r="A126" s="2"/>
      <c r="B126" s="107">
        <v>20303</v>
      </c>
      <c r="C126" s="239"/>
      <c r="D126" s="239" t="s">
        <v>37</v>
      </c>
      <c r="E126" s="239" t="s">
        <v>176</v>
      </c>
      <c r="F126" s="240" t="s">
        <v>179</v>
      </c>
      <c r="G126" s="114">
        <v>1301</v>
      </c>
      <c r="H126" s="114">
        <v>444</v>
      </c>
      <c r="I126" s="114">
        <v>0</v>
      </c>
      <c r="J126" s="114">
        <v>1301</v>
      </c>
      <c r="K126" s="114">
        <v>1242</v>
      </c>
      <c r="L126" s="241">
        <f t="shared" si="35"/>
        <v>-4.534973097617212E-2</v>
      </c>
      <c r="M126" s="114">
        <f t="shared" si="10"/>
        <v>423.86471944657956</v>
      </c>
      <c r="N126" s="242">
        <v>0</v>
      </c>
      <c r="O126" s="100"/>
      <c r="P126" s="100"/>
      <c r="Q126" s="100">
        <f t="shared" si="11"/>
        <v>0</v>
      </c>
      <c r="R126" s="243" t="e">
        <f t="shared" si="30"/>
        <v>#DIV/0!</v>
      </c>
      <c r="S126" s="243"/>
      <c r="T126" s="243"/>
      <c r="U126" s="243"/>
      <c r="V126" s="243"/>
      <c r="W126" s="243"/>
      <c r="X126" s="248"/>
      <c r="Y126" s="111"/>
      <c r="Z126" s="112"/>
      <c r="AA126" s="105"/>
      <c r="AB126" s="105"/>
      <c r="AC126" s="105"/>
      <c r="AD126" s="113"/>
      <c r="AE126" s="113"/>
      <c r="AF126" s="113"/>
      <c r="AG126" s="105"/>
      <c r="AH126" s="105"/>
      <c r="AI126" s="105"/>
      <c r="AJ126" s="105"/>
      <c r="AK126" s="105"/>
      <c r="AL126" s="105"/>
      <c r="AM126" s="105"/>
      <c r="AN126" s="71"/>
      <c r="AO126" s="71"/>
      <c r="AP126" s="71"/>
      <c r="AQ126" s="71"/>
    </row>
    <row r="127" spans="1:43" ht="12.75" customHeight="1" outlineLevel="2" x14ac:dyDescent="0.25">
      <c r="A127" s="2"/>
      <c r="B127" s="107">
        <v>20302</v>
      </c>
      <c r="C127" s="239"/>
      <c r="D127" s="239" t="s">
        <v>37</v>
      </c>
      <c r="E127" s="239" t="s">
        <v>176</v>
      </c>
      <c r="F127" s="240" t="s">
        <v>178</v>
      </c>
      <c r="G127" s="114">
        <v>1817</v>
      </c>
      <c r="H127" s="114">
        <v>319</v>
      </c>
      <c r="I127" s="114">
        <v>0</v>
      </c>
      <c r="J127" s="114">
        <v>1817</v>
      </c>
      <c r="K127" s="114">
        <v>1766</v>
      </c>
      <c r="L127" s="241">
        <f t="shared" si="35"/>
        <v>-2.8068244358833261E-2</v>
      </c>
      <c r="M127" s="114">
        <f t="shared" si="10"/>
        <v>310.0462300495322</v>
      </c>
      <c r="N127" s="242">
        <v>0</v>
      </c>
      <c r="O127" s="100"/>
      <c r="P127" s="100"/>
      <c r="Q127" s="100">
        <f t="shared" si="11"/>
        <v>0</v>
      </c>
      <c r="R127" s="243" t="e">
        <f t="shared" si="30"/>
        <v>#DIV/0!</v>
      </c>
      <c r="S127" s="243"/>
      <c r="T127" s="243"/>
      <c r="U127" s="243"/>
      <c r="V127" s="243"/>
      <c r="W127" s="243"/>
      <c r="X127" s="248"/>
      <c r="Y127" s="111"/>
      <c r="Z127" s="112"/>
      <c r="AA127" s="105"/>
      <c r="AB127" s="105"/>
      <c r="AC127" s="105"/>
      <c r="AD127" s="113"/>
      <c r="AE127" s="113"/>
      <c r="AF127" s="113"/>
      <c r="AG127" s="105"/>
      <c r="AH127" s="105"/>
      <c r="AI127" s="105"/>
      <c r="AJ127" s="105"/>
      <c r="AK127" s="105"/>
      <c r="AL127" s="105"/>
      <c r="AM127" s="105"/>
      <c r="AN127" s="71"/>
      <c r="AO127" s="71"/>
      <c r="AP127" s="71"/>
      <c r="AQ127" s="71"/>
    </row>
    <row r="128" spans="1:43" ht="12.75" customHeight="1" outlineLevel="2" x14ac:dyDescent="0.25">
      <c r="A128" s="2"/>
      <c r="B128" s="107">
        <v>20301</v>
      </c>
      <c r="C128" s="239"/>
      <c r="D128" s="239" t="s">
        <v>37</v>
      </c>
      <c r="E128" s="239" t="s">
        <v>176</v>
      </c>
      <c r="F128" s="240" t="s">
        <v>177</v>
      </c>
      <c r="G128" s="114">
        <v>3068</v>
      </c>
      <c r="H128" s="114">
        <v>1597</v>
      </c>
      <c r="I128" s="114">
        <v>0</v>
      </c>
      <c r="J128" s="114">
        <v>3068</v>
      </c>
      <c r="K128" s="114">
        <v>3001</v>
      </c>
      <c r="L128" s="241">
        <f t="shared" si="35"/>
        <v>-2.1838331160365043E-2</v>
      </c>
      <c r="M128" s="114">
        <f t="shared" si="10"/>
        <v>1562.124185136897</v>
      </c>
      <c r="N128" s="242">
        <v>0</v>
      </c>
      <c r="O128" s="100"/>
      <c r="P128" s="100"/>
      <c r="Q128" s="100">
        <f t="shared" si="11"/>
        <v>0</v>
      </c>
      <c r="R128" s="243" t="e">
        <f t="shared" si="30"/>
        <v>#DIV/0!</v>
      </c>
      <c r="S128" s="243"/>
      <c r="T128" s="243"/>
      <c r="U128" s="243"/>
      <c r="V128" s="243"/>
      <c r="W128" s="243"/>
      <c r="X128" s="248"/>
      <c r="Y128" s="111"/>
      <c r="Z128" s="112"/>
      <c r="AA128" s="105"/>
      <c r="AB128" s="105"/>
      <c r="AC128" s="105"/>
      <c r="AD128" s="113"/>
      <c r="AE128" s="113"/>
      <c r="AF128" s="113"/>
      <c r="AG128" s="105"/>
      <c r="AH128" s="105"/>
      <c r="AI128" s="105"/>
      <c r="AJ128" s="105"/>
      <c r="AK128" s="105"/>
      <c r="AL128" s="105"/>
      <c r="AM128" s="105"/>
      <c r="AN128" s="71"/>
      <c r="AO128" s="71"/>
      <c r="AP128" s="71"/>
      <c r="AQ128" s="71"/>
    </row>
    <row r="129" spans="1:43" ht="12.75" customHeight="1" outlineLevel="2" x14ac:dyDescent="0.25">
      <c r="A129" s="2"/>
      <c r="B129" s="107" t="s">
        <v>2008</v>
      </c>
      <c r="C129" s="239"/>
      <c r="D129" s="239" t="s">
        <v>37</v>
      </c>
      <c r="E129" s="239" t="s">
        <v>176</v>
      </c>
      <c r="F129" s="240" t="s">
        <v>2009</v>
      </c>
      <c r="G129" s="114"/>
      <c r="H129" s="114"/>
      <c r="I129" s="114"/>
      <c r="J129" s="114"/>
      <c r="K129" s="114"/>
      <c r="L129" s="241"/>
      <c r="M129" s="114">
        <f t="shared" si="10"/>
        <v>0</v>
      </c>
      <c r="N129" s="242"/>
      <c r="O129" s="100"/>
      <c r="P129" s="100"/>
      <c r="Q129" s="100">
        <f t="shared" si="11"/>
        <v>0</v>
      </c>
      <c r="R129" s="243" t="e">
        <f t="shared" si="30"/>
        <v>#DIV/0!</v>
      </c>
      <c r="S129" s="243"/>
      <c r="T129" s="243"/>
      <c r="U129" s="243"/>
      <c r="V129" s="243"/>
      <c r="W129" s="243"/>
      <c r="X129" s="248"/>
      <c r="Y129" s="111"/>
      <c r="Z129" s="112"/>
      <c r="AA129" s="105"/>
      <c r="AB129" s="105"/>
      <c r="AC129" s="105"/>
      <c r="AD129" s="113"/>
      <c r="AE129" s="113"/>
      <c r="AF129" s="113"/>
      <c r="AG129" s="105"/>
      <c r="AH129" s="105"/>
      <c r="AI129" s="105"/>
      <c r="AJ129" s="105"/>
      <c r="AK129" s="105"/>
      <c r="AL129" s="105"/>
      <c r="AM129" s="105"/>
      <c r="AN129" s="71"/>
      <c r="AO129" s="71"/>
      <c r="AP129" s="71"/>
      <c r="AQ129" s="71"/>
    </row>
    <row r="130" spans="1:43" ht="12.75" customHeight="1" outlineLevel="1" x14ac:dyDescent="0.25">
      <c r="A130" s="229"/>
      <c r="B130" s="244">
        <v>20400</v>
      </c>
      <c r="C130" s="245"/>
      <c r="D130" s="245" t="s">
        <v>37</v>
      </c>
      <c r="E130" s="245" t="s">
        <v>74</v>
      </c>
      <c r="F130" s="246"/>
      <c r="G130" s="114"/>
      <c r="H130" s="114"/>
      <c r="I130" s="114"/>
      <c r="J130" s="114"/>
      <c r="K130" s="114"/>
      <c r="L130" s="241"/>
      <c r="M130" s="114">
        <f t="shared" si="10"/>
        <v>0</v>
      </c>
      <c r="N130" s="242"/>
      <c r="O130" s="110">
        <f t="shared" ref="O130:P130" si="36">SUM(O131:O133)</f>
        <v>0</v>
      </c>
      <c r="P130" s="110">
        <f t="shared" si="36"/>
        <v>0</v>
      </c>
      <c r="Q130" s="100">
        <f t="shared" si="11"/>
        <v>0</v>
      </c>
      <c r="R130" s="243" t="e">
        <f t="shared" si="30"/>
        <v>#DIV/0!</v>
      </c>
      <c r="S130" s="250"/>
      <c r="T130" s="250"/>
      <c r="U130" s="250"/>
      <c r="V130" s="250"/>
      <c r="W130" s="250"/>
      <c r="X130" s="247"/>
      <c r="Y130" s="111"/>
      <c r="Z130" s="112"/>
      <c r="AA130" s="105"/>
      <c r="AB130" s="105"/>
      <c r="AC130" s="105"/>
      <c r="AD130" s="113"/>
      <c r="AE130" s="113"/>
      <c r="AF130" s="113"/>
      <c r="AG130" s="105"/>
      <c r="AH130" s="105"/>
      <c r="AI130" s="105"/>
      <c r="AJ130" s="105"/>
      <c r="AK130" s="105"/>
      <c r="AL130" s="105"/>
      <c r="AM130" s="105"/>
      <c r="AN130" s="45"/>
      <c r="AO130" s="45"/>
      <c r="AP130" s="45"/>
      <c r="AQ130" s="45"/>
    </row>
    <row r="131" spans="1:43" ht="12.75" customHeight="1" outlineLevel="2" x14ac:dyDescent="0.25">
      <c r="A131" s="2"/>
      <c r="B131" s="107">
        <v>20402</v>
      </c>
      <c r="C131" s="239"/>
      <c r="D131" s="239" t="s">
        <v>37</v>
      </c>
      <c r="E131" s="239" t="s">
        <v>74</v>
      </c>
      <c r="F131" s="240" t="s">
        <v>184</v>
      </c>
      <c r="G131" s="114">
        <v>2793</v>
      </c>
      <c r="H131" s="114">
        <v>238</v>
      </c>
      <c r="I131" s="114">
        <v>0</v>
      </c>
      <c r="J131" s="114">
        <v>2793</v>
      </c>
      <c r="K131" s="114">
        <v>2700</v>
      </c>
      <c r="L131" s="241">
        <f t="shared" ref="L131:L132" si="37">((K131/J131)^(1/($K$12-$J$12))-1)</f>
        <v>-3.3297529538131032E-2</v>
      </c>
      <c r="M131" s="114">
        <f t="shared" si="10"/>
        <v>230.07518796992483</v>
      </c>
      <c r="N131" s="242">
        <v>0</v>
      </c>
      <c r="O131" s="100"/>
      <c r="P131" s="100"/>
      <c r="Q131" s="100">
        <f t="shared" si="11"/>
        <v>0</v>
      </c>
      <c r="R131" s="243" t="e">
        <f t="shared" si="30"/>
        <v>#DIV/0!</v>
      </c>
      <c r="S131" s="243"/>
      <c r="T131" s="243"/>
      <c r="U131" s="243"/>
      <c r="V131" s="243"/>
      <c r="W131" s="243"/>
      <c r="X131" s="248"/>
      <c r="Y131" s="111"/>
      <c r="Z131" s="112"/>
      <c r="AA131" s="105"/>
      <c r="AB131" s="105"/>
      <c r="AC131" s="105"/>
      <c r="AD131" s="113"/>
      <c r="AE131" s="113"/>
      <c r="AF131" s="113"/>
      <c r="AG131" s="105"/>
      <c r="AH131" s="105"/>
      <c r="AI131" s="105"/>
      <c r="AJ131" s="105"/>
      <c r="AK131" s="105"/>
      <c r="AL131" s="105"/>
      <c r="AM131" s="105"/>
      <c r="AN131" s="71"/>
      <c r="AO131" s="71"/>
      <c r="AP131" s="71"/>
      <c r="AQ131" s="71"/>
    </row>
    <row r="132" spans="1:43" ht="12.75" customHeight="1" outlineLevel="2" x14ac:dyDescent="0.25">
      <c r="A132" s="2"/>
      <c r="B132" s="107">
        <v>20401</v>
      </c>
      <c r="C132" s="239"/>
      <c r="D132" s="239" t="s">
        <v>37</v>
      </c>
      <c r="E132" s="239" t="s">
        <v>74</v>
      </c>
      <c r="F132" s="240" t="s">
        <v>183</v>
      </c>
      <c r="G132" s="114">
        <v>4182</v>
      </c>
      <c r="H132" s="114">
        <v>1718</v>
      </c>
      <c r="I132" s="114">
        <v>0</v>
      </c>
      <c r="J132" s="114">
        <v>4182</v>
      </c>
      <c r="K132" s="114">
        <v>4077</v>
      </c>
      <c r="L132" s="241">
        <f t="shared" si="37"/>
        <v>-2.5107604017216678E-2</v>
      </c>
      <c r="M132" s="114">
        <f t="shared" si="10"/>
        <v>1674.8651362984217</v>
      </c>
      <c r="N132" s="242">
        <v>0</v>
      </c>
      <c r="O132" s="100"/>
      <c r="P132" s="100"/>
      <c r="Q132" s="100">
        <f t="shared" si="11"/>
        <v>0</v>
      </c>
      <c r="R132" s="243" t="e">
        <f t="shared" si="30"/>
        <v>#DIV/0!</v>
      </c>
      <c r="S132" s="243"/>
      <c r="T132" s="243"/>
      <c r="U132" s="243"/>
      <c r="V132" s="243"/>
      <c r="W132" s="243"/>
      <c r="X132" s="248"/>
      <c r="Y132" s="111"/>
      <c r="Z132" s="112"/>
      <c r="AA132" s="105"/>
      <c r="AB132" s="105"/>
      <c r="AC132" s="105"/>
      <c r="AD132" s="113"/>
      <c r="AE132" s="113"/>
      <c r="AF132" s="113"/>
      <c r="AG132" s="105"/>
      <c r="AH132" s="105"/>
      <c r="AI132" s="105"/>
      <c r="AJ132" s="105"/>
      <c r="AK132" s="105"/>
      <c r="AL132" s="105"/>
      <c r="AM132" s="105"/>
      <c r="AN132" s="71"/>
      <c r="AO132" s="71"/>
      <c r="AP132" s="71"/>
      <c r="AQ132" s="71"/>
    </row>
    <row r="133" spans="1:43" ht="12.75" customHeight="1" outlineLevel="2" x14ac:dyDescent="0.25">
      <c r="A133" s="2"/>
      <c r="B133" s="107" t="s">
        <v>2010</v>
      </c>
      <c r="C133" s="239"/>
      <c r="D133" s="239" t="s">
        <v>37</v>
      </c>
      <c r="E133" s="239" t="s">
        <v>74</v>
      </c>
      <c r="F133" s="240" t="s">
        <v>2011</v>
      </c>
      <c r="G133" s="114"/>
      <c r="H133" s="114"/>
      <c r="I133" s="114"/>
      <c r="J133" s="114"/>
      <c r="K133" s="114"/>
      <c r="L133" s="241"/>
      <c r="M133" s="114">
        <f t="shared" si="10"/>
        <v>0</v>
      </c>
      <c r="N133" s="242"/>
      <c r="O133" s="100"/>
      <c r="P133" s="100"/>
      <c r="Q133" s="100">
        <f t="shared" si="11"/>
        <v>0</v>
      </c>
      <c r="R133" s="243" t="e">
        <f t="shared" si="30"/>
        <v>#DIV/0!</v>
      </c>
      <c r="S133" s="243"/>
      <c r="T133" s="243"/>
      <c r="U133" s="243"/>
      <c r="V133" s="243"/>
      <c r="W133" s="243"/>
      <c r="X133" s="248"/>
      <c r="Y133" s="111"/>
      <c r="Z133" s="112"/>
      <c r="AA133" s="105"/>
      <c r="AB133" s="105"/>
      <c r="AC133" s="105"/>
      <c r="AD133" s="113"/>
      <c r="AE133" s="113"/>
      <c r="AF133" s="113"/>
      <c r="AG133" s="105"/>
      <c r="AH133" s="105"/>
      <c r="AI133" s="105"/>
      <c r="AJ133" s="105"/>
      <c r="AK133" s="105"/>
      <c r="AL133" s="105"/>
      <c r="AM133" s="105"/>
      <c r="AN133" s="71"/>
      <c r="AO133" s="71"/>
      <c r="AP133" s="71"/>
      <c r="AQ133" s="71"/>
    </row>
    <row r="134" spans="1:43" ht="12.75" customHeight="1" outlineLevel="1" x14ac:dyDescent="0.25">
      <c r="A134" s="229"/>
      <c r="B134" s="244">
        <v>20500</v>
      </c>
      <c r="C134" s="245"/>
      <c r="D134" s="245" t="s">
        <v>37</v>
      </c>
      <c r="E134" s="245" t="s">
        <v>185</v>
      </c>
      <c r="F134" s="246"/>
      <c r="G134" s="114"/>
      <c r="H134" s="114"/>
      <c r="I134" s="114"/>
      <c r="J134" s="114"/>
      <c r="K134" s="114"/>
      <c r="L134" s="241"/>
      <c r="M134" s="114">
        <f t="shared" si="10"/>
        <v>0</v>
      </c>
      <c r="N134" s="242"/>
      <c r="O134" s="110">
        <f t="shared" ref="O134:P134" si="38">SUM(O135:O150)</f>
        <v>0</v>
      </c>
      <c r="P134" s="110">
        <f t="shared" si="38"/>
        <v>0</v>
      </c>
      <c r="Q134" s="100">
        <f t="shared" si="11"/>
        <v>0</v>
      </c>
      <c r="R134" s="243" t="e">
        <f t="shared" si="30"/>
        <v>#DIV/0!</v>
      </c>
      <c r="S134" s="250"/>
      <c r="T134" s="250"/>
      <c r="U134" s="250"/>
      <c r="V134" s="250"/>
      <c r="W134" s="250"/>
      <c r="X134" s="247"/>
      <c r="Y134" s="111"/>
      <c r="Z134" s="112"/>
      <c r="AA134" s="105"/>
      <c r="AB134" s="105"/>
      <c r="AC134" s="105"/>
      <c r="AD134" s="113"/>
      <c r="AE134" s="113"/>
      <c r="AF134" s="113"/>
      <c r="AG134" s="105"/>
      <c r="AH134" s="105"/>
      <c r="AI134" s="105"/>
      <c r="AJ134" s="105"/>
      <c r="AK134" s="105"/>
      <c r="AL134" s="105"/>
      <c r="AM134" s="105"/>
      <c r="AN134" s="45"/>
      <c r="AO134" s="45"/>
      <c r="AP134" s="45"/>
      <c r="AQ134" s="45"/>
    </row>
    <row r="135" spans="1:43" ht="12.75" customHeight="1" outlineLevel="2" x14ac:dyDescent="0.25">
      <c r="A135" s="2"/>
      <c r="B135" s="107">
        <v>20515</v>
      </c>
      <c r="C135" s="239"/>
      <c r="D135" s="239" t="s">
        <v>37</v>
      </c>
      <c r="E135" s="239" t="s">
        <v>185</v>
      </c>
      <c r="F135" s="240" t="s">
        <v>199</v>
      </c>
      <c r="G135" s="114">
        <v>562</v>
      </c>
      <c r="H135" s="114">
        <v>308</v>
      </c>
      <c r="I135" s="114">
        <v>0</v>
      </c>
      <c r="J135" s="114">
        <v>562</v>
      </c>
      <c r="K135" s="114">
        <v>524</v>
      </c>
      <c r="L135" s="241">
        <f t="shared" ref="L135:L149" si="39">((K135/J135)^(1/($K$12-$J$12))-1)</f>
        <v>-6.7615658362989328E-2</v>
      </c>
      <c r="M135" s="114">
        <f t="shared" si="10"/>
        <v>287.1743772241993</v>
      </c>
      <c r="N135" s="242">
        <v>0</v>
      </c>
      <c r="O135" s="100"/>
      <c r="P135" s="100"/>
      <c r="Q135" s="100">
        <f t="shared" si="11"/>
        <v>0</v>
      </c>
      <c r="R135" s="243" t="e">
        <f t="shared" si="30"/>
        <v>#DIV/0!</v>
      </c>
      <c r="S135" s="243"/>
      <c r="T135" s="243"/>
      <c r="U135" s="243"/>
      <c r="V135" s="243"/>
      <c r="W135" s="243"/>
      <c r="X135" s="248"/>
      <c r="Y135" s="111"/>
      <c r="Z135" s="112"/>
      <c r="AA135" s="105"/>
      <c r="AB135" s="105"/>
      <c r="AC135" s="105"/>
      <c r="AD135" s="113"/>
      <c r="AE135" s="113"/>
      <c r="AF135" s="113"/>
      <c r="AG135" s="105"/>
      <c r="AH135" s="105"/>
      <c r="AI135" s="105"/>
      <c r="AJ135" s="105"/>
      <c r="AK135" s="105"/>
      <c r="AL135" s="105"/>
      <c r="AM135" s="105"/>
      <c r="AN135" s="71"/>
      <c r="AO135" s="71"/>
      <c r="AP135" s="71"/>
      <c r="AQ135" s="71"/>
    </row>
    <row r="136" spans="1:43" ht="12.75" customHeight="1" outlineLevel="2" x14ac:dyDescent="0.25">
      <c r="A136" s="2"/>
      <c r="B136" s="107">
        <v>20514</v>
      </c>
      <c r="C136" s="239"/>
      <c r="D136" s="239" t="s">
        <v>37</v>
      </c>
      <c r="E136" s="239" t="s">
        <v>185</v>
      </c>
      <c r="F136" s="240" t="s">
        <v>198</v>
      </c>
      <c r="G136" s="114">
        <v>470</v>
      </c>
      <c r="H136" s="114">
        <v>391</v>
      </c>
      <c r="I136" s="114">
        <v>0</v>
      </c>
      <c r="J136" s="114">
        <v>470</v>
      </c>
      <c r="K136" s="114">
        <v>441</v>
      </c>
      <c r="L136" s="241">
        <f t="shared" si="39"/>
        <v>-6.1702127659574502E-2</v>
      </c>
      <c r="M136" s="114">
        <f t="shared" si="10"/>
        <v>366.87446808510634</v>
      </c>
      <c r="N136" s="242">
        <v>0</v>
      </c>
      <c r="O136" s="100"/>
      <c r="P136" s="100"/>
      <c r="Q136" s="100">
        <f t="shared" si="11"/>
        <v>0</v>
      </c>
      <c r="R136" s="243" t="e">
        <f t="shared" si="30"/>
        <v>#DIV/0!</v>
      </c>
      <c r="S136" s="243"/>
      <c r="T136" s="243"/>
      <c r="U136" s="243"/>
      <c r="V136" s="243"/>
      <c r="W136" s="243"/>
      <c r="X136" s="248"/>
      <c r="Y136" s="111"/>
      <c r="Z136" s="112"/>
      <c r="AA136" s="105"/>
      <c r="AB136" s="105"/>
      <c r="AC136" s="105"/>
      <c r="AD136" s="113"/>
      <c r="AE136" s="113"/>
      <c r="AF136" s="113"/>
      <c r="AG136" s="105"/>
      <c r="AH136" s="105"/>
      <c r="AI136" s="105"/>
      <c r="AJ136" s="105"/>
      <c r="AK136" s="105"/>
      <c r="AL136" s="105"/>
      <c r="AM136" s="105"/>
      <c r="AN136" s="71"/>
      <c r="AO136" s="71"/>
      <c r="AP136" s="71"/>
      <c r="AQ136" s="71"/>
    </row>
    <row r="137" spans="1:43" ht="12.75" customHeight="1" outlineLevel="2" x14ac:dyDescent="0.25">
      <c r="A137" s="2"/>
      <c r="B137" s="107">
        <v>20513</v>
      </c>
      <c r="C137" s="239"/>
      <c r="D137" s="239" t="s">
        <v>37</v>
      </c>
      <c r="E137" s="239" t="s">
        <v>185</v>
      </c>
      <c r="F137" s="240" t="s">
        <v>197</v>
      </c>
      <c r="G137" s="114">
        <v>841</v>
      </c>
      <c r="H137" s="114">
        <v>453</v>
      </c>
      <c r="I137" s="114">
        <v>0</v>
      </c>
      <c r="J137" s="114">
        <v>841</v>
      </c>
      <c r="K137" s="114">
        <v>788</v>
      </c>
      <c r="L137" s="241">
        <f t="shared" si="39"/>
        <v>-6.3020214030915622E-2</v>
      </c>
      <c r="M137" s="114">
        <f t="shared" si="10"/>
        <v>424.45184304399521</v>
      </c>
      <c r="N137" s="242">
        <v>0</v>
      </c>
      <c r="O137" s="100"/>
      <c r="P137" s="100"/>
      <c r="Q137" s="100">
        <f t="shared" si="11"/>
        <v>0</v>
      </c>
      <c r="R137" s="243" t="e">
        <f t="shared" si="30"/>
        <v>#DIV/0!</v>
      </c>
      <c r="S137" s="243"/>
      <c r="T137" s="243"/>
      <c r="U137" s="243"/>
      <c r="V137" s="243"/>
      <c r="W137" s="243"/>
      <c r="X137" s="248"/>
      <c r="Y137" s="111"/>
      <c r="Z137" s="112"/>
      <c r="AA137" s="105"/>
      <c r="AB137" s="105"/>
      <c r="AC137" s="105"/>
      <c r="AD137" s="113"/>
      <c r="AE137" s="113"/>
      <c r="AF137" s="113"/>
      <c r="AG137" s="105"/>
      <c r="AH137" s="105"/>
      <c r="AI137" s="105"/>
      <c r="AJ137" s="105"/>
      <c r="AK137" s="105"/>
      <c r="AL137" s="105"/>
      <c r="AM137" s="105"/>
      <c r="AN137" s="71"/>
      <c r="AO137" s="71"/>
      <c r="AP137" s="71"/>
      <c r="AQ137" s="71"/>
    </row>
    <row r="138" spans="1:43" ht="12.75" customHeight="1" outlineLevel="2" x14ac:dyDescent="0.25">
      <c r="A138" s="2"/>
      <c r="B138" s="107">
        <v>20512</v>
      </c>
      <c r="C138" s="239"/>
      <c r="D138" s="239" t="s">
        <v>37</v>
      </c>
      <c r="E138" s="239" t="s">
        <v>185</v>
      </c>
      <c r="F138" s="240" t="s">
        <v>196</v>
      </c>
      <c r="G138" s="114">
        <v>482</v>
      </c>
      <c r="H138" s="114">
        <v>362</v>
      </c>
      <c r="I138" s="114">
        <v>0</v>
      </c>
      <c r="J138" s="114">
        <v>482</v>
      </c>
      <c r="K138" s="114">
        <v>473</v>
      </c>
      <c r="L138" s="241">
        <f t="shared" si="39"/>
        <v>-1.8672199170124526E-2</v>
      </c>
      <c r="M138" s="114">
        <f t="shared" si="10"/>
        <v>355.24066390041492</v>
      </c>
      <c r="N138" s="242">
        <v>0</v>
      </c>
      <c r="O138" s="100"/>
      <c r="P138" s="100"/>
      <c r="Q138" s="100">
        <f t="shared" si="11"/>
        <v>0</v>
      </c>
      <c r="R138" s="243" t="e">
        <f t="shared" si="30"/>
        <v>#DIV/0!</v>
      </c>
      <c r="S138" s="243"/>
      <c r="T138" s="243"/>
      <c r="U138" s="243"/>
      <c r="V138" s="243"/>
      <c r="W138" s="243"/>
      <c r="X138" s="248"/>
      <c r="Y138" s="111"/>
      <c r="Z138" s="112"/>
      <c r="AA138" s="105"/>
      <c r="AB138" s="105"/>
      <c r="AC138" s="105"/>
      <c r="AD138" s="113"/>
      <c r="AE138" s="113"/>
      <c r="AF138" s="113"/>
      <c r="AG138" s="105"/>
      <c r="AH138" s="105"/>
      <c r="AI138" s="105"/>
      <c r="AJ138" s="105"/>
      <c r="AK138" s="105"/>
      <c r="AL138" s="105"/>
      <c r="AM138" s="105"/>
      <c r="AN138" s="71"/>
      <c r="AO138" s="71"/>
      <c r="AP138" s="71"/>
      <c r="AQ138" s="71"/>
    </row>
    <row r="139" spans="1:43" ht="12.75" customHeight="1" outlineLevel="2" x14ac:dyDescent="0.25">
      <c r="A139" s="2"/>
      <c r="B139" s="107">
        <v>20511</v>
      </c>
      <c r="C139" s="239"/>
      <c r="D139" s="239" t="s">
        <v>37</v>
      </c>
      <c r="E139" s="239" t="s">
        <v>185</v>
      </c>
      <c r="F139" s="240" t="s">
        <v>195</v>
      </c>
      <c r="G139" s="114">
        <v>457</v>
      </c>
      <c r="H139" s="114">
        <v>348</v>
      </c>
      <c r="I139" s="114">
        <v>0</v>
      </c>
      <c r="J139" s="114">
        <v>457</v>
      </c>
      <c r="K139" s="114">
        <v>437</v>
      </c>
      <c r="L139" s="241">
        <f t="shared" si="39"/>
        <v>-4.3763676148796504E-2</v>
      </c>
      <c r="M139" s="114">
        <f t="shared" si="10"/>
        <v>332.77024070021884</v>
      </c>
      <c r="N139" s="242">
        <v>0</v>
      </c>
      <c r="O139" s="100"/>
      <c r="P139" s="100"/>
      <c r="Q139" s="100">
        <f t="shared" si="11"/>
        <v>0</v>
      </c>
      <c r="R139" s="243" t="e">
        <f t="shared" si="30"/>
        <v>#DIV/0!</v>
      </c>
      <c r="S139" s="243"/>
      <c r="T139" s="243"/>
      <c r="U139" s="243"/>
      <c r="V139" s="243"/>
      <c r="W139" s="243"/>
      <c r="X139" s="248"/>
      <c r="Y139" s="111"/>
      <c r="Z139" s="112"/>
      <c r="AA139" s="105"/>
      <c r="AB139" s="105"/>
      <c r="AC139" s="105"/>
      <c r="AD139" s="113"/>
      <c r="AE139" s="113"/>
      <c r="AF139" s="113"/>
      <c r="AG139" s="105"/>
      <c r="AH139" s="105"/>
      <c r="AI139" s="105"/>
      <c r="AJ139" s="105"/>
      <c r="AK139" s="105"/>
      <c r="AL139" s="105"/>
      <c r="AM139" s="105"/>
      <c r="AN139" s="71"/>
      <c r="AO139" s="71"/>
      <c r="AP139" s="71"/>
      <c r="AQ139" s="71"/>
    </row>
    <row r="140" spans="1:43" ht="12.75" customHeight="1" outlineLevel="2" x14ac:dyDescent="0.25">
      <c r="A140" s="2"/>
      <c r="B140" s="107">
        <v>20510</v>
      </c>
      <c r="C140" s="239"/>
      <c r="D140" s="239" t="s">
        <v>37</v>
      </c>
      <c r="E140" s="239" t="s">
        <v>185</v>
      </c>
      <c r="F140" s="240" t="s">
        <v>194</v>
      </c>
      <c r="G140" s="114">
        <v>1225</v>
      </c>
      <c r="H140" s="114">
        <v>333</v>
      </c>
      <c r="I140" s="114">
        <v>0</v>
      </c>
      <c r="J140" s="114">
        <v>1225</v>
      </c>
      <c r="K140" s="114">
        <v>1220</v>
      </c>
      <c r="L140" s="241">
        <f t="shared" si="39"/>
        <v>-4.0816326530612734E-3</v>
      </c>
      <c r="M140" s="114">
        <f t="shared" si="10"/>
        <v>331.64081632653057</v>
      </c>
      <c r="N140" s="242">
        <v>0</v>
      </c>
      <c r="O140" s="100"/>
      <c r="P140" s="100"/>
      <c r="Q140" s="100">
        <f t="shared" si="11"/>
        <v>0</v>
      </c>
      <c r="R140" s="243" t="e">
        <f t="shared" si="30"/>
        <v>#DIV/0!</v>
      </c>
      <c r="S140" s="243"/>
      <c r="T140" s="243"/>
      <c r="U140" s="243"/>
      <c r="V140" s="243"/>
      <c r="W140" s="243"/>
      <c r="X140" s="248"/>
      <c r="Y140" s="111"/>
      <c r="Z140" s="112"/>
      <c r="AA140" s="105"/>
      <c r="AB140" s="105"/>
      <c r="AC140" s="105"/>
      <c r="AD140" s="113"/>
      <c r="AE140" s="113"/>
      <c r="AF140" s="113"/>
      <c r="AG140" s="105"/>
      <c r="AH140" s="105"/>
      <c r="AI140" s="105"/>
      <c r="AJ140" s="105"/>
      <c r="AK140" s="105"/>
      <c r="AL140" s="105"/>
      <c r="AM140" s="105"/>
      <c r="AN140" s="71"/>
      <c r="AO140" s="71"/>
      <c r="AP140" s="71"/>
      <c r="AQ140" s="71"/>
    </row>
    <row r="141" spans="1:43" ht="12.75" customHeight="1" outlineLevel="2" x14ac:dyDescent="0.25">
      <c r="A141" s="2"/>
      <c r="B141" s="107">
        <v>20509</v>
      </c>
      <c r="C141" s="239"/>
      <c r="D141" s="239" t="s">
        <v>37</v>
      </c>
      <c r="E141" s="239" t="s">
        <v>185</v>
      </c>
      <c r="F141" s="240" t="s">
        <v>193</v>
      </c>
      <c r="G141" s="114">
        <v>1432</v>
      </c>
      <c r="H141" s="114">
        <v>482</v>
      </c>
      <c r="I141" s="114">
        <v>0</v>
      </c>
      <c r="J141" s="114">
        <v>1432</v>
      </c>
      <c r="K141" s="114">
        <v>1333</v>
      </c>
      <c r="L141" s="241">
        <f t="shared" si="39"/>
        <v>-6.9134078212290451E-2</v>
      </c>
      <c r="M141" s="114">
        <f t="shared" si="10"/>
        <v>448.67737430167602</v>
      </c>
      <c r="N141" s="242">
        <v>0</v>
      </c>
      <c r="O141" s="100"/>
      <c r="P141" s="100"/>
      <c r="Q141" s="100">
        <f t="shared" si="11"/>
        <v>0</v>
      </c>
      <c r="R141" s="243" t="e">
        <f t="shared" si="30"/>
        <v>#DIV/0!</v>
      </c>
      <c r="S141" s="243"/>
      <c r="T141" s="243"/>
      <c r="U141" s="243"/>
      <c r="V141" s="243"/>
      <c r="W141" s="243"/>
      <c r="X141" s="248"/>
      <c r="Y141" s="111"/>
      <c r="Z141" s="112"/>
      <c r="AA141" s="105"/>
      <c r="AB141" s="105"/>
      <c r="AC141" s="105"/>
      <c r="AD141" s="113"/>
      <c r="AE141" s="113"/>
      <c r="AF141" s="113"/>
      <c r="AG141" s="105"/>
      <c r="AH141" s="105"/>
      <c r="AI141" s="105"/>
      <c r="AJ141" s="105"/>
      <c r="AK141" s="105"/>
      <c r="AL141" s="105"/>
      <c r="AM141" s="105"/>
      <c r="AN141" s="71"/>
      <c r="AO141" s="71"/>
      <c r="AP141" s="71"/>
      <c r="AQ141" s="71"/>
    </row>
    <row r="142" spans="1:43" ht="12.75" customHeight="1" outlineLevel="2" x14ac:dyDescent="0.25">
      <c r="A142" s="2"/>
      <c r="B142" s="107">
        <v>20508</v>
      </c>
      <c r="C142" s="239"/>
      <c r="D142" s="239" t="s">
        <v>37</v>
      </c>
      <c r="E142" s="239" t="s">
        <v>185</v>
      </c>
      <c r="F142" s="240" t="s">
        <v>192</v>
      </c>
      <c r="G142" s="114">
        <v>924</v>
      </c>
      <c r="H142" s="114">
        <v>0</v>
      </c>
      <c r="I142" s="114">
        <v>4643</v>
      </c>
      <c r="J142" s="114">
        <v>924</v>
      </c>
      <c r="K142" s="114">
        <v>831</v>
      </c>
      <c r="L142" s="241">
        <f t="shared" si="39"/>
        <v>-0.10064935064935066</v>
      </c>
      <c r="M142" s="114">
        <f t="shared" si="10"/>
        <v>0</v>
      </c>
      <c r="N142" s="242">
        <v>4665</v>
      </c>
      <c r="O142" s="100"/>
      <c r="P142" s="100"/>
      <c r="Q142" s="100">
        <f t="shared" si="11"/>
        <v>0</v>
      </c>
      <c r="R142" s="243" t="e">
        <f t="shared" si="30"/>
        <v>#DIV/0!</v>
      </c>
      <c r="S142" s="243"/>
      <c r="T142" s="243"/>
      <c r="U142" s="243"/>
      <c r="V142" s="243"/>
      <c r="W142" s="243"/>
      <c r="X142" s="248"/>
      <c r="Y142" s="111"/>
      <c r="Z142" s="112"/>
      <c r="AA142" s="105"/>
      <c r="AB142" s="105"/>
      <c r="AC142" s="105"/>
      <c r="AD142" s="113"/>
      <c r="AE142" s="113"/>
      <c r="AF142" s="113"/>
      <c r="AG142" s="105"/>
      <c r="AH142" s="105"/>
      <c r="AI142" s="105"/>
      <c r="AJ142" s="105"/>
      <c r="AK142" s="105"/>
      <c r="AL142" s="105"/>
      <c r="AM142" s="105"/>
      <c r="AN142" s="71"/>
      <c r="AO142" s="71"/>
      <c r="AP142" s="71"/>
      <c r="AQ142" s="71"/>
    </row>
    <row r="143" spans="1:43" ht="12.75" customHeight="1" outlineLevel="2" x14ac:dyDescent="0.25">
      <c r="A143" s="2"/>
      <c r="B143" s="107">
        <v>20507</v>
      </c>
      <c r="C143" s="239"/>
      <c r="D143" s="239" t="s">
        <v>37</v>
      </c>
      <c r="E143" s="239" t="s">
        <v>185</v>
      </c>
      <c r="F143" s="240" t="s">
        <v>191</v>
      </c>
      <c r="G143" s="114">
        <v>2161</v>
      </c>
      <c r="H143" s="114">
        <v>1509</v>
      </c>
      <c r="I143" s="114">
        <v>0</v>
      </c>
      <c r="J143" s="114">
        <v>2161</v>
      </c>
      <c r="K143" s="114">
        <v>2075</v>
      </c>
      <c r="L143" s="241">
        <f t="shared" si="39"/>
        <v>-3.9796390559926009E-2</v>
      </c>
      <c r="M143" s="114">
        <f t="shared" si="10"/>
        <v>1448.9472466450716</v>
      </c>
      <c r="N143" s="242">
        <v>0</v>
      </c>
      <c r="O143" s="100"/>
      <c r="P143" s="100"/>
      <c r="Q143" s="100">
        <f t="shared" si="11"/>
        <v>0</v>
      </c>
      <c r="R143" s="243" t="e">
        <f t="shared" si="30"/>
        <v>#DIV/0!</v>
      </c>
      <c r="S143" s="243"/>
      <c r="T143" s="243"/>
      <c r="U143" s="243"/>
      <c r="V143" s="243"/>
      <c r="W143" s="243"/>
      <c r="X143" s="248"/>
      <c r="Y143" s="111"/>
      <c r="Z143" s="112"/>
      <c r="AA143" s="105"/>
      <c r="AB143" s="105"/>
      <c r="AC143" s="105"/>
      <c r="AD143" s="113"/>
      <c r="AE143" s="113"/>
      <c r="AF143" s="113"/>
      <c r="AG143" s="105"/>
      <c r="AH143" s="105"/>
      <c r="AI143" s="105"/>
      <c r="AJ143" s="105"/>
      <c r="AK143" s="105"/>
      <c r="AL143" s="105"/>
      <c r="AM143" s="105"/>
      <c r="AN143" s="71"/>
      <c r="AO143" s="71"/>
      <c r="AP143" s="71"/>
      <c r="AQ143" s="71"/>
    </row>
    <row r="144" spans="1:43" ht="12.75" customHeight="1" outlineLevel="2" x14ac:dyDescent="0.25">
      <c r="A144" s="2"/>
      <c r="B144" s="107">
        <v>20506</v>
      </c>
      <c r="C144" s="239"/>
      <c r="D144" s="239" t="s">
        <v>37</v>
      </c>
      <c r="E144" s="239" t="s">
        <v>185</v>
      </c>
      <c r="F144" s="240" t="s">
        <v>190</v>
      </c>
      <c r="G144" s="114">
        <v>279</v>
      </c>
      <c r="H144" s="114">
        <v>268</v>
      </c>
      <c r="I144" s="114">
        <v>0</v>
      </c>
      <c r="J144" s="114">
        <v>279</v>
      </c>
      <c r="K144" s="114">
        <v>255</v>
      </c>
      <c r="L144" s="241">
        <f t="shared" si="39"/>
        <v>-8.6021505376344121E-2</v>
      </c>
      <c r="M144" s="114">
        <f t="shared" si="10"/>
        <v>244.94623655913978</v>
      </c>
      <c r="N144" s="242">
        <v>0</v>
      </c>
      <c r="O144" s="100"/>
      <c r="P144" s="100"/>
      <c r="Q144" s="100">
        <f t="shared" si="11"/>
        <v>0</v>
      </c>
      <c r="R144" s="243" t="e">
        <f t="shared" si="30"/>
        <v>#DIV/0!</v>
      </c>
      <c r="S144" s="243"/>
      <c r="T144" s="243"/>
      <c r="U144" s="243"/>
      <c r="V144" s="243"/>
      <c r="W144" s="243"/>
      <c r="X144" s="248"/>
      <c r="Y144" s="111"/>
      <c r="Z144" s="112"/>
      <c r="AA144" s="105"/>
      <c r="AB144" s="105"/>
      <c r="AC144" s="105"/>
      <c r="AD144" s="113"/>
      <c r="AE144" s="113"/>
      <c r="AF144" s="113"/>
      <c r="AG144" s="105"/>
      <c r="AH144" s="105"/>
      <c r="AI144" s="105"/>
      <c r="AJ144" s="105"/>
      <c r="AK144" s="105"/>
      <c r="AL144" s="105"/>
      <c r="AM144" s="105"/>
      <c r="AN144" s="71"/>
      <c r="AO144" s="71"/>
      <c r="AP144" s="71"/>
      <c r="AQ144" s="71"/>
    </row>
    <row r="145" spans="1:43" ht="12.75" customHeight="1" outlineLevel="2" x14ac:dyDescent="0.25">
      <c r="A145" s="2"/>
      <c r="B145" s="107">
        <v>20505</v>
      </c>
      <c r="C145" s="239"/>
      <c r="D145" s="239" t="s">
        <v>37</v>
      </c>
      <c r="E145" s="239" t="s">
        <v>185</v>
      </c>
      <c r="F145" s="240" t="s">
        <v>189</v>
      </c>
      <c r="G145" s="114">
        <v>1568</v>
      </c>
      <c r="H145" s="114">
        <v>655</v>
      </c>
      <c r="I145" s="114">
        <v>0</v>
      </c>
      <c r="J145" s="114">
        <v>1568</v>
      </c>
      <c r="K145" s="114">
        <v>1556</v>
      </c>
      <c r="L145" s="241">
        <f t="shared" si="39"/>
        <v>-7.6530612244898322E-3</v>
      </c>
      <c r="M145" s="114">
        <f t="shared" si="10"/>
        <v>649.98724489795916</v>
      </c>
      <c r="N145" s="242">
        <v>0</v>
      </c>
      <c r="O145" s="100"/>
      <c r="P145" s="100"/>
      <c r="Q145" s="100">
        <f t="shared" si="11"/>
        <v>0</v>
      </c>
      <c r="R145" s="243" t="e">
        <f t="shared" si="30"/>
        <v>#DIV/0!</v>
      </c>
      <c r="S145" s="243"/>
      <c r="T145" s="243"/>
      <c r="U145" s="243"/>
      <c r="V145" s="243"/>
      <c r="W145" s="243"/>
      <c r="X145" s="248"/>
      <c r="Y145" s="111"/>
      <c r="Z145" s="112"/>
      <c r="AA145" s="105"/>
      <c r="AB145" s="105"/>
      <c r="AC145" s="105"/>
      <c r="AD145" s="113"/>
      <c r="AE145" s="113"/>
      <c r="AF145" s="113"/>
      <c r="AG145" s="105"/>
      <c r="AH145" s="105"/>
      <c r="AI145" s="105"/>
      <c r="AJ145" s="105"/>
      <c r="AK145" s="105"/>
      <c r="AL145" s="105"/>
      <c r="AM145" s="105"/>
      <c r="AN145" s="71"/>
      <c r="AO145" s="71"/>
      <c r="AP145" s="71"/>
      <c r="AQ145" s="71"/>
    </row>
    <row r="146" spans="1:43" ht="12.75" customHeight="1" outlineLevel="2" x14ac:dyDescent="0.25">
      <c r="A146" s="2"/>
      <c r="B146" s="107">
        <v>20504</v>
      </c>
      <c r="C146" s="239"/>
      <c r="D146" s="239" t="s">
        <v>37</v>
      </c>
      <c r="E146" s="239" t="s">
        <v>185</v>
      </c>
      <c r="F146" s="240" t="s">
        <v>188</v>
      </c>
      <c r="G146" s="114">
        <v>1795</v>
      </c>
      <c r="H146" s="114">
        <v>529</v>
      </c>
      <c r="I146" s="114">
        <v>0</v>
      </c>
      <c r="J146" s="114">
        <v>1795</v>
      </c>
      <c r="K146" s="114">
        <v>1729</v>
      </c>
      <c r="L146" s="241">
        <f t="shared" si="39"/>
        <v>-3.6768802228412278E-2</v>
      </c>
      <c r="M146" s="114">
        <f t="shared" si="10"/>
        <v>509.54930362116988</v>
      </c>
      <c r="N146" s="242">
        <v>0</v>
      </c>
      <c r="O146" s="100"/>
      <c r="P146" s="100"/>
      <c r="Q146" s="100">
        <f t="shared" si="11"/>
        <v>0</v>
      </c>
      <c r="R146" s="243" t="e">
        <f t="shared" si="30"/>
        <v>#DIV/0!</v>
      </c>
      <c r="S146" s="243"/>
      <c r="T146" s="243"/>
      <c r="U146" s="243"/>
      <c r="V146" s="243"/>
      <c r="W146" s="243"/>
      <c r="X146" s="248"/>
      <c r="Y146" s="111"/>
      <c r="Z146" s="112"/>
      <c r="AA146" s="105"/>
      <c r="AB146" s="105"/>
      <c r="AC146" s="105"/>
      <c r="AD146" s="113"/>
      <c r="AE146" s="113"/>
      <c r="AF146" s="113"/>
      <c r="AG146" s="105"/>
      <c r="AH146" s="105"/>
      <c r="AI146" s="105"/>
      <c r="AJ146" s="105"/>
      <c r="AK146" s="105"/>
      <c r="AL146" s="105"/>
      <c r="AM146" s="105"/>
      <c r="AN146" s="71"/>
      <c r="AO146" s="71"/>
      <c r="AP146" s="71"/>
      <c r="AQ146" s="71"/>
    </row>
    <row r="147" spans="1:43" ht="12.75" customHeight="1" outlineLevel="2" x14ac:dyDescent="0.25">
      <c r="A147" s="2"/>
      <c r="B147" s="107">
        <v>20503</v>
      </c>
      <c r="C147" s="239"/>
      <c r="D147" s="239" t="s">
        <v>37</v>
      </c>
      <c r="E147" s="239" t="s">
        <v>185</v>
      </c>
      <c r="F147" s="240" t="s">
        <v>176</v>
      </c>
      <c r="G147" s="114">
        <v>962</v>
      </c>
      <c r="H147" s="114">
        <v>312</v>
      </c>
      <c r="I147" s="114">
        <v>0</v>
      </c>
      <c r="J147" s="114">
        <v>962</v>
      </c>
      <c r="K147" s="114">
        <v>939</v>
      </c>
      <c r="L147" s="241">
        <f t="shared" si="39"/>
        <v>-2.3908523908523938E-2</v>
      </c>
      <c r="M147" s="114">
        <f t="shared" si="10"/>
        <v>304.54054054054052</v>
      </c>
      <c r="N147" s="242">
        <v>0</v>
      </c>
      <c r="O147" s="100"/>
      <c r="P147" s="100"/>
      <c r="Q147" s="100">
        <f t="shared" si="11"/>
        <v>0</v>
      </c>
      <c r="R147" s="243" t="e">
        <f t="shared" si="30"/>
        <v>#DIV/0!</v>
      </c>
      <c r="S147" s="243"/>
      <c r="T147" s="243"/>
      <c r="U147" s="243"/>
      <c r="V147" s="243"/>
      <c r="W147" s="243"/>
      <c r="X147" s="248"/>
      <c r="Y147" s="111"/>
      <c r="Z147" s="112"/>
      <c r="AA147" s="105"/>
      <c r="AB147" s="105"/>
      <c r="AC147" s="105"/>
      <c r="AD147" s="113"/>
      <c r="AE147" s="113"/>
      <c r="AF147" s="113"/>
      <c r="AG147" s="105"/>
      <c r="AH147" s="105"/>
      <c r="AI147" s="105"/>
      <c r="AJ147" s="105"/>
      <c r="AK147" s="105"/>
      <c r="AL147" s="105"/>
      <c r="AM147" s="105"/>
      <c r="AN147" s="71"/>
      <c r="AO147" s="71"/>
      <c r="AP147" s="71"/>
      <c r="AQ147" s="71"/>
    </row>
    <row r="148" spans="1:43" ht="12.75" customHeight="1" outlineLevel="2" x14ac:dyDescent="0.25">
      <c r="A148" s="2"/>
      <c r="B148" s="107">
        <v>20502</v>
      </c>
      <c r="C148" s="239"/>
      <c r="D148" s="239" t="s">
        <v>37</v>
      </c>
      <c r="E148" s="239" t="s">
        <v>185</v>
      </c>
      <c r="F148" s="240" t="s">
        <v>187</v>
      </c>
      <c r="G148" s="114">
        <v>244</v>
      </c>
      <c r="H148" s="114">
        <v>202</v>
      </c>
      <c r="I148" s="114">
        <v>0</v>
      </c>
      <c r="J148" s="114">
        <v>244</v>
      </c>
      <c r="K148" s="114">
        <v>220</v>
      </c>
      <c r="L148" s="241">
        <f t="shared" si="39"/>
        <v>-9.8360655737704916E-2</v>
      </c>
      <c r="M148" s="114">
        <f t="shared" si="10"/>
        <v>182.13114754098362</v>
      </c>
      <c r="N148" s="242">
        <v>0</v>
      </c>
      <c r="O148" s="100"/>
      <c r="P148" s="100"/>
      <c r="Q148" s="100">
        <f t="shared" si="11"/>
        <v>0</v>
      </c>
      <c r="R148" s="243" t="e">
        <f t="shared" si="30"/>
        <v>#DIV/0!</v>
      </c>
      <c r="S148" s="243"/>
      <c r="T148" s="243"/>
      <c r="U148" s="243"/>
      <c r="V148" s="243"/>
      <c r="W148" s="243"/>
      <c r="X148" s="248"/>
      <c r="Y148" s="111"/>
      <c r="Z148" s="112"/>
      <c r="AA148" s="105"/>
      <c r="AB148" s="105"/>
      <c r="AC148" s="105"/>
      <c r="AD148" s="113"/>
      <c r="AE148" s="113"/>
      <c r="AF148" s="113"/>
      <c r="AG148" s="105"/>
      <c r="AH148" s="105"/>
      <c r="AI148" s="105"/>
      <c r="AJ148" s="105"/>
      <c r="AK148" s="105"/>
      <c r="AL148" s="105"/>
      <c r="AM148" s="105"/>
      <c r="AN148" s="71"/>
      <c r="AO148" s="71"/>
      <c r="AP148" s="71"/>
      <c r="AQ148" s="71"/>
    </row>
    <row r="149" spans="1:43" ht="12.75" customHeight="1" outlineLevel="2" x14ac:dyDescent="0.25">
      <c r="A149" s="2"/>
      <c r="B149" s="107">
        <v>20501</v>
      </c>
      <c r="C149" s="239"/>
      <c r="D149" s="239" t="s">
        <v>37</v>
      </c>
      <c r="E149" s="239" t="s">
        <v>185</v>
      </c>
      <c r="F149" s="240" t="s">
        <v>186</v>
      </c>
      <c r="G149" s="114">
        <v>184</v>
      </c>
      <c r="H149" s="114">
        <v>0</v>
      </c>
      <c r="I149" s="114">
        <v>3151</v>
      </c>
      <c r="J149" s="114">
        <v>445</v>
      </c>
      <c r="K149" s="114">
        <v>413</v>
      </c>
      <c r="L149" s="241">
        <f t="shared" si="39"/>
        <v>-7.1910112359550582E-2</v>
      </c>
      <c r="M149" s="114">
        <f t="shared" si="10"/>
        <v>0</v>
      </c>
      <c r="N149" s="242">
        <v>2854</v>
      </c>
      <c r="O149" s="100"/>
      <c r="P149" s="100"/>
      <c r="Q149" s="100">
        <f t="shared" si="11"/>
        <v>0</v>
      </c>
      <c r="R149" s="243" t="e">
        <f t="shared" si="30"/>
        <v>#DIV/0!</v>
      </c>
      <c r="S149" s="243"/>
      <c r="T149" s="243"/>
      <c r="U149" s="243"/>
      <c r="V149" s="243"/>
      <c r="W149" s="243"/>
      <c r="X149" s="248"/>
      <c r="Y149" s="111"/>
      <c r="Z149" s="112"/>
      <c r="AA149" s="105"/>
      <c r="AB149" s="105"/>
      <c r="AC149" s="105"/>
      <c r="AD149" s="113"/>
      <c r="AE149" s="113"/>
      <c r="AF149" s="113"/>
      <c r="AG149" s="105"/>
      <c r="AH149" s="105"/>
      <c r="AI149" s="105"/>
      <c r="AJ149" s="105"/>
      <c r="AK149" s="105"/>
      <c r="AL149" s="105"/>
      <c r="AM149" s="105"/>
      <c r="AN149" s="71"/>
      <c r="AO149" s="71"/>
      <c r="AP149" s="71"/>
      <c r="AQ149" s="71"/>
    </row>
    <row r="150" spans="1:43" ht="12.75" customHeight="1" outlineLevel="2" x14ac:dyDescent="0.25">
      <c r="A150" s="2"/>
      <c r="B150" s="107" t="s">
        <v>2012</v>
      </c>
      <c r="C150" s="239"/>
      <c r="D150" s="239" t="s">
        <v>37</v>
      </c>
      <c r="E150" s="239" t="s">
        <v>185</v>
      </c>
      <c r="F150" s="240" t="s">
        <v>2013</v>
      </c>
      <c r="G150" s="114"/>
      <c r="H150" s="114"/>
      <c r="I150" s="114"/>
      <c r="J150" s="114"/>
      <c r="K150" s="114"/>
      <c r="L150" s="241"/>
      <c r="M150" s="114">
        <f t="shared" si="10"/>
        <v>0</v>
      </c>
      <c r="N150" s="242"/>
      <c r="O150" s="100"/>
      <c r="P150" s="100"/>
      <c r="Q150" s="100">
        <f t="shared" si="11"/>
        <v>0</v>
      </c>
      <c r="R150" s="243" t="e">
        <f t="shared" si="30"/>
        <v>#DIV/0!</v>
      </c>
      <c r="S150" s="243"/>
      <c r="T150" s="243"/>
      <c r="U150" s="243"/>
      <c r="V150" s="243"/>
      <c r="W150" s="243"/>
      <c r="X150" s="248"/>
      <c r="Y150" s="111"/>
      <c r="Z150" s="112"/>
      <c r="AA150" s="105"/>
      <c r="AB150" s="105"/>
      <c r="AC150" s="105"/>
      <c r="AD150" s="113"/>
      <c r="AE150" s="113"/>
      <c r="AF150" s="113"/>
      <c r="AG150" s="105"/>
      <c r="AH150" s="105"/>
      <c r="AI150" s="105"/>
      <c r="AJ150" s="105"/>
      <c r="AK150" s="105"/>
      <c r="AL150" s="105"/>
      <c r="AM150" s="105"/>
      <c r="AN150" s="71"/>
      <c r="AO150" s="71"/>
      <c r="AP150" s="71"/>
      <c r="AQ150" s="71"/>
    </row>
    <row r="151" spans="1:43" ht="12.75" customHeight="1" outlineLevel="1" x14ac:dyDescent="0.25">
      <c r="A151" s="229"/>
      <c r="B151" s="244">
        <v>20600</v>
      </c>
      <c r="C151" s="245"/>
      <c r="D151" s="245" t="s">
        <v>37</v>
      </c>
      <c r="E151" s="245" t="s">
        <v>200</v>
      </c>
      <c r="F151" s="246"/>
      <c r="G151" s="114"/>
      <c r="H151" s="114"/>
      <c r="I151" s="114"/>
      <c r="J151" s="114"/>
      <c r="K151" s="114"/>
      <c r="L151" s="241"/>
      <c r="M151" s="114">
        <f t="shared" si="10"/>
        <v>0</v>
      </c>
      <c r="N151" s="110"/>
      <c r="O151" s="110">
        <f t="shared" ref="O151:P151" si="40">SUM(O152:O163)</f>
        <v>0</v>
      </c>
      <c r="P151" s="110">
        <f t="shared" si="40"/>
        <v>0</v>
      </c>
      <c r="Q151" s="100">
        <f t="shared" si="11"/>
        <v>0</v>
      </c>
      <c r="R151" s="243" t="e">
        <f t="shared" si="30"/>
        <v>#DIV/0!</v>
      </c>
      <c r="S151" s="250"/>
      <c r="T151" s="250"/>
      <c r="U151" s="250"/>
      <c r="V151" s="250"/>
      <c r="W151" s="250"/>
      <c r="X151" s="247"/>
      <c r="Y151" s="111"/>
      <c r="Z151" s="112"/>
      <c r="AA151" s="105"/>
      <c r="AB151" s="105"/>
      <c r="AC151" s="105"/>
      <c r="AD151" s="113"/>
      <c r="AE151" s="113"/>
      <c r="AF151" s="113"/>
      <c r="AG151" s="105"/>
      <c r="AH151" s="105"/>
      <c r="AI151" s="105"/>
      <c r="AJ151" s="105"/>
      <c r="AK151" s="105"/>
      <c r="AL151" s="105"/>
      <c r="AM151" s="105"/>
      <c r="AN151" s="45"/>
      <c r="AO151" s="45"/>
      <c r="AP151" s="45"/>
      <c r="AQ151" s="45"/>
    </row>
    <row r="152" spans="1:43" ht="12.75" customHeight="1" outlineLevel="2" x14ac:dyDescent="0.25">
      <c r="A152" s="2"/>
      <c r="B152" s="107">
        <v>20611</v>
      </c>
      <c r="C152" s="239"/>
      <c r="D152" s="239" t="s">
        <v>37</v>
      </c>
      <c r="E152" s="239" t="s">
        <v>200</v>
      </c>
      <c r="F152" s="240" t="s">
        <v>210</v>
      </c>
      <c r="G152" s="114">
        <v>2992</v>
      </c>
      <c r="H152" s="114">
        <v>707</v>
      </c>
      <c r="I152" s="114">
        <v>0</v>
      </c>
      <c r="J152" s="114">
        <v>2992</v>
      </c>
      <c r="K152" s="114">
        <v>2975</v>
      </c>
      <c r="L152" s="241">
        <f t="shared" ref="L152:L162" si="41">((K152/J152)^(1/($K$12-$J$12))-1)</f>
        <v>-5.6818181818182323E-3</v>
      </c>
      <c r="M152" s="114">
        <f t="shared" si="10"/>
        <v>702.9829545454545</v>
      </c>
      <c r="N152" s="242">
        <v>0</v>
      </c>
      <c r="O152" s="100"/>
      <c r="P152" s="100"/>
      <c r="Q152" s="100">
        <f t="shared" si="11"/>
        <v>0</v>
      </c>
      <c r="R152" s="243" t="e">
        <f t="shared" si="30"/>
        <v>#DIV/0!</v>
      </c>
      <c r="S152" s="243"/>
      <c r="T152" s="243"/>
      <c r="U152" s="243"/>
      <c r="V152" s="243"/>
      <c r="W152" s="243"/>
      <c r="X152" s="248"/>
      <c r="Y152" s="111"/>
      <c r="Z152" s="112"/>
      <c r="AA152" s="105"/>
      <c r="AB152" s="105"/>
      <c r="AC152" s="105"/>
      <c r="AD152" s="113"/>
      <c r="AE152" s="113"/>
      <c r="AF152" s="113"/>
      <c r="AG152" s="105"/>
      <c r="AH152" s="105"/>
      <c r="AI152" s="105"/>
      <c r="AJ152" s="105"/>
      <c r="AK152" s="105"/>
      <c r="AL152" s="105"/>
      <c r="AM152" s="105"/>
      <c r="AN152" s="71"/>
      <c r="AO152" s="71"/>
      <c r="AP152" s="71"/>
      <c r="AQ152" s="71"/>
    </row>
    <row r="153" spans="1:43" ht="12.75" customHeight="1" outlineLevel="2" x14ac:dyDescent="0.25">
      <c r="A153" s="2"/>
      <c r="B153" s="107">
        <v>20610</v>
      </c>
      <c r="C153" s="239"/>
      <c r="D153" s="239" t="s">
        <v>37</v>
      </c>
      <c r="E153" s="239" t="s">
        <v>200</v>
      </c>
      <c r="F153" s="240" t="s">
        <v>209</v>
      </c>
      <c r="G153" s="114">
        <v>3328</v>
      </c>
      <c r="H153" s="114">
        <v>945</v>
      </c>
      <c r="I153" s="114">
        <v>0</v>
      </c>
      <c r="J153" s="114">
        <v>3328</v>
      </c>
      <c r="K153" s="114">
        <v>3367</v>
      </c>
      <c r="L153" s="241">
        <f t="shared" si="41"/>
        <v>1.171875E-2</v>
      </c>
      <c r="M153" s="114">
        <f t="shared" si="10"/>
        <v>956.07421875</v>
      </c>
      <c r="N153" s="242">
        <v>0</v>
      </c>
      <c r="O153" s="100"/>
      <c r="P153" s="100"/>
      <c r="Q153" s="100">
        <f t="shared" si="11"/>
        <v>0</v>
      </c>
      <c r="R153" s="243" t="e">
        <f t="shared" si="30"/>
        <v>#DIV/0!</v>
      </c>
      <c r="S153" s="243"/>
      <c r="T153" s="243"/>
      <c r="U153" s="243"/>
      <c r="V153" s="243"/>
      <c r="W153" s="243"/>
      <c r="X153" s="248"/>
      <c r="Y153" s="111"/>
      <c r="Z153" s="112"/>
      <c r="AA153" s="105"/>
      <c r="AB153" s="105"/>
      <c r="AC153" s="105"/>
      <c r="AD153" s="113"/>
      <c r="AE153" s="113"/>
      <c r="AF153" s="113"/>
      <c r="AG153" s="105"/>
      <c r="AH153" s="105"/>
      <c r="AI153" s="105"/>
      <c r="AJ153" s="105"/>
      <c r="AK153" s="105"/>
      <c r="AL153" s="105"/>
      <c r="AM153" s="105"/>
      <c r="AN153" s="71"/>
      <c r="AO153" s="71"/>
      <c r="AP153" s="71"/>
      <c r="AQ153" s="71"/>
    </row>
    <row r="154" spans="1:43" ht="12.75" customHeight="1" outlineLevel="2" x14ac:dyDescent="0.25">
      <c r="A154" s="2"/>
      <c r="B154" s="107">
        <v>20609</v>
      </c>
      <c r="C154" s="239"/>
      <c r="D154" s="239" t="s">
        <v>37</v>
      </c>
      <c r="E154" s="239" t="s">
        <v>200</v>
      </c>
      <c r="F154" s="240" t="s">
        <v>208</v>
      </c>
      <c r="G154" s="114">
        <v>2688</v>
      </c>
      <c r="H154" s="114">
        <v>587</v>
      </c>
      <c r="I154" s="114">
        <v>0</v>
      </c>
      <c r="J154" s="114">
        <v>2688</v>
      </c>
      <c r="K154" s="114">
        <v>2629</v>
      </c>
      <c r="L154" s="241">
        <f t="shared" si="41"/>
        <v>-2.1949404761904767E-2</v>
      </c>
      <c r="M154" s="114">
        <f t="shared" si="10"/>
        <v>574.11569940476193</v>
      </c>
      <c r="N154" s="242">
        <v>0</v>
      </c>
      <c r="O154" s="100"/>
      <c r="P154" s="100"/>
      <c r="Q154" s="100">
        <f t="shared" si="11"/>
        <v>0</v>
      </c>
      <c r="R154" s="243" t="e">
        <f t="shared" si="30"/>
        <v>#DIV/0!</v>
      </c>
      <c r="S154" s="243"/>
      <c r="T154" s="243"/>
      <c r="U154" s="243"/>
      <c r="V154" s="243"/>
      <c r="W154" s="243"/>
      <c r="X154" s="248"/>
      <c r="Y154" s="111"/>
      <c r="Z154" s="112"/>
      <c r="AA154" s="105"/>
      <c r="AB154" s="105"/>
      <c r="AC154" s="105"/>
      <c r="AD154" s="113"/>
      <c r="AE154" s="113"/>
      <c r="AF154" s="113"/>
      <c r="AG154" s="105"/>
      <c r="AH154" s="105"/>
      <c r="AI154" s="105"/>
      <c r="AJ154" s="105"/>
      <c r="AK154" s="105"/>
      <c r="AL154" s="105"/>
      <c r="AM154" s="105"/>
      <c r="AN154" s="71"/>
      <c r="AO154" s="71"/>
      <c r="AP154" s="71"/>
      <c r="AQ154" s="71"/>
    </row>
    <row r="155" spans="1:43" ht="12.75" customHeight="1" outlineLevel="2" x14ac:dyDescent="0.25">
      <c r="A155" s="2"/>
      <c r="B155" s="107">
        <v>20608</v>
      </c>
      <c r="C155" s="239"/>
      <c r="D155" s="239" t="s">
        <v>37</v>
      </c>
      <c r="E155" s="239" t="s">
        <v>200</v>
      </c>
      <c r="F155" s="240" t="s">
        <v>207</v>
      </c>
      <c r="G155" s="114">
        <v>2350</v>
      </c>
      <c r="H155" s="114">
        <v>386</v>
      </c>
      <c r="I155" s="114">
        <v>0</v>
      </c>
      <c r="J155" s="114">
        <v>2350</v>
      </c>
      <c r="K155" s="114">
        <v>2330</v>
      </c>
      <c r="L155" s="241">
        <f t="shared" si="41"/>
        <v>-8.5106382978723527E-3</v>
      </c>
      <c r="M155" s="114">
        <f t="shared" si="10"/>
        <v>382.71489361702129</v>
      </c>
      <c r="N155" s="242">
        <v>0</v>
      </c>
      <c r="O155" s="100"/>
      <c r="P155" s="100"/>
      <c r="Q155" s="100">
        <f t="shared" si="11"/>
        <v>0</v>
      </c>
      <c r="R155" s="243" t="e">
        <f t="shared" si="30"/>
        <v>#DIV/0!</v>
      </c>
      <c r="S155" s="243"/>
      <c r="T155" s="243"/>
      <c r="U155" s="243"/>
      <c r="V155" s="243"/>
      <c r="W155" s="243"/>
      <c r="X155" s="248"/>
      <c r="Y155" s="111"/>
      <c r="Z155" s="112"/>
      <c r="AA155" s="105"/>
      <c r="AB155" s="105"/>
      <c r="AC155" s="105"/>
      <c r="AD155" s="113"/>
      <c r="AE155" s="113"/>
      <c r="AF155" s="113"/>
      <c r="AG155" s="105"/>
      <c r="AH155" s="105"/>
      <c r="AI155" s="105"/>
      <c r="AJ155" s="105"/>
      <c r="AK155" s="105"/>
      <c r="AL155" s="105"/>
      <c r="AM155" s="105"/>
      <c r="AN155" s="71"/>
      <c r="AO155" s="71"/>
      <c r="AP155" s="71"/>
      <c r="AQ155" s="71"/>
    </row>
    <row r="156" spans="1:43" ht="12.75" customHeight="1" outlineLevel="2" x14ac:dyDescent="0.25">
      <c r="A156" s="2"/>
      <c r="B156" s="107">
        <v>20607</v>
      </c>
      <c r="C156" s="239"/>
      <c r="D156" s="239" t="s">
        <v>37</v>
      </c>
      <c r="E156" s="239" t="s">
        <v>200</v>
      </c>
      <c r="F156" s="240" t="s">
        <v>206</v>
      </c>
      <c r="G156" s="114">
        <v>1381</v>
      </c>
      <c r="H156" s="114">
        <v>624</v>
      </c>
      <c r="I156" s="114">
        <v>0</v>
      </c>
      <c r="J156" s="114">
        <v>1381</v>
      </c>
      <c r="K156" s="114">
        <v>1370</v>
      </c>
      <c r="L156" s="241">
        <f t="shared" si="41"/>
        <v>-7.9652425778421465E-3</v>
      </c>
      <c r="M156" s="114">
        <f t="shared" si="10"/>
        <v>619.02968863142655</v>
      </c>
      <c r="N156" s="242">
        <v>0</v>
      </c>
      <c r="O156" s="100"/>
      <c r="P156" s="100"/>
      <c r="Q156" s="100">
        <f t="shared" si="11"/>
        <v>0</v>
      </c>
      <c r="R156" s="243" t="e">
        <f t="shared" si="30"/>
        <v>#DIV/0!</v>
      </c>
      <c r="S156" s="243"/>
      <c r="T156" s="243"/>
      <c r="U156" s="243"/>
      <c r="V156" s="243"/>
      <c r="W156" s="243"/>
      <c r="X156" s="248"/>
      <c r="Y156" s="111"/>
      <c r="Z156" s="112"/>
      <c r="AA156" s="105"/>
      <c r="AB156" s="105"/>
      <c r="AC156" s="105"/>
      <c r="AD156" s="113"/>
      <c r="AE156" s="113"/>
      <c r="AF156" s="113"/>
      <c r="AG156" s="105"/>
      <c r="AH156" s="105"/>
      <c r="AI156" s="105"/>
      <c r="AJ156" s="105"/>
      <c r="AK156" s="105"/>
      <c r="AL156" s="105"/>
      <c r="AM156" s="105"/>
      <c r="AN156" s="71"/>
      <c r="AO156" s="71"/>
      <c r="AP156" s="71"/>
      <c r="AQ156" s="71"/>
    </row>
    <row r="157" spans="1:43" ht="12.75" customHeight="1" outlineLevel="2" x14ac:dyDescent="0.25">
      <c r="A157" s="2"/>
      <c r="B157" s="107">
        <v>20606</v>
      </c>
      <c r="C157" s="239"/>
      <c r="D157" s="239" t="s">
        <v>37</v>
      </c>
      <c r="E157" s="239" t="s">
        <v>200</v>
      </c>
      <c r="F157" s="240" t="s">
        <v>205</v>
      </c>
      <c r="G157" s="114">
        <v>5278</v>
      </c>
      <c r="H157" s="114">
        <v>0</v>
      </c>
      <c r="I157" s="114">
        <v>3633</v>
      </c>
      <c r="J157" s="114">
        <v>8911</v>
      </c>
      <c r="K157" s="114">
        <v>8940</v>
      </c>
      <c r="L157" s="241">
        <f t="shared" si="41"/>
        <v>3.254404668387334E-3</v>
      </c>
      <c r="M157" s="114">
        <f t="shared" si="10"/>
        <v>3621.1767478397487</v>
      </c>
      <c r="N157" s="242">
        <v>0</v>
      </c>
      <c r="O157" s="100"/>
      <c r="P157" s="100"/>
      <c r="Q157" s="100">
        <f t="shared" si="11"/>
        <v>0</v>
      </c>
      <c r="R157" s="243" t="e">
        <f t="shared" si="30"/>
        <v>#DIV/0!</v>
      </c>
      <c r="S157" s="243"/>
      <c r="T157" s="243"/>
      <c r="U157" s="243"/>
      <c r="V157" s="243"/>
      <c r="W157" s="243"/>
      <c r="X157" s="248"/>
      <c r="Y157" s="111"/>
      <c r="Z157" s="112"/>
      <c r="AA157" s="105"/>
      <c r="AB157" s="105"/>
      <c r="AC157" s="105"/>
      <c r="AD157" s="113"/>
      <c r="AE157" s="113"/>
      <c r="AF157" s="113"/>
      <c r="AG157" s="105"/>
      <c r="AH157" s="105"/>
      <c r="AI157" s="105"/>
      <c r="AJ157" s="105"/>
      <c r="AK157" s="105"/>
      <c r="AL157" s="105"/>
      <c r="AM157" s="105"/>
      <c r="AN157" s="71"/>
      <c r="AO157" s="71"/>
      <c r="AP157" s="71"/>
      <c r="AQ157" s="71"/>
    </row>
    <row r="158" spans="1:43" ht="12.75" customHeight="1" outlineLevel="2" x14ac:dyDescent="0.25">
      <c r="A158" s="2"/>
      <c r="B158" s="107">
        <v>20605</v>
      </c>
      <c r="C158" s="239"/>
      <c r="D158" s="239" t="s">
        <v>37</v>
      </c>
      <c r="E158" s="239" t="s">
        <v>200</v>
      </c>
      <c r="F158" s="240" t="s">
        <v>204</v>
      </c>
      <c r="G158" s="114">
        <v>1469</v>
      </c>
      <c r="H158" s="114">
        <v>281</v>
      </c>
      <c r="I158" s="114">
        <v>0</v>
      </c>
      <c r="J158" s="114">
        <v>1469</v>
      </c>
      <c r="K158" s="114">
        <v>1466</v>
      </c>
      <c r="L158" s="241">
        <f t="shared" si="41"/>
        <v>-2.0422055820286111E-3</v>
      </c>
      <c r="M158" s="114">
        <f t="shared" si="10"/>
        <v>280.42614023144995</v>
      </c>
      <c r="N158" s="242">
        <v>0</v>
      </c>
      <c r="O158" s="100"/>
      <c r="P158" s="100"/>
      <c r="Q158" s="100">
        <f t="shared" si="11"/>
        <v>0</v>
      </c>
      <c r="R158" s="243" t="e">
        <f t="shared" si="30"/>
        <v>#DIV/0!</v>
      </c>
      <c r="S158" s="243"/>
      <c r="T158" s="243"/>
      <c r="U158" s="243"/>
      <c r="V158" s="243"/>
      <c r="W158" s="243"/>
      <c r="X158" s="248"/>
      <c r="Y158" s="111"/>
      <c r="Z158" s="112"/>
      <c r="AA158" s="105"/>
      <c r="AB158" s="105"/>
      <c r="AC158" s="105"/>
      <c r="AD158" s="113"/>
      <c r="AE158" s="113"/>
      <c r="AF158" s="113"/>
      <c r="AG158" s="105"/>
      <c r="AH158" s="105"/>
      <c r="AI158" s="105"/>
      <c r="AJ158" s="105"/>
      <c r="AK158" s="105"/>
      <c r="AL158" s="105"/>
      <c r="AM158" s="105"/>
      <c r="AN158" s="71"/>
      <c r="AO158" s="71"/>
      <c r="AP158" s="71"/>
      <c r="AQ158" s="71"/>
    </row>
    <row r="159" spans="1:43" ht="12.75" customHeight="1" outlineLevel="2" x14ac:dyDescent="0.25">
      <c r="A159" s="2"/>
      <c r="B159" s="107">
        <v>20604</v>
      </c>
      <c r="C159" s="239"/>
      <c r="D159" s="239" t="s">
        <v>37</v>
      </c>
      <c r="E159" s="239" t="s">
        <v>200</v>
      </c>
      <c r="F159" s="240" t="s">
        <v>203</v>
      </c>
      <c r="G159" s="114">
        <v>2365</v>
      </c>
      <c r="H159" s="114">
        <v>750</v>
      </c>
      <c r="I159" s="114">
        <v>0</v>
      </c>
      <c r="J159" s="114">
        <v>2365</v>
      </c>
      <c r="K159" s="114">
        <v>2365</v>
      </c>
      <c r="L159" s="241">
        <f t="shared" si="41"/>
        <v>0</v>
      </c>
      <c r="M159" s="114">
        <f t="shared" si="10"/>
        <v>750</v>
      </c>
      <c r="N159" s="242">
        <v>0</v>
      </c>
      <c r="O159" s="100"/>
      <c r="P159" s="100"/>
      <c r="Q159" s="100">
        <f t="shared" si="11"/>
        <v>0</v>
      </c>
      <c r="R159" s="243" t="e">
        <f t="shared" si="30"/>
        <v>#DIV/0!</v>
      </c>
      <c r="S159" s="243"/>
      <c r="T159" s="243"/>
      <c r="U159" s="243"/>
      <c r="V159" s="243"/>
      <c r="W159" s="243"/>
      <c r="X159" s="248"/>
      <c r="Y159" s="111"/>
      <c r="Z159" s="112"/>
      <c r="AA159" s="105"/>
      <c r="AB159" s="105"/>
      <c r="AC159" s="105"/>
      <c r="AD159" s="113"/>
      <c r="AE159" s="113"/>
      <c r="AF159" s="113"/>
      <c r="AG159" s="105"/>
      <c r="AH159" s="105"/>
      <c r="AI159" s="105"/>
      <c r="AJ159" s="105"/>
      <c r="AK159" s="105"/>
      <c r="AL159" s="105"/>
      <c r="AM159" s="105"/>
      <c r="AN159" s="71"/>
      <c r="AO159" s="71"/>
      <c r="AP159" s="71"/>
      <c r="AQ159" s="71"/>
    </row>
    <row r="160" spans="1:43" ht="12.75" customHeight="1" outlineLevel="2" x14ac:dyDescent="0.25">
      <c r="A160" s="2"/>
      <c r="B160" s="107">
        <v>20603</v>
      </c>
      <c r="C160" s="239"/>
      <c r="D160" s="239" t="s">
        <v>37</v>
      </c>
      <c r="E160" s="239" t="s">
        <v>200</v>
      </c>
      <c r="F160" s="240" t="s">
        <v>202</v>
      </c>
      <c r="G160" s="114">
        <v>1431</v>
      </c>
      <c r="H160" s="114">
        <v>713</v>
      </c>
      <c r="I160" s="114">
        <v>0</v>
      </c>
      <c r="J160" s="114">
        <v>1431</v>
      </c>
      <c r="K160" s="114">
        <v>1410</v>
      </c>
      <c r="L160" s="241">
        <f t="shared" si="41"/>
        <v>-1.4675052410901501E-2</v>
      </c>
      <c r="M160" s="114">
        <f t="shared" si="10"/>
        <v>702.53668763102723</v>
      </c>
      <c r="N160" s="242">
        <v>0</v>
      </c>
      <c r="O160" s="100"/>
      <c r="P160" s="100"/>
      <c r="Q160" s="100">
        <f t="shared" si="11"/>
        <v>0</v>
      </c>
      <c r="R160" s="243" t="e">
        <f t="shared" si="30"/>
        <v>#DIV/0!</v>
      </c>
      <c r="S160" s="243"/>
      <c r="T160" s="243"/>
      <c r="U160" s="243"/>
      <c r="V160" s="243"/>
      <c r="W160" s="243"/>
      <c r="X160" s="248"/>
      <c r="Y160" s="111"/>
      <c r="Z160" s="112"/>
      <c r="AA160" s="105"/>
      <c r="AB160" s="105"/>
      <c r="AC160" s="105"/>
      <c r="AD160" s="113"/>
      <c r="AE160" s="113"/>
      <c r="AF160" s="113"/>
      <c r="AG160" s="105"/>
      <c r="AH160" s="105"/>
      <c r="AI160" s="105"/>
      <c r="AJ160" s="105"/>
      <c r="AK160" s="105"/>
      <c r="AL160" s="105"/>
      <c r="AM160" s="105"/>
      <c r="AN160" s="71"/>
      <c r="AO160" s="71"/>
      <c r="AP160" s="71"/>
      <c r="AQ160" s="71"/>
    </row>
    <row r="161" spans="1:43" ht="12.75" customHeight="1" outlineLevel="2" x14ac:dyDescent="0.25">
      <c r="A161" s="2"/>
      <c r="B161" s="107">
        <v>20602</v>
      </c>
      <c r="C161" s="239"/>
      <c r="D161" s="239" t="s">
        <v>37</v>
      </c>
      <c r="E161" s="239" t="s">
        <v>200</v>
      </c>
      <c r="F161" s="240" t="s">
        <v>201</v>
      </c>
      <c r="G161" s="114">
        <v>2461</v>
      </c>
      <c r="H161" s="114">
        <v>954</v>
      </c>
      <c r="I161" s="114">
        <v>0</v>
      </c>
      <c r="J161" s="114">
        <v>2461</v>
      </c>
      <c r="K161" s="114">
        <v>2459</v>
      </c>
      <c r="L161" s="241">
        <f t="shared" si="41"/>
        <v>-8.1267777326288204E-4</v>
      </c>
      <c r="M161" s="114">
        <f t="shared" si="10"/>
        <v>953.2247054043072</v>
      </c>
      <c r="N161" s="242">
        <v>0</v>
      </c>
      <c r="O161" s="100"/>
      <c r="P161" s="100"/>
      <c r="Q161" s="100">
        <f t="shared" si="11"/>
        <v>0</v>
      </c>
      <c r="R161" s="243" t="e">
        <f t="shared" si="30"/>
        <v>#DIV/0!</v>
      </c>
      <c r="S161" s="243"/>
      <c r="T161" s="243"/>
      <c r="U161" s="243"/>
      <c r="V161" s="243"/>
      <c r="W161" s="243"/>
      <c r="X161" s="248"/>
      <c r="Y161" s="111"/>
      <c r="Z161" s="112"/>
      <c r="AA161" s="105"/>
      <c r="AB161" s="105"/>
      <c r="AC161" s="105"/>
      <c r="AD161" s="113"/>
      <c r="AE161" s="113"/>
      <c r="AF161" s="113"/>
      <c r="AG161" s="105"/>
      <c r="AH161" s="105"/>
      <c r="AI161" s="105"/>
      <c r="AJ161" s="105"/>
      <c r="AK161" s="105"/>
      <c r="AL161" s="105"/>
      <c r="AM161" s="105"/>
      <c r="AN161" s="71"/>
      <c r="AO161" s="71"/>
      <c r="AP161" s="71"/>
      <c r="AQ161" s="71"/>
    </row>
    <row r="162" spans="1:43" ht="12.75" customHeight="1" outlineLevel="2" x14ac:dyDescent="0.25">
      <c r="A162" s="2"/>
      <c r="B162" s="107">
        <v>20601</v>
      </c>
      <c r="C162" s="239"/>
      <c r="D162" s="239" t="s">
        <v>37</v>
      </c>
      <c r="E162" s="239" t="s">
        <v>200</v>
      </c>
      <c r="F162" s="240" t="s">
        <v>200</v>
      </c>
      <c r="G162" s="114">
        <v>5011</v>
      </c>
      <c r="H162" s="114">
        <v>0</v>
      </c>
      <c r="I162" s="114">
        <v>9860</v>
      </c>
      <c r="J162" s="114">
        <v>7960</v>
      </c>
      <c r="K162" s="114">
        <v>7968</v>
      </c>
      <c r="L162" s="241">
        <f t="shared" si="41"/>
        <v>1.0050251256281673E-3</v>
      </c>
      <c r="M162" s="114">
        <f t="shared" si="10"/>
        <v>0</v>
      </c>
      <c r="N162" s="242">
        <v>7015</v>
      </c>
      <c r="O162" s="100"/>
      <c r="P162" s="100"/>
      <c r="Q162" s="100">
        <f t="shared" si="11"/>
        <v>0</v>
      </c>
      <c r="R162" s="243" t="e">
        <f t="shared" si="30"/>
        <v>#DIV/0!</v>
      </c>
      <c r="S162" s="243"/>
      <c r="T162" s="243"/>
      <c r="U162" s="243"/>
      <c r="V162" s="243"/>
      <c r="W162" s="243"/>
      <c r="X162" s="248"/>
      <c r="Y162" s="111"/>
      <c r="Z162" s="112"/>
      <c r="AA162" s="105"/>
      <c r="AB162" s="105"/>
      <c r="AC162" s="105"/>
      <c r="AD162" s="113"/>
      <c r="AE162" s="113"/>
      <c r="AF162" s="113"/>
      <c r="AG162" s="105"/>
      <c r="AH162" s="105"/>
      <c r="AI162" s="105"/>
      <c r="AJ162" s="105"/>
      <c r="AK162" s="105"/>
      <c r="AL162" s="105"/>
      <c r="AM162" s="105"/>
      <c r="AN162" s="71"/>
      <c r="AO162" s="71"/>
      <c r="AP162" s="71"/>
      <c r="AQ162" s="71"/>
    </row>
    <row r="163" spans="1:43" ht="12.75" customHeight="1" outlineLevel="2" x14ac:dyDescent="0.25">
      <c r="A163" s="2"/>
      <c r="B163" s="107" t="s">
        <v>2014</v>
      </c>
      <c r="C163" s="239"/>
      <c r="D163" s="239" t="s">
        <v>37</v>
      </c>
      <c r="E163" s="239" t="s">
        <v>200</v>
      </c>
      <c r="F163" s="240" t="s">
        <v>2015</v>
      </c>
      <c r="G163" s="114"/>
      <c r="H163" s="114"/>
      <c r="I163" s="114"/>
      <c r="J163" s="114"/>
      <c r="K163" s="114"/>
      <c r="L163" s="241"/>
      <c r="M163" s="114">
        <f t="shared" si="10"/>
        <v>0</v>
      </c>
      <c r="N163" s="242"/>
      <c r="O163" s="100"/>
      <c r="P163" s="100"/>
      <c r="Q163" s="100">
        <f t="shared" si="11"/>
        <v>0</v>
      </c>
      <c r="R163" s="243" t="e">
        <f t="shared" si="30"/>
        <v>#DIV/0!</v>
      </c>
      <c r="S163" s="243"/>
      <c r="T163" s="243"/>
      <c r="U163" s="243"/>
      <c r="V163" s="243"/>
      <c r="W163" s="243"/>
      <c r="X163" s="248"/>
      <c r="Y163" s="111"/>
      <c r="Z163" s="112"/>
      <c r="AA163" s="105"/>
      <c r="AB163" s="105"/>
      <c r="AC163" s="105"/>
      <c r="AD163" s="113"/>
      <c r="AE163" s="113"/>
      <c r="AF163" s="113"/>
      <c r="AG163" s="105"/>
      <c r="AH163" s="105"/>
      <c r="AI163" s="105"/>
      <c r="AJ163" s="105"/>
      <c r="AK163" s="105"/>
      <c r="AL163" s="105"/>
      <c r="AM163" s="105"/>
      <c r="AN163" s="71"/>
      <c r="AO163" s="71"/>
      <c r="AP163" s="71"/>
      <c r="AQ163" s="71"/>
    </row>
    <row r="164" spans="1:43" ht="12.75" customHeight="1" outlineLevel="1" x14ac:dyDescent="0.25">
      <c r="A164" s="229"/>
      <c r="B164" s="244">
        <v>20700</v>
      </c>
      <c r="C164" s="245"/>
      <c r="D164" s="245" t="s">
        <v>37</v>
      </c>
      <c r="E164" s="245" t="s">
        <v>211</v>
      </c>
      <c r="F164" s="246"/>
      <c r="G164" s="114"/>
      <c r="H164" s="114"/>
      <c r="I164" s="114"/>
      <c r="J164" s="114"/>
      <c r="K164" s="114"/>
      <c r="L164" s="241"/>
      <c r="M164" s="114">
        <f t="shared" si="10"/>
        <v>0</v>
      </c>
      <c r="N164" s="242"/>
      <c r="O164" s="110">
        <f t="shared" ref="O164:P164" si="42">SUM(O165:O168)</f>
        <v>0</v>
      </c>
      <c r="P164" s="110">
        <f t="shared" si="42"/>
        <v>0</v>
      </c>
      <c r="Q164" s="100">
        <f t="shared" si="11"/>
        <v>0</v>
      </c>
      <c r="R164" s="243" t="e">
        <f t="shared" si="30"/>
        <v>#DIV/0!</v>
      </c>
      <c r="S164" s="250"/>
      <c r="T164" s="250"/>
      <c r="U164" s="250"/>
      <c r="V164" s="250"/>
      <c r="W164" s="250"/>
      <c r="X164" s="247"/>
      <c r="Y164" s="111"/>
      <c r="Z164" s="112"/>
      <c r="AA164" s="105"/>
      <c r="AB164" s="105"/>
      <c r="AC164" s="105"/>
      <c r="AD164" s="113"/>
      <c r="AE164" s="113"/>
      <c r="AF164" s="113"/>
      <c r="AG164" s="105"/>
      <c r="AH164" s="105"/>
      <c r="AI164" s="105"/>
      <c r="AJ164" s="105"/>
      <c r="AK164" s="105"/>
      <c r="AL164" s="105"/>
      <c r="AM164" s="105"/>
      <c r="AN164" s="45"/>
      <c r="AO164" s="45"/>
      <c r="AP164" s="45"/>
      <c r="AQ164" s="45"/>
    </row>
    <row r="165" spans="1:43" ht="12.75" customHeight="1" outlineLevel="2" x14ac:dyDescent="0.25">
      <c r="A165" s="2"/>
      <c r="B165" s="107">
        <v>20703</v>
      </c>
      <c r="C165" s="239"/>
      <c r="D165" s="239" t="s">
        <v>37</v>
      </c>
      <c r="E165" s="239" t="s">
        <v>211</v>
      </c>
      <c r="F165" s="240" t="s">
        <v>213</v>
      </c>
      <c r="G165" s="114">
        <v>4088</v>
      </c>
      <c r="H165" s="114">
        <v>520</v>
      </c>
      <c r="I165" s="114">
        <v>0</v>
      </c>
      <c r="J165" s="114">
        <v>4088</v>
      </c>
      <c r="K165" s="114">
        <v>3969</v>
      </c>
      <c r="L165" s="241">
        <f t="shared" ref="L165:L167" si="43">((K165/J165)^(1/($K$12-$J$12))-1)</f>
        <v>-2.910958904109584E-2</v>
      </c>
      <c r="M165" s="114">
        <f t="shared" si="10"/>
        <v>504.86301369863014</v>
      </c>
      <c r="N165" s="242">
        <v>0</v>
      </c>
      <c r="O165" s="100"/>
      <c r="P165" s="100"/>
      <c r="Q165" s="100">
        <f t="shared" si="11"/>
        <v>0</v>
      </c>
      <c r="R165" s="243" t="e">
        <f t="shared" si="30"/>
        <v>#DIV/0!</v>
      </c>
      <c r="S165" s="243"/>
      <c r="T165" s="243"/>
      <c r="U165" s="243"/>
      <c r="V165" s="243"/>
      <c r="W165" s="243"/>
      <c r="X165" s="248"/>
      <c r="Y165" s="111"/>
      <c r="Z165" s="112"/>
      <c r="AA165" s="105"/>
      <c r="AB165" s="105"/>
      <c r="AC165" s="105"/>
      <c r="AD165" s="113"/>
      <c r="AE165" s="113"/>
      <c r="AF165" s="113"/>
      <c r="AG165" s="105"/>
      <c r="AH165" s="105"/>
      <c r="AI165" s="105"/>
      <c r="AJ165" s="105"/>
      <c r="AK165" s="105"/>
      <c r="AL165" s="105"/>
      <c r="AM165" s="105"/>
      <c r="AN165" s="71"/>
      <c r="AO165" s="71"/>
      <c r="AP165" s="71"/>
      <c r="AQ165" s="71"/>
    </row>
    <row r="166" spans="1:43" ht="12.75" customHeight="1" outlineLevel="2" x14ac:dyDescent="0.25">
      <c r="A166" s="2"/>
      <c r="B166" s="107">
        <v>20702</v>
      </c>
      <c r="C166" s="239"/>
      <c r="D166" s="239" t="s">
        <v>37</v>
      </c>
      <c r="E166" s="239" t="s">
        <v>211</v>
      </c>
      <c r="F166" s="240" t="s">
        <v>141</v>
      </c>
      <c r="G166" s="114">
        <v>3065</v>
      </c>
      <c r="H166" s="114">
        <v>726</v>
      </c>
      <c r="I166" s="114">
        <v>0</v>
      </c>
      <c r="J166" s="114">
        <v>3065</v>
      </c>
      <c r="K166" s="114">
        <v>2980</v>
      </c>
      <c r="L166" s="241">
        <f t="shared" si="43"/>
        <v>-2.7732463295269127E-2</v>
      </c>
      <c r="M166" s="114">
        <f t="shared" si="10"/>
        <v>705.86623164763466</v>
      </c>
      <c r="N166" s="242">
        <v>0</v>
      </c>
      <c r="O166" s="100"/>
      <c r="P166" s="100"/>
      <c r="Q166" s="100">
        <f t="shared" si="11"/>
        <v>0</v>
      </c>
      <c r="R166" s="243" t="e">
        <f t="shared" si="30"/>
        <v>#DIV/0!</v>
      </c>
      <c r="S166" s="243"/>
      <c r="T166" s="243"/>
      <c r="U166" s="243"/>
      <c r="V166" s="243"/>
      <c r="W166" s="243"/>
      <c r="X166" s="248"/>
      <c r="Y166" s="111"/>
      <c r="Z166" s="112"/>
      <c r="AA166" s="105"/>
      <c r="AB166" s="105"/>
      <c r="AC166" s="105"/>
      <c r="AD166" s="113"/>
      <c r="AE166" s="113"/>
      <c r="AF166" s="113"/>
      <c r="AG166" s="105"/>
      <c r="AH166" s="105"/>
      <c r="AI166" s="105"/>
      <c r="AJ166" s="105"/>
      <c r="AK166" s="105"/>
      <c r="AL166" s="105"/>
      <c r="AM166" s="105"/>
      <c r="AN166" s="71"/>
      <c r="AO166" s="71"/>
      <c r="AP166" s="71"/>
      <c r="AQ166" s="71"/>
    </row>
    <row r="167" spans="1:43" ht="12.75" customHeight="1" outlineLevel="2" x14ac:dyDescent="0.25">
      <c r="A167" s="2"/>
      <c r="B167" s="107">
        <v>20701</v>
      </c>
      <c r="C167" s="239"/>
      <c r="D167" s="239" t="s">
        <v>37</v>
      </c>
      <c r="E167" s="239" t="s">
        <v>211</v>
      </c>
      <c r="F167" s="240" t="s">
        <v>212</v>
      </c>
      <c r="G167" s="114">
        <v>6536</v>
      </c>
      <c r="H167" s="114">
        <v>0</v>
      </c>
      <c r="I167" s="114">
        <v>2978</v>
      </c>
      <c r="J167" s="114">
        <v>7513</v>
      </c>
      <c r="K167" s="114">
        <v>7053</v>
      </c>
      <c r="L167" s="241">
        <f t="shared" si="43"/>
        <v>-6.1227206175961668E-2</v>
      </c>
      <c r="M167" s="114">
        <f t="shared" si="10"/>
        <v>0</v>
      </c>
      <c r="N167" s="242">
        <v>2201</v>
      </c>
      <c r="O167" s="100"/>
      <c r="P167" s="100"/>
      <c r="Q167" s="100">
        <f t="shared" si="11"/>
        <v>0</v>
      </c>
      <c r="R167" s="243" t="e">
        <f t="shared" si="30"/>
        <v>#DIV/0!</v>
      </c>
      <c r="S167" s="243"/>
      <c r="T167" s="243"/>
      <c r="U167" s="243"/>
      <c r="V167" s="243"/>
      <c r="W167" s="243"/>
      <c r="X167" s="248"/>
      <c r="Y167" s="111"/>
      <c r="Z167" s="112"/>
      <c r="AA167" s="105"/>
      <c r="AB167" s="105"/>
      <c r="AC167" s="105"/>
      <c r="AD167" s="113"/>
      <c r="AE167" s="113"/>
      <c r="AF167" s="113"/>
      <c r="AG167" s="105"/>
      <c r="AH167" s="105"/>
      <c r="AI167" s="105"/>
      <c r="AJ167" s="105"/>
      <c r="AK167" s="105"/>
      <c r="AL167" s="105"/>
      <c r="AM167" s="105"/>
      <c r="AN167" s="71"/>
      <c r="AO167" s="71"/>
      <c r="AP167" s="71"/>
      <c r="AQ167" s="71"/>
    </row>
    <row r="168" spans="1:43" ht="12.75" customHeight="1" outlineLevel="2" x14ac:dyDescent="0.25">
      <c r="A168" s="2"/>
      <c r="B168" s="107" t="s">
        <v>2016</v>
      </c>
      <c r="C168" s="239"/>
      <c r="D168" s="239" t="s">
        <v>37</v>
      </c>
      <c r="E168" s="239" t="s">
        <v>211</v>
      </c>
      <c r="F168" s="240" t="s">
        <v>2017</v>
      </c>
      <c r="G168" s="114"/>
      <c r="H168" s="114"/>
      <c r="I168" s="114"/>
      <c r="J168" s="114"/>
      <c r="K168" s="114"/>
      <c r="L168" s="241"/>
      <c r="M168" s="114">
        <f t="shared" si="10"/>
        <v>0</v>
      </c>
      <c r="N168" s="242"/>
      <c r="O168" s="100"/>
      <c r="P168" s="100"/>
      <c r="Q168" s="100">
        <f t="shared" si="11"/>
        <v>0</v>
      </c>
      <c r="R168" s="243" t="e">
        <f t="shared" si="30"/>
        <v>#DIV/0!</v>
      </c>
      <c r="S168" s="243"/>
      <c r="T168" s="243"/>
      <c r="U168" s="243"/>
      <c r="V168" s="243"/>
      <c r="W168" s="243"/>
      <c r="X168" s="248"/>
      <c r="Y168" s="111"/>
      <c r="Z168" s="112"/>
      <c r="AA168" s="105"/>
      <c r="AB168" s="105"/>
      <c r="AC168" s="105"/>
      <c r="AD168" s="113"/>
      <c r="AE168" s="113"/>
      <c r="AF168" s="113"/>
      <c r="AG168" s="105"/>
      <c r="AH168" s="105"/>
      <c r="AI168" s="105"/>
      <c r="AJ168" s="105"/>
      <c r="AK168" s="105"/>
      <c r="AL168" s="105"/>
      <c r="AM168" s="105"/>
      <c r="AN168" s="71"/>
      <c r="AO168" s="71"/>
      <c r="AP168" s="71"/>
      <c r="AQ168" s="71"/>
    </row>
    <row r="169" spans="1:43" ht="12.75" customHeight="1" outlineLevel="1" x14ac:dyDescent="0.25">
      <c r="A169" s="229"/>
      <c r="B169" s="244">
        <v>20800</v>
      </c>
      <c r="C169" s="245"/>
      <c r="D169" s="245" t="s">
        <v>37</v>
      </c>
      <c r="E169" s="245" t="s">
        <v>214</v>
      </c>
      <c r="F169" s="246"/>
      <c r="G169" s="114"/>
      <c r="H169" s="114"/>
      <c r="I169" s="114"/>
      <c r="J169" s="114"/>
      <c r="K169" s="114"/>
      <c r="L169" s="241"/>
      <c r="M169" s="114">
        <f t="shared" si="10"/>
        <v>0</v>
      </c>
      <c r="N169" s="242"/>
      <c r="O169" s="110">
        <f t="shared" ref="O169:P169" si="44">SUM(O170:O174)</f>
        <v>0</v>
      </c>
      <c r="P169" s="110">
        <f t="shared" si="44"/>
        <v>0</v>
      </c>
      <c r="Q169" s="100">
        <f t="shared" si="11"/>
        <v>0</v>
      </c>
      <c r="R169" s="243" t="e">
        <f t="shared" si="30"/>
        <v>#DIV/0!</v>
      </c>
      <c r="S169" s="250"/>
      <c r="T169" s="250"/>
      <c r="U169" s="250"/>
      <c r="V169" s="250"/>
      <c r="W169" s="250"/>
      <c r="X169" s="247"/>
      <c r="Y169" s="111"/>
      <c r="Z169" s="112"/>
      <c r="AA169" s="105"/>
      <c r="AB169" s="105"/>
      <c r="AC169" s="105"/>
      <c r="AD169" s="113"/>
      <c r="AE169" s="113"/>
      <c r="AF169" s="113"/>
      <c r="AG169" s="105"/>
      <c r="AH169" s="105"/>
      <c r="AI169" s="105"/>
      <c r="AJ169" s="105"/>
      <c r="AK169" s="105"/>
      <c r="AL169" s="105"/>
      <c r="AM169" s="105"/>
      <c r="AN169" s="45"/>
      <c r="AO169" s="45"/>
      <c r="AP169" s="45"/>
      <c r="AQ169" s="45"/>
    </row>
    <row r="170" spans="1:43" ht="12.75" customHeight="1" outlineLevel="2" x14ac:dyDescent="0.25">
      <c r="A170" s="2"/>
      <c r="B170" s="107">
        <v>20804</v>
      </c>
      <c r="C170" s="239"/>
      <c r="D170" s="239" t="s">
        <v>37</v>
      </c>
      <c r="E170" s="239" t="s">
        <v>214</v>
      </c>
      <c r="F170" s="240" t="s">
        <v>217</v>
      </c>
      <c r="G170" s="114">
        <v>4996</v>
      </c>
      <c r="H170" s="114">
        <v>0</v>
      </c>
      <c r="I170" s="114">
        <v>3271</v>
      </c>
      <c r="J170" s="114">
        <v>5851</v>
      </c>
      <c r="K170" s="114">
        <v>5681</v>
      </c>
      <c r="L170" s="241">
        <f t="shared" ref="L170:L173" si="45">((K170/J170)^(1/($K$12-$J$12))-1)</f>
        <v>-2.9054862416680871E-2</v>
      </c>
      <c r="M170" s="114">
        <f t="shared" si="10"/>
        <v>0</v>
      </c>
      <c r="N170" s="242">
        <v>2658</v>
      </c>
      <c r="O170" s="100"/>
      <c r="P170" s="100"/>
      <c r="Q170" s="100">
        <f t="shared" si="11"/>
        <v>0</v>
      </c>
      <c r="R170" s="243" t="e">
        <f t="shared" si="30"/>
        <v>#DIV/0!</v>
      </c>
      <c r="S170" s="243"/>
      <c r="T170" s="243"/>
      <c r="U170" s="243"/>
      <c r="V170" s="243"/>
      <c r="W170" s="243"/>
      <c r="X170" s="248"/>
      <c r="Y170" s="111"/>
      <c r="Z170" s="112"/>
      <c r="AA170" s="105"/>
      <c r="AB170" s="105"/>
      <c r="AC170" s="105"/>
      <c r="AD170" s="113"/>
      <c r="AE170" s="113"/>
      <c r="AF170" s="113"/>
      <c r="AG170" s="105"/>
      <c r="AH170" s="105"/>
      <c r="AI170" s="105"/>
      <c r="AJ170" s="105"/>
      <c r="AK170" s="105"/>
      <c r="AL170" s="105"/>
      <c r="AM170" s="105"/>
      <c r="AN170" s="71"/>
      <c r="AO170" s="71"/>
      <c r="AP170" s="71"/>
      <c r="AQ170" s="71"/>
    </row>
    <row r="171" spans="1:43" ht="12.75" customHeight="1" outlineLevel="2" x14ac:dyDescent="0.25">
      <c r="A171" s="2"/>
      <c r="B171" s="107">
        <v>20803</v>
      </c>
      <c r="C171" s="239"/>
      <c r="D171" s="239" t="s">
        <v>37</v>
      </c>
      <c r="E171" s="239" t="s">
        <v>214</v>
      </c>
      <c r="F171" s="240" t="s">
        <v>216</v>
      </c>
      <c r="G171" s="114">
        <v>2067</v>
      </c>
      <c r="H171" s="114">
        <v>434</v>
      </c>
      <c r="I171" s="114">
        <v>0</v>
      </c>
      <c r="J171" s="114">
        <v>2067</v>
      </c>
      <c r="K171" s="114">
        <v>2071</v>
      </c>
      <c r="L171" s="241">
        <f t="shared" si="45"/>
        <v>1.9351717464926033E-3</v>
      </c>
      <c r="M171" s="114">
        <f t="shared" si="10"/>
        <v>434.8398645379778</v>
      </c>
      <c r="N171" s="242">
        <v>0</v>
      </c>
      <c r="O171" s="100"/>
      <c r="P171" s="100"/>
      <c r="Q171" s="100">
        <f t="shared" si="11"/>
        <v>0</v>
      </c>
      <c r="R171" s="243" t="e">
        <f t="shared" si="30"/>
        <v>#DIV/0!</v>
      </c>
      <c r="S171" s="243"/>
      <c r="T171" s="243"/>
      <c r="U171" s="243"/>
      <c r="V171" s="243"/>
      <c r="W171" s="243"/>
      <c r="X171" s="248"/>
      <c r="Y171" s="111"/>
      <c r="Z171" s="112"/>
      <c r="AA171" s="105"/>
      <c r="AB171" s="105"/>
      <c r="AC171" s="105"/>
      <c r="AD171" s="113"/>
      <c r="AE171" s="113"/>
      <c r="AF171" s="113"/>
      <c r="AG171" s="105"/>
      <c r="AH171" s="105"/>
      <c r="AI171" s="105"/>
      <c r="AJ171" s="105"/>
      <c r="AK171" s="105"/>
      <c r="AL171" s="105"/>
      <c r="AM171" s="105"/>
      <c r="AN171" s="71"/>
      <c r="AO171" s="71"/>
      <c r="AP171" s="71"/>
      <c r="AQ171" s="71"/>
    </row>
    <row r="172" spans="1:43" ht="12.75" customHeight="1" outlineLevel="2" x14ac:dyDescent="0.25">
      <c r="A172" s="2"/>
      <c r="B172" s="107">
        <v>20802</v>
      </c>
      <c r="C172" s="239"/>
      <c r="D172" s="239" t="s">
        <v>37</v>
      </c>
      <c r="E172" s="239" t="s">
        <v>214</v>
      </c>
      <c r="F172" s="240" t="s">
        <v>215</v>
      </c>
      <c r="G172" s="114">
        <v>2168</v>
      </c>
      <c r="H172" s="114">
        <v>0</v>
      </c>
      <c r="I172" s="114">
        <v>2653</v>
      </c>
      <c r="J172" s="114">
        <v>4821</v>
      </c>
      <c r="K172" s="114">
        <v>4909</v>
      </c>
      <c r="L172" s="241">
        <f t="shared" si="45"/>
        <v>1.8253474382908141E-2</v>
      </c>
      <c r="M172" s="114">
        <f t="shared" si="10"/>
        <v>2604.5735324621446</v>
      </c>
      <c r="N172" s="242">
        <v>0</v>
      </c>
      <c r="O172" s="100"/>
      <c r="P172" s="100"/>
      <c r="Q172" s="100">
        <f t="shared" si="11"/>
        <v>0</v>
      </c>
      <c r="R172" s="243" t="e">
        <f t="shared" si="30"/>
        <v>#DIV/0!</v>
      </c>
      <c r="S172" s="243"/>
      <c r="T172" s="243"/>
      <c r="U172" s="243"/>
      <c r="V172" s="243"/>
      <c r="W172" s="243"/>
      <c r="X172" s="248"/>
      <c r="Y172" s="111"/>
      <c r="Z172" s="112"/>
      <c r="AA172" s="105"/>
      <c r="AB172" s="105"/>
      <c r="AC172" s="105"/>
      <c r="AD172" s="113"/>
      <c r="AE172" s="113"/>
      <c r="AF172" s="113"/>
      <c r="AG172" s="105"/>
      <c r="AH172" s="105"/>
      <c r="AI172" s="105"/>
      <c r="AJ172" s="105"/>
      <c r="AK172" s="105"/>
      <c r="AL172" s="105"/>
      <c r="AM172" s="105"/>
      <c r="AN172" s="71"/>
      <c r="AO172" s="71"/>
      <c r="AP172" s="71"/>
      <c r="AQ172" s="71"/>
    </row>
    <row r="173" spans="1:43" ht="12.75" customHeight="1" outlineLevel="2" x14ac:dyDescent="0.25">
      <c r="A173" s="2"/>
      <c r="B173" s="107">
        <v>20801</v>
      </c>
      <c r="C173" s="239"/>
      <c r="D173" s="239" t="s">
        <v>37</v>
      </c>
      <c r="E173" s="239" t="s">
        <v>214</v>
      </c>
      <c r="F173" s="240" t="s">
        <v>214</v>
      </c>
      <c r="G173" s="114">
        <v>2824</v>
      </c>
      <c r="H173" s="114">
        <v>0</v>
      </c>
      <c r="I173" s="114">
        <v>32052</v>
      </c>
      <c r="J173" s="114">
        <v>4084</v>
      </c>
      <c r="K173" s="114">
        <v>4099</v>
      </c>
      <c r="L173" s="241">
        <f t="shared" si="45"/>
        <v>3.6728697355534745E-3</v>
      </c>
      <c r="M173" s="114">
        <f t="shared" si="10"/>
        <v>0</v>
      </c>
      <c r="N173" s="242">
        <v>31406</v>
      </c>
      <c r="O173" s="100"/>
      <c r="P173" s="100"/>
      <c r="Q173" s="100">
        <f t="shared" si="11"/>
        <v>0</v>
      </c>
      <c r="R173" s="243" t="e">
        <f t="shared" si="30"/>
        <v>#DIV/0!</v>
      </c>
      <c r="S173" s="243"/>
      <c r="T173" s="243"/>
      <c r="U173" s="243"/>
      <c r="V173" s="243"/>
      <c r="W173" s="243"/>
      <c r="X173" s="248"/>
      <c r="Y173" s="111"/>
      <c r="Z173" s="112"/>
      <c r="AA173" s="105"/>
      <c r="AB173" s="105"/>
      <c r="AC173" s="105"/>
      <c r="AD173" s="113"/>
      <c r="AE173" s="113"/>
      <c r="AF173" s="113"/>
      <c r="AG173" s="105"/>
      <c r="AH173" s="105"/>
      <c r="AI173" s="105"/>
      <c r="AJ173" s="105"/>
      <c r="AK173" s="105"/>
      <c r="AL173" s="105"/>
      <c r="AM173" s="105"/>
      <c r="AN173" s="71"/>
      <c r="AO173" s="71"/>
      <c r="AP173" s="71"/>
      <c r="AQ173" s="71"/>
    </row>
    <row r="174" spans="1:43" ht="12.75" customHeight="1" outlineLevel="2" x14ac:dyDescent="0.25">
      <c r="A174" s="2"/>
      <c r="B174" s="107" t="s">
        <v>2018</v>
      </c>
      <c r="C174" s="239"/>
      <c r="D174" s="239" t="s">
        <v>37</v>
      </c>
      <c r="E174" s="239" t="s">
        <v>214</v>
      </c>
      <c r="F174" s="240" t="s">
        <v>2019</v>
      </c>
      <c r="G174" s="114"/>
      <c r="H174" s="114"/>
      <c r="I174" s="114"/>
      <c r="J174" s="114"/>
      <c r="K174" s="114"/>
      <c r="L174" s="241"/>
      <c r="M174" s="114">
        <f t="shared" si="10"/>
        <v>0</v>
      </c>
      <c r="N174" s="242"/>
      <c r="O174" s="100"/>
      <c r="P174" s="100"/>
      <c r="Q174" s="100">
        <f t="shared" si="11"/>
        <v>0</v>
      </c>
      <c r="R174" s="243" t="e">
        <f t="shared" si="30"/>
        <v>#DIV/0!</v>
      </c>
      <c r="S174" s="243"/>
      <c r="T174" s="243"/>
      <c r="U174" s="243"/>
      <c r="V174" s="243"/>
      <c r="W174" s="243"/>
      <c r="X174" s="248"/>
      <c r="Y174" s="111"/>
      <c r="Z174" s="112"/>
      <c r="AA174" s="105"/>
      <c r="AB174" s="105"/>
      <c r="AC174" s="105"/>
      <c r="AD174" s="113"/>
      <c r="AE174" s="113"/>
      <c r="AF174" s="113"/>
      <c r="AG174" s="105"/>
      <c r="AH174" s="105"/>
      <c r="AI174" s="105"/>
      <c r="AJ174" s="105"/>
      <c r="AK174" s="105"/>
      <c r="AL174" s="105"/>
      <c r="AM174" s="105"/>
      <c r="AN174" s="71"/>
      <c r="AO174" s="71"/>
      <c r="AP174" s="71"/>
      <c r="AQ174" s="71"/>
    </row>
    <row r="175" spans="1:43" ht="12.75" customHeight="1" outlineLevel="1" x14ac:dyDescent="0.25">
      <c r="A175" s="229"/>
      <c r="B175" s="244">
        <v>20900</v>
      </c>
      <c r="C175" s="245"/>
      <c r="D175" s="245" t="s">
        <v>37</v>
      </c>
      <c r="E175" s="245" t="s">
        <v>218</v>
      </c>
      <c r="F175" s="246"/>
      <c r="G175" s="114"/>
      <c r="H175" s="114"/>
      <c r="I175" s="114"/>
      <c r="J175" s="114"/>
      <c r="K175" s="114"/>
      <c r="L175" s="241"/>
      <c r="M175" s="114">
        <f t="shared" si="10"/>
        <v>0</v>
      </c>
      <c r="N175" s="242"/>
      <c r="O175" s="110">
        <f t="shared" ref="O175:P175" si="46">SUM(O176:O183)</f>
        <v>0</v>
      </c>
      <c r="P175" s="110">
        <f t="shared" si="46"/>
        <v>0</v>
      </c>
      <c r="Q175" s="100">
        <f t="shared" si="11"/>
        <v>0</v>
      </c>
      <c r="R175" s="243" t="e">
        <f t="shared" si="30"/>
        <v>#DIV/0!</v>
      </c>
      <c r="S175" s="250"/>
      <c r="T175" s="250"/>
      <c r="U175" s="250"/>
      <c r="V175" s="250"/>
      <c r="W175" s="250"/>
      <c r="X175" s="247"/>
      <c r="Y175" s="111"/>
      <c r="Z175" s="112"/>
      <c r="AA175" s="105"/>
      <c r="AB175" s="105"/>
      <c r="AC175" s="105"/>
      <c r="AD175" s="113"/>
      <c r="AE175" s="113"/>
      <c r="AF175" s="113"/>
      <c r="AG175" s="105"/>
      <c r="AH175" s="105"/>
      <c r="AI175" s="105"/>
      <c r="AJ175" s="105"/>
      <c r="AK175" s="105"/>
      <c r="AL175" s="105"/>
      <c r="AM175" s="105"/>
      <c r="AN175" s="45"/>
      <c r="AO175" s="45"/>
      <c r="AP175" s="45"/>
      <c r="AQ175" s="45"/>
    </row>
    <row r="176" spans="1:43" ht="12.75" customHeight="1" outlineLevel="2" x14ac:dyDescent="0.25">
      <c r="A176" s="2"/>
      <c r="B176" s="107">
        <v>20907</v>
      </c>
      <c r="C176" s="239"/>
      <c r="D176" s="239" t="s">
        <v>37</v>
      </c>
      <c r="E176" s="239" t="s">
        <v>218</v>
      </c>
      <c r="F176" s="240" t="s">
        <v>224</v>
      </c>
      <c r="G176" s="114">
        <v>663</v>
      </c>
      <c r="H176" s="114">
        <v>623</v>
      </c>
      <c r="I176" s="114">
        <v>0</v>
      </c>
      <c r="J176" s="114">
        <v>663</v>
      </c>
      <c r="K176" s="114">
        <v>653</v>
      </c>
      <c r="L176" s="241">
        <f t="shared" ref="L176:L182" si="47">((K176/J176)^(1/($K$12-$J$12))-1)</f>
        <v>-1.5082956259426794E-2</v>
      </c>
      <c r="M176" s="114">
        <f t="shared" si="10"/>
        <v>613.60331825037713</v>
      </c>
      <c r="N176" s="242">
        <v>0</v>
      </c>
      <c r="O176" s="100"/>
      <c r="P176" s="100"/>
      <c r="Q176" s="100">
        <f t="shared" si="11"/>
        <v>0</v>
      </c>
      <c r="R176" s="243" t="e">
        <f t="shared" si="30"/>
        <v>#DIV/0!</v>
      </c>
      <c r="S176" s="243"/>
      <c r="T176" s="243"/>
      <c r="U176" s="243"/>
      <c r="V176" s="243"/>
      <c r="W176" s="243"/>
      <c r="X176" s="248"/>
      <c r="Y176" s="111"/>
      <c r="Z176" s="112"/>
      <c r="AA176" s="105"/>
      <c r="AB176" s="105"/>
      <c r="AC176" s="105"/>
      <c r="AD176" s="113"/>
      <c r="AE176" s="113"/>
      <c r="AF176" s="113"/>
      <c r="AG176" s="105"/>
      <c r="AH176" s="105"/>
      <c r="AI176" s="105"/>
      <c r="AJ176" s="105"/>
      <c r="AK176" s="105"/>
      <c r="AL176" s="105"/>
      <c r="AM176" s="105"/>
      <c r="AN176" s="71"/>
      <c r="AO176" s="71"/>
      <c r="AP176" s="71"/>
      <c r="AQ176" s="71"/>
    </row>
    <row r="177" spans="1:43" ht="12.75" customHeight="1" outlineLevel="2" x14ac:dyDescent="0.25">
      <c r="A177" s="2"/>
      <c r="B177" s="107">
        <v>20906</v>
      </c>
      <c r="C177" s="239"/>
      <c r="D177" s="239" t="s">
        <v>37</v>
      </c>
      <c r="E177" s="239" t="s">
        <v>218</v>
      </c>
      <c r="F177" s="240" t="s">
        <v>223</v>
      </c>
      <c r="G177" s="114">
        <v>634</v>
      </c>
      <c r="H177" s="114">
        <v>243</v>
      </c>
      <c r="I177" s="114">
        <v>0</v>
      </c>
      <c r="J177" s="114">
        <v>634</v>
      </c>
      <c r="K177" s="114">
        <v>623</v>
      </c>
      <c r="L177" s="241">
        <f t="shared" si="47"/>
        <v>-1.7350157728706628E-2</v>
      </c>
      <c r="M177" s="114">
        <f t="shared" si="10"/>
        <v>238.7839116719243</v>
      </c>
      <c r="N177" s="242">
        <v>0</v>
      </c>
      <c r="O177" s="100"/>
      <c r="P177" s="100"/>
      <c r="Q177" s="100">
        <f t="shared" si="11"/>
        <v>0</v>
      </c>
      <c r="R177" s="243" t="e">
        <f t="shared" si="30"/>
        <v>#DIV/0!</v>
      </c>
      <c r="S177" s="243"/>
      <c r="T177" s="243"/>
      <c r="U177" s="243"/>
      <c r="V177" s="243"/>
      <c r="W177" s="243"/>
      <c r="X177" s="248"/>
      <c r="Y177" s="111"/>
      <c r="Z177" s="112"/>
      <c r="AA177" s="105"/>
      <c r="AB177" s="105"/>
      <c r="AC177" s="105"/>
      <c r="AD177" s="113"/>
      <c r="AE177" s="113"/>
      <c r="AF177" s="113"/>
      <c r="AG177" s="105"/>
      <c r="AH177" s="105"/>
      <c r="AI177" s="105"/>
      <c r="AJ177" s="105"/>
      <c r="AK177" s="105"/>
      <c r="AL177" s="105"/>
      <c r="AM177" s="105"/>
      <c r="AN177" s="71"/>
      <c r="AO177" s="71"/>
      <c r="AP177" s="71"/>
      <c r="AQ177" s="71"/>
    </row>
    <row r="178" spans="1:43" ht="12.75" customHeight="1" outlineLevel="2" x14ac:dyDescent="0.25">
      <c r="A178" s="2"/>
      <c r="B178" s="107">
        <v>20905</v>
      </c>
      <c r="C178" s="239"/>
      <c r="D178" s="239" t="s">
        <v>37</v>
      </c>
      <c r="E178" s="239" t="s">
        <v>218</v>
      </c>
      <c r="F178" s="240" t="s">
        <v>222</v>
      </c>
      <c r="G178" s="114">
        <v>955</v>
      </c>
      <c r="H178" s="114">
        <v>712</v>
      </c>
      <c r="I178" s="114">
        <v>0</v>
      </c>
      <c r="J178" s="114">
        <v>955</v>
      </c>
      <c r="K178" s="114">
        <v>936</v>
      </c>
      <c r="L178" s="241">
        <f t="shared" si="47"/>
        <v>-1.9895287958115238E-2</v>
      </c>
      <c r="M178" s="114">
        <f t="shared" si="10"/>
        <v>697.83455497382192</v>
      </c>
      <c r="N178" s="242">
        <v>0</v>
      </c>
      <c r="O178" s="100"/>
      <c r="P178" s="100"/>
      <c r="Q178" s="100">
        <f t="shared" si="11"/>
        <v>0</v>
      </c>
      <c r="R178" s="243" t="e">
        <f t="shared" si="30"/>
        <v>#DIV/0!</v>
      </c>
      <c r="S178" s="243"/>
      <c r="T178" s="243"/>
      <c r="U178" s="243"/>
      <c r="V178" s="243"/>
      <c r="W178" s="243"/>
      <c r="X178" s="248"/>
      <c r="Y178" s="111"/>
      <c r="Z178" s="112"/>
      <c r="AA178" s="105"/>
      <c r="AB178" s="105"/>
      <c r="AC178" s="105"/>
      <c r="AD178" s="113"/>
      <c r="AE178" s="113"/>
      <c r="AF178" s="113"/>
      <c r="AG178" s="105"/>
      <c r="AH178" s="105"/>
      <c r="AI178" s="105"/>
      <c r="AJ178" s="105"/>
      <c r="AK178" s="105"/>
      <c r="AL178" s="105"/>
      <c r="AM178" s="105"/>
      <c r="AN178" s="71"/>
      <c r="AO178" s="71"/>
      <c r="AP178" s="71"/>
      <c r="AQ178" s="71"/>
    </row>
    <row r="179" spans="1:43" ht="12.75" customHeight="1" outlineLevel="2" x14ac:dyDescent="0.25">
      <c r="A179" s="2"/>
      <c r="B179" s="107">
        <v>20904</v>
      </c>
      <c r="C179" s="239"/>
      <c r="D179" s="239" t="s">
        <v>37</v>
      </c>
      <c r="E179" s="239" t="s">
        <v>218</v>
      </c>
      <c r="F179" s="240" t="s">
        <v>221</v>
      </c>
      <c r="G179" s="114">
        <v>2640</v>
      </c>
      <c r="H179" s="114">
        <v>371</v>
      </c>
      <c r="I179" s="114">
        <v>0</v>
      </c>
      <c r="J179" s="114">
        <v>2640</v>
      </c>
      <c r="K179" s="114">
        <v>2625</v>
      </c>
      <c r="L179" s="241">
        <f t="shared" si="47"/>
        <v>-5.6818181818182323E-3</v>
      </c>
      <c r="M179" s="114">
        <f t="shared" si="10"/>
        <v>368.89204545454544</v>
      </c>
      <c r="N179" s="242">
        <v>0</v>
      </c>
      <c r="O179" s="100"/>
      <c r="P179" s="100"/>
      <c r="Q179" s="100">
        <f t="shared" si="11"/>
        <v>0</v>
      </c>
      <c r="R179" s="243" t="e">
        <f t="shared" si="30"/>
        <v>#DIV/0!</v>
      </c>
      <c r="S179" s="243"/>
      <c r="T179" s="243"/>
      <c r="U179" s="243"/>
      <c r="V179" s="243"/>
      <c r="W179" s="243"/>
      <c r="X179" s="248"/>
      <c r="Y179" s="111"/>
      <c r="Z179" s="112"/>
      <c r="AA179" s="105"/>
      <c r="AB179" s="105"/>
      <c r="AC179" s="105"/>
      <c r="AD179" s="113"/>
      <c r="AE179" s="113"/>
      <c r="AF179" s="113"/>
      <c r="AG179" s="105"/>
      <c r="AH179" s="105"/>
      <c r="AI179" s="105"/>
      <c r="AJ179" s="105"/>
      <c r="AK179" s="105"/>
      <c r="AL179" s="105"/>
      <c r="AM179" s="105"/>
      <c r="AN179" s="71"/>
      <c r="AO179" s="71"/>
      <c r="AP179" s="71"/>
      <c r="AQ179" s="71"/>
    </row>
    <row r="180" spans="1:43" ht="12.75" customHeight="1" outlineLevel="2" x14ac:dyDescent="0.25">
      <c r="A180" s="2"/>
      <c r="B180" s="107">
        <v>20903</v>
      </c>
      <c r="C180" s="239"/>
      <c r="D180" s="239" t="s">
        <v>37</v>
      </c>
      <c r="E180" s="239" t="s">
        <v>218</v>
      </c>
      <c r="F180" s="240" t="s">
        <v>220</v>
      </c>
      <c r="G180" s="114">
        <v>445</v>
      </c>
      <c r="H180" s="114">
        <v>129</v>
      </c>
      <c r="I180" s="114">
        <v>0</v>
      </c>
      <c r="J180" s="114">
        <v>445</v>
      </c>
      <c r="K180" s="114">
        <v>440</v>
      </c>
      <c r="L180" s="241">
        <f t="shared" si="47"/>
        <v>-1.1235955056179803E-2</v>
      </c>
      <c r="M180" s="114">
        <f t="shared" si="10"/>
        <v>127.55056179775281</v>
      </c>
      <c r="N180" s="242">
        <v>0</v>
      </c>
      <c r="O180" s="100"/>
      <c r="P180" s="100"/>
      <c r="Q180" s="100">
        <f t="shared" si="11"/>
        <v>0</v>
      </c>
      <c r="R180" s="243" t="e">
        <f t="shared" si="30"/>
        <v>#DIV/0!</v>
      </c>
      <c r="S180" s="243"/>
      <c r="T180" s="243"/>
      <c r="U180" s="243"/>
      <c r="V180" s="243"/>
      <c r="W180" s="243"/>
      <c r="X180" s="248"/>
      <c r="Y180" s="111"/>
      <c r="Z180" s="112"/>
      <c r="AA180" s="105"/>
      <c r="AB180" s="105"/>
      <c r="AC180" s="105"/>
      <c r="AD180" s="113"/>
      <c r="AE180" s="113"/>
      <c r="AF180" s="113"/>
      <c r="AG180" s="105"/>
      <c r="AH180" s="105"/>
      <c r="AI180" s="105"/>
      <c r="AJ180" s="105"/>
      <c r="AK180" s="105"/>
      <c r="AL180" s="105"/>
      <c r="AM180" s="105"/>
      <c r="AN180" s="71"/>
      <c r="AO180" s="71"/>
      <c r="AP180" s="71"/>
      <c r="AQ180" s="71"/>
    </row>
    <row r="181" spans="1:43" ht="12.75" customHeight="1" outlineLevel="2" x14ac:dyDescent="0.25">
      <c r="A181" s="2"/>
      <c r="B181" s="107">
        <v>20902</v>
      </c>
      <c r="C181" s="239"/>
      <c r="D181" s="239" t="s">
        <v>37</v>
      </c>
      <c r="E181" s="239" t="s">
        <v>218</v>
      </c>
      <c r="F181" s="240" t="s">
        <v>219</v>
      </c>
      <c r="G181" s="114">
        <v>379</v>
      </c>
      <c r="H181" s="114">
        <v>206</v>
      </c>
      <c r="I181" s="114">
        <v>0</v>
      </c>
      <c r="J181" s="114">
        <v>379</v>
      </c>
      <c r="K181" s="114">
        <v>363</v>
      </c>
      <c r="L181" s="241">
        <f t="shared" si="47"/>
        <v>-4.2216358839050172E-2</v>
      </c>
      <c r="M181" s="114">
        <f t="shared" si="10"/>
        <v>197.30343007915567</v>
      </c>
      <c r="N181" s="242">
        <v>0</v>
      </c>
      <c r="O181" s="100"/>
      <c r="P181" s="100"/>
      <c r="Q181" s="100">
        <f t="shared" si="11"/>
        <v>0</v>
      </c>
      <c r="R181" s="243" t="e">
        <f t="shared" si="30"/>
        <v>#DIV/0!</v>
      </c>
      <c r="S181" s="243"/>
      <c r="T181" s="243"/>
      <c r="U181" s="243"/>
      <c r="V181" s="243"/>
      <c r="W181" s="243"/>
      <c r="X181" s="248"/>
      <c r="Y181" s="111"/>
      <c r="Z181" s="112"/>
      <c r="AA181" s="105"/>
      <c r="AB181" s="105"/>
      <c r="AC181" s="105"/>
      <c r="AD181" s="113"/>
      <c r="AE181" s="113"/>
      <c r="AF181" s="113"/>
      <c r="AG181" s="105"/>
      <c r="AH181" s="105"/>
      <c r="AI181" s="105"/>
      <c r="AJ181" s="105"/>
      <c r="AK181" s="105"/>
      <c r="AL181" s="105"/>
      <c r="AM181" s="105"/>
      <c r="AN181" s="71"/>
      <c r="AO181" s="71"/>
      <c r="AP181" s="71"/>
      <c r="AQ181" s="71"/>
    </row>
    <row r="182" spans="1:43" ht="12.75" customHeight="1" outlineLevel="2" x14ac:dyDescent="0.25">
      <c r="A182" s="2"/>
      <c r="B182" s="107">
        <v>20901</v>
      </c>
      <c r="C182" s="239"/>
      <c r="D182" s="239" t="s">
        <v>37</v>
      </c>
      <c r="E182" s="239" t="s">
        <v>218</v>
      </c>
      <c r="F182" s="240" t="s">
        <v>218</v>
      </c>
      <c r="G182" s="114">
        <v>1525</v>
      </c>
      <c r="H182" s="114">
        <v>1117</v>
      </c>
      <c r="I182" s="114">
        <v>0</v>
      </c>
      <c r="J182" s="114">
        <v>1525</v>
      </c>
      <c r="K182" s="114">
        <v>1496</v>
      </c>
      <c r="L182" s="241">
        <f t="shared" si="47"/>
        <v>-1.9016393442622959E-2</v>
      </c>
      <c r="M182" s="114">
        <f t="shared" si="10"/>
        <v>1095.7586885245901</v>
      </c>
      <c r="N182" s="242">
        <v>0</v>
      </c>
      <c r="O182" s="100"/>
      <c r="P182" s="100"/>
      <c r="Q182" s="100">
        <f t="shared" si="11"/>
        <v>0</v>
      </c>
      <c r="R182" s="243" t="e">
        <f t="shared" si="30"/>
        <v>#DIV/0!</v>
      </c>
      <c r="S182" s="243"/>
      <c r="T182" s="243"/>
      <c r="U182" s="243"/>
      <c r="V182" s="243"/>
      <c r="W182" s="243"/>
      <c r="X182" s="248"/>
      <c r="Y182" s="111"/>
      <c r="Z182" s="112"/>
      <c r="AA182" s="105"/>
      <c r="AB182" s="105"/>
      <c r="AC182" s="105"/>
      <c r="AD182" s="113"/>
      <c r="AE182" s="113"/>
      <c r="AF182" s="113"/>
      <c r="AG182" s="105"/>
      <c r="AH182" s="105"/>
      <c r="AI182" s="105"/>
      <c r="AJ182" s="105"/>
      <c r="AK182" s="105"/>
      <c r="AL182" s="105"/>
      <c r="AM182" s="105"/>
      <c r="AN182" s="71"/>
      <c r="AO182" s="71"/>
      <c r="AP182" s="71"/>
      <c r="AQ182" s="71"/>
    </row>
    <row r="183" spans="1:43" ht="12.75" customHeight="1" outlineLevel="2" x14ac:dyDescent="0.25">
      <c r="A183" s="2"/>
      <c r="B183" s="107" t="s">
        <v>2020</v>
      </c>
      <c r="C183" s="239"/>
      <c r="D183" s="239" t="s">
        <v>37</v>
      </c>
      <c r="E183" s="239" t="s">
        <v>218</v>
      </c>
      <c r="F183" s="240" t="s">
        <v>2021</v>
      </c>
      <c r="G183" s="114"/>
      <c r="H183" s="114"/>
      <c r="I183" s="114"/>
      <c r="J183" s="114"/>
      <c r="K183" s="114"/>
      <c r="L183" s="241"/>
      <c r="M183" s="114">
        <f t="shared" si="10"/>
        <v>0</v>
      </c>
      <c r="N183" s="242"/>
      <c r="O183" s="100"/>
      <c r="P183" s="100"/>
      <c r="Q183" s="100">
        <f t="shared" si="11"/>
        <v>0</v>
      </c>
      <c r="R183" s="243" t="e">
        <f t="shared" si="30"/>
        <v>#DIV/0!</v>
      </c>
      <c r="S183" s="243"/>
      <c r="T183" s="243"/>
      <c r="U183" s="243"/>
      <c r="V183" s="243"/>
      <c r="W183" s="243"/>
      <c r="X183" s="248"/>
      <c r="Y183" s="111"/>
      <c r="Z183" s="112"/>
      <c r="AA183" s="105"/>
      <c r="AB183" s="105"/>
      <c r="AC183" s="105"/>
      <c r="AD183" s="113"/>
      <c r="AE183" s="113"/>
      <c r="AF183" s="113"/>
      <c r="AG183" s="105"/>
      <c r="AH183" s="105"/>
      <c r="AI183" s="105"/>
      <c r="AJ183" s="105"/>
      <c r="AK183" s="105"/>
      <c r="AL183" s="105"/>
      <c r="AM183" s="105"/>
      <c r="AN183" s="71"/>
      <c r="AO183" s="71"/>
      <c r="AP183" s="71"/>
      <c r="AQ183" s="71"/>
    </row>
    <row r="184" spans="1:43" ht="12.75" customHeight="1" outlineLevel="1" x14ac:dyDescent="0.25">
      <c r="A184" s="229"/>
      <c r="B184" s="244">
        <v>20100</v>
      </c>
      <c r="C184" s="245"/>
      <c r="D184" s="245" t="s">
        <v>37</v>
      </c>
      <c r="E184" s="245" t="s">
        <v>161</v>
      </c>
      <c r="F184" s="246"/>
      <c r="G184" s="114"/>
      <c r="H184" s="114"/>
      <c r="I184" s="114"/>
      <c r="J184" s="114"/>
      <c r="K184" s="114"/>
      <c r="L184" s="241"/>
      <c r="M184" s="114">
        <f t="shared" si="10"/>
        <v>0</v>
      </c>
      <c r="N184" s="242"/>
      <c r="O184" s="110">
        <f t="shared" ref="O184:P184" si="48">SUM(O185:O197)</f>
        <v>0</v>
      </c>
      <c r="P184" s="110">
        <f t="shared" si="48"/>
        <v>0</v>
      </c>
      <c r="Q184" s="100">
        <f t="shared" si="11"/>
        <v>0</v>
      </c>
      <c r="R184" s="243" t="e">
        <f t="shared" si="30"/>
        <v>#DIV/0!</v>
      </c>
      <c r="S184" s="250"/>
      <c r="T184" s="250"/>
      <c r="U184" s="250"/>
      <c r="V184" s="250"/>
      <c r="W184" s="250"/>
      <c r="X184" s="247"/>
      <c r="Y184" s="111"/>
      <c r="Z184" s="112"/>
      <c r="AA184" s="105"/>
      <c r="AB184" s="105"/>
      <c r="AC184" s="105"/>
      <c r="AD184" s="113"/>
      <c r="AE184" s="113"/>
      <c r="AF184" s="113"/>
      <c r="AG184" s="105"/>
      <c r="AH184" s="105"/>
      <c r="AI184" s="105"/>
      <c r="AJ184" s="105"/>
      <c r="AK184" s="105"/>
      <c r="AL184" s="105"/>
      <c r="AM184" s="105"/>
      <c r="AN184" s="45"/>
      <c r="AO184" s="45"/>
      <c r="AP184" s="45"/>
      <c r="AQ184" s="45"/>
    </row>
    <row r="185" spans="1:43" ht="12.75" customHeight="1" outlineLevel="2" x14ac:dyDescent="0.25">
      <c r="A185" s="2"/>
      <c r="B185" s="107">
        <v>20112</v>
      </c>
      <c r="C185" s="239"/>
      <c r="D185" s="239" t="s">
        <v>37</v>
      </c>
      <c r="E185" s="239" t="s">
        <v>161</v>
      </c>
      <c r="F185" s="240" t="s">
        <v>170</v>
      </c>
      <c r="G185" s="114">
        <v>6286</v>
      </c>
      <c r="H185" s="114">
        <v>1367</v>
      </c>
      <c r="I185" s="114">
        <v>0</v>
      </c>
      <c r="J185" s="114">
        <v>6286</v>
      </c>
      <c r="K185" s="114">
        <v>6376</v>
      </c>
      <c r="L185" s="241">
        <f t="shared" ref="L185:L196" si="49">((K185/J185)^(1/($K$12-$J$12))-1)</f>
        <v>1.4317531021317276E-2</v>
      </c>
      <c r="M185" s="114">
        <f t="shared" si="10"/>
        <v>1386.5720649061407</v>
      </c>
      <c r="N185" s="242">
        <v>0</v>
      </c>
      <c r="O185" s="100"/>
      <c r="P185" s="100"/>
      <c r="Q185" s="100">
        <f t="shared" si="11"/>
        <v>0</v>
      </c>
      <c r="R185" s="243" t="e">
        <f t="shared" si="30"/>
        <v>#DIV/0!</v>
      </c>
      <c r="S185" s="243"/>
      <c r="T185" s="243"/>
      <c r="U185" s="243"/>
      <c r="V185" s="243"/>
      <c r="W185" s="243"/>
      <c r="X185" s="248"/>
      <c r="Y185" s="111"/>
      <c r="Z185" s="112"/>
      <c r="AA185" s="105"/>
      <c r="AB185" s="105"/>
      <c r="AC185" s="105"/>
      <c r="AD185" s="113"/>
      <c r="AE185" s="113"/>
      <c r="AF185" s="113"/>
      <c r="AG185" s="105"/>
      <c r="AH185" s="105"/>
      <c r="AI185" s="105"/>
      <c r="AJ185" s="105"/>
      <c r="AK185" s="105"/>
      <c r="AL185" s="105"/>
      <c r="AM185" s="105"/>
      <c r="AN185" s="71"/>
      <c r="AO185" s="71"/>
      <c r="AP185" s="71"/>
      <c r="AQ185" s="71"/>
    </row>
    <row r="186" spans="1:43" ht="12.75" customHeight="1" outlineLevel="2" x14ac:dyDescent="0.25">
      <c r="A186" s="2"/>
      <c r="B186" s="107">
        <v>20111</v>
      </c>
      <c r="C186" s="239"/>
      <c r="D186" s="239" t="s">
        <v>37</v>
      </c>
      <c r="E186" s="239" t="s">
        <v>161</v>
      </c>
      <c r="F186" s="240" t="s">
        <v>169</v>
      </c>
      <c r="G186" s="114">
        <v>3130</v>
      </c>
      <c r="H186" s="114">
        <v>540</v>
      </c>
      <c r="I186" s="114">
        <v>0</v>
      </c>
      <c r="J186" s="114">
        <v>3130</v>
      </c>
      <c r="K186" s="114">
        <v>3065</v>
      </c>
      <c r="L186" s="241">
        <f t="shared" si="49"/>
        <v>-2.0766773162939289E-2</v>
      </c>
      <c r="M186" s="114">
        <f t="shared" si="10"/>
        <v>528.78594249201274</v>
      </c>
      <c r="N186" s="242">
        <v>0</v>
      </c>
      <c r="O186" s="100"/>
      <c r="P186" s="100"/>
      <c r="Q186" s="100">
        <f t="shared" si="11"/>
        <v>0</v>
      </c>
      <c r="R186" s="243" t="e">
        <f t="shared" si="30"/>
        <v>#DIV/0!</v>
      </c>
      <c r="S186" s="243"/>
      <c r="T186" s="243"/>
      <c r="U186" s="243"/>
      <c r="V186" s="243"/>
      <c r="W186" s="243"/>
      <c r="X186" s="248"/>
      <c r="Y186" s="111"/>
      <c r="Z186" s="112"/>
      <c r="AA186" s="105"/>
      <c r="AB186" s="105"/>
      <c r="AC186" s="105"/>
      <c r="AD186" s="113"/>
      <c r="AE186" s="113"/>
      <c r="AF186" s="113"/>
      <c r="AG186" s="105"/>
      <c r="AH186" s="105"/>
      <c r="AI186" s="105"/>
      <c r="AJ186" s="105"/>
      <c r="AK186" s="105"/>
      <c r="AL186" s="105"/>
      <c r="AM186" s="105"/>
      <c r="AN186" s="71"/>
      <c r="AO186" s="71"/>
      <c r="AP186" s="71"/>
      <c r="AQ186" s="71"/>
    </row>
    <row r="187" spans="1:43" ht="12.75" customHeight="1" outlineLevel="2" x14ac:dyDescent="0.25">
      <c r="A187" s="2"/>
      <c r="B187" s="107">
        <v>20110</v>
      </c>
      <c r="C187" s="239"/>
      <c r="D187" s="239" t="s">
        <v>37</v>
      </c>
      <c r="E187" s="239" t="s">
        <v>161</v>
      </c>
      <c r="F187" s="240" t="s">
        <v>168</v>
      </c>
      <c r="G187" s="114">
        <v>4414</v>
      </c>
      <c r="H187" s="114">
        <v>1262</v>
      </c>
      <c r="I187" s="114">
        <v>0</v>
      </c>
      <c r="J187" s="114">
        <v>4414</v>
      </c>
      <c r="K187" s="114">
        <v>4419</v>
      </c>
      <c r="L187" s="241">
        <f t="shared" si="49"/>
        <v>1.1327594019030496E-3</v>
      </c>
      <c r="M187" s="114">
        <f t="shared" si="10"/>
        <v>1263.4295423652015</v>
      </c>
      <c r="N187" s="242">
        <v>0</v>
      </c>
      <c r="O187" s="100"/>
      <c r="P187" s="100"/>
      <c r="Q187" s="100">
        <f t="shared" si="11"/>
        <v>0</v>
      </c>
      <c r="R187" s="243" t="e">
        <f t="shared" si="30"/>
        <v>#DIV/0!</v>
      </c>
      <c r="S187" s="243"/>
      <c r="T187" s="243"/>
      <c r="U187" s="243"/>
      <c r="V187" s="243"/>
      <c r="W187" s="243"/>
      <c r="X187" s="248"/>
      <c r="Y187" s="111"/>
      <c r="Z187" s="112"/>
      <c r="AA187" s="105"/>
      <c r="AB187" s="105"/>
      <c r="AC187" s="105"/>
      <c r="AD187" s="113"/>
      <c r="AE187" s="113"/>
      <c r="AF187" s="113"/>
      <c r="AG187" s="105"/>
      <c r="AH187" s="105"/>
      <c r="AI187" s="105"/>
      <c r="AJ187" s="105"/>
      <c r="AK187" s="105"/>
      <c r="AL187" s="105"/>
      <c r="AM187" s="105"/>
      <c r="AN187" s="71"/>
      <c r="AO187" s="71"/>
      <c r="AP187" s="71"/>
      <c r="AQ187" s="71"/>
    </row>
    <row r="188" spans="1:43" ht="12.75" customHeight="1" outlineLevel="2" x14ac:dyDescent="0.25">
      <c r="A188" s="2"/>
      <c r="B188" s="107">
        <v>20109</v>
      </c>
      <c r="C188" s="239"/>
      <c r="D188" s="239" t="s">
        <v>37</v>
      </c>
      <c r="E188" s="239" t="s">
        <v>161</v>
      </c>
      <c r="F188" s="240" t="s">
        <v>2022</v>
      </c>
      <c r="G188" s="114">
        <v>956</v>
      </c>
      <c r="H188" s="114">
        <v>332</v>
      </c>
      <c r="I188" s="114">
        <v>0</v>
      </c>
      <c r="J188" s="114">
        <v>956</v>
      </c>
      <c r="K188" s="114">
        <v>921</v>
      </c>
      <c r="L188" s="241">
        <f t="shared" si="49"/>
        <v>-3.661087866108792E-2</v>
      </c>
      <c r="M188" s="114">
        <f t="shared" si="10"/>
        <v>319.84518828451883</v>
      </c>
      <c r="N188" s="242">
        <v>0</v>
      </c>
      <c r="O188" s="100"/>
      <c r="P188" s="100"/>
      <c r="Q188" s="100">
        <f t="shared" si="11"/>
        <v>0</v>
      </c>
      <c r="R188" s="243" t="e">
        <f t="shared" si="30"/>
        <v>#DIV/0!</v>
      </c>
      <c r="S188" s="243"/>
      <c r="T188" s="243"/>
      <c r="U188" s="243"/>
      <c r="V188" s="243"/>
      <c r="W188" s="243"/>
      <c r="X188" s="248"/>
      <c r="Y188" s="111"/>
      <c r="Z188" s="112"/>
      <c r="AA188" s="105"/>
      <c r="AB188" s="105"/>
      <c r="AC188" s="105"/>
      <c r="AD188" s="113"/>
      <c r="AE188" s="113"/>
      <c r="AF188" s="113"/>
      <c r="AG188" s="105"/>
      <c r="AH188" s="105"/>
      <c r="AI188" s="105"/>
      <c r="AJ188" s="105"/>
      <c r="AK188" s="105"/>
      <c r="AL188" s="105"/>
      <c r="AM188" s="105"/>
      <c r="AN188" s="71"/>
      <c r="AO188" s="71"/>
      <c r="AP188" s="71"/>
      <c r="AQ188" s="71"/>
    </row>
    <row r="189" spans="1:43" ht="12.75" customHeight="1" outlineLevel="2" x14ac:dyDescent="0.25">
      <c r="A189" s="2"/>
      <c r="B189" s="107">
        <v>20108</v>
      </c>
      <c r="C189" s="239"/>
      <c r="D189" s="239" t="s">
        <v>37</v>
      </c>
      <c r="E189" s="239" t="s">
        <v>161</v>
      </c>
      <c r="F189" s="240" t="s">
        <v>88</v>
      </c>
      <c r="G189" s="114">
        <v>2351</v>
      </c>
      <c r="H189" s="114">
        <v>214</v>
      </c>
      <c r="I189" s="114">
        <v>0</v>
      </c>
      <c r="J189" s="114">
        <v>2351</v>
      </c>
      <c r="K189" s="114">
        <v>2328</v>
      </c>
      <c r="L189" s="241">
        <f t="shared" si="49"/>
        <v>-9.7830710336027638E-3</v>
      </c>
      <c r="M189" s="114">
        <f t="shared" si="10"/>
        <v>211.90642279880902</v>
      </c>
      <c r="N189" s="242">
        <v>0</v>
      </c>
      <c r="O189" s="100"/>
      <c r="P189" s="100"/>
      <c r="Q189" s="100">
        <f t="shared" si="11"/>
        <v>0</v>
      </c>
      <c r="R189" s="243" t="e">
        <f t="shared" si="30"/>
        <v>#DIV/0!</v>
      </c>
      <c r="S189" s="243"/>
      <c r="T189" s="243"/>
      <c r="U189" s="243"/>
      <c r="V189" s="243"/>
      <c r="W189" s="243"/>
      <c r="X189" s="248"/>
      <c r="Y189" s="111"/>
      <c r="Z189" s="112"/>
      <c r="AA189" s="105"/>
      <c r="AB189" s="105"/>
      <c r="AC189" s="105"/>
      <c r="AD189" s="113"/>
      <c r="AE189" s="113"/>
      <c r="AF189" s="113"/>
      <c r="AG189" s="105"/>
      <c r="AH189" s="105"/>
      <c r="AI189" s="105"/>
      <c r="AJ189" s="105"/>
      <c r="AK189" s="105"/>
      <c r="AL189" s="105"/>
      <c r="AM189" s="105"/>
      <c r="AN189" s="71"/>
      <c r="AO189" s="71"/>
      <c r="AP189" s="71"/>
      <c r="AQ189" s="71"/>
    </row>
    <row r="190" spans="1:43" ht="12.75" customHeight="1" outlineLevel="2" x14ac:dyDescent="0.25">
      <c r="A190" s="2"/>
      <c r="B190" s="107">
        <v>20107</v>
      </c>
      <c r="C190" s="239"/>
      <c r="D190" s="239" t="s">
        <v>37</v>
      </c>
      <c r="E190" s="239" t="s">
        <v>161</v>
      </c>
      <c r="F190" s="240" t="s">
        <v>48</v>
      </c>
      <c r="G190" s="114">
        <v>1046</v>
      </c>
      <c r="H190" s="114">
        <v>264</v>
      </c>
      <c r="I190" s="114">
        <v>0</v>
      </c>
      <c r="J190" s="114">
        <v>1046</v>
      </c>
      <c r="K190" s="114">
        <v>1023</v>
      </c>
      <c r="L190" s="241">
        <f t="shared" si="49"/>
        <v>-2.1988527724665419E-2</v>
      </c>
      <c r="M190" s="114">
        <f t="shared" si="10"/>
        <v>258.19502868068832</v>
      </c>
      <c r="N190" s="242">
        <v>0</v>
      </c>
      <c r="O190" s="100"/>
      <c r="P190" s="100"/>
      <c r="Q190" s="100">
        <f t="shared" si="11"/>
        <v>0</v>
      </c>
      <c r="R190" s="243" t="e">
        <f t="shared" si="30"/>
        <v>#DIV/0!</v>
      </c>
      <c r="S190" s="243"/>
      <c r="T190" s="243"/>
      <c r="U190" s="243"/>
      <c r="V190" s="243"/>
      <c r="W190" s="243"/>
      <c r="X190" s="248"/>
      <c r="Y190" s="111"/>
      <c r="Z190" s="112"/>
      <c r="AA190" s="105"/>
      <c r="AB190" s="105"/>
      <c r="AC190" s="105"/>
      <c r="AD190" s="113"/>
      <c r="AE190" s="113"/>
      <c r="AF190" s="113"/>
      <c r="AG190" s="105"/>
      <c r="AH190" s="105"/>
      <c r="AI190" s="105"/>
      <c r="AJ190" s="105"/>
      <c r="AK190" s="105"/>
      <c r="AL190" s="105"/>
      <c r="AM190" s="105"/>
      <c r="AN190" s="71"/>
      <c r="AO190" s="71"/>
      <c r="AP190" s="71"/>
      <c r="AQ190" s="71"/>
    </row>
    <row r="191" spans="1:43" ht="12.75" customHeight="1" outlineLevel="2" x14ac:dyDescent="0.25">
      <c r="A191" s="2"/>
      <c r="B191" s="107">
        <v>20106</v>
      </c>
      <c r="C191" s="239"/>
      <c r="D191" s="239" t="s">
        <v>37</v>
      </c>
      <c r="E191" s="239" t="s">
        <v>161</v>
      </c>
      <c r="F191" s="240" t="s">
        <v>166</v>
      </c>
      <c r="G191" s="114">
        <v>1983</v>
      </c>
      <c r="H191" s="114">
        <v>0</v>
      </c>
      <c r="I191" s="114">
        <v>2546</v>
      </c>
      <c r="J191" s="114">
        <v>4529</v>
      </c>
      <c r="K191" s="114">
        <v>4561</v>
      </c>
      <c r="L191" s="241">
        <f t="shared" si="49"/>
        <v>7.0655773901524555E-3</v>
      </c>
      <c r="M191" s="114">
        <f t="shared" si="10"/>
        <v>2528.0110399646719</v>
      </c>
      <c r="N191" s="242">
        <v>0</v>
      </c>
      <c r="O191" s="100"/>
      <c r="P191" s="100"/>
      <c r="Q191" s="100">
        <f t="shared" si="11"/>
        <v>0</v>
      </c>
      <c r="R191" s="243" t="e">
        <f t="shared" si="30"/>
        <v>#DIV/0!</v>
      </c>
      <c r="S191" s="243"/>
      <c r="T191" s="243"/>
      <c r="U191" s="243"/>
      <c r="V191" s="243"/>
      <c r="W191" s="243"/>
      <c r="X191" s="248"/>
      <c r="Y191" s="111"/>
      <c r="Z191" s="112"/>
      <c r="AA191" s="105"/>
      <c r="AB191" s="105"/>
      <c r="AC191" s="105"/>
      <c r="AD191" s="113"/>
      <c r="AE191" s="113"/>
      <c r="AF191" s="113"/>
      <c r="AG191" s="105"/>
      <c r="AH191" s="105"/>
      <c r="AI191" s="105"/>
      <c r="AJ191" s="105"/>
      <c r="AK191" s="105"/>
      <c r="AL191" s="105"/>
      <c r="AM191" s="105"/>
      <c r="AN191" s="71"/>
      <c r="AO191" s="71"/>
      <c r="AP191" s="71"/>
      <c r="AQ191" s="71"/>
    </row>
    <row r="192" spans="1:43" ht="12.75" customHeight="1" outlineLevel="2" x14ac:dyDescent="0.25">
      <c r="A192" s="2"/>
      <c r="B192" s="107">
        <v>20105</v>
      </c>
      <c r="C192" s="239"/>
      <c r="D192" s="239" t="s">
        <v>37</v>
      </c>
      <c r="E192" s="239" t="s">
        <v>161</v>
      </c>
      <c r="F192" s="240" t="s">
        <v>165</v>
      </c>
      <c r="G192" s="114">
        <v>11463</v>
      </c>
      <c r="H192" s="114">
        <v>0</v>
      </c>
      <c r="I192" s="114">
        <v>63612</v>
      </c>
      <c r="J192" s="114">
        <v>13350</v>
      </c>
      <c r="K192" s="114">
        <v>13164</v>
      </c>
      <c r="L192" s="241">
        <f t="shared" si="49"/>
        <v>-1.3932584269662929E-2</v>
      </c>
      <c r="M192" s="114">
        <f t="shared" si="10"/>
        <v>0</v>
      </c>
      <c r="N192" s="242">
        <v>63178</v>
      </c>
      <c r="O192" s="100"/>
      <c r="P192" s="100"/>
      <c r="Q192" s="100">
        <f t="shared" si="11"/>
        <v>0</v>
      </c>
      <c r="R192" s="243" t="e">
        <f t="shared" si="30"/>
        <v>#DIV/0!</v>
      </c>
      <c r="S192" s="243"/>
      <c r="T192" s="243"/>
      <c r="U192" s="243"/>
      <c r="V192" s="243"/>
      <c r="W192" s="243"/>
      <c r="X192" s="248"/>
      <c r="Y192" s="111"/>
      <c r="Z192" s="112"/>
      <c r="AA192" s="105"/>
      <c r="AB192" s="105"/>
      <c r="AC192" s="105"/>
      <c r="AD192" s="113"/>
      <c r="AE192" s="113"/>
      <c r="AF192" s="113"/>
      <c r="AG192" s="105"/>
      <c r="AH192" s="105"/>
      <c r="AI192" s="105"/>
      <c r="AJ192" s="105"/>
      <c r="AK192" s="105"/>
      <c r="AL192" s="105"/>
      <c r="AM192" s="105"/>
      <c r="AN192" s="71"/>
      <c r="AO192" s="71"/>
      <c r="AP192" s="71"/>
      <c r="AQ192" s="71"/>
    </row>
    <row r="193" spans="1:43" ht="12.75" customHeight="1" outlineLevel="2" x14ac:dyDescent="0.25">
      <c r="A193" s="2"/>
      <c r="B193" s="107">
        <v>20104</v>
      </c>
      <c r="C193" s="239"/>
      <c r="D193" s="239" t="s">
        <v>37</v>
      </c>
      <c r="E193" s="239" t="s">
        <v>161</v>
      </c>
      <c r="F193" s="240" t="s">
        <v>164</v>
      </c>
      <c r="G193" s="114">
        <v>1584</v>
      </c>
      <c r="H193" s="114">
        <v>289</v>
      </c>
      <c r="I193" s="114">
        <v>0</v>
      </c>
      <c r="J193" s="114">
        <v>1584</v>
      </c>
      <c r="K193" s="114">
        <v>1492</v>
      </c>
      <c r="L193" s="241">
        <f t="shared" si="49"/>
        <v>-5.8080808080808066E-2</v>
      </c>
      <c r="M193" s="114">
        <f t="shared" si="10"/>
        <v>272.21464646464648</v>
      </c>
      <c r="N193" s="242">
        <v>0</v>
      </c>
      <c r="O193" s="100"/>
      <c r="P193" s="100"/>
      <c r="Q193" s="100">
        <f t="shared" si="11"/>
        <v>0</v>
      </c>
      <c r="R193" s="243" t="e">
        <f t="shared" si="30"/>
        <v>#DIV/0!</v>
      </c>
      <c r="S193" s="243"/>
      <c r="T193" s="243"/>
      <c r="U193" s="243"/>
      <c r="V193" s="243"/>
      <c r="W193" s="243"/>
      <c r="X193" s="248"/>
      <c r="Y193" s="111"/>
      <c r="Z193" s="112"/>
      <c r="AA193" s="105"/>
      <c r="AB193" s="105"/>
      <c r="AC193" s="105"/>
      <c r="AD193" s="113"/>
      <c r="AE193" s="113"/>
      <c r="AF193" s="113"/>
      <c r="AG193" s="105"/>
      <c r="AH193" s="105"/>
      <c r="AI193" s="105"/>
      <c r="AJ193" s="105"/>
      <c r="AK193" s="105"/>
      <c r="AL193" s="105"/>
      <c r="AM193" s="105"/>
      <c r="AN193" s="71"/>
      <c r="AO193" s="71"/>
      <c r="AP193" s="71"/>
      <c r="AQ193" s="71"/>
    </row>
    <row r="194" spans="1:43" ht="12.75" customHeight="1" outlineLevel="2" x14ac:dyDescent="0.25">
      <c r="A194" s="2"/>
      <c r="B194" s="107">
        <v>20103</v>
      </c>
      <c r="C194" s="239"/>
      <c r="D194" s="239" t="s">
        <v>37</v>
      </c>
      <c r="E194" s="239" t="s">
        <v>161</v>
      </c>
      <c r="F194" s="240" t="s">
        <v>163</v>
      </c>
      <c r="G194" s="114">
        <v>272</v>
      </c>
      <c r="H194" s="114">
        <v>112</v>
      </c>
      <c r="I194" s="114">
        <v>0</v>
      </c>
      <c r="J194" s="114">
        <v>272</v>
      </c>
      <c r="K194" s="114">
        <v>249</v>
      </c>
      <c r="L194" s="241">
        <f t="shared" si="49"/>
        <v>-8.4558823529411797E-2</v>
      </c>
      <c r="M194" s="114">
        <f t="shared" si="10"/>
        <v>102.52941176470588</v>
      </c>
      <c r="N194" s="242">
        <v>0</v>
      </c>
      <c r="O194" s="100"/>
      <c r="P194" s="100"/>
      <c r="Q194" s="100">
        <f t="shared" si="11"/>
        <v>0</v>
      </c>
      <c r="R194" s="243" t="e">
        <f t="shared" si="30"/>
        <v>#DIV/0!</v>
      </c>
      <c r="S194" s="243"/>
      <c r="T194" s="243"/>
      <c r="U194" s="243"/>
      <c r="V194" s="243"/>
      <c r="W194" s="243"/>
      <c r="X194" s="248"/>
      <c r="Y194" s="111"/>
      <c r="Z194" s="112"/>
      <c r="AA194" s="105"/>
      <c r="AB194" s="105"/>
      <c r="AC194" s="105"/>
      <c r="AD194" s="113"/>
      <c r="AE194" s="113"/>
      <c r="AF194" s="113"/>
      <c r="AG194" s="105"/>
      <c r="AH194" s="105"/>
      <c r="AI194" s="105"/>
      <c r="AJ194" s="105"/>
      <c r="AK194" s="105"/>
      <c r="AL194" s="105"/>
      <c r="AM194" s="105"/>
      <c r="AN194" s="71"/>
      <c r="AO194" s="71"/>
      <c r="AP194" s="71"/>
      <c r="AQ194" s="71"/>
    </row>
    <row r="195" spans="1:43" ht="12.75" customHeight="1" outlineLevel="2" x14ac:dyDescent="0.25">
      <c r="A195" s="2"/>
      <c r="B195" s="107">
        <v>20102</v>
      </c>
      <c r="C195" s="239"/>
      <c r="D195" s="239" t="s">
        <v>37</v>
      </c>
      <c r="E195" s="239" t="s">
        <v>161</v>
      </c>
      <c r="F195" s="240" t="s">
        <v>162</v>
      </c>
      <c r="G195" s="114">
        <v>1611</v>
      </c>
      <c r="H195" s="114">
        <v>429</v>
      </c>
      <c r="I195" s="114">
        <v>0</v>
      </c>
      <c r="J195" s="114">
        <v>1611</v>
      </c>
      <c r="K195" s="114">
        <v>1570</v>
      </c>
      <c r="L195" s="241">
        <f t="shared" si="49"/>
        <v>-2.5450031036623244E-2</v>
      </c>
      <c r="M195" s="114">
        <f t="shared" si="10"/>
        <v>418.08193668528861</v>
      </c>
      <c r="N195" s="242">
        <v>0</v>
      </c>
      <c r="O195" s="100"/>
      <c r="P195" s="100"/>
      <c r="Q195" s="100">
        <f t="shared" si="11"/>
        <v>0</v>
      </c>
      <c r="R195" s="243" t="e">
        <f t="shared" si="30"/>
        <v>#DIV/0!</v>
      </c>
      <c r="S195" s="243"/>
      <c r="T195" s="243"/>
      <c r="U195" s="243"/>
      <c r="V195" s="243"/>
      <c r="W195" s="243"/>
      <c r="X195" s="248"/>
      <c r="Y195" s="111"/>
      <c r="Z195" s="112"/>
      <c r="AA195" s="105"/>
      <c r="AB195" s="105"/>
      <c r="AC195" s="105"/>
      <c r="AD195" s="113"/>
      <c r="AE195" s="113"/>
      <c r="AF195" s="113"/>
      <c r="AG195" s="105"/>
      <c r="AH195" s="105"/>
      <c r="AI195" s="105"/>
      <c r="AJ195" s="105"/>
      <c r="AK195" s="105"/>
      <c r="AL195" s="105"/>
      <c r="AM195" s="105"/>
      <c r="AN195" s="71"/>
      <c r="AO195" s="71"/>
      <c r="AP195" s="71"/>
      <c r="AQ195" s="71"/>
    </row>
    <row r="196" spans="1:43" ht="12.75" customHeight="1" outlineLevel="2" x14ac:dyDescent="0.25">
      <c r="A196" s="2"/>
      <c r="B196" s="107">
        <v>20101</v>
      </c>
      <c r="C196" s="239"/>
      <c r="D196" s="239" t="s">
        <v>37</v>
      </c>
      <c r="E196" s="239" t="s">
        <v>161</v>
      </c>
      <c r="F196" s="240" t="s">
        <v>161</v>
      </c>
      <c r="G196" s="114">
        <v>5046</v>
      </c>
      <c r="H196" s="114">
        <v>0</v>
      </c>
      <c r="I196" s="114">
        <v>52781</v>
      </c>
      <c r="J196" s="114">
        <v>7163</v>
      </c>
      <c r="K196" s="114">
        <v>7108</v>
      </c>
      <c r="L196" s="241">
        <f t="shared" si="49"/>
        <v>-7.6783470612871163E-3</v>
      </c>
      <c r="M196" s="114">
        <f t="shared" si="10"/>
        <v>0</v>
      </c>
      <c r="N196" s="242">
        <v>51069</v>
      </c>
      <c r="O196" s="100"/>
      <c r="P196" s="100"/>
      <c r="Q196" s="100">
        <f t="shared" si="11"/>
        <v>0</v>
      </c>
      <c r="R196" s="243" t="e">
        <f t="shared" si="30"/>
        <v>#DIV/0!</v>
      </c>
      <c r="S196" s="243"/>
      <c r="T196" s="243"/>
      <c r="U196" s="243"/>
      <c r="V196" s="243"/>
      <c r="W196" s="243"/>
      <c r="X196" s="248"/>
      <c r="Y196" s="111"/>
      <c r="Z196" s="112"/>
      <c r="AA196" s="105"/>
      <c r="AB196" s="105"/>
      <c r="AC196" s="105"/>
      <c r="AD196" s="113"/>
      <c r="AE196" s="113"/>
      <c r="AF196" s="113"/>
      <c r="AG196" s="105"/>
      <c r="AH196" s="105"/>
      <c r="AI196" s="105"/>
      <c r="AJ196" s="105"/>
      <c r="AK196" s="105"/>
      <c r="AL196" s="105"/>
      <c r="AM196" s="105"/>
      <c r="AN196" s="71"/>
      <c r="AO196" s="71"/>
      <c r="AP196" s="71"/>
      <c r="AQ196" s="71"/>
    </row>
    <row r="197" spans="1:43" ht="12.75" customHeight="1" outlineLevel="2" x14ac:dyDescent="0.25">
      <c r="A197" s="2"/>
      <c r="B197" s="107" t="s">
        <v>2023</v>
      </c>
      <c r="C197" s="239"/>
      <c r="D197" s="239" t="s">
        <v>37</v>
      </c>
      <c r="E197" s="239" t="s">
        <v>161</v>
      </c>
      <c r="F197" s="240" t="s">
        <v>2024</v>
      </c>
      <c r="G197" s="114"/>
      <c r="H197" s="114"/>
      <c r="I197" s="114"/>
      <c r="J197" s="114"/>
      <c r="K197" s="114"/>
      <c r="L197" s="241"/>
      <c r="M197" s="114">
        <f t="shared" si="10"/>
        <v>0</v>
      </c>
      <c r="N197" s="242"/>
      <c r="O197" s="100"/>
      <c r="P197" s="100"/>
      <c r="Q197" s="100">
        <f t="shared" si="11"/>
        <v>0</v>
      </c>
      <c r="R197" s="243" t="e">
        <f t="shared" si="30"/>
        <v>#DIV/0!</v>
      </c>
      <c r="S197" s="243"/>
      <c r="T197" s="243"/>
      <c r="U197" s="243"/>
      <c r="V197" s="243"/>
      <c r="W197" s="243"/>
      <c r="X197" s="248"/>
      <c r="Y197" s="111"/>
      <c r="Z197" s="112"/>
      <c r="AA197" s="105"/>
      <c r="AB197" s="105"/>
      <c r="AC197" s="105"/>
      <c r="AD197" s="113"/>
      <c r="AE197" s="113"/>
      <c r="AF197" s="113"/>
      <c r="AG197" s="105"/>
      <c r="AH197" s="105"/>
      <c r="AI197" s="105"/>
      <c r="AJ197" s="105"/>
      <c r="AK197" s="105"/>
      <c r="AL197" s="105"/>
      <c r="AM197" s="105"/>
      <c r="AN197" s="71"/>
      <c r="AO197" s="71"/>
      <c r="AP197" s="71"/>
      <c r="AQ197" s="71"/>
    </row>
    <row r="198" spans="1:43" ht="12.75" customHeight="1" outlineLevel="1" x14ac:dyDescent="0.25">
      <c r="A198" s="229"/>
      <c r="B198" s="244">
        <v>21000</v>
      </c>
      <c r="C198" s="245"/>
      <c r="D198" s="245" t="s">
        <v>37</v>
      </c>
      <c r="E198" s="245" t="s">
        <v>225</v>
      </c>
      <c r="F198" s="246"/>
      <c r="G198" s="114"/>
      <c r="H198" s="114"/>
      <c r="I198" s="114"/>
      <c r="J198" s="114"/>
      <c r="K198" s="114"/>
      <c r="L198" s="241"/>
      <c r="M198" s="114">
        <f t="shared" si="10"/>
        <v>0</v>
      </c>
      <c r="N198" s="242"/>
      <c r="O198" s="110">
        <f t="shared" ref="O198:P198" si="50">SUM(O199:O215)</f>
        <v>0</v>
      </c>
      <c r="P198" s="110">
        <f t="shared" si="50"/>
        <v>0</v>
      </c>
      <c r="Q198" s="100">
        <f t="shared" si="11"/>
        <v>0</v>
      </c>
      <c r="R198" s="243" t="e">
        <f t="shared" si="30"/>
        <v>#DIV/0!</v>
      </c>
      <c r="S198" s="250"/>
      <c r="T198" s="250"/>
      <c r="U198" s="250"/>
      <c r="V198" s="250"/>
      <c r="W198" s="250"/>
      <c r="X198" s="247"/>
      <c r="Y198" s="111"/>
      <c r="Z198" s="112"/>
      <c r="AA198" s="105"/>
      <c r="AB198" s="105"/>
      <c r="AC198" s="105"/>
      <c r="AD198" s="113"/>
      <c r="AE198" s="113"/>
      <c r="AF198" s="113"/>
      <c r="AG198" s="105"/>
      <c r="AH198" s="105"/>
      <c r="AI198" s="105"/>
      <c r="AJ198" s="105"/>
      <c r="AK198" s="105"/>
      <c r="AL198" s="105"/>
      <c r="AM198" s="105"/>
      <c r="AN198" s="45"/>
      <c r="AO198" s="45"/>
      <c r="AP198" s="45"/>
      <c r="AQ198" s="45"/>
    </row>
    <row r="199" spans="1:43" ht="12.75" customHeight="1" outlineLevel="2" x14ac:dyDescent="0.25">
      <c r="A199" s="2"/>
      <c r="B199" s="107">
        <v>21016</v>
      </c>
      <c r="C199" s="239"/>
      <c r="D199" s="239" t="s">
        <v>37</v>
      </c>
      <c r="E199" s="239" t="s">
        <v>225</v>
      </c>
      <c r="F199" s="240" t="s">
        <v>240</v>
      </c>
      <c r="G199" s="114">
        <v>1143</v>
      </c>
      <c r="H199" s="114">
        <v>533</v>
      </c>
      <c r="I199" s="114">
        <v>0</v>
      </c>
      <c r="J199" s="114">
        <v>1143</v>
      </c>
      <c r="K199" s="114">
        <v>1085</v>
      </c>
      <c r="L199" s="241">
        <f t="shared" ref="L199:L214" si="51">((K199/J199)^(1/($K$12-$J$12))-1)</f>
        <v>-5.074365704286965E-2</v>
      </c>
      <c r="M199" s="114">
        <f t="shared" si="10"/>
        <v>505.95363079615049</v>
      </c>
      <c r="N199" s="242">
        <v>0</v>
      </c>
      <c r="O199" s="100"/>
      <c r="P199" s="100"/>
      <c r="Q199" s="100">
        <f t="shared" si="11"/>
        <v>0</v>
      </c>
      <c r="R199" s="243" t="e">
        <f t="shared" si="30"/>
        <v>#DIV/0!</v>
      </c>
      <c r="S199" s="243"/>
      <c r="T199" s="243"/>
      <c r="U199" s="243"/>
      <c r="V199" s="243"/>
      <c r="W199" s="243"/>
      <c r="X199" s="248"/>
      <c r="Y199" s="111"/>
      <c r="Z199" s="112"/>
      <c r="AA199" s="105"/>
      <c r="AB199" s="105"/>
      <c r="AC199" s="105"/>
      <c r="AD199" s="113"/>
      <c r="AE199" s="113"/>
      <c r="AF199" s="113"/>
      <c r="AG199" s="105"/>
      <c r="AH199" s="105"/>
      <c r="AI199" s="105"/>
      <c r="AJ199" s="105"/>
      <c r="AK199" s="105"/>
      <c r="AL199" s="105"/>
      <c r="AM199" s="105"/>
      <c r="AN199" s="71"/>
      <c r="AO199" s="71"/>
      <c r="AP199" s="71"/>
      <c r="AQ199" s="71"/>
    </row>
    <row r="200" spans="1:43" ht="12.75" customHeight="1" outlineLevel="2" x14ac:dyDescent="0.25">
      <c r="A200" s="2"/>
      <c r="B200" s="107">
        <v>21015</v>
      </c>
      <c r="C200" s="239"/>
      <c r="D200" s="239" t="s">
        <v>37</v>
      </c>
      <c r="E200" s="239" t="s">
        <v>225</v>
      </c>
      <c r="F200" s="240" t="s">
        <v>239</v>
      </c>
      <c r="G200" s="114">
        <v>2489</v>
      </c>
      <c r="H200" s="114">
        <v>702</v>
      </c>
      <c r="I200" s="114">
        <v>0</v>
      </c>
      <c r="J200" s="114">
        <v>2489</v>
      </c>
      <c r="K200" s="114">
        <v>2472</v>
      </c>
      <c r="L200" s="241">
        <f t="shared" si="51"/>
        <v>-6.8300522298111455E-3</v>
      </c>
      <c r="M200" s="114">
        <f t="shared" si="10"/>
        <v>697.20530333467252</v>
      </c>
      <c r="N200" s="242">
        <v>0</v>
      </c>
      <c r="O200" s="100"/>
      <c r="P200" s="100"/>
      <c r="Q200" s="100">
        <f t="shared" si="11"/>
        <v>0</v>
      </c>
      <c r="R200" s="243" t="e">
        <f t="shared" si="30"/>
        <v>#DIV/0!</v>
      </c>
      <c r="S200" s="243"/>
      <c r="T200" s="243"/>
      <c r="U200" s="243"/>
      <c r="V200" s="243"/>
      <c r="W200" s="243"/>
      <c r="X200" s="248"/>
      <c r="Y200" s="111"/>
      <c r="Z200" s="112"/>
      <c r="AA200" s="105"/>
      <c r="AB200" s="105"/>
      <c r="AC200" s="105"/>
      <c r="AD200" s="113"/>
      <c r="AE200" s="113"/>
      <c r="AF200" s="113"/>
      <c r="AG200" s="105"/>
      <c r="AH200" s="105"/>
      <c r="AI200" s="105"/>
      <c r="AJ200" s="105"/>
      <c r="AK200" s="105"/>
      <c r="AL200" s="105"/>
      <c r="AM200" s="105"/>
      <c r="AN200" s="71"/>
      <c r="AO200" s="71"/>
      <c r="AP200" s="71"/>
      <c r="AQ200" s="71"/>
    </row>
    <row r="201" spans="1:43" ht="12.75" customHeight="1" outlineLevel="2" x14ac:dyDescent="0.25">
      <c r="A201" s="2"/>
      <c r="B201" s="107">
        <v>21014</v>
      </c>
      <c r="C201" s="239"/>
      <c r="D201" s="239" t="s">
        <v>37</v>
      </c>
      <c r="E201" s="239" t="s">
        <v>225</v>
      </c>
      <c r="F201" s="240" t="s">
        <v>238</v>
      </c>
      <c r="G201" s="114">
        <v>7558</v>
      </c>
      <c r="H201" s="114">
        <v>0</v>
      </c>
      <c r="I201" s="114">
        <v>3918</v>
      </c>
      <c r="J201" s="114">
        <v>9136</v>
      </c>
      <c r="K201" s="114">
        <v>9148</v>
      </c>
      <c r="L201" s="241">
        <f t="shared" si="51"/>
        <v>1.3134851138354442E-3</v>
      </c>
      <c r="M201" s="114">
        <f t="shared" si="10"/>
        <v>0</v>
      </c>
      <c r="N201" s="242">
        <v>2355</v>
      </c>
      <c r="O201" s="100"/>
      <c r="P201" s="100"/>
      <c r="Q201" s="100">
        <f t="shared" si="11"/>
        <v>0</v>
      </c>
      <c r="R201" s="243" t="e">
        <f t="shared" si="30"/>
        <v>#DIV/0!</v>
      </c>
      <c r="S201" s="243"/>
      <c r="T201" s="243"/>
      <c r="U201" s="243"/>
      <c r="V201" s="243"/>
      <c r="W201" s="243"/>
      <c r="X201" s="248"/>
      <c r="Y201" s="111"/>
      <c r="Z201" s="112"/>
      <c r="AA201" s="105"/>
      <c r="AB201" s="105"/>
      <c r="AC201" s="105"/>
      <c r="AD201" s="113"/>
      <c r="AE201" s="113"/>
      <c r="AF201" s="113"/>
      <c r="AG201" s="105"/>
      <c r="AH201" s="105"/>
      <c r="AI201" s="105"/>
      <c r="AJ201" s="105"/>
      <c r="AK201" s="105"/>
      <c r="AL201" s="105"/>
      <c r="AM201" s="105"/>
      <c r="AN201" s="71"/>
      <c r="AO201" s="71"/>
      <c r="AP201" s="71"/>
      <c r="AQ201" s="71"/>
    </row>
    <row r="202" spans="1:43" ht="12.75" customHeight="1" outlineLevel="2" x14ac:dyDescent="0.25">
      <c r="A202" s="2"/>
      <c r="B202" s="107">
        <v>21013</v>
      </c>
      <c r="C202" s="239"/>
      <c r="D202" s="239" t="s">
        <v>37</v>
      </c>
      <c r="E202" s="239" t="s">
        <v>225</v>
      </c>
      <c r="F202" s="240" t="s">
        <v>237</v>
      </c>
      <c r="G202" s="114">
        <v>1321</v>
      </c>
      <c r="H202" s="114">
        <v>578</v>
      </c>
      <c r="I202" s="114">
        <v>0</v>
      </c>
      <c r="J202" s="114">
        <v>1321</v>
      </c>
      <c r="K202" s="114">
        <v>1278</v>
      </c>
      <c r="L202" s="241">
        <f t="shared" si="51"/>
        <v>-3.2551097653293004E-2</v>
      </c>
      <c r="M202" s="114">
        <f t="shared" si="10"/>
        <v>559.18546555639659</v>
      </c>
      <c r="N202" s="242">
        <v>0</v>
      </c>
      <c r="O202" s="100"/>
      <c r="P202" s="100"/>
      <c r="Q202" s="100">
        <f t="shared" si="11"/>
        <v>0</v>
      </c>
      <c r="R202" s="243" t="e">
        <f t="shared" si="30"/>
        <v>#DIV/0!</v>
      </c>
      <c r="S202" s="243"/>
      <c r="T202" s="243"/>
      <c r="U202" s="243"/>
      <c r="V202" s="243"/>
      <c r="W202" s="243"/>
      <c r="X202" s="248"/>
      <c r="Y202" s="111"/>
      <c r="Z202" s="112"/>
      <c r="AA202" s="105"/>
      <c r="AB202" s="105"/>
      <c r="AC202" s="105"/>
      <c r="AD202" s="113"/>
      <c r="AE202" s="113"/>
      <c r="AF202" s="113"/>
      <c r="AG202" s="105"/>
      <c r="AH202" s="105"/>
      <c r="AI202" s="105"/>
      <c r="AJ202" s="105"/>
      <c r="AK202" s="105"/>
      <c r="AL202" s="105"/>
      <c r="AM202" s="105"/>
      <c r="AN202" s="71"/>
      <c r="AO202" s="71"/>
      <c r="AP202" s="71"/>
      <c r="AQ202" s="71"/>
    </row>
    <row r="203" spans="1:43" ht="12.75" customHeight="1" outlineLevel="2" x14ac:dyDescent="0.25">
      <c r="A203" s="2"/>
      <c r="B203" s="107">
        <v>21012</v>
      </c>
      <c r="C203" s="239"/>
      <c r="D203" s="239" t="s">
        <v>37</v>
      </c>
      <c r="E203" s="239" t="s">
        <v>225</v>
      </c>
      <c r="F203" s="240" t="s">
        <v>236</v>
      </c>
      <c r="G203" s="114">
        <v>673</v>
      </c>
      <c r="H203" s="114">
        <v>464</v>
      </c>
      <c r="I203" s="114">
        <v>0</v>
      </c>
      <c r="J203" s="114">
        <v>673</v>
      </c>
      <c r="K203" s="114">
        <v>666</v>
      </c>
      <c r="L203" s="241">
        <f t="shared" si="51"/>
        <v>-1.0401188707280795E-2</v>
      </c>
      <c r="M203" s="114">
        <f t="shared" si="10"/>
        <v>459.17384843982171</v>
      </c>
      <c r="N203" s="242">
        <v>0</v>
      </c>
      <c r="O203" s="100"/>
      <c r="P203" s="100"/>
      <c r="Q203" s="100">
        <f t="shared" si="11"/>
        <v>0</v>
      </c>
      <c r="R203" s="243" t="e">
        <f t="shared" si="30"/>
        <v>#DIV/0!</v>
      </c>
      <c r="S203" s="243"/>
      <c r="T203" s="243"/>
      <c r="U203" s="243"/>
      <c r="V203" s="243"/>
      <c r="W203" s="243"/>
      <c r="X203" s="248"/>
      <c r="Y203" s="111"/>
      <c r="Z203" s="112"/>
      <c r="AA203" s="105"/>
      <c r="AB203" s="105"/>
      <c r="AC203" s="105"/>
      <c r="AD203" s="113"/>
      <c r="AE203" s="113"/>
      <c r="AF203" s="113"/>
      <c r="AG203" s="105"/>
      <c r="AH203" s="105"/>
      <c r="AI203" s="105"/>
      <c r="AJ203" s="105"/>
      <c r="AK203" s="105"/>
      <c r="AL203" s="105"/>
      <c r="AM203" s="105"/>
      <c r="AN203" s="71"/>
      <c r="AO203" s="71"/>
      <c r="AP203" s="71"/>
      <c r="AQ203" s="71"/>
    </row>
    <row r="204" spans="1:43" ht="12.75" customHeight="1" outlineLevel="2" x14ac:dyDescent="0.25">
      <c r="A204" s="2"/>
      <c r="B204" s="107">
        <v>21011</v>
      </c>
      <c r="C204" s="239"/>
      <c r="D204" s="239" t="s">
        <v>37</v>
      </c>
      <c r="E204" s="239" t="s">
        <v>225</v>
      </c>
      <c r="F204" s="240" t="s">
        <v>235</v>
      </c>
      <c r="G204" s="114">
        <v>2532</v>
      </c>
      <c r="H204" s="114">
        <v>439</v>
      </c>
      <c r="I204" s="114">
        <v>0</v>
      </c>
      <c r="J204" s="114">
        <v>2532</v>
      </c>
      <c r="K204" s="114">
        <v>2438</v>
      </c>
      <c r="L204" s="241">
        <f t="shared" si="51"/>
        <v>-3.7124802527646161E-2</v>
      </c>
      <c r="M204" s="114">
        <f t="shared" si="10"/>
        <v>422.70221169036336</v>
      </c>
      <c r="N204" s="242">
        <v>0</v>
      </c>
      <c r="O204" s="100"/>
      <c r="P204" s="100"/>
      <c r="Q204" s="100">
        <f t="shared" si="11"/>
        <v>0</v>
      </c>
      <c r="R204" s="243" t="e">
        <f t="shared" si="30"/>
        <v>#DIV/0!</v>
      </c>
      <c r="S204" s="243"/>
      <c r="T204" s="243"/>
      <c r="U204" s="243"/>
      <c r="V204" s="243"/>
      <c r="W204" s="243"/>
      <c r="X204" s="248"/>
      <c r="Y204" s="111"/>
      <c r="Z204" s="112"/>
      <c r="AA204" s="105"/>
      <c r="AB204" s="105"/>
      <c r="AC204" s="105"/>
      <c r="AD204" s="113"/>
      <c r="AE204" s="113"/>
      <c r="AF204" s="113"/>
      <c r="AG204" s="105"/>
      <c r="AH204" s="105"/>
      <c r="AI204" s="105"/>
      <c r="AJ204" s="105"/>
      <c r="AK204" s="105"/>
      <c r="AL204" s="105"/>
      <c r="AM204" s="105"/>
      <c r="AN204" s="71"/>
      <c r="AO204" s="71"/>
      <c r="AP204" s="71"/>
      <c r="AQ204" s="71"/>
    </row>
    <row r="205" spans="1:43" ht="12.75" customHeight="1" outlineLevel="2" x14ac:dyDescent="0.25">
      <c r="A205" s="2"/>
      <c r="B205" s="107">
        <v>21010</v>
      </c>
      <c r="C205" s="239"/>
      <c r="D205" s="239" t="s">
        <v>37</v>
      </c>
      <c r="E205" s="239" t="s">
        <v>225</v>
      </c>
      <c r="F205" s="240" t="s">
        <v>234</v>
      </c>
      <c r="G205" s="114">
        <v>1561</v>
      </c>
      <c r="H205" s="114">
        <v>686</v>
      </c>
      <c r="I205" s="114">
        <v>0</v>
      </c>
      <c r="J205" s="114">
        <v>1561</v>
      </c>
      <c r="K205" s="114">
        <v>1513</v>
      </c>
      <c r="L205" s="241">
        <f t="shared" si="51"/>
        <v>-3.0749519538757153E-2</v>
      </c>
      <c r="M205" s="114">
        <f t="shared" si="10"/>
        <v>664.90582959641256</v>
      </c>
      <c r="N205" s="242">
        <v>0</v>
      </c>
      <c r="O205" s="100"/>
      <c r="P205" s="100"/>
      <c r="Q205" s="100">
        <f t="shared" si="11"/>
        <v>0</v>
      </c>
      <c r="R205" s="243" t="e">
        <f t="shared" si="30"/>
        <v>#DIV/0!</v>
      </c>
      <c r="S205" s="243"/>
      <c r="T205" s="243"/>
      <c r="U205" s="243"/>
      <c r="V205" s="243"/>
      <c r="W205" s="243"/>
      <c r="X205" s="248"/>
      <c r="Y205" s="111"/>
      <c r="Z205" s="112"/>
      <c r="AA205" s="105"/>
      <c r="AB205" s="105"/>
      <c r="AC205" s="105"/>
      <c r="AD205" s="113"/>
      <c r="AE205" s="113"/>
      <c r="AF205" s="113"/>
      <c r="AG205" s="105"/>
      <c r="AH205" s="105"/>
      <c r="AI205" s="105"/>
      <c r="AJ205" s="105"/>
      <c r="AK205" s="105"/>
      <c r="AL205" s="105"/>
      <c r="AM205" s="105"/>
      <c r="AN205" s="71"/>
      <c r="AO205" s="71"/>
      <c r="AP205" s="71"/>
      <c r="AQ205" s="71"/>
    </row>
    <row r="206" spans="1:43" ht="12.75" customHeight="1" outlineLevel="2" x14ac:dyDescent="0.25">
      <c r="A206" s="2"/>
      <c r="B206" s="107">
        <v>21009</v>
      </c>
      <c r="C206" s="239"/>
      <c r="D206" s="239" t="s">
        <v>37</v>
      </c>
      <c r="E206" s="239" t="s">
        <v>225</v>
      </c>
      <c r="F206" s="240" t="s">
        <v>233</v>
      </c>
      <c r="G206" s="114">
        <v>1354</v>
      </c>
      <c r="H206" s="114">
        <v>609</v>
      </c>
      <c r="I206" s="114">
        <v>0</v>
      </c>
      <c r="J206" s="114">
        <v>1354</v>
      </c>
      <c r="K206" s="114">
        <v>1300</v>
      </c>
      <c r="L206" s="241">
        <f t="shared" si="51"/>
        <v>-3.9881831610044327E-2</v>
      </c>
      <c r="M206" s="114">
        <f t="shared" si="10"/>
        <v>584.71196454948301</v>
      </c>
      <c r="N206" s="242">
        <v>0</v>
      </c>
      <c r="O206" s="100"/>
      <c r="P206" s="100"/>
      <c r="Q206" s="100">
        <f t="shared" si="11"/>
        <v>0</v>
      </c>
      <c r="R206" s="243" t="e">
        <f t="shared" si="30"/>
        <v>#DIV/0!</v>
      </c>
      <c r="S206" s="243"/>
      <c r="T206" s="243"/>
      <c r="U206" s="243"/>
      <c r="V206" s="243"/>
      <c r="W206" s="243"/>
      <c r="X206" s="248"/>
      <c r="Y206" s="111"/>
      <c r="Z206" s="112"/>
      <c r="AA206" s="105"/>
      <c r="AB206" s="105"/>
      <c r="AC206" s="105"/>
      <c r="AD206" s="113"/>
      <c r="AE206" s="113"/>
      <c r="AF206" s="113"/>
      <c r="AG206" s="105"/>
      <c r="AH206" s="105"/>
      <c r="AI206" s="105"/>
      <c r="AJ206" s="105"/>
      <c r="AK206" s="105"/>
      <c r="AL206" s="105"/>
      <c r="AM206" s="105"/>
      <c r="AN206" s="71"/>
      <c r="AO206" s="71"/>
      <c r="AP206" s="71"/>
      <c r="AQ206" s="71"/>
    </row>
    <row r="207" spans="1:43" ht="12.75" customHeight="1" outlineLevel="2" x14ac:dyDescent="0.25">
      <c r="A207" s="2"/>
      <c r="B207" s="107">
        <v>21008</v>
      </c>
      <c r="C207" s="239"/>
      <c r="D207" s="239" t="s">
        <v>37</v>
      </c>
      <c r="E207" s="239" t="s">
        <v>225</v>
      </c>
      <c r="F207" s="240" t="s">
        <v>232</v>
      </c>
      <c r="G207" s="114">
        <v>2456</v>
      </c>
      <c r="H207" s="114">
        <v>694</v>
      </c>
      <c r="I207" s="114">
        <v>0</v>
      </c>
      <c r="J207" s="114">
        <v>2456</v>
      </c>
      <c r="K207" s="114">
        <v>2403</v>
      </c>
      <c r="L207" s="241">
        <f t="shared" si="51"/>
        <v>-2.157980456026054E-2</v>
      </c>
      <c r="M207" s="114">
        <f t="shared" si="10"/>
        <v>679.02361563517923</v>
      </c>
      <c r="N207" s="242">
        <v>0</v>
      </c>
      <c r="O207" s="100"/>
      <c r="P207" s="100"/>
      <c r="Q207" s="100">
        <f t="shared" si="11"/>
        <v>0</v>
      </c>
      <c r="R207" s="243" t="e">
        <f t="shared" si="30"/>
        <v>#DIV/0!</v>
      </c>
      <c r="S207" s="243"/>
      <c r="T207" s="243"/>
      <c r="U207" s="243"/>
      <c r="V207" s="243"/>
      <c r="W207" s="243"/>
      <c r="X207" s="248"/>
      <c r="Y207" s="111"/>
      <c r="Z207" s="112"/>
      <c r="AA207" s="105"/>
      <c r="AB207" s="105"/>
      <c r="AC207" s="105"/>
      <c r="AD207" s="113"/>
      <c r="AE207" s="113"/>
      <c r="AF207" s="113"/>
      <c r="AG207" s="105"/>
      <c r="AH207" s="105"/>
      <c r="AI207" s="105"/>
      <c r="AJ207" s="105"/>
      <c r="AK207" s="105"/>
      <c r="AL207" s="105"/>
      <c r="AM207" s="105"/>
      <c r="AN207" s="71"/>
      <c r="AO207" s="71"/>
      <c r="AP207" s="71"/>
      <c r="AQ207" s="71"/>
    </row>
    <row r="208" spans="1:43" ht="12.75" customHeight="1" outlineLevel="2" x14ac:dyDescent="0.25">
      <c r="A208" s="2"/>
      <c r="B208" s="107">
        <v>21007</v>
      </c>
      <c r="C208" s="239"/>
      <c r="D208" s="239" t="s">
        <v>37</v>
      </c>
      <c r="E208" s="239" t="s">
        <v>225</v>
      </c>
      <c r="F208" s="240" t="s">
        <v>231</v>
      </c>
      <c r="G208" s="114">
        <v>3172</v>
      </c>
      <c r="H208" s="114">
        <v>811</v>
      </c>
      <c r="I208" s="114">
        <v>0</v>
      </c>
      <c r="J208" s="114">
        <v>3172</v>
      </c>
      <c r="K208" s="114">
        <v>3113</v>
      </c>
      <c r="L208" s="241">
        <f t="shared" si="51"/>
        <v>-1.8600252206809609E-2</v>
      </c>
      <c r="M208" s="114">
        <f t="shared" si="10"/>
        <v>795.91519546027746</v>
      </c>
      <c r="N208" s="242">
        <v>0</v>
      </c>
      <c r="O208" s="100"/>
      <c r="P208" s="100"/>
      <c r="Q208" s="100">
        <f t="shared" si="11"/>
        <v>0</v>
      </c>
      <c r="R208" s="243" t="e">
        <f t="shared" si="30"/>
        <v>#DIV/0!</v>
      </c>
      <c r="S208" s="243"/>
      <c r="T208" s="243"/>
      <c r="U208" s="243"/>
      <c r="V208" s="243"/>
      <c r="W208" s="243"/>
      <c r="X208" s="248"/>
      <c r="Y208" s="111"/>
      <c r="Z208" s="112"/>
      <c r="AA208" s="105"/>
      <c r="AB208" s="105"/>
      <c r="AC208" s="105"/>
      <c r="AD208" s="113"/>
      <c r="AE208" s="113"/>
      <c r="AF208" s="113"/>
      <c r="AG208" s="105"/>
      <c r="AH208" s="105"/>
      <c r="AI208" s="105"/>
      <c r="AJ208" s="105"/>
      <c r="AK208" s="105"/>
      <c r="AL208" s="105"/>
      <c r="AM208" s="105"/>
      <c r="AN208" s="71"/>
      <c r="AO208" s="71"/>
      <c r="AP208" s="71"/>
      <c r="AQ208" s="71"/>
    </row>
    <row r="209" spans="1:43" ht="12.75" customHeight="1" outlineLevel="2" x14ac:dyDescent="0.25">
      <c r="A209" s="2"/>
      <c r="B209" s="107">
        <v>21006</v>
      </c>
      <c r="C209" s="239"/>
      <c r="D209" s="239" t="s">
        <v>37</v>
      </c>
      <c r="E209" s="239" t="s">
        <v>225</v>
      </c>
      <c r="F209" s="240" t="s">
        <v>230</v>
      </c>
      <c r="G209" s="114">
        <v>1427</v>
      </c>
      <c r="H209" s="114">
        <v>315</v>
      </c>
      <c r="I209" s="114">
        <v>0</v>
      </c>
      <c r="J209" s="114">
        <v>1427</v>
      </c>
      <c r="K209" s="114">
        <v>1364</v>
      </c>
      <c r="L209" s="241">
        <f t="shared" si="51"/>
        <v>-4.4148563419761699E-2</v>
      </c>
      <c r="M209" s="114">
        <f t="shared" si="10"/>
        <v>301.09320252277507</v>
      </c>
      <c r="N209" s="242">
        <v>0</v>
      </c>
      <c r="O209" s="100"/>
      <c r="P209" s="100"/>
      <c r="Q209" s="100">
        <f t="shared" si="11"/>
        <v>0</v>
      </c>
      <c r="R209" s="243" t="e">
        <f t="shared" si="30"/>
        <v>#DIV/0!</v>
      </c>
      <c r="S209" s="243"/>
      <c r="T209" s="243"/>
      <c r="U209" s="243"/>
      <c r="V209" s="243"/>
      <c r="W209" s="243"/>
      <c r="X209" s="248"/>
      <c r="Y209" s="111"/>
      <c r="Z209" s="112"/>
      <c r="AA209" s="105"/>
      <c r="AB209" s="105"/>
      <c r="AC209" s="105"/>
      <c r="AD209" s="113"/>
      <c r="AE209" s="113"/>
      <c r="AF209" s="113"/>
      <c r="AG209" s="105"/>
      <c r="AH209" s="105"/>
      <c r="AI209" s="105"/>
      <c r="AJ209" s="105"/>
      <c r="AK209" s="105"/>
      <c r="AL209" s="105"/>
      <c r="AM209" s="105"/>
      <c r="AN209" s="71"/>
      <c r="AO209" s="71"/>
      <c r="AP209" s="71"/>
      <c r="AQ209" s="71"/>
    </row>
    <row r="210" spans="1:43" ht="12.75" customHeight="1" outlineLevel="2" x14ac:dyDescent="0.25">
      <c r="A210" s="2"/>
      <c r="B210" s="107">
        <v>21005</v>
      </c>
      <c r="C210" s="239"/>
      <c r="D210" s="239" t="s">
        <v>37</v>
      </c>
      <c r="E210" s="239" t="s">
        <v>225</v>
      </c>
      <c r="F210" s="240" t="s">
        <v>229</v>
      </c>
      <c r="G210" s="114">
        <v>1686</v>
      </c>
      <c r="H210" s="114">
        <v>678</v>
      </c>
      <c r="I210" s="114">
        <v>0</v>
      </c>
      <c r="J210" s="114">
        <v>1686</v>
      </c>
      <c r="K210" s="114">
        <v>1644</v>
      </c>
      <c r="L210" s="241">
        <f t="shared" si="51"/>
        <v>-2.4911032028469782E-2</v>
      </c>
      <c r="M210" s="114">
        <f t="shared" si="10"/>
        <v>661.11032028469754</v>
      </c>
      <c r="N210" s="242">
        <v>0</v>
      </c>
      <c r="O210" s="100"/>
      <c r="P210" s="100"/>
      <c r="Q210" s="100">
        <f t="shared" si="11"/>
        <v>0</v>
      </c>
      <c r="R210" s="243" t="e">
        <f t="shared" si="30"/>
        <v>#DIV/0!</v>
      </c>
      <c r="S210" s="243"/>
      <c r="T210" s="243"/>
      <c r="U210" s="243"/>
      <c r="V210" s="243"/>
      <c r="W210" s="243"/>
      <c r="X210" s="248"/>
      <c r="Y210" s="111"/>
      <c r="Z210" s="112"/>
      <c r="AA210" s="105"/>
      <c r="AB210" s="105"/>
      <c r="AC210" s="105"/>
      <c r="AD210" s="113"/>
      <c r="AE210" s="113"/>
      <c r="AF210" s="113"/>
      <c r="AG210" s="105"/>
      <c r="AH210" s="105"/>
      <c r="AI210" s="105"/>
      <c r="AJ210" s="105"/>
      <c r="AK210" s="105"/>
      <c r="AL210" s="105"/>
      <c r="AM210" s="105"/>
      <c r="AN210" s="71"/>
      <c r="AO210" s="71"/>
      <c r="AP210" s="71"/>
      <c r="AQ210" s="71"/>
    </row>
    <row r="211" spans="1:43" ht="12.75" customHeight="1" outlineLevel="2" x14ac:dyDescent="0.25">
      <c r="A211" s="2"/>
      <c r="B211" s="107">
        <v>21004</v>
      </c>
      <c r="C211" s="239"/>
      <c r="D211" s="239" t="s">
        <v>37</v>
      </c>
      <c r="E211" s="239" t="s">
        <v>225</v>
      </c>
      <c r="F211" s="240" t="s">
        <v>228</v>
      </c>
      <c r="G211" s="114">
        <v>5587</v>
      </c>
      <c r="H211" s="114">
        <v>0</v>
      </c>
      <c r="I211" s="114">
        <v>2134</v>
      </c>
      <c r="J211" s="114">
        <v>5587</v>
      </c>
      <c r="K211" s="114">
        <v>5447</v>
      </c>
      <c r="L211" s="241">
        <f t="shared" si="51"/>
        <v>-2.5058170753535003E-2</v>
      </c>
      <c r="M211" s="114">
        <f t="shared" si="10"/>
        <v>0</v>
      </c>
      <c r="N211" s="242">
        <v>2146</v>
      </c>
      <c r="O211" s="100"/>
      <c r="P211" s="100"/>
      <c r="Q211" s="100">
        <f t="shared" si="11"/>
        <v>0</v>
      </c>
      <c r="R211" s="243" t="e">
        <f t="shared" si="30"/>
        <v>#DIV/0!</v>
      </c>
      <c r="S211" s="243"/>
      <c r="T211" s="243"/>
      <c r="U211" s="243"/>
      <c r="V211" s="243"/>
      <c r="W211" s="243"/>
      <c r="X211" s="248"/>
      <c r="Y211" s="111"/>
      <c r="Z211" s="112"/>
      <c r="AA211" s="105"/>
      <c r="AB211" s="105"/>
      <c r="AC211" s="105"/>
      <c r="AD211" s="113"/>
      <c r="AE211" s="113"/>
      <c r="AF211" s="113"/>
      <c r="AG211" s="105"/>
      <c r="AH211" s="105"/>
      <c r="AI211" s="105"/>
      <c r="AJ211" s="105"/>
      <c r="AK211" s="105"/>
      <c r="AL211" s="105"/>
      <c r="AM211" s="105"/>
      <c r="AN211" s="71"/>
      <c r="AO211" s="71"/>
      <c r="AP211" s="71"/>
      <c r="AQ211" s="71"/>
    </row>
    <row r="212" spans="1:43" ht="12.75" customHeight="1" outlineLevel="2" x14ac:dyDescent="0.25">
      <c r="A212" s="2"/>
      <c r="B212" s="107">
        <v>21003</v>
      </c>
      <c r="C212" s="239"/>
      <c r="D212" s="239" t="s">
        <v>37</v>
      </c>
      <c r="E212" s="239" t="s">
        <v>225</v>
      </c>
      <c r="F212" s="240" t="s">
        <v>227</v>
      </c>
      <c r="G212" s="114">
        <v>2437</v>
      </c>
      <c r="H212" s="114">
        <v>644</v>
      </c>
      <c r="I212" s="114">
        <v>0</v>
      </c>
      <c r="J212" s="114">
        <v>2437</v>
      </c>
      <c r="K212" s="114">
        <v>2380</v>
      </c>
      <c r="L212" s="241">
        <f t="shared" si="51"/>
        <v>-2.3389413212966725E-2</v>
      </c>
      <c r="M212" s="114">
        <f t="shared" si="10"/>
        <v>628.93721789084941</v>
      </c>
      <c r="N212" s="242">
        <v>0</v>
      </c>
      <c r="O212" s="100"/>
      <c r="P212" s="100"/>
      <c r="Q212" s="100">
        <f t="shared" si="11"/>
        <v>0</v>
      </c>
      <c r="R212" s="243" t="e">
        <f t="shared" si="30"/>
        <v>#DIV/0!</v>
      </c>
      <c r="S212" s="243"/>
      <c r="T212" s="243"/>
      <c r="U212" s="243"/>
      <c r="V212" s="243"/>
      <c r="W212" s="243"/>
      <c r="X212" s="248"/>
      <c r="Y212" s="111"/>
      <c r="Z212" s="112"/>
      <c r="AA212" s="105"/>
      <c r="AB212" s="105"/>
      <c r="AC212" s="105"/>
      <c r="AD212" s="113"/>
      <c r="AE212" s="113"/>
      <c r="AF212" s="113"/>
      <c r="AG212" s="105"/>
      <c r="AH212" s="105"/>
      <c r="AI212" s="105"/>
      <c r="AJ212" s="105"/>
      <c r="AK212" s="105"/>
      <c r="AL212" s="105"/>
      <c r="AM212" s="105"/>
      <c r="AN212" s="71"/>
      <c r="AO212" s="71"/>
      <c r="AP212" s="71"/>
      <c r="AQ212" s="71"/>
    </row>
    <row r="213" spans="1:43" ht="12.75" customHeight="1" outlineLevel="2" x14ac:dyDescent="0.25">
      <c r="A213" s="2"/>
      <c r="B213" s="107">
        <v>21002</v>
      </c>
      <c r="C213" s="239"/>
      <c r="D213" s="239" t="s">
        <v>37</v>
      </c>
      <c r="E213" s="239" t="s">
        <v>225</v>
      </c>
      <c r="F213" s="240" t="s">
        <v>226</v>
      </c>
      <c r="G213" s="114">
        <v>1362</v>
      </c>
      <c r="H213" s="114">
        <v>287</v>
      </c>
      <c r="I213" s="114">
        <v>0</v>
      </c>
      <c r="J213" s="114">
        <v>1362</v>
      </c>
      <c r="K213" s="114">
        <v>1318</v>
      </c>
      <c r="L213" s="241">
        <f t="shared" si="51"/>
        <v>-3.2305433186490484E-2</v>
      </c>
      <c r="M213" s="114">
        <f t="shared" si="10"/>
        <v>277.72834067547723</v>
      </c>
      <c r="N213" s="242">
        <v>0</v>
      </c>
      <c r="O213" s="100"/>
      <c r="P213" s="100"/>
      <c r="Q213" s="100">
        <f t="shared" si="11"/>
        <v>0</v>
      </c>
      <c r="R213" s="243" t="e">
        <f t="shared" si="30"/>
        <v>#DIV/0!</v>
      </c>
      <c r="S213" s="243"/>
      <c r="T213" s="243"/>
      <c r="U213" s="243"/>
      <c r="V213" s="243"/>
      <c r="W213" s="243"/>
      <c r="X213" s="248"/>
      <c r="Y213" s="111"/>
      <c r="Z213" s="112"/>
      <c r="AA213" s="105"/>
      <c r="AB213" s="105"/>
      <c r="AC213" s="105"/>
      <c r="AD213" s="113"/>
      <c r="AE213" s="113"/>
      <c r="AF213" s="113"/>
      <c r="AG213" s="105"/>
      <c r="AH213" s="105"/>
      <c r="AI213" s="105"/>
      <c r="AJ213" s="105"/>
      <c r="AK213" s="105"/>
      <c r="AL213" s="105"/>
      <c r="AM213" s="105"/>
      <c r="AN213" s="71"/>
      <c r="AO213" s="71"/>
      <c r="AP213" s="71"/>
      <c r="AQ213" s="71"/>
    </row>
    <row r="214" spans="1:43" ht="12.75" customHeight="1" outlineLevel="2" x14ac:dyDescent="0.25">
      <c r="A214" s="2"/>
      <c r="B214" s="107">
        <v>21001</v>
      </c>
      <c r="C214" s="239"/>
      <c r="D214" s="239" t="s">
        <v>37</v>
      </c>
      <c r="E214" s="239" t="s">
        <v>225</v>
      </c>
      <c r="F214" s="240" t="s">
        <v>225</v>
      </c>
      <c r="G214" s="114">
        <v>3149</v>
      </c>
      <c r="H214" s="114">
        <v>0</v>
      </c>
      <c r="I214" s="114">
        <v>5777</v>
      </c>
      <c r="J214" s="114">
        <v>4328</v>
      </c>
      <c r="K214" s="114">
        <v>4228</v>
      </c>
      <c r="L214" s="241">
        <f t="shared" si="51"/>
        <v>-2.310536044362288E-2</v>
      </c>
      <c r="M214" s="114">
        <f t="shared" si="10"/>
        <v>0</v>
      </c>
      <c r="N214" s="242">
        <v>4630</v>
      </c>
      <c r="O214" s="100"/>
      <c r="P214" s="100"/>
      <c r="Q214" s="100">
        <f t="shared" si="11"/>
        <v>0</v>
      </c>
      <c r="R214" s="243" t="e">
        <f t="shared" si="30"/>
        <v>#DIV/0!</v>
      </c>
      <c r="S214" s="243"/>
      <c r="T214" s="243"/>
      <c r="U214" s="243"/>
      <c r="V214" s="243"/>
      <c r="W214" s="243"/>
      <c r="X214" s="248"/>
      <c r="Y214" s="111"/>
      <c r="Z214" s="112"/>
      <c r="AA214" s="105"/>
      <c r="AB214" s="105"/>
      <c r="AC214" s="105"/>
      <c r="AD214" s="113"/>
      <c r="AE214" s="113"/>
      <c r="AF214" s="113"/>
      <c r="AG214" s="105"/>
      <c r="AH214" s="105"/>
      <c r="AI214" s="105"/>
      <c r="AJ214" s="105"/>
      <c r="AK214" s="105"/>
      <c r="AL214" s="105"/>
      <c r="AM214" s="105"/>
      <c r="AN214" s="71"/>
      <c r="AO214" s="71"/>
      <c r="AP214" s="71"/>
      <c r="AQ214" s="71"/>
    </row>
    <row r="215" spans="1:43" ht="12.75" customHeight="1" outlineLevel="2" x14ac:dyDescent="0.25">
      <c r="A215" s="2"/>
      <c r="B215" s="107" t="s">
        <v>2025</v>
      </c>
      <c r="C215" s="239"/>
      <c r="D215" s="239" t="s">
        <v>37</v>
      </c>
      <c r="E215" s="239" t="s">
        <v>225</v>
      </c>
      <c r="F215" s="240" t="s">
        <v>2026</v>
      </c>
      <c r="G215" s="114"/>
      <c r="H215" s="114"/>
      <c r="I215" s="114"/>
      <c r="J215" s="114"/>
      <c r="K215" s="114"/>
      <c r="L215" s="241"/>
      <c r="M215" s="114">
        <f t="shared" si="10"/>
        <v>0</v>
      </c>
      <c r="N215" s="242"/>
      <c r="O215" s="100"/>
      <c r="P215" s="100"/>
      <c r="Q215" s="100">
        <f t="shared" si="11"/>
        <v>0</v>
      </c>
      <c r="R215" s="243" t="e">
        <f t="shared" si="30"/>
        <v>#DIV/0!</v>
      </c>
      <c r="S215" s="243"/>
      <c r="T215" s="243"/>
      <c r="U215" s="243"/>
      <c r="V215" s="243"/>
      <c r="W215" s="243"/>
      <c r="X215" s="248"/>
      <c r="Y215" s="111"/>
      <c r="Z215" s="112"/>
      <c r="AA215" s="105"/>
      <c r="AB215" s="105"/>
      <c r="AC215" s="105"/>
      <c r="AD215" s="113"/>
      <c r="AE215" s="113"/>
      <c r="AF215" s="113"/>
      <c r="AG215" s="105"/>
      <c r="AH215" s="105"/>
      <c r="AI215" s="105"/>
      <c r="AJ215" s="105"/>
      <c r="AK215" s="105"/>
      <c r="AL215" s="105"/>
      <c r="AM215" s="105"/>
      <c r="AN215" s="71"/>
      <c r="AO215" s="71"/>
      <c r="AP215" s="71"/>
      <c r="AQ215" s="71"/>
    </row>
    <row r="216" spans="1:43" ht="12.75" customHeight="1" outlineLevel="1" x14ac:dyDescent="0.25">
      <c r="A216" s="229"/>
      <c r="B216" s="244">
        <v>21100</v>
      </c>
      <c r="C216" s="245"/>
      <c r="D216" s="245" t="s">
        <v>37</v>
      </c>
      <c r="E216" s="245" t="s">
        <v>241</v>
      </c>
      <c r="F216" s="246"/>
      <c r="G216" s="114"/>
      <c r="H216" s="114"/>
      <c r="I216" s="114"/>
      <c r="J216" s="114"/>
      <c r="K216" s="114"/>
      <c r="L216" s="241"/>
      <c r="M216" s="114">
        <f t="shared" si="10"/>
        <v>0</v>
      </c>
      <c r="N216" s="242"/>
      <c r="O216" s="110">
        <f t="shared" ref="O216:P216" si="52">SUM(O217:O222)</f>
        <v>0</v>
      </c>
      <c r="P216" s="110">
        <f t="shared" si="52"/>
        <v>0</v>
      </c>
      <c r="Q216" s="100">
        <f t="shared" si="11"/>
        <v>0</v>
      </c>
      <c r="R216" s="243" t="e">
        <f t="shared" si="30"/>
        <v>#DIV/0!</v>
      </c>
      <c r="S216" s="250"/>
      <c r="T216" s="250"/>
      <c r="U216" s="250"/>
      <c r="V216" s="250"/>
      <c r="W216" s="250"/>
      <c r="X216" s="247"/>
      <c r="Y216" s="111"/>
      <c r="Z216" s="112"/>
      <c r="AA216" s="105"/>
      <c r="AB216" s="105"/>
      <c r="AC216" s="105"/>
      <c r="AD216" s="113"/>
      <c r="AE216" s="113"/>
      <c r="AF216" s="113"/>
      <c r="AG216" s="105"/>
      <c r="AH216" s="105"/>
      <c r="AI216" s="105"/>
      <c r="AJ216" s="105"/>
      <c r="AK216" s="105"/>
      <c r="AL216" s="105"/>
      <c r="AM216" s="105"/>
      <c r="AN216" s="45"/>
      <c r="AO216" s="45"/>
      <c r="AP216" s="45"/>
      <c r="AQ216" s="45"/>
    </row>
    <row r="217" spans="1:43" ht="12.75" customHeight="1" outlineLevel="2" x14ac:dyDescent="0.25">
      <c r="A217" s="2"/>
      <c r="B217" s="107">
        <v>21105</v>
      </c>
      <c r="C217" s="239"/>
      <c r="D217" s="239" t="s">
        <v>37</v>
      </c>
      <c r="E217" s="239" t="s">
        <v>241</v>
      </c>
      <c r="F217" s="240" t="s">
        <v>245</v>
      </c>
      <c r="G217" s="114">
        <v>710</v>
      </c>
      <c r="H217" s="114">
        <v>283</v>
      </c>
      <c r="I217" s="114">
        <v>0</v>
      </c>
      <c r="J217" s="114">
        <v>710</v>
      </c>
      <c r="K217" s="114">
        <v>677</v>
      </c>
      <c r="L217" s="241">
        <f t="shared" ref="L217:L221" si="53">((K217/J217)^(1/($K$12-$J$12))-1)</f>
        <v>-4.6478873239436669E-2</v>
      </c>
      <c r="M217" s="114">
        <f t="shared" si="10"/>
        <v>269.84647887323945</v>
      </c>
      <c r="N217" s="242">
        <v>0</v>
      </c>
      <c r="O217" s="100"/>
      <c r="P217" s="100"/>
      <c r="Q217" s="100">
        <f t="shared" si="11"/>
        <v>0</v>
      </c>
      <c r="R217" s="243" t="e">
        <f t="shared" si="30"/>
        <v>#DIV/0!</v>
      </c>
      <c r="S217" s="243"/>
      <c r="T217" s="243"/>
      <c r="U217" s="243"/>
      <c r="V217" s="243"/>
      <c r="W217" s="243"/>
      <c r="X217" s="248"/>
      <c r="Y217" s="111"/>
      <c r="Z217" s="112"/>
      <c r="AA217" s="105"/>
      <c r="AB217" s="105"/>
      <c r="AC217" s="105"/>
      <c r="AD217" s="113"/>
      <c r="AE217" s="113"/>
      <c r="AF217" s="113"/>
      <c r="AG217" s="105"/>
      <c r="AH217" s="105"/>
      <c r="AI217" s="105"/>
      <c r="AJ217" s="105"/>
      <c r="AK217" s="105"/>
      <c r="AL217" s="105"/>
      <c r="AM217" s="105"/>
      <c r="AN217" s="71"/>
      <c r="AO217" s="71"/>
      <c r="AP217" s="71"/>
      <c r="AQ217" s="71"/>
    </row>
    <row r="218" spans="1:43" ht="12.75" customHeight="1" outlineLevel="2" x14ac:dyDescent="0.25">
      <c r="A218" s="2"/>
      <c r="B218" s="107">
        <v>21104</v>
      </c>
      <c r="C218" s="239"/>
      <c r="D218" s="239" t="s">
        <v>37</v>
      </c>
      <c r="E218" s="239" t="s">
        <v>241</v>
      </c>
      <c r="F218" s="240" t="s">
        <v>244</v>
      </c>
      <c r="G218" s="114">
        <v>816</v>
      </c>
      <c r="H218" s="114">
        <v>314</v>
      </c>
      <c r="I218" s="114">
        <v>0</v>
      </c>
      <c r="J218" s="114">
        <v>816</v>
      </c>
      <c r="K218" s="114">
        <v>789</v>
      </c>
      <c r="L218" s="241">
        <f t="shared" si="53"/>
        <v>-3.3088235294117641E-2</v>
      </c>
      <c r="M218" s="114">
        <f t="shared" si="10"/>
        <v>303.61029411764707</v>
      </c>
      <c r="N218" s="242">
        <v>0</v>
      </c>
      <c r="O218" s="100"/>
      <c r="P218" s="100"/>
      <c r="Q218" s="100">
        <f t="shared" si="11"/>
        <v>0</v>
      </c>
      <c r="R218" s="243" t="e">
        <f t="shared" si="30"/>
        <v>#DIV/0!</v>
      </c>
      <c r="S218" s="243"/>
      <c r="T218" s="243"/>
      <c r="U218" s="243"/>
      <c r="V218" s="243"/>
      <c r="W218" s="243"/>
      <c r="X218" s="248"/>
      <c r="Y218" s="111"/>
      <c r="Z218" s="112"/>
      <c r="AA218" s="105"/>
      <c r="AB218" s="105"/>
      <c r="AC218" s="105"/>
      <c r="AD218" s="113"/>
      <c r="AE218" s="113"/>
      <c r="AF218" s="113"/>
      <c r="AG218" s="105"/>
      <c r="AH218" s="105"/>
      <c r="AI218" s="105"/>
      <c r="AJ218" s="105"/>
      <c r="AK218" s="105"/>
      <c r="AL218" s="105"/>
      <c r="AM218" s="105"/>
      <c r="AN218" s="71"/>
      <c r="AO218" s="71"/>
      <c r="AP218" s="71"/>
      <c r="AQ218" s="71"/>
    </row>
    <row r="219" spans="1:43" ht="12.75" customHeight="1" outlineLevel="2" x14ac:dyDescent="0.25">
      <c r="A219" s="2"/>
      <c r="B219" s="107">
        <v>21103</v>
      </c>
      <c r="C219" s="239"/>
      <c r="D219" s="239" t="s">
        <v>37</v>
      </c>
      <c r="E219" s="239" t="s">
        <v>241</v>
      </c>
      <c r="F219" s="240" t="s">
        <v>243</v>
      </c>
      <c r="G219" s="114">
        <v>2904</v>
      </c>
      <c r="H219" s="114">
        <v>1412</v>
      </c>
      <c r="I219" s="114">
        <v>0</v>
      </c>
      <c r="J219" s="114">
        <v>2904</v>
      </c>
      <c r="K219" s="114">
        <v>2886</v>
      </c>
      <c r="L219" s="241">
        <f t="shared" si="53"/>
        <v>-6.1983471074380514E-3</v>
      </c>
      <c r="M219" s="114">
        <f t="shared" si="10"/>
        <v>1403.2479338842975</v>
      </c>
      <c r="N219" s="242">
        <v>0</v>
      </c>
      <c r="O219" s="100"/>
      <c r="P219" s="100"/>
      <c r="Q219" s="100">
        <f t="shared" si="11"/>
        <v>0</v>
      </c>
      <c r="R219" s="243" t="e">
        <f t="shared" si="30"/>
        <v>#DIV/0!</v>
      </c>
      <c r="S219" s="243"/>
      <c r="T219" s="243"/>
      <c r="U219" s="243"/>
      <c r="V219" s="243"/>
      <c r="W219" s="243"/>
      <c r="X219" s="248"/>
      <c r="Y219" s="111"/>
      <c r="Z219" s="112"/>
      <c r="AA219" s="105"/>
      <c r="AB219" s="105"/>
      <c r="AC219" s="105"/>
      <c r="AD219" s="113"/>
      <c r="AE219" s="113"/>
      <c r="AF219" s="113"/>
      <c r="AG219" s="105"/>
      <c r="AH219" s="105"/>
      <c r="AI219" s="105"/>
      <c r="AJ219" s="105"/>
      <c r="AK219" s="105"/>
      <c r="AL219" s="105"/>
      <c r="AM219" s="105"/>
      <c r="AN219" s="71"/>
      <c r="AO219" s="71"/>
      <c r="AP219" s="71"/>
      <c r="AQ219" s="71"/>
    </row>
    <row r="220" spans="1:43" ht="12.75" customHeight="1" outlineLevel="2" x14ac:dyDescent="0.25">
      <c r="A220" s="2"/>
      <c r="B220" s="107">
        <v>21102</v>
      </c>
      <c r="C220" s="239"/>
      <c r="D220" s="239" t="s">
        <v>37</v>
      </c>
      <c r="E220" s="239" t="s">
        <v>241</v>
      </c>
      <c r="F220" s="240" t="s">
        <v>242</v>
      </c>
      <c r="G220" s="114">
        <v>740</v>
      </c>
      <c r="H220" s="114">
        <v>214</v>
      </c>
      <c r="I220" s="114">
        <v>0</v>
      </c>
      <c r="J220" s="114">
        <v>740</v>
      </c>
      <c r="K220" s="114">
        <v>726</v>
      </c>
      <c r="L220" s="241">
        <f t="shared" si="53"/>
        <v>-1.8918918918918948E-2</v>
      </c>
      <c r="M220" s="114">
        <f t="shared" si="10"/>
        <v>209.95135135135135</v>
      </c>
      <c r="N220" s="242">
        <v>0</v>
      </c>
      <c r="O220" s="100"/>
      <c r="P220" s="100"/>
      <c r="Q220" s="100">
        <f t="shared" si="11"/>
        <v>0</v>
      </c>
      <c r="R220" s="243" t="e">
        <f t="shared" si="30"/>
        <v>#DIV/0!</v>
      </c>
      <c r="S220" s="243"/>
      <c r="T220" s="243"/>
      <c r="U220" s="243"/>
      <c r="V220" s="243"/>
      <c r="W220" s="243"/>
      <c r="X220" s="248"/>
      <c r="Y220" s="111"/>
      <c r="Z220" s="112"/>
      <c r="AA220" s="105"/>
      <c r="AB220" s="105"/>
      <c r="AC220" s="105"/>
      <c r="AD220" s="113"/>
      <c r="AE220" s="113"/>
      <c r="AF220" s="113"/>
      <c r="AG220" s="105"/>
      <c r="AH220" s="105"/>
      <c r="AI220" s="105"/>
      <c r="AJ220" s="105"/>
      <c r="AK220" s="105"/>
      <c r="AL220" s="105"/>
      <c r="AM220" s="105"/>
      <c r="AN220" s="71"/>
      <c r="AO220" s="71"/>
      <c r="AP220" s="71"/>
      <c r="AQ220" s="71"/>
    </row>
    <row r="221" spans="1:43" ht="12.75" customHeight="1" outlineLevel="2" x14ac:dyDescent="0.25">
      <c r="A221" s="2"/>
      <c r="B221" s="107">
        <v>21101</v>
      </c>
      <c r="C221" s="239"/>
      <c r="D221" s="239" t="s">
        <v>37</v>
      </c>
      <c r="E221" s="239" t="s">
        <v>241</v>
      </c>
      <c r="F221" s="240" t="s">
        <v>241</v>
      </c>
      <c r="G221" s="114">
        <v>2426</v>
      </c>
      <c r="H221" s="114">
        <v>0</v>
      </c>
      <c r="I221" s="114">
        <v>21714</v>
      </c>
      <c r="J221" s="114">
        <v>3765</v>
      </c>
      <c r="K221" s="114">
        <v>3737</v>
      </c>
      <c r="L221" s="241">
        <f t="shared" si="53"/>
        <v>-7.4369189907038669E-3</v>
      </c>
      <c r="M221" s="114">
        <f t="shared" si="10"/>
        <v>0</v>
      </c>
      <c r="N221" s="242">
        <v>20699</v>
      </c>
      <c r="O221" s="100"/>
      <c r="P221" s="100"/>
      <c r="Q221" s="100">
        <f t="shared" si="11"/>
        <v>0</v>
      </c>
      <c r="R221" s="243" t="e">
        <f t="shared" si="30"/>
        <v>#DIV/0!</v>
      </c>
      <c r="S221" s="243"/>
      <c r="T221" s="243"/>
      <c r="U221" s="243"/>
      <c r="V221" s="243"/>
      <c r="W221" s="243"/>
      <c r="X221" s="248"/>
      <c r="Y221" s="111"/>
      <c r="Z221" s="112"/>
      <c r="AA221" s="105"/>
      <c r="AB221" s="105"/>
      <c r="AC221" s="105"/>
      <c r="AD221" s="113"/>
      <c r="AE221" s="113"/>
      <c r="AF221" s="113"/>
      <c r="AG221" s="105"/>
      <c r="AH221" s="105"/>
      <c r="AI221" s="105"/>
      <c r="AJ221" s="105"/>
      <c r="AK221" s="105"/>
      <c r="AL221" s="105"/>
      <c r="AM221" s="105"/>
      <c r="AN221" s="71"/>
      <c r="AO221" s="71"/>
      <c r="AP221" s="71"/>
      <c r="AQ221" s="71"/>
    </row>
    <row r="222" spans="1:43" ht="12.75" customHeight="1" outlineLevel="2" x14ac:dyDescent="0.25">
      <c r="A222" s="2"/>
      <c r="B222" s="107" t="s">
        <v>2027</v>
      </c>
      <c r="C222" s="239"/>
      <c r="D222" s="239" t="s">
        <v>37</v>
      </c>
      <c r="E222" s="239" t="s">
        <v>241</v>
      </c>
      <c r="F222" s="240" t="s">
        <v>2028</v>
      </c>
      <c r="G222" s="114"/>
      <c r="H222" s="114"/>
      <c r="I222" s="114"/>
      <c r="J222" s="114"/>
      <c r="K222" s="114"/>
      <c r="L222" s="241"/>
      <c r="M222" s="114">
        <f t="shared" si="10"/>
        <v>0</v>
      </c>
      <c r="N222" s="242"/>
      <c r="O222" s="100"/>
      <c r="P222" s="100"/>
      <c r="Q222" s="100">
        <f t="shared" si="11"/>
        <v>0</v>
      </c>
      <c r="R222" s="243" t="e">
        <f t="shared" si="30"/>
        <v>#DIV/0!</v>
      </c>
      <c r="S222" s="243"/>
      <c r="T222" s="243"/>
      <c r="U222" s="243"/>
      <c r="V222" s="243"/>
      <c r="W222" s="243"/>
      <c r="X222" s="248"/>
      <c r="Y222" s="111"/>
      <c r="Z222" s="112"/>
      <c r="AA222" s="105"/>
      <c r="AB222" s="105"/>
      <c r="AC222" s="105"/>
      <c r="AD222" s="113"/>
      <c r="AE222" s="113"/>
      <c r="AF222" s="113"/>
      <c r="AG222" s="105"/>
      <c r="AH222" s="105"/>
      <c r="AI222" s="105"/>
      <c r="AJ222" s="105"/>
      <c r="AK222" s="105"/>
      <c r="AL222" s="105"/>
      <c r="AM222" s="105"/>
      <c r="AN222" s="71"/>
      <c r="AO222" s="71"/>
      <c r="AP222" s="71"/>
      <c r="AQ222" s="71"/>
    </row>
    <row r="223" spans="1:43" ht="12.75" customHeight="1" outlineLevel="1" x14ac:dyDescent="0.25">
      <c r="A223" s="229"/>
      <c r="B223" s="244">
        <v>21200</v>
      </c>
      <c r="C223" s="245"/>
      <c r="D223" s="245" t="s">
        <v>37</v>
      </c>
      <c r="E223" s="245" t="s">
        <v>246</v>
      </c>
      <c r="F223" s="246"/>
      <c r="G223" s="114"/>
      <c r="H223" s="114"/>
      <c r="I223" s="114"/>
      <c r="J223" s="114"/>
      <c r="K223" s="114"/>
      <c r="L223" s="241"/>
      <c r="M223" s="114">
        <f t="shared" si="10"/>
        <v>0</v>
      </c>
      <c r="N223" s="242"/>
      <c r="O223" s="110">
        <f t="shared" ref="O223:P223" si="54">SUM(O224:O234)</f>
        <v>0</v>
      </c>
      <c r="P223" s="110">
        <f t="shared" si="54"/>
        <v>0</v>
      </c>
      <c r="Q223" s="100">
        <f t="shared" si="11"/>
        <v>0</v>
      </c>
      <c r="R223" s="243" t="e">
        <f t="shared" si="30"/>
        <v>#DIV/0!</v>
      </c>
      <c r="S223" s="250"/>
      <c r="T223" s="250"/>
      <c r="U223" s="250"/>
      <c r="V223" s="250"/>
      <c r="W223" s="250"/>
      <c r="X223" s="247"/>
      <c r="Y223" s="111"/>
      <c r="Z223" s="112"/>
      <c r="AA223" s="105"/>
      <c r="AB223" s="105"/>
      <c r="AC223" s="105"/>
      <c r="AD223" s="113"/>
      <c r="AE223" s="113"/>
      <c r="AF223" s="113"/>
      <c r="AG223" s="105"/>
      <c r="AH223" s="105"/>
      <c r="AI223" s="105"/>
      <c r="AJ223" s="105"/>
      <c r="AK223" s="105"/>
      <c r="AL223" s="105"/>
      <c r="AM223" s="105"/>
      <c r="AN223" s="45"/>
      <c r="AO223" s="45"/>
      <c r="AP223" s="45"/>
      <c r="AQ223" s="45"/>
    </row>
    <row r="224" spans="1:43" ht="12.75" customHeight="1" outlineLevel="2" x14ac:dyDescent="0.25">
      <c r="A224" s="2"/>
      <c r="B224" s="107">
        <v>21210</v>
      </c>
      <c r="C224" s="239"/>
      <c r="D224" s="239" t="s">
        <v>37</v>
      </c>
      <c r="E224" s="239" t="s">
        <v>246</v>
      </c>
      <c r="F224" s="240" t="s">
        <v>254</v>
      </c>
      <c r="G224" s="114">
        <v>1971</v>
      </c>
      <c r="H224" s="114">
        <v>456</v>
      </c>
      <c r="I224" s="114">
        <v>0</v>
      </c>
      <c r="J224" s="114">
        <v>1971</v>
      </c>
      <c r="K224" s="114">
        <v>1985</v>
      </c>
      <c r="L224" s="241">
        <f t="shared" ref="L224:L233" si="55">((K224/J224)^(1/($K$12-$J$12))-1)</f>
        <v>7.102993404363378E-3</v>
      </c>
      <c r="M224" s="114">
        <f t="shared" si="10"/>
        <v>459.2389649923897</v>
      </c>
      <c r="N224" s="242">
        <v>0</v>
      </c>
      <c r="O224" s="100"/>
      <c r="P224" s="100"/>
      <c r="Q224" s="100">
        <f t="shared" si="11"/>
        <v>0</v>
      </c>
      <c r="R224" s="243" t="e">
        <f t="shared" si="30"/>
        <v>#DIV/0!</v>
      </c>
      <c r="S224" s="243"/>
      <c r="T224" s="243"/>
      <c r="U224" s="243"/>
      <c r="V224" s="243"/>
      <c r="W224" s="243"/>
      <c r="X224" s="248"/>
      <c r="Y224" s="111"/>
      <c r="Z224" s="112"/>
      <c r="AA224" s="105"/>
      <c r="AB224" s="105"/>
      <c r="AC224" s="105"/>
      <c r="AD224" s="113"/>
      <c r="AE224" s="113"/>
      <c r="AF224" s="113"/>
      <c r="AG224" s="105"/>
      <c r="AH224" s="105"/>
      <c r="AI224" s="105"/>
      <c r="AJ224" s="105"/>
      <c r="AK224" s="105"/>
      <c r="AL224" s="105"/>
      <c r="AM224" s="105"/>
      <c r="AN224" s="71"/>
      <c r="AO224" s="71"/>
      <c r="AP224" s="71"/>
      <c r="AQ224" s="71"/>
    </row>
    <row r="225" spans="1:43" ht="12.75" customHeight="1" outlineLevel="2" x14ac:dyDescent="0.25">
      <c r="A225" s="2"/>
      <c r="B225" s="107">
        <v>21209</v>
      </c>
      <c r="C225" s="239"/>
      <c r="D225" s="239" t="s">
        <v>37</v>
      </c>
      <c r="E225" s="239" t="s">
        <v>246</v>
      </c>
      <c r="F225" s="240" t="s">
        <v>253</v>
      </c>
      <c r="G225" s="114">
        <v>1034</v>
      </c>
      <c r="H225" s="114">
        <v>240</v>
      </c>
      <c r="I225" s="114">
        <v>0</v>
      </c>
      <c r="J225" s="114">
        <v>1034</v>
      </c>
      <c r="K225" s="114">
        <v>997</v>
      </c>
      <c r="L225" s="241">
        <f t="shared" si="55"/>
        <v>-3.5783365570599579E-2</v>
      </c>
      <c r="M225" s="114">
        <f t="shared" si="10"/>
        <v>231.41199226305611</v>
      </c>
      <c r="N225" s="242">
        <v>0</v>
      </c>
      <c r="O225" s="100"/>
      <c r="P225" s="100"/>
      <c r="Q225" s="100">
        <f t="shared" si="11"/>
        <v>0</v>
      </c>
      <c r="R225" s="243" t="e">
        <f t="shared" si="30"/>
        <v>#DIV/0!</v>
      </c>
      <c r="S225" s="243"/>
      <c r="T225" s="243"/>
      <c r="U225" s="243"/>
      <c r="V225" s="243"/>
      <c r="W225" s="243"/>
      <c r="X225" s="248"/>
      <c r="Y225" s="111"/>
      <c r="Z225" s="112"/>
      <c r="AA225" s="105"/>
      <c r="AB225" s="105"/>
      <c r="AC225" s="105"/>
      <c r="AD225" s="113"/>
      <c r="AE225" s="113"/>
      <c r="AF225" s="113"/>
      <c r="AG225" s="105"/>
      <c r="AH225" s="105"/>
      <c r="AI225" s="105"/>
      <c r="AJ225" s="105"/>
      <c r="AK225" s="105"/>
      <c r="AL225" s="105"/>
      <c r="AM225" s="105"/>
      <c r="AN225" s="71"/>
      <c r="AO225" s="71"/>
      <c r="AP225" s="71"/>
      <c r="AQ225" s="71"/>
    </row>
    <row r="226" spans="1:43" ht="12.75" customHeight="1" outlineLevel="2" x14ac:dyDescent="0.25">
      <c r="A226" s="2"/>
      <c r="B226" s="107">
        <v>21208</v>
      </c>
      <c r="C226" s="239"/>
      <c r="D226" s="239" t="s">
        <v>37</v>
      </c>
      <c r="E226" s="239" t="s">
        <v>246</v>
      </c>
      <c r="F226" s="240" t="s">
        <v>252</v>
      </c>
      <c r="G226" s="114">
        <v>4189</v>
      </c>
      <c r="H226" s="114">
        <v>303</v>
      </c>
      <c r="I226" s="114">
        <v>0</v>
      </c>
      <c r="J226" s="114">
        <v>4189</v>
      </c>
      <c r="K226" s="114">
        <v>4125</v>
      </c>
      <c r="L226" s="241">
        <f t="shared" si="55"/>
        <v>-1.5278109333969891E-2</v>
      </c>
      <c r="M226" s="114">
        <f t="shared" si="10"/>
        <v>298.37073287180715</v>
      </c>
      <c r="N226" s="242">
        <v>0</v>
      </c>
      <c r="O226" s="100"/>
      <c r="P226" s="100"/>
      <c r="Q226" s="100">
        <f t="shared" si="11"/>
        <v>0</v>
      </c>
      <c r="R226" s="243" t="e">
        <f t="shared" si="30"/>
        <v>#DIV/0!</v>
      </c>
      <c r="S226" s="243"/>
      <c r="T226" s="243"/>
      <c r="U226" s="243"/>
      <c r="V226" s="243"/>
      <c r="W226" s="243"/>
      <c r="X226" s="248"/>
      <c r="Y226" s="111"/>
      <c r="Z226" s="112"/>
      <c r="AA226" s="105"/>
      <c r="AB226" s="105"/>
      <c r="AC226" s="105"/>
      <c r="AD226" s="113"/>
      <c r="AE226" s="113"/>
      <c r="AF226" s="113"/>
      <c r="AG226" s="105"/>
      <c r="AH226" s="105"/>
      <c r="AI226" s="105"/>
      <c r="AJ226" s="105"/>
      <c r="AK226" s="105"/>
      <c r="AL226" s="105"/>
      <c r="AM226" s="105"/>
      <c r="AN226" s="71"/>
      <c r="AO226" s="71"/>
      <c r="AP226" s="71"/>
      <c r="AQ226" s="71"/>
    </row>
    <row r="227" spans="1:43" ht="12.75" customHeight="1" outlineLevel="2" x14ac:dyDescent="0.25">
      <c r="A227" s="2"/>
      <c r="B227" s="107">
        <v>21207</v>
      </c>
      <c r="C227" s="239"/>
      <c r="D227" s="239" t="s">
        <v>37</v>
      </c>
      <c r="E227" s="239" t="s">
        <v>246</v>
      </c>
      <c r="F227" s="240" t="s">
        <v>251</v>
      </c>
      <c r="G227" s="114">
        <v>6340</v>
      </c>
      <c r="H227" s="114">
        <v>170</v>
      </c>
      <c r="I227" s="114">
        <v>0</v>
      </c>
      <c r="J227" s="114">
        <v>6340</v>
      </c>
      <c r="K227" s="114">
        <v>6285</v>
      </c>
      <c r="L227" s="241">
        <f t="shared" si="55"/>
        <v>-8.6750788643532584E-3</v>
      </c>
      <c r="M227" s="114">
        <f t="shared" si="10"/>
        <v>168.52523659305996</v>
      </c>
      <c r="N227" s="242">
        <v>0</v>
      </c>
      <c r="O227" s="100"/>
      <c r="P227" s="100"/>
      <c r="Q227" s="100">
        <f t="shared" si="11"/>
        <v>0</v>
      </c>
      <c r="R227" s="243" t="e">
        <f t="shared" si="30"/>
        <v>#DIV/0!</v>
      </c>
      <c r="S227" s="243"/>
      <c r="T227" s="243"/>
      <c r="U227" s="243"/>
      <c r="V227" s="243"/>
      <c r="W227" s="243"/>
      <c r="X227" s="248"/>
      <c r="Y227" s="111"/>
      <c r="Z227" s="112"/>
      <c r="AA227" s="105"/>
      <c r="AB227" s="105"/>
      <c r="AC227" s="105"/>
      <c r="AD227" s="113"/>
      <c r="AE227" s="113"/>
      <c r="AF227" s="113"/>
      <c r="AG227" s="105"/>
      <c r="AH227" s="105"/>
      <c r="AI227" s="105"/>
      <c r="AJ227" s="105"/>
      <c r="AK227" s="105"/>
      <c r="AL227" s="105"/>
      <c r="AM227" s="105"/>
      <c r="AN227" s="71"/>
      <c r="AO227" s="71"/>
      <c r="AP227" s="71"/>
      <c r="AQ227" s="71"/>
    </row>
    <row r="228" spans="1:43" ht="12.75" customHeight="1" outlineLevel="2" x14ac:dyDescent="0.25">
      <c r="A228" s="2"/>
      <c r="B228" s="107">
        <v>21206</v>
      </c>
      <c r="C228" s="239"/>
      <c r="D228" s="239" t="s">
        <v>37</v>
      </c>
      <c r="E228" s="239" t="s">
        <v>246</v>
      </c>
      <c r="F228" s="240" t="s">
        <v>250</v>
      </c>
      <c r="G228" s="114">
        <v>7565</v>
      </c>
      <c r="H228" s="114">
        <v>410</v>
      </c>
      <c r="I228" s="114">
        <v>0</v>
      </c>
      <c r="J228" s="114">
        <v>7565</v>
      </c>
      <c r="K228" s="114">
        <v>7464</v>
      </c>
      <c r="L228" s="241">
        <f t="shared" si="55"/>
        <v>-1.3350958360872411E-2</v>
      </c>
      <c r="M228" s="114">
        <f t="shared" si="10"/>
        <v>404.52610707204229</v>
      </c>
      <c r="N228" s="242">
        <v>0</v>
      </c>
      <c r="O228" s="100"/>
      <c r="P228" s="100"/>
      <c r="Q228" s="100">
        <f t="shared" si="11"/>
        <v>0</v>
      </c>
      <c r="R228" s="243" t="e">
        <f t="shared" si="30"/>
        <v>#DIV/0!</v>
      </c>
      <c r="S228" s="243"/>
      <c r="T228" s="243"/>
      <c r="U228" s="243"/>
      <c r="V228" s="243"/>
      <c r="W228" s="243"/>
      <c r="X228" s="248"/>
      <c r="Y228" s="111"/>
      <c r="Z228" s="112"/>
      <c r="AA228" s="105"/>
      <c r="AB228" s="105"/>
      <c r="AC228" s="105"/>
      <c r="AD228" s="113"/>
      <c r="AE228" s="113"/>
      <c r="AF228" s="113"/>
      <c r="AG228" s="105"/>
      <c r="AH228" s="105"/>
      <c r="AI228" s="105"/>
      <c r="AJ228" s="105"/>
      <c r="AK228" s="105"/>
      <c r="AL228" s="105"/>
      <c r="AM228" s="105"/>
      <c r="AN228" s="71"/>
      <c r="AO228" s="71"/>
      <c r="AP228" s="71"/>
      <c r="AQ228" s="71"/>
    </row>
    <row r="229" spans="1:43" ht="12.75" customHeight="1" outlineLevel="2" x14ac:dyDescent="0.25">
      <c r="A229" s="2"/>
      <c r="B229" s="107">
        <v>21205</v>
      </c>
      <c r="C229" s="239"/>
      <c r="D229" s="239" t="s">
        <v>37</v>
      </c>
      <c r="E229" s="239" t="s">
        <v>246</v>
      </c>
      <c r="F229" s="240" t="s">
        <v>249</v>
      </c>
      <c r="G229" s="114">
        <v>1849</v>
      </c>
      <c r="H229" s="114">
        <v>619</v>
      </c>
      <c r="I229" s="114">
        <v>0</v>
      </c>
      <c r="J229" s="114">
        <v>1849</v>
      </c>
      <c r="K229" s="114">
        <v>1823</v>
      </c>
      <c r="L229" s="241">
        <f t="shared" si="55"/>
        <v>-1.4061654948620883E-2</v>
      </c>
      <c r="M229" s="114">
        <f t="shared" si="10"/>
        <v>610.29583558680372</v>
      </c>
      <c r="N229" s="242">
        <v>0</v>
      </c>
      <c r="O229" s="100"/>
      <c r="P229" s="100"/>
      <c r="Q229" s="100">
        <f t="shared" si="11"/>
        <v>0</v>
      </c>
      <c r="R229" s="243" t="e">
        <f t="shared" si="30"/>
        <v>#DIV/0!</v>
      </c>
      <c r="S229" s="243"/>
      <c r="T229" s="243"/>
      <c r="U229" s="243"/>
      <c r="V229" s="243"/>
      <c r="W229" s="243"/>
      <c r="X229" s="248"/>
      <c r="Y229" s="111"/>
      <c r="Z229" s="112"/>
      <c r="AA229" s="105"/>
      <c r="AB229" s="105"/>
      <c r="AC229" s="105"/>
      <c r="AD229" s="113"/>
      <c r="AE229" s="113"/>
      <c r="AF229" s="113"/>
      <c r="AG229" s="105"/>
      <c r="AH229" s="105"/>
      <c r="AI229" s="105"/>
      <c r="AJ229" s="105"/>
      <c r="AK229" s="105"/>
      <c r="AL229" s="105"/>
      <c r="AM229" s="105"/>
      <c r="AN229" s="71"/>
      <c r="AO229" s="71"/>
      <c r="AP229" s="71"/>
      <c r="AQ229" s="71"/>
    </row>
    <row r="230" spans="1:43" ht="12.75" customHeight="1" outlineLevel="2" x14ac:dyDescent="0.25">
      <c r="A230" s="2"/>
      <c r="B230" s="107">
        <v>21204</v>
      </c>
      <c r="C230" s="239"/>
      <c r="D230" s="239" t="s">
        <v>37</v>
      </c>
      <c r="E230" s="239" t="s">
        <v>246</v>
      </c>
      <c r="F230" s="240" t="s">
        <v>246</v>
      </c>
      <c r="G230" s="114">
        <v>1608</v>
      </c>
      <c r="H230" s="114">
        <v>372</v>
      </c>
      <c r="I230" s="114">
        <v>0</v>
      </c>
      <c r="J230" s="114">
        <v>1608</v>
      </c>
      <c r="K230" s="114">
        <v>1579</v>
      </c>
      <c r="L230" s="241">
        <f t="shared" si="55"/>
        <v>-1.8034825870646753E-2</v>
      </c>
      <c r="M230" s="114">
        <f t="shared" si="10"/>
        <v>365.29104477611941</v>
      </c>
      <c r="N230" s="242">
        <v>0</v>
      </c>
      <c r="O230" s="100"/>
      <c r="P230" s="100"/>
      <c r="Q230" s="100">
        <f t="shared" si="11"/>
        <v>0</v>
      </c>
      <c r="R230" s="243" t="e">
        <f t="shared" si="30"/>
        <v>#DIV/0!</v>
      </c>
      <c r="S230" s="243"/>
      <c r="T230" s="243"/>
      <c r="U230" s="243"/>
      <c r="V230" s="243"/>
      <c r="W230" s="243"/>
      <c r="X230" s="248"/>
      <c r="Y230" s="111"/>
      <c r="Z230" s="112"/>
      <c r="AA230" s="105"/>
      <c r="AB230" s="105"/>
      <c r="AC230" s="105"/>
      <c r="AD230" s="113"/>
      <c r="AE230" s="113"/>
      <c r="AF230" s="113"/>
      <c r="AG230" s="105"/>
      <c r="AH230" s="105"/>
      <c r="AI230" s="105"/>
      <c r="AJ230" s="105"/>
      <c r="AK230" s="105"/>
      <c r="AL230" s="105"/>
      <c r="AM230" s="105"/>
      <c r="AN230" s="71"/>
      <c r="AO230" s="71"/>
      <c r="AP230" s="71"/>
      <c r="AQ230" s="71"/>
    </row>
    <row r="231" spans="1:43" ht="12.75" customHeight="1" outlineLevel="2" x14ac:dyDescent="0.25">
      <c r="A231" s="2"/>
      <c r="B231" s="107">
        <v>21203</v>
      </c>
      <c r="C231" s="239"/>
      <c r="D231" s="239" t="s">
        <v>37</v>
      </c>
      <c r="E231" s="239" t="s">
        <v>246</v>
      </c>
      <c r="F231" s="240" t="s">
        <v>248</v>
      </c>
      <c r="G231" s="114">
        <v>1344</v>
      </c>
      <c r="H231" s="114">
        <v>213</v>
      </c>
      <c r="I231" s="114">
        <v>0</v>
      </c>
      <c r="J231" s="114">
        <v>1344</v>
      </c>
      <c r="K231" s="114">
        <v>1318</v>
      </c>
      <c r="L231" s="241">
        <f t="shared" si="55"/>
        <v>-1.9345238095238138E-2</v>
      </c>
      <c r="M231" s="114">
        <f t="shared" si="10"/>
        <v>208.87946428571428</v>
      </c>
      <c r="N231" s="242">
        <v>0</v>
      </c>
      <c r="O231" s="100"/>
      <c r="P231" s="100"/>
      <c r="Q231" s="100">
        <f t="shared" si="11"/>
        <v>0</v>
      </c>
      <c r="R231" s="243" t="e">
        <f t="shared" si="30"/>
        <v>#DIV/0!</v>
      </c>
      <c r="S231" s="243"/>
      <c r="T231" s="243"/>
      <c r="U231" s="243"/>
      <c r="V231" s="243"/>
      <c r="W231" s="243"/>
      <c r="X231" s="248"/>
      <c r="Y231" s="111"/>
      <c r="Z231" s="112"/>
      <c r="AA231" s="105"/>
      <c r="AB231" s="105"/>
      <c r="AC231" s="105"/>
      <c r="AD231" s="113"/>
      <c r="AE231" s="113"/>
      <c r="AF231" s="113"/>
      <c r="AG231" s="105"/>
      <c r="AH231" s="105"/>
      <c r="AI231" s="105"/>
      <c r="AJ231" s="105"/>
      <c r="AK231" s="105"/>
      <c r="AL231" s="105"/>
      <c r="AM231" s="105"/>
      <c r="AN231" s="71"/>
      <c r="AO231" s="71"/>
      <c r="AP231" s="71"/>
      <c r="AQ231" s="71"/>
    </row>
    <row r="232" spans="1:43" ht="12.75" customHeight="1" outlineLevel="2" x14ac:dyDescent="0.25">
      <c r="A232" s="2"/>
      <c r="B232" s="107">
        <v>21202</v>
      </c>
      <c r="C232" s="239"/>
      <c r="D232" s="239" t="s">
        <v>37</v>
      </c>
      <c r="E232" s="239" t="s">
        <v>246</v>
      </c>
      <c r="F232" s="240" t="s">
        <v>192</v>
      </c>
      <c r="G232" s="114">
        <v>913</v>
      </c>
      <c r="H232" s="114">
        <v>469</v>
      </c>
      <c r="I232" s="114">
        <v>0</v>
      </c>
      <c r="J232" s="114">
        <v>913</v>
      </c>
      <c r="K232" s="114">
        <v>918</v>
      </c>
      <c r="L232" s="241">
        <f t="shared" si="55"/>
        <v>5.4764512595837367E-3</v>
      </c>
      <c r="M232" s="114">
        <f t="shared" si="10"/>
        <v>471.56845564074479</v>
      </c>
      <c r="N232" s="242">
        <v>0</v>
      </c>
      <c r="O232" s="100"/>
      <c r="P232" s="100"/>
      <c r="Q232" s="100">
        <f t="shared" si="11"/>
        <v>0</v>
      </c>
      <c r="R232" s="243" t="e">
        <f t="shared" si="30"/>
        <v>#DIV/0!</v>
      </c>
      <c r="S232" s="243"/>
      <c r="T232" s="243"/>
      <c r="U232" s="243"/>
      <c r="V232" s="243"/>
      <c r="W232" s="243"/>
      <c r="X232" s="248"/>
      <c r="Y232" s="111"/>
      <c r="Z232" s="112"/>
      <c r="AA232" s="105"/>
      <c r="AB232" s="105"/>
      <c r="AC232" s="105"/>
      <c r="AD232" s="113"/>
      <c r="AE232" s="113"/>
      <c r="AF232" s="113"/>
      <c r="AG232" s="105"/>
      <c r="AH232" s="105"/>
      <c r="AI232" s="105"/>
      <c r="AJ232" s="105"/>
      <c r="AK232" s="105"/>
      <c r="AL232" s="105"/>
      <c r="AM232" s="105"/>
      <c r="AN232" s="71"/>
      <c r="AO232" s="71"/>
      <c r="AP232" s="71"/>
      <c r="AQ232" s="71"/>
    </row>
    <row r="233" spans="1:43" ht="12.75" customHeight="1" outlineLevel="2" x14ac:dyDescent="0.25">
      <c r="A233" s="2"/>
      <c r="B233" s="107">
        <v>21201</v>
      </c>
      <c r="C233" s="239"/>
      <c r="D233" s="239" t="s">
        <v>37</v>
      </c>
      <c r="E233" s="239" t="s">
        <v>246</v>
      </c>
      <c r="F233" s="240" t="s">
        <v>247</v>
      </c>
      <c r="G233" s="114">
        <v>8924</v>
      </c>
      <c r="H233" s="114">
        <v>0</v>
      </c>
      <c r="I233" s="114">
        <v>14896</v>
      </c>
      <c r="J233" s="114">
        <v>8924</v>
      </c>
      <c r="K233" s="114">
        <v>8791</v>
      </c>
      <c r="L233" s="241">
        <f t="shared" si="55"/>
        <v>-1.4903630658897327E-2</v>
      </c>
      <c r="M233" s="114">
        <f t="shared" si="10"/>
        <v>0</v>
      </c>
      <c r="N233" s="242">
        <v>15074</v>
      </c>
      <c r="O233" s="100"/>
      <c r="P233" s="100"/>
      <c r="Q233" s="100">
        <f t="shared" si="11"/>
        <v>0</v>
      </c>
      <c r="R233" s="243" t="e">
        <f t="shared" si="30"/>
        <v>#DIV/0!</v>
      </c>
      <c r="S233" s="243"/>
      <c r="T233" s="243"/>
      <c r="U233" s="243"/>
      <c r="V233" s="243"/>
      <c r="W233" s="243"/>
      <c r="X233" s="248"/>
      <c r="Y233" s="111"/>
      <c r="Z233" s="112"/>
      <c r="AA233" s="105"/>
      <c r="AB233" s="105"/>
      <c r="AC233" s="105"/>
      <c r="AD233" s="113"/>
      <c r="AE233" s="113"/>
      <c r="AF233" s="113"/>
      <c r="AG233" s="105"/>
      <c r="AH233" s="105"/>
      <c r="AI233" s="105"/>
      <c r="AJ233" s="105"/>
      <c r="AK233" s="105"/>
      <c r="AL233" s="105"/>
      <c r="AM233" s="105"/>
      <c r="AN233" s="71"/>
      <c r="AO233" s="71"/>
      <c r="AP233" s="71"/>
      <c r="AQ233" s="71"/>
    </row>
    <row r="234" spans="1:43" ht="12.75" customHeight="1" outlineLevel="2" x14ac:dyDescent="0.25">
      <c r="A234" s="2"/>
      <c r="B234" s="107" t="s">
        <v>2029</v>
      </c>
      <c r="C234" s="239"/>
      <c r="D234" s="239" t="s">
        <v>37</v>
      </c>
      <c r="E234" s="239" t="s">
        <v>246</v>
      </c>
      <c r="F234" s="240" t="s">
        <v>2030</v>
      </c>
      <c r="G234" s="114"/>
      <c r="H234" s="114"/>
      <c r="I234" s="114"/>
      <c r="J234" s="114"/>
      <c r="K234" s="114"/>
      <c r="L234" s="241"/>
      <c r="M234" s="114">
        <f t="shared" si="10"/>
        <v>0</v>
      </c>
      <c r="N234" s="242"/>
      <c r="O234" s="100"/>
      <c r="P234" s="100"/>
      <c r="Q234" s="100">
        <f t="shared" si="11"/>
        <v>0</v>
      </c>
      <c r="R234" s="243" t="e">
        <f t="shared" si="30"/>
        <v>#DIV/0!</v>
      </c>
      <c r="S234" s="243"/>
      <c r="T234" s="243"/>
      <c r="U234" s="243"/>
      <c r="V234" s="243"/>
      <c r="W234" s="243"/>
      <c r="X234" s="248"/>
      <c r="Y234" s="111"/>
      <c r="Z234" s="112"/>
      <c r="AA234" s="105"/>
      <c r="AB234" s="105"/>
      <c r="AC234" s="105"/>
      <c r="AD234" s="113"/>
      <c r="AE234" s="113"/>
      <c r="AF234" s="113"/>
      <c r="AG234" s="105"/>
      <c r="AH234" s="105"/>
      <c r="AI234" s="105"/>
      <c r="AJ234" s="105"/>
      <c r="AK234" s="105"/>
      <c r="AL234" s="105"/>
      <c r="AM234" s="105"/>
      <c r="AN234" s="71"/>
      <c r="AO234" s="71"/>
      <c r="AP234" s="71"/>
      <c r="AQ234" s="71"/>
    </row>
    <row r="235" spans="1:43" ht="12.75" customHeight="1" outlineLevel="1" x14ac:dyDescent="0.25">
      <c r="A235" s="229"/>
      <c r="B235" s="244">
        <v>21300</v>
      </c>
      <c r="C235" s="245"/>
      <c r="D235" s="245" t="s">
        <v>37</v>
      </c>
      <c r="E235" s="245" t="s">
        <v>255</v>
      </c>
      <c r="F235" s="246"/>
      <c r="G235" s="114"/>
      <c r="H235" s="114"/>
      <c r="I235" s="114"/>
      <c r="J235" s="114"/>
      <c r="K235" s="114"/>
      <c r="L235" s="241"/>
      <c r="M235" s="114">
        <f t="shared" si="10"/>
        <v>0</v>
      </c>
      <c r="N235" s="242"/>
      <c r="O235" s="110">
        <f t="shared" ref="O235:P235" si="56">SUM(O236:O244)</f>
        <v>0</v>
      </c>
      <c r="P235" s="110">
        <f t="shared" si="56"/>
        <v>0</v>
      </c>
      <c r="Q235" s="100">
        <f t="shared" si="11"/>
        <v>0</v>
      </c>
      <c r="R235" s="243" t="e">
        <f t="shared" si="30"/>
        <v>#DIV/0!</v>
      </c>
      <c r="S235" s="250"/>
      <c r="T235" s="250"/>
      <c r="U235" s="250"/>
      <c r="V235" s="250"/>
      <c r="W235" s="250"/>
      <c r="X235" s="247"/>
      <c r="Y235" s="111"/>
      <c r="Z235" s="112"/>
      <c r="AA235" s="105"/>
      <c r="AB235" s="105"/>
      <c r="AC235" s="105"/>
      <c r="AD235" s="113"/>
      <c r="AE235" s="113"/>
      <c r="AF235" s="113"/>
      <c r="AG235" s="105"/>
      <c r="AH235" s="105"/>
      <c r="AI235" s="105"/>
      <c r="AJ235" s="105"/>
      <c r="AK235" s="105"/>
      <c r="AL235" s="105"/>
      <c r="AM235" s="105"/>
      <c r="AN235" s="45"/>
      <c r="AO235" s="45"/>
      <c r="AP235" s="45"/>
      <c r="AQ235" s="45"/>
    </row>
    <row r="236" spans="1:43" ht="12.75" customHeight="1" outlineLevel="2" x14ac:dyDescent="0.25">
      <c r="A236" s="2"/>
      <c r="B236" s="107">
        <v>21308</v>
      </c>
      <c r="C236" s="239"/>
      <c r="D236" s="239" t="s">
        <v>37</v>
      </c>
      <c r="E236" s="239" t="s">
        <v>255</v>
      </c>
      <c r="F236" s="240" t="s">
        <v>263</v>
      </c>
      <c r="G236" s="114">
        <v>969</v>
      </c>
      <c r="H236" s="114">
        <v>317</v>
      </c>
      <c r="I236" s="114">
        <v>0</v>
      </c>
      <c r="J236" s="114">
        <v>969</v>
      </c>
      <c r="K236" s="114">
        <v>957</v>
      </c>
      <c r="L236" s="241">
        <f t="shared" ref="L236:L243" si="57">((K236/J236)^(1/($K$12-$J$12))-1)</f>
        <v>-1.2383900928792602E-2</v>
      </c>
      <c r="M236" s="114">
        <f t="shared" si="10"/>
        <v>313.07430340557272</v>
      </c>
      <c r="N236" s="242">
        <v>0</v>
      </c>
      <c r="O236" s="100"/>
      <c r="P236" s="100"/>
      <c r="Q236" s="100">
        <f t="shared" si="11"/>
        <v>0</v>
      </c>
      <c r="R236" s="243" t="e">
        <f t="shared" si="30"/>
        <v>#DIV/0!</v>
      </c>
      <c r="S236" s="243"/>
      <c r="T236" s="243"/>
      <c r="U236" s="243"/>
      <c r="V236" s="243"/>
      <c r="W236" s="243"/>
      <c r="X236" s="248"/>
      <c r="Y236" s="111"/>
      <c r="Z236" s="112"/>
      <c r="AA236" s="105"/>
      <c r="AB236" s="105"/>
      <c r="AC236" s="105"/>
      <c r="AD236" s="113"/>
      <c r="AE236" s="113"/>
      <c r="AF236" s="113"/>
      <c r="AG236" s="105"/>
      <c r="AH236" s="105"/>
      <c r="AI236" s="105"/>
      <c r="AJ236" s="105"/>
      <c r="AK236" s="105"/>
      <c r="AL236" s="105"/>
      <c r="AM236" s="105"/>
      <c r="AN236" s="71"/>
      <c r="AO236" s="71"/>
      <c r="AP236" s="71"/>
      <c r="AQ236" s="71"/>
    </row>
    <row r="237" spans="1:43" ht="12.75" customHeight="1" outlineLevel="2" x14ac:dyDescent="0.25">
      <c r="A237" s="2"/>
      <c r="B237" s="107">
        <v>21307</v>
      </c>
      <c r="C237" s="239"/>
      <c r="D237" s="239" t="s">
        <v>37</v>
      </c>
      <c r="E237" s="239" t="s">
        <v>255</v>
      </c>
      <c r="F237" s="240" t="s">
        <v>262</v>
      </c>
      <c r="G237" s="114">
        <v>2732</v>
      </c>
      <c r="H237" s="114">
        <v>125</v>
      </c>
      <c r="I237" s="114">
        <v>0</v>
      </c>
      <c r="J237" s="114">
        <v>2732</v>
      </c>
      <c r="K237" s="114">
        <v>2686</v>
      </c>
      <c r="L237" s="241">
        <f t="shared" si="57"/>
        <v>-1.68374816983895E-2</v>
      </c>
      <c r="M237" s="114">
        <f t="shared" si="10"/>
        <v>122.89531478770131</v>
      </c>
      <c r="N237" s="242">
        <v>0</v>
      </c>
      <c r="O237" s="100"/>
      <c r="P237" s="100"/>
      <c r="Q237" s="100">
        <f t="shared" si="11"/>
        <v>0</v>
      </c>
      <c r="R237" s="243" t="e">
        <f t="shared" si="30"/>
        <v>#DIV/0!</v>
      </c>
      <c r="S237" s="243"/>
      <c r="T237" s="243"/>
      <c r="U237" s="243"/>
      <c r="V237" s="243"/>
      <c r="W237" s="243"/>
      <c r="X237" s="248"/>
      <c r="Y237" s="111"/>
      <c r="Z237" s="112"/>
      <c r="AA237" s="105"/>
      <c r="AB237" s="105"/>
      <c r="AC237" s="105"/>
      <c r="AD237" s="113"/>
      <c r="AE237" s="113"/>
      <c r="AF237" s="113"/>
      <c r="AG237" s="105"/>
      <c r="AH237" s="105"/>
      <c r="AI237" s="105"/>
      <c r="AJ237" s="105"/>
      <c r="AK237" s="105"/>
      <c r="AL237" s="105"/>
      <c r="AM237" s="105"/>
      <c r="AN237" s="71"/>
      <c r="AO237" s="71"/>
      <c r="AP237" s="71"/>
      <c r="AQ237" s="71"/>
    </row>
    <row r="238" spans="1:43" ht="12.75" customHeight="1" outlineLevel="2" x14ac:dyDescent="0.25">
      <c r="A238" s="2"/>
      <c r="B238" s="107">
        <v>21306</v>
      </c>
      <c r="C238" s="239"/>
      <c r="D238" s="239" t="s">
        <v>37</v>
      </c>
      <c r="E238" s="239" t="s">
        <v>255</v>
      </c>
      <c r="F238" s="240" t="s">
        <v>261</v>
      </c>
      <c r="G238" s="114">
        <v>5618</v>
      </c>
      <c r="H238" s="114">
        <v>334</v>
      </c>
      <c r="I238" s="114">
        <v>0</v>
      </c>
      <c r="J238" s="114">
        <v>5618</v>
      </c>
      <c r="K238" s="114">
        <v>5575</v>
      </c>
      <c r="L238" s="241">
        <f t="shared" si="57"/>
        <v>-7.6539693841224388E-3</v>
      </c>
      <c r="M238" s="114">
        <f t="shared" si="10"/>
        <v>331.44357422570312</v>
      </c>
      <c r="N238" s="242">
        <v>0</v>
      </c>
      <c r="O238" s="100"/>
      <c r="P238" s="100"/>
      <c r="Q238" s="100">
        <f t="shared" si="11"/>
        <v>0</v>
      </c>
      <c r="R238" s="243" t="e">
        <f t="shared" si="30"/>
        <v>#DIV/0!</v>
      </c>
      <c r="S238" s="243"/>
      <c r="T238" s="243"/>
      <c r="U238" s="243"/>
      <c r="V238" s="243"/>
      <c r="W238" s="243"/>
      <c r="X238" s="248"/>
      <c r="Y238" s="111"/>
      <c r="Z238" s="112"/>
      <c r="AA238" s="105"/>
      <c r="AB238" s="105"/>
      <c r="AC238" s="105"/>
      <c r="AD238" s="113"/>
      <c r="AE238" s="113"/>
      <c r="AF238" s="113"/>
      <c r="AG238" s="105"/>
      <c r="AH238" s="105"/>
      <c r="AI238" s="105"/>
      <c r="AJ238" s="105"/>
      <c r="AK238" s="105"/>
      <c r="AL238" s="105"/>
      <c r="AM238" s="105"/>
      <c r="AN238" s="71"/>
      <c r="AO238" s="71"/>
      <c r="AP238" s="71"/>
      <c r="AQ238" s="71"/>
    </row>
    <row r="239" spans="1:43" ht="12.75" customHeight="1" outlineLevel="2" x14ac:dyDescent="0.25">
      <c r="A239" s="2"/>
      <c r="B239" s="107">
        <v>21305</v>
      </c>
      <c r="C239" s="239"/>
      <c r="D239" s="239" t="s">
        <v>37</v>
      </c>
      <c r="E239" s="239" t="s">
        <v>255</v>
      </c>
      <c r="F239" s="240" t="s">
        <v>260</v>
      </c>
      <c r="G239" s="114">
        <v>990</v>
      </c>
      <c r="H239" s="114">
        <v>118</v>
      </c>
      <c r="I239" s="114">
        <v>0</v>
      </c>
      <c r="J239" s="114">
        <v>990</v>
      </c>
      <c r="K239" s="114">
        <v>951</v>
      </c>
      <c r="L239" s="241">
        <f t="shared" si="57"/>
        <v>-3.9393939393939426E-2</v>
      </c>
      <c r="M239" s="114">
        <f t="shared" si="10"/>
        <v>113.35151515151514</v>
      </c>
      <c r="N239" s="242">
        <v>0</v>
      </c>
      <c r="O239" s="100"/>
      <c r="P239" s="100"/>
      <c r="Q239" s="100">
        <f t="shared" si="11"/>
        <v>0</v>
      </c>
      <c r="R239" s="243" t="e">
        <f t="shared" si="30"/>
        <v>#DIV/0!</v>
      </c>
      <c r="S239" s="243"/>
      <c r="T239" s="243"/>
      <c r="U239" s="243"/>
      <c r="V239" s="243"/>
      <c r="W239" s="243"/>
      <c r="X239" s="248"/>
      <c r="Y239" s="111"/>
      <c r="Z239" s="112"/>
      <c r="AA239" s="105"/>
      <c r="AB239" s="105"/>
      <c r="AC239" s="105"/>
      <c r="AD239" s="113"/>
      <c r="AE239" s="113"/>
      <c r="AF239" s="113"/>
      <c r="AG239" s="105"/>
      <c r="AH239" s="105"/>
      <c r="AI239" s="105"/>
      <c r="AJ239" s="105"/>
      <c r="AK239" s="105"/>
      <c r="AL239" s="105"/>
      <c r="AM239" s="105"/>
      <c r="AN239" s="71"/>
      <c r="AO239" s="71"/>
      <c r="AP239" s="71"/>
      <c r="AQ239" s="71"/>
    </row>
    <row r="240" spans="1:43" ht="12.75" customHeight="1" outlineLevel="2" x14ac:dyDescent="0.25">
      <c r="A240" s="2"/>
      <c r="B240" s="107">
        <v>21304</v>
      </c>
      <c r="C240" s="239"/>
      <c r="D240" s="239" t="s">
        <v>37</v>
      </c>
      <c r="E240" s="239" t="s">
        <v>255</v>
      </c>
      <c r="F240" s="240" t="s">
        <v>259</v>
      </c>
      <c r="G240" s="114">
        <v>1908</v>
      </c>
      <c r="H240" s="114">
        <v>168</v>
      </c>
      <c r="I240" s="114">
        <v>0</v>
      </c>
      <c r="J240" s="114">
        <v>1908</v>
      </c>
      <c r="K240" s="114">
        <v>1868</v>
      </c>
      <c r="L240" s="241">
        <f t="shared" si="57"/>
        <v>-2.0964360587002129E-2</v>
      </c>
      <c r="M240" s="114">
        <f t="shared" si="10"/>
        <v>164.47798742138363</v>
      </c>
      <c r="N240" s="242">
        <v>0</v>
      </c>
      <c r="O240" s="100"/>
      <c r="P240" s="100"/>
      <c r="Q240" s="100">
        <f t="shared" si="11"/>
        <v>0</v>
      </c>
      <c r="R240" s="243" t="e">
        <f t="shared" si="30"/>
        <v>#DIV/0!</v>
      </c>
      <c r="S240" s="243"/>
      <c r="T240" s="243"/>
      <c r="U240" s="243"/>
      <c r="V240" s="243"/>
      <c r="W240" s="243"/>
      <c r="X240" s="248"/>
      <c r="Y240" s="111"/>
      <c r="Z240" s="112"/>
      <c r="AA240" s="105"/>
      <c r="AB240" s="105"/>
      <c r="AC240" s="105"/>
      <c r="AD240" s="113"/>
      <c r="AE240" s="113"/>
      <c r="AF240" s="113"/>
      <c r="AG240" s="105"/>
      <c r="AH240" s="105"/>
      <c r="AI240" s="105"/>
      <c r="AJ240" s="105"/>
      <c r="AK240" s="105"/>
      <c r="AL240" s="105"/>
      <c r="AM240" s="105"/>
      <c r="AN240" s="71"/>
      <c r="AO240" s="71"/>
      <c r="AP240" s="71"/>
      <c r="AQ240" s="71"/>
    </row>
    <row r="241" spans="1:43" ht="12.75" customHeight="1" outlineLevel="2" x14ac:dyDescent="0.25">
      <c r="A241" s="2"/>
      <c r="B241" s="107">
        <v>21303</v>
      </c>
      <c r="C241" s="239"/>
      <c r="D241" s="239" t="s">
        <v>37</v>
      </c>
      <c r="E241" s="239" t="s">
        <v>255</v>
      </c>
      <c r="F241" s="240" t="s">
        <v>258</v>
      </c>
      <c r="G241" s="114">
        <v>1217</v>
      </c>
      <c r="H241" s="114">
        <v>140</v>
      </c>
      <c r="I241" s="114">
        <v>0</v>
      </c>
      <c r="J241" s="114">
        <v>1217</v>
      </c>
      <c r="K241" s="114">
        <v>1207</v>
      </c>
      <c r="L241" s="241">
        <f t="shared" si="57"/>
        <v>-8.2169268693508268E-3</v>
      </c>
      <c r="M241" s="114">
        <f t="shared" si="10"/>
        <v>138.84963023829087</v>
      </c>
      <c r="N241" s="242">
        <v>0</v>
      </c>
      <c r="O241" s="100"/>
      <c r="P241" s="100"/>
      <c r="Q241" s="100">
        <f t="shared" si="11"/>
        <v>0</v>
      </c>
      <c r="R241" s="243" t="e">
        <f t="shared" si="30"/>
        <v>#DIV/0!</v>
      </c>
      <c r="S241" s="243"/>
      <c r="T241" s="243"/>
      <c r="U241" s="243"/>
      <c r="V241" s="243"/>
      <c r="W241" s="243"/>
      <c r="X241" s="248"/>
      <c r="Y241" s="111"/>
      <c r="Z241" s="112"/>
      <c r="AA241" s="105"/>
      <c r="AB241" s="105"/>
      <c r="AC241" s="105"/>
      <c r="AD241" s="113"/>
      <c r="AE241" s="113"/>
      <c r="AF241" s="113"/>
      <c r="AG241" s="105"/>
      <c r="AH241" s="105"/>
      <c r="AI241" s="105"/>
      <c r="AJ241" s="105"/>
      <c r="AK241" s="105"/>
      <c r="AL241" s="105"/>
      <c r="AM241" s="105"/>
      <c r="AN241" s="71"/>
      <c r="AO241" s="71"/>
      <c r="AP241" s="71"/>
      <c r="AQ241" s="71"/>
    </row>
    <row r="242" spans="1:43" ht="12.75" customHeight="1" outlineLevel="2" x14ac:dyDescent="0.25">
      <c r="A242" s="2"/>
      <c r="B242" s="107">
        <v>21302</v>
      </c>
      <c r="C242" s="239"/>
      <c r="D242" s="239" t="s">
        <v>37</v>
      </c>
      <c r="E242" s="239" t="s">
        <v>255</v>
      </c>
      <c r="F242" s="240" t="s">
        <v>257</v>
      </c>
      <c r="G242" s="114">
        <v>3668</v>
      </c>
      <c r="H242" s="114">
        <v>336</v>
      </c>
      <c r="I242" s="114">
        <v>0</v>
      </c>
      <c r="J242" s="114">
        <v>3668</v>
      </c>
      <c r="K242" s="114">
        <v>3605</v>
      </c>
      <c r="L242" s="241">
        <f t="shared" si="57"/>
        <v>-1.717557251908397E-2</v>
      </c>
      <c r="M242" s="114">
        <f t="shared" si="10"/>
        <v>330.2290076335878</v>
      </c>
      <c r="N242" s="242">
        <v>0</v>
      </c>
      <c r="O242" s="100"/>
      <c r="P242" s="100"/>
      <c r="Q242" s="100">
        <f t="shared" si="11"/>
        <v>0</v>
      </c>
      <c r="R242" s="243" t="e">
        <f t="shared" si="30"/>
        <v>#DIV/0!</v>
      </c>
      <c r="S242" s="243"/>
      <c r="T242" s="243"/>
      <c r="U242" s="243"/>
      <c r="V242" s="243"/>
      <c r="W242" s="243"/>
      <c r="X242" s="248"/>
      <c r="Y242" s="111"/>
      <c r="Z242" s="112"/>
      <c r="AA242" s="105"/>
      <c r="AB242" s="105"/>
      <c r="AC242" s="105"/>
      <c r="AD242" s="113"/>
      <c r="AE242" s="113"/>
      <c r="AF242" s="113"/>
      <c r="AG242" s="105"/>
      <c r="AH242" s="105"/>
      <c r="AI242" s="105"/>
      <c r="AJ242" s="105"/>
      <c r="AK242" s="105"/>
      <c r="AL242" s="105"/>
      <c r="AM242" s="105"/>
      <c r="AN242" s="71"/>
      <c r="AO242" s="71"/>
      <c r="AP242" s="71"/>
      <c r="AQ242" s="71"/>
    </row>
    <row r="243" spans="1:43" ht="12.75" customHeight="1" outlineLevel="2" x14ac:dyDescent="0.25">
      <c r="A243" s="2"/>
      <c r="B243" s="107">
        <v>21301</v>
      </c>
      <c r="C243" s="239"/>
      <c r="D243" s="239" t="s">
        <v>37</v>
      </c>
      <c r="E243" s="239" t="s">
        <v>255</v>
      </c>
      <c r="F243" s="240" t="s">
        <v>256</v>
      </c>
      <c r="G243" s="114">
        <v>2914</v>
      </c>
      <c r="H243" s="114">
        <v>1345</v>
      </c>
      <c r="I243" s="114">
        <v>0</v>
      </c>
      <c r="J243" s="114">
        <v>2914</v>
      </c>
      <c r="K243" s="114">
        <v>2851</v>
      </c>
      <c r="L243" s="241">
        <f t="shared" si="57"/>
        <v>-2.1619766643788618E-2</v>
      </c>
      <c r="M243" s="114">
        <f t="shared" si="10"/>
        <v>1315.9214138641044</v>
      </c>
      <c r="N243" s="242">
        <v>0</v>
      </c>
      <c r="O243" s="100"/>
      <c r="P243" s="100"/>
      <c r="Q243" s="100">
        <f t="shared" si="11"/>
        <v>0</v>
      </c>
      <c r="R243" s="243" t="e">
        <f t="shared" si="30"/>
        <v>#DIV/0!</v>
      </c>
      <c r="S243" s="243"/>
      <c r="T243" s="243"/>
      <c r="U243" s="243"/>
      <c r="V243" s="243"/>
      <c r="W243" s="243"/>
      <c r="X243" s="248"/>
      <c r="Y243" s="111"/>
      <c r="Z243" s="112"/>
      <c r="AA243" s="105"/>
      <c r="AB243" s="105"/>
      <c r="AC243" s="105"/>
      <c r="AD243" s="113"/>
      <c r="AE243" s="113"/>
      <c r="AF243" s="113"/>
      <c r="AG243" s="105"/>
      <c r="AH243" s="105"/>
      <c r="AI243" s="105"/>
      <c r="AJ243" s="105"/>
      <c r="AK243" s="105"/>
      <c r="AL243" s="105"/>
      <c r="AM243" s="105"/>
      <c r="AN243" s="71"/>
      <c r="AO243" s="71"/>
      <c r="AP243" s="71"/>
      <c r="AQ243" s="71"/>
    </row>
    <row r="244" spans="1:43" ht="12.75" customHeight="1" outlineLevel="2" x14ac:dyDescent="0.25">
      <c r="A244" s="2"/>
      <c r="B244" s="107" t="s">
        <v>2031</v>
      </c>
      <c r="C244" s="239"/>
      <c r="D244" s="239" t="s">
        <v>37</v>
      </c>
      <c r="E244" s="239" t="s">
        <v>255</v>
      </c>
      <c r="F244" s="240" t="s">
        <v>2032</v>
      </c>
      <c r="G244" s="114"/>
      <c r="H244" s="114"/>
      <c r="I244" s="114"/>
      <c r="J244" s="114"/>
      <c r="K244" s="114"/>
      <c r="L244" s="241"/>
      <c r="M244" s="114">
        <f t="shared" si="10"/>
        <v>0</v>
      </c>
      <c r="N244" s="242"/>
      <c r="O244" s="100"/>
      <c r="P244" s="100"/>
      <c r="Q244" s="100">
        <f t="shared" si="11"/>
        <v>0</v>
      </c>
      <c r="R244" s="243" t="e">
        <f t="shared" si="30"/>
        <v>#DIV/0!</v>
      </c>
      <c r="S244" s="243"/>
      <c r="T244" s="243"/>
      <c r="U244" s="243"/>
      <c r="V244" s="243"/>
      <c r="W244" s="243"/>
      <c r="X244" s="248"/>
      <c r="Y244" s="111"/>
      <c r="Z244" s="112"/>
      <c r="AA244" s="105"/>
      <c r="AB244" s="105"/>
      <c r="AC244" s="105"/>
      <c r="AD244" s="113"/>
      <c r="AE244" s="113"/>
      <c r="AF244" s="113"/>
      <c r="AG244" s="105"/>
      <c r="AH244" s="105"/>
      <c r="AI244" s="105"/>
      <c r="AJ244" s="105"/>
      <c r="AK244" s="105"/>
      <c r="AL244" s="105"/>
      <c r="AM244" s="105"/>
      <c r="AN244" s="71"/>
      <c r="AO244" s="71"/>
      <c r="AP244" s="71"/>
      <c r="AQ244" s="71"/>
    </row>
    <row r="245" spans="1:43" ht="12.75" customHeight="1" outlineLevel="1" x14ac:dyDescent="0.25">
      <c r="A245" s="229"/>
      <c r="B245" s="244">
        <v>21400</v>
      </c>
      <c r="C245" s="245"/>
      <c r="D245" s="245" t="s">
        <v>37</v>
      </c>
      <c r="E245" s="245" t="s">
        <v>264</v>
      </c>
      <c r="F245" s="246"/>
      <c r="G245" s="114"/>
      <c r="H245" s="114"/>
      <c r="I245" s="114"/>
      <c r="J245" s="114"/>
      <c r="K245" s="114"/>
      <c r="L245" s="241"/>
      <c r="M245" s="114">
        <f t="shared" si="10"/>
        <v>0</v>
      </c>
      <c r="N245" s="242"/>
      <c r="O245" s="110">
        <f t="shared" ref="O245:P245" si="58">SUM(O246:O256)</f>
        <v>0</v>
      </c>
      <c r="P245" s="110">
        <f t="shared" si="58"/>
        <v>0</v>
      </c>
      <c r="Q245" s="100">
        <f t="shared" si="11"/>
        <v>0</v>
      </c>
      <c r="R245" s="243" t="e">
        <f t="shared" si="30"/>
        <v>#DIV/0!</v>
      </c>
      <c r="S245" s="250"/>
      <c r="T245" s="250"/>
      <c r="U245" s="250"/>
      <c r="V245" s="250"/>
      <c r="W245" s="250"/>
      <c r="X245" s="247"/>
      <c r="Y245" s="111"/>
      <c r="Z245" s="112"/>
      <c r="AA245" s="105"/>
      <c r="AB245" s="105"/>
      <c r="AC245" s="105"/>
      <c r="AD245" s="113"/>
      <c r="AE245" s="113"/>
      <c r="AF245" s="113"/>
      <c r="AG245" s="105"/>
      <c r="AH245" s="105"/>
      <c r="AI245" s="105"/>
      <c r="AJ245" s="105"/>
      <c r="AK245" s="105"/>
      <c r="AL245" s="105"/>
      <c r="AM245" s="105"/>
      <c r="AN245" s="45"/>
      <c r="AO245" s="45"/>
      <c r="AP245" s="45"/>
      <c r="AQ245" s="45"/>
    </row>
    <row r="246" spans="1:43" ht="12.75" customHeight="1" outlineLevel="2" x14ac:dyDescent="0.25">
      <c r="A246" s="2"/>
      <c r="B246" s="107">
        <v>21410</v>
      </c>
      <c r="C246" s="239"/>
      <c r="D246" s="239" t="s">
        <v>37</v>
      </c>
      <c r="E246" s="239" t="s">
        <v>264</v>
      </c>
      <c r="F246" s="240" t="s">
        <v>273</v>
      </c>
      <c r="G246" s="114">
        <v>342</v>
      </c>
      <c r="H246" s="114">
        <v>296</v>
      </c>
      <c r="I246" s="114">
        <v>0</v>
      </c>
      <c r="J246" s="114">
        <v>342</v>
      </c>
      <c r="K246" s="114">
        <v>334</v>
      </c>
      <c r="L246" s="241">
        <f t="shared" ref="L246:L255" si="59">((K246/J246)^(1/($K$12-$J$12))-1)</f>
        <v>-2.3391812865497075E-2</v>
      </c>
      <c r="M246" s="114">
        <f t="shared" si="10"/>
        <v>289.07602339181284</v>
      </c>
      <c r="N246" s="242">
        <v>0</v>
      </c>
      <c r="O246" s="100"/>
      <c r="P246" s="100"/>
      <c r="Q246" s="100">
        <f t="shared" si="11"/>
        <v>0</v>
      </c>
      <c r="R246" s="243" t="e">
        <f t="shared" si="30"/>
        <v>#DIV/0!</v>
      </c>
      <c r="S246" s="243"/>
      <c r="T246" s="243"/>
      <c r="U246" s="243"/>
      <c r="V246" s="243"/>
      <c r="W246" s="243"/>
      <c r="X246" s="248"/>
      <c r="Y246" s="111"/>
      <c r="Z246" s="112"/>
      <c r="AA246" s="105"/>
      <c r="AB246" s="105"/>
      <c r="AC246" s="105"/>
      <c r="AD246" s="113"/>
      <c r="AE246" s="113"/>
      <c r="AF246" s="113"/>
      <c r="AG246" s="105"/>
      <c r="AH246" s="105"/>
      <c r="AI246" s="105"/>
      <c r="AJ246" s="105"/>
      <c r="AK246" s="105"/>
      <c r="AL246" s="105"/>
      <c r="AM246" s="105"/>
      <c r="AN246" s="71"/>
      <c r="AO246" s="71"/>
      <c r="AP246" s="71"/>
      <c r="AQ246" s="71"/>
    </row>
    <row r="247" spans="1:43" ht="12.75" customHeight="1" outlineLevel="2" x14ac:dyDescent="0.25">
      <c r="A247" s="2"/>
      <c r="B247" s="107">
        <v>21409</v>
      </c>
      <c r="C247" s="239"/>
      <c r="D247" s="239" t="s">
        <v>37</v>
      </c>
      <c r="E247" s="239" t="s">
        <v>264</v>
      </c>
      <c r="F247" s="240" t="s">
        <v>272</v>
      </c>
      <c r="G247" s="114">
        <v>622</v>
      </c>
      <c r="H247" s="114">
        <v>230</v>
      </c>
      <c r="I247" s="114">
        <v>0</v>
      </c>
      <c r="J247" s="114">
        <v>622</v>
      </c>
      <c r="K247" s="114">
        <v>570</v>
      </c>
      <c r="L247" s="241">
        <f t="shared" si="59"/>
        <v>-8.3601286173633493E-2</v>
      </c>
      <c r="M247" s="114">
        <f t="shared" si="10"/>
        <v>210.77170418006429</v>
      </c>
      <c r="N247" s="242">
        <v>0</v>
      </c>
      <c r="O247" s="100"/>
      <c r="P247" s="100"/>
      <c r="Q247" s="100">
        <f t="shared" si="11"/>
        <v>0</v>
      </c>
      <c r="R247" s="243" t="e">
        <f t="shared" si="30"/>
        <v>#DIV/0!</v>
      </c>
      <c r="S247" s="243"/>
      <c r="T247" s="243"/>
      <c r="U247" s="243"/>
      <c r="V247" s="243"/>
      <c r="W247" s="243"/>
      <c r="X247" s="248"/>
      <c r="Y247" s="111"/>
      <c r="Z247" s="112"/>
      <c r="AA247" s="105"/>
      <c r="AB247" s="105"/>
      <c r="AC247" s="105"/>
      <c r="AD247" s="113"/>
      <c r="AE247" s="113"/>
      <c r="AF247" s="113"/>
      <c r="AG247" s="105"/>
      <c r="AH247" s="105"/>
      <c r="AI247" s="105"/>
      <c r="AJ247" s="105"/>
      <c r="AK247" s="105"/>
      <c r="AL247" s="105"/>
      <c r="AM247" s="105"/>
      <c r="AN247" s="71"/>
      <c r="AO247" s="71"/>
      <c r="AP247" s="71"/>
      <c r="AQ247" s="71"/>
    </row>
    <row r="248" spans="1:43" ht="12.75" customHeight="1" outlineLevel="2" x14ac:dyDescent="0.25">
      <c r="A248" s="2"/>
      <c r="B248" s="107">
        <v>21408</v>
      </c>
      <c r="C248" s="239"/>
      <c r="D248" s="239" t="s">
        <v>37</v>
      </c>
      <c r="E248" s="239" t="s">
        <v>264</v>
      </c>
      <c r="F248" s="240" t="s">
        <v>271</v>
      </c>
      <c r="G248" s="114">
        <v>372</v>
      </c>
      <c r="H248" s="114">
        <v>269</v>
      </c>
      <c r="I248" s="114">
        <v>0</v>
      </c>
      <c r="J248" s="114">
        <v>372</v>
      </c>
      <c r="K248" s="114">
        <v>352</v>
      </c>
      <c r="L248" s="241">
        <f t="shared" si="59"/>
        <v>-5.3763440860215006E-2</v>
      </c>
      <c r="M248" s="114">
        <f t="shared" si="10"/>
        <v>254.53763440860217</v>
      </c>
      <c r="N248" s="242">
        <v>0</v>
      </c>
      <c r="O248" s="100"/>
      <c r="P248" s="100"/>
      <c r="Q248" s="100">
        <f t="shared" si="11"/>
        <v>0</v>
      </c>
      <c r="R248" s="243" t="e">
        <f t="shared" si="30"/>
        <v>#DIV/0!</v>
      </c>
      <c r="S248" s="243"/>
      <c r="T248" s="243"/>
      <c r="U248" s="243"/>
      <c r="V248" s="243"/>
      <c r="W248" s="243"/>
      <c r="X248" s="248"/>
      <c r="Y248" s="111"/>
      <c r="Z248" s="112"/>
      <c r="AA248" s="105"/>
      <c r="AB248" s="105"/>
      <c r="AC248" s="105"/>
      <c r="AD248" s="113"/>
      <c r="AE248" s="113"/>
      <c r="AF248" s="113"/>
      <c r="AG248" s="105"/>
      <c r="AH248" s="105"/>
      <c r="AI248" s="105"/>
      <c r="AJ248" s="105"/>
      <c r="AK248" s="105"/>
      <c r="AL248" s="105"/>
      <c r="AM248" s="105"/>
      <c r="AN248" s="71"/>
      <c r="AO248" s="71"/>
      <c r="AP248" s="71"/>
      <c r="AQ248" s="71"/>
    </row>
    <row r="249" spans="1:43" ht="12.75" customHeight="1" outlineLevel="2" x14ac:dyDescent="0.25">
      <c r="A249" s="2"/>
      <c r="B249" s="107">
        <v>21407</v>
      </c>
      <c r="C249" s="239"/>
      <c r="D249" s="239" t="s">
        <v>37</v>
      </c>
      <c r="E249" s="239" t="s">
        <v>264</v>
      </c>
      <c r="F249" s="240" t="s">
        <v>270</v>
      </c>
      <c r="G249" s="114">
        <v>264</v>
      </c>
      <c r="H249" s="114">
        <v>241</v>
      </c>
      <c r="I249" s="114">
        <v>0</v>
      </c>
      <c r="J249" s="114">
        <v>264</v>
      </c>
      <c r="K249" s="114">
        <v>235</v>
      </c>
      <c r="L249" s="241">
        <f t="shared" si="59"/>
        <v>-0.10984848484848486</v>
      </c>
      <c r="M249" s="114">
        <f t="shared" si="10"/>
        <v>214.52651515151516</v>
      </c>
      <c r="N249" s="242">
        <v>0</v>
      </c>
      <c r="O249" s="100"/>
      <c r="P249" s="100"/>
      <c r="Q249" s="100">
        <f t="shared" si="11"/>
        <v>0</v>
      </c>
      <c r="R249" s="243" t="e">
        <f t="shared" si="30"/>
        <v>#DIV/0!</v>
      </c>
      <c r="S249" s="243"/>
      <c r="T249" s="243"/>
      <c r="U249" s="243"/>
      <c r="V249" s="243"/>
      <c r="W249" s="243"/>
      <c r="X249" s="248"/>
      <c r="Y249" s="111"/>
      <c r="Z249" s="112"/>
      <c r="AA249" s="105"/>
      <c r="AB249" s="105"/>
      <c r="AC249" s="105"/>
      <c r="AD249" s="113"/>
      <c r="AE249" s="113"/>
      <c r="AF249" s="113"/>
      <c r="AG249" s="105"/>
      <c r="AH249" s="105"/>
      <c r="AI249" s="105"/>
      <c r="AJ249" s="105"/>
      <c r="AK249" s="105"/>
      <c r="AL249" s="105"/>
      <c r="AM249" s="105"/>
      <c r="AN249" s="71"/>
      <c r="AO249" s="71"/>
      <c r="AP249" s="71"/>
      <c r="AQ249" s="71"/>
    </row>
    <row r="250" spans="1:43" ht="12.75" customHeight="1" outlineLevel="2" x14ac:dyDescent="0.25">
      <c r="A250" s="2"/>
      <c r="B250" s="107">
        <v>21406</v>
      </c>
      <c r="C250" s="239"/>
      <c r="D250" s="239" t="s">
        <v>37</v>
      </c>
      <c r="E250" s="239" t="s">
        <v>264</v>
      </c>
      <c r="F250" s="240" t="s">
        <v>269</v>
      </c>
      <c r="G250" s="114">
        <v>1206</v>
      </c>
      <c r="H250" s="114">
        <v>629</v>
      </c>
      <c r="I250" s="114">
        <v>0</v>
      </c>
      <c r="J250" s="114">
        <v>1206</v>
      </c>
      <c r="K250" s="114">
        <v>1205</v>
      </c>
      <c r="L250" s="241">
        <f t="shared" si="59"/>
        <v>-8.2918739635162719E-4</v>
      </c>
      <c r="M250" s="114">
        <f t="shared" si="10"/>
        <v>628.47844112769485</v>
      </c>
      <c r="N250" s="242">
        <v>0</v>
      </c>
      <c r="O250" s="100"/>
      <c r="P250" s="100"/>
      <c r="Q250" s="100">
        <f t="shared" si="11"/>
        <v>0</v>
      </c>
      <c r="R250" s="243" t="e">
        <f t="shared" si="30"/>
        <v>#DIV/0!</v>
      </c>
      <c r="S250" s="243"/>
      <c r="T250" s="243"/>
      <c r="U250" s="243"/>
      <c r="V250" s="243"/>
      <c r="W250" s="243"/>
      <c r="X250" s="248"/>
      <c r="Y250" s="111"/>
      <c r="Z250" s="112"/>
      <c r="AA250" s="105"/>
      <c r="AB250" s="105"/>
      <c r="AC250" s="105"/>
      <c r="AD250" s="113"/>
      <c r="AE250" s="113"/>
      <c r="AF250" s="113"/>
      <c r="AG250" s="105"/>
      <c r="AH250" s="105"/>
      <c r="AI250" s="105"/>
      <c r="AJ250" s="105"/>
      <c r="AK250" s="105"/>
      <c r="AL250" s="105"/>
      <c r="AM250" s="105"/>
      <c r="AN250" s="71"/>
      <c r="AO250" s="71"/>
      <c r="AP250" s="71"/>
      <c r="AQ250" s="71"/>
    </row>
    <row r="251" spans="1:43" ht="12.75" customHeight="1" outlineLevel="2" x14ac:dyDescent="0.25">
      <c r="A251" s="2"/>
      <c r="B251" s="107">
        <v>21405</v>
      </c>
      <c r="C251" s="239"/>
      <c r="D251" s="239" t="s">
        <v>37</v>
      </c>
      <c r="E251" s="239" t="s">
        <v>264</v>
      </c>
      <c r="F251" s="240" t="s">
        <v>268</v>
      </c>
      <c r="G251" s="114">
        <v>1410</v>
      </c>
      <c r="H251" s="114">
        <v>49</v>
      </c>
      <c r="I251" s="114">
        <v>0</v>
      </c>
      <c r="J251" s="114">
        <v>1410</v>
      </c>
      <c r="K251" s="114">
        <v>1426</v>
      </c>
      <c r="L251" s="241">
        <f t="shared" si="59"/>
        <v>1.134751773049647E-2</v>
      </c>
      <c r="M251" s="114">
        <f t="shared" si="10"/>
        <v>49.55602836879433</v>
      </c>
      <c r="N251" s="242">
        <v>0</v>
      </c>
      <c r="O251" s="100"/>
      <c r="P251" s="100"/>
      <c r="Q251" s="100">
        <f t="shared" si="11"/>
        <v>0</v>
      </c>
      <c r="R251" s="243" t="e">
        <f t="shared" si="30"/>
        <v>#DIV/0!</v>
      </c>
      <c r="S251" s="243"/>
      <c r="T251" s="243"/>
      <c r="U251" s="243"/>
      <c r="V251" s="243"/>
      <c r="W251" s="243"/>
      <c r="X251" s="248"/>
      <c r="Y251" s="111"/>
      <c r="Z251" s="112"/>
      <c r="AA251" s="105"/>
      <c r="AB251" s="105"/>
      <c r="AC251" s="105"/>
      <c r="AD251" s="113"/>
      <c r="AE251" s="113"/>
      <c r="AF251" s="113"/>
      <c r="AG251" s="105"/>
      <c r="AH251" s="105"/>
      <c r="AI251" s="105"/>
      <c r="AJ251" s="105"/>
      <c r="AK251" s="105"/>
      <c r="AL251" s="105"/>
      <c r="AM251" s="105"/>
      <c r="AN251" s="71"/>
      <c r="AO251" s="71"/>
      <c r="AP251" s="71"/>
      <c r="AQ251" s="71"/>
    </row>
    <row r="252" spans="1:43" ht="12.75" customHeight="1" outlineLevel="2" x14ac:dyDescent="0.25">
      <c r="A252" s="2"/>
      <c r="B252" s="107">
        <v>21404</v>
      </c>
      <c r="C252" s="239"/>
      <c r="D252" s="239" t="s">
        <v>37</v>
      </c>
      <c r="E252" s="239" t="s">
        <v>264</v>
      </c>
      <c r="F252" s="240" t="s">
        <v>267</v>
      </c>
      <c r="G252" s="114">
        <v>437</v>
      </c>
      <c r="H252" s="114">
        <v>233</v>
      </c>
      <c r="I252" s="114">
        <v>0</v>
      </c>
      <c r="J252" s="114">
        <v>437</v>
      </c>
      <c r="K252" s="114">
        <v>406</v>
      </c>
      <c r="L252" s="241">
        <f t="shared" si="59"/>
        <v>-7.0938215102974822E-2</v>
      </c>
      <c r="M252" s="114">
        <f t="shared" si="10"/>
        <v>216.47139588100686</v>
      </c>
      <c r="N252" s="242">
        <v>0</v>
      </c>
      <c r="O252" s="100"/>
      <c r="P252" s="100"/>
      <c r="Q252" s="100">
        <f t="shared" si="11"/>
        <v>0</v>
      </c>
      <c r="R252" s="243" t="e">
        <f t="shared" si="30"/>
        <v>#DIV/0!</v>
      </c>
      <c r="S252" s="243"/>
      <c r="T252" s="243"/>
      <c r="U252" s="243"/>
      <c r="V252" s="243"/>
      <c r="W252" s="243"/>
      <c r="X252" s="248"/>
      <c r="Y252" s="111"/>
      <c r="Z252" s="112"/>
      <c r="AA252" s="105"/>
      <c r="AB252" s="105"/>
      <c r="AC252" s="105"/>
      <c r="AD252" s="113"/>
      <c r="AE252" s="113"/>
      <c r="AF252" s="113"/>
      <c r="AG252" s="105"/>
      <c r="AH252" s="105"/>
      <c r="AI252" s="105"/>
      <c r="AJ252" s="105"/>
      <c r="AK252" s="105"/>
      <c r="AL252" s="105"/>
      <c r="AM252" s="105"/>
      <c r="AN252" s="71"/>
      <c r="AO252" s="71"/>
      <c r="AP252" s="71"/>
      <c r="AQ252" s="71"/>
    </row>
    <row r="253" spans="1:43" ht="12.75" customHeight="1" outlineLevel="2" x14ac:dyDescent="0.25">
      <c r="A253" s="2"/>
      <c r="B253" s="107">
        <v>21403</v>
      </c>
      <c r="C253" s="239"/>
      <c r="D253" s="239" t="s">
        <v>37</v>
      </c>
      <c r="E253" s="239" t="s">
        <v>264</v>
      </c>
      <c r="F253" s="240" t="s">
        <v>266</v>
      </c>
      <c r="G253" s="114">
        <v>263</v>
      </c>
      <c r="H253" s="114">
        <v>255</v>
      </c>
      <c r="I253" s="114">
        <v>0</v>
      </c>
      <c r="J253" s="114">
        <v>263</v>
      </c>
      <c r="K253" s="114">
        <v>246</v>
      </c>
      <c r="L253" s="241">
        <f t="shared" si="59"/>
        <v>-6.4638783269961975E-2</v>
      </c>
      <c r="M253" s="114">
        <f t="shared" si="10"/>
        <v>238.5171102661597</v>
      </c>
      <c r="N253" s="242">
        <v>0</v>
      </c>
      <c r="O253" s="100"/>
      <c r="P253" s="100"/>
      <c r="Q253" s="100">
        <f t="shared" si="11"/>
        <v>0</v>
      </c>
      <c r="R253" s="243" t="e">
        <f t="shared" si="30"/>
        <v>#DIV/0!</v>
      </c>
      <c r="S253" s="243"/>
      <c r="T253" s="243"/>
      <c r="U253" s="243"/>
      <c r="V253" s="243"/>
      <c r="W253" s="243"/>
      <c r="X253" s="248"/>
      <c r="Y253" s="111"/>
      <c r="Z253" s="112"/>
      <c r="AA253" s="105"/>
      <c r="AB253" s="105"/>
      <c r="AC253" s="105"/>
      <c r="AD253" s="113"/>
      <c r="AE253" s="113"/>
      <c r="AF253" s="113"/>
      <c r="AG253" s="105"/>
      <c r="AH253" s="105"/>
      <c r="AI253" s="105"/>
      <c r="AJ253" s="105"/>
      <c r="AK253" s="105"/>
      <c r="AL253" s="105"/>
      <c r="AM253" s="105"/>
      <c r="AN253" s="71"/>
      <c r="AO253" s="71"/>
      <c r="AP253" s="71"/>
      <c r="AQ253" s="71"/>
    </row>
    <row r="254" spans="1:43" ht="12.75" customHeight="1" outlineLevel="2" x14ac:dyDescent="0.25">
      <c r="A254" s="2"/>
      <c r="B254" s="107">
        <v>21402</v>
      </c>
      <c r="C254" s="239"/>
      <c r="D254" s="239" t="s">
        <v>37</v>
      </c>
      <c r="E254" s="239" t="s">
        <v>264</v>
      </c>
      <c r="F254" s="240" t="s">
        <v>265</v>
      </c>
      <c r="G254" s="114">
        <v>656</v>
      </c>
      <c r="H254" s="114">
        <v>340</v>
      </c>
      <c r="I254" s="114">
        <v>0</v>
      </c>
      <c r="J254" s="114">
        <v>656</v>
      </c>
      <c r="K254" s="114">
        <v>641</v>
      </c>
      <c r="L254" s="241">
        <f t="shared" si="59"/>
        <v>-2.286585365853655E-2</v>
      </c>
      <c r="M254" s="114">
        <f t="shared" si="10"/>
        <v>332.22560975609758</v>
      </c>
      <c r="N254" s="242">
        <v>0</v>
      </c>
      <c r="O254" s="100"/>
      <c r="P254" s="100"/>
      <c r="Q254" s="100">
        <f t="shared" si="11"/>
        <v>0</v>
      </c>
      <c r="R254" s="243" t="e">
        <f t="shared" si="30"/>
        <v>#DIV/0!</v>
      </c>
      <c r="S254" s="243"/>
      <c r="T254" s="243"/>
      <c r="U254" s="243"/>
      <c r="V254" s="243"/>
      <c r="W254" s="243"/>
      <c r="X254" s="248"/>
      <c r="Y254" s="111"/>
      <c r="Z254" s="112"/>
      <c r="AA254" s="105"/>
      <c r="AB254" s="105"/>
      <c r="AC254" s="105"/>
      <c r="AD254" s="113"/>
      <c r="AE254" s="113"/>
      <c r="AF254" s="113"/>
      <c r="AG254" s="105"/>
      <c r="AH254" s="105"/>
      <c r="AI254" s="105"/>
      <c r="AJ254" s="105"/>
      <c r="AK254" s="105"/>
      <c r="AL254" s="105"/>
      <c r="AM254" s="105"/>
      <c r="AN254" s="71"/>
      <c r="AO254" s="71"/>
      <c r="AP254" s="71"/>
      <c r="AQ254" s="71"/>
    </row>
    <row r="255" spans="1:43" ht="12.75" customHeight="1" outlineLevel="2" x14ac:dyDescent="0.25">
      <c r="A255" s="2"/>
      <c r="B255" s="107">
        <v>21401</v>
      </c>
      <c r="C255" s="239"/>
      <c r="D255" s="239" t="s">
        <v>37</v>
      </c>
      <c r="E255" s="239" t="s">
        <v>264</v>
      </c>
      <c r="F255" s="240" t="s">
        <v>264</v>
      </c>
      <c r="G255" s="114">
        <v>1170</v>
      </c>
      <c r="H255" s="114">
        <v>794</v>
      </c>
      <c r="I255" s="114">
        <v>0</v>
      </c>
      <c r="J255" s="114">
        <v>1170</v>
      </c>
      <c r="K255" s="114">
        <v>1152</v>
      </c>
      <c r="L255" s="241">
        <f t="shared" si="59"/>
        <v>-1.538461538461533E-2</v>
      </c>
      <c r="M255" s="114">
        <f t="shared" si="10"/>
        <v>781.78461538461545</v>
      </c>
      <c r="N255" s="242">
        <v>0</v>
      </c>
      <c r="O255" s="100"/>
      <c r="P255" s="100"/>
      <c r="Q255" s="100">
        <f t="shared" si="11"/>
        <v>0</v>
      </c>
      <c r="R255" s="243" t="e">
        <f t="shared" si="30"/>
        <v>#DIV/0!</v>
      </c>
      <c r="S255" s="243"/>
      <c r="T255" s="243"/>
      <c r="U255" s="243"/>
      <c r="V255" s="243"/>
      <c r="W255" s="243"/>
      <c r="X255" s="248"/>
      <c r="Y255" s="111"/>
      <c r="Z255" s="112"/>
      <c r="AA255" s="105"/>
      <c r="AB255" s="105"/>
      <c r="AC255" s="105"/>
      <c r="AD255" s="113"/>
      <c r="AE255" s="113"/>
      <c r="AF255" s="113"/>
      <c r="AG255" s="105"/>
      <c r="AH255" s="105"/>
      <c r="AI255" s="105"/>
      <c r="AJ255" s="105"/>
      <c r="AK255" s="105"/>
      <c r="AL255" s="105"/>
      <c r="AM255" s="105"/>
      <c r="AN255" s="71"/>
      <c r="AO255" s="71"/>
      <c r="AP255" s="71"/>
      <c r="AQ255" s="71"/>
    </row>
    <row r="256" spans="1:43" ht="12.75" customHeight="1" outlineLevel="2" x14ac:dyDescent="0.25">
      <c r="A256" s="2"/>
      <c r="B256" s="107" t="s">
        <v>2033</v>
      </c>
      <c r="C256" s="239"/>
      <c r="D256" s="239" t="s">
        <v>37</v>
      </c>
      <c r="E256" s="239" t="s">
        <v>264</v>
      </c>
      <c r="F256" s="240" t="s">
        <v>2034</v>
      </c>
      <c r="G256" s="114"/>
      <c r="H256" s="114"/>
      <c r="I256" s="114"/>
      <c r="J256" s="114"/>
      <c r="K256" s="114"/>
      <c r="L256" s="241"/>
      <c r="M256" s="114">
        <f t="shared" si="10"/>
        <v>0</v>
      </c>
      <c r="N256" s="242"/>
      <c r="O256" s="100"/>
      <c r="P256" s="100"/>
      <c r="Q256" s="100">
        <f t="shared" si="11"/>
        <v>0</v>
      </c>
      <c r="R256" s="243" t="e">
        <f t="shared" si="30"/>
        <v>#DIV/0!</v>
      </c>
      <c r="S256" s="243"/>
      <c r="T256" s="243"/>
      <c r="U256" s="243"/>
      <c r="V256" s="243"/>
      <c r="W256" s="243"/>
      <c r="X256" s="248"/>
      <c r="Y256" s="111"/>
      <c r="Z256" s="112"/>
      <c r="AA256" s="105"/>
      <c r="AB256" s="105"/>
      <c r="AC256" s="105"/>
      <c r="AD256" s="113"/>
      <c r="AE256" s="113"/>
      <c r="AF256" s="113"/>
      <c r="AG256" s="105"/>
      <c r="AH256" s="105"/>
      <c r="AI256" s="105"/>
      <c r="AJ256" s="105"/>
      <c r="AK256" s="105"/>
      <c r="AL256" s="105"/>
      <c r="AM256" s="105"/>
      <c r="AN256" s="71"/>
      <c r="AO256" s="71"/>
      <c r="AP256" s="71"/>
      <c r="AQ256" s="71"/>
    </row>
    <row r="257" spans="1:43" ht="12.75" customHeight="1" outlineLevel="1" x14ac:dyDescent="0.25">
      <c r="A257" s="229"/>
      <c r="B257" s="244">
        <v>21500</v>
      </c>
      <c r="C257" s="245"/>
      <c r="D257" s="245" t="s">
        <v>37</v>
      </c>
      <c r="E257" s="245" t="s">
        <v>274</v>
      </c>
      <c r="F257" s="246"/>
      <c r="G257" s="114"/>
      <c r="H257" s="114"/>
      <c r="I257" s="114"/>
      <c r="J257" s="114"/>
      <c r="K257" s="114"/>
      <c r="L257" s="241"/>
      <c r="M257" s="114">
        <f t="shared" si="10"/>
        <v>0</v>
      </c>
      <c r="N257" s="242"/>
      <c r="O257" s="110">
        <f t="shared" ref="O257:P257" si="60">SUM(O258:O269)</f>
        <v>0</v>
      </c>
      <c r="P257" s="110">
        <f t="shared" si="60"/>
        <v>0</v>
      </c>
      <c r="Q257" s="100">
        <f t="shared" si="11"/>
        <v>0</v>
      </c>
      <c r="R257" s="243" t="e">
        <f t="shared" si="30"/>
        <v>#DIV/0!</v>
      </c>
      <c r="S257" s="250"/>
      <c r="T257" s="250"/>
      <c r="U257" s="250"/>
      <c r="V257" s="250"/>
      <c r="W257" s="250"/>
      <c r="X257" s="247"/>
      <c r="Y257" s="111"/>
      <c r="Z257" s="112"/>
      <c r="AA257" s="105"/>
      <c r="AB257" s="105"/>
      <c r="AC257" s="105"/>
      <c r="AD257" s="113"/>
      <c r="AE257" s="113"/>
      <c r="AF257" s="113"/>
      <c r="AG257" s="105"/>
      <c r="AH257" s="105"/>
      <c r="AI257" s="105"/>
      <c r="AJ257" s="105"/>
      <c r="AK257" s="105"/>
      <c r="AL257" s="105"/>
      <c r="AM257" s="105"/>
      <c r="AN257" s="45"/>
      <c r="AO257" s="45"/>
      <c r="AP257" s="45"/>
      <c r="AQ257" s="45"/>
    </row>
    <row r="258" spans="1:43" ht="12.75" customHeight="1" outlineLevel="2" x14ac:dyDescent="0.25">
      <c r="A258" s="2"/>
      <c r="B258" s="107">
        <v>21511</v>
      </c>
      <c r="C258" s="239"/>
      <c r="D258" s="239" t="s">
        <v>37</v>
      </c>
      <c r="E258" s="239" t="s">
        <v>274</v>
      </c>
      <c r="F258" s="240" t="s">
        <v>281</v>
      </c>
      <c r="G258" s="114">
        <v>2554</v>
      </c>
      <c r="H258" s="114">
        <v>1181</v>
      </c>
      <c r="I258" s="114">
        <v>0</v>
      </c>
      <c r="J258" s="114">
        <v>2554</v>
      </c>
      <c r="K258" s="114">
        <v>2486</v>
      </c>
      <c r="L258" s="241">
        <f t="shared" ref="L258:L268" si="61">((K258/J258)^(1/($K$12-$J$12))-1)</f>
        <v>-2.662490211433044E-2</v>
      </c>
      <c r="M258" s="114">
        <f t="shared" si="10"/>
        <v>1149.5559906029757</v>
      </c>
      <c r="N258" s="242">
        <v>0</v>
      </c>
      <c r="O258" s="100"/>
      <c r="P258" s="100"/>
      <c r="Q258" s="100">
        <f t="shared" si="11"/>
        <v>0</v>
      </c>
      <c r="R258" s="243" t="e">
        <f t="shared" si="30"/>
        <v>#DIV/0!</v>
      </c>
      <c r="S258" s="243"/>
      <c r="T258" s="243"/>
      <c r="U258" s="243"/>
      <c r="V258" s="243"/>
      <c r="W258" s="243"/>
      <c r="X258" s="248"/>
      <c r="Y258" s="111"/>
      <c r="Z258" s="112"/>
      <c r="AA258" s="105"/>
      <c r="AB258" s="105"/>
      <c r="AC258" s="105"/>
      <c r="AD258" s="113"/>
      <c r="AE258" s="113"/>
      <c r="AF258" s="113"/>
      <c r="AG258" s="105"/>
      <c r="AH258" s="105"/>
      <c r="AI258" s="105"/>
      <c r="AJ258" s="105"/>
      <c r="AK258" s="105"/>
      <c r="AL258" s="105"/>
      <c r="AM258" s="105"/>
      <c r="AN258" s="71"/>
      <c r="AO258" s="71"/>
      <c r="AP258" s="71"/>
      <c r="AQ258" s="71"/>
    </row>
    <row r="259" spans="1:43" ht="12.75" customHeight="1" outlineLevel="2" x14ac:dyDescent="0.25">
      <c r="A259" s="2"/>
      <c r="B259" s="107">
        <v>21510</v>
      </c>
      <c r="C259" s="239"/>
      <c r="D259" s="239" t="s">
        <v>37</v>
      </c>
      <c r="E259" s="239" t="s">
        <v>274</v>
      </c>
      <c r="F259" s="240" t="s">
        <v>150</v>
      </c>
      <c r="G259" s="114">
        <v>970</v>
      </c>
      <c r="H259" s="114">
        <v>304</v>
      </c>
      <c r="I259" s="114">
        <v>0</v>
      </c>
      <c r="J259" s="114">
        <v>970</v>
      </c>
      <c r="K259" s="114">
        <v>953</v>
      </c>
      <c r="L259" s="241">
        <f t="shared" si="61"/>
        <v>-1.7525773195876337E-2</v>
      </c>
      <c r="M259" s="114">
        <f t="shared" si="10"/>
        <v>298.6721649484536</v>
      </c>
      <c r="N259" s="242">
        <v>0</v>
      </c>
      <c r="O259" s="100"/>
      <c r="P259" s="100"/>
      <c r="Q259" s="100">
        <f t="shared" si="11"/>
        <v>0</v>
      </c>
      <c r="R259" s="243" t="e">
        <f t="shared" si="30"/>
        <v>#DIV/0!</v>
      </c>
      <c r="S259" s="243"/>
      <c r="T259" s="243"/>
      <c r="U259" s="243"/>
      <c r="V259" s="243"/>
      <c r="W259" s="243"/>
      <c r="X259" s="248"/>
      <c r="Y259" s="111"/>
      <c r="Z259" s="112"/>
      <c r="AA259" s="105"/>
      <c r="AB259" s="105"/>
      <c r="AC259" s="105"/>
      <c r="AD259" s="113"/>
      <c r="AE259" s="113"/>
      <c r="AF259" s="113"/>
      <c r="AG259" s="105"/>
      <c r="AH259" s="105"/>
      <c r="AI259" s="105"/>
      <c r="AJ259" s="105"/>
      <c r="AK259" s="105"/>
      <c r="AL259" s="105"/>
      <c r="AM259" s="105"/>
      <c r="AN259" s="71"/>
      <c r="AO259" s="71"/>
      <c r="AP259" s="71"/>
      <c r="AQ259" s="71"/>
    </row>
    <row r="260" spans="1:43" ht="12.75" customHeight="1" outlineLevel="2" x14ac:dyDescent="0.25">
      <c r="A260" s="2"/>
      <c r="B260" s="107">
        <v>21509</v>
      </c>
      <c r="C260" s="239"/>
      <c r="D260" s="239" t="s">
        <v>37</v>
      </c>
      <c r="E260" s="239" t="s">
        <v>274</v>
      </c>
      <c r="F260" s="240" t="s">
        <v>167</v>
      </c>
      <c r="G260" s="114">
        <v>1393</v>
      </c>
      <c r="H260" s="114">
        <v>0</v>
      </c>
      <c r="I260" s="114">
        <v>2373</v>
      </c>
      <c r="J260" s="114">
        <v>3766</v>
      </c>
      <c r="K260" s="114">
        <v>3456</v>
      </c>
      <c r="L260" s="241">
        <f t="shared" si="61"/>
        <v>-8.2315454062665938E-2</v>
      </c>
      <c r="M260" s="114">
        <f t="shared" si="10"/>
        <v>2568.3345724907067</v>
      </c>
      <c r="N260" s="242">
        <v>0</v>
      </c>
      <c r="O260" s="100"/>
      <c r="P260" s="100"/>
      <c r="Q260" s="100">
        <f t="shared" si="11"/>
        <v>0</v>
      </c>
      <c r="R260" s="243" t="e">
        <f t="shared" si="30"/>
        <v>#DIV/0!</v>
      </c>
      <c r="S260" s="243"/>
      <c r="T260" s="243"/>
      <c r="U260" s="243"/>
      <c r="V260" s="243"/>
      <c r="W260" s="243"/>
      <c r="X260" s="248"/>
      <c r="Y260" s="111"/>
      <c r="Z260" s="112"/>
      <c r="AA260" s="105"/>
      <c r="AB260" s="105"/>
      <c r="AC260" s="105"/>
      <c r="AD260" s="113"/>
      <c r="AE260" s="113"/>
      <c r="AF260" s="113"/>
      <c r="AG260" s="105"/>
      <c r="AH260" s="105"/>
      <c r="AI260" s="105"/>
      <c r="AJ260" s="105"/>
      <c r="AK260" s="105"/>
      <c r="AL260" s="105"/>
      <c r="AM260" s="105"/>
      <c r="AN260" s="71"/>
      <c r="AO260" s="71"/>
      <c r="AP260" s="71"/>
      <c r="AQ260" s="71"/>
    </row>
    <row r="261" spans="1:43" ht="12.75" customHeight="1" outlineLevel="2" x14ac:dyDescent="0.25">
      <c r="A261" s="2"/>
      <c r="B261" s="107">
        <v>21508</v>
      </c>
      <c r="C261" s="239"/>
      <c r="D261" s="239" t="s">
        <v>37</v>
      </c>
      <c r="E261" s="239" t="s">
        <v>274</v>
      </c>
      <c r="F261" s="240" t="s">
        <v>274</v>
      </c>
      <c r="G261" s="114">
        <v>2323</v>
      </c>
      <c r="H261" s="114">
        <v>946</v>
      </c>
      <c r="I261" s="114">
        <v>0</v>
      </c>
      <c r="J261" s="114">
        <v>2323</v>
      </c>
      <c r="K261" s="114">
        <v>2294</v>
      </c>
      <c r="L261" s="241">
        <f t="shared" si="61"/>
        <v>-1.248385708136035E-2</v>
      </c>
      <c r="M261" s="114">
        <f t="shared" si="10"/>
        <v>934.19027120103306</v>
      </c>
      <c r="N261" s="242">
        <v>0</v>
      </c>
      <c r="O261" s="100"/>
      <c r="P261" s="100"/>
      <c r="Q261" s="100">
        <f t="shared" si="11"/>
        <v>0</v>
      </c>
      <c r="R261" s="243" t="e">
        <f t="shared" si="30"/>
        <v>#DIV/0!</v>
      </c>
      <c r="S261" s="243"/>
      <c r="T261" s="243"/>
      <c r="U261" s="243"/>
      <c r="V261" s="243"/>
      <c r="W261" s="243"/>
      <c r="X261" s="248"/>
      <c r="Y261" s="111"/>
      <c r="Z261" s="112"/>
      <c r="AA261" s="105"/>
      <c r="AB261" s="105"/>
      <c r="AC261" s="105"/>
      <c r="AD261" s="113"/>
      <c r="AE261" s="113"/>
      <c r="AF261" s="113"/>
      <c r="AG261" s="105"/>
      <c r="AH261" s="105"/>
      <c r="AI261" s="105"/>
      <c r="AJ261" s="105"/>
      <c r="AK261" s="105"/>
      <c r="AL261" s="105"/>
      <c r="AM261" s="105"/>
      <c r="AN261" s="71"/>
      <c r="AO261" s="71"/>
      <c r="AP261" s="71"/>
      <c r="AQ261" s="71"/>
    </row>
    <row r="262" spans="1:43" ht="12.75" customHeight="1" outlineLevel="2" x14ac:dyDescent="0.25">
      <c r="A262" s="2"/>
      <c r="B262" s="107">
        <v>21507</v>
      </c>
      <c r="C262" s="239"/>
      <c r="D262" s="239" t="s">
        <v>37</v>
      </c>
      <c r="E262" s="239" t="s">
        <v>274</v>
      </c>
      <c r="F262" s="240" t="s">
        <v>280</v>
      </c>
      <c r="G262" s="114">
        <v>545</v>
      </c>
      <c r="H262" s="114">
        <v>530</v>
      </c>
      <c r="I262" s="114">
        <v>0</v>
      </c>
      <c r="J262" s="114">
        <v>545</v>
      </c>
      <c r="K262" s="114">
        <v>533</v>
      </c>
      <c r="L262" s="241">
        <f t="shared" si="61"/>
        <v>-2.2018348623853212E-2</v>
      </c>
      <c r="M262" s="114">
        <f t="shared" si="10"/>
        <v>518.33027522935777</v>
      </c>
      <c r="N262" s="242">
        <v>0</v>
      </c>
      <c r="O262" s="100"/>
      <c r="P262" s="100"/>
      <c r="Q262" s="100">
        <f t="shared" si="11"/>
        <v>0</v>
      </c>
      <c r="R262" s="243" t="e">
        <f t="shared" si="30"/>
        <v>#DIV/0!</v>
      </c>
      <c r="S262" s="243"/>
      <c r="T262" s="243"/>
      <c r="U262" s="243"/>
      <c r="V262" s="243"/>
      <c r="W262" s="243"/>
      <c r="X262" s="248"/>
      <c r="Y262" s="111"/>
      <c r="Z262" s="112"/>
      <c r="AA262" s="105"/>
      <c r="AB262" s="105"/>
      <c r="AC262" s="105"/>
      <c r="AD262" s="113"/>
      <c r="AE262" s="113"/>
      <c r="AF262" s="113"/>
      <c r="AG262" s="105"/>
      <c r="AH262" s="105"/>
      <c r="AI262" s="105"/>
      <c r="AJ262" s="105"/>
      <c r="AK262" s="105"/>
      <c r="AL262" s="105"/>
      <c r="AM262" s="105"/>
      <c r="AN262" s="71"/>
      <c r="AO262" s="71"/>
      <c r="AP262" s="71"/>
      <c r="AQ262" s="71"/>
    </row>
    <row r="263" spans="1:43" ht="12.75" customHeight="1" outlineLevel="2" x14ac:dyDescent="0.25">
      <c r="A263" s="2"/>
      <c r="B263" s="107">
        <v>21506</v>
      </c>
      <c r="C263" s="239"/>
      <c r="D263" s="239" t="s">
        <v>37</v>
      </c>
      <c r="E263" s="239" t="s">
        <v>274</v>
      </c>
      <c r="F263" s="240" t="s">
        <v>279</v>
      </c>
      <c r="G263" s="114">
        <v>505</v>
      </c>
      <c r="H263" s="114">
        <v>287</v>
      </c>
      <c r="I263" s="114">
        <v>0</v>
      </c>
      <c r="J263" s="114">
        <v>505</v>
      </c>
      <c r="K263" s="114">
        <v>490</v>
      </c>
      <c r="L263" s="241">
        <f t="shared" si="61"/>
        <v>-2.9702970297029729E-2</v>
      </c>
      <c r="M263" s="114">
        <f t="shared" si="10"/>
        <v>278.47524752475249</v>
      </c>
      <c r="N263" s="242">
        <v>0</v>
      </c>
      <c r="O263" s="100"/>
      <c r="P263" s="100"/>
      <c r="Q263" s="100">
        <f t="shared" si="11"/>
        <v>0</v>
      </c>
      <c r="R263" s="243" t="e">
        <f t="shared" si="30"/>
        <v>#DIV/0!</v>
      </c>
      <c r="S263" s="243"/>
      <c r="T263" s="243"/>
      <c r="U263" s="243"/>
      <c r="V263" s="243"/>
      <c r="W263" s="243"/>
      <c r="X263" s="248"/>
      <c r="Y263" s="111"/>
      <c r="Z263" s="112"/>
      <c r="AA263" s="105"/>
      <c r="AB263" s="105"/>
      <c r="AC263" s="105"/>
      <c r="AD263" s="113"/>
      <c r="AE263" s="113"/>
      <c r="AF263" s="113"/>
      <c r="AG263" s="105"/>
      <c r="AH263" s="105"/>
      <c r="AI263" s="105"/>
      <c r="AJ263" s="105"/>
      <c r="AK263" s="105"/>
      <c r="AL263" s="105"/>
      <c r="AM263" s="105"/>
      <c r="AN263" s="71"/>
      <c r="AO263" s="71"/>
      <c r="AP263" s="71"/>
      <c r="AQ263" s="71"/>
    </row>
    <row r="264" spans="1:43" ht="12.75" customHeight="1" outlineLevel="2" x14ac:dyDescent="0.25">
      <c r="A264" s="2"/>
      <c r="B264" s="107">
        <v>21505</v>
      </c>
      <c r="C264" s="239"/>
      <c r="D264" s="239" t="s">
        <v>37</v>
      </c>
      <c r="E264" s="239" t="s">
        <v>274</v>
      </c>
      <c r="F264" s="240" t="s">
        <v>278</v>
      </c>
      <c r="G264" s="114">
        <v>927</v>
      </c>
      <c r="H264" s="114">
        <v>596</v>
      </c>
      <c r="I264" s="114">
        <v>0</v>
      </c>
      <c r="J264" s="114">
        <v>927</v>
      </c>
      <c r="K264" s="114">
        <v>905</v>
      </c>
      <c r="L264" s="241">
        <f t="shared" si="61"/>
        <v>-2.3732470334412059E-2</v>
      </c>
      <c r="M264" s="114">
        <f t="shared" si="10"/>
        <v>581.85544768069042</v>
      </c>
      <c r="N264" s="242">
        <v>0</v>
      </c>
      <c r="O264" s="100"/>
      <c r="P264" s="100"/>
      <c r="Q264" s="100">
        <f t="shared" si="11"/>
        <v>0</v>
      </c>
      <c r="R264" s="243" t="e">
        <f t="shared" si="30"/>
        <v>#DIV/0!</v>
      </c>
      <c r="S264" s="243"/>
      <c r="T264" s="243"/>
      <c r="U264" s="243"/>
      <c r="V264" s="243"/>
      <c r="W264" s="243"/>
      <c r="X264" s="248"/>
      <c r="Y264" s="111"/>
      <c r="Z264" s="112"/>
      <c r="AA264" s="105"/>
      <c r="AB264" s="105"/>
      <c r="AC264" s="105"/>
      <c r="AD264" s="113"/>
      <c r="AE264" s="113"/>
      <c r="AF264" s="113"/>
      <c r="AG264" s="105"/>
      <c r="AH264" s="105"/>
      <c r="AI264" s="105"/>
      <c r="AJ264" s="105"/>
      <c r="AK264" s="105"/>
      <c r="AL264" s="105"/>
      <c r="AM264" s="105"/>
      <c r="AN264" s="71"/>
      <c r="AO264" s="71"/>
      <c r="AP264" s="71"/>
      <c r="AQ264" s="71"/>
    </row>
    <row r="265" spans="1:43" ht="12.75" customHeight="1" outlineLevel="2" x14ac:dyDescent="0.25">
      <c r="A265" s="2"/>
      <c r="B265" s="107">
        <v>21504</v>
      </c>
      <c r="C265" s="239"/>
      <c r="D265" s="239" t="s">
        <v>37</v>
      </c>
      <c r="E265" s="239" t="s">
        <v>274</v>
      </c>
      <c r="F265" s="240" t="s">
        <v>277</v>
      </c>
      <c r="G265" s="114">
        <v>507</v>
      </c>
      <c r="H265" s="114">
        <v>196</v>
      </c>
      <c r="I265" s="114">
        <v>0</v>
      </c>
      <c r="J265" s="114">
        <v>507</v>
      </c>
      <c r="K265" s="114">
        <v>492</v>
      </c>
      <c r="L265" s="241">
        <f t="shared" si="61"/>
        <v>-2.9585798816568087E-2</v>
      </c>
      <c r="M265" s="114">
        <f t="shared" si="10"/>
        <v>190.20118343195264</v>
      </c>
      <c r="N265" s="242">
        <v>0</v>
      </c>
      <c r="O265" s="100"/>
      <c r="P265" s="100"/>
      <c r="Q265" s="100">
        <f t="shared" si="11"/>
        <v>0</v>
      </c>
      <c r="R265" s="243" t="e">
        <f t="shared" si="30"/>
        <v>#DIV/0!</v>
      </c>
      <c r="S265" s="243"/>
      <c r="T265" s="243"/>
      <c r="U265" s="243"/>
      <c r="V265" s="243"/>
      <c r="W265" s="243"/>
      <c r="X265" s="248"/>
      <c r="Y265" s="111"/>
      <c r="Z265" s="112"/>
      <c r="AA265" s="105"/>
      <c r="AB265" s="105"/>
      <c r="AC265" s="105"/>
      <c r="AD265" s="113"/>
      <c r="AE265" s="113"/>
      <c r="AF265" s="113"/>
      <c r="AG265" s="105"/>
      <c r="AH265" s="105"/>
      <c r="AI265" s="105"/>
      <c r="AJ265" s="105"/>
      <c r="AK265" s="105"/>
      <c r="AL265" s="105"/>
      <c r="AM265" s="105"/>
      <c r="AN265" s="71"/>
      <c r="AO265" s="71"/>
      <c r="AP265" s="71"/>
      <c r="AQ265" s="71"/>
    </row>
    <row r="266" spans="1:43" ht="12.75" customHeight="1" outlineLevel="2" x14ac:dyDescent="0.25">
      <c r="A266" s="2"/>
      <c r="B266" s="107">
        <v>21503</v>
      </c>
      <c r="C266" s="239"/>
      <c r="D266" s="239" t="s">
        <v>37</v>
      </c>
      <c r="E266" s="239" t="s">
        <v>274</v>
      </c>
      <c r="F266" s="240" t="s">
        <v>276</v>
      </c>
      <c r="G266" s="114">
        <v>3065</v>
      </c>
      <c r="H266" s="114">
        <v>0</v>
      </c>
      <c r="I266" s="114">
        <v>4243</v>
      </c>
      <c r="J266" s="114">
        <v>4271</v>
      </c>
      <c r="K266" s="114">
        <v>4209</v>
      </c>
      <c r="L266" s="241">
        <f t="shared" si="61"/>
        <v>-1.4516506672910379E-2</v>
      </c>
      <c r="M266" s="114">
        <f t="shared" si="10"/>
        <v>0</v>
      </c>
      <c r="N266" s="242">
        <v>3036</v>
      </c>
      <c r="O266" s="100"/>
      <c r="P266" s="100"/>
      <c r="Q266" s="100">
        <f t="shared" si="11"/>
        <v>0</v>
      </c>
      <c r="R266" s="243" t="e">
        <f t="shared" si="30"/>
        <v>#DIV/0!</v>
      </c>
      <c r="S266" s="243"/>
      <c r="T266" s="243"/>
      <c r="U266" s="243"/>
      <c r="V266" s="243"/>
      <c r="W266" s="243"/>
      <c r="X266" s="248"/>
      <c r="Y266" s="111"/>
      <c r="Z266" s="112"/>
      <c r="AA266" s="105"/>
      <c r="AB266" s="105"/>
      <c r="AC266" s="105"/>
      <c r="AD266" s="113"/>
      <c r="AE266" s="113"/>
      <c r="AF266" s="113"/>
      <c r="AG266" s="105"/>
      <c r="AH266" s="105"/>
      <c r="AI266" s="105"/>
      <c r="AJ266" s="105"/>
      <c r="AK266" s="105"/>
      <c r="AL266" s="105"/>
      <c r="AM266" s="105"/>
      <c r="AN266" s="71"/>
      <c r="AO266" s="71"/>
      <c r="AP266" s="71"/>
      <c r="AQ266" s="71"/>
    </row>
    <row r="267" spans="1:43" ht="12.75" customHeight="1" outlineLevel="2" x14ac:dyDescent="0.25">
      <c r="A267" s="2"/>
      <c r="B267" s="107">
        <v>21502</v>
      </c>
      <c r="C267" s="239"/>
      <c r="D267" s="239" t="s">
        <v>37</v>
      </c>
      <c r="E267" s="239" t="s">
        <v>274</v>
      </c>
      <c r="F267" s="240" t="s">
        <v>185</v>
      </c>
      <c r="G267" s="114">
        <v>986</v>
      </c>
      <c r="H267" s="114">
        <v>348</v>
      </c>
      <c r="I267" s="114">
        <v>0</v>
      </c>
      <c r="J267" s="114">
        <v>986</v>
      </c>
      <c r="K267" s="114">
        <v>949</v>
      </c>
      <c r="L267" s="241">
        <f t="shared" si="61"/>
        <v>-3.7525354969573987E-2</v>
      </c>
      <c r="M267" s="114">
        <f t="shared" si="10"/>
        <v>334.94117647058823</v>
      </c>
      <c r="N267" s="242">
        <v>0</v>
      </c>
      <c r="O267" s="100"/>
      <c r="P267" s="100"/>
      <c r="Q267" s="100">
        <f t="shared" si="11"/>
        <v>0</v>
      </c>
      <c r="R267" s="243" t="e">
        <f t="shared" si="30"/>
        <v>#DIV/0!</v>
      </c>
      <c r="S267" s="243"/>
      <c r="T267" s="243"/>
      <c r="U267" s="243"/>
      <c r="V267" s="243"/>
      <c r="W267" s="243"/>
      <c r="X267" s="248"/>
      <c r="Y267" s="111"/>
      <c r="Z267" s="112"/>
      <c r="AA267" s="105"/>
      <c r="AB267" s="105"/>
      <c r="AC267" s="105"/>
      <c r="AD267" s="113"/>
      <c r="AE267" s="113"/>
      <c r="AF267" s="113"/>
      <c r="AG267" s="105"/>
      <c r="AH267" s="105"/>
      <c r="AI267" s="105"/>
      <c r="AJ267" s="105"/>
      <c r="AK267" s="105"/>
      <c r="AL267" s="105"/>
      <c r="AM267" s="105"/>
      <c r="AN267" s="71"/>
      <c r="AO267" s="71"/>
      <c r="AP267" s="71"/>
      <c r="AQ267" s="71"/>
    </row>
    <row r="268" spans="1:43" ht="12.75" customHeight="1" outlineLevel="2" x14ac:dyDescent="0.25">
      <c r="A268" s="2"/>
      <c r="B268" s="107">
        <v>21501</v>
      </c>
      <c r="C268" s="239"/>
      <c r="D268" s="239" t="s">
        <v>37</v>
      </c>
      <c r="E268" s="239" t="s">
        <v>274</v>
      </c>
      <c r="F268" s="240" t="s">
        <v>275</v>
      </c>
      <c r="G268" s="114">
        <v>2291</v>
      </c>
      <c r="H268" s="114">
        <v>1704</v>
      </c>
      <c r="I268" s="114">
        <v>0</v>
      </c>
      <c r="J268" s="114">
        <v>2291</v>
      </c>
      <c r="K268" s="114">
        <v>2245</v>
      </c>
      <c r="L268" s="241">
        <f t="shared" si="61"/>
        <v>-2.0078568310781364E-2</v>
      </c>
      <c r="M268" s="114">
        <f t="shared" si="10"/>
        <v>1669.7861195984285</v>
      </c>
      <c r="N268" s="242">
        <v>0</v>
      </c>
      <c r="O268" s="100"/>
      <c r="P268" s="100"/>
      <c r="Q268" s="100">
        <f t="shared" si="11"/>
        <v>0</v>
      </c>
      <c r="R268" s="243" t="e">
        <f t="shared" si="30"/>
        <v>#DIV/0!</v>
      </c>
      <c r="S268" s="243"/>
      <c r="T268" s="243"/>
      <c r="U268" s="243"/>
      <c r="V268" s="243"/>
      <c r="W268" s="243"/>
      <c r="X268" s="248"/>
      <c r="Y268" s="111"/>
      <c r="Z268" s="112"/>
      <c r="AA268" s="105"/>
      <c r="AB268" s="105"/>
      <c r="AC268" s="105"/>
      <c r="AD268" s="113"/>
      <c r="AE268" s="113"/>
      <c r="AF268" s="113"/>
      <c r="AG268" s="105"/>
      <c r="AH268" s="105"/>
      <c r="AI268" s="105"/>
      <c r="AJ268" s="105"/>
      <c r="AK268" s="105"/>
      <c r="AL268" s="105"/>
      <c r="AM268" s="105"/>
      <c r="AN268" s="71"/>
      <c r="AO268" s="71"/>
      <c r="AP268" s="71"/>
      <c r="AQ268" s="71"/>
    </row>
    <row r="269" spans="1:43" ht="12.75" customHeight="1" outlineLevel="2" x14ac:dyDescent="0.25">
      <c r="A269" s="2"/>
      <c r="B269" s="107" t="s">
        <v>2035</v>
      </c>
      <c r="C269" s="239"/>
      <c r="D269" s="239" t="s">
        <v>37</v>
      </c>
      <c r="E269" s="239" t="s">
        <v>274</v>
      </c>
      <c r="F269" s="240" t="s">
        <v>2036</v>
      </c>
      <c r="G269" s="114"/>
      <c r="H269" s="114"/>
      <c r="I269" s="114"/>
      <c r="J269" s="114"/>
      <c r="K269" s="114"/>
      <c r="L269" s="241"/>
      <c r="M269" s="114">
        <f t="shared" si="10"/>
        <v>0</v>
      </c>
      <c r="N269" s="242"/>
      <c r="O269" s="100"/>
      <c r="P269" s="100"/>
      <c r="Q269" s="100">
        <f t="shared" si="11"/>
        <v>0</v>
      </c>
      <c r="R269" s="243" t="e">
        <f t="shared" si="30"/>
        <v>#DIV/0!</v>
      </c>
      <c r="S269" s="243"/>
      <c r="T269" s="243"/>
      <c r="U269" s="243"/>
      <c r="V269" s="243"/>
      <c r="W269" s="243"/>
      <c r="X269" s="248"/>
      <c r="Y269" s="111"/>
      <c r="Z269" s="112"/>
      <c r="AA269" s="105"/>
      <c r="AB269" s="105"/>
      <c r="AC269" s="105"/>
      <c r="AD269" s="113"/>
      <c r="AE269" s="113"/>
      <c r="AF269" s="113"/>
      <c r="AG269" s="105"/>
      <c r="AH269" s="105"/>
      <c r="AI269" s="105"/>
      <c r="AJ269" s="105"/>
      <c r="AK269" s="105"/>
      <c r="AL269" s="105"/>
      <c r="AM269" s="105"/>
      <c r="AN269" s="71"/>
      <c r="AO269" s="71"/>
      <c r="AP269" s="71"/>
      <c r="AQ269" s="71"/>
    </row>
    <row r="270" spans="1:43" ht="12.75" customHeight="1" outlineLevel="1" x14ac:dyDescent="0.25">
      <c r="A270" s="229"/>
      <c r="B270" s="244">
        <v>21600</v>
      </c>
      <c r="C270" s="245"/>
      <c r="D270" s="245" t="s">
        <v>37</v>
      </c>
      <c r="E270" s="245" t="s">
        <v>282</v>
      </c>
      <c r="F270" s="246"/>
      <c r="G270" s="114"/>
      <c r="H270" s="114"/>
      <c r="I270" s="114"/>
      <c r="J270" s="114"/>
      <c r="K270" s="114"/>
      <c r="L270" s="241"/>
      <c r="M270" s="114">
        <f t="shared" si="10"/>
        <v>0</v>
      </c>
      <c r="N270" s="242"/>
      <c r="O270" s="110">
        <f t="shared" ref="O270:P270" si="62">SUM(O271:O275)</f>
        <v>0</v>
      </c>
      <c r="P270" s="110">
        <f t="shared" si="62"/>
        <v>0</v>
      </c>
      <c r="Q270" s="100">
        <f t="shared" si="11"/>
        <v>0</v>
      </c>
      <c r="R270" s="243" t="e">
        <f t="shared" si="30"/>
        <v>#DIV/0!</v>
      </c>
      <c r="S270" s="250"/>
      <c r="T270" s="250"/>
      <c r="U270" s="250"/>
      <c r="V270" s="250"/>
      <c r="W270" s="250"/>
      <c r="X270" s="247"/>
      <c r="Y270" s="111"/>
      <c r="Z270" s="112"/>
      <c r="AA270" s="105"/>
      <c r="AB270" s="105"/>
      <c r="AC270" s="105"/>
      <c r="AD270" s="113"/>
      <c r="AE270" s="113"/>
      <c r="AF270" s="113"/>
      <c r="AG270" s="105"/>
      <c r="AH270" s="105"/>
      <c r="AI270" s="105"/>
      <c r="AJ270" s="105"/>
      <c r="AK270" s="105"/>
      <c r="AL270" s="105"/>
      <c r="AM270" s="105"/>
      <c r="AN270" s="45"/>
      <c r="AO270" s="45"/>
      <c r="AP270" s="45"/>
      <c r="AQ270" s="45"/>
    </row>
    <row r="271" spans="1:43" ht="12.75" customHeight="1" outlineLevel="2" x14ac:dyDescent="0.25">
      <c r="A271" s="2"/>
      <c r="B271" s="107">
        <v>21604</v>
      </c>
      <c r="C271" s="239"/>
      <c r="D271" s="239" t="s">
        <v>37</v>
      </c>
      <c r="E271" s="239" t="s">
        <v>282</v>
      </c>
      <c r="F271" s="240" t="s">
        <v>285</v>
      </c>
      <c r="G271" s="114">
        <v>2200</v>
      </c>
      <c r="H271" s="114">
        <v>224</v>
      </c>
      <c r="I271" s="114">
        <v>0</v>
      </c>
      <c r="J271" s="114">
        <v>2200</v>
      </c>
      <c r="K271" s="114">
        <v>2172</v>
      </c>
      <c r="L271" s="241">
        <f t="shared" ref="L271:L274" si="63">((K271/J271)^(1/($K$12-$J$12))-1)</f>
        <v>-1.2727272727272698E-2</v>
      </c>
      <c r="M271" s="114">
        <f t="shared" ref="M271:M525" si="64">IF(N271=0,(IF(H271&gt;1,(H271*(1+L271)),(I271*(1-L271)))),0)</f>
        <v>221.14909090909092</v>
      </c>
      <c r="N271" s="242">
        <v>0</v>
      </c>
      <c r="O271" s="100"/>
      <c r="P271" s="100"/>
      <c r="Q271" s="100">
        <f t="shared" ref="Q271:Q525" si="65">+O271-P271</f>
        <v>0</v>
      </c>
      <c r="R271" s="243" t="e">
        <f t="shared" si="30"/>
        <v>#DIV/0!</v>
      </c>
      <c r="S271" s="243"/>
      <c r="T271" s="243"/>
      <c r="U271" s="243"/>
      <c r="V271" s="243"/>
      <c r="W271" s="243"/>
      <c r="X271" s="248"/>
      <c r="Y271" s="111"/>
      <c r="Z271" s="112"/>
      <c r="AA271" s="105"/>
      <c r="AB271" s="105"/>
      <c r="AC271" s="105"/>
      <c r="AD271" s="113"/>
      <c r="AE271" s="113"/>
      <c r="AF271" s="113"/>
      <c r="AG271" s="105"/>
      <c r="AH271" s="105"/>
      <c r="AI271" s="105"/>
      <c r="AJ271" s="105"/>
      <c r="AK271" s="105"/>
      <c r="AL271" s="105"/>
      <c r="AM271" s="105"/>
      <c r="AN271" s="71"/>
      <c r="AO271" s="71"/>
      <c r="AP271" s="71"/>
      <c r="AQ271" s="71"/>
    </row>
    <row r="272" spans="1:43" ht="12.75" customHeight="1" outlineLevel="2" x14ac:dyDescent="0.25">
      <c r="A272" s="2"/>
      <c r="B272" s="107">
        <v>21603</v>
      </c>
      <c r="C272" s="239"/>
      <c r="D272" s="239" t="s">
        <v>37</v>
      </c>
      <c r="E272" s="239" t="s">
        <v>282</v>
      </c>
      <c r="F272" s="240" t="s">
        <v>284</v>
      </c>
      <c r="G272" s="114">
        <v>5705</v>
      </c>
      <c r="H272" s="114">
        <v>608</v>
      </c>
      <c r="I272" s="114">
        <v>0</v>
      </c>
      <c r="J272" s="114">
        <v>5705</v>
      </c>
      <c r="K272" s="114">
        <v>5592</v>
      </c>
      <c r="L272" s="241">
        <f t="shared" si="63"/>
        <v>-1.9807186678352351E-2</v>
      </c>
      <c r="M272" s="114">
        <f t="shared" si="64"/>
        <v>595.95723049956177</v>
      </c>
      <c r="N272" s="242">
        <v>0</v>
      </c>
      <c r="O272" s="100"/>
      <c r="P272" s="100"/>
      <c r="Q272" s="100">
        <f t="shared" si="65"/>
        <v>0</v>
      </c>
      <c r="R272" s="243" t="e">
        <f t="shared" si="30"/>
        <v>#DIV/0!</v>
      </c>
      <c r="S272" s="243"/>
      <c r="T272" s="243"/>
      <c r="U272" s="243"/>
      <c r="V272" s="243"/>
      <c r="W272" s="243"/>
      <c r="X272" s="248"/>
      <c r="Y272" s="111"/>
      <c r="Z272" s="112"/>
      <c r="AA272" s="105"/>
      <c r="AB272" s="105"/>
      <c r="AC272" s="105"/>
      <c r="AD272" s="113"/>
      <c r="AE272" s="113"/>
      <c r="AF272" s="113"/>
      <c r="AG272" s="105"/>
      <c r="AH272" s="105"/>
      <c r="AI272" s="105"/>
      <c r="AJ272" s="105"/>
      <c r="AK272" s="105"/>
      <c r="AL272" s="105"/>
      <c r="AM272" s="105"/>
      <c r="AN272" s="71"/>
      <c r="AO272" s="71"/>
      <c r="AP272" s="71"/>
      <c r="AQ272" s="71"/>
    </row>
    <row r="273" spans="1:43" ht="12.75" customHeight="1" outlineLevel="2" x14ac:dyDescent="0.25">
      <c r="A273" s="2"/>
      <c r="B273" s="107">
        <v>21602</v>
      </c>
      <c r="C273" s="239"/>
      <c r="D273" s="239" t="s">
        <v>37</v>
      </c>
      <c r="E273" s="239" t="s">
        <v>282</v>
      </c>
      <c r="F273" s="240" t="s">
        <v>283</v>
      </c>
      <c r="G273" s="114">
        <v>2954</v>
      </c>
      <c r="H273" s="114">
        <v>497</v>
      </c>
      <c r="I273" s="114">
        <v>0</v>
      </c>
      <c r="J273" s="114">
        <v>2954</v>
      </c>
      <c r="K273" s="114">
        <v>2884</v>
      </c>
      <c r="L273" s="241">
        <f t="shared" si="63"/>
        <v>-2.3696682464454999E-2</v>
      </c>
      <c r="M273" s="114">
        <f t="shared" si="64"/>
        <v>485.22274881516586</v>
      </c>
      <c r="N273" s="242">
        <v>0</v>
      </c>
      <c r="O273" s="100"/>
      <c r="P273" s="100"/>
      <c r="Q273" s="100">
        <f t="shared" si="65"/>
        <v>0</v>
      </c>
      <c r="R273" s="243" t="e">
        <f t="shared" si="30"/>
        <v>#DIV/0!</v>
      </c>
      <c r="S273" s="243"/>
      <c r="T273" s="243"/>
      <c r="U273" s="243"/>
      <c r="V273" s="243"/>
      <c r="W273" s="243"/>
      <c r="X273" s="248"/>
      <c r="Y273" s="111"/>
      <c r="Z273" s="112"/>
      <c r="AA273" s="105"/>
      <c r="AB273" s="105"/>
      <c r="AC273" s="105"/>
      <c r="AD273" s="113"/>
      <c r="AE273" s="113"/>
      <c r="AF273" s="113"/>
      <c r="AG273" s="105"/>
      <c r="AH273" s="105"/>
      <c r="AI273" s="105"/>
      <c r="AJ273" s="105"/>
      <c r="AK273" s="105"/>
      <c r="AL273" s="105"/>
      <c r="AM273" s="105"/>
      <c r="AN273" s="71"/>
      <c r="AO273" s="71"/>
      <c r="AP273" s="71"/>
      <c r="AQ273" s="71"/>
    </row>
    <row r="274" spans="1:43" ht="12.75" customHeight="1" outlineLevel="2" x14ac:dyDescent="0.25">
      <c r="A274" s="2"/>
      <c r="B274" s="107">
        <v>21601</v>
      </c>
      <c r="C274" s="239"/>
      <c r="D274" s="239" t="s">
        <v>37</v>
      </c>
      <c r="E274" s="239" t="s">
        <v>282</v>
      </c>
      <c r="F274" s="240" t="s">
        <v>282</v>
      </c>
      <c r="G274" s="114">
        <v>8167</v>
      </c>
      <c r="H274" s="114">
        <v>0</v>
      </c>
      <c r="I274" s="114">
        <v>5473</v>
      </c>
      <c r="J274" s="114">
        <v>8167</v>
      </c>
      <c r="K274" s="114">
        <v>7940</v>
      </c>
      <c r="L274" s="241">
        <f t="shared" si="63"/>
        <v>-2.7794783886372021E-2</v>
      </c>
      <c r="M274" s="114">
        <f t="shared" si="64"/>
        <v>0</v>
      </c>
      <c r="N274" s="242">
        <v>5584</v>
      </c>
      <c r="O274" s="100"/>
      <c r="P274" s="100"/>
      <c r="Q274" s="100">
        <f t="shared" si="65"/>
        <v>0</v>
      </c>
      <c r="R274" s="243" t="e">
        <f t="shared" si="30"/>
        <v>#DIV/0!</v>
      </c>
      <c r="S274" s="243"/>
      <c r="T274" s="243"/>
      <c r="U274" s="243"/>
      <c r="V274" s="243"/>
      <c r="W274" s="243"/>
      <c r="X274" s="248"/>
      <c r="Y274" s="111"/>
      <c r="Z274" s="112"/>
      <c r="AA274" s="105"/>
      <c r="AB274" s="105"/>
      <c r="AC274" s="105"/>
      <c r="AD274" s="113"/>
      <c r="AE274" s="113"/>
      <c r="AF274" s="113"/>
      <c r="AG274" s="105"/>
      <c r="AH274" s="105"/>
      <c r="AI274" s="105"/>
      <c r="AJ274" s="105"/>
      <c r="AK274" s="105"/>
      <c r="AL274" s="105"/>
      <c r="AM274" s="105"/>
      <c r="AN274" s="71"/>
      <c r="AO274" s="71"/>
      <c r="AP274" s="71"/>
      <c r="AQ274" s="71"/>
    </row>
    <row r="275" spans="1:43" ht="12.75" customHeight="1" outlineLevel="2" x14ac:dyDescent="0.25">
      <c r="A275" s="2"/>
      <c r="B275" s="107" t="s">
        <v>2037</v>
      </c>
      <c r="C275" s="239"/>
      <c r="D275" s="239" t="s">
        <v>37</v>
      </c>
      <c r="E275" s="239" t="s">
        <v>282</v>
      </c>
      <c r="F275" s="240" t="s">
        <v>2038</v>
      </c>
      <c r="G275" s="114"/>
      <c r="H275" s="114"/>
      <c r="I275" s="114"/>
      <c r="J275" s="114"/>
      <c r="K275" s="114"/>
      <c r="L275" s="241"/>
      <c r="M275" s="114">
        <f t="shared" si="64"/>
        <v>0</v>
      </c>
      <c r="N275" s="242"/>
      <c r="O275" s="100"/>
      <c r="P275" s="100"/>
      <c r="Q275" s="100">
        <f t="shared" si="65"/>
        <v>0</v>
      </c>
      <c r="R275" s="243" t="e">
        <f t="shared" si="30"/>
        <v>#DIV/0!</v>
      </c>
      <c r="S275" s="243"/>
      <c r="T275" s="243"/>
      <c r="U275" s="243"/>
      <c r="V275" s="243"/>
      <c r="W275" s="243"/>
      <c r="X275" s="248"/>
      <c r="Y275" s="111"/>
      <c r="Z275" s="112"/>
      <c r="AA275" s="105"/>
      <c r="AB275" s="105"/>
      <c r="AC275" s="105"/>
      <c r="AD275" s="113"/>
      <c r="AE275" s="113"/>
      <c r="AF275" s="113"/>
      <c r="AG275" s="105"/>
      <c r="AH275" s="105"/>
      <c r="AI275" s="105"/>
      <c r="AJ275" s="105"/>
      <c r="AK275" s="105"/>
      <c r="AL275" s="105"/>
      <c r="AM275" s="105"/>
      <c r="AN275" s="71"/>
      <c r="AO275" s="71"/>
      <c r="AP275" s="71"/>
      <c r="AQ275" s="71"/>
    </row>
    <row r="276" spans="1:43" ht="12.75" customHeight="1" outlineLevel="1" x14ac:dyDescent="0.25">
      <c r="A276" s="229"/>
      <c r="B276" s="244">
        <v>21700</v>
      </c>
      <c r="C276" s="245"/>
      <c r="D276" s="245" t="s">
        <v>37</v>
      </c>
      <c r="E276" s="245" t="s">
        <v>286</v>
      </c>
      <c r="F276" s="246"/>
      <c r="G276" s="114"/>
      <c r="H276" s="114"/>
      <c r="I276" s="114"/>
      <c r="J276" s="114"/>
      <c r="K276" s="114"/>
      <c r="L276" s="241"/>
      <c r="M276" s="114">
        <f t="shared" si="64"/>
        <v>0</v>
      </c>
      <c r="N276" s="242"/>
      <c r="O276" s="110">
        <f t="shared" ref="O276:P276" si="66">SUM(O277:O287)</f>
        <v>0</v>
      </c>
      <c r="P276" s="110">
        <f t="shared" si="66"/>
        <v>0</v>
      </c>
      <c r="Q276" s="100">
        <f t="shared" si="65"/>
        <v>0</v>
      </c>
      <c r="R276" s="243" t="e">
        <f t="shared" si="30"/>
        <v>#DIV/0!</v>
      </c>
      <c r="S276" s="250"/>
      <c r="T276" s="250"/>
      <c r="U276" s="250"/>
      <c r="V276" s="250"/>
      <c r="W276" s="250"/>
      <c r="X276" s="247"/>
      <c r="Y276" s="111"/>
      <c r="Z276" s="112"/>
      <c r="AA276" s="105"/>
      <c r="AB276" s="105"/>
      <c r="AC276" s="105"/>
      <c r="AD276" s="113"/>
      <c r="AE276" s="113"/>
      <c r="AF276" s="113"/>
      <c r="AG276" s="105"/>
      <c r="AH276" s="105"/>
      <c r="AI276" s="105"/>
      <c r="AJ276" s="105"/>
      <c r="AK276" s="105"/>
      <c r="AL276" s="105"/>
      <c r="AM276" s="105"/>
      <c r="AN276" s="45"/>
      <c r="AO276" s="45"/>
      <c r="AP276" s="45"/>
      <c r="AQ276" s="45"/>
    </row>
    <row r="277" spans="1:43" ht="12.75" customHeight="1" outlineLevel="2" x14ac:dyDescent="0.25">
      <c r="A277" s="2"/>
      <c r="B277" s="107">
        <v>21710</v>
      </c>
      <c r="C277" s="239"/>
      <c r="D277" s="239" t="s">
        <v>37</v>
      </c>
      <c r="E277" s="239" t="s">
        <v>286</v>
      </c>
      <c r="F277" s="240" t="s">
        <v>295</v>
      </c>
      <c r="G277" s="114">
        <v>2462</v>
      </c>
      <c r="H277" s="114">
        <v>1674</v>
      </c>
      <c r="I277" s="114">
        <v>0</v>
      </c>
      <c r="J277" s="114">
        <v>2462</v>
      </c>
      <c r="K277" s="114">
        <v>2466</v>
      </c>
      <c r="L277" s="241">
        <f t="shared" ref="L277:L286" si="67">((K277/J277)^(1/($K$12-$J$12))-1)</f>
        <v>1.6246953696181787E-3</v>
      </c>
      <c r="M277" s="114">
        <f t="shared" si="64"/>
        <v>1676.7197400487407</v>
      </c>
      <c r="N277" s="242">
        <v>0</v>
      </c>
      <c r="O277" s="100"/>
      <c r="P277" s="100"/>
      <c r="Q277" s="100">
        <f t="shared" si="65"/>
        <v>0</v>
      </c>
      <c r="R277" s="243" t="e">
        <f t="shared" si="30"/>
        <v>#DIV/0!</v>
      </c>
      <c r="S277" s="243"/>
      <c r="T277" s="243"/>
      <c r="U277" s="243"/>
      <c r="V277" s="243"/>
      <c r="W277" s="243"/>
      <c r="X277" s="248"/>
      <c r="Y277" s="111"/>
      <c r="Z277" s="112"/>
      <c r="AA277" s="105"/>
      <c r="AB277" s="105"/>
      <c r="AC277" s="105"/>
      <c r="AD277" s="113"/>
      <c r="AE277" s="113"/>
      <c r="AF277" s="113"/>
      <c r="AG277" s="105"/>
      <c r="AH277" s="105"/>
      <c r="AI277" s="105"/>
      <c r="AJ277" s="105"/>
      <c r="AK277" s="105"/>
      <c r="AL277" s="105"/>
      <c r="AM277" s="105"/>
      <c r="AN277" s="71"/>
      <c r="AO277" s="71"/>
      <c r="AP277" s="71"/>
      <c r="AQ277" s="71"/>
    </row>
    <row r="278" spans="1:43" ht="12.75" customHeight="1" outlineLevel="2" x14ac:dyDescent="0.25">
      <c r="A278" s="2"/>
      <c r="B278" s="107">
        <v>21709</v>
      </c>
      <c r="C278" s="239"/>
      <c r="D278" s="239" t="s">
        <v>37</v>
      </c>
      <c r="E278" s="239" t="s">
        <v>286</v>
      </c>
      <c r="F278" s="240" t="s">
        <v>294</v>
      </c>
      <c r="G278" s="114">
        <v>421</v>
      </c>
      <c r="H278" s="114">
        <v>286</v>
      </c>
      <c r="I278" s="114">
        <v>0</v>
      </c>
      <c r="J278" s="114">
        <v>421</v>
      </c>
      <c r="K278" s="114">
        <v>411</v>
      </c>
      <c r="L278" s="241">
        <f t="shared" si="67"/>
        <v>-2.3752969121140111E-2</v>
      </c>
      <c r="M278" s="114">
        <f t="shared" si="64"/>
        <v>279.20665083135395</v>
      </c>
      <c r="N278" s="242">
        <v>0</v>
      </c>
      <c r="O278" s="100"/>
      <c r="P278" s="100"/>
      <c r="Q278" s="100">
        <f t="shared" si="65"/>
        <v>0</v>
      </c>
      <c r="R278" s="243" t="e">
        <f t="shared" si="30"/>
        <v>#DIV/0!</v>
      </c>
      <c r="S278" s="243"/>
      <c r="T278" s="243"/>
      <c r="U278" s="243"/>
      <c r="V278" s="243"/>
      <c r="W278" s="243"/>
      <c r="X278" s="248"/>
      <c r="Y278" s="111"/>
      <c r="Z278" s="112"/>
      <c r="AA278" s="105"/>
      <c r="AB278" s="105"/>
      <c r="AC278" s="105"/>
      <c r="AD278" s="113"/>
      <c r="AE278" s="113"/>
      <c r="AF278" s="113"/>
      <c r="AG278" s="105"/>
      <c r="AH278" s="105"/>
      <c r="AI278" s="105"/>
      <c r="AJ278" s="105"/>
      <c r="AK278" s="105"/>
      <c r="AL278" s="105"/>
      <c r="AM278" s="105"/>
      <c r="AN278" s="71"/>
      <c r="AO278" s="71"/>
      <c r="AP278" s="71"/>
      <c r="AQ278" s="71"/>
    </row>
    <row r="279" spans="1:43" ht="12.75" customHeight="1" outlineLevel="2" x14ac:dyDescent="0.25">
      <c r="A279" s="2"/>
      <c r="B279" s="107">
        <v>21708</v>
      </c>
      <c r="C279" s="239"/>
      <c r="D279" s="239" t="s">
        <v>37</v>
      </c>
      <c r="E279" s="239" t="s">
        <v>286</v>
      </c>
      <c r="F279" s="240" t="s">
        <v>293</v>
      </c>
      <c r="G279" s="114">
        <v>1517</v>
      </c>
      <c r="H279" s="114">
        <v>403</v>
      </c>
      <c r="I279" s="114">
        <v>0</v>
      </c>
      <c r="J279" s="114">
        <v>1517</v>
      </c>
      <c r="K279" s="114">
        <v>1549</v>
      </c>
      <c r="L279" s="241">
        <f t="shared" si="67"/>
        <v>2.1094264996704082E-2</v>
      </c>
      <c r="M279" s="114">
        <f t="shared" si="64"/>
        <v>411.50098879367175</v>
      </c>
      <c r="N279" s="242">
        <v>0</v>
      </c>
      <c r="O279" s="100"/>
      <c r="P279" s="100"/>
      <c r="Q279" s="100">
        <f t="shared" si="65"/>
        <v>0</v>
      </c>
      <c r="R279" s="243" t="e">
        <f t="shared" si="30"/>
        <v>#DIV/0!</v>
      </c>
      <c r="S279" s="243"/>
      <c r="T279" s="243"/>
      <c r="U279" s="243"/>
      <c r="V279" s="243"/>
      <c r="W279" s="243"/>
      <c r="X279" s="248"/>
      <c r="Y279" s="111"/>
      <c r="Z279" s="112"/>
      <c r="AA279" s="105"/>
      <c r="AB279" s="105"/>
      <c r="AC279" s="105"/>
      <c r="AD279" s="113"/>
      <c r="AE279" s="113"/>
      <c r="AF279" s="113"/>
      <c r="AG279" s="105"/>
      <c r="AH279" s="105"/>
      <c r="AI279" s="105"/>
      <c r="AJ279" s="105"/>
      <c r="AK279" s="105"/>
      <c r="AL279" s="105"/>
      <c r="AM279" s="105"/>
      <c r="AN279" s="71"/>
      <c r="AO279" s="71"/>
      <c r="AP279" s="71"/>
      <c r="AQ279" s="71"/>
    </row>
    <row r="280" spans="1:43" ht="12.75" customHeight="1" outlineLevel="2" x14ac:dyDescent="0.25">
      <c r="A280" s="2"/>
      <c r="B280" s="107">
        <v>21707</v>
      </c>
      <c r="C280" s="239"/>
      <c r="D280" s="239" t="s">
        <v>37</v>
      </c>
      <c r="E280" s="239" t="s">
        <v>286</v>
      </c>
      <c r="F280" s="240" t="s">
        <v>292</v>
      </c>
      <c r="G280" s="114">
        <v>878</v>
      </c>
      <c r="H280" s="114">
        <v>174</v>
      </c>
      <c r="I280" s="114">
        <v>0</v>
      </c>
      <c r="J280" s="114">
        <v>878</v>
      </c>
      <c r="K280" s="114">
        <v>804</v>
      </c>
      <c r="L280" s="241">
        <f t="shared" si="67"/>
        <v>-8.4282460136674286E-2</v>
      </c>
      <c r="M280" s="114">
        <f t="shared" si="64"/>
        <v>159.33485193621868</v>
      </c>
      <c r="N280" s="242">
        <v>0</v>
      </c>
      <c r="O280" s="100"/>
      <c r="P280" s="100"/>
      <c r="Q280" s="100">
        <f t="shared" si="65"/>
        <v>0</v>
      </c>
      <c r="R280" s="243" t="e">
        <f t="shared" si="30"/>
        <v>#DIV/0!</v>
      </c>
      <c r="S280" s="243"/>
      <c r="T280" s="243"/>
      <c r="U280" s="243"/>
      <c r="V280" s="243"/>
      <c r="W280" s="243"/>
      <c r="X280" s="248"/>
      <c r="Y280" s="111"/>
      <c r="Z280" s="112"/>
      <c r="AA280" s="105"/>
      <c r="AB280" s="105"/>
      <c r="AC280" s="105"/>
      <c r="AD280" s="113"/>
      <c r="AE280" s="113"/>
      <c r="AF280" s="113"/>
      <c r="AG280" s="105"/>
      <c r="AH280" s="105"/>
      <c r="AI280" s="105"/>
      <c r="AJ280" s="105"/>
      <c r="AK280" s="105"/>
      <c r="AL280" s="105"/>
      <c r="AM280" s="105"/>
      <c r="AN280" s="71"/>
      <c r="AO280" s="71"/>
      <c r="AP280" s="71"/>
      <c r="AQ280" s="71"/>
    </row>
    <row r="281" spans="1:43" ht="12.75" customHeight="1" outlineLevel="2" x14ac:dyDescent="0.25">
      <c r="A281" s="2"/>
      <c r="B281" s="107">
        <v>21706</v>
      </c>
      <c r="C281" s="239"/>
      <c r="D281" s="239" t="s">
        <v>37</v>
      </c>
      <c r="E281" s="239" t="s">
        <v>286</v>
      </c>
      <c r="F281" s="240" t="s">
        <v>291</v>
      </c>
      <c r="G281" s="114">
        <v>1585</v>
      </c>
      <c r="H281" s="114">
        <v>1168</v>
      </c>
      <c r="I281" s="114">
        <v>0</v>
      </c>
      <c r="J281" s="114">
        <v>1585</v>
      </c>
      <c r="K281" s="114">
        <v>1638</v>
      </c>
      <c r="L281" s="241">
        <f t="shared" si="67"/>
        <v>3.3438485804416329E-2</v>
      </c>
      <c r="M281" s="114">
        <f t="shared" si="64"/>
        <v>1207.0561514195583</v>
      </c>
      <c r="N281" s="242">
        <v>0</v>
      </c>
      <c r="O281" s="100"/>
      <c r="P281" s="100"/>
      <c r="Q281" s="100">
        <f t="shared" si="65"/>
        <v>0</v>
      </c>
      <c r="R281" s="243" t="e">
        <f t="shared" si="30"/>
        <v>#DIV/0!</v>
      </c>
      <c r="S281" s="243"/>
      <c r="T281" s="243"/>
      <c r="U281" s="243"/>
      <c r="V281" s="243"/>
      <c r="W281" s="243"/>
      <c r="X281" s="248"/>
      <c r="Y281" s="111"/>
      <c r="Z281" s="112"/>
      <c r="AA281" s="105"/>
      <c r="AB281" s="105"/>
      <c r="AC281" s="105"/>
      <c r="AD281" s="113"/>
      <c r="AE281" s="113"/>
      <c r="AF281" s="113"/>
      <c r="AG281" s="105"/>
      <c r="AH281" s="105"/>
      <c r="AI281" s="105"/>
      <c r="AJ281" s="105"/>
      <c r="AK281" s="105"/>
      <c r="AL281" s="105"/>
      <c r="AM281" s="105"/>
      <c r="AN281" s="71"/>
      <c r="AO281" s="71"/>
      <c r="AP281" s="71"/>
      <c r="AQ281" s="71"/>
    </row>
    <row r="282" spans="1:43" ht="12.75" customHeight="1" outlineLevel="2" x14ac:dyDescent="0.25">
      <c r="A282" s="2"/>
      <c r="B282" s="107">
        <v>21705</v>
      </c>
      <c r="C282" s="239"/>
      <c r="D282" s="239" t="s">
        <v>37</v>
      </c>
      <c r="E282" s="239" t="s">
        <v>286</v>
      </c>
      <c r="F282" s="240" t="s">
        <v>290</v>
      </c>
      <c r="G282" s="114">
        <v>782</v>
      </c>
      <c r="H282" s="114">
        <v>510</v>
      </c>
      <c r="I282" s="114">
        <v>0</v>
      </c>
      <c r="J282" s="114">
        <v>782</v>
      </c>
      <c r="K282" s="114">
        <v>718</v>
      </c>
      <c r="L282" s="241">
        <f t="shared" si="67"/>
        <v>-8.1841432225063904E-2</v>
      </c>
      <c r="M282" s="114">
        <f t="shared" si="64"/>
        <v>468.26086956521743</v>
      </c>
      <c r="N282" s="242">
        <v>0</v>
      </c>
      <c r="O282" s="100"/>
      <c r="P282" s="100"/>
      <c r="Q282" s="100">
        <f t="shared" si="65"/>
        <v>0</v>
      </c>
      <c r="R282" s="243" t="e">
        <f t="shared" si="30"/>
        <v>#DIV/0!</v>
      </c>
      <c r="S282" s="243"/>
      <c r="T282" s="243"/>
      <c r="U282" s="243"/>
      <c r="V282" s="243"/>
      <c r="W282" s="243"/>
      <c r="X282" s="248"/>
      <c r="Y282" s="111"/>
      <c r="Z282" s="112"/>
      <c r="AA282" s="105"/>
      <c r="AB282" s="105"/>
      <c r="AC282" s="105"/>
      <c r="AD282" s="113"/>
      <c r="AE282" s="113"/>
      <c r="AF282" s="113"/>
      <c r="AG282" s="105"/>
      <c r="AH282" s="105"/>
      <c r="AI282" s="105"/>
      <c r="AJ282" s="105"/>
      <c r="AK282" s="105"/>
      <c r="AL282" s="105"/>
      <c r="AM282" s="105"/>
      <c r="AN282" s="71"/>
      <c r="AO282" s="71"/>
      <c r="AP282" s="71"/>
      <c r="AQ282" s="71"/>
    </row>
    <row r="283" spans="1:43" ht="12.75" customHeight="1" outlineLevel="2" x14ac:dyDescent="0.25">
      <c r="A283" s="2"/>
      <c r="B283" s="107">
        <v>21704</v>
      </c>
      <c r="C283" s="239"/>
      <c r="D283" s="239" t="s">
        <v>37</v>
      </c>
      <c r="E283" s="239" t="s">
        <v>286</v>
      </c>
      <c r="F283" s="240" t="s">
        <v>289</v>
      </c>
      <c r="G283" s="114">
        <v>620</v>
      </c>
      <c r="H283" s="114">
        <v>334</v>
      </c>
      <c r="I283" s="114">
        <v>0</v>
      </c>
      <c r="J283" s="114">
        <v>620</v>
      </c>
      <c r="K283" s="114">
        <v>568</v>
      </c>
      <c r="L283" s="241">
        <f t="shared" si="67"/>
        <v>-8.3870967741935476E-2</v>
      </c>
      <c r="M283" s="114">
        <f t="shared" si="64"/>
        <v>305.98709677419356</v>
      </c>
      <c r="N283" s="242">
        <v>0</v>
      </c>
      <c r="O283" s="100"/>
      <c r="P283" s="100"/>
      <c r="Q283" s="100">
        <f t="shared" si="65"/>
        <v>0</v>
      </c>
      <c r="R283" s="243" t="e">
        <f t="shared" si="30"/>
        <v>#DIV/0!</v>
      </c>
      <c r="S283" s="243"/>
      <c r="T283" s="243"/>
      <c r="U283" s="243"/>
      <c r="V283" s="243"/>
      <c r="W283" s="243"/>
      <c r="X283" s="248"/>
      <c r="Y283" s="111"/>
      <c r="Z283" s="112"/>
      <c r="AA283" s="105"/>
      <c r="AB283" s="105"/>
      <c r="AC283" s="105"/>
      <c r="AD283" s="113"/>
      <c r="AE283" s="113"/>
      <c r="AF283" s="113"/>
      <c r="AG283" s="105"/>
      <c r="AH283" s="105"/>
      <c r="AI283" s="105"/>
      <c r="AJ283" s="105"/>
      <c r="AK283" s="105"/>
      <c r="AL283" s="105"/>
      <c r="AM283" s="105"/>
      <c r="AN283" s="71"/>
      <c r="AO283" s="71"/>
      <c r="AP283" s="71"/>
      <c r="AQ283" s="71"/>
    </row>
    <row r="284" spans="1:43" ht="12.75" customHeight="1" outlineLevel="2" x14ac:dyDescent="0.25">
      <c r="A284" s="2"/>
      <c r="B284" s="107">
        <v>21703</v>
      </c>
      <c r="C284" s="239"/>
      <c r="D284" s="239" t="s">
        <v>37</v>
      </c>
      <c r="E284" s="239" t="s">
        <v>286</v>
      </c>
      <c r="F284" s="240" t="s">
        <v>288</v>
      </c>
      <c r="G284" s="114">
        <v>363</v>
      </c>
      <c r="H284" s="114">
        <v>317</v>
      </c>
      <c r="I284" s="114">
        <v>0</v>
      </c>
      <c r="J284" s="114">
        <v>363</v>
      </c>
      <c r="K284" s="114">
        <v>341</v>
      </c>
      <c r="L284" s="241">
        <f t="shared" si="67"/>
        <v>-6.0606060606060552E-2</v>
      </c>
      <c r="M284" s="114">
        <f t="shared" si="64"/>
        <v>297.78787878787881</v>
      </c>
      <c r="N284" s="242">
        <v>0</v>
      </c>
      <c r="O284" s="100"/>
      <c r="P284" s="100"/>
      <c r="Q284" s="100">
        <f t="shared" si="65"/>
        <v>0</v>
      </c>
      <c r="R284" s="243" t="e">
        <f t="shared" si="30"/>
        <v>#DIV/0!</v>
      </c>
      <c r="S284" s="243"/>
      <c r="T284" s="243"/>
      <c r="U284" s="243"/>
      <c r="V284" s="243"/>
      <c r="W284" s="243"/>
      <c r="X284" s="248"/>
      <c r="Y284" s="111"/>
      <c r="Z284" s="112"/>
      <c r="AA284" s="105"/>
      <c r="AB284" s="105"/>
      <c r="AC284" s="105"/>
      <c r="AD284" s="113"/>
      <c r="AE284" s="113"/>
      <c r="AF284" s="113"/>
      <c r="AG284" s="105"/>
      <c r="AH284" s="105"/>
      <c r="AI284" s="105"/>
      <c r="AJ284" s="105"/>
      <c r="AK284" s="105"/>
      <c r="AL284" s="105"/>
      <c r="AM284" s="105"/>
      <c r="AN284" s="71"/>
      <c r="AO284" s="71"/>
      <c r="AP284" s="71"/>
      <c r="AQ284" s="71"/>
    </row>
    <row r="285" spans="1:43" ht="12.75" customHeight="1" outlineLevel="2" x14ac:dyDescent="0.25">
      <c r="A285" s="2"/>
      <c r="B285" s="107">
        <v>21702</v>
      </c>
      <c r="C285" s="239"/>
      <c r="D285" s="239" t="s">
        <v>37</v>
      </c>
      <c r="E285" s="239" t="s">
        <v>286</v>
      </c>
      <c r="F285" s="240" t="s">
        <v>287</v>
      </c>
      <c r="G285" s="114">
        <v>1131</v>
      </c>
      <c r="H285" s="114">
        <v>0</v>
      </c>
      <c r="I285" s="114">
        <v>2686</v>
      </c>
      <c r="J285" s="114">
        <v>1131</v>
      </c>
      <c r="K285" s="114">
        <v>1087</v>
      </c>
      <c r="L285" s="241">
        <f t="shared" si="67"/>
        <v>-3.89036251105217E-2</v>
      </c>
      <c r="M285" s="114">
        <f t="shared" si="64"/>
        <v>0</v>
      </c>
      <c r="N285" s="242">
        <v>2723</v>
      </c>
      <c r="O285" s="100"/>
      <c r="P285" s="100"/>
      <c r="Q285" s="100">
        <f t="shared" si="65"/>
        <v>0</v>
      </c>
      <c r="R285" s="243" t="e">
        <f t="shared" si="30"/>
        <v>#DIV/0!</v>
      </c>
      <c r="S285" s="243"/>
      <c r="T285" s="243"/>
      <c r="U285" s="243"/>
      <c r="V285" s="243"/>
      <c r="W285" s="243"/>
      <c r="X285" s="248"/>
      <c r="Y285" s="111"/>
      <c r="Z285" s="112"/>
      <c r="AA285" s="105"/>
      <c r="AB285" s="105"/>
      <c r="AC285" s="105"/>
      <c r="AD285" s="113"/>
      <c r="AE285" s="113"/>
      <c r="AF285" s="113"/>
      <c r="AG285" s="105"/>
      <c r="AH285" s="105"/>
      <c r="AI285" s="105"/>
      <c r="AJ285" s="105"/>
      <c r="AK285" s="105"/>
      <c r="AL285" s="105"/>
      <c r="AM285" s="105"/>
      <c r="AN285" s="71"/>
      <c r="AO285" s="71"/>
      <c r="AP285" s="71"/>
      <c r="AQ285" s="71"/>
    </row>
    <row r="286" spans="1:43" ht="12.75" customHeight="1" outlineLevel="2" x14ac:dyDescent="0.25">
      <c r="A286" s="2"/>
      <c r="B286" s="107">
        <v>21701</v>
      </c>
      <c r="C286" s="239"/>
      <c r="D286" s="239" t="s">
        <v>37</v>
      </c>
      <c r="E286" s="239" t="s">
        <v>286</v>
      </c>
      <c r="F286" s="240" t="s">
        <v>286</v>
      </c>
      <c r="G286" s="114">
        <v>1213</v>
      </c>
      <c r="H286" s="114">
        <v>0</v>
      </c>
      <c r="I286" s="114">
        <v>3085</v>
      </c>
      <c r="J286" s="114">
        <v>2007</v>
      </c>
      <c r="K286" s="114">
        <v>1950</v>
      </c>
      <c r="L286" s="241">
        <f t="shared" si="67"/>
        <v>-2.840059790732441E-2</v>
      </c>
      <c r="M286" s="114">
        <f t="shared" si="64"/>
        <v>0</v>
      </c>
      <c r="N286" s="242">
        <v>2289</v>
      </c>
      <c r="O286" s="100"/>
      <c r="P286" s="100"/>
      <c r="Q286" s="100">
        <f t="shared" si="65"/>
        <v>0</v>
      </c>
      <c r="R286" s="243" t="e">
        <f t="shared" si="30"/>
        <v>#DIV/0!</v>
      </c>
      <c r="S286" s="243"/>
      <c r="T286" s="243"/>
      <c r="U286" s="243"/>
      <c r="V286" s="243"/>
      <c r="W286" s="243"/>
      <c r="X286" s="248"/>
      <c r="Y286" s="111"/>
      <c r="Z286" s="112"/>
      <c r="AA286" s="105"/>
      <c r="AB286" s="105"/>
      <c r="AC286" s="105"/>
      <c r="AD286" s="113"/>
      <c r="AE286" s="113"/>
      <c r="AF286" s="113"/>
      <c r="AG286" s="105"/>
      <c r="AH286" s="105"/>
      <c r="AI286" s="105"/>
      <c r="AJ286" s="105"/>
      <c r="AK286" s="105"/>
      <c r="AL286" s="105"/>
      <c r="AM286" s="105"/>
      <c r="AN286" s="71"/>
      <c r="AO286" s="71"/>
      <c r="AP286" s="71"/>
      <c r="AQ286" s="71"/>
    </row>
    <row r="287" spans="1:43" ht="12.75" customHeight="1" outlineLevel="2" x14ac:dyDescent="0.25">
      <c r="A287" s="2"/>
      <c r="B287" s="107" t="s">
        <v>2039</v>
      </c>
      <c r="C287" s="239"/>
      <c r="D287" s="239" t="s">
        <v>37</v>
      </c>
      <c r="E287" s="239" t="s">
        <v>286</v>
      </c>
      <c r="F287" s="240" t="s">
        <v>2040</v>
      </c>
      <c r="G287" s="114"/>
      <c r="H287" s="114"/>
      <c r="I287" s="114"/>
      <c r="J287" s="114"/>
      <c r="K287" s="114"/>
      <c r="L287" s="241"/>
      <c r="M287" s="114">
        <f t="shared" si="64"/>
        <v>0</v>
      </c>
      <c r="N287" s="242"/>
      <c r="O287" s="100"/>
      <c r="P287" s="100"/>
      <c r="Q287" s="100">
        <f t="shared" si="65"/>
        <v>0</v>
      </c>
      <c r="R287" s="243" t="e">
        <f t="shared" si="30"/>
        <v>#DIV/0!</v>
      </c>
      <c r="S287" s="243"/>
      <c r="T287" s="243"/>
      <c r="U287" s="243"/>
      <c r="V287" s="243"/>
      <c r="W287" s="243"/>
      <c r="X287" s="248"/>
      <c r="Y287" s="111"/>
      <c r="Z287" s="112"/>
      <c r="AA287" s="105"/>
      <c r="AB287" s="105"/>
      <c r="AC287" s="105"/>
      <c r="AD287" s="113"/>
      <c r="AE287" s="113"/>
      <c r="AF287" s="113"/>
      <c r="AG287" s="105"/>
      <c r="AH287" s="105"/>
      <c r="AI287" s="105"/>
      <c r="AJ287" s="105"/>
      <c r="AK287" s="105"/>
      <c r="AL287" s="105"/>
      <c r="AM287" s="105"/>
      <c r="AN287" s="71"/>
      <c r="AO287" s="71"/>
      <c r="AP287" s="71"/>
      <c r="AQ287" s="71"/>
    </row>
    <row r="288" spans="1:43" ht="12.75" customHeight="1" outlineLevel="1" x14ac:dyDescent="0.25">
      <c r="A288" s="229"/>
      <c r="B288" s="244">
        <v>21800</v>
      </c>
      <c r="C288" s="245"/>
      <c r="D288" s="245" t="s">
        <v>37</v>
      </c>
      <c r="E288" s="245" t="s">
        <v>296</v>
      </c>
      <c r="F288" s="246"/>
      <c r="G288" s="114"/>
      <c r="H288" s="114"/>
      <c r="I288" s="114"/>
      <c r="J288" s="114"/>
      <c r="K288" s="114"/>
      <c r="L288" s="241"/>
      <c r="M288" s="114">
        <f t="shared" si="64"/>
        <v>0</v>
      </c>
      <c r="N288" s="242"/>
      <c r="O288" s="110">
        <f t="shared" ref="O288:P288" si="68">SUM(O289:O298)</f>
        <v>0</v>
      </c>
      <c r="P288" s="110">
        <f t="shared" si="68"/>
        <v>0</v>
      </c>
      <c r="Q288" s="100">
        <f t="shared" si="65"/>
        <v>0</v>
      </c>
      <c r="R288" s="243" t="e">
        <f t="shared" si="30"/>
        <v>#DIV/0!</v>
      </c>
      <c r="S288" s="250"/>
      <c r="T288" s="250"/>
      <c r="U288" s="250"/>
      <c r="V288" s="250"/>
      <c r="W288" s="250"/>
      <c r="X288" s="247"/>
      <c r="Y288" s="111"/>
      <c r="Z288" s="112"/>
      <c r="AA288" s="105"/>
      <c r="AB288" s="105"/>
      <c r="AC288" s="105"/>
      <c r="AD288" s="113"/>
      <c r="AE288" s="113"/>
      <c r="AF288" s="113"/>
      <c r="AG288" s="105"/>
      <c r="AH288" s="105"/>
      <c r="AI288" s="105"/>
      <c r="AJ288" s="105"/>
      <c r="AK288" s="105"/>
      <c r="AL288" s="105"/>
      <c r="AM288" s="105"/>
      <c r="AN288" s="45"/>
      <c r="AO288" s="45"/>
      <c r="AP288" s="45"/>
      <c r="AQ288" s="45"/>
    </row>
    <row r="289" spans="1:43" ht="12.75" customHeight="1" outlineLevel="2" x14ac:dyDescent="0.25">
      <c r="A289" s="2"/>
      <c r="B289" s="107">
        <v>21809</v>
      </c>
      <c r="C289" s="239"/>
      <c r="D289" s="239" t="s">
        <v>37</v>
      </c>
      <c r="E289" s="239" t="s">
        <v>296</v>
      </c>
      <c r="F289" s="240" t="s">
        <v>304</v>
      </c>
      <c r="G289" s="114">
        <v>936</v>
      </c>
      <c r="H289" s="114">
        <v>0</v>
      </c>
      <c r="I289" s="114">
        <v>155994</v>
      </c>
      <c r="J289" s="114">
        <v>936</v>
      </c>
      <c r="K289" s="114">
        <v>938</v>
      </c>
      <c r="L289" s="241">
        <f t="shared" ref="L289:L294" si="69">((K289/J289)^(1/($K$12-$J$12))-1)</f>
        <v>2.1367521367521292E-3</v>
      </c>
      <c r="M289" s="114">
        <f t="shared" si="64"/>
        <v>0</v>
      </c>
      <c r="N289" s="242">
        <v>160436</v>
      </c>
      <c r="O289" s="100"/>
      <c r="P289" s="100"/>
      <c r="Q289" s="100">
        <f t="shared" si="65"/>
        <v>0</v>
      </c>
      <c r="R289" s="243" t="e">
        <f t="shared" si="30"/>
        <v>#DIV/0!</v>
      </c>
      <c r="S289" s="243"/>
      <c r="T289" s="243"/>
      <c r="U289" s="243"/>
      <c r="V289" s="243"/>
      <c r="W289" s="243"/>
      <c r="X289" s="248"/>
      <c r="Y289" s="111"/>
      <c r="Z289" s="112"/>
      <c r="AA289" s="105"/>
      <c r="AB289" s="105"/>
      <c r="AC289" s="105"/>
      <c r="AD289" s="113"/>
      <c r="AE289" s="113"/>
      <c r="AF289" s="113"/>
      <c r="AG289" s="105"/>
      <c r="AH289" s="105"/>
      <c r="AI289" s="105"/>
      <c r="AJ289" s="105"/>
      <c r="AK289" s="105"/>
      <c r="AL289" s="105"/>
      <c r="AM289" s="105"/>
      <c r="AN289" s="71"/>
      <c r="AO289" s="71"/>
      <c r="AP289" s="71"/>
      <c r="AQ289" s="71"/>
    </row>
    <row r="290" spans="1:43" ht="12.75" customHeight="1" outlineLevel="2" x14ac:dyDescent="0.25">
      <c r="A290" s="2"/>
      <c r="B290" s="107">
        <v>21808</v>
      </c>
      <c r="C290" s="239"/>
      <c r="D290" s="239" t="s">
        <v>37</v>
      </c>
      <c r="E290" s="239" t="s">
        <v>296</v>
      </c>
      <c r="F290" s="240" t="s">
        <v>296</v>
      </c>
      <c r="G290" s="114">
        <v>1762</v>
      </c>
      <c r="H290" s="114">
        <v>0</v>
      </c>
      <c r="I290" s="114">
        <v>17734</v>
      </c>
      <c r="J290" s="114">
        <v>2358</v>
      </c>
      <c r="K290" s="114">
        <v>2368</v>
      </c>
      <c r="L290" s="241">
        <f t="shared" si="69"/>
        <v>4.2408821034776167E-3</v>
      </c>
      <c r="M290" s="114">
        <f t="shared" si="64"/>
        <v>0</v>
      </c>
      <c r="N290" s="242">
        <v>17276</v>
      </c>
      <c r="O290" s="100"/>
      <c r="P290" s="100"/>
      <c r="Q290" s="100">
        <f t="shared" si="65"/>
        <v>0</v>
      </c>
      <c r="R290" s="243" t="e">
        <f t="shared" si="30"/>
        <v>#DIV/0!</v>
      </c>
      <c r="S290" s="243"/>
      <c r="T290" s="243"/>
      <c r="U290" s="243"/>
      <c r="V290" s="243"/>
      <c r="W290" s="243"/>
      <c r="X290" s="248"/>
      <c r="Y290" s="111"/>
      <c r="Z290" s="112"/>
      <c r="AA290" s="105"/>
      <c r="AB290" s="105"/>
      <c r="AC290" s="105"/>
      <c r="AD290" s="113"/>
      <c r="AE290" s="113"/>
      <c r="AF290" s="113"/>
      <c r="AG290" s="105"/>
      <c r="AH290" s="105"/>
      <c r="AI290" s="105"/>
      <c r="AJ290" s="105"/>
      <c r="AK290" s="105"/>
      <c r="AL290" s="105"/>
      <c r="AM290" s="105"/>
      <c r="AN290" s="71"/>
      <c r="AO290" s="71"/>
      <c r="AP290" s="71"/>
      <c r="AQ290" s="71"/>
    </row>
    <row r="291" spans="1:43" ht="12.75" customHeight="1" outlineLevel="2" x14ac:dyDescent="0.25">
      <c r="A291" s="2"/>
      <c r="B291" s="107">
        <v>21807</v>
      </c>
      <c r="C291" s="239"/>
      <c r="D291" s="239" t="s">
        <v>37</v>
      </c>
      <c r="E291" s="239" t="s">
        <v>296</v>
      </c>
      <c r="F291" s="240" t="s">
        <v>303</v>
      </c>
      <c r="G291" s="114">
        <v>1050</v>
      </c>
      <c r="H291" s="114">
        <v>0</v>
      </c>
      <c r="I291" s="114">
        <v>3694</v>
      </c>
      <c r="J291" s="114">
        <v>2529</v>
      </c>
      <c r="K291" s="114">
        <v>2366</v>
      </c>
      <c r="L291" s="241">
        <f t="shared" si="69"/>
        <v>-6.4452352708580518E-2</v>
      </c>
      <c r="M291" s="114">
        <f t="shared" si="64"/>
        <v>0</v>
      </c>
      <c r="N291" s="242">
        <v>2437</v>
      </c>
      <c r="O291" s="100"/>
      <c r="P291" s="100"/>
      <c r="Q291" s="100">
        <f t="shared" si="65"/>
        <v>0</v>
      </c>
      <c r="R291" s="243" t="e">
        <f t="shared" si="30"/>
        <v>#DIV/0!</v>
      </c>
      <c r="S291" s="243"/>
      <c r="T291" s="243"/>
      <c r="U291" s="243"/>
      <c r="V291" s="243"/>
      <c r="W291" s="243"/>
      <c r="X291" s="248"/>
      <c r="Y291" s="111"/>
      <c r="Z291" s="112"/>
      <c r="AA291" s="105"/>
      <c r="AB291" s="105"/>
      <c r="AC291" s="105"/>
      <c r="AD291" s="113"/>
      <c r="AE291" s="113"/>
      <c r="AF291" s="113"/>
      <c r="AG291" s="105"/>
      <c r="AH291" s="105"/>
      <c r="AI291" s="105"/>
      <c r="AJ291" s="105"/>
      <c r="AK291" s="105"/>
      <c r="AL291" s="105"/>
      <c r="AM291" s="105"/>
      <c r="AN291" s="71"/>
      <c r="AO291" s="71"/>
      <c r="AP291" s="71"/>
      <c r="AQ291" s="71"/>
    </row>
    <row r="292" spans="1:43" ht="12.75" customHeight="1" outlineLevel="2" x14ac:dyDescent="0.25">
      <c r="A292" s="2"/>
      <c r="B292" s="107">
        <v>21806</v>
      </c>
      <c r="C292" s="239"/>
      <c r="D292" s="239" t="s">
        <v>37</v>
      </c>
      <c r="E292" s="239" t="s">
        <v>296</v>
      </c>
      <c r="F292" s="240" t="s">
        <v>302</v>
      </c>
      <c r="G292" s="114">
        <v>875</v>
      </c>
      <c r="H292" s="114">
        <v>0</v>
      </c>
      <c r="I292" s="114">
        <v>13209</v>
      </c>
      <c r="J292" s="114">
        <v>5671</v>
      </c>
      <c r="K292" s="114">
        <v>5707</v>
      </c>
      <c r="L292" s="241">
        <f t="shared" si="69"/>
        <v>6.3480867571856781E-3</v>
      </c>
      <c r="M292" s="114">
        <f t="shared" si="64"/>
        <v>0</v>
      </c>
      <c r="N292" s="242">
        <v>8407</v>
      </c>
      <c r="O292" s="100"/>
      <c r="P292" s="100"/>
      <c r="Q292" s="100">
        <f t="shared" si="65"/>
        <v>0</v>
      </c>
      <c r="R292" s="243" t="e">
        <f t="shared" si="30"/>
        <v>#DIV/0!</v>
      </c>
      <c r="S292" s="243"/>
      <c r="T292" s="243"/>
      <c r="U292" s="243"/>
      <c r="V292" s="243"/>
      <c r="W292" s="243"/>
      <c r="X292" s="248"/>
      <c r="Y292" s="111"/>
      <c r="Z292" s="112"/>
      <c r="AA292" s="105"/>
      <c r="AB292" s="105"/>
      <c r="AC292" s="105"/>
      <c r="AD292" s="113"/>
      <c r="AE292" s="113"/>
      <c r="AF292" s="113"/>
      <c r="AG292" s="105"/>
      <c r="AH292" s="105"/>
      <c r="AI292" s="105"/>
      <c r="AJ292" s="105"/>
      <c r="AK292" s="105"/>
      <c r="AL292" s="105"/>
      <c r="AM292" s="105"/>
      <c r="AN292" s="71"/>
      <c r="AO292" s="71"/>
      <c r="AP292" s="71"/>
      <c r="AQ292" s="71"/>
    </row>
    <row r="293" spans="1:43" ht="12.75" customHeight="1" outlineLevel="2" x14ac:dyDescent="0.25">
      <c r="A293" s="2"/>
      <c r="B293" s="107">
        <v>21805</v>
      </c>
      <c r="C293" s="239"/>
      <c r="D293" s="239" t="s">
        <v>37</v>
      </c>
      <c r="E293" s="239" t="s">
        <v>296</v>
      </c>
      <c r="F293" s="240" t="s">
        <v>301</v>
      </c>
      <c r="G293" s="114">
        <v>3679</v>
      </c>
      <c r="H293" s="114">
        <v>0</v>
      </c>
      <c r="I293" s="114">
        <v>4293</v>
      </c>
      <c r="J293" s="114">
        <v>4107</v>
      </c>
      <c r="K293" s="114">
        <v>4058</v>
      </c>
      <c r="L293" s="241">
        <f t="shared" si="69"/>
        <v>-1.1930849768687635E-2</v>
      </c>
      <c r="M293" s="114">
        <f t="shared" si="64"/>
        <v>0</v>
      </c>
      <c r="N293" s="242">
        <v>3959</v>
      </c>
      <c r="O293" s="100"/>
      <c r="P293" s="100"/>
      <c r="Q293" s="100">
        <f t="shared" si="65"/>
        <v>0</v>
      </c>
      <c r="R293" s="243" t="e">
        <f t="shared" si="30"/>
        <v>#DIV/0!</v>
      </c>
      <c r="S293" s="243"/>
      <c r="T293" s="243"/>
      <c r="U293" s="243"/>
      <c r="V293" s="243"/>
      <c r="W293" s="243"/>
      <c r="X293" s="248"/>
      <c r="Y293" s="111"/>
      <c r="Z293" s="112"/>
      <c r="AA293" s="105"/>
      <c r="AB293" s="105"/>
      <c r="AC293" s="105"/>
      <c r="AD293" s="113"/>
      <c r="AE293" s="113"/>
      <c r="AF293" s="113"/>
      <c r="AG293" s="105"/>
      <c r="AH293" s="105"/>
      <c r="AI293" s="105"/>
      <c r="AJ293" s="105"/>
      <c r="AK293" s="105"/>
      <c r="AL293" s="105"/>
      <c r="AM293" s="105"/>
      <c r="AN293" s="71"/>
      <c r="AO293" s="71"/>
      <c r="AP293" s="71"/>
      <c r="AQ293" s="71"/>
    </row>
    <row r="294" spans="1:43" ht="12.75" customHeight="1" outlineLevel="2" x14ac:dyDescent="0.25">
      <c r="A294" s="2"/>
      <c r="B294" s="107">
        <v>21804</v>
      </c>
      <c r="C294" s="239"/>
      <c r="D294" s="239" t="s">
        <v>37</v>
      </c>
      <c r="E294" s="239" t="s">
        <v>296</v>
      </c>
      <c r="F294" s="240" t="s">
        <v>300</v>
      </c>
      <c r="G294" s="114">
        <v>3007</v>
      </c>
      <c r="H294" s="114">
        <v>300</v>
      </c>
      <c r="I294" s="114">
        <v>0</v>
      </c>
      <c r="J294" s="114">
        <v>3007</v>
      </c>
      <c r="K294" s="114">
        <v>2919</v>
      </c>
      <c r="L294" s="241">
        <f t="shared" si="69"/>
        <v>-2.9265048220818102E-2</v>
      </c>
      <c r="M294" s="114">
        <f t="shared" si="64"/>
        <v>291.22048553375458</v>
      </c>
      <c r="N294" s="242">
        <v>0</v>
      </c>
      <c r="O294" s="100"/>
      <c r="P294" s="100"/>
      <c r="Q294" s="100">
        <f t="shared" si="65"/>
        <v>0</v>
      </c>
      <c r="R294" s="243" t="e">
        <f t="shared" si="30"/>
        <v>#DIV/0!</v>
      </c>
      <c r="S294" s="243"/>
      <c r="T294" s="243"/>
      <c r="U294" s="243"/>
      <c r="V294" s="243"/>
      <c r="W294" s="243"/>
      <c r="X294" s="248"/>
      <c r="Y294" s="111"/>
      <c r="Z294" s="112"/>
      <c r="AA294" s="105"/>
      <c r="AB294" s="105"/>
      <c r="AC294" s="105"/>
      <c r="AD294" s="113"/>
      <c r="AE294" s="113"/>
      <c r="AF294" s="113"/>
      <c r="AG294" s="105"/>
      <c r="AH294" s="105"/>
      <c r="AI294" s="105"/>
      <c r="AJ294" s="105"/>
      <c r="AK294" s="105"/>
      <c r="AL294" s="105"/>
      <c r="AM294" s="105"/>
      <c r="AN294" s="71"/>
      <c r="AO294" s="71"/>
      <c r="AP294" s="71"/>
      <c r="AQ294" s="71"/>
    </row>
    <row r="295" spans="1:43" ht="12.75" customHeight="1" outlineLevel="2" x14ac:dyDescent="0.25">
      <c r="A295" s="2"/>
      <c r="B295" s="107">
        <v>21803</v>
      </c>
      <c r="C295" s="239"/>
      <c r="D295" s="239" t="s">
        <v>37</v>
      </c>
      <c r="E295" s="239" t="s">
        <v>296</v>
      </c>
      <c r="F295" s="240" t="s">
        <v>299</v>
      </c>
      <c r="G295" s="114">
        <v>0</v>
      </c>
      <c r="H295" s="114">
        <v>0</v>
      </c>
      <c r="I295" s="114">
        <v>15739</v>
      </c>
      <c r="J295" s="114">
        <v>0</v>
      </c>
      <c r="K295" s="114">
        <v>0</v>
      </c>
      <c r="L295" s="241"/>
      <c r="M295" s="114">
        <f t="shared" si="64"/>
        <v>0</v>
      </c>
      <c r="N295" s="242">
        <v>15831</v>
      </c>
      <c r="O295" s="100"/>
      <c r="P295" s="100"/>
      <c r="Q295" s="100">
        <f t="shared" si="65"/>
        <v>0</v>
      </c>
      <c r="R295" s="243" t="e">
        <f t="shared" si="30"/>
        <v>#DIV/0!</v>
      </c>
      <c r="S295" s="243"/>
      <c r="T295" s="243"/>
      <c r="U295" s="243"/>
      <c r="V295" s="243"/>
      <c r="W295" s="243"/>
      <c r="X295" s="248"/>
      <c r="Y295" s="111"/>
      <c r="Z295" s="112"/>
      <c r="AA295" s="105"/>
      <c r="AB295" s="105"/>
      <c r="AC295" s="105"/>
      <c r="AD295" s="113"/>
      <c r="AE295" s="113"/>
      <c r="AF295" s="113"/>
      <c r="AG295" s="105"/>
      <c r="AH295" s="105"/>
      <c r="AI295" s="105"/>
      <c r="AJ295" s="105"/>
      <c r="AK295" s="105"/>
      <c r="AL295" s="105"/>
      <c r="AM295" s="105"/>
      <c r="AN295" s="71"/>
      <c r="AO295" s="71"/>
      <c r="AP295" s="71"/>
      <c r="AQ295" s="71"/>
    </row>
    <row r="296" spans="1:43" ht="12.75" customHeight="1" outlineLevel="2" x14ac:dyDescent="0.25">
      <c r="A296" s="2"/>
      <c r="B296" s="107">
        <v>21802</v>
      </c>
      <c r="C296" s="239"/>
      <c r="D296" s="239" t="s">
        <v>37</v>
      </c>
      <c r="E296" s="239" t="s">
        <v>296</v>
      </c>
      <c r="F296" s="240" t="s">
        <v>298</v>
      </c>
      <c r="G296" s="114">
        <v>4352</v>
      </c>
      <c r="H296" s="114">
        <v>913</v>
      </c>
      <c r="I296" s="114">
        <v>0</v>
      </c>
      <c r="J296" s="114">
        <v>4352</v>
      </c>
      <c r="K296" s="114">
        <v>4283</v>
      </c>
      <c r="L296" s="241">
        <f t="shared" ref="L296:L297" si="70">((K296/J296)^(1/($K$12-$J$12))-1)</f>
        <v>-1.5854779411764719E-2</v>
      </c>
      <c r="M296" s="114">
        <f t="shared" si="64"/>
        <v>898.52458639705878</v>
      </c>
      <c r="N296" s="242">
        <v>0</v>
      </c>
      <c r="O296" s="100"/>
      <c r="P296" s="100"/>
      <c r="Q296" s="100">
        <f t="shared" si="65"/>
        <v>0</v>
      </c>
      <c r="R296" s="243" t="e">
        <f t="shared" si="30"/>
        <v>#DIV/0!</v>
      </c>
      <c r="S296" s="243"/>
      <c r="T296" s="243"/>
      <c r="U296" s="243"/>
      <c r="V296" s="243"/>
      <c r="W296" s="243"/>
      <c r="X296" s="248"/>
      <c r="Y296" s="111"/>
      <c r="Z296" s="112"/>
      <c r="AA296" s="105"/>
      <c r="AB296" s="105"/>
      <c r="AC296" s="105"/>
      <c r="AD296" s="113"/>
      <c r="AE296" s="113"/>
      <c r="AF296" s="113"/>
      <c r="AG296" s="105"/>
      <c r="AH296" s="105"/>
      <c r="AI296" s="105"/>
      <c r="AJ296" s="105"/>
      <c r="AK296" s="105"/>
      <c r="AL296" s="105"/>
      <c r="AM296" s="105"/>
      <c r="AN296" s="71"/>
      <c r="AO296" s="71"/>
      <c r="AP296" s="71"/>
      <c r="AQ296" s="71"/>
    </row>
    <row r="297" spans="1:43" ht="12.75" customHeight="1" outlineLevel="2" x14ac:dyDescent="0.25">
      <c r="A297" s="2"/>
      <c r="B297" s="107">
        <v>21801</v>
      </c>
      <c r="C297" s="239"/>
      <c r="D297" s="239" t="s">
        <v>37</v>
      </c>
      <c r="E297" s="239" t="s">
        <v>296</v>
      </c>
      <c r="F297" s="240" t="s">
        <v>297</v>
      </c>
      <c r="G297" s="114">
        <v>7596</v>
      </c>
      <c r="H297" s="114">
        <v>0</v>
      </c>
      <c r="I297" s="114">
        <v>192845</v>
      </c>
      <c r="J297" s="114">
        <v>16321</v>
      </c>
      <c r="K297" s="114">
        <v>16409</v>
      </c>
      <c r="L297" s="241">
        <f t="shared" si="70"/>
        <v>5.3918264812204963E-3</v>
      </c>
      <c r="M297" s="114">
        <f t="shared" si="64"/>
        <v>0</v>
      </c>
      <c r="N297" s="242">
        <v>182840</v>
      </c>
      <c r="O297" s="100"/>
      <c r="P297" s="100"/>
      <c r="Q297" s="100">
        <f t="shared" si="65"/>
        <v>0</v>
      </c>
      <c r="R297" s="243" t="e">
        <f t="shared" si="30"/>
        <v>#DIV/0!</v>
      </c>
      <c r="S297" s="243"/>
      <c r="T297" s="243"/>
      <c r="U297" s="243"/>
      <c r="V297" s="243"/>
      <c r="W297" s="243"/>
      <c r="X297" s="248"/>
      <c r="Y297" s="111"/>
      <c r="Z297" s="112"/>
      <c r="AA297" s="105"/>
      <c r="AB297" s="105"/>
      <c r="AC297" s="105"/>
      <c r="AD297" s="113"/>
      <c r="AE297" s="113"/>
      <c r="AF297" s="113"/>
      <c r="AG297" s="105"/>
      <c r="AH297" s="105"/>
      <c r="AI297" s="105"/>
      <c r="AJ297" s="105"/>
      <c r="AK297" s="105"/>
      <c r="AL297" s="105"/>
      <c r="AM297" s="105"/>
      <c r="AN297" s="71"/>
      <c r="AO297" s="71"/>
      <c r="AP297" s="71"/>
      <c r="AQ297" s="71"/>
    </row>
    <row r="298" spans="1:43" ht="12.75" customHeight="1" outlineLevel="2" x14ac:dyDescent="0.25">
      <c r="A298" s="2"/>
      <c r="B298" s="107" t="s">
        <v>2041</v>
      </c>
      <c r="C298" s="239"/>
      <c r="D298" s="239" t="s">
        <v>37</v>
      </c>
      <c r="E298" s="239" t="s">
        <v>296</v>
      </c>
      <c r="F298" s="240" t="s">
        <v>2042</v>
      </c>
      <c r="G298" s="114"/>
      <c r="H298" s="114"/>
      <c r="I298" s="114"/>
      <c r="J298" s="114"/>
      <c r="K298" s="114"/>
      <c r="L298" s="241"/>
      <c r="M298" s="114">
        <f t="shared" si="64"/>
        <v>0</v>
      </c>
      <c r="N298" s="242"/>
      <c r="O298" s="100"/>
      <c r="P298" s="100"/>
      <c r="Q298" s="100">
        <f t="shared" si="65"/>
        <v>0</v>
      </c>
      <c r="R298" s="243" t="e">
        <f t="shared" si="30"/>
        <v>#DIV/0!</v>
      </c>
      <c r="S298" s="243"/>
      <c r="T298" s="243"/>
      <c r="U298" s="243"/>
      <c r="V298" s="243"/>
      <c r="W298" s="243"/>
      <c r="X298" s="248"/>
      <c r="Y298" s="111"/>
      <c r="Z298" s="112"/>
      <c r="AA298" s="105"/>
      <c r="AB298" s="105"/>
      <c r="AC298" s="105"/>
      <c r="AD298" s="113"/>
      <c r="AE298" s="113"/>
      <c r="AF298" s="113"/>
      <c r="AG298" s="105"/>
      <c r="AH298" s="105"/>
      <c r="AI298" s="105"/>
      <c r="AJ298" s="105"/>
      <c r="AK298" s="105"/>
      <c r="AL298" s="105"/>
      <c r="AM298" s="105"/>
      <c r="AN298" s="71"/>
      <c r="AO298" s="71"/>
      <c r="AP298" s="71"/>
      <c r="AQ298" s="71"/>
    </row>
    <row r="299" spans="1:43" ht="12.75" customHeight="1" outlineLevel="1" x14ac:dyDescent="0.25">
      <c r="A299" s="229"/>
      <c r="B299" s="244">
        <v>21900</v>
      </c>
      <c r="C299" s="245"/>
      <c r="D299" s="245" t="s">
        <v>37</v>
      </c>
      <c r="E299" s="245" t="s">
        <v>305</v>
      </c>
      <c r="F299" s="246"/>
      <c r="G299" s="114"/>
      <c r="H299" s="114"/>
      <c r="I299" s="114"/>
      <c r="J299" s="114"/>
      <c r="K299" s="114"/>
      <c r="L299" s="241"/>
      <c r="M299" s="114">
        <f t="shared" si="64"/>
        <v>0</v>
      </c>
      <c r="N299" s="242"/>
      <c r="O299" s="110">
        <f t="shared" ref="O299:P299" si="71">SUM(O300:O310)</f>
        <v>0</v>
      </c>
      <c r="P299" s="110">
        <f t="shared" si="71"/>
        <v>0</v>
      </c>
      <c r="Q299" s="100">
        <f t="shared" si="65"/>
        <v>0</v>
      </c>
      <c r="R299" s="243" t="e">
        <f t="shared" si="30"/>
        <v>#DIV/0!</v>
      </c>
      <c r="S299" s="250"/>
      <c r="T299" s="250"/>
      <c r="U299" s="250"/>
      <c r="V299" s="250"/>
      <c r="W299" s="250"/>
      <c r="X299" s="247"/>
      <c r="Y299" s="111"/>
      <c r="Z299" s="112"/>
      <c r="AA299" s="105"/>
      <c r="AB299" s="105"/>
      <c r="AC299" s="105"/>
      <c r="AD299" s="113"/>
      <c r="AE299" s="113"/>
      <c r="AF299" s="113"/>
      <c r="AG299" s="105"/>
      <c r="AH299" s="105"/>
      <c r="AI299" s="105"/>
      <c r="AJ299" s="105"/>
      <c r="AK299" s="105"/>
      <c r="AL299" s="105"/>
      <c r="AM299" s="105"/>
      <c r="AN299" s="45"/>
      <c r="AO299" s="45"/>
      <c r="AP299" s="45"/>
      <c r="AQ299" s="45"/>
    </row>
    <row r="300" spans="1:43" ht="12.75" customHeight="1" outlineLevel="2" x14ac:dyDescent="0.25">
      <c r="A300" s="2"/>
      <c r="B300" s="107">
        <v>21910</v>
      </c>
      <c r="C300" s="239"/>
      <c r="D300" s="239" t="s">
        <v>37</v>
      </c>
      <c r="E300" s="239" t="s">
        <v>305</v>
      </c>
      <c r="F300" s="240" t="s">
        <v>314</v>
      </c>
      <c r="G300" s="114">
        <v>1482</v>
      </c>
      <c r="H300" s="114">
        <v>292</v>
      </c>
      <c r="I300" s="114">
        <v>0</v>
      </c>
      <c r="J300" s="114">
        <v>1482</v>
      </c>
      <c r="K300" s="114">
        <v>1440</v>
      </c>
      <c r="L300" s="241">
        <f t="shared" ref="L300:L309" si="72">((K300/J300)^(1/($K$12-$J$12))-1)</f>
        <v>-2.8340080971659964E-2</v>
      </c>
      <c r="M300" s="114">
        <f t="shared" si="64"/>
        <v>283.72469635627527</v>
      </c>
      <c r="N300" s="242">
        <v>0</v>
      </c>
      <c r="O300" s="100"/>
      <c r="P300" s="100"/>
      <c r="Q300" s="100">
        <f t="shared" si="65"/>
        <v>0</v>
      </c>
      <c r="R300" s="243" t="e">
        <f t="shared" si="30"/>
        <v>#DIV/0!</v>
      </c>
      <c r="S300" s="243"/>
      <c r="T300" s="243"/>
      <c r="U300" s="243"/>
      <c r="V300" s="243"/>
      <c r="W300" s="243"/>
      <c r="X300" s="248"/>
      <c r="Y300" s="111"/>
      <c r="Z300" s="112"/>
      <c r="AA300" s="105"/>
      <c r="AB300" s="105"/>
      <c r="AC300" s="105"/>
      <c r="AD300" s="113"/>
      <c r="AE300" s="113"/>
      <c r="AF300" s="113"/>
      <c r="AG300" s="105"/>
      <c r="AH300" s="105"/>
      <c r="AI300" s="105"/>
      <c r="AJ300" s="105"/>
      <c r="AK300" s="105"/>
      <c r="AL300" s="105"/>
      <c r="AM300" s="105"/>
      <c r="AN300" s="71"/>
      <c r="AO300" s="71"/>
      <c r="AP300" s="71"/>
      <c r="AQ300" s="71"/>
    </row>
    <row r="301" spans="1:43" ht="12.75" customHeight="1" outlineLevel="2" x14ac:dyDescent="0.25">
      <c r="A301" s="2"/>
      <c r="B301" s="107">
        <v>21909</v>
      </c>
      <c r="C301" s="239"/>
      <c r="D301" s="239" t="s">
        <v>37</v>
      </c>
      <c r="E301" s="239" t="s">
        <v>305</v>
      </c>
      <c r="F301" s="240" t="s">
        <v>313</v>
      </c>
      <c r="G301" s="114">
        <v>6092</v>
      </c>
      <c r="H301" s="114">
        <v>161</v>
      </c>
      <c r="I301" s="114">
        <v>0</v>
      </c>
      <c r="J301" s="114">
        <v>6092</v>
      </c>
      <c r="K301" s="114">
        <v>6065</v>
      </c>
      <c r="L301" s="241">
        <f t="shared" si="72"/>
        <v>-4.4320420223243895E-3</v>
      </c>
      <c r="M301" s="114">
        <f t="shared" si="64"/>
        <v>160.28644123440577</v>
      </c>
      <c r="N301" s="242">
        <v>0</v>
      </c>
      <c r="O301" s="100"/>
      <c r="P301" s="100"/>
      <c r="Q301" s="100">
        <f t="shared" si="65"/>
        <v>0</v>
      </c>
      <c r="R301" s="243" t="e">
        <f t="shared" si="30"/>
        <v>#DIV/0!</v>
      </c>
      <c r="S301" s="243"/>
      <c r="T301" s="243"/>
      <c r="U301" s="243"/>
      <c r="V301" s="243"/>
      <c r="W301" s="243"/>
      <c r="X301" s="248"/>
      <c r="Y301" s="111"/>
      <c r="Z301" s="112"/>
      <c r="AA301" s="105"/>
      <c r="AB301" s="105"/>
      <c r="AC301" s="105"/>
      <c r="AD301" s="113"/>
      <c r="AE301" s="113"/>
      <c r="AF301" s="113"/>
      <c r="AG301" s="105"/>
      <c r="AH301" s="105"/>
      <c r="AI301" s="105"/>
      <c r="AJ301" s="105"/>
      <c r="AK301" s="105"/>
      <c r="AL301" s="105"/>
      <c r="AM301" s="105"/>
      <c r="AN301" s="71"/>
      <c r="AO301" s="71"/>
      <c r="AP301" s="71"/>
      <c r="AQ301" s="71"/>
    </row>
    <row r="302" spans="1:43" ht="12.75" customHeight="1" outlineLevel="2" x14ac:dyDescent="0.25">
      <c r="A302" s="2"/>
      <c r="B302" s="107">
        <v>21908</v>
      </c>
      <c r="C302" s="239"/>
      <c r="D302" s="239" t="s">
        <v>37</v>
      </c>
      <c r="E302" s="239" t="s">
        <v>305</v>
      </c>
      <c r="F302" s="240" t="s">
        <v>312</v>
      </c>
      <c r="G302" s="114">
        <v>2278</v>
      </c>
      <c r="H302" s="114">
        <v>343</v>
      </c>
      <c r="I302" s="114">
        <v>0</v>
      </c>
      <c r="J302" s="114">
        <v>2278</v>
      </c>
      <c r="K302" s="114">
        <v>2229</v>
      </c>
      <c r="L302" s="241">
        <f t="shared" si="72"/>
        <v>-2.1510096575943827E-2</v>
      </c>
      <c r="M302" s="114">
        <f t="shared" si="64"/>
        <v>335.62203687445128</v>
      </c>
      <c r="N302" s="242">
        <v>0</v>
      </c>
      <c r="O302" s="100"/>
      <c r="P302" s="100"/>
      <c r="Q302" s="100">
        <f t="shared" si="65"/>
        <v>0</v>
      </c>
      <c r="R302" s="243" t="e">
        <f t="shared" si="30"/>
        <v>#DIV/0!</v>
      </c>
      <c r="S302" s="243"/>
      <c r="T302" s="243"/>
      <c r="U302" s="243"/>
      <c r="V302" s="243"/>
      <c r="W302" s="243"/>
      <c r="X302" s="248"/>
      <c r="Y302" s="111"/>
      <c r="Z302" s="112"/>
      <c r="AA302" s="105"/>
      <c r="AB302" s="105"/>
      <c r="AC302" s="105"/>
      <c r="AD302" s="113"/>
      <c r="AE302" s="113"/>
      <c r="AF302" s="113"/>
      <c r="AG302" s="105"/>
      <c r="AH302" s="105"/>
      <c r="AI302" s="105"/>
      <c r="AJ302" s="105"/>
      <c r="AK302" s="105"/>
      <c r="AL302" s="105"/>
      <c r="AM302" s="105"/>
      <c r="AN302" s="71"/>
      <c r="AO302" s="71"/>
      <c r="AP302" s="71"/>
      <c r="AQ302" s="71"/>
    </row>
    <row r="303" spans="1:43" ht="12.75" customHeight="1" outlineLevel="2" x14ac:dyDescent="0.25">
      <c r="A303" s="2"/>
      <c r="B303" s="107">
        <v>21907</v>
      </c>
      <c r="C303" s="239"/>
      <c r="D303" s="239" t="s">
        <v>37</v>
      </c>
      <c r="E303" s="239" t="s">
        <v>305</v>
      </c>
      <c r="F303" s="240" t="s">
        <v>311</v>
      </c>
      <c r="G303" s="114">
        <v>2249</v>
      </c>
      <c r="H303" s="114">
        <v>491</v>
      </c>
      <c r="I303" s="114">
        <v>0</v>
      </c>
      <c r="J303" s="114">
        <v>2249</v>
      </c>
      <c r="K303" s="114">
        <v>2203</v>
      </c>
      <c r="L303" s="241">
        <f t="shared" si="72"/>
        <v>-2.0453534904401938E-2</v>
      </c>
      <c r="M303" s="114">
        <f t="shared" si="64"/>
        <v>480.95731436193864</v>
      </c>
      <c r="N303" s="242">
        <v>0</v>
      </c>
      <c r="O303" s="100"/>
      <c r="P303" s="100"/>
      <c r="Q303" s="100">
        <f t="shared" si="65"/>
        <v>0</v>
      </c>
      <c r="R303" s="243" t="e">
        <f t="shared" si="30"/>
        <v>#DIV/0!</v>
      </c>
      <c r="S303" s="243"/>
      <c r="T303" s="243"/>
      <c r="U303" s="243"/>
      <c r="V303" s="243"/>
      <c r="W303" s="243"/>
      <c r="X303" s="248"/>
      <c r="Y303" s="111"/>
      <c r="Z303" s="112"/>
      <c r="AA303" s="105"/>
      <c r="AB303" s="105"/>
      <c r="AC303" s="105"/>
      <c r="AD303" s="113"/>
      <c r="AE303" s="113"/>
      <c r="AF303" s="113"/>
      <c r="AG303" s="105"/>
      <c r="AH303" s="105"/>
      <c r="AI303" s="105"/>
      <c r="AJ303" s="105"/>
      <c r="AK303" s="105"/>
      <c r="AL303" s="105"/>
      <c r="AM303" s="105"/>
      <c r="AN303" s="71"/>
      <c r="AO303" s="71"/>
      <c r="AP303" s="71"/>
      <c r="AQ303" s="71"/>
    </row>
    <row r="304" spans="1:43" ht="12.75" customHeight="1" outlineLevel="2" x14ac:dyDescent="0.25">
      <c r="A304" s="2"/>
      <c r="B304" s="107">
        <v>21906</v>
      </c>
      <c r="C304" s="239"/>
      <c r="D304" s="239" t="s">
        <v>37</v>
      </c>
      <c r="E304" s="239" t="s">
        <v>305</v>
      </c>
      <c r="F304" s="240" t="s">
        <v>310</v>
      </c>
      <c r="G304" s="114">
        <v>3419</v>
      </c>
      <c r="H304" s="114">
        <v>290</v>
      </c>
      <c r="I304" s="114">
        <v>0</v>
      </c>
      <c r="J304" s="114">
        <v>3419</v>
      </c>
      <c r="K304" s="114">
        <v>3338</v>
      </c>
      <c r="L304" s="241">
        <f t="shared" si="72"/>
        <v>-2.3691137759578873E-2</v>
      </c>
      <c r="M304" s="114">
        <f t="shared" si="64"/>
        <v>283.12957004972213</v>
      </c>
      <c r="N304" s="242">
        <v>0</v>
      </c>
      <c r="O304" s="100"/>
      <c r="P304" s="100"/>
      <c r="Q304" s="100">
        <f t="shared" si="65"/>
        <v>0</v>
      </c>
      <c r="R304" s="243" t="e">
        <f t="shared" si="30"/>
        <v>#DIV/0!</v>
      </c>
      <c r="S304" s="243"/>
      <c r="T304" s="243"/>
      <c r="U304" s="243"/>
      <c r="V304" s="243"/>
      <c r="W304" s="243"/>
      <c r="X304" s="248"/>
      <c r="Y304" s="111"/>
      <c r="Z304" s="112"/>
      <c r="AA304" s="105"/>
      <c r="AB304" s="105"/>
      <c r="AC304" s="105"/>
      <c r="AD304" s="113"/>
      <c r="AE304" s="113"/>
      <c r="AF304" s="113"/>
      <c r="AG304" s="105"/>
      <c r="AH304" s="105"/>
      <c r="AI304" s="105"/>
      <c r="AJ304" s="105"/>
      <c r="AK304" s="105"/>
      <c r="AL304" s="105"/>
      <c r="AM304" s="105"/>
      <c r="AN304" s="71"/>
      <c r="AO304" s="71"/>
      <c r="AP304" s="71"/>
      <c r="AQ304" s="71"/>
    </row>
    <row r="305" spans="1:43" ht="12.75" customHeight="1" outlineLevel="2" x14ac:dyDescent="0.25">
      <c r="A305" s="2"/>
      <c r="B305" s="107">
        <v>21905</v>
      </c>
      <c r="C305" s="239"/>
      <c r="D305" s="239" t="s">
        <v>37</v>
      </c>
      <c r="E305" s="239" t="s">
        <v>305</v>
      </c>
      <c r="F305" s="240" t="s">
        <v>309</v>
      </c>
      <c r="G305" s="114">
        <v>905</v>
      </c>
      <c r="H305" s="114">
        <v>462</v>
      </c>
      <c r="I305" s="114">
        <v>0</v>
      </c>
      <c r="J305" s="114">
        <v>905</v>
      </c>
      <c r="K305" s="114">
        <v>880</v>
      </c>
      <c r="L305" s="241">
        <f t="shared" si="72"/>
        <v>-2.7624309392265234E-2</v>
      </c>
      <c r="M305" s="114">
        <f t="shared" si="64"/>
        <v>449.23756906077347</v>
      </c>
      <c r="N305" s="242">
        <v>0</v>
      </c>
      <c r="O305" s="100"/>
      <c r="P305" s="100"/>
      <c r="Q305" s="100">
        <f t="shared" si="65"/>
        <v>0</v>
      </c>
      <c r="R305" s="243" t="e">
        <f t="shared" si="30"/>
        <v>#DIV/0!</v>
      </c>
      <c r="S305" s="243"/>
      <c r="T305" s="243"/>
      <c r="U305" s="243"/>
      <c r="V305" s="243"/>
      <c r="W305" s="243"/>
      <c r="X305" s="248"/>
      <c r="Y305" s="111"/>
      <c r="Z305" s="112"/>
      <c r="AA305" s="105"/>
      <c r="AB305" s="105"/>
      <c r="AC305" s="105"/>
      <c r="AD305" s="113"/>
      <c r="AE305" s="113"/>
      <c r="AF305" s="113"/>
      <c r="AG305" s="105"/>
      <c r="AH305" s="105"/>
      <c r="AI305" s="105"/>
      <c r="AJ305" s="105"/>
      <c r="AK305" s="105"/>
      <c r="AL305" s="105"/>
      <c r="AM305" s="105"/>
      <c r="AN305" s="71"/>
      <c r="AO305" s="71"/>
      <c r="AP305" s="71"/>
      <c r="AQ305" s="71"/>
    </row>
    <row r="306" spans="1:43" ht="12.75" customHeight="1" outlineLevel="2" x14ac:dyDescent="0.25">
      <c r="A306" s="2"/>
      <c r="B306" s="107">
        <v>21904</v>
      </c>
      <c r="C306" s="239"/>
      <c r="D306" s="239" t="s">
        <v>37</v>
      </c>
      <c r="E306" s="239" t="s">
        <v>305</v>
      </c>
      <c r="F306" s="240" t="s">
        <v>308</v>
      </c>
      <c r="G306" s="114">
        <v>2739</v>
      </c>
      <c r="H306" s="114">
        <v>140</v>
      </c>
      <c r="I306" s="114">
        <v>0</v>
      </c>
      <c r="J306" s="114">
        <v>2739</v>
      </c>
      <c r="K306" s="114">
        <v>2707</v>
      </c>
      <c r="L306" s="241">
        <f t="shared" si="72"/>
        <v>-1.1683096020445372E-2</v>
      </c>
      <c r="M306" s="114">
        <f t="shared" si="64"/>
        <v>138.36436655713766</v>
      </c>
      <c r="N306" s="242">
        <v>0</v>
      </c>
      <c r="O306" s="100"/>
      <c r="P306" s="100"/>
      <c r="Q306" s="100">
        <f t="shared" si="65"/>
        <v>0</v>
      </c>
      <c r="R306" s="243" t="e">
        <f t="shared" si="30"/>
        <v>#DIV/0!</v>
      </c>
      <c r="S306" s="243"/>
      <c r="T306" s="243"/>
      <c r="U306" s="243"/>
      <c r="V306" s="243"/>
      <c r="W306" s="243"/>
      <c r="X306" s="248"/>
      <c r="Y306" s="111"/>
      <c r="Z306" s="112"/>
      <c r="AA306" s="105"/>
      <c r="AB306" s="105"/>
      <c r="AC306" s="105"/>
      <c r="AD306" s="113"/>
      <c r="AE306" s="113"/>
      <c r="AF306" s="113"/>
      <c r="AG306" s="105"/>
      <c r="AH306" s="105"/>
      <c r="AI306" s="105"/>
      <c r="AJ306" s="105"/>
      <c r="AK306" s="105"/>
      <c r="AL306" s="105"/>
      <c r="AM306" s="105"/>
      <c r="AN306" s="71"/>
      <c r="AO306" s="71"/>
      <c r="AP306" s="71"/>
      <c r="AQ306" s="71"/>
    </row>
    <row r="307" spans="1:43" ht="12.75" customHeight="1" outlineLevel="2" x14ac:dyDescent="0.25">
      <c r="A307" s="2"/>
      <c r="B307" s="107">
        <v>21903</v>
      </c>
      <c r="C307" s="239"/>
      <c r="D307" s="239" t="s">
        <v>37</v>
      </c>
      <c r="E307" s="239" t="s">
        <v>305</v>
      </c>
      <c r="F307" s="240" t="s">
        <v>307</v>
      </c>
      <c r="G307" s="114">
        <v>501</v>
      </c>
      <c r="H307" s="114">
        <v>175</v>
      </c>
      <c r="I307" s="114">
        <v>0</v>
      </c>
      <c r="J307" s="114">
        <v>501</v>
      </c>
      <c r="K307" s="114">
        <v>464</v>
      </c>
      <c r="L307" s="241">
        <f t="shared" si="72"/>
        <v>-7.385229540918159E-2</v>
      </c>
      <c r="M307" s="114">
        <f t="shared" si="64"/>
        <v>162.07584830339323</v>
      </c>
      <c r="N307" s="242">
        <v>0</v>
      </c>
      <c r="O307" s="100"/>
      <c r="P307" s="100"/>
      <c r="Q307" s="100">
        <f t="shared" si="65"/>
        <v>0</v>
      </c>
      <c r="R307" s="243" t="e">
        <f t="shared" si="30"/>
        <v>#DIV/0!</v>
      </c>
      <c r="S307" s="243"/>
      <c r="T307" s="243"/>
      <c r="U307" s="243"/>
      <c r="V307" s="243"/>
      <c r="W307" s="243"/>
      <c r="X307" s="248"/>
      <c r="Y307" s="111"/>
      <c r="Z307" s="112"/>
      <c r="AA307" s="105"/>
      <c r="AB307" s="105"/>
      <c r="AC307" s="105"/>
      <c r="AD307" s="113"/>
      <c r="AE307" s="113"/>
      <c r="AF307" s="113"/>
      <c r="AG307" s="105"/>
      <c r="AH307" s="105"/>
      <c r="AI307" s="105"/>
      <c r="AJ307" s="105"/>
      <c r="AK307" s="105"/>
      <c r="AL307" s="105"/>
      <c r="AM307" s="105"/>
      <c r="AN307" s="71"/>
      <c r="AO307" s="71"/>
      <c r="AP307" s="71"/>
      <c r="AQ307" s="71"/>
    </row>
    <row r="308" spans="1:43" ht="12.75" customHeight="1" outlineLevel="2" x14ac:dyDescent="0.25">
      <c r="A308" s="2"/>
      <c r="B308" s="107">
        <v>21902</v>
      </c>
      <c r="C308" s="239"/>
      <c r="D308" s="239" t="s">
        <v>37</v>
      </c>
      <c r="E308" s="239" t="s">
        <v>305</v>
      </c>
      <c r="F308" s="240" t="s">
        <v>306</v>
      </c>
      <c r="G308" s="114">
        <v>1577</v>
      </c>
      <c r="H308" s="114">
        <v>184</v>
      </c>
      <c r="I308" s="114">
        <v>0</v>
      </c>
      <c r="J308" s="114">
        <v>1577</v>
      </c>
      <c r="K308" s="114">
        <v>1534</v>
      </c>
      <c r="L308" s="241">
        <f t="shared" si="72"/>
        <v>-2.7266962587190857E-2</v>
      </c>
      <c r="M308" s="114">
        <f t="shared" si="64"/>
        <v>178.98287888395689</v>
      </c>
      <c r="N308" s="242">
        <v>0</v>
      </c>
      <c r="O308" s="100"/>
      <c r="P308" s="100"/>
      <c r="Q308" s="100">
        <f t="shared" si="65"/>
        <v>0</v>
      </c>
      <c r="R308" s="243" t="e">
        <f t="shared" si="30"/>
        <v>#DIV/0!</v>
      </c>
      <c r="S308" s="243"/>
      <c r="T308" s="243"/>
      <c r="U308" s="243"/>
      <c r="V308" s="243"/>
      <c r="W308" s="243"/>
      <c r="X308" s="248"/>
      <c r="Y308" s="111"/>
      <c r="Z308" s="112"/>
      <c r="AA308" s="105"/>
      <c r="AB308" s="105"/>
      <c r="AC308" s="105"/>
      <c r="AD308" s="113"/>
      <c r="AE308" s="113"/>
      <c r="AF308" s="113"/>
      <c r="AG308" s="105"/>
      <c r="AH308" s="105"/>
      <c r="AI308" s="105"/>
      <c r="AJ308" s="105"/>
      <c r="AK308" s="105"/>
      <c r="AL308" s="105"/>
      <c r="AM308" s="105"/>
      <c r="AN308" s="71"/>
      <c r="AO308" s="71"/>
      <c r="AP308" s="71"/>
      <c r="AQ308" s="71"/>
    </row>
    <row r="309" spans="1:43" ht="12.75" customHeight="1" outlineLevel="2" x14ac:dyDescent="0.25">
      <c r="A309" s="2"/>
      <c r="B309" s="107">
        <v>21901</v>
      </c>
      <c r="C309" s="239"/>
      <c r="D309" s="239" t="s">
        <v>37</v>
      </c>
      <c r="E309" s="239" t="s">
        <v>305</v>
      </c>
      <c r="F309" s="240" t="s">
        <v>305</v>
      </c>
      <c r="G309" s="114">
        <v>1057</v>
      </c>
      <c r="H309" s="114">
        <v>0</v>
      </c>
      <c r="I309" s="114">
        <v>4146</v>
      </c>
      <c r="J309" s="114">
        <v>1057</v>
      </c>
      <c r="K309" s="114">
        <v>1009</v>
      </c>
      <c r="L309" s="241">
        <f t="shared" si="72"/>
        <v>-4.5411542100283864E-2</v>
      </c>
      <c r="M309" s="114">
        <f t="shared" si="64"/>
        <v>0</v>
      </c>
      <c r="N309" s="242">
        <v>4165</v>
      </c>
      <c r="O309" s="100"/>
      <c r="P309" s="100"/>
      <c r="Q309" s="100">
        <f t="shared" si="65"/>
        <v>0</v>
      </c>
      <c r="R309" s="243" t="e">
        <f t="shared" si="30"/>
        <v>#DIV/0!</v>
      </c>
      <c r="S309" s="243"/>
      <c r="T309" s="243"/>
      <c r="U309" s="243"/>
      <c r="V309" s="243"/>
      <c r="W309" s="243"/>
      <c r="X309" s="248"/>
      <c r="Y309" s="111"/>
      <c r="Z309" s="112"/>
      <c r="AA309" s="105"/>
      <c r="AB309" s="105"/>
      <c r="AC309" s="105"/>
      <c r="AD309" s="113"/>
      <c r="AE309" s="113"/>
      <c r="AF309" s="113"/>
      <c r="AG309" s="105"/>
      <c r="AH309" s="105"/>
      <c r="AI309" s="105"/>
      <c r="AJ309" s="105"/>
      <c r="AK309" s="105"/>
      <c r="AL309" s="105"/>
      <c r="AM309" s="105"/>
      <c r="AN309" s="71"/>
      <c r="AO309" s="71"/>
      <c r="AP309" s="71"/>
      <c r="AQ309" s="71"/>
    </row>
    <row r="310" spans="1:43" ht="12.75" customHeight="1" outlineLevel="2" x14ac:dyDescent="0.25">
      <c r="A310" s="2"/>
      <c r="B310" s="107" t="s">
        <v>2043</v>
      </c>
      <c r="C310" s="239"/>
      <c r="D310" s="239" t="s">
        <v>37</v>
      </c>
      <c r="E310" s="239" t="s">
        <v>305</v>
      </c>
      <c r="F310" s="240" t="s">
        <v>2044</v>
      </c>
      <c r="G310" s="114"/>
      <c r="H310" s="114"/>
      <c r="I310" s="114"/>
      <c r="J310" s="114"/>
      <c r="K310" s="114"/>
      <c r="L310" s="241"/>
      <c r="M310" s="114">
        <f t="shared" si="64"/>
        <v>0</v>
      </c>
      <c r="N310" s="242"/>
      <c r="O310" s="100"/>
      <c r="P310" s="100"/>
      <c r="Q310" s="100">
        <f t="shared" si="65"/>
        <v>0</v>
      </c>
      <c r="R310" s="243" t="e">
        <f t="shared" si="30"/>
        <v>#DIV/0!</v>
      </c>
      <c r="S310" s="243"/>
      <c r="T310" s="243"/>
      <c r="U310" s="243"/>
      <c r="V310" s="243"/>
      <c r="W310" s="243"/>
      <c r="X310" s="248"/>
      <c r="Y310" s="111"/>
      <c r="Z310" s="112"/>
      <c r="AA310" s="105"/>
      <c r="AB310" s="105"/>
      <c r="AC310" s="105"/>
      <c r="AD310" s="113"/>
      <c r="AE310" s="113"/>
      <c r="AF310" s="113"/>
      <c r="AG310" s="105"/>
      <c r="AH310" s="105"/>
      <c r="AI310" s="105"/>
      <c r="AJ310" s="105"/>
      <c r="AK310" s="105"/>
      <c r="AL310" s="105"/>
      <c r="AM310" s="105"/>
      <c r="AN310" s="71"/>
      <c r="AO310" s="71"/>
      <c r="AP310" s="71"/>
      <c r="AQ310" s="71"/>
    </row>
    <row r="311" spans="1:43" ht="12.75" customHeight="1" outlineLevel="1" x14ac:dyDescent="0.25">
      <c r="A311" s="229"/>
      <c r="B311" s="244">
        <v>22000</v>
      </c>
      <c r="C311" s="245"/>
      <c r="D311" s="245" t="s">
        <v>37</v>
      </c>
      <c r="E311" s="245" t="s">
        <v>315</v>
      </c>
      <c r="F311" s="246"/>
      <c r="G311" s="114"/>
      <c r="H311" s="114"/>
      <c r="I311" s="114"/>
      <c r="J311" s="114"/>
      <c r="K311" s="114"/>
      <c r="L311" s="241"/>
      <c r="M311" s="114">
        <f t="shared" si="64"/>
        <v>0</v>
      </c>
      <c r="N311" s="242"/>
      <c r="O311" s="110">
        <f t="shared" ref="O311:P311" si="73">SUM(O312:O320)</f>
        <v>0</v>
      </c>
      <c r="P311" s="110">
        <f t="shared" si="73"/>
        <v>0</v>
      </c>
      <c r="Q311" s="100">
        <f t="shared" si="65"/>
        <v>0</v>
      </c>
      <c r="R311" s="243" t="e">
        <f t="shared" si="30"/>
        <v>#DIV/0!</v>
      </c>
      <c r="S311" s="250"/>
      <c r="T311" s="250"/>
      <c r="U311" s="250"/>
      <c r="V311" s="250"/>
      <c r="W311" s="250"/>
      <c r="X311" s="247"/>
      <c r="Y311" s="111"/>
      <c r="Z311" s="112"/>
      <c r="AA311" s="105"/>
      <c r="AB311" s="105"/>
      <c r="AC311" s="105"/>
      <c r="AD311" s="113"/>
      <c r="AE311" s="113"/>
      <c r="AF311" s="113"/>
      <c r="AG311" s="105"/>
      <c r="AH311" s="105"/>
      <c r="AI311" s="105"/>
      <c r="AJ311" s="105"/>
      <c r="AK311" s="105"/>
      <c r="AL311" s="105"/>
      <c r="AM311" s="105"/>
      <c r="AN311" s="45"/>
      <c r="AO311" s="45"/>
      <c r="AP311" s="45"/>
      <c r="AQ311" s="45"/>
    </row>
    <row r="312" spans="1:43" ht="12.75" customHeight="1" outlineLevel="2" x14ac:dyDescent="0.25">
      <c r="A312" s="2"/>
      <c r="B312" s="107">
        <v>22008</v>
      </c>
      <c r="C312" s="239"/>
      <c r="D312" s="239" t="s">
        <v>37</v>
      </c>
      <c r="E312" s="239" t="s">
        <v>315</v>
      </c>
      <c r="F312" s="240" t="s">
        <v>322</v>
      </c>
      <c r="G312" s="114">
        <v>5202</v>
      </c>
      <c r="H312" s="114">
        <v>396</v>
      </c>
      <c r="I312" s="114">
        <v>0</v>
      </c>
      <c r="J312" s="114">
        <v>5202</v>
      </c>
      <c r="K312" s="114">
        <v>5032</v>
      </c>
      <c r="L312" s="241">
        <f t="shared" ref="L312:L319" si="74">((K312/J312)^(1/($K$12-$J$12))-1)</f>
        <v>-3.2679738562091498E-2</v>
      </c>
      <c r="M312" s="114">
        <f t="shared" si="64"/>
        <v>383.05882352941177</v>
      </c>
      <c r="N312" s="242">
        <v>0</v>
      </c>
      <c r="O312" s="100"/>
      <c r="P312" s="100"/>
      <c r="Q312" s="100">
        <f t="shared" si="65"/>
        <v>0</v>
      </c>
      <c r="R312" s="243" t="e">
        <f t="shared" si="30"/>
        <v>#DIV/0!</v>
      </c>
      <c r="S312" s="243"/>
      <c r="T312" s="243"/>
      <c r="U312" s="243"/>
      <c r="V312" s="243"/>
      <c r="W312" s="243"/>
      <c r="X312" s="248"/>
      <c r="Y312" s="111"/>
      <c r="Z312" s="112"/>
      <c r="AA312" s="105"/>
      <c r="AB312" s="105"/>
      <c r="AC312" s="105"/>
      <c r="AD312" s="113"/>
      <c r="AE312" s="113"/>
      <c r="AF312" s="113"/>
      <c r="AG312" s="105"/>
      <c r="AH312" s="105"/>
      <c r="AI312" s="105"/>
      <c r="AJ312" s="105"/>
      <c r="AK312" s="105"/>
      <c r="AL312" s="105"/>
      <c r="AM312" s="105"/>
      <c r="AN312" s="71"/>
      <c r="AO312" s="71"/>
      <c r="AP312" s="71"/>
      <c r="AQ312" s="71"/>
    </row>
    <row r="313" spans="1:43" ht="12.75" customHeight="1" outlineLevel="2" x14ac:dyDescent="0.25">
      <c r="A313" s="2"/>
      <c r="B313" s="107">
        <v>22007</v>
      </c>
      <c r="C313" s="239"/>
      <c r="D313" s="239" t="s">
        <v>37</v>
      </c>
      <c r="E313" s="239" t="s">
        <v>315</v>
      </c>
      <c r="F313" s="240" t="s">
        <v>321</v>
      </c>
      <c r="G313" s="114">
        <v>1837</v>
      </c>
      <c r="H313" s="114">
        <v>195</v>
      </c>
      <c r="I313" s="114">
        <v>0</v>
      </c>
      <c r="J313" s="114">
        <v>1837</v>
      </c>
      <c r="K313" s="114">
        <v>1793</v>
      </c>
      <c r="L313" s="241">
        <f t="shared" si="74"/>
        <v>-2.39520958083832E-2</v>
      </c>
      <c r="M313" s="114">
        <f t="shared" si="64"/>
        <v>190.32934131736528</v>
      </c>
      <c r="N313" s="242">
        <v>0</v>
      </c>
      <c r="O313" s="100"/>
      <c r="P313" s="100"/>
      <c r="Q313" s="100">
        <f t="shared" si="65"/>
        <v>0</v>
      </c>
      <c r="R313" s="243" t="e">
        <f t="shared" si="30"/>
        <v>#DIV/0!</v>
      </c>
      <c r="S313" s="243"/>
      <c r="T313" s="243"/>
      <c r="U313" s="243"/>
      <c r="V313" s="243"/>
      <c r="W313" s="243"/>
      <c r="X313" s="248"/>
      <c r="Y313" s="111"/>
      <c r="Z313" s="112"/>
      <c r="AA313" s="105"/>
      <c r="AB313" s="105"/>
      <c r="AC313" s="105"/>
      <c r="AD313" s="113"/>
      <c r="AE313" s="113"/>
      <c r="AF313" s="113"/>
      <c r="AG313" s="105"/>
      <c r="AH313" s="105"/>
      <c r="AI313" s="105"/>
      <c r="AJ313" s="105"/>
      <c r="AK313" s="105"/>
      <c r="AL313" s="105"/>
      <c r="AM313" s="105"/>
      <c r="AN313" s="71"/>
      <c r="AO313" s="71"/>
      <c r="AP313" s="71"/>
      <c r="AQ313" s="71"/>
    </row>
    <row r="314" spans="1:43" ht="12.75" customHeight="1" outlineLevel="2" x14ac:dyDescent="0.25">
      <c r="A314" s="2"/>
      <c r="B314" s="107">
        <v>22006</v>
      </c>
      <c r="C314" s="239"/>
      <c r="D314" s="239" t="s">
        <v>37</v>
      </c>
      <c r="E314" s="239" t="s">
        <v>315</v>
      </c>
      <c r="F314" s="240" t="s">
        <v>320</v>
      </c>
      <c r="G314" s="114">
        <v>2632</v>
      </c>
      <c r="H314" s="114">
        <v>985</v>
      </c>
      <c r="I314" s="114">
        <v>0</v>
      </c>
      <c r="J314" s="114">
        <v>2632</v>
      </c>
      <c r="K314" s="114">
        <v>2616</v>
      </c>
      <c r="L314" s="241">
        <f t="shared" si="74"/>
        <v>-6.0790273556230456E-3</v>
      </c>
      <c r="M314" s="114">
        <f t="shared" si="64"/>
        <v>979.01215805471134</v>
      </c>
      <c r="N314" s="242">
        <v>0</v>
      </c>
      <c r="O314" s="100"/>
      <c r="P314" s="100"/>
      <c r="Q314" s="100">
        <f t="shared" si="65"/>
        <v>0</v>
      </c>
      <c r="R314" s="243" t="e">
        <f t="shared" si="30"/>
        <v>#DIV/0!</v>
      </c>
      <c r="S314" s="243"/>
      <c r="T314" s="243"/>
      <c r="U314" s="243"/>
      <c r="V314" s="243"/>
      <c r="W314" s="243"/>
      <c r="X314" s="248"/>
      <c r="Y314" s="111"/>
      <c r="Z314" s="112"/>
      <c r="AA314" s="105"/>
      <c r="AB314" s="105"/>
      <c r="AC314" s="105"/>
      <c r="AD314" s="113"/>
      <c r="AE314" s="113"/>
      <c r="AF314" s="113"/>
      <c r="AG314" s="105"/>
      <c r="AH314" s="105"/>
      <c r="AI314" s="105"/>
      <c r="AJ314" s="105"/>
      <c r="AK314" s="105"/>
      <c r="AL314" s="105"/>
      <c r="AM314" s="105"/>
      <c r="AN314" s="71"/>
      <c r="AO314" s="71"/>
      <c r="AP314" s="71"/>
      <c r="AQ314" s="71"/>
    </row>
    <row r="315" spans="1:43" ht="12.75" customHeight="1" outlineLevel="2" x14ac:dyDescent="0.25">
      <c r="A315" s="2"/>
      <c r="B315" s="107">
        <v>22005</v>
      </c>
      <c r="C315" s="239"/>
      <c r="D315" s="239" t="s">
        <v>37</v>
      </c>
      <c r="E315" s="239" t="s">
        <v>315</v>
      </c>
      <c r="F315" s="240" t="s">
        <v>319</v>
      </c>
      <c r="G315" s="114">
        <v>11542</v>
      </c>
      <c r="H315" s="114">
        <v>652</v>
      </c>
      <c r="I315" s="114">
        <v>0</v>
      </c>
      <c r="J315" s="114">
        <v>11542</v>
      </c>
      <c r="K315" s="114">
        <v>11493</v>
      </c>
      <c r="L315" s="241">
        <f t="shared" si="74"/>
        <v>-4.2453647548085227E-3</v>
      </c>
      <c r="M315" s="114">
        <f t="shared" si="64"/>
        <v>649.23202217986488</v>
      </c>
      <c r="N315" s="242">
        <v>0</v>
      </c>
      <c r="O315" s="100"/>
      <c r="P315" s="100"/>
      <c r="Q315" s="100">
        <f t="shared" si="65"/>
        <v>0</v>
      </c>
      <c r="R315" s="243" t="e">
        <f t="shared" si="30"/>
        <v>#DIV/0!</v>
      </c>
      <c r="S315" s="243"/>
      <c r="T315" s="243"/>
      <c r="U315" s="243"/>
      <c r="V315" s="243"/>
      <c r="W315" s="243"/>
      <c r="X315" s="248"/>
      <c r="Y315" s="111"/>
      <c r="Z315" s="112"/>
      <c r="AA315" s="105"/>
      <c r="AB315" s="105"/>
      <c r="AC315" s="105"/>
      <c r="AD315" s="113"/>
      <c r="AE315" s="113"/>
      <c r="AF315" s="113"/>
      <c r="AG315" s="105"/>
      <c r="AH315" s="105"/>
      <c r="AI315" s="105"/>
      <c r="AJ315" s="105"/>
      <c r="AK315" s="105"/>
      <c r="AL315" s="105"/>
      <c r="AM315" s="105"/>
      <c r="AN315" s="71"/>
      <c r="AO315" s="71"/>
      <c r="AP315" s="71"/>
      <c r="AQ315" s="71"/>
    </row>
    <row r="316" spans="1:43" ht="12.75" customHeight="1" outlineLevel="2" x14ac:dyDescent="0.25">
      <c r="A316" s="2"/>
      <c r="B316" s="107">
        <v>22004</v>
      </c>
      <c r="C316" s="239"/>
      <c r="D316" s="239" t="s">
        <v>37</v>
      </c>
      <c r="E316" s="239" t="s">
        <v>315</v>
      </c>
      <c r="F316" s="240" t="s">
        <v>318</v>
      </c>
      <c r="G316" s="114">
        <v>1343</v>
      </c>
      <c r="H316" s="114">
        <v>323</v>
      </c>
      <c r="I316" s="114">
        <v>0</v>
      </c>
      <c r="J316" s="114">
        <v>1343</v>
      </c>
      <c r="K316" s="114">
        <v>1330</v>
      </c>
      <c r="L316" s="241">
        <f t="shared" si="74"/>
        <v>-9.6798212956068497E-3</v>
      </c>
      <c r="M316" s="114">
        <f t="shared" si="64"/>
        <v>319.87341772151899</v>
      </c>
      <c r="N316" s="242">
        <v>0</v>
      </c>
      <c r="O316" s="100"/>
      <c r="P316" s="100"/>
      <c r="Q316" s="100">
        <f t="shared" si="65"/>
        <v>0</v>
      </c>
      <c r="R316" s="243" t="e">
        <f t="shared" si="30"/>
        <v>#DIV/0!</v>
      </c>
      <c r="S316" s="243"/>
      <c r="T316" s="243"/>
      <c r="U316" s="243"/>
      <c r="V316" s="243"/>
      <c r="W316" s="243"/>
      <c r="X316" s="248"/>
      <c r="Y316" s="111"/>
      <c r="Z316" s="112"/>
      <c r="AA316" s="105"/>
      <c r="AB316" s="105"/>
      <c r="AC316" s="105"/>
      <c r="AD316" s="113"/>
      <c r="AE316" s="113"/>
      <c r="AF316" s="113"/>
      <c r="AG316" s="105"/>
      <c r="AH316" s="105"/>
      <c r="AI316" s="105"/>
      <c r="AJ316" s="105"/>
      <c r="AK316" s="105"/>
      <c r="AL316" s="105"/>
      <c r="AM316" s="105"/>
      <c r="AN316" s="71"/>
      <c r="AO316" s="71"/>
      <c r="AP316" s="71"/>
      <c r="AQ316" s="71"/>
    </row>
    <row r="317" spans="1:43" ht="12.75" customHeight="1" outlineLevel="2" x14ac:dyDescent="0.25">
      <c r="A317" s="2"/>
      <c r="B317" s="107">
        <v>22003</v>
      </c>
      <c r="C317" s="239"/>
      <c r="D317" s="239" t="s">
        <v>37</v>
      </c>
      <c r="E317" s="239" t="s">
        <v>315</v>
      </c>
      <c r="F317" s="240" t="s">
        <v>317</v>
      </c>
      <c r="G317" s="114">
        <v>3900</v>
      </c>
      <c r="H317" s="114">
        <v>0</v>
      </c>
      <c r="I317" s="114">
        <v>2366</v>
      </c>
      <c r="J317" s="114">
        <v>6266</v>
      </c>
      <c r="K317" s="114">
        <v>6177</v>
      </c>
      <c r="L317" s="241">
        <f t="shared" si="74"/>
        <v>-1.4203638684966435E-2</v>
      </c>
      <c r="M317" s="114">
        <f t="shared" si="64"/>
        <v>2399.6058091286304</v>
      </c>
      <c r="N317" s="242">
        <v>0</v>
      </c>
      <c r="O317" s="100"/>
      <c r="P317" s="100"/>
      <c r="Q317" s="100">
        <f t="shared" si="65"/>
        <v>0</v>
      </c>
      <c r="R317" s="243" t="e">
        <f t="shared" si="30"/>
        <v>#DIV/0!</v>
      </c>
      <c r="S317" s="243"/>
      <c r="T317" s="243"/>
      <c r="U317" s="243"/>
      <c r="V317" s="243"/>
      <c r="W317" s="243"/>
      <c r="X317" s="248"/>
      <c r="Y317" s="111"/>
      <c r="Z317" s="112"/>
      <c r="AA317" s="105"/>
      <c r="AB317" s="105"/>
      <c r="AC317" s="105"/>
      <c r="AD317" s="113"/>
      <c r="AE317" s="113"/>
      <c r="AF317" s="113"/>
      <c r="AG317" s="105"/>
      <c r="AH317" s="105"/>
      <c r="AI317" s="105"/>
      <c r="AJ317" s="105"/>
      <c r="AK317" s="105"/>
      <c r="AL317" s="105"/>
      <c r="AM317" s="105"/>
      <c r="AN317" s="71"/>
      <c r="AO317" s="71"/>
      <c r="AP317" s="71"/>
      <c r="AQ317" s="71"/>
    </row>
    <row r="318" spans="1:43" ht="12.75" customHeight="1" outlineLevel="2" x14ac:dyDescent="0.25">
      <c r="A318" s="2"/>
      <c r="B318" s="107">
        <v>22002</v>
      </c>
      <c r="C318" s="239"/>
      <c r="D318" s="239" t="s">
        <v>37</v>
      </c>
      <c r="E318" s="239" t="s">
        <v>315</v>
      </c>
      <c r="F318" s="240" t="s">
        <v>316</v>
      </c>
      <c r="G318" s="114">
        <v>1667</v>
      </c>
      <c r="H318" s="114">
        <v>155</v>
      </c>
      <c r="I318" s="114">
        <v>0</v>
      </c>
      <c r="J318" s="114">
        <v>1667</v>
      </c>
      <c r="K318" s="114">
        <v>1627</v>
      </c>
      <c r="L318" s="241">
        <f t="shared" si="74"/>
        <v>-2.3995200959808005E-2</v>
      </c>
      <c r="M318" s="114">
        <f t="shared" si="64"/>
        <v>151.28074385122977</v>
      </c>
      <c r="N318" s="242">
        <v>0</v>
      </c>
      <c r="O318" s="100"/>
      <c r="P318" s="100"/>
      <c r="Q318" s="100">
        <f t="shared" si="65"/>
        <v>0</v>
      </c>
      <c r="R318" s="243" t="e">
        <f t="shared" si="30"/>
        <v>#DIV/0!</v>
      </c>
      <c r="S318" s="243"/>
      <c r="T318" s="243"/>
      <c r="U318" s="243"/>
      <c r="V318" s="243"/>
      <c r="W318" s="243"/>
      <c r="X318" s="248"/>
      <c r="Y318" s="111"/>
      <c r="Z318" s="112"/>
      <c r="AA318" s="105"/>
      <c r="AB318" s="105"/>
      <c r="AC318" s="105"/>
      <c r="AD318" s="113"/>
      <c r="AE318" s="113"/>
      <c r="AF318" s="113"/>
      <c r="AG318" s="105"/>
      <c r="AH318" s="105"/>
      <c r="AI318" s="105"/>
      <c r="AJ318" s="105"/>
      <c r="AK318" s="105"/>
      <c r="AL318" s="105"/>
      <c r="AM318" s="105"/>
      <c r="AN318" s="71"/>
      <c r="AO318" s="71"/>
      <c r="AP318" s="71"/>
      <c r="AQ318" s="71"/>
    </row>
    <row r="319" spans="1:43" ht="12.75" customHeight="1" outlineLevel="2" x14ac:dyDescent="0.25">
      <c r="A319" s="2"/>
      <c r="B319" s="107">
        <v>22001</v>
      </c>
      <c r="C319" s="239"/>
      <c r="D319" s="239" t="s">
        <v>37</v>
      </c>
      <c r="E319" s="239" t="s">
        <v>315</v>
      </c>
      <c r="F319" s="240" t="s">
        <v>315</v>
      </c>
      <c r="G319" s="114">
        <v>10161</v>
      </c>
      <c r="H319" s="114">
        <v>0</v>
      </c>
      <c r="I319" s="114">
        <v>9450</v>
      </c>
      <c r="J319" s="114">
        <v>12411</v>
      </c>
      <c r="K319" s="114">
        <v>12255</v>
      </c>
      <c r="L319" s="241">
        <f t="shared" si="74"/>
        <v>-1.2569494802997294E-2</v>
      </c>
      <c r="M319" s="114">
        <f t="shared" si="64"/>
        <v>0</v>
      </c>
      <c r="N319" s="242">
        <v>7370</v>
      </c>
      <c r="O319" s="100"/>
      <c r="P319" s="100"/>
      <c r="Q319" s="100">
        <f t="shared" si="65"/>
        <v>0</v>
      </c>
      <c r="R319" s="243" t="e">
        <f t="shared" si="30"/>
        <v>#DIV/0!</v>
      </c>
      <c r="S319" s="243"/>
      <c r="T319" s="243"/>
      <c r="U319" s="243"/>
      <c r="V319" s="243"/>
      <c r="W319" s="243"/>
      <c r="X319" s="248"/>
      <c r="Y319" s="111"/>
      <c r="Z319" s="112"/>
      <c r="AA319" s="105"/>
      <c r="AB319" s="105"/>
      <c r="AC319" s="105"/>
      <c r="AD319" s="113"/>
      <c r="AE319" s="113"/>
      <c r="AF319" s="113"/>
      <c r="AG319" s="105"/>
      <c r="AH319" s="105"/>
      <c r="AI319" s="105"/>
      <c r="AJ319" s="105"/>
      <c r="AK319" s="105"/>
      <c r="AL319" s="105"/>
      <c r="AM319" s="105"/>
      <c r="AN319" s="71"/>
      <c r="AO319" s="71"/>
      <c r="AP319" s="71"/>
      <c r="AQ319" s="71"/>
    </row>
    <row r="320" spans="1:43" ht="12.75" customHeight="1" outlineLevel="2" x14ac:dyDescent="0.25">
      <c r="A320" s="2"/>
      <c r="B320" s="107" t="s">
        <v>2045</v>
      </c>
      <c r="C320" s="239"/>
      <c r="D320" s="239" t="s">
        <v>37</v>
      </c>
      <c r="E320" s="239" t="s">
        <v>315</v>
      </c>
      <c r="F320" s="240" t="s">
        <v>2046</v>
      </c>
      <c r="G320" s="114"/>
      <c r="H320" s="114"/>
      <c r="I320" s="114"/>
      <c r="J320" s="114"/>
      <c r="K320" s="114"/>
      <c r="L320" s="241"/>
      <c r="M320" s="114">
        <f t="shared" si="64"/>
        <v>0</v>
      </c>
      <c r="N320" s="242"/>
      <c r="O320" s="100"/>
      <c r="P320" s="100"/>
      <c r="Q320" s="100">
        <f t="shared" si="65"/>
        <v>0</v>
      </c>
      <c r="R320" s="243" t="e">
        <f t="shared" si="30"/>
        <v>#DIV/0!</v>
      </c>
      <c r="S320" s="243"/>
      <c r="T320" s="243"/>
      <c r="U320" s="243"/>
      <c r="V320" s="243"/>
      <c r="W320" s="243"/>
      <c r="X320" s="248"/>
      <c r="Y320" s="111"/>
      <c r="Z320" s="112"/>
      <c r="AA320" s="105"/>
      <c r="AB320" s="105"/>
      <c r="AC320" s="105"/>
      <c r="AD320" s="113"/>
      <c r="AE320" s="113"/>
      <c r="AF320" s="113"/>
      <c r="AG320" s="105"/>
      <c r="AH320" s="105"/>
      <c r="AI320" s="105"/>
      <c r="AJ320" s="105"/>
      <c r="AK320" s="105"/>
      <c r="AL320" s="105"/>
      <c r="AM320" s="105"/>
      <c r="AN320" s="71"/>
      <c r="AO320" s="71"/>
      <c r="AP320" s="71"/>
      <c r="AQ320" s="71"/>
    </row>
    <row r="321" spans="1:43" ht="12.75" customHeight="1" outlineLevel="1" x14ac:dyDescent="0.25">
      <c r="A321" s="2"/>
      <c r="B321" s="251" t="s">
        <v>2047</v>
      </c>
      <c r="C321" s="252"/>
      <c r="D321" s="252" t="s">
        <v>37</v>
      </c>
      <c r="E321" s="252" t="s">
        <v>2048</v>
      </c>
      <c r="F321" s="253"/>
      <c r="G321" s="254"/>
      <c r="H321" s="254"/>
      <c r="I321" s="254"/>
      <c r="J321" s="254"/>
      <c r="K321" s="254"/>
      <c r="L321" s="255"/>
      <c r="M321" s="254">
        <f t="shared" si="64"/>
        <v>0</v>
      </c>
      <c r="N321" s="256"/>
      <c r="O321" s="257">
        <f>8*(M321+N321)</f>
        <v>0</v>
      </c>
      <c r="P321" s="257"/>
      <c r="Q321" s="257">
        <f t="shared" si="65"/>
        <v>0</v>
      </c>
      <c r="R321" s="221"/>
      <c r="S321" s="221"/>
      <c r="T321" s="221"/>
      <c r="U321" s="221"/>
      <c r="V321" s="221"/>
      <c r="W321" s="221"/>
      <c r="X321" s="248"/>
      <c r="Y321" s="266"/>
      <c r="Z321" s="267"/>
      <c r="AA321" s="195"/>
      <c r="AB321" s="195"/>
      <c r="AC321" s="195"/>
      <c r="AD321" s="194"/>
      <c r="AE321" s="194"/>
      <c r="AF321" s="194"/>
      <c r="AG321" s="195"/>
      <c r="AH321" s="195"/>
      <c r="AI321" s="195"/>
      <c r="AJ321" s="195"/>
      <c r="AK321" s="195"/>
      <c r="AL321" s="195"/>
      <c r="AM321" s="195"/>
      <c r="AN321" s="71"/>
      <c r="AO321" s="71"/>
      <c r="AP321" s="71"/>
      <c r="AQ321" s="71"/>
    </row>
    <row r="322" spans="1:43" ht="12.75" customHeight="1" x14ac:dyDescent="0.25">
      <c r="A322" s="229"/>
      <c r="B322" s="222">
        <v>30000</v>
      </c>
      <c r="C322" s="223"/>
      <c r="D322" s="223" t="s">
        <v>38</v>
      </c>
      <c r="E322" s="223"/>
      <c r="F322" s="224"/>
      <c r="G322" s="258"/>
      <c r="H322" s="258"/>
      <c r="I322" s="258"/>
      <c r="J322" s="258"/>
      <c r="K322" s="258"/>
      <c r="L322" s="259"/>
      <c r="M322" s="258">
        <f t="shared" si="64"/>
        <v>0</v>
      </c>
      <c r="N322" s="260"/>
      <c r="O322" s="227">
        <f t="shared" ref="O322:P322" si="75">+O323+O334+O356+O365+O384+O397+O405+O421</f>
        <v>0</v>
      </c>
      <c r="P322" s="227">
        <f t="shared" si="75"/>
        <v>0</v>
      </c>
      <c r="Q322" s="261">
        <f t="shared" si="65"/>
        <v>0</v>
      </c>
      <c r="R322" s="228" t="e">
        <f t="shared" ref="R322:R576" si="76">+(1-(P322/O322))*100</f>
        <v>#DIV/0!</v>
      </c>
      <c r="S322" s="268"/>
      <c r="T322" s="268"/>
      <c r="U322" s="268"/>
      <c r="V322" s="268"/>
      <c r="W322" s="268"/>
      <c r="X322" s="247"/>
      <c r="Y322" s="111"/>
      <c r="Z322" s="112"/>
      <c r="AA322" s="105"/>
      <c r="AB322" s="105"/>
      <c r="AC322" s="105"/>
      <c r="AD322" s="113"/>
      <c r="AE322" s="113"/>
      <c r="AF322" s="113"/>
      <c r="AG322" s="105"/>
      <c r="AH322" s="105"/>
      <c r="AI322" s="105"/>
      <c r="AJ322" s="105"/>
      <c r="AK322" s="105"/>
      <c r="AL322" s="105"/>
      <c r="AM322" s="105"/>
      <c r="AN322" s="45"/>
      <c r="AO322" s="45"/>
      <c r="AP322" s="45"/>
      <c r="AQ322" s="45"/>
    </row>
    <row r="323" spans="1:43" ht="12.75" customHeight="1" outlineLevel="1" x14ac:dyDescent="0.25">
      <c r="A323" s="229"/>
      <c r="B323" s="230">
        <v>30100</v>
      </c>
      <c r="C323" s="231"/>
      <c r="D323" s="231" t="s">
        <v>38</v>
      </c>
      <c r="E323" s="231" t="s">
        <v>323</v>
      </c>
      <c r="F323" s="232"/>
      <c r="G323" s="234"/>
      <c r="H323" s="234"/>
      <c r="I323" s="234"/>
      <c r="J323" s="234"/>
      <c r="K323" s="234"/>
      <c r="L323" s="262"/>
      <c r="M323" s="234">
        <f t="shared" si="64"/>
        <v>0</v>
      </c>
      <c r="N323" s="263"/>
      <c r="O323" s="237">
        <f t="shared" ref="O323:P323" si="77">SUM(O324:O333)</f>
        <v>0</v>
      </c>
      <c r="P323" s="237">
        <f t="shared" si="77"/>
        <v>0</v>
      </c>
      <c r="Q323" s="264">
        <f t="shared" si="65"/>
        <v>0</v>
      </c>
      <c r="R323" s="238" t="e">
        <f t="shared" si="76"/>
        <v>#DIV/0!</v>
      </c>
      <c r="S323" s="265"/>
      <c r="T323" s="265"/>
      <c r="U323" s="265"/>
      <c r="V323" s="265"/>
      <c r="W323" s="265"/>
      <c r="X323" s="247"/>
      <c r="Y323" s="111"/>
      <c r="Z323" s="112"/>
      <c r="AA323" s="105"/>
      <c r="AB323" s="105"/>
      <c r="AC323" s="105"/>
      <c r="AD323" s="113"/>
      <c r="AE323" s="113"/>
      <c r="AF323" s="113"/>
      <c r="AG323" s="105"/>
      <c r="AH323" s="105"/>
      <c r="AI323" s="105"/>
      <c r="AJ323" s="105"/>
      <c r="AK323" s="105"/>
      <c r="AL323" s="105"/>
      <c r="AM323" s="105"/>
      <c r="AN323" s="45"/>
      <c r="AO323" s="45"/>
      <c r="AP323" s="45"/>
      <c r="AQ323" s="45"/>
    </row>
    <row r="324" spans="1:43" ht="12.75" customHeight="1" outlineLevel="2" x14ac:dyDescent="0.25">
      <c r="A324" s="2"/>
      <c r="B324" s="107">
        <v>30109</v>
      </c>
      <c r="C324" s="239"/>
      <c r="D324" s="239" t="s">
        <v>38</v>
      </c>
      <c r="E324" s="239" t="s">
        <v>323</v>
      </c>
      <c r="F324" s="240" t="s">
        <v>331</v>
      </c>
      <c r="G324" s="114">
        <v>1689</v>
      </c>
      <c r="H324" s="114">
        <v>0</v>
      </c>
      <c r="I324" s="114">
        <v>9051</v>
      </c>
      <c r="J324" s="114">
        <v>1689</v>
      </c>
      <c r="K324" s="114">
        <v>1682</v>
      </c>
      <c r="L324" s="241">
        <f t="shared" ref="L324:L332" si="78">((K324/J324)^(1/($K$12-$J$12))-1)</f>
        <v>-4.1444641799881499E-3</v>
      </c>
      <c r="M324" s="114">
        <f t="shared" si="64"/>
        <v>0</v>
      </c>
      <c r="N324" s="242">
        <v>9400</v>
      </c>
      <c r="O324" s="100"/>
      <c r="P324" s="100"/>
      <c r="Q324" s="100">
        <f t="shared" si="65"/>
        <v>0</v>
      </c>
      <c r="R324" s="243" t="e">
        <f t="shared" si="76"/>
        <v>#DIV/0!</v>
      </c>
      <c r="S324" s="243"/>
      <c r="T324" s="243"/>
      <c r="U324" s="243"/>
      <c r="V324" s="243"/>
      <c r="W324" s="243"/>
      <c r="X324" s="248"/>
      <c r="Y324" s="111"/>
      <c r="Z324" s="112"/>
      <c r="AA324" s="105"/>
      <c r="AB324" s="105"/>
      <c r="AC324" s="105"/>
      <c r="AD324" s="113"/>
      <c r="AE324" s="113"/>
      <c r="AF324" s="113"/>
      <c r="AG324" s="105"/>
      <c r="AH324" s="105"/>
      <c r="AI324" s="105"/>
      <c r="AJ324" s="105"/>
      <c r="AK324" s="105"/>
      <c r="AL324" s="105"/>
      <c r="AM324" s="105"/>
      <c r="AN324" s="71"/>
      <c r="AO324" s="71"/>
      <c r="AP324" s="71"/>
      <c r="AQ324" s="71"/>
    </row>
    <row r="325" spans="1:43" ht="12.75" customHeight="1" outlineLevel="2" x14ac:dyDescent="0.25">
      <c r="A325" s="2"/>
      <c r="B325" s="107">
        <v>30108</v>
      </c>
      <c r="C325" s="239"/>
      <c r="D325" s="239" t="s">
        <v>38</v>
      </c>
      <c r="E325" s="239" t="s">
        <v>323</v>
      </c>
      <c r="F325" s="240" t="s">
        <v>330</v>
      </c>
      <c r="G325" s="114">
        <v>2436</v>
      </c>
      <c r="H325" s="114">
        <v>678</v>
      </c>
      <c r="I325" s="114">
        <v>0</v>
      </c>
      <c r="J325" s="114">
        <v>2436</v>
      </c>
      <c r="K325" s="114">
        <v>2331</v>
      </c>
      <c r="L325" s="241">
        <f t="shared" si="78"/>
        <v>-4.31034482758621E-2</v>
      </c>
      <c r="M325" s="114">
        <f t="shared" si="64"/>
        <v>648.77586206896547</v>
      </c>
      <c r="N325" s="242">
        <v>0</v>
      </c>
      <c r="O325" s="100"/>
      <c r="P325" s="100"/>
      <c r="Q325" s="100">
        <f t="shared" si="65"/>
        <v>0</v>
      </c>
      <c r="R325" s="243" t="e">
        <f t="shared" si="76"/>
        <v>#DIV/0!</v>
      </c>
      <c r="S325" s="243"/>
      <c r="T325" s="243"/>
      <c r="U325" s="243"/>
      <c r="V325" s="243"/>
      <c r="W325" s="243"/>
      <c r="X325" s="248"/>
      <c r="Y325" s="111"/>
      <c r="Z325" s="112"/>
      <c r="AA325" s="105"/>
      <c r="AB325" s="105"/>
      <c r="AC325" s="105"/>
      <c r="AD325" s="113"/>
      <c r="AE325" s="113"/>
      <c r="AF325" s="113"/>
      <c r="AG325" s="105"/>
      <c r="AH325" s="105"/>
      <c r="AI325" s="105"/>
      <c r="AJ325" s="105"/>
      <c r="AK325" s="105"/>
      <c r="AL325" s="105"/>
      <c r="AM325" s="105"/>
      <c r="AN325" s="71"/>
      <c r="AO325" s="71"/>
      <c r="AP325" s="71"/>
      <c r="AQ325" s="71"/>
    </row>
    <row r="326" spans="1:43" ht="12.75" customHeight="1" outlineLevel="2" x14ac:dyDescent="0.25">
      <c r="A326" s="2"/>
      <c r="B326" s="107">
        <v>30107</v>
      </c>
      <c r="C326" s="239"/>
      <c r="D326" s="239" t="s">
        <v>38</v>
      </c>
      <c r="E326" s="239" t="s">
        <v>323</v>
      </c>
      <c r="F326" s="240" t="s">
        <v>329</v>
      </c>
      <c r="G326" s="114">
        <v>2755</v>
      </c>
      <c r="H326" s="114">
        <v>158</v>
      </c>
      <c r="I326" s="114">
        <v>0</v>
      </c>
      <c r="J326" s="114">
        <v>2755</v>
      </c>
      <c r="K326" s="114">
        <v>2615</v>
      </c>
      <c r="L326" s="241">
        <f t="shared" si="78"/>
        <v>-5.0816696914700588E-2</v>
      </c>
      <c r="M326" s="114">
        <f t="shared" si="64"/>
        <v>149.9709618874773</v>
      </c>
      <c r="N326" s="242">
        <v>0</v>
      </c>
      <c r="O326" s="100"/>
      <c r="P326" s="100"/>
      <c r="Q326" s="100">
        <f t="shared" si="65"/>
        <v>0</v>
      </c>
      <c r="R326" s="243" t="e">
        <f t="shared" si="76"/>
        <v>#DIV/0!</v>
      </c>
      <c r="S326" s="243"/>
      <c r="T326" s="243"/>
      <c r="U326" s="243"/>
      <c r="V326" s="243"/>
      <c r="W326" s="243"/>
      <c r="X326" s="248"/>
      <c r="Y326" s="111"/>
      <c r="Z326" s="112"/>
      <c r="AA326" s="105"/>
      <c r="AB326" s="105"/>
      <c r="AC326" s="105"/>
      <c r="AD326" s="113"/>
      <c r="AE326" s="113"/>
      <c r="AF326" s="113"/>
      <c r="AG326" s="105"/>
      <c r="AH326" s="105"/>
      <c r="AI326" s="105"/>
      <c r="AJ326" s="105"/>
      <c r="AK326" s="105"/>
      <c r="AL326" s="105"/>
      <c r="AM326" s="105"/>
      <c r="AN326" s="71"/>
      <c r="AO326" s="71"/>
      <c r="AP326" s="71"/>
      <c r="AQ326" s="71"/>
    </row>
    <row r="327" spans="1:43" ht="12.75" customHeight="1" outlineLevel="2" x14ac:dyDescent="0.25">
      <c r="A327" s="2"/>
      <c r="B327" s="107">
        <v>30106</v>
      </c>
      <c r="C327" s="239"/>
      <c r="D327" s="239" t="s">
        <v>38</v>
      </c>
      <c r="E327" s="239" t="s">
        <v>323</v>
      </c>
      <c r="F327" s="240" t="s">
        <v>328</v>
      </c>
      <c r="G327" s="114">
        <v>2892</v>
      </c>
      <c r="H327" s="114">
        <v>519</v>
      </c>
      <c r="I327" s="114">
        <v>0</v>
      </c>
      <c r="J327" s="114">
        <v>2892</v>
      </c>
      <c r="K327" s="114">
        <v>2677</v>
      </c>
      <c r="L327" s="241">
        <f t="shared" si="78"/>
        <v>-7.4343015214384467E-2</v>
      </c>
      <c r="M327" s="114">
        <f t="shared" si="64"/>
        <v>480.41597510373447</v>
      </c>
      <c r="N327" s="242">
        <v>0</v>
      </c>
      <c r="O327" s="100"/>
      <c r="P327" s="100"/>
      <c r="Q327" s="100">
        <f t="shared" si="65"/>
        <v>0</v>
      </c>
      <c r="R327" s="243" t="e">
        <f t="shared" si="76"/>
        <v>#DIV/0!</v>
      </c>
      <c r="S327" s="243"/>
      <c r="T327" s="243"/>
      <c r="U327" s="243"/>
      <c r="V327" s="243"/>
      <c r="W327" s="243"/>
      <c r="X327" s="248"/>
      <c r="Y327" s="111"/>
      <c r="Z327" s="112"/>
      <c r="AA327" s="105"/>
      <c r="AB327" s="105"/>
      <c r="AC327" s="105"/>
      <c r="AD327" s="113"/>
      <c r="AE327" s="113"/>
      <c r="AF327" s="113"/>
      <c r="AG327" s="105"/>
      <c r="AH327" s="105"/>
      <c r="AI327" s="105"/>
      <c r="AJ327" s="105"/>
      <c r="AK327" s="105"/>
      <c r="AL327" s="105"/>
      <c r="AM327" s="105"/>
      <c r="AN327" s="71"/>
      <c r="AO327" s="71"/>
      <c r="AP327" s="71"/>
      <c r="AQ327" s="71"/>
    </row>
    <row r="328" spans="1:43" ht="12.75" customHeight="1" outlineLevel="2" x14ac:dyDescent="0.25">
      <c r="A328" s="2"/>
      <c r="B328" s="107">
        <v>30105</v>
      </c>
      <c r="C328" s="239"/>
      <c r="D328" s="239" t="s">
        <v>38</v>
      </c>
      <c r="E328" s="239" t="s">
        <v>323</v>
      </c>
      <c r="F328" s="240" t="s">
        <v>327</v>
      </c>
      <c r="G328" s="114">
        <v>2865</v>
      </c>
      <c r="H328" s="114">
        <v>602</v>
      </c>
      <c r="I328" s="114">
        <v>0</v>
      </c>
      <c r="J328" s="114">
        <v>2865</v>
      </c>
      <c r="K328" s="114">
        <v>2701</v>
      </c>
      <c r="L328" s="241">
        <f t="shared" si="78"/>
        <v>-5.7242582897033212E-2</v>
      </c>
      <c r="M328" s="114">
        <f t="shared" si="64"/>
        <v>567.53996509598596</v>
      </c>
      <c r="N328" s="242">
        <v>0</v>
      </c>
      <c r="O328" s="100"/>
      <c r="P328" s="100"/>
      <c r="Q328" s="100">
        <f t="shared" si="65"/>
        <v>0</v>
      </c>
      <c r="R328" s="243" t="e">
        <f t="shared" si="76"/>
        <v>#DIV/0!</v>
      </c>
      <c r="S328" s="243"/>
      <c r="T328" s="243"/>
      <c r="U328" s="243"/>
      <c r="V328" s="243"/>
      <c r="W328" s="243"/>
      <c r="X328" s="248"/>
      <c r="Y328" s="111"/>
      <c r="Z328" s="112"/>
      <c r="AA328" s="105"/>
      <c r="AB328" s="105"/>
      <c r="AC328" s="105"/>
      <c r="AD328" s="113"/>
      <c r="AE328" s="113"/>
      <c r="AF328" s="113"/>
      <c r="AG328" s="105"/>
      <c r="AH328" s="105"/>
      <c r="AI328" s="105"/>
      <c r="AJ328" s="105"/>
      <c r="AK328" s="105"/>
      <c r="AL328" s="105"/>
      <c r="AM328" s="105"/>
      <c r="AN328" s="71"/>
      <c r="AO328" s="71"/>
      <c r="AP328" s="71"/>
      <c r="AQ328" s="71"/>
    </row>
    <row r="329" spans="1:43" ht="12.75" customHeight="1" outlineLevel="2" x14ac:dyDescent="0.25">
      <c r="A329" s="2"/>
      <c r="B329" s="107">
        <v>30104</v>
      </c>
      <c r="C329" s="239"/>
      <c r="D329" s="239" t="s">
        <v>38</v>
      </c>
      <c r="E329" s="239" t="s">
        <v>323</v>
      </c>
      <c r="F329" s="240" t="s">
        <v>326</v>
      </c>
      <c r="G329" s="114">
        <v>8717</v>
      </c>
      <c r="H329" s="114">
        <v>0</v>
      </c>
      <c r="I329" s="114">
        <v>7116</v>
      </c>
      <c r="J329" s="114">
        <v>9412</v>
      </c>
      <c r="K329" s="114">
        <v>9140</v>
      </c>
      <c r="L329" s="241">
        <f t="shared" si="78"/>
        <v>-2.8899277518062094E-2</v>
      </c>
      <c r="M329" s="114">
        <f t="shared" si="64"/>
        <v>0</v>
      </c>
      <c r="N329" s="242">
        <v>6636</v>
      </c>
      <c r="O329" s="100"/>
      <c r="P329" s="100"/>
      <c r="Q329" s="100">
        <f t="shared" si="65"/>
        <v>0</v>
      </c>
      <c r="R329" s="243" t="e">
        <f t="shared" si="76"/>
        <v>#DIV/0!</v>
      </c>
      <c r="S329" s="243"/>
      <c r="T329" s="243"/>
      <c r="U329" s="243"/>
      <c r="V329" s="243"/>
      <c r="W329" s="243"/>
      <c r="X329" s="248"/>
      <c r="Y329" s="111"/>
      <c r="Z329" s="112"/>
      <c r="AA329" s="105"/>
      <c r="AB329" s="105"/>
      <c r="AC329" s="105"/>
      <c r="AD329" s="113"/>
      <c r="AE329" s="113"/>
      <c r="AF329" s="113"/>
      <c r="AG329" s="105"/>
      <c r="AH329" s="105"/>
      <c r="AI329" s="105"/>
      <c r="AJ329" s="105"/>
      <c r="AK329" s="105"/>
      <c r="AL329" s="105"/>
      <c r="AM329" s="105"/>
      <c r="AN329" s="71"/>
      <c r="AO329" s="71"/>
      <c r="AP329" s="71"/>
      <c r="AQ329" s="71"/>
    </row>
    <row r="330" spans="1:43" ht="12.75" customHeight="1" outlineLevel="2" x14ac:dyDescent="0.25">
      <c r="A330" s="2"/>
      <c r="B330" s="107">
        <v>30103</v>
      </c>
      <c r="C330" s="239"/>
      <c r="D330" s="239" t="s">
        <v>38</v>
      </c>
      <c r="E330" s="239" t="s">
        <v>323</v>
      </c>
      <c r="F330" s="240" t="s">
        <v>325</v>
      </c>
      <c r="G330" s="114">
        <v>1824</v>
      </c>
      <c r="H330" s="114">
        <v>259</v>
      </c>
      <c r="I330" s="114">
        <v>0</v>
      </c>
      <c r="J330" s="114">
        <v>1824</v>
      </c>
      <c r="K330" s="114">
        <v>1757</v>
      </c>
      <c r="L330" s="241">
        <f t="shared" si="78"/>
        <v>-3.6732456140350922E-2</v>
      </c>
      <c r="M330" s="114">
        <f t="shared" si="64"/>
        <v>249.48629385964912</v>
      </c>
      <c r="N330" s="242">
        <v>0</v>
      </c>
      <c r="O330" s="100"/>
      <c r="P330" s="100"/>
      <c r="Q330" s="100">
        <f t="shared" si="65"/>
        <v>0</v>
      </c>
      <c r="R330" s="243" t="e">
        <f t="shared" si="76"/>
        <v>#DIV/0!</v>
      </c>
      <c r="S330" s="243"/>
      <c r="T330" s="243"/>
      <c r="U330" s="243"/>
      <c r="V330" s="243"/>
      <c r="W330" s="243"/>
      <c r="X330" s="248"/>
      <c r="Y330" s="111"/>
      <c r="Z330" s="112"/>
      <c r="AA330" s="105"/>
      <c r="AB330" s="105"/>
      <c r="AC330" s="105"/>
      <c r="AD330" s="113"/>
      <c r="AE330" s="113"/>
      <c r="AF330" s="113"/>
      <c r="AG330" s="105"/>
      <c r="AH330" s="105"/>
      <c r="AI330" s="105"/>
      <c r="AJ330" s="105"/>
      <c r="AK330" s="105"/>
      <c r="AL330" s="105"/>
      <c r="AM330" s="105"/>
      <c r="AN330" s="71"/>
      <c r="AO330" s="71"/>
      <c r="AP330" s="71"/>
      <c r="AQ330" s="71"/>
    </row>
    <row r="331" spans="1:43" ht="12.75" customHeight="1" outlineLevel="2" x14ac:dyDescent="0.25">
      <c r="A331" s="2"/>
      <c r="B331" s="107">
        <v>30102</v>
      </c>
      <c r="C331" s="239"/>
      <c r="D331" s="239" t="s">
        <v>38</v>
      </c>
      <c r="E331" s="239" t="s">
        <v>323</v>
      </c>
      <c r="F331" s="240" t="s">
        <v>324</v>
      </c>
      <c r="G331" s="114">
        <v>1274</v>
      </c>
      <c r="H331" s="114">
        <v>199</v>
      </c>
      <c r="I331" s="114">
        <v>0</v>
      </c>
      <c r="J331" s="114">
        <v>1274</v>
      </c>
      <c r="K331" s="114">
        <v>1280</v>
      </c>
      <c r="L331" s="241">
        <f t="shared" si="78"/>
        <v>4.7095761381474865E-3</v>
      </c>
      <c r="M331" s="114">
        <f t="shared" si="64"/>
        <v>199.93720565149135</v>
      </c>
      <c r="N331" s="242">
        <v>0</v>
      </c>
      <c r="O331" s="100"/>
      <c r="P331" s="100"/>
      <c r="Q331" s="100">
        <f t="shared" si="65"/>
        <v>0</v>
      </c>
      <c r="R331" s="243" t="e">
        <f t="shared" si="76"/>
        <v>#DIV/0!</v>
      </c>
      <c r="S331" s="243"/>
      <c r="T331" s="243"/>
      <c r="U331" s="243"/>
      <c r="V331" s="243"/>
      <c r="W331" s="243"/>
      <c r="X331" s="248"/>
      <c r="Y331" s="111"/>
      <c r="Z331" s="112"/>
      <c r="AA331" s="105"/>
      <c r="AB331" s="105"/>
      <c r="AC331" s="105"/>
      <c r="AD331" s="113"/>
      <c r="AE331" s="113"/>
      <c r="AF331" s="113"/>
      <c r="AG331" s="105"/>
      <c r="AH331" s="105"/>
      <c r="AI331" s="105"/>
      <c r="AJ331" s="105"/>
      <c r="AK331" s="105"/>
      <c r="AL331" s="105"/>
      <c r="AM331" s="105"/>
      <c r="AN331" s="71"/>
      <c r="AO331" s="71"/>
      <c r="AP331" s="71"/>
      <c r="AQ331" s="71"/>
    </row>
    <row r="332" spans="1:43" ht="12.75" customHeight="1" outlineLevel="2" x14ac:dyDescent="0.25">
      <c r="A332" s="2"/>
      <c r="B332" s="107">
        <v>30101</v>
      </c>
      <c r="C332" s="239"/>
      <c r="D332" s="239" t="s">
        <v>38</v>
      </c>
      <c r="E332" s="239" t="s">
        <v>323</v>
      </c>
      <c r="F332" s="240" t="s">
        <v>323</v>
      </c>
      <c r="G332" s="114">
        <v>5922</v>
      </c>
      <c r="H332" s="114">
        <v>0</v>
      </c>
      <c r="I332" s="114">
        <v>59501</v>
      </c>
      <c r="J332" s="114">
        <v>5922</v>
      </c>
      <c r="K332" s="114">
        <v>5978</v>
      </c>
      <c r="L332" s="241">
        <f t="shared" si="78"/>
        <v>9.4562647754137252E-3</v>
      </c>
      <c r="M332" s="114">
        <f t="shared" si="64"/>
        <v>0</v>
      </c>
      <c r="N332" s="242">
        <v>60865</v>
      </c>
      <c r="O332" s="100"/>
      <c r="P332" s="100"/>
      <c r="Q332" s="100">
        <f t="shared" si="65"/>
        <v>0</v>
      </c>
      <c r="R332" s="243" t="e">
        <f t="shared" si="76"/>
        <v>#DIV/0!</v>
      </c>
      <c r="S332" s="243"/>
      <c r="T332" s="243"/>
      <c r="U332" s="243"/>
      <c r="V332" s="243"/>
      <c r="W332" s="243"/>
      <c r="X332" s="248"/>
      <c r="Y332" s="111"/>
      <c r="Z332" s="112"/>
      <c r="AA332" s="105"/>
      <c r="AB332" s="105"/>
      <c r="AC332" s="105"/>
      <c r="AD332" s="113"/>
      <c r="AE332" s="113"/>
      <c r="AF332" s="113"/>
      <c r="AG332" s="105"/>
      <c r="AH332" s="105"/>
      <c r="AI332" s="105"/>
      <c r="AJ332" s="105"/>
      <c r="AK332" s="105"/>
      <c r="AL332" s="105"/>
      <c r="AM332" s="105"/>
      <c r="AN332" s="71"/>
      <c r="AO332" s="71"/>
      <c r="AP332" s="71"/>
      <c r="AQ332" s="71"/>
    </row>
    <row r="333" spans="1:43" ht="12.75" customHeight="1" outlineLevel="2" x14ac:dyDescent="0.25">
      <c r="A333" s="2"/>
      <c r="B333" s="107" t="s">
        <v>2049</v>
      </c>
      <c r="C333" s="239"/>
      <c r="D333" s="239" t="s">
        <v>38</v>
      </c>
      <c r="E333" s="239" t="s">
        <v>323</v>
      </c>
      <c r="F333" s="240" t="s">
        <v>2050</v>
      </c>
      <c r="G333" s="114"/>
      <c r="H333" s="114"/>
      <c r="I333" s="114"/>
      <c r="J333" s="114"/>
      <c r="K333" s="114"/>
      <c r="L333" s="241"/>
      <c r="M333" s="114">
        <f t="shared" si="64"/>
        <v>0</v>
      </c>
      <c r="N333" s="242"/>
      <c r="O333" s="100"/>
      <c r="P333" s="100"/>
      <c r="Q333" s="100">
        <f t="shared" si="65"/>
        <v>0</v>
      </c>
      <c r="R333" s="243" t="e">
        <f t="shared" si="76"/>
        <v>#DIV/0!</v>
      </c>
      <c r="S333" s="243"/>
      <c r="T333" s="243"/>
      <c r="U333" s="243"/>
      <c r="V333" s="243"/>
      <c r="W333" s="243"/>
      <c r="X333" s="248"/>
      <c r="Y333" s="111"/>
      <c r="Z333" s="112"/>
      <c r="AA333" s="105"/>
      <c r="AB333" s="105"/>
      <c r="AC333" s="105"/>
      <c r="AD333" s="113"/>
      <c r="AE333" s="113"/>
      <c r="AF333" s="113"/>
      <c r="AG333" s="105"/>
      <c r="AH333" s="105"/>
      <c r="AI333" s="105"/>
      <c r="AJ333" s="105"/>
      <c r="AK333" s="105"/>
      <c r="AL333" s="105"/>
      <c r="AM333" s="105"/>
      <c r="AN333" s="71"/>
      <c r="AO333" s="71"/>
      <c r="AP333" s="71"/>
      <c r="AQ333" s="71"/>
    </row>
    <row r="334" spans="1:43" ht="12.75" customHeight="1" outlineLevel="1" x14ac:dyDescent="0.25">
      <c r="A334" s="229"/>
      <c r="B334" s="244">
        <v>30200</v>
      </c>
      <c r="C334" s="245"/>
      <c r="D334" s="245" t="s">
        <v>38</v>
      </c>
      <c r="E334" s="245" t="s">
        <v>332</v>
      </c>
      <c r="F334" s="246"/>
      <c r="G334" s="114"/>
      <c r="H334" s="114"/>
      <c r="I334" s="114"/>
      <c r="J334" s="114"/>
      <c r="K334" s="114"/>
      <c r="L334" s="241"/>
      <c r="M334" s="114">
        <f t="shared" si="64"/>
        <v>0</v>
      </c>
      <c r="N334" s="242"/>
      <c r="O334" s="110">
        <f t="shared" ref="O334:P334" si="79">SUM(O335:O355)</f>
        <v>0</v>
      </c>
      <c r="P334" s="110">
        <f t="shared" si="79"/>
        <v>0</v>
      </c>
      <c r="Q334" s="100">
        <f t="shared" si="65"/>
        <v>0</v>
      </c>
      <c r="R334" s="243" t="e">
        <f t="shared" si="76"/>
        <v>#DIV/0!</v>
      </c>
      <c r="S334" s="250"/>
      <c r="T334" s="250"/>
      <c r="U334" s="250"/>
      <c r="V334" s="250"/>
      <c r="W334" s="250"/>
      <c r="X334" s="247"/>
      <c r="Y334" s="111"/>
      <c r="Z334" s="112"/>
      <c r="AA334" s="105"/>
      <c r="AB334" s="105"/>
      <c r="AC334" s="105"/>
      <c r="AD334" s="113"/>
      <c r="AE334" s="113"/>
      <c r="AF334" s="113"/>
      <c r="AG334" s="105"/>
      <c r="AH334" s="105"/>
      <c r="AI334" s="105"/>
      <c r="AJ334" s="105"/>
      <c r="AK334" s="105"/>
      <c r="AL334" s="105"/>
      <c r="AM334" s="105"/>
      <c r="AN334" s="45"/>
      <c r="AO334" s="45"/>
      <c r="AP334" s="45"/>
      <c r="AQ334" s="45"/>
    </row>
    <row r="335" spans="1:43" ht="12.75" customHeight="1" outlineLevel="2" x14ac:dyDescent="0.25">
      <c r="A335" s="2"/>
      <c r="B335" s="107">
        <v>30220</v>
      </c>
      <c r="C335" s="239"/>
      <c r="D335" s="239" t="s">
        <v>38</v>
      </c>
      <c r="E335" s="239" t="s">
        <v>332</v>
      </c>
      <c r="F335" s="240" t="s">
        <v>1845</v>
      </c>
      <c r="G335" s="114">
        <v>1173</v>
      </c>
      <c r="H335" s="114">
        <v>0</v>
      </c>
      <c r="I335" s="114">
        <v>2868</v>
      </c>
      <c r="J335" s="114">
        <v>1582</v>
      </c>
      <c r="K335" s="114">
        <v>1399</v>
      </c>
      <c r="L335" s="241">
        <f t="shared" ref="L335:L354" si="80">((K335/J335)^(1/($K$12-$J$12))-1)</f>
        <v>-0.11567635903919093</v>
      </c>
      <c r="M335" s="114">
        <f t="shared" si="64"/>
        <v>0</v>
      </c>
      <c r="N335" s="242">
        <v>2705</v>
      </c>
      <c r="O335" s="100"/>
      <c r="P335" s="100"/>
      <c r="Q335" s="100">
        <f t="shared" si="65"/>
        <v>0</v>
      </c>
      <c r="R335" s="243" t="e">
        <f t="shared" si="76"/>
        <v>#DIV/0!</v>
      </c>
      <c r="S335" s="243"/>
      <c r="T335" s="243"/>
      <c r="U335" s="243"/>
      <c r="V335" s="243"/>
      <c r="W335" s="243"/>
      <c r="X335" s="248"/>
      <c r="Y335" s="111"/>
      <c r="Z335" s="112"/>
      <c r="AA335" s="105"/>
      <c r="AB335" s="105"/>
      <c r="AC335" s="105"/>
      <c r="AD335" s="113"/>
      <c r="AE335" s="113"/>
      <c r="AF335" s="113"/>
      <c r="AG335" s="105"/>
      <c r="AH335" s="105"/>
      <c r="AI335" s="105"/>
      <c r="AJ335" s="105"/>
      <c r="AK335" s="105"/>
      <c r="AL335" s="105"/>
      <c r="AM335" s="105"/>
      <c r="AN335" s="71"/>
      <c r="AO335" s="71"/>
      <c r="AP335" s="71"/>
      <c r="AQ335" s="71"/>
    </row>
    <row r="336" spans="1:43" ht="12.75" customHeight="1" outlineLevel="2" x14ac:dyDescent="0.25">
      <c r="A336" s="2"/>
      <c r="B336" s="107">
        <v>30219</v>
      </c>
      <c r="C336" s="239"/>
      <c r="D336" s="239" t="s">
        <v>38</v>
      </c>
      <c r="E336" s="239" t="s">
        <v>332</v>
      </c>
      <c r="F336" s="240" t="s">
        <v>349</v>
      </c>
      <c r="G336" s="114">
        <v>1691</v>
      </c>
      <c r="H336" s="114">
        <v>580</v>
      </c>
      <c r="I336" s="114">
        <v>0</v>
      </c>
      <c r="J336" s="114">
        <v>1691</v>
      </c>
      <c r="K336" s="114">
        <v>1619</v>
      </c>
      <c r="L336" s="241">
        <f t="shared" si="80"/>
        <v>-4.2578356002365481E-2</v>
      </c>
      <c r="M336" s="114">
        <f t="shared" si="64"/>
        <v>555.30455351862804</v>
      </c>
      <c r="N336" s="242">
        <v>0</v>
      </c>
      <c r="O336" s="100"/>
      <c r="P336" s="100"/>
      <c r="Q336" s="100">
        <f t="shared" si="65"/>
        <v>0</v>
      </c>
      <c r="R336" s="243" t="e">
        <f t="shared" si="76"/>
        <v>#DIV/0!</v>
      </c>
      <c r="S336" s="243"/>
      <c r="T336" s="243"/>
      <c r="U336" s="243"/>
      <c r="V336" s="243"/>
      <c r="W336" s="243"/>
      <c r="X336" s="248"/>
      <c r="Y336" s="111"/>
      <c r="Z336" s="112"/>
      <c r="AA336" s="105"/>
      <c r="AB336" s="105"/>
      <c r="AC336" s="105"/>
      <c r="AD336" s="113"/>
      <c r="AE336" s="113"/>
      <c r="AF336" s="113"/>
      <c r="AG336" s="105"/>
      <c r="AH336" s="105"/>
      <c r="AI336" s="105"/>
      <c r="AJ336" s="105"/>
      <c r="AK336" s="105"/>
      <c r="AL336" s="105"/>
      <c r="AM336" s="105"/>
      <c r="AN336" s="71"/>
      <c r="AO336" s="71"/>
      <c r="AP336" s="71"/>
      <c r="AQ336" s="71"/>
    </row>
    <row r="337" spans="1:43" ht="12.75" customHeight="1" outlineLevel="2" x14ac:dyDescent="0.25">
      <c r="A337" s="2"/>
      <c r="B337" s="107">
        <v>30218</v>
      </c>
      <c r="C337" s="239"/>
      <c r="D337" s="239" t="s">
        <v>38</v>
      </c>
      <c r="E337" s="239" t="s">
        <v>332</v>
      </c>
      <c r="F337" s="240" t="s">
        <v>348</v>
      </c>
      <c r="G337" s="114">
        <v>3642</v>
      </c>
      <c r="H337" s="114">
        <v>649</v>
      </c>
      <c r="I337" s="114">
        <v>0</v>
      </c>
      <c r="J337" s="114">
        <v>3642</v>
      </c>
      <c r="K337" s="114">
        <v>3600</v>
      </c>
      <c r="L337" s="241">
        <f t="shared" si="80"/>
        <v>-1.1532125205930832E-2</v>
      </c>
      <c r="M337" s="114">
        <f t="shared" si="64"/>
        <v>641.5156507413509</v>
      </c>
      <c r="N337" s="242">
        <v>0</v>
      </c>
      <c r="O337" s="100"/>
      <c r="P337" s="100"/>
      <c r="Q337" s="100">
        <f t="shared" si="65"/>
        <v>0</v>
      </c>
      <c r="R337" s="243" t="e">
        <f t="shared" si="76"/>
        <v>#DIV/0!</v>
      </c>
      <c r="S337" s="243"/>
      <c r="T337" s="243"/>
      <c r="U337" s="243"/>
      <c r="V337" s="243"/>
      <c r="W337" s="243"/>
      <c r="X337" s="248"/>
      <c r="Y337" s="111"/>
      <c r="Z337" s="112"/>
      <c r="AA337" s="105"/>
      <c r="AB337" s="105"/>
      <c r="AC337" s="105"/>
      <c r="AD337" s="113"/>
      <c r="AE337" s="113"/>
      <c r="AF337" s="113"/>
      <c r="AG337" s="105"/>
      <c r="AH337" s="105"/>
      <c r="AI337" s="105"/>
      <c r="AJ337" s="105"/>
      <c r="AK337" s="105"/>
      <c r="AL337" s="105"/>
      <c r="AM337" s="105"/>
      <c r="AN337" s="71"/>
      <c r="AO337" s="71"/>
      <c r="AP337" s="71"/>
      <c r="AQ337" s="71"/>
    </row>
    <row r="338" spans="1:43" ht="12.75" customHeight="1" outlineLevel="2" x14ac:dyDescent="0.25">
      <c r="A338" s="2"/>
      <c r="B338" s="107">
        <v>30217</v>
      </c>
      <c r="C338" s="239"/>
      <c r="D338" s="239" t="s">
        <v>38</v>
      </c>
      <c r="E338" s="239" t="s">
        <v>332</v>
      </c>
      <c r="F338" s="240" t="s">
        <v>347</v>
      </c>
      <c r="G338" s="114">
        <v>1864</v>
      </c>
      <c r="H338" s="114">
        <v>512</v>
      </c>
      <c r="I338" s="114">
        <v>0</v>
      </c>
      <c r="J338" s="114">
        <v>1864</v>
      </c>
      <c r="K338" s="114">
        <v>1837</v>
      </c>
      <c r="L338" s="241">
        <f t="shared" si="80"/>
        <v>-1.4484978540772575E-2</v>
      </c>
      <c r="M338" s="114">
        <f t="shared" si="64"/>
        <v>504.58369098712444</v>
      </c>
      <c r="N338" s="242">
        <v>0</v>
      </c>
      <c r="O338" s="100"/>
      <c r="P338" s="100"/>
      <c r="Q338" s="100">
        <f t="shared" si="65"/>
        <v>0</v>
      </c>
      <c r="R338" s="243" t="e">
        <f t="shared" si="76"/>
        <v>#DIV/0!</v>
      </c>
      <c r="S338" s="243"/>
      <c r="T338" s="243"/>
      <c r="U338" s="243"/>
      <c r="V338" s="243"/>
      <c r="W338" s="243"/>
      <c r="X338" s="248"/>
      <c r="Y338" s="111"/>
      <c r="Z338" s="112"/>
      <c r="AA338" s="105"/>
      <c r="AB338" s="105"/>
      <c r="AC338" s="105"/>
      <c r="AD338" s="113"/>
      <c r="AE338" s="113"/>
      <c r="AF338" s="113"/>
      <c r="AG338" s="105"/>
      <c r="AH338" s="105"/>
      <c r="AI338" s="105"/>
      <c r="AJ338" s="105"/>
      <c r="AK338" s="105"/>
      <c r="AL338" s="105"/>
      <c r="AM338" s="105"/>
      <c r="AN338" s="71"/>
      <c r="AO338" s="71"/>
      <c r="AP338" s="71"/>
      <c r="AQ338" s="71"/>
    </row>
    <row r="339" spans="1:43" ht="12.75" customHeight="1" outlineLevel="2" x14ac:dyDescent="0.25">
      <c r="A339" s="2"/>
      <c r="B339" s="107">
        <v>30216</v>
      </c>
      <c r="C339" s="239"/>
      <c r="D339" s="239" t="s">
        <v>38</v>
      </c>
      <c r="E339" s="239" t="s">
        <v>332</v>
      </c>
      <c r="F339" s="240" t="s">
        <v>346</v>
      </c>
      <c r="G339" s="114">
        <v>6818</v>
      </c>
      <c r="H339" s="114">
        <v>0</v>
      </c>
      <c r="I339" s="114">
        <v>11519</v>
      </c>
      <c r="J339" s="114">
        <v>6818</v>
      </c>
      <c r="K339" s="114">
        <v>6693</v>
      </c>
      <c r="L339" s="241">
        <f t="shared" si="80"/>
        <v>-1.8333822235259589E-2</v>
      </c>
      <c r="M339" s="114">
        <f t="shared" si="64"/>
        <v>0</v>
      </c>
      <c r="N339" s="242">
        <v>11819</v>
      </c>
      <c r="O339" s="100"/>
      <c r="P339" s="100"/>
      <c r="Q339" s="100">
        <f t="shared" si="65"/>
        <v>0</v>
      </c>
      <c r="R339" s="243" t="e">
        <f t="shared" si="76"/>
        <v>#DIV/0!</v>
      </c>
      <c r="S339" s="243"/>
      <c r="T339" s="243"/>
      <c r="U339" s="243"/>
      <c r="V339" s="243"/>
      <c r="W339" s="243"/>
      <c r="X339" s="248"/>
      <c r="Y339" s="111"/>
      <c r="Z339" s="112"/>
      <c r="AA339" s="105"/>
      <c r="AB339" s="105"/>
      <c r="AC339" s="105"/>
      <c r="AD339" s="113"/>
      <c r="AE339" s="113"/>
      <c r="AF339" s="113"/>
      <c r="AG339" s="105"/>
      <c r="AH339" s="105"/>
      <c r="AI339" s="105"/>
      <c r="AJ339" s="105"/>
      <c r="AK339" s="105"/>
      <c r="AL339" s="105"/>
      <c r="AM339" s="105"/>
      <c r="AN339" s="71"/>
      <c r="AO339" s="71"/>
      <c r="AP339" s="71"/>
      <c r="AQ339" s="71"/>
    </row>
    <row r="340" spans="1:43" ht="12.75" customHeight="1" outlineLevel="2" x14ac:dyDescent="0.25">
      <c r="A340" s="2"/>
      <c r="B340" s="107">
        <v>30215</v>
      </c>
      <c r="C340" s="239"/>
      <c r="D340" s="239" t="s">
        <v>38</v>
      </c>
      <c r="E340" s="239" t="s">
        <v>332</v>
      </c>
      <c r="F340" s="240" t="s">
        <v>345</v>
      </c>
      <c r="G340" s="114">
        <v>3778</v>
      </c>
      <c r="H340" s="114">
        <v>0</v>
      </c>
      <c r="I340" s="114">
        <v>4308</v>
      </c>
      <c r="J340" s="114">
        <v>8086</v>
      </c>
      <c r="K340" s="114">
        <v>7952</v>
      </c>
      <c r="L340" s="241">
        <f t="shared" si="80"/>
        <v>-1.6571852584714275E-2</v>
      </c>
      <c r="M340" s="114">
        <f t="shared" si="64"/>
        <v>4379.3915409349493</v>
      </c>
      <c r="N340" s="242">
        <v>0</v>
      </c>
      <c r="O340" s="100"/>
      <c r="P340" s="100"/>
      <c r="Q340" s="100">
        <f t="shared" si="65"/>
        <v>0</v>
      </c>
      <c r="R340" s="243" t="e">
        <f t="shared" si="76"/>
        <v>#DIV/0!</v>
      </c>
      <c r="S340" s="243"/>
      <c r="T340" s="243"/>
      <c r="U340" s="243"/>
      <c r="V340" s="243"/>
      <c r="W340" s="243"/>
      <c r="X340" s="248"/>
      <c r="Y340" s="111"/>
      <c r="Z340" s="112"/>
      <c r="AA340" s="105"/>
      <c r="AB340" s="105"/>
      <c r="AC340" s="105"/>
      <c r="AD340" s="113"/>
      <c r="AE340" s="113"/>
      <c r="AF340" s="113"/>
      <c r="AG340" s="105"/>
      <c r="AH340" s="105"/>
      <c r="AI340" s="105"/>
      <c r="AJ340" s="105"/>
      <c r="AK340" s="105"/>
      <c r="AL340" s="105"/>
      <c r="AM340" s="105"/>
      <c r="AN340" s="71"/>
      <c r="AO340" s="71"/>
      <c r="AP340" s="71"/>
      <c r="AQ340" s="71"/>
    </row>
    <row r="341" spans="1:43" ht="12.75" customHeight="1" outlineLevel="2" x14ac:dyDescent="0.25">
      <c r="A341" s="2"/>
      <c r="B341" s="107">
        <v>30214</v>
      </c>
      <c r="C341" s="239"/>
      <c r="D341" s="239" t="s">
        <v>38</v>
      </c>
      <c r="E341" s="239" t="s">
        <v>332</v>
      </c>
      <c r="F341" s="240" t="s">
        <v>344</v>
      </c>
      <c r="G341" s="114">
        <v>1610</v>
      </c>
      <c r="H341" s="114">
        <v>637</v>
      </c>
      <c r="I341" s="114">
        <v>0</v>
      </c>
      <c r="J341" s="114">
        <v>1610</v>
      </c>
      <c r="K341" s="114">
        <v>1587</v>
      </c>
      <c r="L341" s="241">
        <f t="shared" si="80"/>
        <v>-1.4285714285714235E-2</v>
      </c>
      <c r="M341" s="114">
        <f t="shared" si="64"/>
        <v>627.9</v>
      </c>
      <c r="N341" s="242">
        <v>0</v>
      </c>
      <c r="O341" s="100"/>
      <c r="P341" s="100"/>
      <c r="Q341" s="100">
        <f t="shared" si="65"/>
        <v>0</v>
      </c>
      <c r="R341" s="243" t="e">
        <f t="shared" si="76"/>
        <v>#DIV/0!</v>
      </c>
      <c r="S341" s="243"/>
      <c r="T341" s="243"/>
      <c r="U341" s="243"/>
      <c r="V341" s="243"/>
      <c r="W341" s="243"/>
      <c r="X341" s="248"/>
      <c r="Y341" s="111"/>
      <c r="Z341" s="112"/>
      <c r="AA341" s="105"/>
      <c r="AB341" s="105"/>
      <c r="AC341" s="105"/>
      <c r="AD341" s="113"/>
      <c r="AE341" s="113"/>
      <c r="AF341" s="113"/>
      <c r="AG341" s="105"/>
      <c r="AH341" s="105"/>
      <c r="AI341" s="105"/>
      <c r="AJ341" s="105"/>
      <c r="AK341" s="105"/>
      <c r="AL341" s="105"/>
      <c r="AM341" s="105"/>
      <c r="AN341" s="71"/>
      <c r="AO341" s="71"/>
      <c r="AP341" s="71"/>
      <c r="AQ341" s="71"/>
    </row>
    <row r="342" spans="1:43" ht="12.75" customHeight="1" outlineLevel="2" x14ac:dyDescent="0.25">
      <c r="A342" s="2"/>
      <c r="B342" s="107">
        <v>30213</v>
      </c>
      <c r="C342" s="239"/>
      <c r="D342" s="239" t="s">
        <v>38</v>
      </c>
      <c r="E342" s="239" t="s">
        <v>332</v>
      </c>
      <c r="F342" s="240" t="s">
        <v>134</v>
      </c>
      <c r="G342" s="114">
        <v>8281</v>
      </c>
      <c r="H342" s="114">
        <v>0</v>
      </c>
      <c r="I342" s="114">
        <v>11984</v>
      </c>
      <c r="J342" s="114">
        <v>8830</v>
      </c>
      <c r="K342" s="114">
        <v>8778</v>
      </c>
      <c r="L342" s="241">
        <f t="shared" si="80"/>
        <v>-5.8890147225367784E-3</v>
      </c>
      <c r="M342" s="114">
        <f t="shared" si="64"/>
        <v>0</v>
      </c>
      <c r="N342" s="242">
        <v>11494</v>
      </c>
      <c r="O342" s="100"/>
      <c r="P342" s="100"/>
      <c r="Q342" s="100">
        <f t="shared" si="65"/>
        <v>0</v>
      </c>
      <c r="R342" s="243" t="e">
        <f t="shared" si="76"/>
        <v>#DIV/0!</v>
      </c>
      <c r="S342" s="243"/>
      <c r="T342" s="243"/>
      <c r="U342" s="243"/>
      <c r="V342" s="243"/>
      <c r="W342" s="243"/>
      <c r="X342" s="248"/>
      <c r="Y342" s="111"/>
      <c r="Z342" s="112"/>
      <c r="AA342" s="105"/>
      <c r="AB342" s="105"/>
      <c r="AC342" s="105"/>
      <c r="AD342" s="113"/>
      <c r="AE342" s="113"/>
      <c r="AF342" s="113"/>
      <c r="AG342" s="105"/>
      <c r="AH342" s="105"/>
      <c r="AI342" s="105"/>
      <c r="AJ342" s="105"/>
      <c r="AK342" s="105"/>
      <c r="AL342" s="105"/>
      <c r="AM342" s="105"/>
      <c r="AN342" s="71"/>
      <c r="AO342" s="71"/>
      <c r="AP342" s="71"/>
      <c r="AQ342" s="71"/>
    </row>
    <row r="343" spans="1:43" ht="12.75" customHeight="1" outlineLevel="2" x14ac:dyDescent="0.25">
      <c r="A343" s="2"/>
      <c r="B343" s="107">
        <v>30212</v>
      </c>
      <c r="C343" s="239"/>
      <c r="D343" s="239" t="s">
        <v>38</v>
      </c>
      <c r="E343" s="239" t="s">
        <v>332</v>
      </c>
      <c r="F343" s="240" t="s">
        <v>343</v>
      </c>
      <c r="G343" s="114">
        <v>2890</v>
      </c>
      <c r="H343" s="114">
        <v>184</v>
      </c>
      <c r="I343" s="114">
        <v>0</v>
      </c>
      <c r="J343" s="114">
        <v>2890</v>
      </c>
      <c r="K343" s="114">
        <v>2860</v>
      </c>
      <c r="L343" s="241">
        <f t="shared" si="80"/>
        <v>-1.038062283737029E-2</v>
      </c>
      <c r="M343" s="114">
        <f t="shared" si="64"/>
        <v>182.08996539792386</v>
      </c>
      <c r="N343" s="242">
        <v>0</v>
      </c>
      <c r="O343" s="100"/>
      <c r="P343" s="100"/>
      <c r="Q343" s="100">
        <f t="shared" si="65"/>
        <v>0</v>
      </c>
      <c r="R343" s="243" t="e">
        <f t="shared" si="76"/>
        <v>#DIV/0!</v>
      </c>
      <c r="S343" s="243"/>
      <c r="T343" s="243"/>
      <c r="U343" s="243"/>
      <c r="V343" s="243"/>
      <c r="W343" s="243"/>
      <c r="X343" s="248"/>
      <c r="Y343" s="111"/>
      <c r="Z343" s="112"/>
      <c r="AA343" s="105"/>
      <c r="AB343" s="105"/>
      <c r="AC343" s="105"/>
      <c r="AD343" s="113"/>
      <c r="AE343" s="113"/>
      <c r="AF343" s="113"/>
      <c r="AG343" s="105"/>
      <c r="AH343" s="105"/>
      <c r="AI343" s="105"/>
      <c r="AJ343" s="105"/>
      <c r="AK343" s="105"/>
      <c r="AL343" s="105"/>
      <c r="AM343" s="105"/>
      <c r="AN343" s="71"/>
      <c r="AO343" s="71"/>
      <c r="AP343" s="71"/>
      <c r="AQ343" s="71"/>
    </row>
    <row r="344" spans="1:43" ht="12.75" customHeight="1" outlineLevel="2" x14ac:dyDescent="0.25">
      <c r="A344" s="2"/>
      <c r="B344" s="107">
        <v>30211</v>
      </c>
      <c r="C344" s="239"/>
      <c r="D344" s="239" t="s">
        <v>38</v>
      </c>
      <c r="E344" s="239" t="s">
        <v>332</v>
      </c>
      <c r="F344" s="240" t="s">
        <v>342</v>
      </c>
      <c r="G344" s="114">
        <v>861</v>
      </c>
      <c r="H344" s="114">
        <v>625</v>
      </c>
      <c r="I344" s="114">
        <v>0</v>
      </c>
      <c r="J344" s="114">
        <v>861</v>
      </c>
      <c r="K344" s="114">
        <v>850</v>
      </c>
      <c r="L344" s="241">
        <f t="shared" si="80"/>
        <v>-1.2775842044134733E-2</v>
      </c>
      <c r="M344" s="114">
        <f t="shared" si="64"/>
        <v>617.01509872241581</v>
      </c>
      <c r="N344" s="242">
        <v>0</v>
      </c>
      <c r="O344" s="100"/>
      <c r="P344" s="100"/>
      <c r="Q344" s="100">
        <f t="shared" si="65"/>
        <v>0</v>
      </c>
      <c r="R344" s="243" t="e">
        <f t="shared" si="76"/>
        <v>#DIV/0!</v>
      </c>
      <c r="S344" s="243"/>
      <c r="T344" s="243"/>
      <c r="U344" s="243"/>
      <c r="V344" s="243"/>
      <c r="W344" s="243"/>
      <c r="X344" s="248"/>
      <c r="Y344" s="111"/>
      <c r="Z344" s="112"/>
      <c r="AA344" s="105"/>
      <c r="AB344" s="105"/>
      <c r="AC344" s="105"/>
      <c r="AD344" s="113"/>
      <c r="AE344" s="113"/>
      <c r="AF344" s="113"/>
      <c r="AG344" s="105"/>
      <c r="AH344" s="105"/>
      <c r="AI344" s="105"/>
      <c r="AJ344" s="105"/>
      <c r="AK344" s="105"/>
      <c r="AL344" s="105"/>
      <c r="AM344" s="105"/>
      <c r="AN344" s="71"/>
      <c r="AO344" s="71"/>
      <c r="AP344" s="71"/>
      <c r="AQ344" s="71"/>
    </row>
    <row r="345" spans="1:43" ht="12.75" customHeight="1" outlineLevel="2" x14ac:dyDescent="0.25">
      <c r="A345" s="2"/>
      <c r="B345" s="107">
        <v>30210</v>
      </c>
      <c r="C345" s="239"/>
      <c r="D345" s="239" t="s">
        <v>38</v>
      </c>
      <c r="E345" s="239" t="s">
        <v>332</v>
      </c>
      <c r="F345" s="240" t="s">
        <v>341</v>
      </c>
      <c r="G345" s="114">
        <v>2167</v>
      </c>
      <c r="H345" s="114">
        <v>609</v>
      </c>
      <c r="I345" s="114">
        <v>0</v>
      </c>
      <c r="J345" s="114">
        <v>2167</v>
      </c>
      <c r="K345" s="114">
        <v>2137</v>
      </c>
      <c r="L345" s="241">
        <f t="shared" si="80"/>
        <v>-1.3844023996308241E-2</v>
      </c>
      <c r="M345" s="114">
        <f t="shared" si="64"/>
        <v>600.56898938624829</v>
      </c>
      <c r="N345" s="242">
        <v>0</v>
      </c>
      <c r="O345" s="100"/>
      <c r="P345" s="100"/>
      <c r="Q345" s="100">
        <f t="shared" si="65"/>
        <v>0</v>
      </c>
      <c r="R345" s="243" t="e">
        <f t="shared" si="76"/>
        <v>#DIV/0!</v>
      </c>
      <c r="S345" s="243"/>
      <c r="T345" s="243"/>
      <c r="U345" s="243"/>
      <c r="V345" s="243"/>
      <c r="W345" s="243"/>
      <c r="X345" s="248"/>
      <c r="Y345" s="111"/>
      <c r="Z345" s="112"/>
      <c r="AA345" s="105"/>
      <c r="AB345" s="105"/>
      <c r="AC345" s="105"/>
      <c r="AD345" s="113"/>
      <c r="AE345" s="113"/>
      <c r="AF345" s="113"/>
      <c r="AG345" s="105"/>
      <c r="AH345" s="105"/>
      <c r="AI345" s="105"/>
      <c r="AJ345" s="105"/>
      <c r="AK345" s="105"/>
      <c r="AL345" s="105"/>
      <c r="AM345" s="105"/>
      <c r="AN345" s="71"/>
      <c r="AO345" s="71"/>
      <c r="AP345" s="71"/>
      <c r="AQ345" s="71"/>
    </row>
    <row r="346" spans="1:43" ht="12.75" customHeight="1" outlineLevel="2" x14ac:dyDescent="0.25">
      <c r="A346" s="2"/>
      <c r="B346" s="107">
        <v>30209</v>
      </c>
      <c r="C346" s="239"/>
      <c r="D346" s="239" t="s">
        <v>38</v>
      </c>
      <c r="E346" s="239" t="s">
        <v>332</v>
      </c>
      <c r="F346" s="240" t="s">
        <v>340</v>
      </c>
      <c r="G346" s="114">
        <v>7609</v>
      </c>
      <c r="H346" s="114">
        <v>959</v>
      </c>
      <c r="I346" s="114">
        <v>0</v>
      </c>
      <c r="J346" s="114">
        <v>7609</v>
      </c>
      <c r="K346" s="114">
        <v>7393</v>
      </c>
      <c r="L346" s="241">
        <f t="shared" si="80"/>
        <v>-2.8387435931134131E-2</v>
      </c>
      <c r="M346" s="114">
        <f t="shared" si="64"/>
        <v>931.77644894204241</v>
      </c>
      <c r="N346" s="242">
        <v>0</v>
      </c>
      <c r="O346" s="100"/>
      <c r="P346" s="100"/>
      <c r="Q346" s="100">
        <f t="shared" si="65"/>
        <v>0</v>
      </c>
      <c r="R346" s="243" t="e">
        <f t="shared" si="76"/>
        <v>#DIV/0!</v>
      </c>
      <c r="S346" s="243"/>
      <c r="T346" s="243"/>
      <c r="U346" s="243"/>
      <c r="V346" s="243"/>
      <c r="W346" s="243"/>
      <c r="X346" s="248"/>
      <c r="Y346" s="111"/>
      <c r="Z346" s="112"/>
      <c r="AA346" s="105"/>
      <c r="AB346" s="105"/>
      <c r="AC346" s="105"/>
      <c r="AD346" s="113"/>
      <c r="AE346" s="113"/>
      <c r="AF346" s="113"/>
      <c r="AG346" s="105"/>
      <c r="AH346" s="105"/>
      <c r="AI346" s="105"/>
      <c r="AJ346" s="105"/>
      <c r="AK346" s="105"/>
      <c r="AL346" s="105"/>
      <c r="AM346" s="105"/>
      <c r="AN346" s="71"/>
      <c r="AO346" s="71"/>
      <c r="AP346" s="71"/>
      <c r="AQ346" s="71"/>
    </row>
    <row r="347" spans="1:43" ht="12.75" customHeight="1" outlineLevel="2" x14ac:dyDescent="0.25">
      <c r="A347" s="2"/>
      <c r="B347" s="107">
        <v>30208</v>
      </c>
      <c r="C347" s="239"/>
      <c r="D347" s="239" t="s">
        <v>38</v>
      </c>
      <c r="E347" s="239" t="s">
        <v>332</v>
      </c>
      <c r="F347" s="240" t="s">
        <v>339</v>
      </c>
      <c r="G347" s="114">
        <v>3274</v>
      </c>
      <c r="H347" s="114">
        <v>404</v>
      </c>
      <c r="I347" s="114">
        <v>0</v>
      </c>
      <c r="J347" s="114">
        <v>3274</v>
      </c>
      <c r="K347" s="114">
        <v>3105</v>
      </c>
      <c r="L347" s="241">
        <f t="shared" si="80"/>
        <v>-5.1618814905314614E-2</v>
      </c>
      <c r="M347" s="114">
        <f t="shared" si="64"/>
        <v>383.14599877825287</v>
      </c>
      <c r="N347" s="242">
        <v>0</v>
      </c>
      <c r="O347" s="100"/>
      <c r="P347" s="100"/>
      <c r="Q347" s="100">
        <f t="shared" si="65"/>
        <v>0</v>
      </c>
      <c r="R347" s="243" t="e">
        <f t="shared" si="76"/>
        <v>#DIV/0!</v>
      </c>
      <c r="S347" s="243"/>
      <c r="T347" s="243"/>
      <c r="U347" s="243"/>
      <c r="V347" s="243"/>
      <c r="W347" s="243"/>
      <c r="X347" s="248"/>
      <c r="Y347" s="111"/>
      <c r="Z347" s="112"/>
      <c r="AA347" s="105"/>
      <c r="AB347" s="105"/>
      <c r="AC347" s="105"/>
      <c r="AD347" s="113"/>
      <c r="AE347" s="113"/>
      <c r="AF347" s="113"/>
      <c r="AG347" s="105"/>
      <c r="AH347" s="105"/>
      <c r="AI347" s="105"/>
      <c r="AJ347" s="105"/>
      <c r="AK347" s="105"/>
      <c r="AL347" s="105"/>
      <c r="AM347" s="105"/>
      <c r="AN347" s="71"/>
      <c r="AO347" s="71"/>
      <c r="AP347" s="71"/>
      <c r="AQ347" s="71"/>
    </row>
    <row r="348" spans="1:43" ht="12.75" customHeight="1" outlineLevel="2" x14ac:dyDescent="0.25">
      <c r="A348" s="2"/>
      <c r="B348" s="107">
        <v>30207</v>
      </c>
      <c r="C348" s="239"/>
      <c r="D348" s="239" t="s">
        <v>38</v>
      </c>
      <c r="E348" s="239" t="s">
        <v>332</v>
      </c>
      <c r="F348" s="240" t="s">
        <v>338</v>
      </c>
      <c r="G348" s="114">
        <v>5879</v>
      </c>
      <c r="H348" s="114">
        <v>872</v>
      </c>
      <c r="I348" s="114">
        <v>0</v>
      </c>
      <c r="J348" s="114">
        <v>5879</v>
      </c>
      <c r="K348" s="114">
        <v>5666</v>
      </c>
      <c r="L348" s="241">
        <f t="shared" si="80"/>
        <v>-3.6230651471338637E-2</v>
      </c>
      <c r="M348" s="114">
        <f t="shared" si="64"/>
        <v>840.40687191699271</v>
      </c>
      <c r="N348" s="242">
        <v>0</v>
      </c>
      <c r="O348" s="100"/>
      <c r="P348" s="100"/>
      <c r="Q348" s="100">
        <f t="shared" si="65"/>
        <v>0</v>
      </c>
      <c r="R348" s="243" t="e">
        <f t="shared" si="76"/>
        <v>#DIV/0!</v>
      </c>
      <c r="S348" s="243"/>
      <c r="T348" s="243"/>
      <c r="U348" s="243"/>
      <c r="V348" s="243"/>
      <c r="W348" s="243"/>
      <c r="X348" s="248"/>
      <c r="Y348" s="111"/>
      <c r="Z348" s="112"/>
      <c r="AA348" s="105"/>
      <c r="AB348" s="105"/>
      <c r="AC348" s="105"/>
      <c r="AD348" s="113"/>
      <c r="AE348" s="113"/>
      <c r="AF348" s="113"/>
      <c r="AG348" s="105"/>
      <c r="AH348" s="105"/>
      <c r="AI348" s="105"/>
      <c r="AJ348" s="105"/>
      <c r="AK348" s="105"/>
      <c r="AL348" s="105"/>
      <c r="AM348" s="105"/>
      <c r="AN348" s="71"/>
      <c r="AO348" s="71"/>
      <c r="AP348" s="71"/>
      <c r="AQ348" s="71"/>
    </row>
    <row r="349" spans="1:43" ht="12.75" customHeight="1" outlineLevel="2" x14ac:dyDescent="0.25">
      <c r="A349" s="2"/>
      <c r="B349" s="107">
        <v>30206</v>
      </c>
      <c r="C349" s="239"/>
      <c r="D349" s="239" t="s">
        <v>38</v>
      </c>
      <c r="E349" s="239" t="s">
        <v>332</v>
      </c>
      <c r="F349" s="240" t="s">
        <v>337</v>
      </c>
      <c r="G349" s="114">
        <v>708</v>
      </c>
      <c r="H349" s="114">
        <v>441</v>
      </c>
      <c r="I349" s="114">
        <v>0</v>
      </c>
      <c r="J349" s="114">
        <v>708</v>
      </c>
      <c r="K349" s="114">
        <v>683</v>
      </c>
      <c r="L349" s="241">
        <f t="shared" si="80"/>
        <v>-3.5310734463276816E-2</v>
      </c>
      <c r="M349" s="114">
        <f t="shared" si="64"/>
        <v>425.42796610169495</v>
      </c>
      <c r="N349" s="242">
        <v>0</v>
      </c>
      <c r="O349" s="100"/>
      <c r="P349" s="100"/>
      <c r="Q349" s="100">
        <f t="shared" si="65"/>
        <v>0</v>
      </c>
      <c r="R349" s="243" t="e">
        <f t="shared" si="76"/>
        <v>#DIV/0!</v>
      </c>
      <c r="S349" s="243"/>
      <c r="T349" s="243"/>
      <c r="U349" s="243"/>
      <c r="V349" s="243"/>
      <c r="W349" s="243"/>
      <c r="X349" s="248"/>
      <c r="Y349" s="111"/>
      <c r="Z349" s="112"/>
      <c r="AA349" s="105"/>
      <c r="AB349" s="105"/>
      <c r="AC349" s="105"/>
      <c r="AD349" s="113"/>
      <c r="AE349" s="113"/>
      <c r="AF349" s="113"/>
      <c r="AG349" s="105"/>
      <c r="AH349" s="105"/>
      <c r="AI349" s="105"/>
      <c r="AJ349" s="105"/>
      <c r="AK349" s="105"/>
      <c r="AL349" s="105"/>
      <c r="AM349" s="105"/>
      <c r="AN349" s="71"/>
      <c r="AO349" s="71"/>
      <c r="AP349" s="71"/>
      <c r="AQ349" s="71"/>
    </row>
    <row r="350" spans="1:43" ht="12.75" customHeight="1" outlineLevel="2" x14ac:dyDescent="0.25">
      <c r="A350" s="2"/>
      <c r="B350" s="107">
        <v>30205</v>
      </c>
      <c r="C350" s="239"/>
      <c r="D350" s="239" t="s">
        <v>38</v>
      </c>
      <c r="E350" s="239" t="s">
        <v>332</v>
      </c>
      <c r="F350" s="240" t="s">
        <v>336</v>
      </c>
      <c r="G350" s="114">
        <v>3753</v>
      </c>
      <c r="H350" s="114">
        <v>433</v>
      </c>
      <c r="I350" s="114">
        <v>0</v>
      </c>
      <c r="J350" s="114">
        <v>3753</v>
      </c>
      <c r="K350" s="114">
        <v>3692</v>
      </c>
      <c r="L350" s="241">
        <f t="shared" si="80"/>
        <v>-1.6253663735678159E-2</v>
      </c>
      <c r="M350" s="114">
        <f t="shared" si="64"/>
        <v>425.96216360245137</v>
      </c>
      <c r="N350" s="242">
        <v>0</v>
      </c>
      <c r="O350" s="100"/>
      <c r="P350" s="100"/>
      <c r="Q350" s="100">
        <f t="shared" si="65"/>
        <v>0</v>
      </c>
      <c r="R350" s="243" t="e">
        <f t="shared" si="76"/>
        <v>#DIV/0!</v>
      </c>
      <c r="S350" s="243"/>
      <c r="T350" s="243"/>
      <c r="U350" s="243"/>
      <c r="V350" s="243"/>
      <c r="W350" s="243"/>
      <c r="X350" s="248"/>
      <c r="Y350" s="111"/>
      <c r="Z350" s="112"/>
      <c r="AA350" s="105"/>
      <c r="AB350" s="105"/>
      <c r="AC350" s="105"/>
      <c r="AD350" s="113"/>
      <c r="AE350" s="113"/>
      <c r="AF350" s="113"/>
      <c r="AG350" s="105"/>
      <c r="AH350" s="105"/>
      <c r="AI350" s="105"/>
      <c r="AJ350" s="105"/>
      <c r="AK350" s="105"/>
      <c r="AL350" s="105"/>
      <c r="AM350" s="105"/>
      <c r="AN350" s="71"/>
      <c r="AO350" s="71"/>
      <c r="AP350" s="71"/>
      <c r="AQ350" s="71"/>
    </row>
    <row r="351" spans="1:43" ht="12.75" customHeight="1" outlineLevel="2" x14ac:dyDescent="0.25">
      <c r="A351" s="2"/>
      <c r="B351" s="107">
        <v>30204</v>
      </c>
      <c r="C351" s="239"/>
      <c r="D351" s="239" t="s">
        <v>38</v>
      </c>
      <c r="E351" s="239" t="s">
        <v>332</v>
      </c>
      <c r="F351" s="240" t="s">
        <v>335</v>
      </c>
      <c r="G351" s="114">
        <v>2216</v>
      </c>
      <c r="H351" s="114">
        <v>0</v>
      </c>
      <c r="I351" s="114">
        <v>2494</v>
      </c>
      <c r="J351" s="114">
        <v>4710</v>
      </c>
      <c r="K351" s="114">
        <v>4479</v>
      </c>
      <c r="L351" s="241">
        <f t="shared" si="80"/>
        <v>-4.9044585987261136E-2</v>
      </c>
      <c r="M351" s="114">
        <f t="shared" si="64"/>
        <v>2616.3171974522297</v>
      </c>
      <c r="N351" s="242">
        <v>0</v>
      </c>
      <c r="O351" s="100"/>
      <c r="P351" s="100"/>
      <c r="Q351" s="100">
        <f t="shared" si="65"/>
        <v>0</v>
      </c>
      <c r="R351" s="243" t="e">
        <f t="shared" si="76"/>
        <v>#DIV/0!</v>
      </c>
      <c r="S351" s="243"/>
      <c r="T351" s="243"/>
      <c r="U351" s="243"/>
      <c r="V351" s="243"/>
      <c r="W351" s="243"/>
      <c r="X351" s="248"/>
      <c r="Y351" s="111"/>
      <c r="Z351" s="112"/>
      <c r="AA351" s="105"/>
      <c r="AB351" s="105"/>
      <c r="AC351" s="105"/>
      <c r="AD351" s="113"/>
      <c r="AE351" s="113"/>
      <c r="AF351" s="113"/>
      <c r="AG351" s="105"/>
      <c r="AH351" s="105"/>
      <c r="AI351" s="105"/>
      <c r="AJ351" s="105"/>
      <c r="AK351" s="105"/>
      <c r="AL351" s="105"/>
      <c r="AM351" s="105"/>
      <c r="AN351" s="71"/>
      <c r="AO351" s="71"/>
      <c r="AP351" s="71"/>
      <c r="AQ351" s="71"/>
    </row>
    <row r="352" spans="1:43" ht="12.75" customHeight="1" outlineLevel="2" x14ac:dyDescent="0.25">
      <c r="A352" s="2"/>
      <c r="B352" s="107">
        <v>30203</v>
      </c>
      <c r="C352" s="239"/>
      <c r="D352" s="239" t="s">
        <v>38</v>
      </c>
      <c r="E352" s="239" t="s">
        <v>332</v>
      </c>
      <c r="F352" s="240" t="s">
        <v>334</v>
      </c>
      <c r="G352" s="114">
        <v>1180</v>
      </c>
      <c r="H352" s="114">
        <v>528</v>
      </c>
      <c r="I352" s="114">
        <v>0</v>
      </c>
      <c r="J352" s="114">
        <v>1180</v>
      </c>
      <c r="K352" s="114">
        <v>1164</v>
      </c>
      <c r="L352" s="241">
        <f t="shared" si="80"/>
        <v>-1.3559322033898313E-2</v>
      </c>
      <c r="M352" s="114">
        <f t="shared" si="64"/>
        <v>520.84067796610168</v>
      </c>
      <c r="N352" s="242">
        <v>0</v>
      </c>
      <c r="O352" s="100"/>
      <c r="P352" s="100"/>
      <c r="Q352" s="100">
        <f t="shared" si="65"/>
        <v>0</v>
      </c>
      <c r="R352" s="243" t="e">
        <f t="shared" si="76"/>
        <v>#DIV/0!</v>
      </c>
      <c r="S352" s="243"/>
      <c r="T352" s="243"/>
      <c r="U352" s="243"/>
      <c r="V352" s="243"/>
      <c r="W352" s="243"/>
      <c r="X352" s="248"/>
      <c r="Y352" s="111"/>
      <c r="Z352" s="112"/>
      <c r="AA352" s="105"/>
      <c r="AB352" s="105"/>
      <c r="AC352" s="105"/>
      <c r="AD352" s="113"/>
      <c r="AE352" s="113"/>
      <c r="AF352" s="113"/>
      <c r="AG352" s="105"/>
      <c r="AH352" s="105"/>
      <c r="AI352" s="105"/>
      <c r="AJ352" s="105"/>
      <c r="AK352" s="105"/>
      <c r="AL352" s="105"/>
      <c r="AM352" s="105"/>
      <c r="AN352" s="71"/>
      <c r="AO352" s="71"/>
      <c r="AP352" s="71"/>
      <c r="AQ352" s="71"/>
    </row>
    <row r="353" spans="1:43" ht="12.75" customHeight="1" outlineLevel="2" x14ac:dyDescent="0.25">
      <c r="A353" s="2"/>
      <c r="B353" s="107">
        <v>30202</v>
      </c>
      <c r="C353" s="239"/>
      <c r="D353" s="239" t="s">
        <v>38</v>
      </c>
      <c r="E353" s="239" t="s">
        <v>332</v>
      </c>
      <c r="F353" s="240" t="s">
        <v>333</v>
      </c>
      <c r="G353" s="114">
        <v>5407</v>
      </c>
      <c r="H353" s="114">
        <v>478</v>
      </c>
      <c r="I353" s="114">
        <v>0</v>
      </c>
      <c r="J353" s="114">
        <v>5407</v>
      </c>
      <c r="K353" s="114">
        <v>5305</v>
      </c>
      <c r="L353" s="241">
        <f t="shared" si="80"/>
        <v>-1.8864434991677448E-2</v>
      </c>
      <c r="M353" s="114">
        <f t="shared" si="64"/>
        <v>468.98280007397818</v>
      </c>
      <c r="N353" s="242">
        <v>0</v>
      </c>
      <c r="O353" s="100"/>
      <c r="P353" s="100"/>
      <c r="Q353" s="100">
        <f t="shared" si="65"/>
        <v>0</v>
      </c>
      <c r="R353" s="243" t="e">
        <f t="shared" si="76"/>
        <v>#DIV/0!</v>
      </c>
      <c r="S353" s="243"/>
      <c r="T353" s="243"/>
      <c r="U353" s="243"/>
      <c r="V353" s="243"/>
      <c r="W353" s="243"/>
      <c r="X353" s="248"/>
      <c r="Y353" s="111"/>
      <c r="Z353" s="112"/>
      <c r="AA353" s="105"/>
      <c r="AB353" s="105"/>
      <c r="AC353" s="105"/>
      <c r="AD353" s="113"/>
      <c r="AE353" s="113"/>
      <c r="AF353" s="113"/>
      <c r="AG353" s="105"/>
      <c r="AH353" s="105"/>
      <c r="AI353" s="105"/>
      <c r="AJ353" s="105"/>
      <c r="AK353" s="105"/>
      <c r="AL353" s="105"/>
      <c r="AM353" s="105"/>
      <c r="AN353" s="71"/>
      <c r="AO353" s="71"/>
      <c r="AP353" s="71"/>
      <c r="AQ353" s="71"/>
    </row>
    <row r="354" spans="1:43" ht="12.75" customHeight="1" outlineLevel="2" x14ac:dyDescent="0.25">
      <c r="A354" s="2"/>
      <c r="B354" s="107">
        <v>30201</v>
      </c>
      <c r="C354" s="239"/>
      <c r="D354" s="239" t="s">
        <v>38</v>
      </c>
      <c r="E354" s="239" t="s">
        <v>332</v>
      </c>
      <c r="F354" s="240" t="s">
        <v>332</v>
      </c>
      <c r="G354" s="114">
        <v>7292</v>
      </c>
      <c r="H354" s="114">
        <v>0</v>
      </c>
      <c r="I354" s="114">
        <v>32923</v>
      </c>
      <c r="J354" s="114">
        <v>7292</v>
      </c>
      <c r="K354" s="114">
        <v>7307</v>
      </c>
      <c r="L354" s="241">
        <f t="shared" si="80"/>
        <v>2.0570488206252957E-3</v>
      </c>
      <c r="M354" s="114">
        <f t="shared" si="64"/>
        <v>0</v>
      </c>
      <c r="N354" s="242">
        <v>33635</v>
      </c>
      <c r="O354" s="100"/>
      <c r="P354" s="100"/>
      <c r="Q354" s="100">
        <f t="shared" si="65"/>
        <v>0</v>
      </c>
      <c r="R354" s="243" t="e">
        <f t="shared" si="76"/>
        <v>#DIV/0!</v>
      </c>
      <c r="S354" s="243"/>
      <c r="T354" s="243"/>
      <c r="U354" s="243"/>
      <c r="V354" s="243"/>
      <c r="W354" s="243"/>
      <c r="X354" s="248"/>
      <c r="Y354" s="111"/>
      <c r="Z354" s="112"/>
      <c r="AA354" s="105"/>
      <c r="AB354" s="105"/>
      <c r="AC354" s="105"/>
      <c r="AD354" s="113"/>
      <c r="AE354" s="113"/>
      <c r="AF354" s="113"/>
      <c r="AG354" s="105"/>
      <c r="AH354" s="105"/>
      <c r="AI354" s="105"/>
      <c r="AJ354" s="105"/>
      <c r="AK354" s="105"/>
      <c r="AL354" s="105"/>
      <c r="AM354" s="105"/>
      <c r="AN354" s="71"/>
      <c r="AO354" s="71"/>
      <c r="AP354" s="71"/>
      <c r="AQ354" s="71"/>
    </row>
    <row r="355" spans="1:43" ht="12.75" customHeight="1" outlineLevel="2" x14ac:dyDescent="0.25">
      <c r="A355" s="2"/>
      <c r="B355" s="107" t="s">
        <v>2051</v>
      </c>
      <c r="C355" s="239"/>
      <c r="D355" s="239" t="s">
        <v>38</v>
      </c>
      <c r="E355" s="239" t="s">
        <v>332</v>
      </c>
      <c r="F355" s="240" t="s">
        <v>2052</v>
      </c>
      <c r="G355" s="114"/>
      <c r="H355" s="114"/>
      <c r="I355" s="114"/>
      <c r="J355" s="114"/>
      <c r="K355" s="114"/>
      <c r="L355" s="241"/>
      <c r="M355" s="114">
        <f t="shared" si="64"/>
        <v>0</v>
      </c>
      <c r="N355" s="242"/>
      <c r="O355" s="100"/>
      <c r="P355" s="100"/>
      <c r="Q355" s="100">
        <f t="shared" si="65"/>
        <v>0</v>
      </c>
      <c r="R355" s="243" t="e">
        <f t="shared" si="76"/>
        <v>#DIV/0!</v>
      </c>
      <c r="S355" s="243"/>
      <c r="T355" s="243"/>
      <c r="U355" s="243"/>
      <c r="V355" s="243"/>
      <c r="W355" s="243"/>
      <c r="X355" s="248"/>
      <c r="Y355" s="111"/>
      <c r="Z355" s="112"/>
      <c r="AA355" s="105"/>
      <c r="AB355" s="105"/>
      <c r="AC355" s="105"/>
      <c r="AD355" s="113"/>
      <c r="AE355" s="113"/>
      <c r="AF355" s="113"/>
      <c r="AG355" s="105"/>
      <c r="AH355" s="105"/>
      <c r="AI355" s="105"/>
      <c r="AJ355" s="105"/>
      <c r="AK355" s="105"/>
      <c r="AL355" s="105"/>
      <c r="AM355" s="105"/>
      <c r="AN355" s="71"/>
      <c r="AO355" s="71"/>
      <c r="AP355" s="71"/>
      <c r="AQ355" s="71"/>
    </row>
    <row r="356" spans="1:43" ht="12.75" customHeight="1" outlineLevel="1" x14ac:dyDescent="0.25">
      <c r="A356" s="229"/>
      <c r="B356" s="244">
        <v>30300</v>
      </c>
      <c r="C356" s="245"/>
      <c r="D356" s="245" t="s">
        <v>38</v>
      </c>
      <c r="E356" s="245" t="s">
        <v>351</v>
      </c>
      <c r="F356" s="246"/>
      <c r="G356" s="114"/>
      <c r="H356" s="114"/>
      <c r="I356" s="114"/>
      <c r="J356" s="114"/>
      <c r="K356" s="114"/>
      <c r="L356" s="241"/>
      <c r="M356" s="114">
        <f t="shared" si="64"/>
        <v>0</v>
      </c>
      <c r="N356" s="110"/>
      <c r="O356" s="110">
        <f t="shared" ref="O356:P356" si="81">SUM(O357:O364)</f>
        <v>0</v>
      </c>
      <c r="P356" s="110">
        <f t="shared" si="81"/>
        <v>0</v>
      </c>
      <c r="Q356" s="100">
        <f t="shared" si="65"/>
        <v>0</v>
      </c>
      <c r="R356" s="243" t="e">
        <f t="shared" si="76"/>
        <v>#DIV/0!</v>
      </c>
      <c r="S356" s="250"/>
      <c r="T356" s="250"/>
      <c r="U356" s="250"/>
      <c r="V356" s="250"/>
      <c r="W356" s="250"/>
      <c r="X356" s="247"/>
      <c r="Y356" s="111"/>
      <c r="Z356" s="112"/>
      <c r="AA356" s="105"/>
      <c r="AB356" s="105"/>
      <c r="AC356" s="105"/>
      <c r="AD356" s="113"/>
      <c r="AE356" s="113"/>
      <c r="AF356" s="113"/>
      <c r="AG356" s="105"/>
      <c r="AH356" s="105"/>
      <c r="AI356" s="105"/>
      <c r="AJ356" s="105"/>
      <c r="AK356" s="105"/>
      <c r="AL356" s="105"/>
      <c r="AM356" s="105"/>
      <c r="AN356" s="45"/>
      <c r="AO356" s="45"/>
      <c r="AP356" s="45"/>
      <c r="AQ356" s="45"/>
    </row>
    <row r="357" spans="1:43" ht="12.75" customHeight="1" outlineLevel="2" x14ac:dyDescent="0.25">
      <c r="A357" s="2"/>
      <c r="B357" s="107">
        <v>30307</v>
      </c>
      <c r="C357" s="239"/>
      <c r="D357" s="239" t="s">
        <v>38</v>
      </c>
      <c r="E357" s="239" t="s">
        <v>351</v>
      </c>
      <c r="F357" s="240" t="s">
        <v>357</v>
      </c>
      <c r="G357" s="114">
        <v>1025</v>
      </c>
      <c r="H357" s="114">
        <v>603</v>
      </c>
      <c r="I357" s="114">
        <v>0</v>
      </c>
      <c r="J357" s="114">
        <v>1025</v>
      </c>
      <c r="K357" s="114">
        <v>982</v>
      </c>
      <c r="L357" s="241">
        <f t="shared" ref="L357:L363" si="82">((K357/J357)^(1/($K$12-$J$12))-1)</f>
        <v>-4.1951219512195159E-2</v>
      </c>
      <c r="M357" s="114">
        <f t="shared" si="64"/>
        <v>577.70341463414627</v>
      </c>
      <c r="N357" s="242">
        <v>0</v>
      </c>
      <c r="O357" s="100"/>
      <c r="P357" s="100"/>
      <c r="Q357" s="100">
        <f t="shared" si="65"/>
        <v>0</v>
      </c>
      <c r="R357" s="243" t="e">
        <f t="shared" si="76"/>
        <v>#DIV/0!</v>
      </c>
      <c r="S357" s="243"/>
      <c r="T357" s="243"/>
      <c r="U357" s="243"/>
      <c r="V357" s="243"/>
      <c r="W357" s="243"/>
      <c r="X357" s="248"/>
      <c r="Y357" s="111"/>
      <c r="Z357" s="112"/>
      <c r="AA357" s="105"/>
      <c r="AB357" s="105"/>
      <c r="AC357" s="105"/>
      <c r="AD357" s="113"/>
      <c r="AE357" s="113"/>
      <c r="AF357" s="113"/>
      <c r="AG357" s="105"/>
      <c r="AH357" s="105"/>
      <c r="AI357" s="105"/>
      <c r="AJ357" s="105"/>
      <c r="AK357" s="105"/>
      <c r="AL357" s="105"/>
      <c r="AM357" s="105"/>
      <c r="AN357" s="71"/>
      <c r="AO357" s="71"/>
      <c r="AP357" s="71"/>
      <c r="AQ357" s="71"/>
    </row>
    <row r="358" spans="1:43" ht="12.75" customHeight="1" outlineLevel="2" x14ac:dyDescent="0.25">
      <c r="A358" s="2"/>
      <c r="B358" s="107">
        <v>30306</v>
      </c>
      <c r="C358" s="239"/>
      <c r="D358" s="239" t="s">
        <v>38</v>
      </c>
      <c r="E358" s="239" t="s">
        <v>351</v>
      </c>
      <c r="F358" s="240" t="s">
        <v>356</v>
      </c>
      <c r="G358" s="114">
        <v>924</v>
      </c>
      <c r="H358" s="114">
        <v>688</v>
      </c>
      <c r="I358" s="114">
        <v>0</v>
      </c>
      <c r="J358" s="114">
        <v>924</v>
      </c>
      <c r="K358" s="114">
        <v>899</v>
      </c>
      <c r="L358" s="241">
        <f t="shared" si="82"/>
        <v>-2.7056277056277112E-2</v>
      </c>
      <c r="M358" s="114">
        <f t="shared" si="64"/>
        <v>669.38528138528136</v>
      </c>
      <c r="N358" s="242">
        <v>0</v>
      </c>
      <c r="O358" s="100"/>
      <c r="P358" s="100"/>
      <c r="Q358" s="100">
        <f t="shared" si="65"/>
        <v>0</v>
      </c>
      <c r="R358" s="243" t="e">
        <f t="shared" si="76"/>
        <v>#DIV/0!</v>
      </c>
      <c r="S358" s="243"/>
      <c r="T358" s="243"/>
      <c r="U358" s="243"/>
      <c r="V358" s="243"/>
      <c r="W358" s="243"/>
      <c r="X358" s="248"/>
      <c r="Y358" s="111"/>
      <c r="Z358" s="112"/>
      <c r="AA358" s="105"/>
      <c r="AB358" s="105"/>
      <c r="AC358" s="105"/>
      <c r="AD358" s="113"/>
      <c r="AE358" s="113"/>
      <c r="AF358" s="113"/>
      <c r="AG358" s="105"/>
      <c r="AH358" s="105"/>
      <c r="AI358" s="105"/>
      <c r="AJ358" s="105"/>
      <c r="AK358" s="105"/>
      <c r="AL358" s="105"/>
      <c r="AM358" s="105"/>
      <c r="AN358" s="71"/>
      <c r="AO358" s="71"/>
      <c r="AP358" s="71"/>
      <c r="AQ358" s="71"/>
    </row>
    <row r="359" spans="1:43" ht="12.75" customHeight="1" outlineLevel="2" x14ac:dyDescent="0.25">
      <c r="A359" s="2"/>
      <c r="B359" s="107">
        <v>30305</v>
      </c>
      <c r="C359" s="239"/>
      <c r="D359" s="239" t="s">
        <v>38</v>
      </c>
      <c r="E359" s="239" t="s">
        <v>351</v>
      </c>
      <c r="F359" s="240" t="s">
        <v>355</v>
      </c>
      <c r="G359" s="114">
        <v>2086</v>
      </c>
      <c r="H359" s="114">
        <v>1488</v>
      </c>
      <c r="I359" s="114">
        <v>0</v>
      </c>
      <c r="J359" s="114">
        <v>2086</v>
      </c>
      <c r="K359" s="114">
        <v>2054</v>
      </c>
      <c r="L359" s="241">
        <f t="shared" si="82"/>
        <v>-1.5340364333652934E-2</v>
      </c>
      <c r="M359" s="114">
        <f t="shared" si="64"/>
        <v>1465.1735378715243</v>
      </c>
      <c r="N359" s="242">
        <v>0</v>
      </c>
      <c r="O359" s="100"/>
      <c r="P359" s="100"/>
      <c r="Q359" s="100">
        <f t="shared" si="65"/>
        <v>0</v>
      </c>
      <c r="R359" s="243" t="e">
        <f t="shared" si="76"/>
        <v>#DIV/0!</v>
      </c>
      <c r="S359" s="243"/>
      <c r="T359" s="243"/>
      <c r="U359" s="243"/>
      <c r="V359" s="243"/>
      <c r="W359" s="243"/>
      <c r="X359" s="248"/>
      <c r="Y359" s="111"/>
      <c r="Z359" s="112"/>
      <c r="AA359" s="105"/>
      <c r="AB359" s="105"/>
      <c r="AC359" s="105"/>
      <c r="AD359" s="113"/>
      <c r="AE359" s="113"/>
      <c r="AF359" s="113"/>
      <c r="AG359" s="105"/>
      <c r="AH359" s="105"/>
      <c r="AI359" s="105"/>
      <c r="AJ359" s="105"/>
      <c r="AK359" s="105"/>
      <c r="AL359" s="105"/>
      <c r="AM359" s="105"/>
      <c r="AN359" s="71"/>
      <c r="AO359" s="71"/>
      <c r="AP359" s="71"/>
      <c r="AQ359" s="71"/>
    </row>
    <row r="360" spans="1:43" ht="12.75" customHeight="1" outlineLevel="2" x14ac:dyDescent="0.25">
      <c r="A360" s="2"/>
      <c r="B360" s="107">
        <v>30304</v>
      </c>
      <c r="C360" s="239"/>
      <c r="D360" s="239" t="s">
        <v>38</v>
      </c>
      <c r="E360" s="239" t="s">
        <v>351</v>
      </c>
      <c r="F360" s="240" t="s">
        <v>354</v>
      </c>
      <c r="G360" s="114">
        <v>1660</v>
      </c>
      <c r="H360" s="114">
        <v>614</v>
      </c>
      <c r="I360" s="114">
        <v>0</v>
      </c>
      <c r="J360" s="114">
        <v>1660</v>
      </c>
      <c r="K360" s="114">
        <v>1629</v>
      </c>
      <c r="L360" s="241">
        <f t="shared" si="82"/>
        <v>-1.8674698795180689E-2</v>
      </c>
      <c r="M360" s="114">
        <f t="shared" si="64"/>
        <v>602.53373493975903</v>
      </c>
      <c r="N360" s="242">
        <v>0</v>
      </c>
      <c r="O360" s="100"/>
      <c r="P360" s="100"/>
      <c r="Q360" s="100">
        <f t="shared" si="65"/>
        <v>0</v>
      </c>
      <c r="R360" s="243" t="e">
        <f t="shared" si="76"/>
        <v>#DIV/0!</v>
      </c>
      <c r="S360" s="243"/>
      <c r="T360" s="243"/>
      <c r="U360" s="243"/>
      <c r="V360" s="243"/>
      <c r="W360" s="243"/>
      <c r="X360" s="248"/>
      <c r="Y360" s="111"/>
      <c r="Z360" s="112"/>
      <c r="AA360" s="105"/>
      <c r="AB360" s="105"/>
      <c r="AC360" s="105"/>
      <c r="AD360" s="113"/>
      <c r="AE360" s="113"/>
      <c r="AF360" s="113"/>
      <c r="AG360" s="105"/>
      <c r="AH360" s="105"/>
      <c r="AI360" s="105"/>
      <c r="AJ360" s="105"/>
      <c r="AK360" s="105"/>
      <c r="AL360" s="105"/>
      <c r="AM360" s="105"/>
      <c r="AN360" s="71"/>
      <c r="AO360" s="71"/>
      <c r="AP360" s="71"/>
      <c r="AQ360" s="71"/>
    </row>
    <row r="361" spans="1:43" ht="12.75" customHeight="1" outlineLevel="2" x14ac:dyDescent="0.25">
      <c r="A361" s="2"/>
      <c r="B361" s="107">
        <v>30303</v>
      </c>
      <c r="C361" s="239"/>
      <c r="D361" s="239" t="s">
        <v>38</v>
      </c>
      <c r="E361" s="239" t="s">
        <v>351</v>
      </c>
      <c r="F361" s="240" t="s">
        <v>353</v>
      </c>
      <c r="G361" s="114">
        <v>1354</v>
      </c>
      <c r="H361" s="114">
        <v>1077</v>
      </c>
      <c r="I361" s="114">
        <v>0</v>
      </c>
      <c r="J361" s="114">
        <v>1354</v>
      </c>
      <c r="K361" s="114">
        <v>1346</v>
      </c>
      <c r="L361" s="241">
        <f t="shared" si="82"/>
        <v>-5.9084194977843119E-3</v>
      </c>
      <c r="M361" s="114">
        <f t="shared" si="64"/>
        <v>1070.6366322008862</v>
      </c>
      <c r="N361" s="242">
        <v>0</v>
      </c>
      <c r="O361" s="100"/>
      <c r="P361" s="100"/>
      <c r="Q361" s="100">
        <f t="shared" si="65"/>
        <v>0</v>
      </c>
      <c r="R361" s="243" t="e">
        <f t="shared" si="76"/>
        <v>#DIV/0!</v>
      </c>
      <c r="S361" s="243"/>
      <c r="T361" s="243"/>
      <c r="U361" s="243"/>
      <c r="V361" s="243"/>
      <c r="W361" s="243"/>
      <c r="X361" s="248"/>
      <c r="Y361" s="111"/>
      <c r="Z361" s="112"/>
      <c r="AA361" s="105"/>
      <c r="AB361" s="105"/>
      <c r="AC361" s="105"/>
      <c r="AD361" s="113"/>
      <c r="AE361" s="113"/>
      <c r="AF361" s="113"/>
      <c r="AG361" s="105"/>
      <c r="AH361" s="105"/>
      <c r="AI361" s="105"/>
      <c r="AJ361" s="105"/>
      <c r="AK361" s="105"/>
      <c r="AL361" s="105"/>
      <c r="AM361" s="105"/>
      <c r="AN361" s="71"/>
      <c r="AO361" s="71"/>
      <c r="AP361" s="71"/>
      <c r="AQ361" s="71"/>
    </row>
    <row r="362" spans="1:43" ht="12.75" customHeight="1" outlineLevel="2" x14ac:dyDescent="0.25">
      <c r="A362" s="2"/>
      <c r="B362" s="107">
        <v>30302</v>
      </c>
      <c r="C362" s="239"/>
      <c r="D362" s="239" t="s">
        <v>38</v>
      </c>
      <c r="E362" s="239" t="s">
        <v>351</v>
      </c>
      <c r="F362" s="240" t="s">
        <v>352</v>
      </c>
      <c r="G362" s="114">
        <v>545</v>
      </c>
      <c r="H362" s="114">
        <v>437</v>
      </c>
      <c r="I362" s="114">
        <v>0</v>
      </c>
      <c r="J362" s="114">
        <v>545</v>
      </c>
      <c r="K362" s="114">
        <v>548</v>
      </c>
      <c r="L362" s="241">
        <f t="shared" si="82"/>
        <v>5.5045871559633586E-3</v>
      </c>
      <c r="M362" s="114">
        <f t="shared" si="64"/>
        <v>439.40550458715597</v>
      </c>
      <c r="N362" s="242">
        <v>0</v>
      </c>
      <c r="O362" s="100"/>
      <c r="P362" s="100"/>
      <c r="Q362" s="100">
        <f t="shared" si="65"/>
        <v>0</v>
      </c>
      <c r="R362" s="243" t="e">
        <f t="shared" si="76"/>
        <v>#DIV/0!</v>
      </c>
      <c r="S362" s="243"/>
      <c r="T362" s="243"/>
      <c r="U362" s="243"/>
      <c r="V362" s="243"/>
      <c r="W362" s="243"/>
      <c r="X362" s="248"/>
      <c r="Y362" s="111"/>
      <c r="Z362" s="112"/>
      <c r="AA362" s="105"/>
      <c r="AB362" s="105"/>
      <c r="AC362" s="105"/>
      <c r="AD362" s="113"/>
      <c r="AE362" s="113"/>
      <c r="AF362" s="113"/>
      <c r="AG362" s="105"/>
      <c r="AH362" s="105"/>
      <c r="AI362" s="105"/>
      <c r="AJ362" s="105"/>
      <c r="AK362" s="105"/>
      <c r="AL362" s="105"/>
      <c r="AM362" s="105"/>
      <c r="AN362" s="71"/>
      <c r="AO362" s="71"/>
      <c r="AP362" s="71"/>
      <c r="AQ362" s="71"/>
    </row>
    <row r="363" spans="1:43" ht="12.75" customHeight="1" outlineLevel="2" x14ac:dyDescent="0.25">
      <c r="A363" s="2"/>
      <c r="B363" s="107">
        <v>30301</v>
      </c>
      <c r="C363" s="239"/>
      <c r="D363" s="239" t="s">
        <v>38</v>
      </c>
      <c r="E363" s="239" t="s">
        <v>351</v>
      </c>
      <c r="F363" s="240" t="s">
        <v>351</v>
      </c>
      <c r="G363" s="114">
        <v>2601</v>
      </c>
      <c r="H363" s="114">
        <v>1886</v>
      </c>
      <c r="I363" s="114">
        <v>0</v>
      </c>
      <c r="J363" s="114">
        <v>2601</v>
      </c>
      <c r="K363" s="114">
        <v>2550</v>
      </c>
      <c r="L363" s="241">
        <f t="shared" si="82"/>
        <v>-1.9607843137254943E-2</v>
      </c>
      <c r="M363" s="114">
        <f t="shared" si="64"/>
        <v>1849.0196078431372</v>
      </c>
      <c r="N363" s="242">
        <v>0</v>
      </c>
      <c r="O363" s="100"/>
      <c r="P363" s="100"/>
      <c r="Q363" s="100">
        <f t="shared" si="65"/>
        <v>0</v>
      </c>
      <c r="R363" s="243" t="e">
        <f t="shared" si="76"/>
        <v>#DIV/0!</v>
      </c>
      <c r="S363" s="243"/>
      <c r="T363" s="243"/>
      <c r="U363" s="243"/>
      <c r="V363" s="243"/>
      <c r="W363" s="243"/>
      <c r="X363" s="248"/>
      <c r="Y363" s="111"/>
      <c r="Z363" s="112"/>
      <c r="AA363" s="105"/>
      <c r="AB363" s="105"/>
      <c r="AC363" s="105"/>
      <c r="AD363" s="113"/>
      <c r="AE363" s="113"/>
      <c r="AF363" s="113"/>
      <c r="AG363" s="105"/>
      <c r="AH363" s="105"/>
      <c r="AI363" s="105"/>
      <c r="AJ363" s="105"/>
      <c r="AK363" s="105"/>
      <c r="AL363" s="105"/>
      <c r="AM363" s="105"/>
      <c r="AN363" s="71"/>
      <c r="AO363" s="71"/>
      <c r="AP363" s="71"/>
      <c r="AQ363" s="71"/>
    </row>
    <row r="364" spans="1:43" ht="12.75" customHeight="1" outlineLevel="2" x14ac:dyDescent="0.25">
      <c r="A364" s="2"/>
      <c r="B364" s="107" t="s">
        <v>2053</v>
      </c>
      <c r="C364" s="239"/>
      <c r="D364" s="239" t="s">
        <v>38</v>
      </c>
      <c r="E364" s="239" t="s">
        <v>351</v>
      </c>
      <c r="F364" s="240" t="s">
        <v>2054</v>
      </c>
      <c r="G364" s="114"/>
      <c r="H364" s="114"/>
      <c r="I364" s="114"/>
      <c r="J364" s="114"/>
      <c r="K364" s="114"/>
      <c r="L364" s="241"/>
      <c r="M364" s="114">
        <f t="shared" si="64"/>
        <v>0</v>
      </c>
      <c r="N364" s="242"/>
      <c r="O364" s="100"/>
      <c r="P364" s="100"/>
      <c r="Q364" s="100">
        <f t="shared" si="65"/>
        <v>0</v>
      </c>
      <c r="R364" s="243" t="e">
        <f t="shared" si="76"/>
        <v>#DIV/0!</v>
      </c>
      <c r="S364" s="243"/>
      <c r="T364" s="243"/>
      <c r="U364" s="243"/>
      <c r="V364" s="243"/>
      <c r="W364" s="243"/>
      <c r="X364" s="248"/>
      <c r="Y364" s="111"/>
      <c r="Z364" s="112"/>
      <c r="AA364" s="105"/>
      <c r="AB364" s="105"/>
      <c r="AC364" s="105"/>
      <c r="AD364" s="113"/>
      <c r="AE364" s="113"/>
      <c r="AF364" s="113"/>
      <c r="AG364" s="105"/>
      <c r="AH364" s="105"/>
      <c r="AI364" s="105"/>
      <c r="AJ364" s="105"/>
      <c r="AK364" s="105"/>
      <c r="AL364" s="105"/>
      <c r="AM364" s="105"/>
      <c r="AN364" s="71"/>
      <c r="AO364" s="71"/>
      <c r="AP364" s="71"/>
      <c r="AQ364" s="71"/>
    </row>
    <row r="365" spans="1:43" ht="12.75" customHeight="1" outlineLevel="1" x14ac:dyDescent="0.25">
      <c r="A365" s="229"/>
      <c r="B365" s="244">
        <v>30400</v>
      </c>
      <c r="C365" s="245"/>
      <c r="D365" s="245" t="s">
        <v>38</v>
      </c>
      <c r="E365" s="245" t="s">
        <v>358</v>
      </c>
      <c r="F365" s="246"/>
      <c r="G365" s="114"/>
      <c r="H365" s="114"/>
      <c r="I365" s="114"/>
      <c r="J365" s="114"/>
      <c r="K365" s="114"/>
      <c r="L365" s="241"/>
      <c r="M365" s="114">
        <f t="shared" si="64"/>
        <v>0</v>
      </c>
      <c r="N365" s="242"/>
      <c r="O365" s="110">
        <f t="shared" ref="O365:P365" si="83">SUM(O366:O383)</f>
        <v>0</v>
      </c>
      <c r="P365" s="110">
        <f t="shared" si="83"/>
        <v>0</v>
      </c>
      <c r="Q365" s="100">
        <f t="shared" si="65"/>
        <v>0</v>
      </c>
      <c r="R365" s="243" t="e">
        <f t="shared" si="76"/>
        <v>#DIV/0!</v>
      </c>
      <c r="S365" s="250"/>
      <c r="T365" s="250"/>
      <c r="U365" s="250"/>
      <c r="V365" s="250"/>
      <c r="W365" s="250"/>
      <c r="X365" s="247"/>
      <c r="Y365" s="111"/>
      <c r="Z365" s="112"/>
      <c r="AA365" s="105"/>
      <c r="AB365" s="105"/>
      <c r="AC365" s="105"/>
      <c r="AD365" s="113"/>
      <c r="AE365" s="113"/>
      <c r="AF365" s="113"/>
      <c r="AG365" s="105"/>
      <c r="AH365" s="105"/>
      <c r="AI365" s="105"/>
      <c r="AJ365" s="105"/>
      <c r="AK365" s="105"/>
      <c r="AL365" s="105"/>
      <c r="AM365" s="105"/>
      <c r="AN365" s="45"/>
      <c r="AO365" s="45"/>
      <c r="AP365" s="45"/>
      <c r="AQ365" s="45"/>
    </row>
    <row r="366" spans="1:43" ht="12.75" customHeight="1" outlineLevel="2" x14ac:dyDescent="0.25">
      <c r="A366" s="2"/>
      <c r="B366" s="107">
        <v>30417</v>
      </c>
      <c r="C366" s="239"/>
      <c r="D366" s="239" t="s">
        <v>38</v>
      </c>
      <c r="E366" s="239" t="s">
        <v>358</v>
      </c>
      <c r="F366" s="240" t="s">
        <v>374</v>
      </c>
      <c r="G366" s="114">
        <v>930</v>
      </c>
      <c r="H366" s="114">
        <v>527</v>
      </c>
      <c r="I366" s="114">
        <v>0</v>
      </c>
      <c r="J366" s="114">
        <v>930</v>
      </c>
      <c r="K366" s="114">
        <v>905</v>
      </c>
      <c r="L366" s="241">
        <f t="shared" ref="L366:L382" si="84">((K366/J366)^(1/($K$12-$J$12))-1)</f>
        <v>-2.6881720430107503E-2</v>
      </c>
      <c r="M366" s="114">
        <f t="shared" si="64"/>
        <v>512.83333333333337</v>
      </c>
      <c r="N366" s="242">
        <v>0</v>
      </c>
      <c r="O366" s="100"/>
      <c r="P366" s="100"/>
      <c r="Q366" s="100">
        <f t="shared" si="65"/>
        <v>0</v>
      </c>
      <c r="R366" s="243" t="e">
        <f t="shared" si="76"/>
        <v>#DIV/0!</v>
      </c>
      <c r="S366" s="243"/>
      <c r="T366" s="243"/>
      <c r="U366" s="243"/>
      <c r="V366" s="243"/>
      <c r="W366" s="243"/>
      <c r="X366" s="248"/>
      <c r="Y366" s="111"/>
      <c r="Z366" s="112"/>
      <c r="AA366" s="105"/>
      <c r="AB366" s="105"/>
      <c r="AC366" s="105"/>
      <c r="AD366" s="113"/>
      <c r="AE366" s="113"/>
      <c r="AF366" s="113"/>
      <c r="AG366" s="105"/>
      <c r="AH366" s="105"/>
      <c r="AI366" s="105"/>
      <c r="AJ366" s="105"/>
      <c r="AK366" s="105"/>
      <c r="AL366" s="105"/>
      <c r="AM366" s="105"/>
      <c r="AN366" s="71"/>
      <c r="AO366" s="71"/>
      <c r="AP366" s="71"/>
      <c r="AQ366" s="71"/>
    </row>
    <row r="367" spans="1:43" ht="12.75" customHeight="1" outlineLevel="2" x14ac:dyDescent="0.25">
      <c r="A367" s="2"/>
      <c r="B367" s="107">
        <v>30416</v>
      </c>
      <c r="C367" s="239"/>
      <c r="D367" s="239" t="s">
        <v>38</v>
      </c>
      <c r="E367" s="239" t="s">
        <v>358</v>
      </c>
      <c r="F367" s="240" t="s">
        <v>373</v>
      </c>
      <c r="G367" s="114">
        <v>1278</v>
      </c>
      <c r="H367" s="114">
        <v>431</v>
      </c>
      <c r="I367" s="114">
        <v>0</v>
      </c>
      <c r="J367" s="114">
        <v>1278</v>
      </c>
      <c r="K367" s="114">
        <v>1237</v>
      </c>
      <c r="L367" s="241">
        <f t="shared" si="84"/>
        <v>-3.2081377151799706E-2</v>
      </c>
      <c r="M367" s="114">
        <f t="shared" si="64"/>
        <v>417.17292644757435</v>
      </c>
      <c r="N367" s="242">
        <v>0</v>
      </c>
      <c r="O367" s="100"/>
      <c r="P367" s="100"/>
      <c r="Q367" s="100">
        <f t="shared" si="65"/>
        <v>0</v>
      </c>
      <c r="R367" s="243" t="e">
        <f t="shared" si="76"/>
        <v>#DIV/0!</v>
      </c>
      <c r="S367" s="243"/>
      <c r="T367" s="243"/>
      <c r="U367" s="243"/>
      <c r="V367" s="243"/>
      <c r="W367" s="243"/>
      <c r="X367" s="248"/>
      <c r="Y367" s="111"/>
      <c r="Z367" s="112"/>
      <c r="AA367" s="105"/>
      <c r="AB367" s="105"/>
      <c r="AC367" s="105"/>
      <c r="AD367" s="113"/>
      <c r="AE367" s="113"/>
      <c r="AF367" s="113"/>
      <c r="AG367" s="105"/>
      <c r="AH367" s="105"/>
      <c r="AI367" s="105"/>
      <c r="AJ367" s="105"/>
      <c r="AK367" s="105"/>
      <c r="AL367" s="105"/>
      <c r="AM367" s="105"/>
      <c r="AN367" s="71"/>
      <c r="AO367" s="71"/>
      <c r="AP367" s="71"/>
      <c r="AQ367" s="71"/>
    </row>
    <row r="368" spans="1:43" ht="12.75" customHeight="1" outlineLevel="2" x14ac:dyDescent="0.25">
      <c r="A368" s="2"/>
      <c r="B368" s="107">
        <v>30415</v>
      </c>
      <c r="C368" s="239"/>
      <c r="D368" s="239" t="s">
        <v>38</v>
      </c>
      <c r="E368" s="239" t="s">
        <v>358</v>
      </c>
      <c r="F368" s="240" t="s">
        <v>372</v>
      </c>
      <c r="G368" s="114">
        <v>2260</v>
      </c>
      <c r="H368" s="114">
        <v>725</v>
      </c>
      <c r="I368" s="114">
        <v>0</v>
      </c>
      <c r="J368" s="114">
        <v>2260</v>
      </c>
      <c r="K368" s="114">
        <v>2181</v>
      </c>
      <c r="L368" s="241">
        <f t="shared" si="84"/>
        <v>-3.4955752212389335E-2</v>
      </c>
      <c r="M368" s="114">
        <f t="shared" si="64"/>
        <v>699.65707964601768</v>
      </c>
      <c r="N368" s="242">
        <v>0</v>
      </c>
      <c r="O368" s="100"/>
      <c r="P368" s="100"/>
      <c r="Q368" s="100">
        <f t="shared" si="65"/>
        <v>0</v>
      </c>
      <c r="R368" s="243" t="e">
        <f t="shared" si="76"/>
        <v>#DIV/0!</v>
      </c>
      <c r="S368" s="243"/>
      <c r="T368" s="243"/>
      <c r="U368" s="243"/>
      <c r="V368" s="243"/>
      <c r="W368" s="243"/>
      <c r="X368" s="248"/>
      <c r="Y368" s="111"/>
      <c r="Z368" s="112"/>
      <c r="AA368" s="105"/>
      <c r="AB368" s="105"/>
      <c r="AC368" s="105"/>
      <c r="AD368" s="113"/>
      <c r="AE368" s="113"/>
      <c r="AF368" s="113"/>
      <c r="AG368" s="105"/>
      <c r="AH368" s="105"/>
      <c r="AI368" s="105"/>
      <c r="AJ368" s="105"/>
      <c r="AK368" s="105"/>
      <c r="AL368" s="105"/>
      <c r="AM368" s="105"/>
      <c r="AN368" s="71"/>
      <c r="AO368" s="71"/>
      <c r="AP368" s="71"/>
      <c r="AQ368" s="71"/>
    </row>
    <row r="369" spans="1:43" ht="12.75" customHeight="1" outlineLevel="2" x14ac:dyDescent="0.25">
      <c r="A369" s="2"/>
      <c r="B369" s="107">
        <v>30414</v>
      </c>
      <c r="C369" s="239"/>
      <c r="D369" s="239" t="s">
        <v>38</v>
      </c>
      <c r="E369" s="239" t="s">
        <v>358</v>
      </c>
      <c r="F369" s="240" t="s">
        <v>371</v>
      </c>
      <c r="G369" s="114">
        <v>1795</v>
      </c>
      <c r="H369" s="114">
        <v>195</v>
      </c>
      <c r="I369" s="114">
        <v>0</v>
      </c>
      <c r="J369" s="114">
        <v>1795</v>
      </c>
      <c r="K369" s="114">
        <v>1761</v>
      </c>
      <c r="L369" s="241">
        <f t="shared" si="84"/>
        <v>-1.8941504178273005E-2</v>
      </c>
      <c r="M369" s="114">
        <f t="shared" si="64"/>
        <v>191.30640668523677</v>
      </c>
      <c r="N369" s="242">
        <v>0</v>
      </c>
      <c r="O369" s="100"/>
      <c r="P369" s="100"/>
      <c r="Q369" s="100">
        <f t="shared" si="65"/>
        <v>0</v>
      </c>
      <c r="R369" s="243" t="e">
        <f t="shared" si="76"/>
        <v>#DIV/0!</v>
      </c>
      <c r="S369" s="243"/>
      <c r="T369" s="243"/>
      <c r="U369" s="243"/>
      <c r="V369" s="243"/>
      <c r="W369" s="243"/>
      <c r="X369" s="248"/>
      <c r="Y369" s="111"/>
      <c r="Z369" s="112"/>
      <c r="AA369" s="105"/>
      <c r="AB369" s="105"/>
      <c r="AC369" s="105"/>
      <c r="AD369" s="113"/>
      <c r="AE369" s="113"/>
      <c r="AF369" s="113"/>
      <c r="AG369" s="105"/>
      <c r="AH369" s="105"/>
      <c r="AI369" s="105"/>
      <c r="AJ369" s="105"/>
      <c r="AK369" s="105"/>
      <c r="AL369" s="105"/>
      <c r="AM369" s="105"/>
      <c r="AN369" s="71"/>
      <c r="AO369" s="71"/>
      <c r="AP369" s="71"/>
      <c r="AQ369" s="71"/>
    </row>
    <row r="370" spans="1:43" ht="12.75" customHeight="1" outlineLevel="2" x14ac:dyDescent="0.25">
      <c r="A370" s="2"/>
      <c r="B370" s="107">
        <v>30413</v>
      </c>
      <c r="C370" s="239"/>
      <c r="D370" s="239" t="s">
        <v>38</v>
      </c>
      <c r="E370" s="239" t="s">
        <v>358</v>
      </c>
      <c r="F370" s="240" t="s">
        <v>370</v>
      </c>
      <c r="G370" s="114">
        <v>706</v>
      </c>
      <c r="H370" s="114">
        <v>163</v>
      </c>
      <c r="I370" s="114">
        <v>0</v>
      </c>
      <c r="J370" s="114">
        <v>706</v>
      </c>
      <c r="K370" s="114">
        <v>700</v>
      </c>
      <c r="L370" s="241">
        <f t="shared" si="84"/>
        <v>-8.4985835694051381E-3</v>
      </c>
      <c r="M370" s="114">
        <f t="shared" si="64"/>
        <v>161.61473087818698</v>
      </c>
      <c r="N370" s="242">
        <v>0</v>
      </c>
      <c r="O370" s="100"/>
      <c r="P370" s="100"/>
      <c r="Q370" s="100">
        <f t="shared" si="65"/>
        <v>0</v>
      </c>
      <c r="R370" s="243" t="e">
        <f t="shared" si="76"/>
        <v>#DIV/0!</v>
      </c>
      <c r="S370" s="243"/>
      <c r="T370" s="243"/>
      <c r="U370" s="243"/>
      <c r="V370" s="243"/>
      <c r="W370" s="243"/>
      <c r="X370" s="248"/>
      <c r="Y370" s="111"/>
      <c r="Z370" s="112"/>
      <c r="AA370" s="105"/>
      <c r="AB370" s="105"/>
      <c r="AC370" s="105"/>
      <c r="AD370" s="113"/>
      <c r="AE370" s="113"/>
      <c r="AF370" s="113"/>
      <c r="AG370" s="105"/>
      <c r="AH370" s="105"/>
      <c r="AI370" s="105"/>
      <c r="AJ370" s="105"/>
      <c r="AK370" s="105"/>
      <c r="AL370" s="105"/>
      <c r="AM370" s="105"/>
      <c r="AN370" s="71"/>
      <c r="AO370" s="71"/>
      <c r="AP370" s="71"/>
      <c r="AQ370" s="71"/>
    </row>
    <row r="371" spans="1:43" ht="12.75" customHeight="1" outlineLevel="2" x14ac:dyDescent="0.25">
      <c r="A371" s="2"/>
      <c r="B371" s="107">
        <v>30412</v>
      </c>
      <c r="C371" s="239"/>
      <c r="D371" s="239" t="s">
        <v>38</v>
      </c>
      <c r="E371" s="239" t="s">
        <v>358</v>
      </c>
      <c r="F371" s="240" t="s">
        <v>369</v>
      </c>
      <c r="G371" s="114">
        <v>1072</v>
      </c>
      <c r="H371" s="114">
        <v>504</v>
      </c>
      <c r="I371" s="114">
        <v>0</v>
      </c>
      <c r="J371" s="114">
        <v>1072</v>
      </c>
      <c r="K371" s="114">
        <v>1049</v>
      </c>
      <c r="L371" s="241">
        <f t="shared" si="84"/>
        <v>-2.1455223880597063E-2</v>
      </c>
      <c r="M371" s="114">
        <f t="shared" si="64"/>
        <v>493.18656716417905</v>
      </c>
      <c r="N371" s="242">
        <v>0</v>
      </c>
      <c r="O371" s="100"/>
      <c r="P371" s="100"/>
      <c r="Q371" s="100">
        <f t="shared" si="65"/>
        <v>0</v>
      </c>
      <c r="R371" s="243" t="e">
        <f t="shared" si="76"/>
        <v>#DIV/0!</v>
      </c>
      <c r="S371" s="243"/>
      <c r="T371" s="243"/>
      <c r="U371" s="243"/>
      <c r="V371" s="243"/>
      <c r="W371" s="243"/>
      <c r="X371" s="248"/>
      <c r="Y371" s="111"/>
      <c r="Z371" s="112"/>
      <c r="AA371" s="105"/>
      <c r="AB371" s="105"/>
      <c r="AC371" s="105"/>
      <c r="AD371" s="113"/>
      <c r="AE371" s="113"/>
      <c r="AF371" s="113"/>
      <c r="AG371" s="105"/>
      <c r="AH371" s="105"/>
      <c r="AI371" s="105"/>
      <c r="AJ371" s="105"/>
      <c r="AK371" s="105"/>
      <c r="AL371" s="105"/>
      <c r="AM371" s="105"/>
      <c r="AN371" s="71"/>
      <c r="AO371" s="71"/>
      <c r="AP371" s="71"/>
      <c r="AQ371" s="71"/>
    </row>
    <row r="372" spans="1:43" ht="12.75" customHeight="1" outlineLevel="2" x14ac:dyDescent="0.25">
      <c r="A372" s="2"/>
      <c r="B372" s="107">
        <v>30411</v>
      </c>
      <c r="C372" s="239"/>
      <c r="D372" s="239" t="s">
        <v>38</v>
      </c>
      <c r="E372" s="239" t="s">
        <v>358</v>
      </c>
      <c r="F372" s="240" t="s">
        <v>368</v>
      </c>
      <c r="G372" s="114">
        <v>699</v>
      </c>
      <c r="H372" s="114">
        <v>562</v>
      </c>
      <c r="I372" s="114">
        <v>0</v>
      </c>
      <c r="J372" s="114">
        <v>699</v>
      </c>
      <c r="K372" s="114">
        <v>678</v>
      </c>
      <c r="L372" s="241">
        <f t="shared" si="84"/>
        <v>-3.0042918454935674E-2</v>
      </c>
      <c r="M372" s="114">
        <f t="shared" si="64"/>
        <v>545.11587982832611</v>
      </c>
      <c r="N372" s="242">
        <v>0</v>
      </c>
      <c r="O372" s="100"/>
      <c r="P372" s="100"/>
      <c r="Q372" s="100">
        <f t="shared" si="65"/>
        <v>0</v>
      </c>
      <c r="R372" s="243" t="e">
        <f t="shared" si="76"/>
        <v>#DIV/0!</v>
      </c>
      <c r="S372" s="243"/>
      <c r="T372" s="243"/>
      <c r="U372" s="243"/>
      <c r="V372" s="243"/>
      <c r="W372" s="243"/>
      <c r="X372" s="248"/>
      <c r="Y372" s="111"/>
      <c r="Z372" s="112"/>
      <c r="AA372" s="105"/>
      <c r="AB372" s="105"/>
      <c r="AC372" s="105"/>
      <c r="AD372" s="113"/>
      <c r="AE372" s="113"/>
      <c r="AF372" s="113"/>
      <c r="AG372" s="105"/>
      <c r="AH372" s="105"/>
      <c r="AI372" s="105"/>
      <c r="AJ372" s="105"/>
      <c r="AK372" s="105"/>
      <c r="AL372" s="105"/>
      <c r="AM372" s="105"/>
      <c r="AN372" s="71"/>
      <c r="AO372" s="71"/>
      <c r="AP372" s="71"/>
      <c r="AQ372" s="71"/>
    </row>
    <row r="373" spans="1:43" ht="12.75" customHeight="1" outlineLevel="2" x14ac:dyDescent="0.25">
      <c r="A373" s="2"/>
      <c r="B373" s="107">
        <v>30410</v>
      </c>
      <c r="C373" s="239"/>
      <c r="D373" s="239" t="s">
        <v>38</v>
      </c>
      <c r="E373" s="239" t="s">
        <v>358</v>
      </c>
      <c r="F373" s="240" t="s">
        <v>367</v>
      </c>
      <c r="G373" s="114">
        <v>1003</v>
      </c>
      <c r="H373" s="114">
        <v>279</v>
      </c>
      <c r="I373" s="114">
        <v>0</v>
      </c>
      <c r="J373" s="114">
        <v>1003</v>
      </c>
      <c r="K373" s="114">
        <v>988</v>
      </c>
      <c r="L373" s="241">
        <f t="shared" si="84"/>
        <v>-1.4955134596211339E-2</v>
      </c>
      <c r="M373" s="114">
        <f t="shared" si="64"/>
        <v>274.82751744765704</v>
      </c>
      <c r="N373" s="242">
        <v>0</v>
      </c>
      <c r="O373" s="100"/>
      <c r="P373" s="100"/>
      <c r="Q373" s="100">
        <f t="shared" si="65"/>
        <v>0</v>
      </c>
      <c r="R373" s="243" t="e">
        <f t="shared" si="76"/>
        <v>#DIV/0!</v>
      </c>
      <c r="S373" s="243"/>
      <c r="T373" s="243"/>
      <c r="U373" s="243"/>
      <c r="V373" s="243"/>
      <c r="W373" s="243"/>
      <c r="X373" s="248"/>
      <c r="Y373" s="111"/>
      <c r="Z373" s="112"/>
      <c r="AA373" s="105"/>
      <c r="AB373" s="105"/>
      <c r="AC373" s="105"/>
      <c r="AD373" s="113"/>
      <c r="AE373" s="113"/>
      <c r="AF373" s="113"/>
      <c r="AG373" s="105"/>
      <c r="AH373" s="105"/>
      <c r="AI373" s="105"/>
      <c r="AJ373" s="105"/>
      <c r="AK373" s="105"/>
      <c r="AL373" s="105"/>
      <c r="AM373" s="105"/>
      <c r="AN373" s="71"/>
      <c r="AO373" s="71"/>
      <c r="AP373" s="71"/>
      <c r="AQ373" s="71"/>
    </row>
    <row r="374" spans="1:43" ht="12.75" customHeight="1" outlineLevel="2" x14ac:dyDescent="0.25">
      <c r="A374" s="2"/>
      <c r="B374" s="107">
        <v>30409</v>
      </c>
      <c r="C374" s="239"/>
      <c r="D374" s="239" t="s">
        <v>38</v>
      </c>
      <c r="E374" s="239" t="s">
        <v>358</v>
      </c>
      <c r="F374" s="240" t="s">
        <v>366</v>
      </c>
      <c r="G374" s="114">
        <v>1508</v>
      </c>
      <c r="H374" s="114">
        <v>56</v>
      </c>
      <c r="I374" s="114">
        <v>0</v>
      </c>
      <c r="J374" s="114">
        <v>1508</v>
      </c>
      <c r="K374" s="114">
        <v>1452</v>
      </c>
      <c r="L374" s="241">
        <f t="shared" si="84"/>
        <v>-3.7135278514588865E-2</v>
      </c>
      <c r="M374" s="114">
        <f t="shared" si="64"/>
        <v>53.92042440318302</v>
      </c>
      <c r="N374" s="242">
        <v>0</v>
      </c>
      <c r="O374" s="100"/>
      <c r="P374" s="100"/>
      <c r="Q374" s="100">
        <f t="shared" si="65"/>
        <v>0</v>
      </c>
      <c r="R374" s="243" t="e">
        <f t="shared" si="76"/>
        <v>#DIV/0!</v>
      </c>
      <c r="S374" s="243"/>
      <c r="T374" s="243"/>
      <c r="U374" s="243"/>
      <c r="V374" s="243"/>
      <c r="W374" s="243"/>
      <c r="X374" s="248"/>
      <c r="Y374" s="111"/>
      <c r="Z374" s="112"/>
      <c r="AA374" s="105"/>
      <c r="AB374" s="105"/>
      <c r="AC374" s="105"/>
      <c r="AD374" s="113"/>
      <c r="AE374" s="113"/>
      <c r="AF374" s="113"/>
      <c r="AG374" s="105"/>
      <c r="AH374" s="105"/>
      <c r="AI374" s="105"/>
      <c r="AJ374" s="105"/>
      <c r="AK374" s="105"/>
      <c r="AL374" s="105"/>
      <c r="AM374" s="105"/>
      <c r="AN374" s="71"/>
      <c r="AO374" s="71"/>
      <c r="AP374" s="71"/>
      <c r="AQ374" s="71"/>
    </row>
    <row r="375" spans="1:43" ht="12.75" customHeight="1" outlineLevel="2" x14ac:dyDescent="0.25">
      <c r="A375" s="2"/>
      <c r="B375" s="107">
        <v>30408</v>
      </c>
      <c r="C375" s="239"/>
      <c r="D375" s="239" t="s">
        <v>38</v>
      </c>
      <c r="E375" s="239" t="s">
        <v>358</v>
      </c>
      <c r="F375" s="240" t="s">
        <v>365</v>
      </c>
      <c r="G375" s="114">
        <v>719</v>
      </c>
      <c r="H375" s="114">
        <v>216</v>
      </c>
      <c r="I375" s="114">
        <v>0</v>
      </c>
      <c r="J375" s="114">
        <v>719</v>
      </c>
      <c r="K375" s="114">
        <v>687</v>
      </c>
      <c r="L375" s="241">
        <f t="shared" si="84"/>
        <v>-4.4506258692628697E-2</v>
      </c>
      <c r="M375" s="114">
        <f t="shared" si="64"/>
        <v>206.38664812239219</v>
      </c>
      <c r="N375" s="242">
        <v>0</v>
      </c>
      <c r="O375" s="100"/>
      <c r="P375" s="100"/>
      <c r="Q375" s="100">
        <f t="shared" si="65"/>
        <v>0</v>
      </c>
      <c r="R375" s="243" t="e">
        <f t="shared" si="76"/>
        <v>#DIV/0!</v>
      </c>
      <c r="S375" s="243"/>
      <c r="T375" s="243"/>
      <c r="U375" s="243"/>
      <c r="V375" s="243"/>
      <c r="W375" s="243"/>
      <c r="X375" s="248"/>
      <c r="Y375" s="111"/>
      <c r="Z375" s="112"/>
      <c r="AA375" s="105"/>
      <c r="AB375" s="105"/>
      <c r="AC375" s="105"/>
      <c r="AD375" s="113"/>
      <c r="AE375" s="113"/>
      <c r="AF375" s="113"/>
      <c r="AG375" s="105"/>
      <c r="AH375" s="105"/>
      <c r="AI375" s="105"/>
      <c r="AJ375" s="105"/>
      <c r="AK375" s="105"/>
      <c r="AL375" s="105"/>
      <c r="AM375" s="105"/>
      <c r="AN375" s="71"/>
      <c r="AO375" s="71"/>
      <c r="AP375" s="71"/>
      <c r="AQ375" s="71"/>
    </row>
    <row r="376" spans="1:43" ht="12.75" customHeight="1" outlineLevel="2" x14ac:dyDescent="0.25">
      <c r="A376" s="2"/>
      <c r="B376" s="107">
        <v>30407</v>
      </c>
      <c r="C376" s="239"/>
      <c r="D376" s="239" t="s">
        <v>38</v>
      </c>
      <c r="E376" s="239" t="s">
        <v>358</v>
      </c>
      <c r="F376" s="240" t="s">
        <v>1846</v>
      </c>
      <c r="G376" s="114">
        <v>462</v>
      </c>
      <c r="H376" s="114">
        <v>161</v>
      </c>
      <c r="I376" s="114">
        <v>0</v>
      </c>
      <c r="J376" s="114">
        <v>462</v>
      </c>
      <c r="K376" s="114">
        <v>445</v>
      </c>
      <c r="L376" s="241">
        <f t="shared" si="84"/>
        <v>-3.6796536796536827E-2</v>
      </c>
      <c r="M376" s="114">
        <f t="shared" si="64"/>
        <v>155.07575757575756</v>
      </c>
      <c r="N376" s="242">
        <v>0</v>
      </c>
      <c r="O376" s="100"/>
      <c r="P376" s="100"/>
      <c r="Q376" s="100">
        <f t="shared" si="65"/>
        <v>0</v>
      </c>
      <c r="R376" s="243" t="e">
        <f t="shared" si="76"/>
        <v>#DIV/0!</v>
      </c>
      <c r="S376" s="243"/>
      <c r="T376" s="243"/>
      <c r="U376" s="243"/>
      <c r="V376" s="243"/>
      <c r="W376" s="243"/>
      <c r="X376" s="248"/>
      <c r="Y376" s="111"/>
      <c r="Z376" s="112"/>
      <c r="AA376" s="105"/>
      <c r="AB376" s="105"/>
      <c r="AC376" s="105"/>
      <c r="AD376" s="113"/>
      <c r="AE376" s="113"/>
      <c r="AF376" s="113"/>
      <c r="AG376" s="105"/>
      <c r="AH376" s="105"/>
      <c r="AI376" s="105"/>
      <c r="AJ376" s="105"/>
      <c r="AK376" s="105"/>
      <c r="AL376" s="105"/>
      <c r="AM376" s="105"/>
      <c r="AN376" s="71"/>
      <c r="AO376" s="71"/>
      <c r="AP376" s="71"/>
      <c r="AQ376" s="71"/>
    </row>
    <row r="377" spans="1:43" ht="12.75" customHeight="1" outlineLevel="2" x14ac:dyDescent="0.25">
      <c r="A377" s="2"/>
      <c r="B377" s="107">
        <v>30406</v>
      </c>
      <c r="C377" s="239"/>
      <c r="D377" s="239" t="s">
        <v>38</v>
      </c>
      <c r="E377" s="239" t="s">
        <v>358</v>
      </c>
      <c r="F377" s="240" t="s">
        <v>363</v>
      </c>
      <c r="G377" s="114">
        <v>2194</v>
      </c>
      <c r="H377" s="114">
        <v>455</v>
      </c>
      <c r="I377" s="114">
        <v>0</v>
      </c>
      <c r="J377" s="114">
        <v>2194</v>
      </c>
      <c r="K377" s="114">
        <v>2100</v>
      </c>
      <c r="L377" s="241">
        <f t="shared" si="84"/>
        <v>-4.2844120328167756E-2</v>
      </c>
      <c r="M377" s="114">
        <f t="shared" si="64"/>
        <v>435.50592525068367</v>
      </c>
      <c r="N377" s="242">
        <v>0</v>
      </c>
      <c r="O377" s="100"/>
      <c r="P377" s="100"/>
      <c r="Q377" s="100">
        <f t="shared" si="65"/>
        <v>0</v>
      </c>
      <c r="R377" s="243" t="e">
        <f t="shared" si="76"/>
        <v>#DIV/0!</v>
      </c>
      <c r="S377" s="243"/>
      <c r="T377" s="243"/>
      <c r="U377" s="243"/>
      <c r="V377" s="243"/>
      <c r="W377" s="243"/>
      <c r="X377" s="248"/>
      <c r="Y377" s="111"/>
      <c r="Z377" s="112"/>
      <c r="AA377" s="105"/>
      <c r="AB377" s="105"/>
      <c r="AC377" s="105"/>
      <c r="AD377" s="113"/>
      <c r="AE377" s="113"/>
      <c r="AF377" s="113"/>
      <c r="AG377" s="105"/>
      <c r="AH377" s="105"/>
      <c r="AI377" s="105"/>
      <c r="AJ377" s="105"/>
      <c r="AK377" s="105"/>
      <c r="AL377" s="105"/>
      <c r="AM377" s="105"/>
      <c r="AN377" s="71"/>
      <c r="AO377" s="71"/>
      <c r="AP377" s="71"/>
      <c r="AQ377" s="71"/>
    </row>
    <row r="378" spans="1:43" ht="12.75" customHeight="1" outlineLevel="2" x14ac:dyDescent="0.25">
      <c r="A378" s="2"/>
      <c r="B378" s="107">
        <v>30405</v>
      </c>
      <c r="C378" s="239"/>
      <c r="D378" s="239" t="s">
        <v>38</v>
      </c>
      <c r="E378" s="239" t="s">
        <v>358</v>
      </c>
      <c r="F378" s="240" t="s">
        <v>163</v>
      </c>
      <c r="G378" s="114">
        <v>683</v>
      </c>
      <c r="H378" s="114">
        <v>469</v>
      </c>
      <c r="I378" s="114">
        <v>0</v>
      </c>
      <c r="J378" s="114">
        <v>683</v>
      </c>
      <c r="K378" s="114">
        <v>673</v>
      </c>
      <c r="L378" s="241">
        <f t="shared" si="84"/>
        <v>-1.4641288433382083E-2</v>
      </c>
      <c r="M378" s="114">
        <f t="shared" si="64"/>
        <v>462.13323572474383</v>
      </c>
      <c r="N378" s="242">
        <v>0</v>
      </c>
      <c r="O378" s="100"/>
      <c r="P378" s="100"/>
      <c r="Q378" s="100">
        <f t="shared" si="65"/>
        <v>0</v>
      </c>
      <c r="R378" s="243" t="e">
        <f t="shared" si="76"/>
        <v>#DIV/0!</v>
      </c>
      <c r="S378" s="243"/>
      <c r="T378" s="243"/>
      <c r="U378" s="243"/>
      <c r="V378" s="243"/>
      <c r="W378" s="243"/>
      <c r="X378" s="248"/>
      <c r="Y378" s="111"/>
      <c r="Z378" s="112"/>
      <c r="AA378" s="105"/>
      <c r="AB378" s="105"/>
      <c r="AC378" s="105"/>
      <c r="AD378" s="113"/>
      <c r="AE378" s="113"/>
      <c r="AF378" s="113"/>
      <c r="AG378" s="105"/>
      <c r="AH378" s="105"/>
      <c r="AI378" s="105"/>
      <c r="AJ378" s="105"/>
      <c r="AK378" s="105"/>
      <c r="AL378" s="105"/>
      <c r="AM378" s="105"/>
      <c r="AN378" s="71"/>
      <c r="AO378" s="71"/>
      <c r="AP378" s="71"/>
      <c r="AQ378" s="71"/>
    </row>
    <row r="379" spans="1:43" ht="12.75" customHeight="1" outlineLevel="2" x14ac:dyDescent="0.25">
      <c r="A379" s="2"/>
      <c r="B379" s="107">
        <v>30404</v>
      </c>
      <c r="C379" s="239"/>
      <c r="D379" s="239" t="s">
        <v>38</v>
      </c>
      <c r="E379" s="239" t="s">
        <v>358</v>
      </c>
      <c r="F379" s="240" t="s">
        <v>362</v>
      </c>
      <c r="G379" s="114">
        <v>1803</v>
      </c>
      <c r="H379" s="114">
        <v>323</v>
      </c>
      <c r="I379" s="114">
        <v>0</v>
      </c>
      <c r="J379" s="114">
        <v>1803</v>
      </c>
      <c r="K379" s="114">
        <v>1761</v>
      </c>
      <c r="L379" s="241">
        <f t="shared" si="84"/>
        <v>-2.3294509151414289E-2</v>
      </c>
      <c r="M379" s="114">
        <f t="shared" si="64"/>
        <v>315.47587354409319</v>
      </c>
      <c r="N379" s="242">
        <v>0</v>
      </c>
      <c r="O379" s="100"/>
      <c r="P379" s="100"/>
      <c r="Q379" s="100">
        <f t="shared" si="65"/>
        <v>0</v>
      </c>
      <c r="R379" s="243" t="e">
        <f t="shared" si="76"/>
        <v>#DIV/0!</v>
      </c>
      <c r="S379" s="243"/>
      <c r="T379" s="243"/>
      <c r="U379" s="243"/>
      <c r="V379" s="243"/>
      <c r="W379" s="243"/>
      <c r="X379" s="248"/>
      <c r="Y379" s="111"/>
      <c r="Z379" s="112"/>
      <c r="AA379" s="105"/>
      <c r="AB379" s="105"/>
      <c r="AC379" s="105"/>
      <c r="AD379" s="113"/>
      <c r="AE379" s="113"/>
      <c r="AF379" s="113"/>
      <c r="AG379" s="105"/>
      <c r="AH379" s="105"/>
      <c r="AI379" s="105"/>
      <c r="AJ379" s="105"/>
      <c r="AK379" s="105"/>
      <c r="AL379" s="105"/>
      <c r="AM379" s="105"/>
      <c r="AN379" s="71"/>
      <c r="AO379" s="71"/>
      <c r="AP379" s="71"/>
      <c r="AQ379" s="71"/>
    </row>
    <row r="380" spans="1:43" ht="12.75" customHeight="1" outlineLevel="2" x14ac:dyDescent="0.25">
      <c r="A380" s="2"/>
      <c r="B380" s="107">
        <v>30403</v>
      </c>
      <c r="C380" s="239"/>
      <c r="D380" s="239" t="s">
        <v>38</v>
      </c>
      <c r="E380" s="239" t="s">
        <v>358</v>
      </c>
      <c r="F380" s="240" t="s">
        <v>361</v>
      </c>
      <c r="G380" s="114">
        <v>929</v>
      </c>
      <c r="H380" s="114">
        <v>480</v>
      </c>
      <c r="I380" s="114">
        <v>0</v>
      </c>
      <c r="J380" s="114">
        <v>929</v>
      </c>
      <c r="K380" s="114">
        <v>892</v>
      </c>
      <c r="L380" s="241">
        <f t="shared" si="84"/>
        <v>-3.9827771797631861E-2</v>
      </c>
      <c r="M380" s="114">
        <f t="shared" si="64"/>
        <v>460.88266953713674</v>
      </c>
      <c r="N380" s="242">
        <v>0</v>
      </c>
      <c r="O380" s="100"/>
      <c r="P380" s="100"/>
      <c r="Q380" s="100">
        <f t="shared" si="65"/>
        <v>0</v>
      </c>
      <c r="R380" s="243" t="e">
        <f t="shared" si="76"/>
        <v>#DIV/0!</v>
      </c>
      <c r="S380" s="243"/>
      <c r="T380" s="243"/>
      <c r="U380" s="243"/>
      <c r="V380" s="243"/>
      <c r="W380" s="243"/>
      <c r="X380" s="248"/>
      <c r="Y380" s="111"/>
      <c r="Z380" s="112"/>
      <c r="AA380" s="105"/>
      <c r="AB380" s="105"/>
      <c r="AC380" s="105"/>
      <c r="AD380" s="113"/>
      <c r="AE380" s="113"/>
      <c r="AF380" s="113"/>
      <c r="AG380" s="105"/>
      <c r="AH380" s="105"/>
      <c r="AI380" s="105"/>
      <c r="AJ380" s="105"/>
      <c r="AK380" s="105"/>
      <c r="AL380" s="105"/>
      <c r="AM380" s="105"/>
      <c r="AN380" s="71"/>
      <c r="AO380" s="71"/>
      <c r="AP380" s="71"/>
      <c r="AQ380" s="71"/>
    </row>
    <row r="381" spans="1:43" ht="12.75" customHeight="1" outlineLevel="2" x14ac:dyDescent="0.25">
      <c r="A381" s="2"/>
      <c r="B381" s="107">
        <v>30402</v>
      </c>
      <c r="C381" s="239"/>
      <c r="D381" s="239" t="s">
        <v>38</v>
      </c>
      <c r="E381" s="239" t="s">
        <v>358</v>
      </c>
      <c r="F381" s="240" t="s">
        <v>360</v>
      </c>
      <c r="G381" s="114">
        <v>577</v>
      </c>
      <c r="H381" s="114">
        <v>231</v>
      </c>
      <c r="I381" s="114">
        <v>0</v>
      </c>
      <c r="J381" s="114">
        <v>577</v>
      </c>
      <c r="K381" s="114">
        <v>562</v>
      </c>
      <c r="L381" s="241">
        <f t="shared" si="84"/>
        <v>-2.5996533795493937E-2</v>
      </c>
      <c r="M381" s="114">
        <f t="shared" si="64"/>
        <v>224.9948006932409</v>
      </c>
      <c r="N381" s="242">
        <v>0</v>
      </c>
      <c r="O381" s="100"/>
      <c r="P381" s="100"/>
      <c r="Q381" s="100">
        <f t="shared" si="65"/>
        <v>0</v>
      </c>
      <c r="R381" s="243" t="e">
        <f t="shared" si="76"/>
        <v>#DIV/0!</v>
      </c>
      <c r="S381" s="243"/>
      <c r="T381" s="243"/>
      <c r="U381" s="243"/>
      <c r="V381" s="243"/>
      <c r="W381" s="243"/>
      <c r="X381" s="248"/>
      <c r="Y381" s="111"/>
      <c r="Z381" s="112"/>
      <c r="AA381" s="105"/>
      <c r="AB381" s="105"/>
      <c r="AC381" s="105"/>
      <c r="AD381" s="113"/>
      <c r="AE381" s="113"/>
      <c r="AF381" s="113"/>
      <c r="AG381" s="105"/>
      <c r="AH381" s="105"/>
      <c r="AI381" s="105"/>
      <c r="AJ381" s="105"/>
      <c r="AK381" s="105"/>
      <c r="AL381" s="105"/>
      <c r="AM381" s="105"/>
      <c r="AN381" s="71"/>
      <c r="AO381" s="71"/>
      <c r="AP381" s="71"/>
      <c r="AQ381" s="71"/>
    </row>
    <row r="382" spans="1:43" ht="12.75" customHeight="1" outlineLevel="2" x14ac:dyDescent="0.25">
      <c r="A382" s="2"/>
      <c r="B382" s="107">
        <v>30401</v>
      </c>
      <c r="C382" s="239"/>
      <c r="D382" s="239" t="s">
        <v>38</v>
      </c>
      <c r="E382" s="239" t="s">
        <v>358</v>
      </c>
      <c r="F382" s="240" t="s">
        <v>359</v>
      </c>
      <c r="G382" s="114">
        <v>552</v>
      </c>
      <c r="H382" s="114">
        <v>0</v>
      </c>
      <c r="I382" s="114">
        <v>3760</v>
      </c>
      <c r="J382" s="114">
        <v>552</v>
      </c>
      <c r="K382" s="114">
        <v>516</v>
      </c>
      <c r="L382" s="241">
        <f t="shared" si="84"/>
        <v>-6.5217391304347783E-2</v>
      </c>
      <c r="M382" s="114">
        <f t="shared" si="64"/>
        <v>0</v>
      </c>
      <c r="N382" s="242">
        <v>3793</v>
      </c>
      <c r="O382" s="100"/>
      <c r="P382" s="100"/>
      <c r="Q382" s="100">
        <f t="shared" si="65"/>
        <v>0</v>
      </c>
      <c r="R382" s="243" t="e">
        <f t="shared" si="76"/>
        <v>#DIV/0!</v>
      </c>
      <c r="S382" s="243"/>
      <c r="T382" s="243"/>
      <c r="U382" s="243"/>
      <c r="V382" s="243"/>
      <c r="W382" s="243"/>
      <c r="X382" s="248"/>
      <c r="Y382" s="111"/>
      <c r="Z382" s="112"/>
      <c r="AA382" s="105"/>
      <c r="AB382" s="105"/>
      <c r="AC382" s="105"/>
      <c r="AD382" s="113"/>
      <c r="AE382" s="113"/>
      <c r="AF382" s="113"/>
      <c r="AG382" s="105"/>
      <c r="AH382" s="105"/>
      <c r="AI382" s="105"/>
      <c r="AJ382" s="105"/>
      <c r="AK382" s="105"/>
      <c r="AL382" s="105"/>
      <c r="AM382" s="105"/>
      <c r="AN382" s="71"/>
      <c r="AO382" s="71"/>
      <c r="AP382" s="71"/>
      <c r="AQ382" s="71"/>
    </row>
    <row r="383" spans="1:43" ht="12.75" customHeight="1" outlineLevel="2" x14ac:dyDescent="0.25">
      <c r="A383" s="2"/>
      <c r="B383" s="107" t="s">
        <v>2055</v>
      </c>
      <c r="C383" s="239"/>
      <c r="D383" s="239" t="s">
        <v>38</v>
      </c>
      <c r="E383" s="239" t="s">
        <v>358</v>
      </c>
      <c r="F383" s="240" t="s">
        <v>2056</v>
      </c>
      <c r="G383" s="114"/>
      <c r="H383" s="114"/>
      <c r="I383" s="114"/>
      <c r="J383" s="114"/>
      <c r="K383" s="114"/>
      <c r="L383" s="241"/>
      <c r="M383" s="114">
        <f t="shared" si="64"/>
        <v>0</v>
      </c>
      <c r="N383" s="242"/>
      <c r="O383" s="100"/>
      <c r="P383" s="100"/>
      <c r="Q383" s="100">
        <f t="shared" si="65"/>
        <v>0</v>
      </c>
      <c r="R383" s="243" t="e">
        <f t="shared" si="76"/>
        <v>#DIV/0!</v>
      </c>
      <c r="S383" s="243"/>
      <c r="T383" s="243"/>
      <c r="U383" s="243"/>
      <c r="V383" s="243"/>
      <c r="W383" s="243"/>
      <c r="X383" s="248"/>
      <c r="Y383" s="111"/>
      <c r="Z383" s="112"/>
      <c r="AA383" s="105"/>
      <c r="AB383" s="105"/>
      <c r="AC383" s="105"/>
      <c r="AD383" s="113"/>
      <c r="AE383" s="113"/>
      <c r="AF383" s="113"/>
      <c r="AG383" s="105"/>
      <c r="AH383" s="105"/>
      <c r="AI383" s="105"/>
      <c r="AJ383" s="105"/>
      <c r="AK383" s="105"/>
      <c r="AL383" s="105"/>
      <c r="AM383" s="105"/>
      <c r="AN383" s="71"/>
      <c r="AO383" s="71"/>
      <c r="AP383" s="71"/>
      <c r="AQ383" s="71"/>
    </row>
    <row r="384" spans="1:43" ht="12.75" customHeight="1" outlineLevel="1" x14ac:dyDescent="0.25">
      <c r="A384" s="229"/>
      <c r="B384" s="244">
        <v>30600</v>
      </c>
      <c r="C384" s="245"/>
      <c r="D384" s="245" t="s">
        <v>38</v>
      </c>
      <c r="E384" s="245" t="s">
        <v>381</v>
      </c>
      <c r="F384" s="246"/>
      <c r="G384" s="114"/>
      <c r="H384" s="114"/>
      <c r="I384" s="114"/>
      <c r="J384" s="114"/>
      <c r="K384" s="114"/>
      <c r="L384" s="241"/>
      <c r="M384" s="114">
        <f t="shared" si="64"/>
        <v>0</v>
      </c>
      <c r="N384" s="242"/>
      <c r="O384" s="110">
        <f t="shared" ref="O384:P384" si="85">SUM(O385:O396)</f>
        <v>0</v>
      </c>
      <c r="P384" s="110">
        <f t="shared" si="85"/>
        <v>0</v>
      </c>
      <c r="Q384" s="100">
        <f t="shared" si="65"/>
        <v>0</v>
      </c>
      <c r="R384" s="243" t="e">
        <f t="shared" si="76"/>
        <v>#DIV/0!</v>
      </c>
      <c r="S384" s="250"/>
      <c r="T384" s="250"/>
      <c r="U384" s="250"/>
      <c r="V384" s="250"/>
      <c r="W384" s="250"/>
      <c r="X384" s="247"/>
      <c r="Y384" s="111"/>
      <c r="Z384" s="112"/>
      <c r="AA384" s="105"/>
      <c r="AB384" s="105"/>
      <c r="AC384" s="105"/>
      <c r="AD384" s="113"/>
      <c r="AE384" s="113"/>
      <c r="AF384" s="113"/>
      <c r="AG384" s="105"/>
      <c r="AH384" s="105"/>
      <c r="AI384" s="105"/>
      <c r="AJ384" s="105"/>
      <c r="AK384" s="105"/>
      <c r="AL384" s="105"/>
      <c r="AM384" s="105"/>
      <c r="AN384" s="45"/>
      <c r="AO384" s="45"/>
      <c r="AP384" s="45"/>
      <c r="AQ384" s="45"/>
    </row>
    <row r="385" spans="1:43" ht="12.75" customHeight="1" outlineLevel="2" x14ac:dyDescent="0.25">
      <c r="A385" s="2"/>
      <c r="B385" s="107">
        <v>30611</v>
      </c>
      <c r="C385" s="239"/>
      <c r="D385" s="239" t="s">
        <v>38</v>
      </c>
      <c r="E385" s="239" t="s">
        <v>381</v>
      </c>
      <c r="F385" s="240" t="s">
        <v>391</v>
      </c>
      <c r="G385" s="114">
        <v>988</v>
      </c>
      <c r="H385" s="114">
        <v>266</v>
      </c>
      <c r="I385" s="114">
        <v>0</v>
      </c>
      <c r="J385" s="114">
        <v>988</v>
      </c>
      <c r="K385" s="114">
        <v>974</v>
      </c>
      <c r="L385" s="241">
        <f t="shared" ref="L385:L395" si="86">((K385/J385)^(1/($K$12-$J$12))-1)</f>
        <v>-1.4170040485829927E-2</v>
      </c>
      <c r="M385" s="114">
        <f t="shared" si="64"/>
        <v>262.23076923076923</v>
      </c>
      <c r="N385" s="242">
        <v>0</v>
      </c>
      <c r="O385" s="100"/>
      <c r="P385" s="100"/>
      <c r="Q385" s="100">
        <f t="shared" si="65"/>
        <v>0</v>
      </c>
      <c r="R385" s="243" t="e">
        <f t="shared" si="76"/>
        <v>#DIV/0!</v>
      </c>
      <c r="S385" s="243"/>
      <c r="T385" s="243"/>
      <c r="U385" s="243"/>
      <c r="V385" s="243"/>
      <c r="W385" s="243"/>
      <c r="X385" s="248"/>
      <c r="Y385" s="111"/>
      <c r="Z385" s="112"/>
      <c r="AA385" s="105"/>
      <c r="AB385" s="105"/>
      <c r="AC385" s="105"/>
      <c r="AD385" s="113"/>
      <c r="AE385" s="113"/>
      <c r="AF385" s="113"/>
      <c r="AG385" s="105"/>
      <c r="AH385" s="105"/>
      <c r="AI385" s="105"/>
      <c r="AJ385" s="105"/>
      <c r="AK385" s="105"/>
      <c r="AL385" s="105"/>
      <c r="AM385" s="105"/>
      <c r="AN385" s="71"/>
      <c r="AO385" s="71"/>
      <c r="AP385" s="71"/>
      <c r="AQ385" s="71"/>
    </row>
    <row r="386" spans="1:43" ht="12.75" customHeight="1" outlineLevel="2" x14ac:dyDescent="0.25">
      <c r="A386" s="2"/>
      <c r="B386" s="107">
        <v>30610</v>
      </c>
      <c r="C386" s="239"/>
      <c r="D386" s="239" t="s">
        <v>38</v>
      </c>
      <c r="E386" s="239" t="s">
        <v>381</v>
      </c>
      <c r="F386" s="240" t="s">
        <v>390</v>
      </c>
      <c r="G386" s="114">
        <v>1721</v>
      </c>
      <c r="H386" s="114">
        <v>533</v>
      </c>
      <c r="I386" s="114">
        <v>0</v>
      </c>
      <c r="J386" s="114">
        <v>1721</v>
      </c>
      <c r="K386" s="114">
        <v>1700</v>
      </c>
      <c r="L386" s="241">
        <f t="shared" si="86"/>
        <v>-1.2202208018593841E-2</v>
      </c>
      <c r="M386" s="114">
        <f t="shared" si="64"/>
        <v>526.49622312608949</v>
      </c>
      <c r="N386" s="242">
        <v>0</v>
      </c>
      <c r="O386" s="100"/>
      <c r="P386" s="100"/>
      <c r="Q386" s="100">
        <f t="shared" si="65"/>
        <v>0</v>
      </c>
      <c r="R386" s="243" t="e">
        <f t="shared" si="76"/>
        <v>#DIV/0!</v>
      </c>
      <c r="S386" s="243"/>
      <c r="T386" s="243"/>
      <c r="U386" s="243"/>
      <c r="V386" s="243"/>
      <c r="W386" s="243"/>
      <c r="X386" s="248"/>
      <c r="Y386" s="111"/>
      <c r="Z386" s="112"/>
      <c r="AA386" s="105"/>
      <c r="AB386" s="105"/>
      <c r="AC386" s="105"/>
      <c r="AD386" s="113"/>
      <c r="AE386" s="113"/>
      <c r="AF386" s="113"/>
      <c r="AG386" s="105"/>
      <c r="AH386" s="105"/>
      <c r="AI386" s="105"/>
      <c r="AJ386" s="105"/>
      <c r="AK386" s="105"/>
      <c r="AL386" s="105"/>
      <c r="AM386" s="105"/>
      <c r="AN386" s="71"/>
      <c r="AO386" s="71"/>
      <c r="AP386" s="71"/>
      <c r="AQ386" s="71"/>
    </row>
    <row r="387" spans="1:43" ht="12.75" customHeight="1" outlineLevel="2" x14ac:dyDescent="0.25">
      <c r="A387" s="2"/>
      <c r="B387" s="107">
        <v>30609</v>
      </c>
      <c r="C387" s="239"/>
      <c r="D387" s="239" t="s">
        <v>38</v>
      </c>
      <c r="E387" s="239" t="s">
        <v>381</v>
      </c>
      <c r="F387" s="240" t="s">
        <v>389</v>
      </c>
      <c r="G387" s="114">
        <v>2674</v>
      </c>
      <c r="H387" s="114">
        <v>865</v>
      </c>
      <c r="I387" s="114">
        <v>0</v>
      </c>
      <c r="J387" s="114">
        <v>2674</v>
      </c>
      <c r="K387" s="114">
        <v>2646</v>
      </c>
      <c r="L387" s="241">
        <f t="shared" si="86"/>
        <v>-1.0471204188481686E-2</v>
      </c>
      <c r="M387" s="114">
        <f t="shared" si="64"/>
        <v>855.94240837696339</v>
      </c>
      <c r="N387" s="242">
        <v>0</v>
      </c>
      <c r="O387" s="100"/>
      <c r="P387" s="100"/>
      <c r="Q387" s="100">
        <f t="shared" si="65"/>
        <v>0</v>
      </c>
      <c r="R387" s="243" t="e">
        <f t="shared" si="76"/>
        <v>#DIV/0!</v>
      </c>
      <c r="S387" s="243"/>
      <c r="T387" s="243"/>
      <c r="U387" s="243"/>
      <c r="V387" s="243"/>
      <c r="W387" s="243"/>
      <c r="X387" s="248"/>
      <c r="Y387" s="111"/>
      <c r="Z387" s="112"/>
      <c r="AA387" s="105"/>
      <c r="AB387" s="105"/>
      <c r="AC387" s="105"/>
      <c r="AD387" s="113"/>
      <c r="AE387" s="113"/>
      <c r="AF387" s="113"/>
      <c r="AG387" s="105"/>
      <c r="AH387" s="105"/>
      <c r="AI387" s="105"/>
      <c r="AJ387" s="105"/>
      <c r="AK387" s="105"/>
      <c r="AL387" s="105"/>
      <c r="AM387" s="105"/>
      <c r="AN387" s="71"/>
      <c r="AO387" s="71"/>
      <c r="AP387" s="71"/>
      <c r="AQ387" s="71"/>
    </row>
    <row r="388" spans="1:43" ht="12.75" customHeight="1" outlineLevel="2" x14ac:dyDescent="0.25">
      <c r="A388" s="2"/>
      <c r="B388" s="107">
        <v>30608</v>
      </c>
      <c r="C388" s="239"/>
      <c r="D388" s="239" t="s">
        <v>38</v>
      </c>
      <c r="E388" s="239" t="s">
        <v>381</v>
      </c>
      <c r="F388" s="240" t="s">
        <v>388</v>
      </c>
      <c r="G388" s="114">
        <v>4015</v>
      </c>
      <c r="H388" s="114">
        <v>938</v>
      </c>
      <c r="I388" s="114">
        <v>0</v>
      </c>
      <c r="J388" s="114">
        <v>4015</v>
      </c>
      <c r="K388" s="114">
        <v>3953</v>
      </c>
      <c r="L388" s="241">
        <f t="shared" si="86"/>
        <v>-1.5442092154420939E-2</v>
      </c>
      <c r="M388" s="114">
        <f t="shared" si="64"/>
        <v>923.51531755915312</v>
      </c>
      <c r="N388" s="242">
        <v>0</v>
      </c>
      <c r="O388" s="100"/>
      <c r="P388" s="100"/>
      <c r="Q388" s="100">
        <f t="shared" si="65"/>
        <v>0</v>
      </c>
      <c r="R388" s="243" t="e">
        <f t="shared" si="76"/>
        <v>#DIV/0!</v>
      </c>
      <c r="S388" s="243"/>
      <c r="T388" s="243"/>
      <c r="U388" s="243"/>
      <c r="V388" s="243"/>
      <c r="W388" s="243"/>
      <c r="X388" s="248"/>
      <c r="Y388" s="111"/>
      <c r="Z388" s="112"/>
      <c r="AA388" s="105"/>
      <c r="AB388" s="105"/>
      <c r="AC388" s="105"/>
      <c r="AD388" s="113"/>
      <c r="AE388" s="113"/>
      <c r="AF388" s="113"/>
      <c r="AG388" s="105"/>
      <c r="AH388" s="105"/>
      <c r="AI388" s="105"/>
      <c r="AJ388" s="105"/>
      <c r="AK388" s="105"/>
      <c r="AL388" s="105"/>
      <c r="AM388" s="105"/>
      <c r="AN388" s="71"/>
      <c r="AO388" s="71"/>
      <c r="AP388" s="71"/>
      <c r="AQ388" s="71"/>
    </row>
    <row r="389" spans="1:43" ht="12.75" customHeight="1" outlineLevel="2" x14ac:dyDescent="0.25">
      <c r="A389" s="2"/>
      <c r="B389" s="107">
        <v>30607</v>
      </c>
      <c r="C389" s="239"/>
      <c r="D389" s="239" t="s">
        <v>38</v>
      </c>
      <c r="E389" s="239" t="s">
        <v>381</v>
      </c>
      <c r="F389" s="240" t="s">
        <v>387</v>
      </c>
      <c r="G389" s="114">
        <v>2546</v>
      </c>
      <c r="H389" s="114">
        <v>634</v>
      </c>
      <c r="I389" s="114">
        <v>0</v>
      </c>
      <c r="J389" s="114">
        <v>2546</v>
      </c>
      <c r="K389" s="114">
        <v>2498</v>
      </c>
      <c r="L389" s="241">
        <f t="shared" si="86"/>
        <v>-1.8853102906519981E-2</v>
      </c>
      <c r="M389" s="114">
        <f t="shared" si="64"/>
        <v>622.04713275726635</v>
      </c>
      <c r="N389" s="242">
        <v>0</v>
      </c>
      <c r="O389" s="100"/>
      <c r="P389" s="100"/>
      <c r="Q389" s="100">
        <f t="shared" si="65"/>
        <v>0</v>
      </c>
      <c r="R389" s="243" t="e">
        <f t="shared" si="76"/>
        <v>#DIV/0!</v>
      </c>
      <c r="S389" s="243"/>
      <c r="T389" s="243"/>
      <c r="U389" s="243"/>
      <c r="V389" s="243"/>
      <c r="W389" s="243"/>
      <c r="X389" s="248"/>
      <c r="Y389" s="111"/>
      <c r="Z389" s="112"/>
      <c r="AA389" s="105"/>
      <c r="AB389" s="105"/>
      <c r="AC389" s="105"/>
      <c r="AD389" s="113"/>
      <c r="AE389" s="113"/>
      <c r="AF389" s="113"/>
      <c r="AG389" s="105"/>
      <c r="AH389" s="105"/>
      <c r="AI389" s="105"/>
      <c r="AJ389" s="105"/>
      <c r="AK389" s="105"/>
      <c r="AL389" s="105"/>
      <c r="AM389" s="105"/>
      <c r="AN389" s="71"/>
      <c r="AO389" s="71"/>
      <c r="AP389" s="71"/>
      <c r="AQ389" s="71"/>
    </row>
    <row r="390" spans="1:43" ht="12.75" customHeight="1" outlineLevel="2" x14ac:dyDescent="0.25">
      <c r="A390" s="2"/>
      <c r="B390" s="107">
        <v>30606</v>
      </c>
      <c r="C390" s="239"/>
      <c r="D390" s="239" t="s">
        <v>38</v>
      </c>
      <c r="E390" s="239" t="s">
        <v>381</v>
      </c>
      <c r="F390" s="240" t="s">
        <v>386</v>
      </c>
      <c r="G390" s="114">
        <v>2276</v>
      </c>
      <c r="H390" s="114">
        <v>281</v>
      </c>
      <c r="I390" s="114">
        <v>0</v>
      </c>
      <c r="J390" s="114">
        <v>2276</v>
      </c>
      <c r="K390" s="114">
        <v>2199</v>
      </c>
      <c r="L390" s="241">
        <f t="shared" si="86"/>
        <v>-3.3831282952548336E-2</v>
      </c>
      <c r="M390" s="114">
        <f t="shared" si="64"/>
        <v>271.49340949033393</v>
      </c>
      <c r="N390" s="242">
        <v>0</v>
      </c>
      <c r="O390" s="100"/>
      <c r="P390" s="100"/>
      <c r="Q390" s="100">
        <f t="shared" si="65"/>
        <v>0</v>
      </c>
      <c r="R390" s="243" t="e">
        <f t="shared" si="76"/>
        <v>#DIV/0!</v>
      </c>
      <c r="S390" s="243"/>
      <c r="T390" s="243"/>
      <c r="U390" s="243"/>
      <c r="V390" s="243"/>
      <c r="W390" s="243"/>
      <c r="X390" s="248"/>
      <c r="Y390" s="111"/>
      <c r="Z390" s="112"/>
      <c r="AA390" s="105"/>
      <c r="AB390" s="105"/>
      <c r="AC390" s="105"/>
      <c r="AD390" s="113"/>
      <c r="AE390" s="113"/>
      <c r="AF390" s="113"/>
      <c r="AG390" s="105"/>
      <c r="AH390" s="105"/>
      <c r="AI390" s="105"/>
      <c r="AJ390" s="105"/>
      <c r="AK390" s="105"/>
      <c r="AL390" s="105"/>
      <c r="AM390" s="105"/>
      <c r="AN390" s="71"/>
      <c r="AO390" s="71"/>
      <c r="AP390" s="71"/>
      <c r="AQ390" s="71"/>
    </row>
    <row r="391" spans="1:43" ht="12.75" customHeight="1" outlineLevel="2" x14ac:dyDescent="0.25">
      <c r="A391" s="2"/>
      <c r="B391" s="107">
        <v>30605</v>
      </c>
      <c r="C391" s="239"/>
      <c r="D391" s="239" t="s">
        <v>38</v>
      </c>
      <c r="E391" s="239" t="s">
        <v>381</v>
      </c>
      <c r="F391" s="240" t="s">
        <v>385</v>
      </c>
      <c r="G391" s="114">
        <v>6629</v>
      </c>
      <c r="H391" s="114">
        <v>753</v>
      </c>
      <c r="I391" s="114">
        <v>0</v>
      </c>
      <c r="J391" s="114">
        <v>6629</v>
      </c>
      <c r="K391" s="114">
        <v>6504</v>
      </c>
      <c r="L391" s="241">
        <f t="shared" si="86"/>
        <v>-1.8856539447880571E-2</v>
      </c>
      <c r="M391" s="114">
        <f t="shared" si="64"/>
        <v>738.80102579574589</v>
      </c>
      <c r="N391" s="242">
        <v>0</v>
      </c>
      <c r="O391" s="100"/>
      <c r="P391" s="100"/>
      <c r="Q391" s="100">
        <f t="shared" si="65"/>
        <v>0</v>
      </c>
      <c r="R391" s="243" t="e">
        <f t="shared" si="76"/>
        <v>#DIV/0!</v>
      </c>
      <c r="S391" s="243"/>
      <c r="T391" s="243"/>
      <c r="U391" s="243"/>
      <c r="V391" s="243"/>
      <c r="W391" s="243"/>
      <c r="X391" s="248"/>
      <c r="Y391" s="111"/>
      <c r="Z391" s="112"/>
      <c r="AA391" s="105"/>
      <c r="AB391" s="105"/>
      <c r="AC391" s="105"/>
      <c r="AD391" s="113"/>
      <c r="AE391" s="113"/>
      <c r="AF391" s="113"/>
      <c r="AG391" s="105"/>
      <c r="AH391" s="105"/>
      <c r="AI391" s="105"/>
      <c r="AJ391" s="105"/>
      <c r="AK391" s="105"/>
      <c r="AL391" s="105"/>
      <c r="AM391" s="105"/>
      <c r="AN391" s="71"/>
      <c r="AO391" s="71"/>
      <c r="AP391" s="71"/>
      <c r="AQ391" s="71"/>
    </row>
    <row r="392" spans="1:43" ht="12.75" customHeight="1" outlineLevel="2" x14ac:dyDescent="0.25">
      <c r="A392" s="2"/>
      <c r="B392" s="107">
        <v>30604</v>
      </c>
      <c r="C392" s="239"/>
      <c r="D392" s="239" t="s">
        <v>38</v>
      </c>
      <c r="E392" s="239" t="s">
        <v>381</v>
      </c>
      <c r="F392" s="240" t="s">
        <v>384</v>
      </c>
      <c r="G392" s="114">
        <v>4033</v>
      </c>
      <c r="H392" s="114">
        <v>0</v>
      </c>
      <c r="I392" s="114">
        <v>2276</v>
      </c>
      <c r="J392" s="114">
        <v>6309</v>
      </c>
      <c r="K392" s="114">
        <v>6137</v>
      </c>
      <c r="L392" s="241">
        <f t="shared" si="86"/>
        <v>-2.7262640672055749E-2</v>
      </c>
      <c r="M392" s="114">
        <f t="shared" si="64"/>
        <v>2338.049770169599</v>
      </c>
      <c r="N392" s="242">
        <v>0</v>
      </c>
      <c r="O392" s="100"/>
      <c r="P392" s="100"/>
      <c r="Q392" s="100">
        <f t="shared" si="65"/>
        <v>0</v>
      </c>
      <c r="R392" s="243" t="e">
        <f t="shared" si="76"/>
        <v>#DIV/0!</v>
      </c>
      <c r="S392" s="243"/>
      <c r="T392" s="243"/>
      <c r="U392" s="243"/>
      <c r="V392" s="243"/>
      <c r="W392" s="243"/>
      <c r="X392" s="248"/>
      <c r="Y392" s="111"/>
      <c r="Z392" s="112"/>
      <c r="AA392" s="105"/>
      <c r="AB392" s="105"/>
      <c r="AC392" s="105"/>
      <c r="AD392" s="113"/>
      <c r="AE392" s="113"/>
      <c r="AF392" s="113"/>
      <c r="AG392" s="105"/>
      <c r="AH392" s="105"/>
      <c r="AI392" s="105"/>
      <c r="AJ392" s="105"/>
      <c r="AK392" s="105"/>
      <c r="AL392" s="105"/>
      <c r="AM392" s="105"/>
      <c r="AN392" s="71"/>
      <c r="AO392" s="71"/>
      <c r="AP392" s="71"/>
      <c r="AQ392" s="71"/>
    </row>
    <row r="393" spans="1:43" ht="12.75" customHeight="1" outlineLevel="2" x14ac:dyDescent="0.25">
      <c r="A393" s="2"/>
      <c r="B393" s="107">
        <v>30603</v>
      </c>
      <c r="C393" s="239"/>
      <c r="D393" s="239" t="s">
        <v>38</v>
      </c>
      <c r="E393" s="239" t="s">
        <v>381</v>
      </c>
      <c r="F393" s="240" t="s">
        <v>383</v>
      </c>
      <c r="G393" s="114">
        <v>1678</v>
      </c>
      <c r="H393" s="114">
        <v>419</v>
      </c>
      <c r="I393" s="114">
        <v>0</v>
      </c>
      <c r="J393" s="114">
        <v>1678</v>
      </c>
      <c r="K393" s="114">
        <v>1621</v>
      </c>
      <c r="L393" s="241">
        <f t="shared" si="86"/>
        <v>-3.3969010727056048E-2</v>
      </c>
      <c r="M393" s="114">
        <f t="shared" si="64"/>
        <v>404.7669845053635</v>
      </c>
      <c r="N393" s="242">
        <v>0</v>
      </c>
      <c r="O393" s="100"/>
      <c r="P393" s="100"/>
      <c r="Q393" s="100">
        <f t="shared" si="65"/>
        <v>0</v>
      </c>
      <c r="R393" s="243" t="e">
        <f t="shared" si="76"/>
        <v>#DIV/0!</v>
      </c>
      <c r="S393" s="243"/>
      <c r="T393" s="243"/>
      <c r="U393" s="243"/>
      <c r="V393" s="243"/>
      <c r="W393" s="243"/>
      <c r="X393" s="248"/>
      <c r="Y393" s="111"/>
      <c r="Z393" s="112"/>
      <c r="AA393" s="105"/>
      <c r="AB393" s="105"/>
      <c r="AC393" s="105"/>
      <c r="AD393" s="113"/>
      <c r="AE393" s="113"/>
      <c r="AF393" s="113"/>
      <c r="AG393" s="105"/>
      <c r="AH393" s="105"/>
      <c r="AI393" s="105"/>
      <c r="AJ393" s="105"/>
      <c r="AK393" s="105"/>
      <c r="AL393" s="105"/>
      <c r="AM393" s="105"/>
      <c r="AN393" s="71"/>
      <c r="AO393" s="71"/>
      <c r="AP393" s="71"/>
      <c r="AQ393" s="71"/>
    </row>
    <row r="394" spans="1:43" ht="12.75" customHeight="1" outlineLevel="2" x14ac:dyDescent="0.25">
      <c r="A394" s="2"/>
      <c r="B394" s="107">
        <v>30602</v>
      </c>
      <c r="C394" s="239"/>
      <c r="D394" s="239" t="s">
        <v>38</v>
      </c>
      <c r="E394" s="239" t="s">
        <v>381</v>
      </c>
      <c r="F394" s="240" t="s">
        <v>1847</v>
      </c>
      <c r="G394" s="114">
        <v>2337</v>
      </c>
      <c r="H394" s="114">
        <v>0</v>
      </c>
      <c r="I394" s="114">
        <v>7900</v>
      </c>
      <c r="J394" s="114">
        <v>4097</v>
      </c>
      <c r="K394" s="114">
        <v>3976</v>
      </c>
      <c r="L394" s="241">
        <f t="shared" si="86"/>
        <v>-2.9533805223334153E-2</v>
      </c>
      <c r="M394" s="114">
        <f t="shared" si="64"/>
        <v>0</v>
      </c>
      <c r="N394" s="242">
        <v>6203</v>
      </c>
      <c r="O394" s="100"/>
      <c r="P394" s="100"/>
      <c r="Q394" s="100">
        <f t="shared" si="65"/>
        <v>0</v>
      </c>
      <c r="R394" s="243" t="e">
        <f t="shared" si="76"/>
        <v>#DIV/0!</v>
      </c>
      <c r="S394" s="243"/>
      <c r="T394" s="243"/>
      <c r="U394" s="243"/>
      <c r="V394" s="243"/>
      <c r="W394" s="243"/>
      <c r="X394" s="248"/>
      <c r="Y394" s="111"/>
      <c r="Z394" s="112"/>
      <c r="AA394" s="105"/>
      <c r="AB394" s="105"/>
      <c r="AC394" s="105"/>
      <c r="AD394" s="113"/>
      <c r="AE394" s="113"/>
      <c r="AF394" s="113"/>
      <c r="AG394" s="105"/>
      <c r="AH394" s="105"/>
      <c r="AI394" s="105"/>
      <c r="AJ394" s="105"/>
      <c r="AK394" s="105"/>
      <c r="AL394" s="105"/>
      <c r="AM394" s="105"/>
      <c r="AN394" s="71"/>
      <c r="AO394" s="71"/>
      <c r="AP394" s="71"/>
      <c r="AQ394" s="71"/>
    </row>
    <row r="395" spans="1:43" ht="12.75" customHeight="1" outlineLevel="2" x14ac:dyDescent="0.25">
      <c r="A395" s="2"/>
      <c r="B395" s="107">
        <v>30601</v>
      </c>
      <c r="C395" s="239"/>
      <c r="D395" s="239" t="s">
        <v>38</v>
      </c>
      <c r="E395" s="239" t="s">
        <v>381</v>
      </c>
      <c r="F395" s="240" t="s">
        <v>381</v>
      </c>
      <c r="G395" s="114">
        <v>2041</v>
      </c>
      <c r="H395" s="114">
        <v>0</v>
      </c>
      <c r="I395" s="114">
        <v>3069</v>
      </c>
      <c r="J395" s="114">
        <v>5110</v>
      </c>
      <c r="K395" s="114">
        <v>5058</v>
      </c>
      <c r="L395" s="241">
        <f t="shared" si="86"/>
        <v>-1.0176125244618417E-2</v>
      </c>
      <c r="M395" s="114">
        <f t="shared" si="64"/>
        <v>3100.2305283757341</v>
      </c>
      <c r="N395" s="242">
        <v>0</v>
      </c>
      <c r="O395" s="100"/>
      <c r="P395" s="100"/>
      <c r="Q395" s="100">
        <f t="shared" si="65"/>
        <v>0</v>
      </c>
      <c r="R395" s="243" t="e">
        <f t="shared" si="76"/>
        <v>#DIV/0!</v>
      </c>
      <c r="S395" s="243"/>
      <c r="T395" s="243"/>
      <c r="U395" s="243"/>
      <c r="V395" s="243"/>
      <c r="W395" s="243"/>
      <c r="X395" s="248"/>
      <c r="Y395" s="111"/>
      <c r="Z395" s="112"/>
      <c r="AA395" s="105"/>
      <c r="AB395" s="105"/>
      <c r="AC395" s="105"/>
      <c r="AD395" s="113"/>
      <c r="AE395" s="113"/>
      <c r="AF395" s="113"/>
      <c r="AG395" s="105"/>
      <c r="AH395" s="105"/>
      <c r="AI395" s="105"/>
      <c r="AJ395" s="105"/>
      <c r="AK395" s="105"/>
      <c r="AL395" s="105"/>
      <c r="AM395" s="105"/>
      <c r="AN395" s="71"/>
      <c r="AO395" s="71"/>
      <c r="AP395" s="71"/>
      <c r="AQ395" s="71"/>
    </row>
    <row r="396" spans="1:43" ht="12.75" customHeight="1" outlineLevel="2" x14ac:dyDescent="0.25">
      <c r="A396" s="2"/>
      <c r="B396" s="107" t="s">
        <v>2057</v>
      </c>
      <c r="C396" s="239"/>
      <c r="D396" s="239" t="s">
        <v>38</v>
      </c>
      <c r="E396" s="239" t="s">
        <v>381</v>
      </c>
      <c r="F396" s="240" t="s">
        <v>2058</v>
      </c>
      <c r="G396" s="114"/>
      <c r="H396" s="114"/>
      <c r="I396" s="114"/>
      <c r="J396" s="114"/>
      <c r="K396" s="114"/>
      <c r="L396" s="241"/>
      <c r="M396" s="114">
        <f t="shared" si="64"/>
        <v>0</v>
      </c>
      <c r="N396" s="242"/>
      <c r="O396" s="100"/>
      <c r="P396" s="100"/>
      <c r="Q396" s="100">
        <f t="shared" si="65"/>
        <v>0</v>
      </c>
      <c r="R396" s="243" t="e">
        <f t="shared" si="76"/>
        <v>#DIV/0!</v>
      </c>
      <c r="S396" s="243"/>
      <c r="T396" s="243"/>
      <c r="U396" s="243"/>
      <c r="V396" s="243"/>
      <c r="W396" s="243"/>
      <c r="X396" s="248"/>
      <c r="Y396" s="111"/>
      <c r="Z396" s="112"/>
      <c r="AA396" s="105"/>
      <c r="AB396" s="105"/>
      <c r="AC396" s="105"/>
      <c r="AD396" s="113"/>
      <c r="AE396" s="113"/>
      <c r="AF396" s="113"/>
      <c r="AG396" s="105"/>
      <c r="AH396" s="105"/>
      <c r="AI396" s="105"/>
      <c r="AJ396" s="105"/>
      <c r="AK396" s="105"/>
      <c r="AL396" s="105"/>
      <c r="AM396" s="105"/>
      <c r="AN396" s="71"/>
      <c r="AO396" s="71"/>
      <c r="AP396" s="71"/>
      <c r="AQ396" s="71"/>
    </row>
    <row r="397" spans="1:43" ht="12.75" customHeight="1" outlineLevel="1" x14ac:dyDescent="0.25">
      <c r="A397" s="229"/>
      <c r="B397" s="244">
        <v>30500</v>
      </c>
      <c r="C397" s="245"/>
      <c r="D397" s="245" t="s">
        <v>38</v>
      </c>
      <c r="E397" s="245" t="s">
        <v>375</v>
      </c>
      <c r="F397" s="246"/>
      <c r="G397" s="114"/>
      <c r="H397" s="114"/>
      <c r="I397" s="114"/>
      <c r="J397" s="114"/>
      <c r="K397" s="114"/>
      <c r="L397" s="241"/>
      <c r="M397" s="114">
        <f t="shared" si="64"/>
        <v>0</v>
      </c>
      <c r="N397" s="242"/>
      <c r="O397" s="110">
        <f t="shared" ref="O397:P397" si="87">SUM(O398:O404)</f>
        <v>0</v>
      </c>
      <c r="P397" s="110">
        <f t="shared" si="87"/>
        <v>0</v>
      </c>
      <c r="Q397" s="100">
        <f t="shared" si="65"/>
        <v>0</v>
      </c>
      <c r="R397" s="243" t="e">
        <f t="shared" si="76"/>
        <v>#DIV/0!</v>
      </c>
      <c r="S397" s="250"/>
      <c r="T397" s="250"/>
      <c r="U397" s="250"/>
      <c r="V397" s="250"/>
      <c r="W397" s="250"/>
      <c r="X397" s="247"/>
      <c r="Y397" s="111"/>
      <c r="Z397" s="112"/>
      <c r="AA397" s="105"/>
      <c r="AB397" s="105"/>
      <c r="AC397" s="105"/>
      <c r="AD397" s="113"/>
      <c r="AE397" s="113"/>
      <c r="AF397" s="113"/>
      <c r="AG397" s="105"/>
      <c r="AH397" s="105"/>
      <c r="AI397" s="105"/>
      <c r="AJ397" s="105"/>
      <c r="AK397" s="105"/>
      <c r="AL397" s="105"/>
      <c r="AM397" s="105"/>
      <c r="AN397" s="45"/>
      <c r="AO397" s="45"/>
      <c r="AP397" s="45"/>
      <c r="AQ397" s="45"/>
    </row>
    <row r="398" spans="1:43" ht="12.75" customHeight="1" outlineLevel="2" x14ac:dyDescent="0.25">
      <c r="A398" s="2"/>
      <c r="B398" s="107">
        <v>30506</v>
      </c>
      <c r="C398" s="239"/>
      <c r="D398" s="239" t="s">
        <v>38</v>
      </c>
      <c r="E398" s="239" t="s">
        <v>375</v>
      </c>
      <c r="F398" s="240" t="s">
        <v>380</v>
      </c>
      <c r="G398" s="114">
        <v>6243</v>
      </c>
      <c r="H398" s="114">
        <v>0</v>
      </c>
      <c r="I398" s="114">
        <v>4242</v>
      </c>
      <c r="J398" s="114">
        <v>6775</v>
      </c>
      <c r="K398" s="114">
        <v>6763</v>
      </c>
      <c r="L398" s="241">
        <f t="shared" ref="L398:L403" si="88">((K398/J398)^(1/($K$12-$J$12))-1)</f>
        <v>-1.7712177121771422E-3</v>
      </c>
      <c r="M398" s="114">
        <f t="shared" si="64"/>
        <v>0</v>
      </c>
      <c r="N398" s="242">
        <v>4081</v>
      </c>
      <c r="O398" s="100"/>
      <c r="P398" s="100"/>
      <c r="Q398" s="100">
        <f t="shared" si="65"/>
        <v>0</v>
      </c>
      <c r="R398" s="243" t="e">
        <f t="shared" si="76"/>
        <v>#DIV/0!</v>
      </c>
      <c r="S398" s="243"/>
      <c r="T398" s="243"/>
      <c r="U398" s="243"/>
      <c r="V398" s="243"/>
      <c r="W398" s="243"/>
      <c r="X398" s="248"/>
      <c r="Y398" s="111"/>
      <c r="Z398" s="112"/>
      <c r="AA398" s="105"/>
      <c r="AB398" s="105"/>
      <c r="AC398" s="105"/>
      <c r="AD398" s="113"/>
      <c r="AE398" s="113"/>
      <c r="AF398" s="113"/>
      <c r="AG398" s="105"/>
      <c r="AH398" s="105"/>
      <c r="AI398" s="105"/>
      <c r="AJ398" s="105"/>
      <c r="AK398" s="105"/>
      <c r="AL398" s="105"/>
      <c r="AM398" s="105"/>
      <c r="AN398" s="71"/>
      <c r="AO398" s="71"/>
      <c r="AP398" s="71"/>
      <c r="AQ398" s="71"/>
    </row>
    <row r="399" spans="1:43" ht="12.75" customHeight="1" outlineLevel="2" x14ac:dyDescent="0.25">
      <c r="A399" s="2"/>
      <c r="B399" s="107">
        <v>30505</v>
      </c>
      <c r="C399" s="239"/>
      <c r="D399" s="239" t="s">
        <v>38</v>
      </c>
      <c r="E399" s="239" t="s">
        <v>375</v>
      </c>
      <c r="F399" s="240" t="s">
        <v>379</v>
      </c>
      <c r="G399" s="114">
        <v>5744</v>
      </c>
      <c r="H399" s="114">
        <v>1067</v>
      </c>
      <c r="I399" s="114">
        <v>0</v>
      </c>
      <c r="J399" s="114">
        <v>5744</v>
      </c>
      <c r="K399" s="114">
        <v>5704</v>
      </c>
      <c r="L399" s="241">
        <f t="shared" si="88"/>
        <v>-6.9637883008356605E-3</v>
      </c>
      <c r="M399" s="114">
        <f t="shared" si="64"/>
        <v>1059.5696378830085</v>
      </c>
      <c r="N399" s="242">
        <v>0</v>
      </c>
      <c r="O399" s="100"/>
      <c r="P399" s="100"/>
      <c r="Q399" s="100">
        <f t="shared" si="65"/>
        <v>0</v>
      </c>
      <c r="R399" s="243" t="e">
        <f t="shared" si="76"/>
        <v>#DIV/0!</v>
      </c>
      <c r="S399" s="243"/>
      <c r="T399" s="243"/>
      <c r="U399" s="243"/>
      <c r="V399" s="243"/>
      <c r="W399" s="243"/>
      <c r="X399" s="248"/>
      <c r="Y399" s="111"/>
      <c r="Z399" s="112"/>
      <c r="AA399" s="105"/>
      <c r="AB399" s="105"/>
      <c r="AC399" s="105"/>
      <c r="AD399" s="113"/>
      <c r="AE399" s="113"/>
      <c r="AF399" s="113"/>
      <c r="AG399" s="105"/>
      <c r="AH399" s="105"/>
      <c r="AI399" s="105"/>
      <c r="AJ399" s="105"/>
      <c r="AK399" s="105"/>
      <c r="AL399" s="105"/>
      <c r="AM399" s="105"/>
      <c r="AN399" s="71"/>
      <c r="AO399" s="71"/>
      <c r="AP399" s="71"/>
      <c r="AQ399" s="71"/>
    </row>
    <row r="400" spans="1:43" ht="12.75" customHeight="1" outlineLevel="2" x14ac:dyDescent="0.25">
      <c r="A400" s="2"/>
      <c r="B400" s="107">
        <v>30504</v>
      </c>
      <c r="C400" s="239"/>
      <c r="D400" s="239" t="s">
        <v>38</v>
      </c>
      <c r="E400" s="239" t="s">
        <v>375</v>
      </c>
      <c r="F400" s="240" t="s">
        <v>378</v>
      </c>
      <c r="G400" s="114">
        <v>4233</v>
      </c>
      <c r="H400" s="114">
        <v>0</v>
      </c>
      <c r="I400" s="114">
        <v>4977</v>
      </c>
      <c r="J400" s="114">
        <v>5933</v>
      </c>
      <c r="K400" s="114">
        <v>5757</v>
      </c>
      <c r="L400" s="241">
        <f t="shared" si="88"/>
        <v>-2.9664587898196482E-2</v>
      </c>
      <c r="M400" s="114">
        <f t="shared" si="64"/>
        <v>0</v>
      </c>
      <c r="N400" s="242">
        <v>3337</v>
      </c>
      <c r="O400" s="100"/>
      <c r="P400" s="100"/>
      <c r="Q400" s="100">
        <f t="shared" si="65"/>
        <v>0</v>
      </c>
      <c r="R400" s="243" t="e">
        <f t="shared" si="76"/>
        <v>#DIV/0!</v>
      </c>
      <c r="S400" s="243"/>
      <c r="T400" s="243"/>
      <c r="U400" s="243"/>
      <c r="V400" s="243"/>
      <c r="W400" s="243"/>
      <c r="X400" s="248"/>
      <c r="Y400" s="111"/>
      <c r="Z400" s="112"/>
      <c r="AA400" s="105"/>
      <c r="AB400" s="105"/>
      <c r="AC400" s="105"/>
      <c r="AD400" s="113"/>
      <c r="AE400" s="113"/>
      <c r="AF400" s="113"/>
      <c r="AG400" s="105"/>
      <c r="AH400" s="105"/>
      <c r="AI400" s="105"/>
      <c r="AJ400" s="105"/>
      <c r="AK400" s="105"/>
      <c r="AL400" s="105"/>
      <c r="AM400" s="105"/>
      <c r="AN400" s="71"/>
      <c r="AO400" s="71"/>
      <c r="AP400" s="71"/>
      <c r="AQ400" s="71"/>
    </row>
    <row r="401" spans="1:43" ht="12.75" customHeight="1" outlineLevel="2" x14ac:dyDescent="0.25">
      <c r="A401" s="2"/>
      <c r="B401" s="107">
        <v>30503</v>
      </c>
      <c r="C401" s="239"/>
      <c r="D401" s="239" t="s">
        <v>38</v>
      </c>
      <c r="E401" s="239" t="s">
        <v>375</v>
      </c>
      <c r="F401" s="240" t="s">
        <v>377</v>
      </c>
      <c r="G401" s="114">
        <v>6505</v>
      </c>
      <c r="H401" s="114">
        <v>867</v>
      </c>
      <c r="I401" s="114">
        <v>0</v>
      </c>
      <c r="J401" s="114">
        <v>6505</v>
      </c>
      <c r="K401" s="114">
        <v>6406</v>
      </c>
      <c r="L401" s="241">
        <f t="shared" si="88"/>
        <v>-1.5219062259800187E-2</v>
      </c>
      <c r="M401" s="114">
        <f t="shared" si="64"/>
        <v>853.80507302075318</v>
      </c>
      <c r="N401" s="242">
        <v>0</v>
      </c>
      <c r="O401" s="100"/>
      <c r="P401" s="100"/>
      <c r="Q401" s="100">
        <f t="shared" si="65"/>
        <v>0</v>
      </c>
      <c r="R401" s="243" t="e">
        <f t="shared" si="76"/>
        <v>#DIV/0!</v>
      </c>
      <c r="S401" s="243"/>
      <c r="T401" s="243"/>
      <c r="U401" s="243"/>
      <c r="V401" s="243"/>
      <c r="W401" s="243"/>
      <c r="X401" s="248"/>
      <c r="Y401" s="111"/>
      <c r="Z401" s="112"/>
      <c r="AA401" s="105"/>
      <c r="AB401" s="105"/>
      <c r="AC401" s="105"/>
      <c r="AD401" s="113"/>
      <c r="AE401" s="113"/>
      <c r="AF401" s="113"/>
      <c r="AG401" s="105"/>
      <c r="AH401" s="105"/>
      <c r="AI401" s="105"/>
      <c r="AJ401" s="105"/>
      <c r="AK401" s="105"/>
      <c r="AL401" s="105"/>
      <c r="AM401" s="105"/>
      <c r="AN401" s="71"/>
      <c r="AO401" s="71"/>
      <c r="AP401" s="71"/>
      <c r="AQ401" s="71"/>
    </row>
    <row r="402" spans="1:43" ht="12.75" customHeight="1" outlineLevel="2" x14ac:dyDescent="0.25">
      <c r="A402" s="2"/>
      <c r="B402" s="107">
        <v>30502</v>
      </c>
      <c r="C402" s="239"/>
      <c r="D402" s="239" t="s">
        <v>38</v>
      </c>
      <c r="E402" s="239" t="s">
        <v>375</v>
      </c>
      <c r="F402" s="240" t="s">
        <v>375</v>
      </c>
      <c r="G402" s="114">
        <v>3563</v>
      </c>
      <c r="H402" s="114">
        <v>1368</v>
      </c>
      <c r="I402" s="114">
        <v>0</v>
      </c>
      <c r="J402" s="114">
        <v>3563</v>
      </c>
      <c r="K402" s="114">
        <v>3521</v>
      </c>
      <c r="L402" s="241">
        <f t="shared" si="88"/>
        <v>-1.1787819253438081E-2</v>
      </c>
      <c r="M402" s="114">
        <f t="shared" si="64"/>
        <v>1351.8742632612966</v>
      </c>
      <c r="N402" s="242">
        <v>0</v>
      </c>
      <c r="O402" s="100"/>
      <c r="P402" s="100"/>
      <c r="Q402" s="100">
        <f t="shared" si="65"/>
        <v>0</v>
      </c>
      <c r="R402" s="243" t="e">
        <f t="shared" si="76"/>
        <v>#DIV/0!</v>
      </c>
      <c r="S402" s="243"/>
      <c r="T402" s="243"/>
      <c r="U402" s="243"/>
      <c r="V402" s="243"/>
      <c r="W402" s="243"/>
      <c r="X402" s="248"/>
      <c r="Y402" s="111"/>
      <c r="Z402" s="112"/>
      <c r="AA402" s="105"/>
      <c r="AB402" s="105"/>
      <c r="AC402" s="105"/>
      <c r="AD402" s="113"/>
      <c r="AE402" s="113"/>
      <c r="AF402" s="113"/>
      <c r="AG402" s="105"/>
      <c r="AH402" s="105"/>
      <c r="AI402" s="105"/>
      <c r="AJ402" s="105"/>
      <c r="AK402" s="105"/>
      <c r="AL402" s="105"/>
      <c r="AM402" s="105"/>
      <c r="AN402" s="71"/>
      <c r="AO402" s="71"/>
      <c r="AP402" s="71"/>
      <c r="AQ402" s="71"/>
    </row>
    <row r="403" spans="1:43" ht="12.75" customHeight="1" outlineLevel="2" x14ac:dyDescent="0.25">
      <c r="A403" s="2"/>
      <c r="B403" s="107">
        <v>30501</v>
      </c>
      <c r="C403" s="239"/>
      <c r="D403" s="239" t="s">
        <v>38</v>
      </c>
      <c r="E403" s="239" t="s">
        <v>375</v>
      </c>
      <c r="F403" s="240" t="s">
        <v>376</v>
      </c>
      <c r="G403" s="114">
        <v>5827</v>
      </c>
      <c r="H403" s="114">
        <v>0</v>
      </c>
      <c r="I403" s="114">
        <v>4112</v>
      </c>
      <c r="J403" s="114">
        <v>6288</v>
      </c>
      <c r="K403" s="114">
        <v>6211</v>
      </c>
      <c r="L403" s="241">
        <f t="shared" si="88"/>
        <v>-1.224554707379133E-2</v>
      </c>
      <c r="M403" s="114">
        <f t="shared" si="64"/>
        <v>0</v>
      </c>
      <c r="N403" s="242">
        <v>3710</v>
      </c>
      <c r="O403" s="100"/>
      <c r="P403" s="100"/>
      <c r="Q403" s="100">
        <f t="shared" si="65"/>
        <v>0</v>
      </c>
      <c r="R403" s="243" t="e">
        <f t="shared" si="76"/>
        <v>#DIV/0!</v>
      </c>
      <c r="S403" s="243"/>
      <c r="T403" s="243"/>
      <c r="U403" s="243"/>
      <c r="V403" s="243"/>
      <c r="W403" s="243"/>
      <c r="X403" s="248"/>
      <c r="Y403" s="111"/>
      <c r="Z403" s="112"/>
      <c r="AA403" s="105"/>
      <c r="AB403" s="105"/>
      <c r="AC403" s="105"/>
      <c r="AD403" s="113"/>
      <c r="AE403" s="113"/>
      <c r="AF403" s="113"/>
      <c r="AG403" s="105"/>
      <c r="AH403" s="105"/>
      <c r="AI403" s="105"/>
      <c r="AJ403" s="105"/>
      <c r="AK403" s="105"/>
      <c r="AL403" s="105"/>
      <c r="AM403" s="105"/>
      <c r="AN403" s="71"/>
      <c r="AO403" s="71"/>
      <c r="AP403" s="71"/>
      <c r="AQ403" s="71"/>
    </row>
    <row r="404" spans="1:43" ht="12.75" customHeight="1" outlineLevel="2" x14ac:dyDescent="0.25">
      <c r="A404" s="2"/>
      <c r="B404" s="107" t="s">
        <v>2059</v>
      </c>
      <c r="C404" s="239"/>
      <c r="D404" s="239" t="s">
        <v>38</v>
      </c>
      <c r="E404" s="239" t="s">
        <v>375</v>
      </c>
      <c r="F404" s="240" t="s">
        <v>2060</v>
      </c>
      <c r="G404" s="114"/>
      <c r="H404" s="114"/>
      <c r="I404" s="114"/>
      <c r="J404" s="114"/>
      <c r="K404" s="114"/>
      <c r="L404" s="241"/>
      <c r="M404" s="114">
        <f t="shared" si="64"/>
        <v>0</v>
      </c>
      <c r="N404" s="242"/>
      <c r="O404" s="100"/>
      <c r="P404" s="100"/>
      <c r="Q404" s="100">
        <f t="shared" si="65"/>
        <v>0</v>
      </c>
      <c r="R404" s="243" t="e">
        <f t="shared" si="76"/>
        <v>#DIV/0!</v>
      </c>
      <c r="S404" s="243"/>
      <c r="T404" s="243"/>
      <c r="U404" s="243"/>
      <c r="V404" s="243"/>
      <c r="W404" s="243"/>
      <c r="X404" s="248"/>
      <c r="Y404" s="111"/>
      <c r="Z404" s="112"/>
      <c r="AA404" s="105"/>
      <c r="AB404" s="105"/>
      <c r="AC404" s="105"/>
      <c r="AD404" s="113"/>
      <c r="AE404" s="113"/>
      <c r="AF404" s="113"/>
      <c r="AG404" s="105"/>
      <c r="AH404" s="105"/>
      <c r="AI404" s="105"/>
      <c r="AJ404" s="105"/>
      <c r="AK404" s="105"/>
      <c r="AL404" s="105"/>
      <c r="AM404" s="105"/>
      <c r="AN404" s="71"/>
      <c r="AO404" s="71"/>
      <c r="AP404" s="71"/>
      <c r="AQ404" s="71"/>
    </row>
    <row r="405" spans="1:43" ht="12.75" customHeight="1" outlineLevel="1" x14ac:dyDescent="0.25">
      <c r="A405" s="229"/>
      <c r="B405" s="244">
        <v>30700</v>
      </c>
      <c r="C405" s="245"/>
      <c r="D405" s="245" t="s">
        <v>38</v>
      </c>
      <c r="E405" s="245" t="s">
        <v>392</v>
      </c>
      <c r="F405" s="246"/>
      <c r="G405" s="114"/>
      <c r="H405" s="114"/>
      <c r="I405" s="114"/>
      <c r="J405" s="114"/>
      <c r="K405" s="114"/>
      <c r="L405" s="241"/>
      <c r="M405" s="114">
        <f t="shared" si="64"/>
        <v>0</v>
      </c>
      <c r="N405" s="242"/>
      <c r="O405" s="110">
        <f t="shared" ref="O405:P405" si="89">SUM(O406:O420)</f>
        <v>0</v>
      </c>
      <c r="P405" s="110">
        <f t="shared" si="89"/>
        <v>0</v>
      </c>
      <c r="Q405" s="100">
        <f t="shared" si="65"/>
        <v>0</v>
      </c>
      <c r="R405" s="243" t="e">
        <f t="shared" si="76"/>
        <v>#DIV/0!</v>
      </c>
      <c r="S405" s="250"/>
      <c r="T405" s="250"/>
      <c r="U405" s="250"/>
      <c r="V405" s="250"/>
      <c r="W405" s="250"/>
      <c r="X405" s="247"/>
      <c r="Y405" s="111"/>
      <c r="Z405" s="112"/>
      <c r="AA405" s="105"/>
      <c r="AB405" s="105"/>
      <c r="AC405" s="105"/>
      <c r="AD405" s="113"/>
      <c r="AE405" s="113"/>
      <c r="AF405" s="113"/>
      <c r="AG405" s="105"/>
      <c r="AH405" s="105"/>
      <c r="AI405" s="105"/>
      <c r="AJ405" s="105"/>
      <c r="AK405" s="105"/>
      <c r="AL405" s="105"/>
      <c r="AM405" s="105"/>
      <c r="AN405" s="45"/>
      <c r="AO405" s="45"/>
      <c r="AP405" s="45"/>
      <c r="AQ405" s="45"/>
    </row>
    <row r="406" spans="1:43" ht="12.75" customHeight="1" outlineLevel="2" x14ac:dyDescent="0.25">
      <c r="A406" s="2"/>
      <c r="B406" s="107">
        <v>30714</v>
      </c>
      <c r="C406" s="239"/>
      <c r="D406" s="239" t="s">
        <v>38</v>
      </c>
      <c r="E406" s="239" t="s">
        <v>392</v>
      </c>
      <c r="F406" s="240" t="s">
        <v>405</v>
      </c>
      <c r="G406" s="114">
        <v>1180</v>
      </c>
      <c r="H406" s="114">
        <v>409</v>
      </c>
      <c r="I406" s="114">
        <v>0</v>
      </c>
      <c r="J406" s="114">
        <v>1180</v>
      </c>
      <c r="K406" s="114">
        <v>1151</v>
      </c>
      <c r="L406" s="241">
        <f t="shared" ref="L406:L419" si="90">((K406/J406)^(1/($K$12-$J$12))-1)</f>
        <v>-2.4576271186440679E-2</v>
      </c>
      <c r="M406" s="114">
        <f t="shared" si="64"/>
        <v>398.94830508474575</v>
      </c>
      <c r="N406" s="242">
        <v>0</v>
      </c>
      <c r="O406" s="100"/>
      <c r="P406" s="100"/>
      <c r="Q406" s="100">
        <f t="shared" si="65"/>
        <v>0</v>
      </c>
      <c r="R406" s="243" t="e">
        <f t="shared" si="76"/>
        <v>#DIV/0!</v>
      </c>
      <c r="S406" s="243"/>
      <c r="T406" s="243"/>
      <c r="U406" s="243"/>
      <c r="V406" s="243"/>
      <c r="W406" s="243"/>
      <c r="X406" s="248"/>
      <c r="Y406" s="111"/>
      <c r="Z406" s="112"/>
      <c r="AA406" s="105"/>
      <c r="AB406" s="105"/>
      <c r="AC406" s="105"/>
      <c r="AD406" s="113"/>
      <c r="AE406" s="113"/>
      <c r="AF406" s="113"/>
      <c r="AG406" s="105"/>
      <c r="AH406" s="105"/>
      <c r="AI406" s="105"/>
      <c r="AJ406" s="105"/>
      <c r="AK406" s="105"/>
      <c r="AL406" s="105"/>
      <c r="AM406" s="105"/>
      <c r="AN406" s="71"/>
      <c r="AO406" s="71"/>
      <c r="AP406" s="71"/>
      <c r="AQ406" s="71"/>
    </row>
    <row r="407" spans="1:43" ht="12.75" customHeight="1" outlineLevel="2" x14ac:dyDescent="0.25">
      <c r="A407" s="2"/>
      <c r="B407" s="107">
        <v>30713</v>
      </c>
      <c r="C407" s="239"/>
      <c r="D407" s="239" t="s">
        <v>38</v>
      </c>
      <c r="E407" s="239" t="s">
        <v>392</v>
      </c>
      <c r="F407" s="240" t="s">
        <v>404</v>
      </c>
      <c r="G407" s="114">
        <v>675</v>
      </c>
      <c r="H407" s="114">
        <v>621</v>
      </c>
      <c r="I407" s="114">
        <v>0</v>
      </c>
      <c r="J407" s="114">
        <v>675</v>
      </c>
      <c r="K407" s="114">
        <v>643</v>
      </c>
      <c r="L407" s="241">
        <f t="shared" si="90"/>
        <v>-4.7407407407407454E-2</v>
      </c>
      <c r="M407" s="114">
        <f t="shared" si="64"/>
        <v>591.55999999999995</v>
      </c>
      <c r="N407" s="242">
        <v>0</v>
      </c>
      <c r="O407" s="100"/>
      <c r="P407" s="100"/>
      <c r="Q407" s="100">
        <f t="shared" si="65"/>
        <v>0</v>
      </c>
      <c r="R407" s="243" t="e">
        <f t="shared" si="76"/>
        <v>#DIV/0!</v>
      </c>
      <c r="S407" s="243"/>
      <c r="T407" s="243"/>
      <c r="U407" s="243"/>
      <c r="V407" s="243"/>
      <c r="W407" s="243"/>
      <c r="X407" s="248"/>
      <c r="Y407" s="111"/>
      <c r="Z407" s="112"/>
      <c r="AA407" s="105"/>
      <c r="AB407" s="105"/>
      <c r="AC407" s="105"/>
      <c r="AD407" s="113"/>
      <c r="AE407" s="113"/>
      <c r="AF407" s="113"/>
      <c r="AG407" s="105"/>
      <c r="AH407" s="105"/>
      <c r="AI407" s="105"/>
      <c r="AJ407" s="105"/>
      <c r="AK407" s="105"/>
      <c r="AL407" s="105"/>
      <c r="AM407" s="105"/>
      <c r="AN407" s="71"/>
      <c r="AO407" s="71"/>
      <c r="AP407" s="71"/>
      <c r="AQ407" s="71"/>
    </row>
    <row r="408" spans="1:43" ht="12.75" customHeight="1" outlineLevel="2" x14ac:dyDescent="0.25">
      <c r="A408" s="2"/>
      <c r="B408" s="107">
        <v>30712</v>
      </c>
      <c r="C408" s="239"/>
      <c r="D408" s="239" t="s">
        <v>38</v>
      </c>
      <c r="E408" s="239" t="s">
        <v>392</v>
      </c>
      <c r="F408" s="240" t="s">
        <v>403</v>
      </c>
      <c r="G408" s="114">
        <v>1184</v>
      </c>
      <c r="H408" s="114">
        <v>1145</v>
      </c>
      <c r="I408" s="114">
        <v>0</v>
      </c>
      <c r="J408" s="114">
        <v>1184</v>
      </c>
      <c r="K408" s="114">
        <v>1183</v>
      </c>
      <c r="L408" s="241">
        <f t="shared" si="90"/>
        <v>-8.445945945946276E-4</v>
      </c>
      <c r="M408" s="114">
        <f t="shared" si="64"/>
        <v>1144.0329391891892</v>
      </c>
      <c r="N408" s="242">
        <v>0</v>
      </c>
      <c r="O408" s="100"/>
      <c r="P408" s="100"/>
      <c r="Q408" s="100">
        <f t="shared" si="65"/>
        <v>0</v>
      </c>
      <c r="R408" s="243" t="e">
        <f t="shared" si="76"/>
        <v>#DIV/0!</v>
      </c>
      <c r="S408" s="243"/>
      <c r="T408" s="243"/>
      <c r="U408" s="243"/>
      <c r="V408" s="243"/>
      <c r="W408" s="243"/>
      <c r="X408" s="248"/>
      <c r="Y408" s="111"/>
      <c r="Z408" s="112"/>
      <c r="AA408" s="105"/>
      <c r="AB408" s="105"/>
      <c r="AC408" s="105"/>
      <c r="AD408" s="113"/>
      <c r="AE408" s="113"/>
      <c r="AF408" s="113"/>
      <c r="AG408" s="105"/>
      <c r="AH408" s="105"/>
      <c r="AI408" s="105"/>
      <c r="AJ408" s="105"/>
      <c r="AK408" s="105"/>
      <c r="AL408" s="105"/>
      <c r="AM408" s="105"/>
      <c r="AN408" s="71"/>
      <c r="AO408" s="71"/>
      <c r="AP408" s="71"/>
      <c r="AQ408" s="71"/>
    </row>
    <row r="409" spans="1:43" ht="12.75" customHeight="1" outlineLevel="2" x14ac:dyDescent="0.25">
      <c r="A409" s="2"/>
      <c r="B409" s="107">
        <v>30711</v>
      </c>
      <c r="C409" s="239"/>
      <c r="D409" s="239" t="s">
        <v>38</v>
      </c>
      <c r="E409" s="239" t="s">
        <v>392</v>
      </c>
      <c r="F409" s="240" t="s">
        <v>402</v>
      </c>
      <c r="G409" s="114">
        <v>628</v>
      </c>
      <c r="H409" s="114">
        <v>571</v>
      </c>
      <c r="I409" s="114">
        <v>0</v>
      </c>
      <c r="J409" s="114">
        <v>628</v>
      </c>
      <c r="K409" s="114">
        <v>622</v>
      </c>
      <c r="L409" s="241">
        <f t="shared" si="90"/>
        <v>-9.5541401273885329E-3</v>
      </c>
      <c r="M409" s="114">
        <f t="shared" si="64"/>
        <v>565.54458598726114</v>
      </c>
      <c r="N409" s="242">
        <v>0</v>
      </c>
      <c r="O409" s="100"/>
      <c r="P409" s="100"/>
      <c r="Q409" s="100">
        <f t="shared" si="65"/>
        <v>0</v>
      </c>
      <c r="R409" s="243" t="e">
        <f t="shared" si="76"/>
        <v>#DIV/0!</v>
      </c>
      <c r="S409" s="243"/>
      <c r="T409" s="243"/>
      <c r="U409" s="243"/>
      <c r="V409" s="243"/>
      <c r="W409" s="243"/>
      <c r="X409" s="248"/>
      <c r="Y409" s="111"/>
      <c r="Z409" s="112"/>
      <c r="AA409" s="105"/>
      <c r="AB409" s="105"/>
      <c r="AC409" s="105"/>
      <c r="AD409" s="113"/>
      <c r="AE409" s="113"/>
      <c r="AF409" s="113"/>
      <c r="AG409" s="105"/>
      <c r="AH409" s="105"/>
      <c r="AI409" s="105"/>
      <c r="AJ409" s="105"/>
      <c r="AK409" s="105"/>
      <c r="AL409" s="105"/>
      <c r="AM409" s="105"/>
      <c r="AN409" s="71"/>
      <c r="AO409" s="71"/>
      <c r="AP409" s="71"/>
      <c r="AQ409" s="71"/>
    </row>
    <row r="410" spans="1:43" ht="12.75" customHeight="1" outlineLevel="2" x14ac:dyDescent="0.25">
      <c r="A410" s="2"/>
      <c r="B410" s="107">
        <v>30710</v>
      </c>
      <c r="C410" s="239"/>
      <c r="D410" s="239" t="s">
        <v>38</v>
      </c>
      <c r="E410" s="239" t="s">
        <v>392</v>
      </c>
      <c r="F410" s="240" t="s">
        <v>150</v>
      </c>
      <c r="G410" s="114">
        <v>560</v>
      </c>
      <c r="H410" s="114">
        <v>244</v>
      </c>
      <c r="I410" s="114">
        <v>0</v>
      </c>
      <c r="J410" s="114">
        <v>560</v>
      </c>
      <c r="K410" s="114">
        <v>545</v>
      </c>
      <c r="L410" s="241">
        <f t="shared" si="90"/>
        <v>-2.6785714285714302E-2</v>
      </c>
      <c r="M410" s="114">
        <f t="shared" si="64"/>
        <v>237.46428571428572</v>
      </c>
      <c r="N410" s="242">
        <v>0</v>
      </c>
      <c r="O410" s="100"/>
      <c r="P410" s="100"/>
      <c r="Q410" s="100">
        <f t="shared" si="65"/>
        <v>0</v>
      </c>
      <c r="R410" s="243" t="e">
        <f t="shared" si="76"/>
        <v>#DIV/0!</v>
      </c>
      <c r="S410" s="243"/>
      <c r="T410" s="243"/>
      <c r="U410" s="243"/>
      <c r="V410" s="243"/>
      <c r="W410" s="243"/>
      <c r="X410" s="248"/>
      <c r="Y410" s="111"/>
      <c r="Z410" s="112"/>
      <c r="AA410" s="105"/>
      <c r="AB410" s="105"/>
      <c r="AC410" s="105"/>
      <c r="AD410" s="113"/>
      <c r="AE410" s="113"/>
      <c r="AF410" s="113"/>
      <c r="AG410" s="105"/>
      <c r="AH410" s="105"/>
      <c r="AI410" s="105"/>
      <c r="AJ410" s="105"/>
      <c r="AK410" s="105"/>
      <c r="AL410" s="105"/>
      <c r="AM410" s="105"/>
      <c r="AN410" s="71"/>
      <c r="AO410" s="71"/>
      <c r="AP410" s="71"/>
      <c r="AQ410" s="71"/>
    </row>
    <row r="411" spans="1:43" ht="12.75" customHeight="1" outlineLevel="2" x14ac:dyDescent="0.25">
      <c r="A411" s="2"/>
      <c r="B411" s="107">
        <v>30709</v>
      </c>
      <c r="C411" s="239"/>
      <c r="D411" s="239" t="s">
        <v>38</v>
      </c>
      <c r="E411" s="239" t="s">
        <v>392</v>
      </c>
      <c r="F411" s="240" t="s">
        <v>401</v>
      </c>
      <c r="G411" s="114">
        <v>272</v>
      </c>
      <c r="H411" s="114">
        <v>232</v>
      </c>
      <c r="I411" s="114">
        <v>0</v>
      </c>
      <c r="J411" s="114">
        <v>272</v>
      </c>
      <c r="K411" s="114">
        <v>263</v>
      </c>
      <c r="L411" s="241">
        <f t="shared" si="90"/>
        <v>-3.3088235294117641E-2</v>
      </c>
      <c r="M411" s="114">
        <f t="shared" si="64"/>
        <v>224.3235294117647</v>
      </c>
      <c r="N411" s="242">
        <v>0</v>
      </c>
      <c r="O411" s="100"/>
      <c r="P411" s="100"/>
      <c r="Q411" s="100">
        <f t="shared" si="65"/>
        <v>0</v>
      </c>
      <c r="R411" s="243" t="e">
        <f t="shared" si="76"/>
        <v>#DIV/0!</v>
      </c>
      <c r="S411" s="243"/>
      <c r="T411" s="243"/>
      <c r="U411" s="243"/>
      <c r="V411" s="243"/>
      <c r="W411" s="243"/>
      <c r="X411" s="248"/>
      <c r="Y411" s="111"/>
      <c r="Z411" s="112"/>
      <c r="AA411" s="105"/>
      <c r="AB411" s="105"/>
      <c r="AC411" s="105"/>
      <c r="AD411" s="113"/>
      <c r="AE411" s="113"/>
      <c r="AF411" s="113"/>
      <c r="AG411" s="105"/>
      <c r="AH411" s="105"/>
      <c r="AI411" s="105"/>
      <c r="AJ411" s="105"/>
      <c r="AK411" s="105"/>
      <c r="AL411" s="105"/>
      <c r="AM411" s="105"/>
      <c r="AN411" s="71"/>
      <c r="AO411" s="71"/>
      <c r="AP411" s="71"/>
      <c r="AQ411" s="71"/>
    </row>
    <row r="412" spans="1:43" ht="12.75" customHeight="1" outlineLevel="2" x14ac:dyDescent="0.25">
      <c r="A412" s="2"/>
      <c r="B412" s="107">
        <v>30708</v>
      </c>
      <c r="C412" s="239"/>
      <c r="D412" s="239" t="s">
        <v>38</v>
      </c>
      <c r="E412" s="239" t="s">
        <v>392</v>
      </c>
      <c r="F412" s="240" t="s">
        <v>400</v>
      </c>
      <c r="G412" s="114">
        <v>2806</v>
      </c>
      <c r="H412" s="114">
        <v>974</v>
      </c>
      <c r="I412" s="114">
        <v>0</v>
      </c>
      <c r="J412" s="114">
        <v>2806</v>
      </c>
      <c r="K412" s="114">
        <v>2814</v>
      </c>
      <c r="L412" s="241">
        <f t="shared" si="90"/>
        <v>2.8510334996436626E-3</v>
      </c>
      <c r="M412" s="114">
        <f t="shared" si="64"/>
        <v>976.77690662865291</v>
      </c>
      <c r="N412" s="242">
        <v>0</v>
      </c>
      <c r="O412" s="100"/>
      <c r="P412" s="100"/>
      <c r="Q412" s="100">
        <f t="shared" si="65"/>
        <v>0</v>
      </c>
      <c r="R412" s="243" t="e">
        <f t="shared" si="76"/>
        <v>#DIV/0!</v>
      </c>
      <c r="S412" s="243"/>
      <c r="T412" s="243"/>
      <c r="U412" s="243"/>
      <c r="V412" s="243"/>
      <c r="W412" s="243"/>
      <c r="X412" s="248"/>
      <c r="Y412" s="111"/>
      <c r="Z412" s="112"/>
      <c r="AA412" s="105"/>
      <c r="AB412" s="105"/>
      <c r="AC412" s="105"/>
      <c r="AD412" s="113"/>
      <c r="AE412" s="113"/>
      <c r="AF412" s="113"/>
      <c r="AG412" s="105"/>
      <c r="AH412" s="105"/>
      <c r="AI412" s="105"/>
      <c r="AJ412" s="105"/>
      <c r="AK412" s="105"/>
      <c r="AL412" s="105"/>
      <c r="AM412" s="105"/>
      <c r="AN412" s="71"/>
      <c r="AO412" s="71"/>
      <c r="AP412" s="71"/>
      <c r="AQ412" s="71"/>
    </row>
    <row r="413" spans="1:43" ht="12.75" customHeight="1" outlineLevel="2" x14ac:dyDescent="0.25">
      <c r="A413" s="2"/>
      <c r="B413" s="107">
        <v>30707</v>
      </c>
      <c r="C413" s="239"/>
      <c r="D413" s="239" t="s">
        <v>38</v>
      </c>
      <c r="E413" s="239" t="s">
        <v>392</v>
      </c>
      <c r="F413" s="240" t="s">
        <v>399</v>
      </c>
      <c r="G413" s="114">
        <v>798</v>
      </c>
      <c r="H413" s="114">
        <v>197</v>
      </c>
      <c r="I413" s="114">
        <v>0</v>
      </c>
      <c r="J413" s="114">
        <v>798</v>
      </c>
      <c r="K413" s="114">
        <v>776</v>
      </c>
      <c r="L413" s="241">
        <f t="shared" si="90"/>
        <v>-2.7568922305764465E-2</v>
      </c>
      <c r="M413" s="114">
        <f t="shared" si="64"/>
        <v>191.5689223057644</v>
      </c>
      <c r="N413" s="242">
        <v>0</v>
      </c>
      <c r="O413" s="100"/>
      <c r="P413" s="100"/>
      <c r="Q413" s="100">
        <f t="shared" si="65"/>
        <v>0</v>
      </c>
      <c r="R413" s="243" t="e">
        <f t="shared" si="76"/>
        <v>#DIV/0!</v>
      </c>
      <c r="S413" s="243"/>
      <c r="T413" s="243"/>
      <c r="U413" s="243"/>
      <c r="V413" s="243"/>
      <c r="W413" s="243"/>
      <c r="X413" s="248"/>
      <c r="Y413" s="111"/>
      <c r="Z413" s="112"/>
      <c r="AA413" s="105"/>
      <c r="AB413" s="105"/>
      <c r="AC413" s="105"/>
      <c r="AD413" s="113"/>
      <c r="AE413" s="113"/>
      <c r="AF413" s="113"/>
      <c r="AG413" s="105"/>
      <c r="AH413" s="105"/>
      <c r="AI413" s="105"/>
      <c r="AJ413" s="105"/>
      <c r="AK413" s="105"/>
      <c r="AL413" s="105"/>
      <c r="AM413" s="105"/>
      <c r="AN413" s="71"/>
      <c r="AO413" s="71"/>
      <c r="AP413" s="71"/>
      <c r="AQ413" s="71"/>
    </row>
    <row r="414" spans="1:43" ht="12.75" customHeight="1" outlineLevel="2" x14ac:dyDescent="0.25">
      <c r="A414" s="2"/>
      <c r="B414" s="107">
        <v>30706</v>
      </c>
      <c r="C414" s="239"/>
      <c r="D414" s="239" t="s">
        <v>38</v>
      </c>
      <c r="E414" s="239" t="s">
        <v>392</v>
      </c>
      <c r="F414" s="240" t="s">
        <v>398</v>
      </c>
      <c r="G414" s="114">
        <v>891</v>
      </c>
      <c r="H414" s="114">
        <v>379</v>
      </c>
      <c r="I414" s="114">
        <v>0</v>
      </c>
      <c r="J414" s="114">
        <v>891</v>
      </c>
      <c r="K414" s="114">
        <v>855</v>
      </c>
      <c r="L414" s="241">
        <f t="shared" si="90"/>
        <v>-4.0404040404040442E-2</v>
      </c>
      <c r="M414" s="114">
        <f t="shared" si="64"/>
        <v>363.68686868686865</v>
      </c>
      <c r="N414" s="242">
        <v>0</v>
      </c>
      <c r="O414" s="100"/>
      <c r="P414" s="100"/>
      <c r="Q414" s="100">
        <f t="shared" si="65"/>
        <v>0</v>
      </c>
      <c r="R414" s="243" t="e">
        <f t="shared" si="76"/>
        <v>#DIV/0!</v>
      </c>
      <c r="S414" s="243"/>
      <c r="T414" s="243"/>
      <c r="U414" s="243"/>
      <c r="V414" s="243"/>
      <c r="W414" s="243"/>
      <c r="X414" s="248"/>
      <c r="Y414" s="111"/>
      <c r="Z414" s="112"/>
      <c r="AA414" s="105"/>
      <c r="AB414" s="105"/>
      <c r="AC414" s="105"/>
      <c r="AD414" s="113"/>
      <c r="AE414" s="113"/>
      <c r="AF414" s="113"/>
      <c r="AG414" s="105"/>
      <c r="AH414" s="105"/>
      <c r="AI414" s="105"/>
      <c r="AJ414" s="105"/>
      <c r="AK414" s="105"/>
      <c r="AL414" s="105"/>
      <c r="AM414" s="105"/>
      <c r="AN414" s="71"/>
      <c r="AO414" s="71"/>
      <c r="AP414" s="71"/>
      <c r="AQ414" s="71"/>
    </row>
    <row r="415" spans="1:43" ht="12.75" customHeight="1" outlineLevel="2" x14ac:dyDescent="0.25">
      <c r="A415" s="2"/>
      <c r="B415" s="107">
        <v>30705</v>
      </c>
      <c r="C415" s="239"/>
      <c r="D415" s="239" t="s">
        <v>38</v>
      </c>
      <c r="E415" s="239" t="s">
        <v>392</v>
      </c>
      <c r="F415" s="240" t="s">
        <v>397</v>
      </c>
      <c r="G415" s="114">
        <v>751</v>
      </c>
      <c r="H415" s="114">
        <v>441</v>
      </c>
      <c r="I415" s="114">
        <v>0</v>
      </c>
      <c r="J415" s="114">
        <v>751</v>
      </c>
      <c r="K415" s="114">
        <v>734</v>
      </c>
      <c r="L415" s="241">
        <f t="shared" si="90"/>
        <v>-2.2636484687083902E-2</v>
      </c>
      <c r="M415" s="114">
        <f t="shared" si="64"/>
        <v>431.01731025299603</v>
      </c>
      <c r="N415" s="242">
        <v>0</v>
      </c>
      <c r="O415" s="100"/>
      <c r="P415" s="100"/>
      <c r="Q415" s="100">
        <f t="shared" si="65"/>
        <v>0</v>
      </c>
      <c r="R415" s="243" t="e">
        <f t="shared" si="76"/>
        <v>#DIV/0!</v>
      </c>
      <c r="S415" s="243"/>
      <c r="T415" s="243"/>
      <c r="U415" s="243"/>
      <c r="V415" s="243"/>
      <c r="W415" s="243"/>
      <c r="X415" s="248"/>
      <c r="Y415" s="111"/>
      <c r="Z415" s="112"/>
      <c r="AA415" s="105"/>
      <c r="AB415" s="105"/>
      <c r="AC415" s="105"/>
      <c r="AD415" s="113"/>
      <c r="AE415" s="113"/>
      <c r="AF415" s="113"/>
      <c r="AG415" s="105"/>
      <c r="AH415" s="105"/>
      <c r="AI415" s="105"/>
      <c r="AJ415" s="105"/>
      <c r="AK415" s="105"/>
      <c r="AL415" s="105"/>
      <c r="AM415" s="105"/>
      <c r="AN415" s="71"/>
      <c r="AO415" s="71"/>
      <c r="AP415" s="71"/>
      <c r="AQ415" s="71"/>
    </row>
    <row r="416" spans="1:43" ht="12.75" customHeight="1" outlineLevel="2" x14ac:dyDescent="0.25">
      <c r="A416" s="2"/>
      <c r="B416" s="107">
        <v>30704</v>
      </c>
      <c r="C416" s="239"/>
      <c r="D416" s="239" t="s">
        <v>38</v>
      </c>
      <c r="E416" s="239" t="s">
        <v>392</v>
      </c>
      <c r="F416" s="240" t="s">
        <v>396</v>
      </c>
      <c r="G416" s="114">
        <v>1368</v>
      </c>
      <c r="H416" s="114">
        <v>354</v>
      </c>
      <c r="I416" s="114">
        <v>0</v>
      </c>
      <c r="J416" s="114">
        <v>1368</v>
      </c>
      <c r="K416" s="114">
        <v>1322</v>
      </c>
      <c r="L416" s="241">
        <f t="shared" si="90"/>
        <v>-3.3625730994152003E-2</v>
      </c>
      <c r="M416" s="114">
        <f t="shared" si="64"/>
        <v>342.09649122807019</v>
      </c>
      <c r="N416" s="242">
        <v>0</v>
      </c>
      <c r="O416" s="100"/>
      <c r="P416" s="100"/>
      <c r="Q416" s="100">
        <f t="shared" si="65"/>
        <v>0</v>
      </c>
      <c r="R416" s="243" t="e">
        <f t="shared" si="76"/>
        <v>#DIV/0!</v>
      </c>
      <c r="S416" s="243"/>
      <c r="T416" s="243"/>
      <c r="U416" s="243"/>
      <c r="V416" s="243"/>
      <c r="W416" s="243"/>
      <c r="X416" s="248"/>
      <c r="Y416" s="111"/>
      <c r="Z416" s="112"/>
      <c r="AA416" s="105"/>
      <c r="AB416" s="105"/>
      <c r="AC416" s="105"/>
      <c r="AD416" s="113"/>
      <c r="AE416" s="113"/>
      <c r="AF416" s="113"/>
      <c r="AG416" s="105"/>
      <c r="AH416" s="105"/>
      <c r="AI416" s="105"/>
      <c r="AJ416" s="105"/>
      <c r="AK416" s="105"/>
      <c r="AL416" s="105"/>
      <c r="AM416" s="105"/>
      <c r="AN416" s="71"/>
      <c r="AO416" s="71"/>
      <c r="AP416" s="71"/>
      <c r="AQ416" s="71"/>
    </row>
    <row r="417" spans="1:43" ht="12.75" customHeight="1" outlineLevel="2" x14ac:dyDescent="0.25">
      <c r="A417" s="2"/>
      <c r="B417" s="107">
        <v>30703</v>
      </c>
      <c r="C417" s="239"/>
      <c r="D417" s="239" t="s">
        <v>38</v>
      </c>
      <c r="E417" s="239" t="s">
        <v>392</v>
      </c>
      <c r="F417" s="240" t="s">
        <v>395</v>
      </c>
      <c r="G417" s="114">
        <v>2706</v>
      </c>
      <c r="H417" s="114">
        <v>253</v>
      </c>
      <c r="I417" s="114">
        <v>0</v>
      </c>
      <c r="J417" s="114">
        <v>2706</v>
      </c>
      <c r="K417" s="114">
        <v>2581</v>
      </c>
      <c r="L417" s="241">
        <f t="shared" si="90"/>
        <v>-4.6193643754619318E-2</v>
      </c>
      <c r="M417" s="114">
        <f t="shared" si="64"/>
        <v>241.3130081300813</v>
      </c>
      <c r="N417" s="242">
        <v>0</v>
      </c>
      <c r="O417" s="100"/>
      <c r="P417" s="100"/>
      <c r="Q417" s="100">
        <f t="shared" si="65"/>
        <v>0</v>
      </c>
      <c r="R417" s="243" t="e">
        <f t="shared" si="76"/>
        <v>#DIV/0!</v>
      </c>
      <c r="S417" s="243"/>
      <c r="T417" s="243"/>
      <c r="U417" s="243"/>
      <c r="V417" s="243"/>
      <c r="W417" s="243"/>
      <c r="X417" s="248"/>
      <c r="Y417" s="111"/>
      <c r="Z417" s="112"/>
      <c r="AA417" s="105"/>
      <c r="AB417" s="105"/>
      <c r="AC417" s="105"/>
      <c r="AD417" s="113"/>
      <c r="AE417" s="113"/>
      <c r="AF417" s="113"/>
      <c r="AG417" s="105"/>
      <c r="AH417" s="105"/>
      <c r="AI417" s="105"/>
      <c r="AJ417" s="105"/>
      <c r="AK417" s="105"/>
      <c r="AL417" s="105"/>
      <c r="AM417" s="105"/>
      <c r="AN417" s="71"/>
      <c r="AO417" s="71"/>
      <c r="AP417" s="71"/>
      <c r="AQ417" s="71"/>
    </row>
    <row r="418" spans="1:43" ht="12.75" customHeight="1" outlineLevel="2" x14ac:dyDescent="0.25">
      <c r="A418" s="2"/>
      <c r="B418" s="107">
        <v>30702</v>
      </c>
      <c r="C418" s="239"/>
      <c r="D418" s="239" t="s">
        <v>38</v>
      </c>
      <c r="E418" s="239" t="s">
        <v>392</v>
      </c>
      <c r="F418" s="240" t="s">
        <v>394</v>
      </c>
      <c r="G418" s="114">
        <v>1931</v>
      </c>
      <c r="H418" s="114">
        <v>405</v>
      </c>
      <c r="I418" s="114">
        <v>0</v>
      </c>
      <c r="J418" s="114">
        <v>1931</v>
      </c>
      <c r="K418" s="114">
        <v>1891</v>
      </c>
      <c r="L418" s="241">
        <f t="shared" si="90"/>
        <v>-2.0714655618850331E-2</v>
      </c>
      <c r="M418" s="114">
        <f t="shared" si="64"/>
        <v>396.61056447436562</v>
      </c>
      <c r="N418" s="242">
        <v>0</v>
      </c>
      <c r="O418" s="100"/>
      <c r="P418" s="100"/>
      <c r="Q418" s="100">
        <f t="shared" si="65"/>
        <v>0</v>
      </c>
      <c r="R418" s="243" t="e">
        <f t="shared" si="76"/>
        <v>#DIV/0!</v>
      </c>
      <c r="S418" s="243"/>
      <c r="T418" s="243"/>
      <c r="U418" s="243"/>
      <c r="V418" s="243"/>
      <c r="W418" s="243"/>
      <c r="X418" s="248"/>
      <c r="Y418" s="111"/>
      <c r="Z418" s="112"/>
      <c r="AA418" s="105"/>
      <c r="AB418" s="105"/>
      <c r="AC418" s="105"/>
      <c r="AD418" s="113"/>
      <c r="AE418" s="113"/>
      <c r="AF418" s="113"/>
      <c r="AG418" s="105"/>
      <c r="AH418" s="105"/>
      <c r="AI418" s="105"/>
      <c r="AJ418" s="105"/>
      <c r="AK418" s="105"/>
      <c r="AL418" s="105"/>
      <c r="AM418" s="105"/>
      <c r="AN418" s="71"/>
      <c r="AO418" s="71"/>
      <c r="AP418" s="71"/>
      <c r="AQ418" s="71"/>
    </row>
    <row r="419" spans="1:43" ht="12.75" customHeight="1" outlineLevel="2" x14ac:dyDescent="0.25">
      <c r="A419" s="2"/>
      <c r="B419" s="107">
        <v>30701</v>
      </c>
      <c r="C419" s="239"/>
      <c r="D419" s="239" t="s">
        <v>38</v>
      </c>
      <c r="E419" s="239" t="s">
        <v>392</v>
      </c>
      <c r="F419" s="240" t="s">
        <v>393</v>
      </c>
      <c r="G419" s="114">
        <v>1897</v>
      </c>
      <c r="H419" s="114">
        <v>0</v>
      </c>
      <c r="I419" s="114">
        <v>2683</v>
      </c>
      <c r="J419" s="114">
        <v>1897</v>
      </c>
      <c r="K419" s="114">
        <v>1799</v>
      </c>
      <c r="L419" s="241">
        <f t="shared" si="90"/>
        <v>-5.1660516605166018E-2</v>
      </c>
      <c r="M419" s="114">
        <f t="shared" si="64"/>
        <v>0</v>
      </c>
      <c r="N419" s="242">
        <v>2699</v>
      </c>
      <c r="O419" s="100"/>
      <c r="P419" s="100"/>
      <c r="Q419" s="100">
        <f t="shared" si="65"/>
        <v>0</v>
      </c>
      <c r="R419" s="243" t="e">
        <f t="shared" si="76"/>
        <v>#DIV/0!</v>
      </c>
      <c r="S419" s="243"/>
      <c r="T419" s="243"/>
      <c r="U419" s="243"/>
      <c r="V419" s="243"/>
      <c r="W419" s="243"/>
      <c r="X419" s="248"/>
      <c r="Y419" s="111"/>
      <c r="Z419" s="112"/>
      <c r="AA419" s="105"/>
      <c r="AB419" s="105"/>
      <c r="AC419" s="105"/>
      <c r="AD419" s="113"/>
      <c r="AE419" s="113"/>
      <c r="AF419" s="113"/>
      <c r="AG419" s="105"/>
      <c r="AH419" s="105"/>
      <c r="AI419" s="105"/>
      <c r="AJ419" s="105"/>
      <c r="AK419" s="105"/>
      <c r="AL419" s="105"/>
      <c r="AM419" s="105"/>
      <c r="AN419" s="71"/>
      <c r="AO419" s="71"/>
      <c r="AP419" s="71"/>
      <c r="AQ419" s="71"/>
    </row>
    <row r="420" spans="1:43" ht="12.75" customHeight="1" outlineLevel="2" x14ac:dyDescent="0.25">
      <c r="A420" s="2"/>
      <c r="B420" s="107" t="s">
        <v>2061</v>
      </c>
      <c r="C420" s="239"/>
      <c r="D420" s="239" t="s">
        <v>38</v>
      </c>
      <c r="E420" s="239" t="s">
        <v>392</v>
      </c>
      <c r="F420" s="240" t="s">
        <v>2062</v>
      </c>
      <c r="G420" s="114"/>
      <c r="H420" s="114"/>
      <c r="I420" s="114"/>
      <c r="J420" s="114"/>
      <c r="K420" s="114"/>
      <c r="L420" s="241"/>
      <c r="M420" s="114">
        <f t="shared" si="64"/>
        <v>0</v>
      </c>
      <c r="N420" s="242"/>
      <c r="O420" s="100"/>
      <c r="P420" s="100"/>
      <c r="Q420" s="100">
        <f t="shared" si="65"/>
        <v>0</v>
      </c>
      <c r="R420" s="243" t="e">
        <f t="shared" si="76"/>
        <v>#DIV/0!</v>
      </c>
      <c r="S420" s="243"/>
      <c r="T420" s="243"/>
      <c r="U420" s="243"/>
      <c r="V420" s="243"/>
      <c r="W420" s="243"/>
      <c r="X420" s="248"/>
      <c r="Y420" s="111"/>
      <c r="Z420" s="112"/>
      <c r="AA420" s="105"/>
      <c r="AB420" s="105"/>
      <c r="AC420" s="105"/>
      <c r="AD420" s="113"/>
      <c r="AE420" s="113"/>
      <c r="AF420" s="113"/>
      <c r="AG420" s="105"/>
      <c r="AH420" s="105"/>
      <c r="AI420" s="105"/>
      <c r="AJ420" s="105"/>
      <c r="AK420" s="105"/>
      <c r="AL420" s="105"/>
      <c r="AM420" s="105"/>
      <c r="AN420" s="71"/>
      <c r="AO420" s="71"/>
      <c r="AP420" s="71"/>
      <c r="AQ420" s="71"/>
    </row>
    <row r="421" spans="1:43" ht="12.75" customHeight="1" outlineLevel="1" x14ac:dyDescent="0.25">
      <c r="A421" s="2"/>
      <c r="B421" s="251" t="s">
        <v>2063</v>
      </c>
      <c r="C421" s="252"/>
      <c r="D421" s="252" t="s">
        <v>38</v>
      </c>
      <c r="E421" s="252" t="s">
        <v>2064</v>
      </c>
      <c r="F421" s="253"/>
      <c r="G421" s="254"/>
      <c r="H421" s="254"/>
      <c r="I421" s="254"/>
      <c r="J421" s="254"/>
      <c r="K421" s="254"/>
      <c r="L421" s="255"/>
      <c r="M421" s="254">
        <f t="shared" si="64"/>
        <v>0</v>
      </c>
      <c r="N421" s="256"/>
      <c r="O421" s="257">
        <f>8*(M421+N421)</f>
        <v>0</v>
      </c>
      <c r="P421" s="257"/>
      <c r="Q421" s="257">
        <f t="shared" si="65"/>
        <v>0</v>
      </c>
      <c r="R421" s="221" t="e">
        <f t="shared" si="76"/>
        <v>#DIV/0!</v>
      </c>
      <c r="S421" s="221"/>
      <c r="T421" s="221"/>
      <c r="U421" s="221"/>
      <c r="V421" s="221"/>
      <c r="W421" s="221"/>
      <c r="X421" s="248"/>
      <c r="Y421" s="111"/>
      <c r="Z421" s="112"/>
      <c r="AA421" s="105"/>
      <c r="AB421" s="105"/>
      <c r="AC421" s="105"/>
      <c r="AD421" s="113"/>
      <c r="AE421" s="113"/>
      <c r="AF421" s="113"/>
      <c r="AG421" s="105"/>
      <c r="AH421" s="105"/>
      <c r="AI421" s="105"/>
      <c r="AJ421" s="105"/>
      <c r="AK421" s="105"/>
      <c r="AL421" s="105"/>
      <c r="AM421" s="105"/>
      <c r="AN421" s="71"/>
      <c r="AO421" s="71"/>
      <c r="AP421" s="71"/>
      <c r="AQ421" s="71"/>
    </row>
    <row r="422" spans="1:43" ht="12.75" customHeight="1" x14ac:dyDescent="0.25">
      <c r="A422" s="229"/>
      <c r="B422" s="222">
        <v>40000</v>
      </c>
      <c r="C422" s="223"/>
      <c r="D422" s="223" t="s">
        <v>39</v>
      </c>
      <c r="E422" s="223"/>
      <c r="F422" s="224"/>
      <c r="G422" s="258"/>
      <c r="H422" s="258"/>
      <c r="I422" s="258"/>
      <c r="J422" s="258"/>
      <c r="K422" s="258"/>
      <c r="L422" s="259"/>
      <c r="M422" s="258">
        <f t="shared" si="64"/>
        <v>0</v>
      </c>
      <c r="N422" s="260"/>
      <c r="O422" s="227">
        <f t="shared" ref="O422:P422" si="91">+O423+O454+O464+O479+O495+O517+O527+O535+O548</f>
        <v>0</v>
      </c>
      <c r="P422" s="227">
        <f t="shared" si="91"/>
        <v>0</v>
      </c>
      <c r="Q422" s="261">
        <f t="shared" si="65"/>
        <v>0</v>
      </c>
      <c r="R422" s="228" t="e">
        <f t="shared" si="76"/>
        <v>#DIV/0!</v>
      </c>
      <c r="S422" s="268"/>
      <c r="T422" s="268"/>
      <c r="U422" s="268"/>
      <c r="V422" s="268"/>
      <c r="W422" s="268"/>
      <c r="X422" s="247"/>
      <c r="Y422" s="111"/>
      <c r="Z422" s="112"/>
      <c r="AA422" s="105"/>
      <c r="AB422" s="105"/>
      <c r="AC422" s="105"/>
      <c r="AD422" s="113"/>
      <c r="AE422" s="113"/>
      <c r="AF422" s="113"/>
      <c r="AG422" s="105"/>
      <c r="AH422" s="105"/>
      <c r="AI422" s="105"/>
      <c r="AJ422" s="105"/>
      <c r="AK422" s="105"/>
      <c r="AL422" s="105"/>
      <c r="AM422" s="105"/>
      <c r="AN422" s="45"/>
      <c r="AO422" s="45"/>
      <c r="AP422" s="45"/>
      <c r="AQ422" s="45"/>
    </row>
    <row r="423" spans="1:43" ht="12.75" customHeight="1" outlineLevel="1" x14ac:dyDescent="0.25">
      <c r="A423" s="229"/>
      <c r="B423" s="230">
        <v>40100</v>
      </c>
      <c r="C423" s="231"/>
      <c r="D423" s="231" t="s">
        <v>39</v>
      </c>
      <c r="E423" s="231" t="s">
        <v>39</v>
      </c>
      <c r="F423" s="232"/>
      <c r="G423" s="234"/>
      <c r="H423" s="234"/>
      <c r="I423" s="234"/>
      <c r="J423" s="234"/>
      <c r="K423" s="234"/>
      <c r="L423" s="262"/>
      <c r="M423" s="234">
        <f t="shared" si="64"/>
        <v>0</v>
      </c>
      <c r="N423" s="263"/>
      <c r="O423" s="110">
        <f t="shared" ref="O423:P423" si="92">SUM(O424:O453)</f>
        <v>0</v>
      </c>
      <c r="P423" s="110">
        <f t="shared" si="92"/>
        <v>0</v>
      </c>
      <c r="Q423" s="264">
        <f t="shared" si="65"/>
        <v>0</v>
      </c>
      <c r="R423" s="238" t="e">
        <f t="shared" si="76"/>
        <v>#DIV/0!</v>
      </c>
      <c r="S423" s="265"/>
      <c r="T423" s="265"/>
      <c r="U423" s="265"/>
      <c r="V423" s="265"/>
      <c r="W423" s="265"/>
      <c r="X423" s="247"/>
      <c r="Y423" s="111"/>
      <c r="Z423" s="112"/>
      <c r="AA423" s="105"/>
      <c r="AB423" s="105"/>
      <c r="AC423" s="105"/>
      <c r="AD423" s="113"/>
      <c r="AE423" s="113"/>
      <c r="AF423" s="113"/>
      <c r="AG423" s="105"/>
      <c r="AH423" s="105"/>
      <c r="AI423" s="105"/>
      <c r="AJ423" s="105"/>
      <c r="AK423" s="105"/>
      <c r="AL423" s="105"/>
      <c r="AM423" s="105"/>
      <c r="AN423" s="45"/>
      <c r="AO423" s="45"/>
      <c r="AP423" s="45"/>
      <c r="AQ423" s="45"/>
    </row>
    <row r="424" spans="1:43" ht="12.75" customHeight="1" outlineLevel="2" x14ac:dyDescent="0.25">
      <c r="A424" s="2"/>
      <c r="B424" s="107">
        <v>40129</v>
      </c>
      <c r="C424" s="239"/>
      <c r="D424" s="239" t="s">
        <v>39</v>
      </c>
      <c r="E424" s="239" t="s">
        <v>39</v>
      </c>
      <c r="F424" s="240" t="s">
        <v>433</v>
      </c>
      <c r="G424" s="114">
        <v>0</v>
      </c>
      <c r="H424" s="114">
        <v>0</v>
      </c>
      <c r="I424" s="114">
        <v>80809</v>
      </c>
      <c r="J424" s="114">
        <v>0</v>
      </c>
      <c r="K424" s="114">
        <v>0</v>
      </c>
      <c r="L424" s="241"/>
      <c r="M424" s="114">
        <f t="shared" si="64"/>
        <v>0</v>
      </c>
      <c r="N424" s="242">
        <v>81282</v>
      </c>
      <c r="O424" s="100"/>
      <c r="P424" s="100"/>
      <c r="Q424" s="100">
        <f t="shared" si="65"/>
        <v>0</v>
      </c>
      <c r="R424" s="243" t="e">
        <f t="shared" si="76"/>
        <v>#DIV/0!</v>
      </c>
      <c r="S424" s="243"/>
      <c r="T424" s="243"/>
      <c r="U424" s="243"/>
      <c r="V424" s="243"/>
      <c r="W424" s="243"/>
      <c r="X424" s="248"/>
      <c r="Y424" s="111"/>
      <c r="Z424" s="112"/>
      <c r="AA424" s="105"/>
      <c r="AB424" s="105"/>
      <c r="AC424" s="105"/>
      <c r="AD424" s="113"/>
      <c r="AE424" s="113"/>
      <c r="AF424" s="113"/>
      <c r="AG424" s="105"/>
      <c r="AH424" s="105"/>
      <c r="AI424" s="105"/>
      <c r="AJ424" s="105"/>
      <c r="AK424" s="105"/>
      <c r="AL424" s="105"/>
      <c r="AM424" s="105"/>
      <c r="AN424" s="71"/>
      <c r="AO424" s="71"/>
      <c r="AP424" s="71"/>
      <c r="AQ424" s="71"/>
    </row>
    <row r="425" spans="1:43" ht="12.75" customHeight="1" outlineLevel="2" x14ac:dyDescent="0.25">
      <c r="A425" s="2"/>
      <c r="B425" s="107">
        <v>40128</v>
      </c>
      <c r="C425" s="239"/>
      <c r="D425" s="239" t="s">
        <v>39</v>
      </c>
      <c r="E425" s="239" t="s">
        <v>39</v>
      </c>
      <c r="F425" s="240" t="s">
        <v>432</v>
      </c>
      <c r="G425" s="114">
        <v>475</v>
      </c>
      <c r="H425" s="114">
        <v>0</v>
      </c>
      <c r="I425" s="114">
        <v>32399</v>
      </c>
      <c r="J425" s="114">
        <v>2073</v>
      </c>
      <c r="K425" s="114">
        <v>2141</v>
      </c>
      <c r="L425" s="241">
        <f t="shared" ref="L425:L426" si="93">((K425/J425)^(1/($K$12-$J$12))-1)</f>
        <v>3.2802701398938705E-2</v>
      </c>
      <c r="M425" s="114">
        <f t="shared" si="64"/>
        <v>0</v>
      </c>
      <c r="N425" s="242">
        <v>32427</v>
      </c>
      <c r="O425" s="100"/>
      <c r="P425" s="100"/>
      <c r="Q425" s="100">
        <f t="shared" si="65"/>
        <v>0</v>
      </c>
      <c r="R425" s="243" t="e">
        <f t="shared" si="76"/>
        <v>#DIV/0!</v>
      </c>
      <c r="S425" s="243"/>
      <c r="T425" s="243"/>
      <c r="U425" s="243"/>
      <c r="V425" s="243"/>
      <c r="W425" s="243"/>
      <c r="X425" s="248"/>
      <c r="Y425" s="111"/>
      <c r="Z425" s="112"/>
      <c r="AA425" s="105"/>
      <c r="AB425" s="105"/>
      <c r="AC425" s="105"/>
      <c r="AD425" s="113"/>
      <c r="AE425" s="113"/>
      <c r="AF425" s="113"/>
      <c r="AG425" s="105"/>
      <c r="AH425" s="105"/>
      <c r="AI425" s="105"/>
      <c r="AJ425" s="105"/>
      <c r="AK425" s="105"/>
      <c r="AL425" s="105"/>
      <c r="AM425" s="105"/>
      <c r="AN425" s="71"/>
      <c r="AO425" s="71"/>
      <c r="AP425" s="71"/>
      <c r="AQ425" s="71"/>
    </row>
    <row r="426" spans="1:43" ht="12.75" customHeight="1" outlineLevel="2" x14ac:dyDescent="0.25">
      <c r="A426" s="2"/>
      <c r="B426" s="107">
        <v>40127</v>
      </c>
      <c r="C426" s="239"/>
      <c r="D426" s="239" t="s">
        <v>39</v>
      </c>
      <c r="E426" s="239" t="s">
        <v>39</v>
      </c>
      <c r="F426" s="240" t="s">
        <v>431</v>
      </c>
      <c r="G426" s="114">
        <v>1311</v>
      </c>
      <c r="H426" s="114">
        <v>226</v>
      </c>
      <c r="I426" s="114">
        <v>0</v>
      </c>
      <c r="J426" s="114">
        <v>1311</v>
      </c>
      <c r="K426" s="114">
        <v>1339</v>
      </c>
      <c r="L426" s="241">
        <f t="shared" si="93"/>
        <v>2.135774218154074E-2</v>
      </c>
      <c r="M426" s="114">
        <f t="shared" si="64"/>
        <v>230.82684973302821</v>
      </c>
      <c r="N426" s="242">
        <v>0</v>
      </c>
      <c r="O426" s="100"/>
      <c r="P426" s="100"/>
      <c r="Q426" s="100">
        <f t="shared" si="65"/>
        <v>0</v>
      </c>
      <c r="R426" s="243" t="e">
        <f t="shared" si="76"/>
        <v>#DIV/0!</v>
      </c>
      <c r="S426" s="243"/>
      <c r="T426" s="243"/>
      <c r="U426" s="243"/>
      <c r="V426" s="243"/>
      <c r="W426" s="243"/>
      <c r="X426" s="248"/>
      <c r="Y426" s="111"/>
      <c r="Z426" s="112"/>
      <c r="AA426" s="105"/>
      <c r="AB426" s="105"/>
      <c r="AC426" s="105"/>
      <c r="AD426" s="113"/>
      <c r="AE426" s="113"/>
      <c r="AF426" s="113"/>
      <c r="AG426" s="105"/>
      <c r="AH426" s="105"/>
      <c r="AI426" s="105"/>
      <c r="AJ426" s="105"/>
      <c r="AK426" s="105"/>
      <c r="AL426" s="105"/>
      <c r="AM426" s="105"/>
      <c r="AN426" s="71"/>
      <c r="AO426" s="71"/>
      <c r="AP426" s="71"/>
      <c r="AQ426" s="71"/>
    </row>
    <row r="427" spans="1:43" ht="12.75" customHeight="1" outlineLevel="2" x14ac:dyDescent="0.25">
      <c r="A427" s="2"/>
      <c r="B427" s="107">
        <v>40126</v>
      </c>
      <c r="C427" s="239"/>
      <c r="D427" s="239" t="s">
        <v>39</v>
      </c>
      <c r="E427" s="239" t="s">
        <v>39</v>
      </c>
      <c r="F427" s="240" t="s">
        <v>430</v>
      </c>
      <c r="G427" s="114">
        <v>0</v>
      </c>
      <c r="H427" s="114">
        <v>0</v>
      </c>
      <c r="I427" s="114">
        <v>24961</v>
      </c>
      <c r="J427" s="114">
        <v>0</v>
      </c>
      <c r="K427" s="114">
        <v>0</v>
      </c>
      <c r="L427" s="241"/>
      <c r="M427" s="114">
        <f t="shared" si="64"/>
        <v>0</v>
      </c>
      <c r="N427" s="242">
        <v>25200</v>
      </c>
      <c r="O427" s="100"/>
      <c r="P427" s="100"/>
      <c r="Q427" s="100">
        <f t="shared" si="65"/>
        <v>0</v>
      </c>
      <c r="R427" s="243" t="e">
        <f t="shared" si="76"/>
        <v>#DIV/0!</v>
      </c>
      <c r="S427" s="243"/>
      <c r="T427" s="243"/>
      <c r="U427" s="243"/>
      <c r="V427" s="243"/>
      <c r="W427" s="243"/>
      <c r="X427" s="248"/>
      <c r="Y427" s="111"/>
      <c r="Z427" s="112"/>
      <c r="AA427" s="105"/>
      <c r="AB427" s="105"/>
      <c r="AC427" s="105"/>
      <c r="AD427" s="113"/>
      <c r="AE427" s="113"/>
      <c r="AF427" s="113"/>
      <c r="AG427" s="105"/>
      <c r="AH427" s="105"/>
      <c r="AI427" s="105"/>
      <c r="AJ427" s="105"/>
      <c r="AK427" s="105"/>
      <c r="AL427" s="105"/>
      <c r="AM427" s="105"/>
      <c r="AN427" s="71"/>
      <c r="AO427" s="71"/>
      <c r="AP427" s="71"/>
      <c r="AQ427" s="71"/>
    </row>
    <row r="428" spans="1:43" ht="12.75" customHeight="1" outlineLevel="2" x14ac:dyDescent="0.25">
      <c r="A428" s="2"/>
      <c r="B428" s="107">
        <v>40125</v>
      </c>
      <c r="C428" s="239"/>
      <c r="D428" s="239" t="s">
        <v>39</v>
      </c>
      <c r="E428" s="239" t="s">
        <v>39</v>
      </c>
      <c r="F428" s="240" t="s">
        <v>429</v>
      </c>
      <c r="G428" s="114">
        <v>3568</v>
      </c>
      <c r="H428" s="114">
        <v>1086</v>
      </c>
      <c r="I428" s="114">
        <v>0</v>
      </c>
      <c r="J428" s="114">
        <v>3568</v>
      </c>
      <c r="K428" s="114">
        <v>3656</v>
      </c>
      <c r="L428" s="241">
        <f t="shared" ref="L428:L440" si="94">((K428/J428)^(1/($K$12-$J$12))-1)</f>
        <v>2.4663677130044803E-2</v>
      </c>
      <c r="M428" s="114">
        <f t="shared" si="64"/>
        <v>1112.7847533632287</v>
      </c>
      <c r="N428" s="242">
        <v>0</v>
      </c>
      <c r="O428" s="100"/>
      <c r="P428" s="100"/>
      <c r="Q428" s="100">
        <f t="shared" si="65"/>
        <v>0</v>
      </c>
      <c r="R428" s="243" t="e">
        <f t="shared" si="76"/>
        <v>#DIV/0!</v>
      </c>
      <c r="S428" s="243"/>
      <c r="T428" s="243"/>
      <c r="U428" s="243"/>
      <c r="V428" s="243"/>
      <c r="W428" s="243"/>
      <c r="X428" s="248"/>
      <c r="Y428" s="111"/>
      <c r="Z428" s="112"/>
      <c r="AA428" s="105"/>
      <c r="AB428" s="105"/>
      <c r="AC428" s="105"/>
      <c r="AD428" s="113"/>
      <c r="AE428" s="113"/>
      <c r="AF428" s="113"/>
      <c r="AG428" s="105"/>
      <c r="AH428" s="105"/>
      <c r="AI428" s="105"/>
      <c r="AJ428" s="105"/>
      <c r="AK428" s="105"/>
      <c r="AL428" s="105"/>
      <c r="AM428" s="105"/>
      <c r="AN428" s="71"/>
      <c r="AO428" s="71"/>
      <c r="AP428" s="71"/>
      <c r="AQ428" s="71"/>
    </row>
    <row r="429" spans="1:43" ht="12.75" customHeight="1" outlineLevel="2" x14ac:dyDescent="0.25">
      <c r="A429" s="2"/>
      <c r="B429" s="107">
        <v>40124</v>
      </c>
      <c r="C429" s="239"/>
      <c r="D429" s="239" t="s">
        <v>39</v>
      </c>
      <c r="E429" s="239" t="s">
        <v>39</v>
      </c>
      <c r="F429" s="240" t="s">
        <v>428</v>
      </c>
      <c r="G429" s="114">
        <v>735</v>
      </c>
      <c r="H429" s="114">
        <v>0</v>
      </c>
      <c r="I429" s="114">
        <v>13179</v>
      </c>
      <c r="J429" s="114">
        <v>2919</v>
      </c>
      <c r="K429" s="114">
        <v>2908</v>
      </c>
      <c r="L429" s="241">
        <f t="shared" si="94"/>
        <v>-3.7684138403563106E-3</v>
      </c>
      <c r="M429" s="114">
        <f t="shared" si="64"/>
        <v>0</v>
      </c>
      <c r="N429" s="242">
        <v>11342</v>
      </c>
      <c r="O429" s="100"/>
      <c r="P429" s="100"/>
      <c r="Q429" s="100">
        <f t="shared" si="65"/>
        <v>0</v>
      </c>
      <c r="R429" s="243" t="e">
        <f t="shared" si="76"/>
        <v>#DIV/0!</v>
      </c>
      <c r="S429" s="243"/>
      <c r="T429" s="243"/>
      <c r="U429" s="243"/>
      <c r="V429" s="243"/>
      <c r="W429" s="243"/>
      <c r="X429" s="248"/>
      <c r="Y429" s="111"/>
      <c r="Z429" s="112"/>
      <c r="AA429" s="105"/>
      <c r="AB429" s="105"/>
      <c r="AC429" s="105"/>
      <c r="AD429" s="113"/>
      <c r="AE429" s="113"/>
      <c r="AF429" s="113"/>
      <c r="AG429" s="105"/>
      <c r="AH429" s="105"/>
      <c r="AI429" s="105"/>
      <c r="AJ429" s="105"/>
      <c r="AK429" s="105"/>
      <c r="AL429" s="105"/>
      <c r="AM429" s="105"/>
      <c r="AN429" s="71"/>
      <c r="AO429" s="71"/>
      <c r="AP429" s="71"/>
      <c r="AQ429" s="71"/>
    </row>
    <row r="430" spans="1:43" ht="12.75" customHeight="1" outlineLevel="2" x14ac:dyDescent="0.25">
      <c r="A430" s="2"/>
      <c r="B430" s="107">
        <v>40123</v>
      </c>
      <c r="C430" s="239"/>
      <c r="D430" s="239" t="s">
        <v>39</v>
      </c>
      <c r="E430" s="239" t="s">
        <v>39</v>
      </c>
      <c r="F430" s="240" t="s">
        <v>427</v>
      </c>
      <c r="G430" s="114">
        <v>426</v>
      </c>
      <c r="H430" s="114">
        <v>0</v>
      </c>
      <c r="I430" s="114">
        <v>15520</v>
      </c>
      <c r="J430" s="114">
        <v>2194</v>
      </c>
      <c r="K430" s="114">
        <v>2195</v>
      </c>
      <c r="L430" s="241">
        <f t="shared" si="94"/>
        <v>4.5578851412941823E-4</v>
      </c>
      <c r="M430" s="114">
        <f t="shared" si="64"/>
        <v>0</v>
      </c>
      <c r="N430" s="242">
        <v>13883</v>
      </c>
      <c r="O430" s="100"/>
      <c r="P430" s="100"/>
      <c r="Q430" s="100">
        <f t="shared" si="65"/>
        <v>0</v>
      </c>
      <c r="R430" s="243" t="e">
        <f t="shared" si="76"/>
        <v>#DIV/0!</v>
      </c>
      <c r="S430" s="243"/>
      <c r="T430" s="243"/>
      <c r="U430" s="243"/>
      <c r="V430" s="243"/>
      <c r="W430" s="243"/>
      <c r="X430" s="248"/>
      <c r="Y430" s="111"/>
      <c r="Z430" s="112"/>
      <c r="AA430" s="105"/>
      <c r="AB430" s="105"/>
      <c r="AC430" s="105"/>
      <c r="AD430" s="113"/>
      <c r="AE430" s="113"/>
      <c r="AF430" s="113"/>
      <c r="AG430" s="105"/>
      <c r="AH430" s="105"/>
      <c r="AI430" s="105"/>
      <c r="AJ430" s="105"/>
      <c r="AK430" s="105"/>
      <c r="AL430" s="105"/>
      <c r="AM430" s="105"/>
      <c r="AN430" s="71"/>
      <c r="AO430" s="71"/>
      <c r="AP430" s="71"/>
      <c r="AQ430" s="71"/>
    </row>
    <row r="431" spans="1:43" ht="12.75" customHeight="1" outlineLevel="2" x14ac:dyDescent="0.25">
      <c r="A431" s="2"/>
      <c r="B431" s="107">
        <v>40122</v>
      </c>
      <c r="C431" s="239"/>
      <c r="D431" s="239" t="s">
        <v>39</v>
      </c>
      <c r="E431" s="239" t="s">
        <v>39</v>
      </c>
      <c r="F431" s="240" t="s">
        <v>426</v>
      </c>
      <c r="G431" s="114">
        <v>439</v>
      </c>
      <c r="H431" s="114">
        <v>0</v>
      </c>
      <c r="I431" s="114">
        <v>71139</v>
      </c>
      <c r="J431" s="114">
        <v>778</v>
      </c>
      <c r="K431" s="114">
        <v>815</v>
      </c>
      <c r="L431" s="241">
        <f t="shared" si="94"/>
        <v>4.7557840616966551E-2</v>
      </c>
      <c r="M431" s="114">
        <f t="shared" si="64"/>
        <v>0</v>
      </c>
      <c r="N431" s="242">
        <v>72088</v>
      </c>
      <c r="O431" s="100"/>
      <c r="P431" s="100"/>
      <c r="Q431" s="100">
        <f t="shared" si="65"/>
        <v>0</v>
      </c>
      <c r="R431" s="243" t="e">
        <f t="shared" si="76"/>
        <v>#DIV/0!</v>
      </c>
      <c r="S431" s="243"/>
      <c r="T431" s="243"/>
      <c r="U431" s="243"/>
      <c r="V431" s="243"/>
      <c r="W431" s="243"/>
      <c r="X431" s="248"/>
      <c r="Y431" s="111"/>
      <c r="Z431" s="112"/>
      <c r="AA431" s="105"/>
      <c r="AB431" s="105"/>
      <c r="AC431" s="105"/>
      <c r="AD431" s="113"/>
      <c r="AE431" s="113"/>
      <c r="AF431" s="113"/>
      <c r="AG431" s="105"/>
      <c r="AH431" s="105"/>
      <c r="AI431" s="105"/>
      <c r="AJ431" s="105"/>
      <c r="AK431" s="105"/>
      <c r="AL431" s="105"/>
      <c r="AM431" s="105"/>
      <c r="AN431" s="71"/>
      <c r="AO431" s="71"/>
      <c r="AP431" s="71"/>
      <c r="AQ431" s="71"/>
    </row>
    <row r="432" spans="1:43" ht="12.75" customHeight="1" outlineLevel="2" x14ac:dyDescent="0.25">
      <c r="A432" s="2"/>
      <c r="B432" s="107">
        <v>40121</v>
      </c>
      <c r="C432" s="239"/>
      <c r="D432" s="239" t="s">
        <v>39</v>
      </c>
      <c r="E432" s="239" t="s">
        <v>39</v>
      </c>
      <c r="F432" s="240" t="s">
        <v>425</v>
      </c>
      <c r="G432" s="114">
        <v>125</v>
      </c>
      <c r="H432" s="114">
        <v>0</v>
      </c>
      <c r="I432" s="114">
        <v>5950</v>
      </c>
      <c r="J432" s="114">
        <v>125</v>
      </c>
      <c r="K432" s="114">
        <v>111</v>
      </c>
      <c r="L432" s="241">
        <f t="shared" si="94"/>
        <v>-0.11199999999999999</v>
      </c>
      <c r="M432" s="114">
        <f t="shared" si="64"/>
        <v>0</v>
      </c>
      <c r="N432" s="242">
        <v>6200</v>
      </c>
      <c r="O432" s="100"/>
      <c r="P432" s="100"/>
      <c r="Q432" s="100">
        <f t="shared" si="65"/>
        <v>0</v>
      </c>
      <c r="R432" s="243" t="e">
        <f t="shared" si="76"/>
        <v>#DIV/0!</v>
      </c>
      <c r="S432" s="243"/>
      <c r="T432" s="243"/>
      <c r="U432" s="243"/>
      <c r="V432" s="243"/>
      <c r="W432" s="243"/>
      <c r="X432" s="248"/>
      <c r="Y432" s="111"/>
      <c r="Z432" s="112"/>
      <c r="AA432" s="105"/>
      <c r="AB432" s="105"/>
      <c r="AC432" s="105"/>
      <c r="AD432" s="113"/>
      <c r="AE432" s="113"/>
      <c r="AF432" s="113"/>
      <c r="AG432" s="105"/>
      <c r="AH432" s="105"/>
      <c r="AI432" s="105"/>
      <c r="AJ432" s="105"/>
      <c r="AK432" s="105"/>
      <c r="AL432" s="105"/>
      <c r="AM432" s="105"/>
      <c r="AN432" s="71"/>
      <c r="AO432" s="71"/>
      <c r="AP432" s="71"/>
      <c r="AQ432" s="71"/>
    </row>
    <row r="433" spans="1:43" ht="12.75" customHeight="1" outlineLevel="2" x14ac:dyDescent="0.25">
      <c r="A433" s="2"/>
      <c r="B433" s="107">
        <v>40120</v>
      </c>
      <c r="C433" s="239"/>
      <c r="D433" s="239" t="s">
        <v>39</v>
      </c>
      <c r="E433" s="239" t="s">
        <v>39</v>
      </c>
      <c r="F433" s="240" t="s">
        <v>424</v>
      </c>
      <c r="G433" s="114">
        <v>630</v>
      </c>
      <c r="H433" s="114">
        <v>90</v>
      </c>
      <c r="I433" s="114">
        <v>0</v>
      </c>
      <c r="J433" s="114">
        <v>630</v>
      </c>
      <c r="K433" s="114">
        <v>577</v>
      </c>
      <c r="L433" s="241">
        <f t="shared" si="94"/>
        <v>-8.4126984126984161E-2</v>
      </c>
      <c r="M433" s="114">
        <f t="shared" si="64"/>
        <v>82.428571428571431</v>
      </c>
      <c r="N433" s="242">
        <v>0</v>
      </c>
      <c r="O433" s="100"/>
      <c r="P433" s="100"/>
      <c r="Q433" s="100">
        <f t="shared" si="65"/>
        <v>0</v>
      </c>
      <c r="R433" s="243" t="e">
        <f t="shared" si="76"/>
        <v>#DIV/0!</v>
      </c>
      <c r="S433" s="243"/>
      <c r="T433" s="243"/>
      <c r="U433" s="243"/>
      <c r="V433" s="243"/>
      <c r="W433" s="243"/>
      <c r="X433" s="248"/>
      <c r="Y433" s="111"/>
      <c r="Z433" s="112"/>
      <c r="AA433" s="105"/>
      <c r="AB433" s="105"/>
      <c r="AC433" s="105"/>
      <c r="AD433" s="113"/>
      <c r="AE433" s="113"/>
      <c r="AF433" s="113"/>
      <c r="AG433" s="105"/>
      <c r="AH433" s="105"/>
      <c r="AI433" s="105"/>
      <c r="AJ433" s="105"/>
      <c r="AK433" s="105"/>
      <c r="AL433" s="105"/>
      <c r="AM433" s="105"/>
      <c r="AN433" s="71"/>
      <c r="AO433" s="71"/>
      <c r="AP433" s="71"/>
      <c r="AQ433" s="71"/>
    </row>
    <row r="434" spans="1:43" ht="12.75" customHeight="1" outlineLevel="2" x14ac:dyDescent="0.25">
      <c r="A434" s="2"/>
      <c r="B434" s="107">
        <v>40119</v>
      </c>
      <c r="C434" s="239"/>
      <c r="D434" s="239" t="s">
        <v>39</v>
      </c>
      <c r="E434" s="239" t="s">
        <v>39</v>
      </c>
      <c r="F434" s="240" t="s">
        <v>423</v>
      </c>
      <c r="G434" s="114">
        <v>1180</v>
      </c>
      <c r="H434" s="114">
        <v>216</v>
      </c>
      <c r="I434" s="114">
        <v>0</v>
      </c>
      <c r="J434" s="114">
        <v>1180</v>
      </c>
      <c r="K434" s="114">
        <v>1088</v>
      </c>
      <c r="L434" s="241">
        <f t="shared" si="94"/>
        <v>-7.7966101694915246E-2</v>
      </c>
      <c r="M434" s="114">
        <f t="shared" si="64"/>
        <v>199.15932203389832</v>
      </c>
      <c r="N434" s="242">
        <v>0</v>
      </c>
      <c r="O434" s="100"/>
      <c r="P434" s="100"/>
      <c r="Q434" s="100">
        <f t="shared" si="65"/>
        <v>0</v>
      </c>
      <c r="R434" s="243" t="e">
        <f t="shared" si="76"/>
        <v>#DIV/0!</v>
      </c>
      <c r="S434" s="243"/>
      <c r="T434" s="243"/>
      <c r="U434" s="243"/>
      <c r="V434" s="243"/>
      <c r="W434" s="243"/>
      <c r="X434" s="248"/>
      <c r="Y434" s="111"/>
      <c r="Z434" s="112"/>
      <c r="AA434" s="105"/>
      <c r="AB434" s="105"/>
      <c r="AC434" s="105"/>
      <c r="AD434" s="113"/>
      <c r="AE434" s="113"/>
      <c r="AF434" s="113"/>
      <c r="AG434" s="105"/>
      <c r="AH434" s="105"/>
      <c r="AI434" s="105"/>
      <c r="AJ434" s="105"/>
      <c r="AK434" s="105"/>
      <c r="AL434" s="105"/>
      <c r="AM434" s="105"/>
      <c r="AN434" s="71"/>
      <c r="AO434" s="71"/>
      <c r="AP434" s="71"/>
      <c r="AQ434" s="71"/>
    </row>
    <row r="435" spans="1:43" ht="12.75" customHeight="1" outlineLevel="2" x14ac:dyDescent="0.25">
      <c r="A435" s="2"/>
      <c r="B435" s="107">
        <v>40118</v>
      </c>
      <c r="C435" s="239"/>
      <c r="D435" s="239" t="s">
        <v>39</v>
      </c>
      <c r="E435" s="239" t="s">
        <v>39</v>
      </c>
      <c r="F435" s="240" t="s">
        <v>422</v>
      </c>
      <c r="G435" s="114">
        <v>586</v>
      </c>
      <c r="H435" s="114">
        <v>423</v>
      </c>
      <c r="I435" s="114">
        <v>0</v>
      </c>
      <c r="J435" s="114">
        <v>586</v>
      </c>
      <c r="K435" s="114">
        <v>541</v>
      </c>
      <c r="L435" s="241">
        <f t="shared" si="94"/>
        <v>-7.6791808873720169E-2</v>
      </c>
      <c r="M435" s="114">
        <f t="shared" si="64"/>
        <v>390.51706484641636</v>
      </c>
      <c r="N435" s="242">
        <v>0</v>
      </c>
      <c r="O435" s="100"/>
      <c r="P435" s="100"/>
      <c r="Q435" s="100">
        <f t="shared" si="65"/>
        <v>0</v>
      </c>
      <c r="R435" s="243" t="e">
        <f t="shared" si="76"/>
        <v>#DIV/0!</v>
      </c>
      <c r="S435" s="243"/>
      <c r="T435" s="243"/>
      <c r="U435" s="243"/>
      <c r="V435" s="243"/>
      <c r="W435" s="243"/>
      <c r="X435" s="248"/>
      <c r="Y435" s="111"/>
      <c r="Z435" s="112"/>
      <c r="AA435" s="105"/>
      <c r="AB435" s="105"/>
      <c r="AC435" s="105"/>
      <c r="AD435" s="113"/>
      <c r="AE435" s="113"/>
      <c r="AF435" s="113"/>
      <c r="AG435" s="105"/>
      <c r="AH435" s="105"/>
      <c r="AI435" s="105"/>
      <c r="AJ435" s="105"/>
      <c r="AK435" s="105"/>
      <c r="AL435" s="105"/>
      <c r="AM435" s="105"/>
      <c r="AN435" s="71"/>
      <c r="AO435" s="71"/>
      <c r="AP435" s="71"/>
      <c r="AQ435" s="71"/>
    </row>
    <row r="436" spans="1:43" ht="12.75" customHeight="1" outlineLevel="2" x14ac:dyDescent="0.25">
      <c r="A436" s="2"/>
      <c r="B436" s="107">
        <v>40117</v>
      </c>
      <c r="C436" s="239"/>
      <c r="D436" s="239" t="s">
        <v>39</v>
      </c>
      <c r="E436" s="239" t="s">
        <v>39</v>
      </c>
      <c r="F436" s="240" t="s">
        <v>421</v>
      </c>
      <c r="G436" s="114">
        <v>0</v>
      </c>
      <c r="H436" s="114">
        <v>0</v>
      </c>
      <c r="I436" s="114">
        <v>23940</v>
      </c>
      <c r="J436" s="114">
        <v>550</v>
      </c>
      <c r="K436" s="114">
        <v>561</v>
      </c>
      <c r="L436" s="241">
        <f t="shared" si="94"/>
        <v>2.0000000000000018E-2</v>
      </c>
      <c r="M436" s="114">
        <f t="shared" si="64"/>
        <v>0</v>
      </c>
      <c r="N436" s="242">
        <v>24029</v>
      </c>
      <c r="O436" s="100"/>
      <c r="P436" s="100"/>
      <c r="Q436" s="100">
        <f t="shared" si="65"/>
        <v>0</v>
      </c>
      <c r="R436" s="243" t="e">
        <f t="shared" si="76"/>
        <v>#DIV/0!</v>
      </c>
      <c r="S436" s="243"/>
      <c r="T436" s="243"/>
      <c r="U436" s="243"/>
      <c r="V436" s="243"/>
      <c r="W436" s="243"/>
      <c r="X436" s="248"/>
      <c r="Y436" s="111"/>
      <c r="Z436" s="112"/>
      <c r="AA436" s="105"/>
      <c r="AB436" s="105"/>
      <c r="AC436" s="105"/>
      <c r="AD436" s="113"/>
      <c r="AE436" s="113"/>
      <c r="AF436" s="113"/>
      <c r="AG436" s="105"/>
      <c r="AH436" s="105"/>
      <c r="AI436" s="105"/>
      <c r="AJ436" s="105"/>
      <c r="AK436" s="105"/>
      <c r="AL436" s="105"/>
      <c r="AM436" s="105"/>
      <c r="AN436" s="71"/>
      <c r="AO436" s="71"/>
      <c r="AP436" s="71"/>
      <c r="AQ436" s="71"/>
    </row>
    <row r="437" spans="1:43" ht="12.75" customHeight="1" outlineLevel="2" x14ac:dyDescent="0.25">
      <c r="A437" s="2"/>
      <c r="B437" s="107">
        <v>40116</v>
      </c>
      <c r="C437" s="239"/>
      <c r="D437" s="239" t="s">
        <v>39</v>
      </c>
      <c r="E437" s="239" t="s">
        <v>39</v>
      </c>
      <c r="F437" s="240" t="s">
        <v>420</v>
      </c>
      <c r="G437" s="114">
        <v>11</v>
      </c>
      <c r="H437" s="114">
        <v>0</v>
      </c>
      <c r="I437" s="114">
        <v>4246</v>
      </c>
      <c r="J437" s="114">
        <v>590</v>
      </c>
      <c r="K437" s="114">
        <v>584</v>
      </c>
      <c r="L437" s="241">
        <f t="shared" si="94"/>
        <v>-1.016949152542368E-2</v>
      </c>
      <c r="M437" s="114">
        <f t="shared" si="64"/>
        <v>0</v>
      </c>
      <c r="N437" s="242">
        <v>3736</v>
      </c>
      <c r="O437" s="100"/>
      <c r="P437" s="100"/>
      <c r="Q437" s="100">
        <f t="shared" si="65"/>
        <v>0</v>
      </c>
      <c r="R437" s="243" t="e">
        <f t="shared" si="76"/>
        <v>#DIV/0!</v>
      </c>
      <c r="S437" s="243"/>
      <c r="T437" s="243"/>
      <c r="U437" s="243"/>
      <c r="V437" s="243"/>
      <c r="W437" s="243"/>
      <c r="X437" s="248"/>
      <c r="Y437" s="111"/>
      <c r="Z437" s="112"/>
      <c r="AA437" s="105"/>
      <c r="AB437" s="105"/>
      <c r="AC437" s="105"/>
      <c r="AD437" s="113"/>
      <c r="AE437" s="113"/>
      <c r="AF437" s="113"/>
      <c r="AG437" s="105"/>
      <c r="AH437" s="105"/>
      <c r="AI437" s="105"/>
      <c r="AJ437" s="105"/>
      <c r="AK437" s="105"/>
      <c r="AL437" s="105"/>
      <c r="AM437" s="105"/>
      <c r="AN437" s="71"/>
      <c r="AO437" s="71"/>
      <c r="AP437" s="71"/>
      <c r="AQ437" s="71"/>
    </row>
    <row r="438" spans="1:43" ht="12.75" customHeight="1" outlineLevel="2" x14ac:dyDescent="0.25">
      <c r="A438" s="2"/>
      <c r="B438" s="107">
        <v>40115</v>
      </c>
      <c r="C438" s="239"/>
      <c r="D438" s="239" t="s">
        <v>39</v>
      </c>
      <c r="E438" s="239" t="s">
        <v>39</v>
      </c>
      <c r="F438" s="240" t="s">
        <v>419</v>
      </c>
      <c r="G438" s="114">
        <v>99</v>
      </c>
      <c r="H438" s="114">
        <v>0</v>
      </c>
      <c r="I438" s="114">
        <v>4685</v>
      </c>
      <c r="J438" s="114">
        <v>350</v>
      </c>
      <c r="K438" s="114">
        <v>376</v>
      </c>
      <c r="L438" s="241">
        <f t="shared" si="94"/>
        <v>7.4285714285714288E-2</v>
      </c>
      <c r="M438" s="114">
        <f t="shared" si="64"/>
        <v>0</v>
      </c>
      <c r="N438" s="242">
        <v>4764</v>
      </c>
      <c r="O438" s="100"/>
      <c r="P438" s="100"/>
      <c r="Q438" s="100">
        <f t="shared" si="65"/>
        <v>0</v>
      </c>
      <c r="R438" s="243" t="e">
        <f t="shared" si="76"/>
        <v>#DIV/0!</v>
      </c>
      <c r="S438" s="243"/>
      <c r="T438" s="243"/>
      <c r="U438" s="243"/>
      <c r="V438" s="243"/>
      <c r="W438" s="243"/>
      <c r="X438" s="248"/>
      <c r="Y438" s="111"/>
      <c r="Z438" s="112"/>
      <c r="AA438" s="105"/>
      <c r="AB438" s="105"/>
      <c r="AC438" s="105"/>
      <c r="AD438" s="113"/>
      <c r="AE438" s="113"/>
      <c r="AF438" s="113"/>
      <c r="AG438" s="105"/>
      <c r="AH438" s="105"/>
      <c r="AI438" s="105"/>
      <c r="AJ438" s="105"/>
      <c r="AK438" s="105"/>
      <c r="AL438" s="105"/>
      <c r="AM438" s="105"/>
      <c r="AN438" s="71"/>
      <c r="AO438" s="71"/>
      <c r="AP438" s="71"/>
      <c r="AQ438" s="71"/>
    </row>
    <row r="439" spans="1:43" ht="12.75" customHeight="1" outlineLevel="2" x14ac:dyDescent="0.25">
      <c r="A439" s="2"/>
      <c r="B439" s="107">
        <v>40114</v>
      </c>
      <c r="C439" s="239"/>
      <c r="D439" s="239" t="s">
        <v>39</v>
      </c>
      <c r="E439" s="239" t="s">
        <v>39</v>
      </c>
      <c r="F439" s="240" t="s">
        <v>418</v>
      </c>
      <c r="G439" s="114">
        <v>824</v>
      </c>
      <c r="H439" s="114">
        <v>111</v>
      </c>
      <c r="I439" s="114">
        <v>0</v>
      </c>
      <c r="J439" s="114">
        <v>824</v>
      </c>
      <c r="K439" s="114">
        <v>782</v>
      </c>
      <c r="L439" s="241">
        <f t="shared" si="94"/>
        <v>-5.0970873786407744E-2</v>
      </c>
      <c r="M439" s="114">
        <f t="shared" si="64"/>
        <v>105.34223300970874</v>
      </c>
      <c r="N439" s="242">
        <v>0</v>
      </c>
      <c r="O439" s="100"/>
      <c r="P439" s="100"/>
      <c r="Q439" s="100">
        <f t="shared" si="65"/>
        <v>0</v>
      </c>
      <c r="R439" s="243" t="e">
        <f t="shared" si="76"/>
        <v>#DIV/0!</v>
      </c>
      <c r="S439" s="243"/>
      <c r="T439" s="243"/>
      <c r="U439" s="243"/>
      <c r="V439" s="243"/>
      <c r="W439" s="243"/>
      <c r="X439" s="248"/>
      <c r="Y439" s="111"/>
      <c r="Z439" s="112"/>
      <c r="AA439" s="105"/>
      <c r="AB439" s="105"/>
      <c r="AC439" s="105"/>
      <c r="AD439" s="113"/>
      <c r="AE439" s="113"/>
      <c r="AF439" s="113"/>
      <c r="AG439" s="105"/>
      <c r="AH439" s="105"/>
      <c r="AI439" s="105"/>
      <c r="AJ439" s="105"/>
      <c r="AK439" s="105"/>
      <c r="AL439" s="105"/>
      <c r="AM439" s="105"/>
      <c r="AN439" s="71"/>
      <c r="AO439" s="71"/>
      <c r="AP439" s="71"/>
      <c r="AQ439" s="71"/>
    </row>
    <row r="440" spans="1:43" ht="12.75" customHeight="1" outlineLevel="2" x14ac:dyDescent="0.25">
      <c r="A440" s="2"/>
      <c r="B440" s="107">
        <v>40113</v>
      </c>
      <c r="C440" s="239"/>
      <c r="D440" s="239" t="s">
        <v>39</v>
      </c>
      <c r="E440" s="239" t="s">
        <v>39</v>
      </c>
      <c r="F440" s="240" t="s">
        <v>417</v>
      </c>
      <c r="G440" s="114">
        <v>425</v>
      </c>
      <c r="H440" s="114">
        <v>158</v>
      </c>
      <c r="I440" s="114">
        <v>0</v>
      </c>
      <c r="J440" s="114">
        <v>425</v>
      </c>
      <c r="K440" s="114">
        <v>407</v>
      </c>
      <c r="L440" s="241">
        <f t="shared" si="94"/>
        <v>-4.2352941176470593E-2</v>
      </c>
      <c r="M440" s="114">
        <f t="shared" si="64"/>
        <v>151.30823529411765</v>
      </c>
      <c r="N440" s="242">
        <v>0</v>
      </c>
      <c r="O440" s="100"/>
      <c r="P440" s="100"/>
      <c r="Q440" s="100">
        <f t="shared" si="65"/>
        <v>0</v>
      </c>
      <c r="R440" s="243" t="e">
        <f t="shared" si="76"/>
        <v>#DIV/0!</v>
      </c>
      <c r="S440" s="243"/>
      <c r="T440" s="243"/>
      <c r="U440" s="243"/>
      <c r="V440" s="243"/>
      <c r="W440" s="243"/>
      <c r="X440" s="248"/>
      <c r="Y440" s="111"/>
      <c r="Z440" s="112"/>
      <c r="AA440" s="105"/>
      <c r="AB440" s="105"/>
      <c r="AC440" s="105"/>
      <c r="AD440" s="113"/>
      <c r="AE440" s="113"/>
      <c r="AF440" s="113"/>
      <c r="AG440" s="105"/>
      <c r="AH440" s="105"/>
      <c r="AI440" s="105"/>
      <c r="AJ440" s="105"/>
      <c r="AK440" s="105"/>
      <c r="AL440" s="105"/>
      <c r="AM440" s="105"/>
      <c r="AN440" s="71"/>
      <c r="AO440" s="71"/>
      <c r="AP440" s="71"/>
      <c r="AQ440" s="71"/>
    </row>
    <row r="441" spans="1:43" ht="12.75" customHeight="1" outlineLevel="2" x14ac:dyDescent="0.25">
      <c r="A441" s="2"/>
      <c r="B441" s="107">
        <v>40112</v>
      </c>
      <c r="C441" s="239"/>
      <c r="D441" s="239" t="s">
        <v>39</v>
      </c>
      <c r="E441" s="239" t="s">
        <v>39</v>
      </c>
      <c r="F441" s="240" t="s">
        <v>416</v>
      </c>
      <c r="G441" s="114">
        <v>0</v>
      </c>
      <c r="H441" s="114">
        <v>0</v>
      </c>
      <c r="I441" s="114">
        <v>129811</v>
      </c>
      <c r="J441" s="114">
        <v>0</v>
      </c>
      <c r="K441" s="114">
        <v>0</v>
      </c>
      <c r="L441" s="241"/>
      <c r="M441" s="114">
        <f t="shared" si="64"/>
        <v>0</v>
      </c>
      <c r="N441" s="242">
        <v>130774</v>
      </c>
      <c r="O441" s="100"/>
      <c r="P441" s="100"/>
      <c r="Q441" s="100">
        <f t="shared" si="65"/>
        <v>0</v>
      </c>
      <c r="R441" s="243" t="e">
        <f t="shared" si="76"/>
        <v>#DIV/0!</v>
      </c>
      <c r="S441" s="243"/>
      <c r="T441" s="243"/>
      <c r="U441" s="243"/>
      <c r="V441" s="243"/>
      <c r="W441" s="243"/>
      <c r="X441" s="248"/>
      <c r="Y441" s="111"/>
      <c r="Z441" s="112"/>
      <c r="AA441" s="105"/>
      <c r="AB441" s="105"/>
      <c r="AC441" s="105"/>
      <c r="AD441" s="113"/>
      <c r="AE441" s="113"/>
      <c r="AF441" s="113"/>
      <c r="AG441" s="105"/>
      <c r="AH441" s="105"/>
      <c r="AI441" s="105"/>
      <c r="AJ441" s="105"/>
      <c r="AK441" s="105"/>
      <c r="AL441" s="105"/>
      <c r="AM441" s="105"/>
      <c r="AN441" s="71"/>
      <c r="AO441" s="71"/>
      <c r="AP441" s="71"/>
      <c r="AQ441" s="71"/>
    </row>
    <row r="442" spans="1:43" ht="12.75" customHeight="1" outlineLevel="2" x14ac:dyDescent="0.25">
      <c r="A442" s="2"/>
      <c r="B442" s="107">
        <v>40111</v>
      </c>
      <c r="C442" s="239"/>
      <c r="D442" s="239" t="s">
        <v>39</v>
      </c>
      <c r="E442" s="239" t="s">
        <v>39</v>
      </c>
      <c r="F442" s="240" t="s">
        <v>415</v>
      </c>
      <c r="G442" s="114">
        <v>554</v>
      </c>
      <c r="H442" s="114">
        <v>0</v>
      </c>
      <c r="I442" s="114">
        <v>4177</v>
      </c>
      <c r="J442" s="114">
        <v>4731</v>
      </c>
      <c r="K442" s="114">
        <v>5063</v>
      </c>
      <c r="L442" s="241">
        <f>((K442/J442)^(1/($K$12-$J$12))-1)</f>
        <v>7.0175438596491224E-2</v>
      </c>
      <c r="M442" s="114">
        <f t="shared" si="64"/>
        <v>3883.8771929824561</v>
      </c>
      <c r="N442" s="242">
        <v>0</v>
      </c>
      <c r="O442" s="100"/>
      <c r="P442" s="100"/>
      <c r="Q442" s="100">
        <f t="shared" si="65"/>
        <v>0</v>
      </c>
      <c r="R442" s="243" t="e">
        <f t="shared" si="76"/>
        <v>#DIV/0!</v>
      </c>
      <c r="S442" s="243"/>
      <c r="T442" s="243"/>
      <c r="U442" s="243"/>
      <c r="V442" s="243"/>
      <c r="W442" s="243"/>
      <c r="X442" s="248"/>
      <c r="Y442" s="111"/>
      <c r="Z442" s="112"/>
      <c r="AA442" s="105"/>
      <c r="AB442" s="105"/>
      <c r="AC442" s="105"/>
      <c r="AD442" s="113"/>
      <c r="AE442" s="113"/>
      <c r="AF442" s="113"/>
      <c r="AG442" s="105"/>
      <c r="AH442" s="105"/>
      <c r="AI442" s="105"/>
      <c r="AJ442" s="105"/>
      <c r="AK442" s="105"/>
      <c r="AL442" s="105"/>
      <c r="AM442" s="105"/>
      <c r="AN442" s="71"/>
      <c r="AO442" s="71"/>
      <c r="AP442" s="71"/>
      <c r="AQ442" s="71"/>
    </row>
    <row r="443" spans="1:43" ht="12.75" customHeight="1" outlineLevel="2" x14ac:dyDescent="0.25">
      <c r="A443" s="2"/>
      <c r="B443" s="107">
        <v>40110</v>
      </c>
      <c r="C443" s="239"/>
      <c r="D443" s="239" t="s">
        <v>39</v>
      </c>
      <c r="E443" s="239" t="s">
        <v>39</v>
      </c>
      <c r="F443" s="240" t="s">
        <v>414</v>
      </c>
      <c r="G443" s="114">
        <v>0</v>
      </c>
      <c r="H443" s="114">
        <v>0</v>
      </c>
      <c r="I443" s="114">
        <v>59596</v>
      </c>
      <c r="J443" s="114">
        <v>0</v>
      </c>
      <c r="K443" s="114">
        <v>0</v>
      </c>
      <c r="L443" s="241"/>
      <c r="M443" s="114">
        <f t="shared" si="64"/>
        <v>0</v>
      </c>
      <c r="N443" s="242">
        <v>60505</v>
      </c>
      <c r="O443" s="100"/>
      <c r="P443" s="100"/>
      <c r="Q443" s="100">
        <f t="shared" si="65"/>
        <v>0</v>
      </c>
      <c r="R443" s="243" t="e">
        <f t="shared" si="76"/>
        <v>#DIV/0!</v>
      </c>
      <c r="S443" s="243"/>
      <c r="T443" s="243"/>
      <c r="U443" s="243"/>
      <c r="V443" s="243"/>
      <c r="W443" s="243"/>
      <c r="X443" s="248"/>
      <c r="Y443" s="111"/>
      <c r="Z443" s="112"/>
      <c r="AA443" s="105"/>
      <c r="AB443" s="105"/>
      <c r="AC443" s="105"/>
      <c r="AD443" s="113"/>
      <c r="AE443" s="113"/>
      <c r="AF443" s="113"/>
      <c r="AG443" s="105"/>
      <c r="AH443" s="105"/>
      <c r="AI443" s="105"/>
      <c r="AJ443" s="105"/>
      <c r="AK443" s="105"/>
      <c r="AL443" s="105"/>
      <c r="AM443" s="105"/>
      <c r="AN443" s="71"/>
      <c r="AO443" s="71"/>
      <c r="AP443" s="71"/>
      <c r="AQ443" s="71"/>
    </row>
    <row r="444" spans="1:43" ht="12.75" customHeight="1" outlineLevel="2" x14ac:dyDescent="0.25">
      <c r="A444" s="2"/>
      <c r="B444" s="107">
        <v>40109</v>
      </c>
      <c r="C444" s="239"/>
      <c r="D444" s="239" t="s">
        <v>39</v>
      </c>
      <c r="E444" s="239" t="s">
        <v>39</v>
      </c>
      <c r="F444" s="240" t="s">
        <v>413</v>
      </c>
      <c r="G444" s="114">
        <v>0</v>
      </c>
      <c r="H444" s="114">
        <v>0</v>
      </c>
      <c r="I444" s="114">
        <v>59094</v>
      </c>
      <c r="J444" s="114">
        <v>0</v>
      </c>
      <c r="K444" s="114">
        <v>0</v>
      </c>
      <c r="L444" s="241"/>
      <c r="M444" s="114">
        <f t="shared" si="64"/>
        <v>0</v>
      </c>
      <c r="N444" s="242">
        <v>59809</v>
      </c>
      <c r="O444" s="100"/>
      <c r="P444" s="100"/>
      <c r="Q444" s="100">
        <f t="shared" si="65"/>
        <v>0</v>
      </c>
      <c r="R444" s="243" t="e">
        <f t="shared" si="76"/>
        <v>#DIV/0!</v>
      </c>
      <c r="S444" s="243"/>
      <c r="T444" s="243"/>
      <c r="U444" s="243"/>
      <c r="V444" s="243"/>
      <c r="W444" s="243"/>
      <c r="X444" s="248"/>
      <c r="Y444" s="111"/>
      <c r="Z444" s="112"/>
      <c r="AA444" s="105"/>
      <c r="AB444" s="105"/>
      <c r="AC444" s="105"/>
      <c r="AD444" s="113"/>
      <c r="AE444" s="113"/>
      <c r="AF444" s="113"/>
      <c r="AG444" s="105"/>
      <c r="AH444" s="105"/>
      <c r="AI444" s="105"/>
      <c r="AJ444" s="105"/>
      <c r="AK444" s="105"/>
      <c r="AL444" s="105"/>
      <c r="AM444" s="105"/>
      <c r="AN444" s="71"/>
      <c r="AO444" s="71"/>
      <c r="AP444" s="71"/>
      <c r="AQ444" s="71"/>
    </row>
    <row r="445" spans="1:43" ht="12.75" customHeight="1" outlineLevel="2" x14ac:dyDescent="0.25">
      <c r="A445" s="2"/>
      <c r="B445" s="107">
        <v>40108</v>
      </c>
      <c r="C445" s="239"/>
      <c r="D445" s="239" t="s">
        <v>39</v>
      </c>
      <c r="E445" s="239" t="s">
        <v>39</v>
      </c>
      <c r="F445" s="240" t="s">
        <v>412</v>
      </c>
      <c r="G445" s="114">
        <v>3506</v>
      </c>
      <c r="H445" s="114">
        <v>0</v>
      </c>
      <c r="I445" s="114">
        <v>27236</v>
      </c>
      <c r="J445" s="114">
        <v>9727</v>
      </c>
      <c r="K445" s="114">
        <v>9557</v>
      </c>
      <c r="L445" s="241">
        <f t="shared" ref="L445:L450" si="95">((K445/J445)^(1/($K$12-$J$12))-1)</f>
        <v>-1.7477125526883963E-2</v>
      </c>
      <c r="M445" s="114">
        <f t="shared" si="64"/>
        <v>0</v>
      </c>
      <c r="N445" s="242">
        <v>21866</v>
      </c>
      <c r="O445" s="100"/>
      <c r="P445" s="100"/>
      <c r="Q445" s="100">
        <f t="shared" si="65"/>
        <v>0</v>
      </c>
      <c r="R445" s="243" t="e">
        <f t="shared" si="76"/>
        <v>#DIV/0!</v>
      </c>
      <c r="S445" s="243"/>
      <c r="T445" s="243"/>
      <c r="U445" s="243"/>
      <c r="V445" s="243"/>
      <c r="W445" s="243"/>
      <c r="X445" s="248"/>
      <c r="Y445" s="111"/>
      <c r="Z445" s="112"/>
      <c r="AA445" s="105"/>
      <c r="AB445" s="105"/>
      <c r="AC445" s="105"/>
      <c r="AD445" s="113"/>
      <c r="AE445" s="113"/>
      <c r="AF445" s="113"/>
      <c r="AG445" s="105"/>
      <c r="AH445" s="105"/>
      <c r="AI445" s="105"/>
      <c r="AJ445" s="105"/>
      <c r="AK445" s="105"/>
      <c r="AL445" s="105"/>
      <c r="AM445" s="105"/>
      <c r="AN445" s="71"/>
      <c r="AO445" s="71"/>
      <c r="AP445" s="71"/>
      <c r="AQ445" s="71"/>
    </row>
    <row r="446" spans="1:43" ht="12.75" customHeight="1" outlineLevel="2" x14ac:dyDescent="0.25">
      <c r="A446" s="2"/>
      <c r="B446" s="107">
        <v>40107</v>
      </c>
      <c r="C446" s="239"/>
      <c r="D446" s="239" t="s">
        <v>39</v>
      </c>
      <c r="E446" s="239" t="s">
        <v>39</v>
      </c>
      <c r="F446" s="240" t="s">
        <v>411</v>
      </c>
      <c r="G446" s="114">
        <v>19</v>
      </c>
      <c r="H446" s="114">
        <v>0</v>
      </c>
      <c r="I446" s="114">
        <v>48724</v>
      </c>
      <c r="J446" s="114">
        <v>19</v>
      </c>
      <c r="K446" s="114">
        <v>21</v>
      </c>
      <c r="L446" s="241">
        <f t="shared" si="95"/>
        <v>0.10526315789473695</v>
      </c>
      <c r="M446" s="114">
        <f t="shared" si="64"/>
        <v>0</v>
      </c>
      <c r="N446" s="242">
        <v>49028</v>
      </c>
      <c r="O446" s="100"/>
      <c r="P446" s="100"/>
      <c r="Q446" s="100">
        <f t="shared" si="65"/>
        <v>0</v>
      </c>
      <c r="R446" s="243" t="e">
        <f t="shared" si="76"/>
        <v>#DIV/0!</v>
      </c>
      <c r="S446" s="243"/>
      <c r="T446" s="243"/>
      <c r="U446" s="243"/>
      <c r="V446" s="243"/>
      <c r="W446" s="243"/>
      <c r="X446" s="248"/>
      <c r="Y446" s="111"/>
      <c r="Z446" s="112"/>
      <c r="AA446" s="105"/>
      <c r="AB446" s="105"/>
      <c r="AC446" s="105"/>
      <c r="AD446" s="113"/>
      <c r="AE446" s="113"/>
      <c r="AF446" s="113"/>
      <c r="AG446" s="105"/>
      <c r="AH446" s="105"/>
      <c r="AI446" s="105"/>
      <c r="AJ446" s="105"/>
      <c r="AK446" s="105"/>
      <c r="AL446" s="105"/>
      <c r="AM446" s="105"/>
      <c r="AN446" s="71"/>
      <c r="AO446" s="71"/>
      <c r="AP446" s="71"/>
      <c r="AQ446" s="71"/>
    </row>
    <row r="447" spans="1:43" ht="12.75" customHeight="1" outlineLevel="2" x14ac:dyDescent="0.25">
      <c r="A447" s="2"/>
      <c r="B447" s="107">
        <v>40106</v>
      </c>
      <c r="C447" s="239"/>
      <c r="D447" s="239" t="s">
        <v>39</v>
      </c>
      <c r="E447" s="239" t="s">
        <v>39</v>
      </c>
      <c r="F447" s="240" t="s">
        <v>410</v>
      </c>
      <c r="G447" s="114">
        <v>695</v>
      </c>
      <c r="H447" s="114">
        <v>0</v>
      </c>
      <c r="I447" s="114">
        <v>2226</v>
      </c>
      <c r="J447" s="114">
        <v>2921</v>
      </c>
      <c r="K447" s="114">
        <v>2945</v>
      </c>
      <c r="L447" s="241">
        <f t="shared" si="95"/>
        <v>8.2163642588155561E-3</v>
      </c>
      <c r="M447" s="114">
        <f t="shared" si="64"/>
        <v>2207.7103731598768</v>
      </c>
      <c r="N447" s="242">
        <v>0</v>
      </c>
      <c r="O447" s="100"/>
      <c r="P447" s="100"/>
      <c r="Q447" s="100">
        <f t="shared" si="65"/>
        <v>0</v>
      </c>
      <c r="R447" s="243" t="e">
        <f t="shared" si="76"/>
        <v>#DIV/0!</v>
      </c>
      <c r="S447" s="243"/>
      <c r="T447" s="243"/>
      <c r="U447" s="243"/>
      <c r="V447" s="243"/>
      <c r="W447" s="243"/>
      <c r="X447" s="248"/>
      <c r="Y447" s="111"/>
      <c r="Z447" s="112"/>
      <c r="AA447" s="105"/>
      <c r="AB447" s="105"/>
      <c r="AC447" s="105"/>
      <c r="AD447" s="113"/>
      <c r="AE447" s="113"/>
      <c r="AF447" s="113"/>
      <c r="AG447" s="105"/>
      <c r="AH447" s="105"/>
      <c r="AI447" s="105"/>
      <c r="AJ447" s="105"/>
      <c r="AK447" s="105"/>
      <c r="AL447" s="105"/>
      <c r="AM447" s="105"/>
      <c r="AN447" s="71"/>
      <c r="AO447" s="71"/>
      <c r="AP447" s="71"/>
      <c r="AQ447" s="71"/>
    </row>
    <row r="448" spans="1:43" ht="12.75" customHeight="1" outlineLevel="2" x14ac:dyDescent="0.25">
      <c r="A448" s="2"/>
      <c r="B448" s="107">
        <v>40105</v>
      </c>
      <c r="C448" s="239"/>
      <c r="D448" s="239" t="s">
        <v>39</v>
      </c>
      <c r="E448" s="239" t="s">
        <v>39</v>
      </c>
      <c r="F448" s="240" t="s">
        <v>409</v>
      </c>
      <c r="G448" s="114">
        <v>538</v>
      </c>
      <c r="H448" s="114">
        <v>0</v>
      </c>
      <c r="I448" s="114">
        <v>12247</v>
      </c>
      <c r="J448" s="114">
        <v>538</v>
      </c>
      <c r="K448" s="114">
        <v>515</v>
      </c>
      <c r="L448" s="241">
        <f t="shared" si="95"/>
        <v>-4.2750929368029711E-2</v>
      </c>
      <c r="M448" s="114">
        <f t="shared" si="64"/>
        <v>0</v>
      </c>
      <c r="N448" s="242">
        <v>12876</v>
      </c>
      <c r="O448" s="100"/>
      <c r="P448" s="100"/>
      <c r="Q448" s="100">
        <f t="shared" si="65"/>
        <v>0</v>
      </c>
      <c r="R448" s="243" t="e">
        <f t="shared" si="76"/>
        <v>#DIV/0!</v>
      </c>
      <c r="S448" s="243"/>
      <c r="T448" s="243"/>
      <c r="U448" s="243"/>
      <c r="V448" s="243"/>
      <c r="W448" s="243"/>
      <c r="X448" s="248"/>
      <c r="Y448" s="111"/>
      <c r="Z448" s="112"/>
      <c r="AA448" s="105"/>
      <c r="AB448" s="105"/>
      <c r="AC448" s="105"/>
      <c r="AD448" s="113"/>
      <c r="AE448" s="113"/>
      <c r="AF448" s="113"/>
      <c r="AG448" s="105"/>
      <c r="AH448" s="105"/>
      <c r="AI448" s="105"/>
      <c r="AJ448" s="105"/>
      <c r="AK448" s="105"/>
      <c r="AL448" s="105"/>
      <c r="AM448" s="105"/>
      <c r="AN448" s="71"/>
      <c r="AO448" s="71"/>
      <c r="AP448" s="71"/>
      <c r="AQ448" s="71"/>
    </row>
    <row r="449" spans="1:43" ht="12.75" customHeight="1" outlineLevel="2" x14ac:dyDescent="0.25">
      <c r="A449" s="2"/>
      <c r="B449" s="107">
        <v>40104</v>
      </c>
      <c r="C449" s="239"/>
      <c r="D449" s="239" t="s">
        <v>39</v>
      </c>
      <c r="E449" s="239" t="s">
        <v>39</v>
      </c>
      <c r="F449" s="240" t="s">
        <v>408</v>
      </c>
      <c r="G449" s="114">
        <v>223</v>
      </c>
      <c r="H449" s="114">
        <v>0</v>
      </c>
      <c r="I449" s="114">
        <v>194984</v>
      </c>
      <c r="J449" s="114">
        <v>223</v>
      </c>
      <c r="K449" s="114">
        <v>204</v>
      </c>
      <c r="L449" s="241">
        <f t="shared" si="95"/>
        <v>-8.5201793721973118E-2</v>
      </c>
      <c r="M449" s="114">
        <f t="shared" si="64"/>
        <v>0</v>
      </c>
      <c r="N449" s="242">
        <v>206090</v>
      </c>
      <c r="O449" s="100"/>
      <c r="P449" s="100"/>
      <c r="Q449" s="100">
        <f t="shared" si="65"/>
        <v>0</v>
      </c>
      <c r="R449" s="243" t="e">
        <f t="shared" si="76"/>
        <v>#DIV/0!</v>
      </c>
      <c r="S449" s="243"/>
      <c r="T449" s="243"/>
      <c r="U449" s="243"/>
      <c r="V449" s="243"/>
      <c r="W449" s="243"/>
      <c r="X449" s="248"/>
      <c r="Y449" s="111"/>
      <c r="Z449" s="112"/>
      <c r="AA449" s="105"/>
      <c r="AB449" s="105"/>
      <c r="AC449" s="105"/>
      <c r="AD449" s="113"/>
      <c r="AE449" s="113"/>
      <c r="AF449" s="113"/>
      <c r="AG449" s="105"/>
      <c r="AH449" s="105"/>
      <c r="AI449" s="105"/>
      <c r="AJ449" s="105"/>
      <c r="AK449" s="105"/>
      <c r="AL449" s="105"/>
      <c r="AM449" s="105"/>
      <c r="AN449" s="71"/>
      <c r="AO449" s="71"/>
      <c r="AP449" s="71"/>
      <c r="AQ449" s="71"/>
    </row>
    <row r="450" spans="1:43" ht="12.75" customHeight="1" outlineLevel="2" x14ac:dyDescent="0.25">
      <c r="A450" s="2"/>
      <c r="B450" s="107">
        <v>40103</v>
      </c>
      <c r="C450" s="239"/>
      <c r="D450" s="239" t="s">
        <v>39</v>
      </c>
      <c r="E450" s="239" t="s">
        <v>39</v>
      </c>
      <c r="F450" s="240" t="s">
        <v>407</v>
      </c>
      <c r="G450" s="114">
        <v>13</v>
      </c>
      <c r="H450" s="114">
        <v>0</v>
      </c>
      <c r="I450" s="114">
        <v>90029</v>
      </c>
      <c r="J450" s="114">
        <v>13</v>
      </c>
      <c r="K450" s="114">
        <v>13</v>
      </c>
      <c r="L450" s="241">
        <f t="shared" si="95"/>
        <v>0</v>
      </c>
      <c r="M450" s="114">
        <f t="shared" si="64"/>
        <v>0</v>
      </c>
      <c r="N450" s="242">
        <v>91655</v>
      </c>
      <c r="O450" s="100"/>
      <c r="P450" s="100"/>
      <c r="Q450" s="100">
        <f t="shared" si="65"/>
        <v>0</v>
      </c>
      <c r="R450" s="243" t="e">
        <f t="shared" si="76"/>
        <v>#DIV/0!</v>
      </c>
      <c r="S450" s="243"/>
      <c r="T450" s="243"/>
      <c r="U450" s="243"/>
      <c r="V450" s="243"/>
      <c r="W450" s="243"/>
      <c r="X450" s="248"/>
      <c r="Y450" s="111"/>
      <c r="Z450" s="112"/>
      <c r="AA450" s="105"/>
      <c r="AB450" s="105"/>
      <c r="AC450" s="105"/>
      <c r="AD450" s="113"/>
      <c r="AE450" s="113"/>
      <c r="AF450" s="113"/>
      <c r="AG450" s="105"/>
      <c r="AH450" s="105"/>
      <c r="AI450" s="105"/>
      <c r="AJ450" s="105"/>
      <c r="AK450" s="105"/>
      <c r="AL450" s="105"/>
      <c r="AM450" s="105"/>
      <c r="AN450" s="71"/>
      <c r="AO450" s="71"/>
      <c r="AP450" s="71"/>
      <c r="AQ450" s="71"/>
    </row>
    <row r="451" spans="1:43" ht="12.75" customHeight="1" outlineLevel="2" x14ac:dyDescent="0.25">
      <c r="A451" s="2"/>
      <c r="B451" s="107">
        <v>40102</v>
      </c>
      <c r="C451" s="239"/>
      <c r="D451" s="239" t="s">
        <v>39</v>
      </c>
      <c r="E451" s="239" t="s">
        <v>39</v>
      </c>
      <c r="F451" s="240" t="s">
        <v>406</v>
      </c>
      <c r="G451" s="114">
        <v>0</v>
      </c>
      <c r="H451" s="114">
        <v>0</v>
      </c>
      <c r="I451" s="114">
        <v>84463</v>
      </c>
      <c r="J451" s="114">
        <v>0</v>
      </c>
      <c r="K451" s="114">
        <v>0</v>
      </c>
      <c r="L451" s="241"/>
      <c r="M451" s="114">
        <f t="shared" si="64"/>
        <v>0</v>
      </c>
      <c r="N451" s="242">
        <v>85667</v>
      </c>
      <c r="O451" s="100"/>
      <c r="P451" s="100"/>
      <c r="Q451" s="100">
        <f t="shared" si="65"/>
        <v>0</v>
      </c>
      <c r="R451" s="243" t="e">
        <f t="shared" si="76"/>
        <v>#DIV/0!</v>
      </c>
      <c r="S451" s="243"/>
      <c r="T451" s="243"/>
      <c r="U451" s="243"/>
      <c r="V451" s="243"/>
      <c r="W451" s="243"/>
      <c r="X451" s="248"/>
      <c r="Y451" s="111"/>
      <c r="Z451" s="112"/>
      <c r="AA451" s="105"/>
      <c r="AB451" s="105"/>
      <c r="AC451" s="105"/>
      <c r="AD451" s="113"/>
      <c r="AE451" s="113"/>
      <c r="AF451" s="113"/>
      <c r="AG451" s="105"/>
      <c r="AH451" s="105"/>
      <c r="AI451" s="105"/>
      <c r="AJ451" s="105"/>
      <c r="AK451" s="105"/>
      <c r="AL451" s="105"/>
      <c r="AM451" s="105"/>
      <c r="AN451" s="71"/>
      <c r="AO451" s="71"/>
      <c r="AP451" s="71"/>
      <c r="AQ451" s="71"/>
    </row>
    <row r="452" spans="1:43" ht="12.75" customHeight="1" outlineLevel="2" x14ac:dyDescent="0.25">
      <c r="A452" s="2"/>
      <c r="B452" s="107">
        <v>40101</v>
      </c>
      <c r="C452" s="239"/>
      <c r="D452" s="239" t="s">
        <v>39</v>
      </c>
      <c r="E452" s="239" t="s">
        <v>39</v>
      </c>
      <c r="F452" s="240" t="s">
        <v>39</v>
      </c>
      <c r="G452" s="114">
        <v>0</v>
      </c>
      <c r="H452" s="114">
        <v>0</v>
      </c>
      <c r="I452" s="114">
        <v>50519</v>
      </c>
      <c r="J452" s="114">
        <v>0</v>
      </c>
      <c r="K452" s="114">
        <v>0</v>
      </c>
      <c r="L452" s="241"/>
      <c r="M452" s="114">
        <f t="shared" si="64"/>
        <v>0</v>
      </c>
      <c r="N452" s="242">
        <v>49796</v>
      </c>
      <c r="O452" s="100"/>
      <c r="P452" s="100"/>
      <c r="Q452" s="100">
        <f t="shared" si="65"/>
        <v>0</v>
      </c>
      <c r="R452" s="243" t="e">
        <f t="shared" si="76"/>
        <v>#DIV/0!</v>
      </c>
      <c r="S452" s="243"/>
      <c r="T452" s="243"/>
      <c r="U452" s="243"/>
      <c r="V452" s="243"/>
      <c r="W452" s="243"/>
      <c r="X452" s="248"/>
      <c r="Y452" s="111"/>
      <c r="Z452" s="112"/>
      <c r="AA452" s="105"/>
      <c r="AB452" s="105"/>
      <c r="AC452" s="105"/>
      <c r="AD452" s="113"/>
      <c r="AE452" s="113"/>
      <c r="AF452" s="113"/>
      <c r="AG452" s="105"/>
      <c r="AH452" s="105"/>
      <c r="AI452" s="105"/>
      <c r="AJ452" s="105"/>
      <c r="AK452" s="105"/>
      <c r="AL452" s="105"/>
      <c r="AM452" s="105"/>
      <c r="AN452" s="71"/>
      <c r="AO452" s="71"/>
      <c r="AP452" s="71"/>
      <c r="AQ452" s="71"/>
    </row>
    <row r="453" spans="1:43" ht="12.75" customHeight="1" outlineLevel="2" x14ac:dyDescent="0.25">
      <c r="A453" s="2"/>
      <c r="B453" s="107" t="s">
        <v>2065</v>
      </c>
      <c r="C453" s="239"/>
      <c r="D453" s="239" t="s">
        <v>39</v>
      </c>
      <c r="E453" s="239" t="s">
        <v>39</v>
      </c>
      <c r="F453" s="240" t="s">
        <v>2066</v>
      </c>
      <c r="G453" s="114"/>
      <c r="H453" s="114"/>
      <c r="I453" s="114"/>
      <c r="J453" s="114"/>
      <c r="K453" s="114"/>
      <c r="L453" s="241"/>
      <c r="M453" s="114">
        <f t="shared" si="64"/>
        <v>0</v>
      </c>
      <c r="N453" s="242"/>
      <c r="O453" s="100"/>
      <c r="P453" s="100"/>
      <c r="Q453" s="100">
        <f t="shared" si="65"/>
        <v>0</v>
      </c>
      <c r="R453" s="243" t="e">
        <f t="shared" si="76"/>
        <v>#DIV/0!</v>
      </c>
      <c r="S453" s="243"/>
      <c r="T453" s="243"/>
      <c r="U453" s="243"/>
      <c r="V453" s="243"/>
      <c r="W453" s="243"/>
      <c r="X453" s="248"/>
      <c r="Y453" s="111"/>
      <c r="Z453" s="112"/>
      <c r="AA453" s="105"/>
      <c r="AB453" s="105"/>
      <c r="AC453" s="105"/>
      <c r="AD453" s="113"/>
      <c r="AE453" s="113"/>
      <c r="AF453" s="113"/>
      <c r="AG453" s="105"/>
      <c r="AH453" s="105"/>
      <c r="AI453" s="105"/>
      <c r="AJ453" s="105"/>
      <c r="AK453" s="105"/>
      <c r="AL453" s="105"/>
      <c r="AM453" s="105"/>
      <c r="AN453" s="71"/>
      <c r="AO453" s="71"/>
      <c r="AP453" s="71"/>
      <c r="AQ453" s="71"/>
    </row>
    <row r="454" spans="1:43" ht="12.75" customHeight="1" outlineLevel="1" x14ac:dyDescent="0.25">
      <c r="A454" s="229"/>
      <c r="B454" s="244">
        <v>40200</v>
      </c>
      <c r="C454" s="245"/>
      <c r="D454" s="245" t="s">
        <v>39</v>
      </c>
      <c r="E454" s="245" t="s">
        <v>434</v>
      </c>
      <c r="F454" s="246"/>
      <c r="G454" s="114"/>
      <c r="H454" s="114"/>
      <c r="I454" s="114"/>
      <c r="J454" s="114"/>
      <c r="K454" s="114"/>
      <c r="L454" s="241"/>
      <c r="M454" s="114">
        <f t="shared" si="64"/>
        <v>0</v>
      </c>
      <c r="N454" s="242"/>
      <c r="O454" s="110">
        <f t="shared" ref="O454:P454" si="96">SUM(O455:O463)</f>
        <v>0</v>
      </c>
      <c r="P454" s="110">
        <f t="shared" si="96"/>
        <v>0</v>
      </c>
      <c r="Q454" s="100">
        <f t="shared" si="65"/>
        <v>0</v>
      </c>
      <c r="R454" s="243" t="e">
        <f t="shared" si="76"/>
        <v>#DIV/0!</v>
      </c>
      <c r="S454" s="250"/>
      <c r="T454" s="250"/>
      <c r="U454" s="250"/>
      <c r="V454" s="250"/>
      <c r="W454" s="250"/>
      <c r="X454" s="247"/>
      <c r="Y454" s="111"/>
      <c r="Z454" s="112"/>
      <c r="AA454" s="105"/>
      <c r="AB454" s="105"/>
      <c r="AC454" s="105"/>
      <c r="AD454" s="113"/>
      <c r="AE454" s="113"/>
      <c r="AF454" s="113"/>
      <c r="AG454" s="105"/>
      <c r="AH454" s="105"/>
      <c r="AI454" s="105"/>
      <c r="AJ454" s="105"/>
      <c r="AK454" s="105"/>
      <c r="AL454" s="105"/>
      <c r="AM454" s="105"/>
      <c r="AN454" s="45"/>
      <c r="AO454" s="45"/>
      <c r="AP454" s="45"/>
      <c r="AQ454" s="45"/>
    </row>
    <row r="455" spans="1:43" ht="12.75" customHeight="1" outlineLevel="2" x14ac:dyDescent="0.25">
      <c r="A455" s="2"/>
      <c r="B455" s="107">
        <v>40208</v>
      </c>
      <c r="C455" s="239"/>
      <c r="D455" s="239" t="s">
        <v>39</v>
      </c>
      <c r="E455" s="239" t="s">
        <v>434</v>
      </c>
      <c r="F455" s="240" t="s">
        <v>441</v>
      </c>
      <c r="G455" s="114">
        <v>395</v>
      </c>
      <c r="H455" s="114">
        <v>0</v>
      </c>
      <c r="I455" s="114">
        <v>15135</v>
      </c>
      <c r="J455" s="114">
        <v>1509</v>
      </c>
      <c r="K455" s="114">
        <v>1452</v>
      </c>
      <c r="L455" s="241">
        <f t="shared" ref="L455:L462" si="97">((K455/J455)^(1/($K$12-$J$12))-1)</f>
        <v>-3.7773359840954313E-2</v>
      </c>
      <c r="M455" s="114">
        <f t="shared" si="64"/>
        <v>0</v>
      </c>
      <c r="N455" s="242">
        <v>14332</v>
      </c>
      <c r="O455" s="100"/>
      <c r="P455" s="100"/>
      <c r="Q455" s="100">
        <f t="shared" si="65"/>
        <v>0</v>
      </c>
      <c r="R455" s="243" t="e">
        <f t="shared" si="76"/>
        <v>#DIV/0!</v>
      </c>
      <c r="S455" s="243"/>
      <c r="T455" s="243"/>
      <c r="U455" s="243"/>
      <c r="V455" s="243"/>
      <c r="W455" s="243"/>
      <c r="X455" s="248"/>
      <c r="Y455" s="111"/>
      <c r="Z455" s="112"/>
      <c r="AA455" s="105"/>
      <c r="AB455" s="105"/>
      <c r="AC455" s="105"/>
      <c r="AD455" s="113"/>
      <c r="AE455" s="113"/>
      <c r="AF455" s="113"/>
      <c r="AG455" s="105"/>
      <c r="AH455" s="105"/>
      <c r="AI455" s="105"/>
      <c r="AJ455" s="105"/>
      <c r="AK455" s="105"/>
      <c r="AL455" s="105"/>
      <c r="AM455" s="105"/>
      <c r="AN455" s="71"/>
      <c r="AO455" s="71"/>
      <c r="AP455" s="71"/>
      <c r="AQ455" s="71"/>
    </row>
    <row r="456" spans="1:43" ht="12.75" customHeight="1" outlineLevel="2" x14ac:dyDescent="0.25">
      <c r="A456" s="2"/>
      <c r="B456" s="107">
        <v>40207</v>
      </c>
      <c r="C456" s="239"/>
      <c r="D456" s="239" t="s">
        <v>39</v>
      </c>
      <c r="E456" s="239" t="s">
        <v>434</v>
      </c>
      <c r="F456" s="240" t="s">
        <v>440</v>
      </c>
      <c r="G456" s="114">
        <v>903</v>
      </c>
      <c r="H456" s="114">
        <v>154</v>
      </c>
      <c r="I456" s="114">
        <v>0</v>
      </c>
      <c r="J456" s="114">
        <v>903</v>
      </c>
      <c r="K456" s="114">
        <v>914</v>
      </c>
      <c r="L456" s="241">
        <f t="shared" si="97"/>
        <v>1.2181616832779518E-2</v>
      </c>
      <c r="M456" s="114">
        <f t="shared" si="64"/>
        <v>155.87596899224803</v>
      </c>
      <c r="N456" s="242">
        <v>0</v>
      </c>
      <c r="O456" s="100"/>
      <c r="P456" s="100"/>
      <c r="Q456" s="100">
        <f t="shared" si="65"/>
        <v>0</v>
      </c>
      <c r="R456" s="243" t="e">
        <f t="shared" si="76"/>
        <v>#DIV/0!</v>
      </c>
      <c r="S456" s="243"/>
      <c r="T456" s="243"/>
      <c r="U456" s="243"/>
      <c r="V456" s="243"/>
      <c r="W456" s="243"/>
      <c r="X456" s="248"/>
      <c r="Y456" s="111"/>
      <c r="Z456" s="112"/>
      <c r="AA456" s="105"/>
      <c r="AB456" s="105"/>
      <c r="AC456" s="105"/>
      <c r="AD456" s="113"/>
      <c r="AE456" s="113"/>
      <c r="AF456" s="113"/>
      <c r="AG456" s="105"/>
      <c r="AH456" s="105"/>
      <c r="AI456" s="105"/>
      <c r="AJ456" s="105"/>
      <c r="AK456" s="105"/>
      <c r="AL456" s="105"/>
      <c r="AM456" s="105"/>
      <c r="AN456" s="71"/>
      <c r="AO456" s="71"/>
      <c r="AP456" s="71"/>
      <c r="AQ456" s="71"/>
    </row>
    <row r="457" spans="1:43" ht="12.75" customHeight="1" outlineLevel="2" x14ac:dyDescent="0.25">
      <c r="A457" s="2"/>
      <c r="B457" s="107">
        <v>40206</v>
      </c>
      <c r="C457" s="239"/>
      <c r="D457" s="239" t="s">
        <v>39</v>
      </c>
      <c r="E457" s="239" t="s">
        <v>434</v>
      </c>
      <c r="F457" s="240" t="s">
        <v>439</v>
      </c>
      <c r="G457" s="114">
        <v>605</v>
      </c>
      <c r="H457" s="114">
        <v>0</v>
      </c>
      <c r="I457" s="114">
        <v>3404</v>
      </c>
      <c r="J457" s="114">
        <v>4009</v>
      </c>
      <c r="K457" s="114">
        <v>3972</v>
      </c>
      <c r="L457" s="241">
        <f t="shared" si="97"/>
        <v>-9.2292342229982616E-3</v>
      </c>
      <c r="M457" s="114">
        <f t="shared" si="64"/>
        <v>3435.4163132950862</v>
      </c>
      <c r="N457" s="242">
        <v>0</v>
      </c>
      <c r="O457" s="100"/>
      <c r="P457" s="100"/>
      <c r="Q457" s="100">
        <f t="shared" si="65"/>
        <v>0</v>
      </c>
      <c r="R457" s="243" t="e">
        <f t="shared" si="76"/>
        <v>#DIV/0!</v>
      </c>
      <c r="S457" s="243"/>
      <c r="T457" s="243"/>
      <c r="U457" s="243"/>
      <c r="V457" s="243"/>
      <c r="W457" s="243"/>
      <c r="X457" s="248"/>
      <c r="Y457" s="111"/>
      <c r="Z457" s="112"/>
      <c r="AA457" s="105"/>
      <c r="AB457" s="105"/>
      <c r="AC457" s="105"/>
      <c r="AD457" s="113"/>
      <c r="AE457" s="113"/>
      <c r="AF457" s="113"/>
      <c r="AG457" s="105"/>
      <c r="AH457" s="105"/>
      <c r="AI457" s="105"/>
      <c r="AJ457" s="105"/>
      <c r="AK457" s="105"/>
      <c r="AL457" s="105"/>
      <c r="AM457" s="105"/>
      <c r="AN457" s="71"/>
      <c r="AO457" s="71"/>
      <c r="AP457" s="71"/>
      <c r="AQ457" s="71"/>
    </row>
    <row r="458" spans="1:43" ht="12.75" customHeight="1" outlineLevel="2" x14ac:dyDescent="0.25">
      <c r="A458" s="2"/>
      <c r="B458" s="107">
        <v>40205</v>
      </c>
      <c r="C458" s="239"/>
      <c r="D458" s="239" t="s">
        <v>39</v>
      </c>
      <c r="E458" s="239" t="s">
        <v>434</v>
      </c>
      <c r="F458" s="240" t="s">
        <v>438</v>
      </c>
      <c r="G458" s="114">
        <v>121</v>
      </c>
      <c r="H458" s="114">
        <v>0</v>
      </c>
      <c r="I458" s="114">
        <v>6882</v>
      </c>
      <c r="J458" s="114">
        <v>2572</v>
      </c>
      <c r="K458" s="114">
        <v>2555</v>
      </c>
      <c r="L458" s="241">
        <f t="shared" si="97"/>
        <v>-6.6096423017106831E-3</v>
      </c>
      <c r="M458" s="114">
        <f t="shared" si="64"/>
        <v>0</v>
      </c>
      <c r="N458" s="242">
        <v>4543</v>
      </c>
      <c r="O458" s="100"/>
      <c r="P458" s="100"/>
      <c r="Q458" s="100">
        <f t="shared" si="65"/>
        <v>0</v>
      </c>
      <c r="R458" s="243" t="e">
        <f t="shared" si="76"/>
        <v>#DIV/0!</v>
      </c>
      <c r="S458" s="243"/>
      <c r="T458" s="243"/>
      <c r="U458" s="243"/>
      <c r="V458" s="243"/>
      <c r="W458" s="243"/>
      <c r="X458" s="248"/>
      <c r="Y458" s="111"/>
      <c r="Z458" s="112"/>
      <c r="AA458" s="105"/>
      <c r="AB458" s="105"/>
      <c r="AC458" s="105"/>
      <c r="AD458" s="113"/>
      <c r="AE458" s="113"/>
      <c r="AF458" s="113"/>
      <c r="AG458" s="105"/>
      <c r="AH458" s="105"/>
      <c r="AI458" s="105"/>
      <c r="AJ458" s="105"/>
      <c r="AK458" s="105"/>
      <c r="AL458" s="105"/>
      <c r="AM458" s="105"/>
      <c r="AN458" s="71"/>
      <c r="AO458" s="71"/>
      <c r="AP458" s="71"/>
      <c r="AQ458" s="71"/>
    </row>
    <row r="459" spans="1:43" ht="12.75" customHeight="1" outlineLevel="2" x14ac:dyDescent="0.25">
      <c r="A459" s="2"/>
      <c r="B459" s="107">
        <v>40204</v>
      </c>
      <c r="C459" s="239"/>
      <c r="D459" s="239" t="s">
        <v>39</v>
      </c>
      <c r="E459" s="239" t="s">
        <v>434</v>
      </c>
      <c r="F459" s="240" t="s">
        <v>437</v>
      </c>
      <c r="G459" s="114">
        <v>413</v>
      </c>
      <c r="H459" s="114">
        <v>0</v>
      </c>
      <c r="I459" s="114">
        <v>5302</v>
      </c>
      <c r="J459" s="114">
        <v>2607</v>
      </c>
      <c r="K459" s="114">
        <v>2616</v>
      </c>
      <c r="L459" s="241">
        <f t="shared" si="97"/>
        <v>3.4522439585731313E-3</v>
      </c>
      <c r="M459" s="114">
        <f t="shared" si="64"/>
        <v>0</v>
      </c>
      <c r="N459" s="242">
        <v>3151</v>
      </c>
      <c r="O459" s="100"/>
      <c r="P459" s="100"/>
      <c r="Q459" s="100">
        <f t="shared" si="65"/>
        <v>0</v>
      </c>
      <c r="R459" s="243" t="e">
        <f t="shared" si="76"/>
        <v>#DIV/0!</v>
      </c>
      <c r="S459" s="243"/>
      <c r="T459" s="243"/>
      <c r="U459" s="243"/>
      <c r="V459" s="243"/>
      <c r="W459" s="243"/>
      <c r="X459" s="248"/>
      <c r="Y459" s="111"/>
      <c r="Z459" s="112"/>
      <c r="AA459" s="105"/>
      <c r="AB459" s="105"/>
      <c r="AC459" s="105"/>
      <c r="AD459" s="113"/>
      <c r="AE459" s="113"/>
      <c r="AF459" s="113"/>
      <c r="AG459" s="105"/>
      <c r="AH459" s="105"/>
      <c r="AI459" s="105"/>
      <c r="AJ459" s="105"/>
      <c r="AK459" s="105"/>
      <c r="AL459" s="105"/>
      <c r="AM459" s="105"/>
      <c r="AN459" s="71"/>
      <c r="AO459" s="71"/>
      <c r="AP459" s="71"/>
      <c r="AQ459" s="71"/>
    </row>
    <row r="460" spans="1:43" ht="12.75" customHeight="1" outlineLevel="2" x14ac:dyDescent="0.25">
      <c r="A460" s="2"/>
      <c r="B460" s="107">
        <v>40203</v>
      </c>
      <c r="C460" s="239"/>
      <c r="D460" s="239" t="s">
        <v>39</v>
      </c>
      <c r="E460" s="239" t="s">
        <v>434</v>
      </c>
      <c r="F460" s="240" t="s">
        <v>436</v>
      </c>
      <c r="G460" s="114">
        <v>6304</v>
      </c>
      <c r="H460" s="114">
        <v>223</v>
      </c>
      <c r="I460" s="114">
        <v>0</v>
      </c>
      <c r="J460" s="114">
        <v>1812</v>
      </c>
      <c r="K460" s="114">
        <v>1561</v>
      </c>
      <c r="L460" s="241">
        <f t="shared" si="97"/>
        <v>-0.13852097130242824</v>
      </c>
      <c r="M460" s="114">
        <f t="shared" si="64"/>
        <v>0</v>
      </c>
      <c r="N460" s="242">
        <v>4941</v>
      </c>
      <c r="O460" s="100"/>
      <c r="P460" s="100"/>
      <c r="Q460" s="100">
        <f t="shared" si="65"/>
        <v>0</v>
      </c>
      <c r="R460" s="243" t="e">
        <f t="shared" si="76"/>
        <v>#DIV/0!</v>
      </c>
      <c r="S460" s="243"/>
      <c r="T460" s="243"/>
      <c r="U460" s="243"/>
      <c r="V460" s="243"/>
      <c r="W460" s="243"/>
      <c r="X460" s="248"/>
      <c r="Y460" s="111"/>
      <c r="Z460" s="112"/>
      <c r="AA460" s="105"/>
      <c r="AB460" s="105"/>
      <c r="AC460" s="105"/>
      <c r="AD460" s="113"/>
      <c r="AE460" s="113"/>
      <c r="AF460" s="113"/>
      <c r="AG460" s="105"/>
      <c r="AH460" s="105"/>
      <c r="AI460" s="105"/>
      <c r="AJ460" s="105"/>
      <c r="AK460" s="105"/>
      <c r="AL460" s="105"/>
      <c r="AM460" s="105"/>
      <c r="AN460" s="71"/>
      <c r="AO460" s="71"/>
      <c r="AP460" s="71"/>
      <c r="AQ460" s="71"/>
    </row>
    <row r="461" spans="1:43" ht="12.75" customHeight="1" outlineLevel="2" x14ac:dyDescent="0.25">
      <c r="A461" s="2"/>
      <c r="B461" s="107">
        <v>40202</v>
      </c>
      <c r="C461" s="239"/>
      <c r="D461" s="239" t="s">
        <v>39</v>
      </c>
      <c r="E461" s="239" t="s">
        <v>434</v>
      </c>
      <c r="F461" s="240" t="s">
        <v>435</v>
      </c>
      <c r="G461" s="114">
        <v>9</v>
      </c>
      <c r="H461" s="114">
        <v>0</v>
      </c>
      <c r="I461" s="114">
        <v>4569</v>
      </c>
      <c r="J461" s="114">
        <v>2109</v>
      </c>
      <c r="K461" s="114">
        <v>1929</v>
      </c>
      <c r="L461" s="241">
        <f t="shared" si="97"/>
        <v>-8.5348506401138002E-2</v>
      </c>
      <c r="M461" s="114">
        <f t="shared" si="64"/>
        <v>0</v>
      </c>
      <c r="N461" s="242">
        <v>2716</v>
      </c>
      <c r="O461" s="100"/>
      <c r="P461" s="100"/>
      <c r="Q461" s="100">
        <f t="shared" si="65"/>
        <v>0</v>
      </c>
      <c r="R461" s="243" t="e">
        <f t="shared" si="76"/>
        <v>#DIV/0!</v>
      </c>
      <c r="S461" s="243"/>
      <c r="T461" s="243"/>
      <c r="U461" s="243"/>
      <c r="V461" s="243"/>
      <c r="W461" s="243"/>
      <c r="X461" s="248"/>
      <c r="Y461" s="111"/>
      <c r="Z461" s="112"/>
      <c r="AA461" s="105"/>
      <c r="AB461" s="105"/>
      <c r="AC461" s="105"/>
      <c r="AD461" s="113"/>
      <c r="AE461" s="113"/>
      <c r="AF461" s="113"/>
      <c r="AG461" s="105"/>
      <c r="AH461" s="105"/>
      <c r="AI461" s="105"/>
      <c r="AJ461" s="105"/>
      <c r="AK461" s="105"/>
      <c r="AL461" s="105"/>
      <c r="AM461" s="105"/>
      <c r="AN461" s="71"/>
      <c r="AO461" s="71"/>
      <c r="AP461" s="71"/>
      <c r="AQ461" s="71"/>
    </row>
    <row r="462" spans="1:43" ht="12.75" customHeight="1" outlineLevel="2" x14ac:dyDescent="0.25">
      <c r="A462" s="2"/>
      <c r="B462" s="107">
        <v>40201</v>
      </c>
      <c r="C462" s="239"/>
      <c r="D462" s="239" t="s">
        <v>39</v>
      </c>
      <c r="E462" s="239" t="s">
        <v>434</v>
      </c>
      <c r="F462" s="240" t="s">
        <v>434</v>
      </c>
      <c r="G462" s="114">
        <v>3</v>
      </c>
      <c r="H462" s="114">
        <v>0</v>
      </c>
      <c r="I462" s="114">
        <v>12922</v>
      </c>
      <c r="J462" s="114">
        <v>3</v>
      </c>
      <c r="K462" s="114">
        <v>2</v>
      </c>
      <c r="L462" s="241">
        <f t="shared" si="97"/>
        <v>-0.33333333333333337</v>
      </c>
      <c r="M462" s="114">
        <f t="shared" si="64"/>
        <v>0</v>
      </c>
      <c r="N462" s="242">
        <v>12792</v>
      </c>
      <c r="O462" s="100"/>
      <c r="P462" s="100"/>
      <c r="Q462" s="100">
        <f t="shared" si="65"/>
        <v>0</v>
      </c>
      <c r="R462" s="243" t="e">
        <f t="shared" si="76"/>
        <v>#DIV/0!</v>
      </c>
      <c r="S462" s="243"/>
      <c r="T462" s="243"/>
      <c r="U462" s="243"/>
      <c r="V462" s="243"/>
      <c r="W462" s="243"/>
      <c r="X462" s="248"/>
      <c r="Y462" s="111"/>
      <c r="Z462" s="112"/>
      <c r="AA462" s="105"/>
      <c r="AB462" s="105"/>
      <c r="AC462" s="105"/>
      <c r="AD462" s="113"/>
      <c r="AE462" s="113"/>
      <c r="AF462" s="113"/>
      <c r="AG462" s="105"/>
      <c r="AH462" s="105"/>
      <c r="AI462" s="105"/>
      <c r="AJ462" s="105"/>
      <c r="AK462" s="105"/>
      <c r="AL462" s="105"/>
      <c r="AM462" s="105"/>
      <c r="AN462" s="71"/>
      <c r="AO462" s="71"/>
      <c r="AP462" s="71"/>
      <c r="AQ462" s="71"/>
    </row>
    <row r="463" spans="1:43" ht="12.75" customHeight="1" outlineLevel="2" x14ac:dyDescent="0.25">
      <c r="A463" s="2"/>
      <c r="B463" s="107" t="s">
        <v>2067</v>
      </c>
      <c r="C463" s="239"/>
      <c r="D463" s="239" t="s">
        <v>39</v>
      </c>
      <c r="E463" s="239" t="s">
        <v>434</v>
      </c>
      <c r="F463" s="240" t="s">
        <v>2068</v>
      </c>
      <c r="G463" s="114"/>
      <c r="H463" s="114"/>
      <c r="I463" s="114"/>
      <c r="J463" s="114"/>
      <c r="K463" s="114"/>
      <c r="L463" s="241"/>
      <c r="M463" s="114">
        <f t="shared" si="64"/>
        <v>0</v>
      </c>
      <c r="N463" s="242"/>
      <c r="O463" s="100"/>
      <c r="P463" s="100"/>
      <c r="Q463" s="100">
        <f t="shared" si="65"/>
        <v>0</v>
      </c>
      <c r="R463" s="243" t="e">
        <f t="shared" si="76"/>
        <v>#DIV/0!</v>
      </c>
      <c r="S463" s="243"/>
      <c r="T463" s="243"/>
      <c r="U463" s="243"/>
      <c r="V463" s="243"/>
      <c r="W463" s="243"/>
      <c r="X463" s="248"/>
      <c r="Y463" s="111"/>
      <c r="Z463" s="112"/>
      <c r="AA463" s="105"/>
      <c r="AB463" s="105"/>
      <c r="AC463" s="105"/>
      <c r="AD463" s="113"/>
      <c r="AE463" s="113"/>
      <c r="AF463" s="113"/>
      <c r="AG463" s="105"/>
      <c r="AH463" s="105"/>
      <c r="AI463" s="105"/>
      <c r="AJ463" s="105"/>
      <c r="AK463" s="105"/>
      <c r="AL463" s="105"/>
      <c r="AM463" s="105"/>
      <c r="AN463" s="71"/>
      <c r="AO463" s="71"/>
      <c r="AP463" s="71"/>
      <c r="AQ463" s="71"/>
    </row>
    <row r="464" spans="1:43" ht="12.75" customHeight="1" outlineLevel="1" x14ac:dyDescent="0.25">
      <c r="A464" s="229"/>
      <c r="B464" s="244">
        <v>40300</v>
      </c>
      <c r="C464" s="245"/>
      <c r="D464" s="245" t="s">
        <v>39</v>
      </c>
      <c r="E464" s="245" t="s">
        <v>442</v>
      </c>
      <c r="F464" s="246"/>
      <c r="G464" s="114"/>
      <c r="H464" s="114"/>
      <c r="I464" s="114"/>
      <c r="J464" s="114"/>
      <c r="K464" s="114"/>
      <c r="L464" s="241"/>
      <c r="M464" s="114">
        <f t="shared" si="64"/>
        <v>0</v>
      </c>
      <c r="N464" s="242"/>
      <c r="O464" s="110">
        <f t="shared" ref="O464:P464" si="98">SUM(O465:O478)</f>
        <v>0</v>
      </c>
      <c r="P464" s="110">
        <f t="shared" si="98"/>
        <v>0</v>
      </c>
      <c r="Q464" s="100">
        <f t="shared" si="65"/>
        <v>0</v>
      </c>
      <c r="R464" s="243" t="e">
        <f t="shared" si="76"/>
        <v>#DIV/0!</v>
      </c>
      <c r="S464" s="250"/>
      <c r="T464" s="250"/>
      <c r="U464" s="250"/>
      <c r="V464" s="250"/>
      <c r="W464" s="250"/>
      <c r="X464" s="247"/>
      <c r="Y464" s="111"/>
      <c r="Z464" s="112"/>
      <c r="AA464" s="105"/>
      <c r="AB464" s="105"/>
      <c r="AC464" s="105"/>
      <c r="AD464" s="113"/>
      <c r="AE464" s="113"/>
      <c r="AF464" s="113"/>
      <c r="AG464" s="105"/>
      <c r="AH464" s="105"/>
      <c r="AI464" s="105"/>
      <c r="AJ464" s="105"/>
      <c r="AK464" s="105"/>
      <c r="AL464" s="105"/>
      <c r="AM464" s="105"/>
      <c r="AN464" s="45"/>
      <c r="AO464" s="45"/>
      <c r="AP464" s="45"/>
      <c r="AQ464" s="45"/>
    </row>
    <row r="465" spans="1:43" ht="12.75" customHeight="1" outlineLevel="2" x14ac:dyDescent="0.25">
      <c r="A465" s="2"/>
      <c r="B465" s="107">
        <v>40313</v>
      </c>
      <c r="C465" s="239"/>
      <c r="D465" s="239" t="s">
        <v>39</v>
      </c>
      <c r="E465" s="239" t="s">
        <v>442</v>
      </c>
      <c r="F465" s="240" t="s">
        <v>454</v>
      </c>
      <c r="G465" s="114">
        <v>1768</v>
      </c>
      <c r="H465" s="114">
        <v>1372</v>
      </c>
      <c r="I465" s="114">
        <v>0</v>
      </c>
      <c r="J465" s="114">
        <v>1768</v>
      </c>
      <c r="K465" s="114">
        <v>1780</v>
      </c>
      <c r="L465" s="241">
        <f t="shared" ref="L465:L477" si="99">((K465/J465)^(1/($K$12-$J$12))-1)</f>
        <v>6.7873303167420573E-3</v>
      </c>
      <c r="M465" s="114">
        <f t="shared" si="64"/>
        <v>1381.3122171945702</v>
      </c>
      <c r="N465" s="242">
        <v>0</v>
      </c>
      <c r="O465" s="100"/>
      <c r="P465" s="100"/>
      <c r="Q465" s="100">
        <f t="shared" si="65"/>
        <v>0</v>
      </c>
      <c r="R465" s="243" t="e">
        <f t="shared" si="76"/>
        <v>#DIV/0!</v>
      </c>
      <c r="S465" s="243"/>
      <c r="T465" s="243"/>
      <c r="U465" s="243"/>
      <c r="V465" s="243"/>
      <c r="W465" s="243"/>
      <c r="X465" s="248"/>
      <c r="Y465" s="111"/>
      <c r="Z465" s="112"/>
      <c r="AA465" s="105"/>
      <c r="AB465" s="105"/>
      <c r="AC465" s="105"/>
      <c r="AD465" s="113"/>
      <c r="AE465" s="113"/>
      <c r="AF465" s="113"/>
      <c r="AG465" s="105"/>
      <c r="AH465" s="105"/>
      <c r="AI465" s="105"/>
      <c r="AJ465" s="105"/>
      <c r="AK465" s="105"/>
      <c r="AL465" s="105"/>
      <c r="AM465" s="105"/>
      <c r="AN465" s="71"/>
      <c r="AO465" s="71"/>
      <c r="AP465" s="71"/>
      <c r="AQ465" s="71"/>
    </row>
    <row r="466" spans="1:43" ht="12.75" customHeight="1" outlineLevel="2" x14ac:dyDescent="0.25">
      <c r="A466" s="2"/>
      <c r="B466" s="107">
        <v>40312</v>
      </c>
      <c r="C466" s="239"/>
      <c r="D466" s="239" t="s">
        <v>39</v>
      </c>
      <c r="E466" s="239" t="s">
        <v>442</v>
      </c>
      <c r="F466" s="240" t="s">
        <v>453</v>
      </c>
      <c r="G466" s="114">
        <v>1790</v>
      </c>
      <c r="H466" s="114">
        <v>276</v>
      </c>
      <c r="I466" s="114">
        <v>0</v>
      </c>
      <c r="J466" s="114">
        <v>1790</v>
      </c>
      <c r="K466" s="114">
        <v>1781</v>
      </c>
      <c r="L466" s="241">
        <f t="shared" si="99"/>
        <v>-5.0279329608938772E-3</v>
      </c>
      <c r="M466" s="114">
        <f t="shared" si="64"/>
        <v>274.61229050279331</v>
      </c>
      <c r="N466" s="242">
        <v>0</v>
      </c>
      <c r="O466" s="100"/>
      <c r="P466" s="100"/>
      <c r="Q466" s="100">
        <f t="shared" si="65"/>
        <v>0</v>
      </c>
      <c r="R466" s="243" t="e">
        <f t="shared" si="76"/>
        <v>#DIV/0!</v>
      </c>
      <c r="S466" s="243"/>
      <c r="T466" s="243"/>
      <c r="U466" s="243"/>
      <c r="V466" s="243"/>
      <c r="W466" s="243"/>
      <c r="X466" s="248"/>
      <c r="Y466" s="111"/>
      <c r="Z466" s="112"/>
      <c r="AA466" s="105"/>
      <c r="AB466" s="105"/>
      <c r="AC466" s="105"/>
      <c r="AD466" s="113"/>
      <c r="AE466" s="113"/>
      <c r="AF466" s="113"/>
      <c r="AG466" s="105"/>
      <c r="AH466" s="105"/>
      <c r="AI466" s="105"/>
      <c r="AJ466" s="105"/>
      <c r="AK466" s="105"/>
      <c r="AL466" s="105"/>
      <c r="AM466" s="105"/>
      <c r="AN466" s="71"/>
      <c r="AO466" s="71"/>
      <c r="AP466" s="71"/>
      <c r="AQ466" s="71"/>
    </row>
    <row r="467" spans="1:43" ht="12.75" customHeight="1" outlineLevel="2" x14ac:dyDescent="0.25">
      <c r="A467" s="2"/>
      <c r="B467" s="107">
        <v>40311</v>
      </c>
      <c r="C467" s="239"/>
      <c r="D467" s="239" t="s">
        <v>39</v>
      </c>
      <c r="E467" s="239" t="s">
        <v>442</v>
      </c>
      <c r="F467" s="240" t="s">
        <v>452</v>
      </c>
      <c r="G467" s="114">
        <v>1351</v>
      </c>
      <c r="H467" s="114">
        <v>1276</v>
      </c>
      <c r="I467" s="114">
        <v>0</v>
      </c>
      <c r="J467" s="114">
        <v>1351</v>
      </c>
      <c r="K467" s="114">
        <v>1379</v>
      </c>
      <c r="L467" s="241">
        <f t="shared" si="99"/>
        <v>2.0725388601036343E-2</v>
      </c>
      <c r="M467" s="114">
        <f t="shared" si="64"/>
        <v>1302.4455958549224</v>
      </c>
      <c r="N467" s="242">
        <v>0</v>
      </c>
      <c r="O467" s="100"/>
      <c r="P467" s="100"/>
      <c r="Q467" s="100">
        <f t="shared" si="65"/>
        <v>0</v>
      </c>
      <c r="R467" s="243" t="e">
        <f t="shared" si="76"/>
        <v>#DIV/0!</v>
      </c>
      <c r="S467" s="243"/>
      <c r="T467" s="243"/>
      <c r="U467" s="243"/>
      <c r="V467" s="243"/>
      <c r="W467" s="243"/>
      <c r="X467" s="248"/>
      <c r="Y467" s="111"/>
      <c r="Z467" s="112"/>
      <c r="AA467" s="105"/>
      <c r="AB467" s="105"/>
      <c r="AC467" s="105"/>
      <c r="AD467" s="113"/>
      <c r="AE467" s="113"/>
      <c r="AF467" s="113"/>
      <c r="AG467" s="105"/>
      <c r="AH467" s="105"/>
      <c r="AI467" s="105"/>
      <c r="AJ467" s="105"/>
      <c r="AK467" s="105"/>
      <c r="AL467" s="105"/>
      <c r="AM467" s="105"/>
      <c r="AN467" s="71"/>
      <c r="AO467" s="71"/>
      <c r="AP467" s="71"/>
      <c r="AQ467" s="71"/>
    </row>
    <row r="468" spans="1:43" ht="12.75" customHeight="1" outlineLevel="2" x14ac:dyDescent="0.25">
      <c r="A468" s="2"/>
      <c r="B468" s="107">
        <v>40310</v>
      </c>
      <c r="C468" s="239"/>
      <c r="D468" s="239" t="s">
        <v>39</v>
      </c>
      <c r="E468" s="239" t="s">
        <v>442</v>
      </c>
      <c r="F468" s="240" t="s">
        <v>451</v>
      </c>
      <c r="G468" s="114">
        <v>1507</v>
      </c>
      <c r="H468" s="114">
        <v>1375</v>
      </c>
      <c r="I468" s="114">
        <v>0</v>
      </c>
      <c r="J468" s="114">
        <v>1507</v>
      </c>
      <c r="K468" s="114">
        <v>1490</v>
      </c>
      <c r="L468" s="241">
        <f t="shared" si="99"/>
        <v>-1.1280690112806857E-2</v>
      </c>
      <c r="M468" s="114">
        <f t="shared" si="64"/>
        <v>1359.4890510948906</v>
      </c>
      <c r="N468" s="242">
        <v>0</v>
      </c>
      <c r="O468" s="100"/>
      <c r="P468" s="100"/>
      <c r="Q468" s="100">
        <f t="shared" si="65"/>
        <v>0</v>
      </c>
      <c r="R468" s="243" t="e">
        <f t="shared" si="76"/>
        <v>#DIV/0!</v>
      </c>
      <c r="S468" s="243"/>
      <c r="T468" s="243"/>
      <c r="U468" s="243"/>
      <c r="V468" s="243"/>
      <c r="W468" s="243"/>
      <c r="X468" s="248"/>
      <c r="Y468" s="111"/>
      <c r="Z468" s="112"/>
      <c r="AA468" s="105"/>
      <c r="AB468" s="105"/>
      <c r="AC468" s="105"/>
      <c r="AD468" s="113"/>
      <c r="AE468" s="113"/>
      <c r="AF468" s="113"/>
      <c r="AG468" s="105"/>
      <c r="AH468" s="105"/>
      <c r="AI468" s="105"/>
      <c r="AJ468" s="105"/>
      <c r="AK468" s="105"/>
      <c r="AL468" s="105"/>
      <c r="AM468" s="105"/>
      <c r="AN468" s="71"/>
      <c r="AO468" s="71"/>
      <c r="AP468" s="71"/>
      <c r="AQ468" s="71"/>
    </row>
    <row r="469" spans="1:43" ht="12.75" customHeight="1" outlineLevel="2" x14ac:dyDescent="0.25">
      <c r="A469" s="2"/>
      <c r="B469" s="107">
        <v>40309</v>
      </c>
      <c r="C469" s="239"/>
      <c r="D469" s="239" t="s">
        <v>39</v>
      </c>
      <c r="E469" s="239" t="s">
        <v>442</v>
      </c>
      <c r="F469" s="240" t="s">
        <v>450</v>
      </c>
      <c r="G469" s="114">
        <v>2315</v>
      </c>
      <c r="H469" s="114">
        <v>63</v>
      </c>
      <c r="I469" s="114">
        <v>0</v>
      </c>
      <c r="J469" s="114">
        <v>2315</v>
      </c>
      <c r="K469" s="114">
        <v>2336</v>
      </c>
      <c r="L469" s="241">
        <f t="shared" si="99"/>
        <v>9.0712742980560979E-3</v>
      </c>
      <c r="M469" s="114">
        <f t="shared" si="64"/>
        <v>63.571490280777532</v>
      </c>
      <c r="N469" s="242">
        <v>0</v>
      </c>
      <c r="O469" s="100"/>
      <c r="P469" s="100"/>
      <c r="Q469" s="100">
        <f t="shared" si="65"/>
        <v>0</v>
      </c>
      <c r="R469" s="243" t="e">
        <f t="shared" si="76"/>
        <v>#DIV/0!</v>
      </c>
      <c r="S469" s="243"/>
      <c r="T469" s="243"/>
      <c r="U469" s="243"/>
      <c r="V469" s="243"/>
      <c r="W469" s="243"/>
      <c r="X469" s="248"/>
      <c r="Y469" s="111"/>
      <c r="Z469" s="112"/>
      <c r="AA469" s="105"/>
      <c r="AB469" s="105"/>
      <c r="AC469" s="105"/>
      <c r="AD469" s="113"/>
      <c r="AE469" s="113"/>
      <c r="AF469" s="113"/>
      <c r="AG469" s="105"/>
      <c r="AH469" s="105"/>
      <c r="AI469" s="105"/>
      <c r="AJ469" s="105"/>
      <c r="AK469" s="105"/>
      <c r="AL469" s="105"/>
      <c r="AM469" s="105"/>
      <c r="AN469" s="71"/>
      <c r="AO469" s="71"/>
      <c r="AP469" s="71"/>
      <c r="AQ469" s="71"/>
    </row>
    <row r="470" spans="1:43" ht="12.75" customHeight="1" outlineLevel="2" x14ac:dyDescent="0.25">
      <c r="A470" s="2"/>
      <c r="B470" s="107">
        <v>40308</v>
      </c>
      <c r="C470" s="239"/>
      <c r="D470" s="239" t="s">
        <v>39</v>
      </c>
      <c r="E470" s="239" t="s">
        <v>442</v>
      </c>
      <c r="F470" s="240" t="s">
        <v>449</v>
      </c>
      <c r="G470" s="114">
        <v>788</v>
      </c>
      <c r="H470" s="114">
        <v>0</v>
      </c>
      <c r="I470" s="114">
        <v>2095</v>
      </c>
      <c r="J470" s="114">
        <v>2883</v>
      </c>
      <c r="K470" s="114">
        <v>2803</v>
      </c>
      <c r="L470" s="241">
        <f t="shared" si="99"/>
        <v>-2.7748872702046512E-2</v>
      </c>
      <c r="M470" s="114">
        <f t="shared" si="64"/>
        <v>2153.1338883107874</v>
      </c>
      <c r="N470" s="242">
        <v>0</v>
      </c>
      <c r="O470" s="100"/>
      <c r="P470" s="100"/>
      <c r="Q470" s="100">
        <f t="shared" si="65"/>
        <v>0</v>
      </c>
      <c r="R470" s="243" t="e">
        <f t="shared" si="76"/>
        <v>#DIV/0!</v>
      </c>
      <c r="S470" s="243"/>
      <c r="T470" s="243"/>
      <c r="U470" s="243"/>
      <c r="V470" s="243"/>
      <c r="W470" s="243"/>
      <c r="X470" s="248"/>
      <c r="Y470" s="111"/>
      <c r="Z470" s="112"/>
      <c r="AA470" s="105"/>
      <c r="AB470" s="105"/>
      <c r="AC470" s="105"/>
      <c r="AD470" s="113"/>
      <c r="AE470" s="113"/>
      <c r="AF470" s="113"/>
      <c r="AG470" s="105"/>
      <c r="AH470" s="105"/>
      <c r="AI470" s="105"/>
      <c r="AJ470" s="105"/>
      <c r="AK470" s="105"/>
      <c r="AL470" s="105"/>
      <c r="AM470" s="105"/>
      <c r="AN470" s="71"/>
      <c r="AO470" s="71"/>
      <c r="AP470" s="71"/>
      <c r="AQ470" s="71"/>
    </row>
    <row r="471" spans="1:43" ht="12.75" customHeight="1" outlineLevel="2" x14ac:dyDescent="0.25">
      <c r="A471" s="2"/>
      <c r="B471" s="107">
        <v>40307</v>
      </c>
      <c r="C471" s="239"/>
      <c r="D471" s="239" t="s">
        <v>39</v>
      </c>
      <c r="E471" s="239" t="s">
        <v>442</v>
      </c>
      <c r="F471" s="240" t="s">
        <v>448</v>
      </c>
      <c r="G471" s="114">
        <v>47</v>
      </c>
      <c r="H471" s="114">
        <v>0</v>
      </c>
      <c r="I471" s="114">
        <v>7693</v>
      </c>
      <c r="J471" s="114">
        <v>726</v>
      </c>
      <c r="K471" s="114">
        <v>757</v>
      </c>
      <c r="L471" s="241">
        <f t="shared" si="99"/>
        <v>4.2699724517906379E-2</v>
      </c>
      <c r="M471" s="114">
        <f t="shared" si="64"/>
        <v>0</v>
      </c>
      <c r="N471" s="242">
        <v>7298</v>
      </c>
      <c r="O471" s="100"/>
      <c r="P471" s="100"/>
      <c r="Q471" s="100">
        <f t="shared" si="65"/>
        <v>0</v>
      </c>
      <c r="R471" s="243" t="e">
        <f t="shared" si="76"/>
        <v>#DIV/0!</v>
      </c>
      <c r="S471" s="243"/>
      <c r="T471" s="243"/>
      <c r="U471" s="243"/>
      <c r="V471" s="243"/>
      <c r="W471" s="243"/>
      <c r="X471" s="248"/>
      <c r="Y471" s="111"/>
      <c r="Z471" s="112"/>
      <c r="AA471" s="105"/>
      <c r="AB471" s="105"/>
      <c r="AC471" s="105"/>
      <c r="AD471" s="113"/>
      <c r="AE471" s="113"/>
      <c r="AF471" s="113"/>
      <c r="AG471" s="105"/>
      <c r="AH471" s="105"/>
      <c r="AI471" s="105"/>
      <c r="AJ471" s="105"/>
      <c r="AK471" s="105"/>
      <c r="AL471" s="105"/>
      <c r="AM471" s="105"/>
      <c r="AN471" s="71"/>
      <c r="AO471" s="71"/>
      <c r="AP471" s="71"/>
      <c r="AQ471" s="71"/>
    </row>
    <row r="472" spans="1:43" ht="12.75" customHeight="1" outlineLevel="2" x14ac:dyDescent="0.25">
      <c r="A472" s="2"/>
      <c r="B472" s="107">
        <v>40306</v>
      </c>
      <c r="C472" s="239"/>
      <c r="D472" s="239" t="s">
        <v>39</v>
      </c>
      <c r="E472" s="239" t="s">
        <v>442</v>
      </c>
      <c r="F472" s="240" t="s">
        <v>447</v>
      </c>
      <c r="G472" s="114">
        <v>583</v>
      </c>
      <c r="H472" s="114">
        <v>160</v>
      </c>
      <c r="I472" s="114">
        <v>0</v>
      </c>
      <c r="J472" s="114">
        <v>583</v>
      </c>
      <c r="K472" s="114">
        <v>554</v>
      </c>
      <c r="L472" s="241">
        <f t="shared" si="99"/>
        <v>-4.9742710120068589E-2</v>
      </c>
      <c r="M472" s="114">
        <f t="shared" si="64"/>
        <v>152.04116638078904</v>
      </c>
      <c r="N472" s="242">
        <v>0</v>
      </c>
      <c r="O472" s="100"/>
      <c r="P472" s="100"/>
      <c r="Q472" s="100">
        <f t="shared" si="65"/>
        <v>0</v>
      </c>
      <c r="R472" s="243" t="e">
        <f t="shared" si="76"/>
        <v>#DIV/0!</v>
      </c>
      <c r="S472" s="243"/>
      <c r="T472" s="243"/>
      <c r="U472" s="243"/>
      <c r="V472" s="243"/>
      <c r="W472" s="243"/>
      <c r="X472" s="248"/>
      <c r="Y472" s="111"/>
      <c r="Z472" s="112"/>
      <c r="AA472" s="105"/>
      <c r="AB472" s="105"/>
      <c r="AC472" s="105"/>
      <c r="AD472" s="113"/>
      <c r="AE472" s="113"/>
      <c r="AF472" s="113"/>
      <c r="AG472" s="105"/>
      <c r="AH472" s="105"/>
      <c r="AI472" s="105"/>
      <c r="AJ472" s="105"/>
      <c r="AK472" s="105"/>
      <c r="AL472" s="105"/>
      <c r="AM472" s="105"/>
      <c r="AN472" s="71"/>
      <c r="AO472" s="71"/>
      <c r="AP472" s="71"/>
      <c r="AQ472" s="71"/>
    </row>
    <row r="473" spans="1:43" ht="12.75" customHeight="1" outlineLevel="2" x14ac:dyDescent="0.25">
      <c r="A473" s="2"/>
      <c r="B473" s="107">
        <v>40305</v>
      </c>
      <c r="C473" s="239"/>
      <c r="D473" s="239" t="s">
        <v>39</v>
      </c>
      <c r="E473" s="239" t="s">
        <v>442</v>
      </c>
      <c r="F473" s="240" t="s">
        <v>446</v>
      </c>
      <c r="G473" s="114">
        <v>289</v>
      </c>
      <c r="H473" s="114">
        <v>0</v>
      </c>
      <c r="I473" s="114">
        <v>2279</v>
      </c>
      <c r="J473" s="114">
        <v>289</v>
      </c>
      <c r="K473" s="114">
        <v>296</v>
      </c>
      <c r="L473" s="241">
        <f t="shared" si="99"/>
        <v>2.4221453287197159E-2</v>
      </c>
      <c r="M473" s="114">
        <f t="shared" si="64"/>
        <v>0</v>
      </c>
      <c r="N473" s="242">
        <v>2338</v>
      </c>
      <c r="O473" s="100"/>
      <c r="P473" s="100"/>
      <c r="Q473" s="100">
        <f t="shared" si="65"/>
        <v>0</v>
      </c>
      <c r="R473" s="243" t="e">
        <f t="shared" si="76"/>
        <v>#DIV/0!</v>
      </c>
      <c r="S473" s="243"/>
      <c r="T473" s="243"/>
      <c r="U473" s="243"/>
      <c r="V473" s="243"/>
      <c r="W473" s="243"/>
      <c r="X473" s="248"/>
      <c r="Y473" s="111"/>
      <c r="Z473" s="112"/>
      <c r="AA473" s="105"/>
      <c r="AB473" s="105"/>
      <c r="AC473" s="105"/>
      <c r="AD473" s="113"/>
      <c r="AE473" s="113"/>
      <c r="AF473" s="113"/>
      <c r="AG473" s="105"/>
      <c r="AH473" s="105"/>
      <c r="AI473" s="105"/>
      <c r="AJ473" s="105"/>
      <c r="AK473" s="105"/>
      <c r="AL473" s="105"/>
      <c r="AM473" s="105"/>
      <c r="AN473" s="71"/>
      <c r="AO473" s="71"/>
      <c r="AP473" s="71"/>
      <c r="AQ473" s="71"/>
    </row>
    <row r="474" spans="1:43" ht="12.75" customHeight="1" outlineLevel="2" x14ac:dyDescent="0.25">
      <c r="A474" s="2"/>
      <c r="B474" s="107">
        <v>40304</v>
      </c>
      <c r="C474" s="239"/>
      <c r="D474" s="239" t="s">
        <v>39</v>
      </c>
      <c r="E474" s="239" t="s">
        <v>442</v>
      </c>
      <c r="F474" s="240" t="s">
        <v>445</v>
      </c>
      <c r="G474" s="114">
        <v>443</v>
      </c>
      <c r="H474" s="114">
        <v>96</v>
      </c>
      <c r="I474" s="114">
        <v>0</v>
      </c>
      <c r="J474" s="114">
        <v>443</v>
      </c>
      <c r="K474" s="114">
        <v>431</v>
      </c>
      <c r="L474" s="241">
        <f t="shared" si="99"/>
        <v>-2.7088036117381531E-2</v>
      </c>
      <c r="M474" s="114">
        <f t="shared" si="64"/>
        <v>93.399548532731373</v>
      </c>
      <c r="N474" s="242">
        <v>0</v>
      </c>
      <c r="O474" s="100"/>
      <c r="P474" s="100"/>
      <c r="Q474" s="100">
        <f t="shared" si="65"/>
        <v>0</v>
      </c>
      <c r="R474" s="243" t="e">
        <f t="shared" si="76"/>
        <v>#DIV/0!</v>
      </c>
      <c r="S474" s="243"/>
      <c r="T474" s="243"/>
      <c r="U474" s="243"/>
      <c r="V474" s="243"/>
      <c r="W474" s="243"/>
      <c r="X474" s="248"/>
      <c r="Y474" s="111"/>
      <c r="Z474" s="112"/>
      <c r="AA474" s="105"/>
      <c r="AB474" s="105"/>
      <c r="AC474" s="105"/>
      <c r="AD474" s="113"/>
      <c r="AE474" s="113"/>
      <c r="AF474" s="113"/>
      <c r="AG474" s="105"/>
      <c r="AH474" s="105"/>
      <c r="AI474" s="105"/>
      <c r="AJ474" s="105"/>
      <c r="AK474" s="105"/>
      <c r="AL474" s="105"/>
      <c r="AM474" s="105"/>
      <c r="AN474" s="71"/>
      <c r="AO474" s="71"/>
      <c r="AP474" s="71"/>
      <c r="AQ474" s="71"/>
    </row>
    <row r="475" spans="1:43" ht="12.75" customHeight="1" outlineLevel="2" x14ac:dyDescent="0.25">
      <c r="A475" s="2"/>
      <c r="B475" s="107">
        <v>40303</v>
      </c>
      <c r="C475" s="239"/>
      <c r="D475" s="239" t="s">
        <v>39</v>
      </c>
      <c r="E475" s="239" t="s">
        <v>442</v>
      </c>
      <c r="F475" s="240" t="s">
        <v>444</v>
      </c>
      <c r="G475" s="114">
        <v>418</v>
      </c>
      <c r="H475" s="114">
        <v>0</v>
      </c>
      <c r="I475" s="114">
        <v>4339</v>
      </c>
      <c r="J475" s="114">
        <v>586</v>
      </c>
      <c r="K475" s="114">
        <v>550</v>
      </c>
      <c r="L475" s="241">
        <f t="shared" si="99"/>
        <v>-6.1433447098976135E-2</v>
      </c>
      <c r="M475" s="114">
        <f t="shared" si="64"/>
        <v>0</v>
      </c>
      <c r="N475" s="242">
        <v>4279</v>
      </c>
      <c r="O475" s="100"/>
      <c r="P475" s="100"/>
      <c r="Q475" s="100">
        <f t="shared" si="65"/>
        <v>0</v>
      </c>
      <c r="R475" s="243" t="e">
        <f t="shared" si="76"/>
        <v>#DIV/0!</v>
      </c>
      <c r="S475" s="243"/>
      <c r="T475" s="243"/>
      <c r="U475" s="243"/>
      <c r="V475" s="243"/>
      <c r="W475" s="243"/>
      <c r="X475" s="248"/>
      <c r="Y475" s="111"/>
      <c r="Z475" s="112"/>
      <c r="AA475" s="105"/>
      <c r="AB475" s="105"/>
      <c r="AC475" s="105"/>
      <c r="AD475" s="113"/>
      <c r="AE475" s="113"/>
      <c r="AF475" s="113"/>
      <c r="AG475" s="105"/>
      <c r="AH475" s="105"/>
      <c r="AI475" s="105"/>
      <c r="AJ475" s="105"/>
      <c r="AK475" s="105"/>
      <c r="AL475" s="105"/>
      <c r="AM475" s="105"/>
      <c r="AN475" s="71"/>
      <c r="AO475" s="71"/>
      <c r="AP475" s="71"/>
      <c r="AQ475" s="71"/>
    </row>
    <row r="476" spans="1:43" ht="12.75" customHeight="1" outlineLevel="2" x14ac:dyDescent="0.25">
      <c r="A476" s="2"/>
      <c r="B476" s="107">
        <v>40302</v>
      </c>
      <c r="C476" s="239"/>
      <c r="D476" s="239" t="s">
        <v>39</v>
      </c>
      <c r="E476" s="239" t="s">
        <v>442</v>
      </c>
      <c r="F476" s="240" t="s">
        <v>443</v>
      </c>
      <c r="G476" s="114">
        <v>1081</v>
      </c>
      <c r="H476" s="114">
        <v>0</v>
      </c>
      <c r="I476" s="114">
        <v>3220</v>
      </c>
      <c r="J476" s="114">
        <v>1335</v>
      </c>
      <c r="K476" s="114">
        <v>1337</v>
      </c>
      <c r="L476" s="241">
        <f t="shared" si="99"/>
        <v>1.4981273408238849E-3</v>
      </c>
      <c r="M476" s="114">
        <f t="shared" si="64"/>
        <v>0</v>
      </c>
      <c r="N476" s="242">
        <v>2921</v>
      </c>
      <c r="O476" s="100"/>
      <c r="P476" s="100"/>
      <c r="Q476" s="100">
        <f t="shared" si="65"/>
        <v>0</v>
      </c>
      <c r="R476" s="243" t="e">
        <f t="shared" si="76"/>
        <v>#DIV/0!</v>
      </c>
      <c r="S476" s="243"/>
      <c r="T476" s="243"/>
      <c r="U476" s="243"/>
      <c r="V476" s="243"/>
      <c r="W476" s="243"/>
      <c r="X476" s="248"/>
      <c r="Y476" s="111"/>
      <c r="Z476" s="112"/>
      <c r="AA476" s="105"/>
      <c r="AB476" s="105"/>
      <c r="AC476" s="105"/>
      <c r="AD476" s="113"/>
      <c r="AE476" s="113"/>
      <c r="AF476" s="113"/>
      <c r="AG476" s="105"/>
      <c r="AH476" s="105"/>
      <c r="AI476" s="105"/>
      <c r="AJ476" s="105"/>
      <c r="AK476" s="105"/>
      <c r="AL476" s="105"/>
      <c r="AM476" s="105"/>
      <c r="AN476" s="71"/>
      <c r="AO476" s="71"/>
      <c r="AP476" s="71"/>
      <c r="AQ476" s="71"/>
    </row>
    <row r="477" spans="1:43" ht="12.75" customHeight="1" outlineLevel="2" x14ac:dyDescent="0.25">
      <c r="A477" s="2"/>
      <c r="B477" s="107">
        <v>40301</v>
      </c>
      <c r="C477" s="239"/>
      <c r="D477" s="239" t="s">
        <v>39</v>
      </c>
      <c r="E477" s="239" t="s">
        <v>442</v>
      </c>
      <c r="F477" s="240" t="s">
        <v>442</v>
      </c>
      <c r="G477" s="114">
        <v>155</v>
      </c>
      <c r="H477" s="114">
        <v>0</v>
      </c>
      <c r="I477" s="114">
        <v>3736</v>
      </c>
      <c r="J477" s="114">
        <v>155</v>
      </c>
      <c r="K477" s="114">
        <v>163</v>
      </c>
      <c r="L477" s="241">
        <f t="shared" si="99"/>
        <v>5.1612903225806361E-2</v>
      </c>
      <c r="M477" s="114">
        <f t="shared" si="64"/>
        <v>0</v>
      </c>
      <c r="N477" s="242">
        <v>3761</v>
      </c>
      <c r="O477" s="100"/>
      <c r="P477" s="100"/>
      <c r="Q477" s="100">
        <f t="shared" si="65"/>
        <v>0</v>
      </c>
      <c r="R477" s="243" t="e">
        <f t="shared" si="76"/>
        <v>#DIV/0!</v>
      </c>
      <c r="S477" s="243"/>
      <c r="T477" s="243"/>
      <c r="U477" s="243"/>
      <c r="V477" s="243"/>
      <c r="W477" s="243"/>
      <c r="X477" s="248"/>
      <c r="Y477" s="111"/>
      <c r="Z477" s="112"/>
      <c r="AA477" s="105"/>
      <c r="AB477" s="105"/>
      <c r="AC477" s="105"/>
      <c r="AD477" s="113"/>
      <c r="AE477" s="113"/>
      <c r="AF477" s="113"/>
      <c r="AG477" s="105"/>
      <c r="AH477" s="105"/>
      <c r="AI477" s="105"/>
      <c r="AJ477" s="105"/>
      <c r="AK477" s="105"/>
      <c r="AL477" s="105"/>
      <c r="AM477" s="105"/>
      <c r="AN477" s="71"/>
      <c r="AO477" s="71"/>
      <c r="AP477" s="71"/>
      <c r="AQ477" s="71"/>
    </row>
    <row r="478" spans="1:43" ht="12.75" customHeight="1" outlineLevel="2" x14ac:dyDescent="0.25">
      <c r="A478" s="2"/>
      <c r="B478" s="107" t="s">
        <v>2069</v>
      </c>
      <c r="C478" s="239"/>
      <c r="D478" s="239" t="s">
        <v>39</v>
      </c>
      <c r="E478" s="239" t="s">
        <v>442</v>
      </c>
      <c r="F478" s="240" t="s">
        <v>2070</v>
      </c>
      <c r="G478" s="114"/>
      <c r="H478" s="114"/>
      <c r="I478" s="114"/>
      <c r="J478" s="114"/>
      <c r="K478" s="114"/>
      <c r="L478" s="241"/>
      <c r="M478" s="114">
        <f t="shared" si="64"/>
        <v>0</v>
      </c>
      <c r="N478" s="242"/>
      <c r="O478" s="100"/>
      <c r="P478" s="100"/>
      <c r="Q478" s="100">
        <f t="shared" si="65"/>
        <v>0</v>
      </c>
      <c r="R478" s="243" t="e">
        <f t="shared" si="76"/>
        <v>#DIV/0!</v>
      </c>
      <c r="S478" s="243"/>
      <c r="T478" s="243"/>
      <c r="U478" s="243"/>
      <c r="V478" s="243"/>
      <c r="W478" s="243"/>
      <c r="X478" s="248"/>
      <c r="Y478" s="111"/>
      <c r="Z478" s="112"/>
      <c r="AA478" s="105"/>
      <c r="AB478" s="105"/>
      <c r="AC478" s="105"/>
      <c r="AD478" s="113"/>
      <c r="AE478" s="113"/>
      <c r="AF478" s="113"/>
      <c r="AG478" s="105"/>
      <c r="AH478" s="105"/>
      <c r="AI478" s="105"/>
      <c r="AJ478" s="105"/>
      <c r="AK478" s="105"/>
      <c r="AL478" s="105"/>
      <c r="AM478" s="105"/>
      <c r="AN478" s="71"/>
      <c r="AO478" s="71"/>
      <c r="AP478" s="71"/>
      <c r="AQ478" s="71"/>
    </row>
    <row r="479" spans="1:43" ht="12.75" customHeight="1" outlineLevel="1" x14ac:dyDescent="0.25">
      <c r="A479" s="229"/>
      <c r="B479" s="244">
        <v>40400</v>
      </c>
      <c r="C479" s="245"/>
      <c r="D479" s="245" t="s">
        <v>39</v>
      </c>
      <c r="E479" s="245" t="s">
        <v>455</v>
      </c>
      <c r="F479" s="246"/>
      <c r="G479" s="114"/>
      <c r="H479" s="114"/>
      <c r="I479" s="114"/>
      <c r="J479" s="114"/>
      <c r="K479" s="114"/>
      <c r="L479" s="241"/>
      <c r="M479" s="114">
        <f t="shared" si="64"/>
        <v>0</v>
      </c>
      <c r="N479" s="242"/>
      <c r="O479" s="110">
        <f t="shared" ref="O479:P479" si="100">SUM(O480:O494)</f>
        <v>0</v>
      </c>
      <c r="P479" s="110">
        <f t="shared" si="100"/>
        <v>0</v>
      </c>
      <c r="Q479" s="100">
        <f t="shared" si="65"/>
        <v>0</v>
      </c>
      <c r="R479" s="243" t="e">
        <f t="shared" si="76"/>
        <v>#DIV/0!</v>
      </c>
      <c r="S479" s="250"/>
      <c r="T479" s="250"/>
      <c r="U479" s="250"/>
      <c r="V479" s="250"/>
      <c r="W479" s="250"/>
      <c r="X479" s="247"/>
      <c r="Y479" s="111"/>
      <c r="Z479" s="112"/>
      <c r="AA479" s="105"/>
      <c r="AB479" s="105"/>
      <c r="AC479" s="105"/>
      <c r="AD479" s="113"/>
      <c r="AE479" s="113"/>
      <c r="AF479" s="113"/>
      <c r="AG479" s="105"/>
      <c r="AH479" s="105"/>
      <c r="AI479" s="105"/>
      <c r="AJ479" s="105"/>
      <c r="AK479" s="105"/>
      <c r="AL479" s="105"/>
      <c r="AM479" s="105"/>
      <c r="AN479" s="45"/>
      <c r="AO479" s="45"/>
      <c r="AP479" s="45"/>
      <c r="AQ479" s="45"/>
    </row>
    <row r="480" spans="1:43" ht="12.75" customHeight="1" outlineLevel="2" x14ac:dyDescent="0.25">
      <c r="A480" s="2"/>
      <c r="B480" s="107">
        <v>40414</v>
      </c>
      <c r="C480" s="239"/>
      <c r="D480" s="239" t="s">
        <v>39</v>
      </c>
      <c r="E480" s="239" t="s">
        <v>455</v>
      </c>
      <c r="F480" s="240" t="s">
        <v>469</v>
      </c>
      <c r="G480" s="114">
        <v>1384</v>
      </c>
      <c r="H480" s="114">
        <v>981</v>
      </c>
      <c r="I480" s="114">
        <v>0</v>
      </c>
      <c r="J480" s="114">
        <v>1384</v>
      </c>
      <c r="K480" s="114">
        <v>1326</v>
      </c>
      <c r="L480" s="241">
        <f t="shared" ref="L480:L493" si="101">((K480/J480)^(1/($K$12-$J$12))-1)</f>
        <v>-4.1907514450867045E-2</v>
      </c>
      <c r="M480" s="114">
        <f t="shared" si="64"/>
        <v>939.88872832369941</v>
      </c>
      <c r="N480" s="242">
        <v>0</v>
      </c>
      <c r="O480" s="100"/>
      <c r="P480" s="100"/>
      <c r="Q480" s="100">
        <f t="shared" si="65"/>
        <v>0</v>
      </c>
      <c r="R480" s="243" t="e">
        <f t="shared" si="76"/>
        <v>#DIV/0!</v>
      </c>
      <c r="S480" s="243"/>
      <c r="T480" s="243"/>
      <c r="U480" s="243"/>
      <c r="V480" s="243"/>
      <c r="W480" s="243"/>
      <c r="X480" s="248"/>
      <c r="Y480" s="111"/>
      <c r="Z480" s="112"/>
      <c r="AA480" s="105"/>
      <c r="AB480" s="105"/>
      <c r="AC480" s="105"/>
      <c r="AD480" s="113"/>
      <c r="AE480" s="113"/>
      <c r="AF480" s="113"/>
      <c r="AG480" s="105"/>
      <c r="AH480" s="105"/>
      <c r="AI480" s="105"/>
      <c r="AJ480" s="105"/>
      <c r="AK480" s="105"/>
      <c r="AL480" s="105"/>
      <c r="AM480" s="105"/>
      <c r="AN480" s="71"/>
      <c r="AO480" s="71"/>
      <c r="AP480" s="71"/>
      <c r="AQ480" s="71"/>
    </row>
    <row r="481" spans="1:43" ht="12.75" customHeight="1" outlineLevel="2" x14ac:dyDescent="0.25">
      <c r="A481" s="2"/>
      <c r="B481" s="107">
        <v>40413</v>
      </c>
      <c r="C481" s="239"/>
      <c r="D481" s="239" t="s">
        <v>39</v>
      </c>
      <c r="E481" s="239" t="s">
        <v>455</v>
      </c>
      <c r="F481" s="240" t="s">
        <v>468</v>
      </c>
      <c r="G481" s="114">
        <v>2125</v>
      </c>
      <c r="H481" s="114">
        <v>0</v>
      </c>
      <c r="I481" s="114">
        <v>3971</v>
      </c>
      <c r="J481" s="114">
        <v>3954</v>
      </c>
      <c r="K481" s="114">
        <v>3855</v>
      </c>
      <c r="L481" s="241">
        <f t="shared" si="101"/>
        <v>-2.5037936267071292E-2</v>
      </c>
      <c r="M481" s="114">
        <f t="shared" si="64"/>
        <v>0</v>
      </c>
      <c r="N481" s="242">
        <v>2151</v>
      </c>
      <c r="O481" s="100"/>
      <c r="P481" s="100"/>
      <c r="Q481" s="100">
        <f t="shared" si="65"/>
        <v>0</v>
      </c>
      <c r="R481" s="243" t="e">
        <f t="shared" si="76"/>
        <v>#DIV/0!</v>
      </c>
      <c r="S481" s="243"/>
      <c r="T481" s="243"/>
      <c r="U481" s="243"/>
      <c r="V481" s="243"/>
      <c r="W481" s="243"/>
      <c r="X481" s="248"/>
      <c r="Y481" s="111"/>
      <c r="Z481" s="112"/>
      <c r="AA481" s="105"/>
      <c r="AB481" s="105"/>
      <c r="AC481" s="105"/>
      <c r="AD481" s="113"/>
      <c r="AE481" s="113"/>
      <c r="AF481" s="113"/>
      <c r="AG481" s="105"/>
      <c r="AH481" s="105"/>
      <c r="AI481" s="105"/>
      <c r="AJ481" s="105"/>
      <c r="AK481" s="105"/>
      <c r="AL481" s="105"/>
      <c r="AM481" s="105"/>
      <c r="AN481" s="71"/>
      <c r="AO481" s="71"/>
      <c r="AP481" s="71"/>
      <c r="AQ481" s="71"/>
    </row>
    <row r="482" spans="1:43" ht="12.75" customHeight="1" outlineLevel="2" x14ac:dyDescent="0.25">
      <c r="A482" s="2"/>
      <c r="B482" s="107">
        <v>40412</v>
      </c>
      <c r="C482" s="239"/>
      <c r="D482" s="239" t="s">
        <v>39</v>
      </c>
      <c r="E482" s="239" t="s">
        <v>455</v>
      </c>
      <c r="F482" s="240" t="s">
        <v>467</v>
      </c>
      <c r="G482" s="114">
        <v>170</v>
      </c>
      <c r="H482" s="114">
        <v>110</v>
      </c>
      <c r="I482" s="114">
        <v>0</v>
      </c>
      <c r="J482" s="114">
        <v>170</v>
      </c>
      <c r="K482" s="114">
        <v>157</v>
      </c>
      <c r="L482" s="241">
        <f t="shared" si="101"/>
        <v>-7.6470588235294068E-2</v>
      </c>
      <c r="M482" s="114">
        <f t="shared" si="64"/>
        <v>101.58823529411765</v>
      </c>
      <c r="N482" s="242">
        <v>0</v>
      </c>
      <c r="O482" s="100"/>
      <c r="P482" s="100"/>
      <c r="Q482" s="100">
        <f t="shared" si="65"/>
        <v>0</v>
      </c>
      <c r="R482" s="243" t="e">
        <f t="shared" si="76"/>
        <v>#DIV/0!</v>
      </c>
      <c r="S482" s="243"/>
      <c r="T482" s="243"/>
      <c r="U482" s="243"/>
      <c r="V482" s="243"/>
      <c r="W482" s="243"/>
      <c r="X482" s="248"/>
      <c r="Y482" s="111"/>
      <c r="Z482" s="112"/>
      <c r="AA482" s="105"/>
      <c r="AB482" s="105"/>
      <c r="AC482" s="105"/>
      <c r="AD482" s="113"/>
      <c r="AE482" s="113"/>
      <c r="AF482" s="113"/>
      <c r="AG482" s="105"/>
      <c r="AH482" s="105"/>
      <c r="AI482" s="105"/>
      <c r="AJ482" s="105"/>
      <c r="AK482" s="105"/>
      <c r="AL482" s="105"/>
      <c r="AM482" s="105"/>
      <c r="AN482" s="71"/>
      <c r="AO482" s="71"/>
      <c r="AP482" s="71"/>
      <c r="AQ482" s="71"/>
    </row>
    <row r="483" spans="1:43" ht="12.75" customHeight="1" outlineLevel="2" x14ac:dyDescent="0.25">
      <c r="A483" s="2"/>
      <c r="B483" s="107">
        <v>40411</v>
      </c>
      <c r="C483" s="239"/>
      <c r="D483" s="239" t="s">
        <v>39</v>
      </c>
      <c r="E483" s="239" t="s">
        <v>455</v>
      </c>
      <c r="F483" s="240" t="s">
        <v>466</v>
      </c>
      <c r="G483" s="114">
        <v>413</v>
      </c>
      <c r="H483" s="114">
        <v>116</v>
      </c>
      <c r="I483" s="114">
        <v>0</v>
      </c>
      <c r="J483" s="114">
        <v>413</v>
      </c>
      <c r="K483" s="114">
        <v>395</v>
      </c>
      <c r="L483" s="241">
        <f t="shared" si="101"/>
        <v>-4.3583535108958849E-2</v>
      </c>
      <c r="M483" s="114">
        <f t="shared" si="64"/>
        <v>110.94430992736078</v>
      </c>
      <c r="N483" s="242">
        <v>0</v>
      </c>
      <c r="O483" s="100"/>
      <c r="P483" s="100"/>
      <c r="Q483" s="100">
        <f t="shared" si="65"/>
        <v>0</v>
      </c>
      <c r="R483" s="243" t="e">
        <f t="shared" si="76"/>
        <v>#DIV/0!</v>
      </c>
      <c r="S483" s="243"/>
      <c r="T483" s="243"/>
      <c r="U483" s="243"/>
      <c r="V483" s="243"/>
      <c r="W483" s="243"/>
      <c r="X483" s="248"/>
      <c r="Y483" s="111"/>
      <c r="Z483" s="112"/>
      <c r="AA483" s="105"/>
      <c r="AB483" s="105"/>
      <c r="AC483" s="105"/>
      <c r="AD483" s="113"/>
      <c r="AE483" s="113"/>
      <c r="AF483" s="113"/>
      <c r="AG483" s="105"/>
      <c r="AH483" s="105"/>
      <c r="AI483" s="105"/>
      <c r="AJ483" s="105"/>
      <c r="AK483" s="105"/>
      <c r="AL483" s="105"/>
      <c r="AM483" s="105"/>
      <c r="AN483" s="71"/>
      <c r="AO483" s="71"/>
      <c r="AP483" s="71"/>
      <c r="AQ483" s="71"/>
    </row>
    <row r="484" spans="1:43" ht="12.75" customHeight="1" outlineLevel="2" x14ac:dyDescent="0.25">
      <c r="A484" s="2"/>
      <c r="B484" s="107">
        <v>40410</v>
      </c>
      <c r="C484" s="239"/>
      <c r="D484" s="239" t="s">
        <v>39</v>
      </c>
      <c r="E484" s="239" t="s">
        <v>455</v>
      </c>
      <c r="F484" s="240" t="s">
        <v>465</v>
      </c>
      <c r="G484" s="114">
        <v>1867</v>
      </c>
      <c r="H484" s="114">
        <v>1273</v>
      </c>
      <c r="I484" s="114">
        <v>0</v>
      </c>
      <c r="J484" s="114">
        <v>1867</v>
      </c>
      <c r="K484" s="114">
        <v>1738</v>
      </c>
      <c r="L484" s="241">
        <f t="shared" si="101"/>
        <v>-6.9094804499196583E-2</v>
      </c>
      <c r="M484" s="114">
        <f t="shared" si="64"/>
        <v>1185.0423138725228</v>
      </c>
      <c r="N484" s="242">
        <v>0</v>
      </c>
      <c r="O484" s="100"/>
      <c r="P484" s="100"/>
      <c r="Q484" s="100">
        <f t="shared" si="65"/>
        <v>0</v>
      </c>
      <c r="R484" s="243" t="e">
        <f t="shared" si="76"/>
        <v>#DIV/0!</v>
      </c>
      <c r="S484" s="243"/>
      <c r="T484" s="243"/>
      <c r="U484" s="243"/>
      <c r="V484" s="243"/>
      <c r="W484" s="243"/>
      <c r="X484" s="248"/>
      <c r="Y484" s="111"/>
      <c r="Z484" s="112"/>
      <c r="AA484" s="105"/>
      <c r="AB484" s="105"/>
      <c r="AC484" s="105"/>
      <c r="AD484" s="113"/>
      <c r="AE484" s="113"/>
      <c r="AF484" s="113"/>
      <c r="AG484" s="105"/>
      <c r="AH484" s="105"/>
      <c r="AI484" s="105"/>
      <c r="AJ484" s="105"/>
      <c r="AK484" s="105"/>
      <c r="AL484" s="105"/>
      <c r="AM484" s="105"/>
      <c r="AN484" s="71"/>
      <c r="AO484" s="71"/>
      <c r="AP484" s="71"/>
      <c r="AQ484" s="71"/>
    </row>
    <row r="485" spans="1:43" ht="12.75" customHeight="1" outlineLevel="2" x14ac:dyDescent="0.25">
      <c r="A485" s="2"/>
      <c r="B485" s="107">
        <v>40409</v>
      </c>
      <c r="C485" s="239"/>
      <c r="D485" s="239" t="s">
        <v>39</v>
      </c>
      <c r="E485" s="239" t="s">
        <v>455</v>
      </c>
      <c r="F485" s="240" t="s">
        <v>464</v>
      </c>
      <c r="G485" s="114">
        <v>503</v>
      </c>
      <c r="H485" s="114">
        <v>0</v>
      </c>
      <c r="I485" s="114">
        <v>6500</v>
      </c>
      <c r="J485" s="114">
        <v>503</v>
      </c>
      <c r="K485" s="114">
        <v>466</v>
      </c>
      <c r="L485" s="241">
        <f t="shared" si="101"/>
        <v>-7.3558648111332059E-2</v>
      </c>
      <c r="M485" s="114">
        <f t="shared" si="64"/>
        <v>0</v>
      </c>
      <c r="N485" s="242">
        <v>6495</v>
      </c>
      <c r="O485" s="100"/>
      <c r="P485" s="100"/>
      <c r="Q485" s="100">
        <f t="shared" si="65"/>
        <v>0</v>
      </c>
      <c r="R485" s="243" t="e">
        <f t="shared" si="76"/>
        <v>#DIV/0!</v>
      </c>
      <c r="S485" s="243"/>
      <c r="T485" s="243"/>
      <c r="U485" s="243"/>
      <c r="V485" s="243"/>
      <c r="W485" s="243"/>
      <c r="X485" s="248"/>
      <c r="Y485" s="111"/>
      <c r="Z485" s="112"/>
      <c r="AA485" s="105"/>
      <c r="AB485" s="105"/>
      <c r="AC485" s="105"/>
      <c r="AD485" s="113"/>
      <c r="AE485" s="113"/>
      <c r="AF485" s="113"/>
      <c r="AG485" s="105"/>
      <c r="AH485" s="105"/>
      <c r="AI485" s="105"/>
      <c r="AJ485" s="105"/>
      <c r="AK485" s="105"/>
      <c r="AL485" s="105"/>
      <c r="AM485" s="105"/>
      <c r="AN485" s="71"/>
      <c r="AO485" s="71"/>
      <c r="AP485" s="71"/>
      <c r="AQ485" s="71"/>
    </row>
    <row r="486" spans="1:43" ht="12.75" customHeight="1" outlineLevel="2" x14ac:dyDescent="0.25">
      <c r="A486" s="2"/>
      <c r="B486" s="107">
        <v>40408</v>
      </c>
      <c r="C486" s="239"/>
      <c r="D486" s="239" t="s">
        <v>39</v>
      </c>
      <c r="E486" s="239" t="s">
        <v>455</v>
      </c>
      <c r="F486" s="240" t="s">
        <v>463</v>
      </c>
      <c r="G486" s="114">
        <v>482</v>
      </c>
      <c r="H486" s="114">
        <v>226</v>
      </c>
      <c r="I486" s="114">
        <v>0</v>
      </c>
      <c r="J486" s="114">
        <v>482</v>
      </c>
      <c r="K486" s="114">
        <v>453</v>
      </c>
      <c r="L486" s="241">
        <f t="shared" si="101"/>
        <v>-6.0165975103734448E-2</v>
      </c>
      <c r="M486" s="114">
        <f t="shared" si="64"/>
        <v>212.40248962655602</v>
      </c>
      <c r="N486" s="242">
        <v>0</v>
      </c>
      <c r="O486" s="100"/>
      <c r="P486" s="100"/>
      <c r="Q486" s="100">
        <f t="shared" si="65"/>
        <v>0</v>
      </c>
      <c r="R486" s="243" t="e">
        <f t="shared" si="76"/>
        <v>#DIV/0!</v>
      </c>
      <c r="S486" s="243"/>
      <c r="T486" s="243"/>
      <c r="U486" s="243"/>
      <c r="V486" s="243"/>
      <c r="W486" s="243"/>
      <c r="X486" s="248"/>
      <c r="Y486" s="111"/>
      <c r="Z486" s="112"/>
      <c r="AA486" s="105"/>
      <c r="AB486" s="105"/>
      <c r="AC486" s="105"/>
      <c r="AD486" s="113"/>
      <c r="AE486" s="113"/>
      <c r="AF486" s="113"/>
      <c r="AG486" s="105"/>
      <c r="AH486" s="105"/>
      <c r="AI486" s="105"/>
      <c r="AJ486" s="105"/>
      <c r="AK486" s="105"/>
      <c r="AL486" s="105"/>
      <c r="AM486" s="105"/>
      <c r="AN486" s="71"/>
      <c r="AO486" s="71"/>
      <c r="AP486" s="71"/>
      <c r="AQ486" s="71"/>
    </row>
    <row r="487" spans="1:43" ht="12.75" customHeight="1" outlineLevel="2" x14ac:dyDescent="0.25">
      <c r="A487" s="2"/>
      <c r="B487" s="107">
        <v>40407</v>
      </c>
      <c r="C487" s="239"/>
      <c r="D487" s="239" t="s">
        <v>39</v>
      </c>
      <c r="E487" s="239" t="s">
        <v>455</v>
      </c>
      <c r="F487" s="240" t="s">
        <v>462</v>
      </c>
      <c r="G487" s="114">
        <v>1351</v>
      </c>
      <c r="H487" s="114">
        <v>1135</v>
      </c>
      <c r="I487" s="114">
        <v>0</v>
      </c>
      <c r="J487" s="114">
        <v>1351</v>
      </c>
      <c r="K487" s="114">
        <v>1342</v>
      </c>
      <c r="L487" s="241">
        <f t="shared" si="101"/>
        <v>-6.6617320503330468E-3</v>
      </c>
      <c r="M487" s="114">
        <f t="shared" si="64"/>
        <v>1127.4389341228721</v>
      </c>
      <c r="N487" s="242">
        <v>0</v>
      </c>
      <c r="O487" s="100"/>
      <c r="P487" s="100"/>
      <c r="Q487" s="100">
        <f t="shared" si="65"/>
        <v>0</v>
      </c>
      <c r="R487" s="243" t="e">
        <f t="shared" si="76"/>
        <v>#DIV/0!</v>
      </c>
      <c r="S487" s="243"/>
      <c r="T487" s="243"/>
      <c r="U487" s="243"/>
      <c r="V487" s="243"/>
      <c r="W487" s="243"/>
      <c r="X487" s="248"/>
      <c r="Y487" s="111"/>
      <c r="Z487" s="112"/>
      <c r="AA487" s="105"/>
      <c r="AB487" s="105"/>
      <c r="AC487" s="105"/>
      <c r="AD487" s="113"/>
      <c r="AE487" s="113"/>
      <c r="AF487" s="113"/>
      <c r="AG487" s="105"/>
      <c r="AH487" s="105"/>
      <c r="AI487" s="105"/>
      <c r="AJ487" s="105"/>
      <c r="AK487" s="105"/>
      <c r="AL487" s="105"/>
      <c r="AM487" s="105"/>
      <c r="AN487" s="71"/>
      <c r="AO487" s="71"/>
      <c r="AP487" s="71"/>
      <c r="AQ487" s="71"/>
    </row>
    <row r="488" spans="1:43" ht="12.75" customHeight="1" outlineLevel="2" x14ac:dyDescent="0.25">
      <c r="A488" s="2"/>
      <c r="B488" s="107">
        <v>40406</v>
      </c>
      <c r="C488" s="239"/>
      <c r="D488" s="239" t="s">
        <v>39</v>
      </c>
      <c r="E488" s="239" t="s">
        <v>455</v>
      </c>
      <c r="F488" s="240" t="s">
        <v>461</v>
      </c>
      <c r="G488" s="114">
        <v>685</v>
      </c>
      <c r="H488" s="114">
        <v>196</v>
      </c>
      <c r="I488" s="114">
        <v>0</v>
      </c>
      <c r="J488" s="114">
        <v>685</v>
      </c>
      <c r="K488" s="114">
        <v>642</v>
      </c>
      <c r="L488" s="241">
        <f t="shared" si="101"/>
        <v>-6.2773722627737172E-2</v>
      </c>
      <c r="M488" s="114">
        <f t="shared" si="64"/>
        <v>183.69635036496351</v>
      </c>
      <c r="N488" s="242">
        <v>0</v>
      </c>
      <c r="O488" s="100"/>
      <c r="P488" s="100"/>
      <c r="Q488" s="100">
        <f t="shared" si="65"/>
        <v>0</v>
      </c>
      <c r="R488" s="243" t="e">
        <f t="shared" si="76"/>
        <v>#DIV/0!</v>
      </c>
      <c r="S488" s="243"/>
      <c r="T488" s="243"/>
      <c r="U488" s="243"/>
      <c r="V488" s="243"/>
      <c r="W488" s="243"/>
      <c r="X488" s="248"/>
      <c r="Y488" s="111"/>
      <c r="Z488" s="112"/>
      <c r="AA488" s="105"/>
      <c r="AB488" s="105"/>
      <c r="AC488" s="105"/>
      <c r="AD488" s="113"/>
      <c r="AE488" s="113"/>
      <c r="AF488" s="113"/>
      <c r="AG488" s="105"/>
      <c r="AH488" s="105"/>
      <c r="AI488" s="105"/>
      <c r="AJ488" s="105"/>
      <c r="AK488" s="105"/>
      <c r="AL488" s="105"/>
      <c r="AM488" s="105"/>
      <c r="AN488" s="71"/>
      <c r="AO488" s="71"/>
      <c r="AP488" s="71"/>
      <c r="AQ488" s="71"/>
    </row>
    <row r="489" spans="1:43" ht="12.75" customHeight="1" outlineLevel="2" x14ac:dyDescent="0.25">
      <c r="A489" s="2"/>
      <c r="B489" s="107">
        <v>40405</v>
      </c>
      <c r="C489" s="239"/>
      <c r="D489" s="239" t="s">
        <v>39</v>
      </c>
      <c r="E489" s="239" t="s">
        <v>455</v>
      </c>
      <c r="F489" s="240" t="s">
        <v>460</v>
      </c>
      <c r="G489" s="114">
        <v>936</v>
      </c>
      <c r="H489" s="114">
        <v>605</v>
      </c>
      <c r="I489" s="114">
        <v>0</v>
      </c>
      <c r="J489" s="114">
        <v>936</v>
      </c>
      <c r="K489" s="114">
        <v>945</v>
      </c>
      <c r="L489" s="241">
        <f t="shared" si="101"/>
        <v>9.6153846153845812E-3</v>
      </c>
      <c r="M489" s="114">
        <f t="shared" si="64"/>
        <v>610.81730769230762</v>
      </c>
      <c r="N489" s="242">
        <v>0</v>
      </c>
      <c r="O489" s="100"/>
      <c r="P489" s="100"/>
      <c r="Q489" s="100">
        <f t="shared" si="65"/>
        <v>0</v>
      </c>
      <c r="R489" s="243" t="e">
        <f t="shared" si="76"/>
        <v>#DIV/0!</v>
      </c>
      <c r="S489" s="243"/>
      <c r="T489" s="243"/>
      <c r="U489" s="243"/>
      <c r="V489" s="243"/>
      <c r="W489" s="243"/>
      <c r="X489" s="248"/>
      <c r="Y489" s="111"/>
      <c r="Z489" s="112"/>
      <c r="AA489" s="105"/>
      <c r="AB489" s="105"/>
      <c r="AC489" s="105"/>
      <c r="AD489" s="113"/>
      <c r="AE489" s="113"/>
      <c r="AF489" s="113"/>
      <c r="AG489" s="105"/>
      <c r="AH489" s="105"/>
      <c r="AI489" s="105"/>
      <c r="AJ489" s="105"/>
      <c r="AK489" s="105"/>
      <c r="AL489" s="105"/>
      <c r="AM489" s="105"/>
      <c r="AN489" s="71"/>
      <c r="AO489" s="71"/>
      <c r="AP489" s="71"/>
      <c r="AQ489" s="71"/>
    </row>
    <row r="490" spans="1:43" ht="12.75" customHeight="1" outlineLevel="2" x14ac:dyDescent="0.25">
      <c r="A490" s="2"/>
      <c r="B490" s="107">
        <v>40404</v>
      </c>
      <c r="C490" s="239"/>
      <c r="D490" s="239" t="s">
        <v>39</v>
      </c>
      <c r="E490" s="239" t="s">
        <v>455</v>
      </c>
      <c r="F490" s="240" t="s">
        <v>459</v>
      </c>
      <c r="G490" s="114">
        <v>1435</v>
      </c>
      <c r="H490" s="114">
        <v>518</v>
      </c>
      <c r="I490" s="114">
        <v>0</v>
      </c>
      <c r="J490" s="114">
        <v>1435</v>
      </c>
      <c r="K490" s="114">
        <v>1385</v>
      </c>
      <c r="L490" s="241">
        <f t="shared" si="101"/>
        <v>-3.4843205574912939E-2</v>
      </c>
      <c r="M490" s="114">
        <f t="shared" si="64"/>
        <v>499.95121951219511</v>
      </c>
      <c r="N490" s="242">
        <v>0</v>
      </c>
      <c r="O490" s="100"/>
      <c r="P490" s="100"/>
      <c r="Q490" s="100">
        <f t="shared" si="65"/>
        <v>0</v>
      </c>
      <c r="R490" s="243" t="e">
        <f t="shared" si="76"/>
        <v>#DIV/0!</v>
      </c>
      <c r="S490" s="243"/>
      <c r="T490" s="243"/>
      <c r="U490" s="243"/>
      <c r="V490" s="243"/>
      <c r="W490" s="243"/>
      <c r="X490" s="248"/>
      <c r="Y490" s="111"/>
      <c r="Z490" s="112"/>
      <c r="AA490" s="105"/>
      <c r="AB490" s="105"/>
      <c r="AC490" s="105"/>
      <c r="AD490" s="113"/>
      <c r="AE490" s="113"/>
      <c r="AF490" s="113"/>
      <c r="AG490" s="105"/>
      <c r="AH490" s="105"/>
      <c r="AI490" s="105"/>
      <c r="AJ490" s="105"/>
      <c r="AK490" s="105"/>
      <c r="AL490" s="105"/>
      <c r="AM490" s="105"/>
      <c r="AN490" s="71"/>
      <c r="AO490" s="71"/>
      <c r="AP490" s="71"/>
      <c r="AQ490" s="71"/>
    </row>
    <row r="491" spans="1:43" ht="12.75" customHeight="1" outlineLevel="2" x14ac:dyDescent="0.25">
      <c r="A491" s="2"/>
      <c r="B491" s="107">
        <v>40403</v>
      </c>
      <c r="C491" s="239"/>
      <c r="D491" s="239" t="s">
        <v>39</v>
      </c>
      <c r="E491" s="239" t="s">
        <v>455</v>
      </c>
      <c r="F491" s="240" t="s">
        <v>458</v>
      </c>
      <c r="G491" s="114">
        <v>202</v>
      </c>
      <c r="H491" s="114">
        <v>156</v>
      </c>
      <c r="I491" s="114">
        <v>0</v>
      </c>
      <c r="J491" s="114">
        <v>202</v>
      </c>
      <c r="K491" s="114">
        <v>186</v>
      </c>
      <c r="L491" s="241">
        <f t="shared" si="101"/>
        <v>-7.9207920792079167E-2</v>
      </c>
      <c r="M491" s="114">
        <f t="shared" si="64"/>
        <v>143.64356435643566</v>
      </c>
      <c r="N491" s="242">
        <v>0</v>
      </c>
      <c r="O491" s="100"/>
      <c r="P491" s="100"/>
      <c r="Q491" s="100">
        <f t="shared" si="65"/>
        <v>0</v>
      </c>
      <c r="R491" s="243" t="e">
        <f t="shared" si="76"/>
        <v>#DIV/0!</v>
      </c>
      <c r="S491" s="243"/>
      <c r="T491" s="243"/>
      <c r="U491" s="243"/>
      <c r="V491" s="243"/>
      <c r="W491" s="243"/>
      <c r="X491" s="248"/>
      <c r="Y491" s="111"/>
      <c r="Z491" s="112"/>
      <c r="AA491" s="105"/>
      <c r="AB491" s="105"/>
      <c r="AC491" s="105"/>
      <c r="AD491" s="113"/>
      <c r="AE491" s="113"/>
      <c r="AF491" s="113"/>
      <c r="AG491" s="105"/>
      <c r="AH491" s="105"/>
      <c r="AI491" s="105"/>
      <c r="AJ491" s="105"/>
      <c r="AK491" s="105"/>
      <c r="AL491" s="105"/>
      <c r="AM491" s="105"/>
      <c r="AN491" s="71"/>
      <c r="AO491" s="71"/>
      <c r="AP491" s="71"/>
      <c r="AQ491" s="71"/>
    </row>
    <row r="492" spans="1:43" ht="12.75" customHeight="1" outlineLevel="2" x14ac:dyDescent="0.25">
      <c r="A492" s="2"/>
      <c r="B492" s="107">
        <v>40402</v>
      </c>
      <c r="C492" s="239"/>
      <c r="D492" s="239" t="s">
        <v>39</v>
      </c>
      <c r="E492" s="239" t="s">
        <v>455</v>
      </c>
      <c r="F492" s="240" t="s">
        <v>457</v>
      </c>
      <c r="G492" s="114">
        <v>833</v>
      </c>
      <c r="H492" s="114">
        <v>576</v>
      </c>
      <c r="I492" s="114">
        <v>0</v>
      </c>
      <c r="J492" s="114">
        <v>833</v>
      </c>
      <c r="K492" s="114">
        <v>787</v>
      </c>
      <c r="L492" s="241">
        <f t="shared" si="101"/>
        <v>-5.5222088835534255E-2</v>
      </c>
      <c r="M492" s="114">
        <f t="shared" si="64"/>
        <v>544.19207683073228</v>
      </c>
      <c r="N492" s="242">
        <v>0</v>
      </c>
      <c r="O492" s="100"/>
      <c r="P492" s="100"/>
      <c r="Q492" s="100">
        <f t="shared" si="65"/>
        <v>0</v>
      </c>
      <c r="R492" s="243" t="e">
        <f t="shared" si="76"/>
        <v>#DIV/0!</v>
      </c>
      <c r="S492" s="243"/>
      <c r="T492" s="243"/>
      <c r="U492" s="243"/>
      <c r="V492" s="243"/>
      <c r="W492" s="243"/>
      <c r="X492" s="248"/>
      <c r="Y492" s="111"/>
      <c r="Z492" s="112"/>
      <c r="AA492" s="105"/>
      <c r="AB492" s="105"/>
      <c r="AC492" s="105"/>
      <c r="AD492" s="113"/>
      <c r="AE492" s="113"/>
      <c r="AF492" s="113"/>
      <c r="AG492" s="105"/>
      <c r="AH492" s="105"/>
      <c r="AI492" s="105"/>
      <c r="AJ492" s="105"/>
      <c r="AK492" s="105"/>
      <c r="AL492" s="105"/>
      <c r="AM492" s="105"/>
      <c r="AN492" s="71"/>
      <c r="AO492" s="71"/>
      <c r="AP492" s="71"/>
      <c r="AQ492" s="71"/>
    </row>
    <row r="493" spans="1:43" ht="12.75" customHeight="1" outlineLevel="2" x14ac:dyDescent="0.25">
      <c r="A493" s="2"/>
      <c r="B493" s="107">
        <v>40401</v>
      </c>
      <c r="C493" s="239"/>
      <c r="D493" s="239" t="s">
        <v>39</v>
      </c>
      <c r="E493" s="239" t="s">
        <v>455</v>
      </c>
      <c r="F493" s="240" t="s">
        <v>456</v>
      </c>
      <c r="G493" s="114">
        <v>1687</v>
      </c>
      <c r="H493" s="114">
        <v>0</v>
      </c>
      <c r="I493" s="114">
        <v>6567</v>
      </c>
      <c r="J493" s="114">
        <v>5566</v>
      </c>
      <c r="K493" s="114">
        <v>5549</v>
      </c>
      <c r="L493" s="241">
        <f t="shared" si="101"/>
        <v>-3.0542579949695003E-3</v>
      </c>
      <c r="M493" s="114">
        <f t="shared" si="64"/>
        <v>0</v>
      </c>
      <c r="N493" s="242">
        <v>2655</v>
      </c>
      <c r="O493" s="100"/>
      <c r="P493" s="100"/>
      <c r="Q493" s="100">
        <f t="shared" si="65"/>
        <v>0</v>
      </c>
      <c r="R493" s="243" t="e">
        <f t="shared" si="76"/>
        <v>#DIV/0!</v>
      </c>
      <c r="S493" s="243"/>
      <c r="T493" s="243"/>
      <c r="U493" s="243"/>
      <c r="V493" s="243"/>
      <c r="W493" s="243"/>
      <c r="X493" s="248"/>
      <c r="Y493" s="111"/>
      <c r="Z493" s="112"/>
      <c r="AA493" s="105"/>
      <c r="AB493" s="105"/>
      <c r="AC493" s="105"/>
      <c r="AD493" s="113"/>
      <c r="AE493" s="113"/>
      <c r="AF493" s="113"/>
      <c r="AG493" s="105"/>
      <c r="AH493" s="105"/>
      <c r="AI493" s="105"/>
      <c r="AJ493" s="105"/>
      <c r="AK493" s="105"/>
      <c r="AL493" s="105"/>
      <c r="AM493" s="105"/>
      <c r="AN493" s="71"/>
      <c r="AO493" s="71"/>
      <c r="AP493" s="71"/>
      <c r="AQ493" s="71"/>
    </row>
    <row r="494" spans="1:43" ht="12.75" customHeight="1" outlineLevel="2" x14ac:dyDescent="0.25">
      <c r="A494" s="2"/>
      <c r="B494" s="107" t="s">
        <v>2071</v>
      </c>
      <c r="C494" s="239"/>
      <c r="D494" s="239" t="s">
        <v>39</v>
      </c>
      <c r="E494" s="239" t="s">
        <v>455</v>
      </c>
      <c r="F494" s="240" t="s">
        <v>2072</v>
      </c>
      <c r="G494" s="114"/>
      <c r="H494" s="114"/>
      <c r="I494" s="114"/>
      <c r="J494" s="114"/>
      <c r="K494" s="114"/>
      <c r="L494" s="241"/>
      <c r="M494" s="114">
        <f t="shared" si="64"/>
        <v>0</v>
      </c>
      <c r="N494" s="242"/>
      <c r="O494" s="100"/>
      <c r="P494" s="100"/>
      <c r="Q494" s="100">
        <f t="shared" si="65"/>
        <v>0</v>
      </c>
      <c r="R494" s="243" t="e">
        <f t="shared" si="76"/>
        <v>#DIV/0!</v>
      </c>
      <c r="S494" s="243"/>
      <c r="T494" s="243"/>
      <c r="U494" s="243"/>
      <c r="V494" s="243"/>
      <c r="W494" s="243"/>
      <c r="X494" s="248"/>
      <c r="Y494" s="111"/>
      <c r="Z494" s="112"/>
      <c r="AA494" s="105"/>
      <c r="AB494" s="105"/>
      <c r="AC494" s="105"/>
      <c r="AD494" s="113"/>
      <c r="AE494" s="113"/>
      <c r="AF494" s="113"/>
      <c r="AG494" s="105"/>
      <c r="AH494" s="105"/>
      <c r="AI494" s="105"/>
      <c r="AJ494" s="105"/>
      <c r="AK494" s="105"/>
      <c r="AL494" s="105"/>
      <c r="AM494" s="105"/>
      <c r="AN494" s="71"/>
      <c r="AO494" s="71"/>
      <c r="AP494" s="71"/>
      <c r="AQ494" s="71"/>
    </row>
    <row r="495" spans="1:43" ht="12.75" customHeight="1" outlineLevel="1" x14ac:dyDescent="0.25">
      <c r="A495" s="229"/>
      <c r="B495" s="244">
        <v>40500</v>
      </c>
      <c r="C495" s="245"/>
      <c r="D495" s="245" t="s">
        <v>39</v>
      </c>
      <c r="E495" s="245" t="s">
        <v>470</v>
      </c>
      <c r="F495" s="246"/>
      <c r="G495" s="114"/>
      <c r="H495" s="114"/>
      <c r="I495" s="114"/>
      <c r="J495" s="114"/>
      <c r="K495" s="114"/>
      <c r="L495" s="241"/>
      <c r="M495" s="114">
        <f t="shared" si="64"/>
        <v>0</v>
      </c>
      <c r="N495" s="242"/>
      <c r="O495" s="110">
        <f t="shared" ref="O495:P495" si="102">SUM(O496:O516)</f>
        <v>0</v>
      </c>
      <c r="P495" s="110">
        <f t="shared" si="102"/>
        <v>0</v>
      </c>
      <c r="Q495" s="100">
        <f t="shared" si="65"/>
        <v>0</v>
      </c>
      <c r="R495" s="243" t="e">
        <f t="shared" si="76"/>
        <v>#DIV/0!</v>
      </c>
      <c r="S495" s="250"/>
      <c r="T495" s="250"/>
      <c r="U495" s="250"/>
      <c r="V495" s="250"/>
      <c r="W495" s="250"/>
      <c r="X495" s="247"/>
      <c r="Y495" s="111"/>
      <c r="Z495" s="112"/>
      <c r="AA495" s="105"/>
      <c r="AB495" s="105"/>
      <c r="AC495" s="105"/>
      <c r="AD495" s="113"/>
      <c r="AE495" s="113"/>
      <c r="AF495" s="113"/>
      <c r="AG495" s="105"/>
      <c r="AH495" s="105"/>
      <c r="AI495" s="105"/>
      <c r="AJ495" s="105"/>
      <c r="AK495" s="105"/>
      <c r="AL495" s="105"/>
      <c r="AM495" s="105"/>
      <c r="AN495" s="45"/>
      <c r="AO495" s="45"/>
      <c r="AP495" s="45"/>
      <c r="AQ495" s="45"/>
    </row>
    <row r="496" spans="1:43" ht="12.75" customHeight="1" outlineLevel="2" x14ac:dyDescent="0.25">
      <c r="A496" s="2"/>
      <c r="B496" s="107">
        <v>40520</v>
      </c>
      <c r="C496" s="239"/>
      <c r="D496" s="239" t="s">
        <v>39</v>
      </c>
      <c r="E496" s="239" t="s">
        <v>470</v>
      </c>
      <c r="F496" s="240" t="s">
        <v>488</v>
      </c>
      <c r="G496" s="114">
        <v>9136</v>
      </c>
      <c r="H496" s="114">
        <v>0</v>
      </c>
      <c r="I496" s="114">
        <v>49162</v>
      </c>
      <c r="J496" s="114">
        <v>12420</v>
      </c>
      <c r="K496" s="114">
        <v>11743</v>
      </c>
      <c r="L496" s="241">
        <f t="shared" ref="L496:L515" si="103">((K496/J496)^(1/($K$12-$J$12))-1)</f>
        <v>-5.4508856682769724E-2</v>
      </c>
      <c r="M496" s="114">
        <f t="shared" si="64"/>
        <v>0</v>
      </c>
      <c r="N496" s="242">
        <v>48479</v>
      </c>
      <c r="O496" s="100"/>
      <c r="P496" s="100"/>
      <c r="Q496" s="100">
        <f t="shared" si="65"/>
        <v>0</v>
      </c>
      <c r="R496" s="243" t="e">
        <f t="shared" si="76"/>
        <v>#DIV/0!</v>
      </c>
      <c r="S496" s="243"/>
      <c r="T496" s="243"/>
      <c r="U496" s="243"/>
      <c r="V496" s="243"/>
      <c r="W496" s="243"/>
      <c r="X496" s="248"/>
      <c r="Y496" s="111"/>
      <c r="Z496" s="112"/>
      <c r="AA496" s="105"/>
      <c r="AB496" s="105"/>
      <c r="AC496" s="105"/>
      <c r="AD496" s="113"/>
      <c r="AE496" s="113"/>
      <c r="AF496" s="113"/>
      <c r="AG496" s="105"/>
      <c r="AH496" s="105"/>
      <c r="AI496" s="105"/>
      <c r="AJ496" s="105"/>
      <c r="AK496" s="105"/>
      <c r="AL496" s="105"/>
      <c r="AM496" s="105"/>
      <c r="AN496" s="71"/>
      <c r="AO496" s="71"/>
      <c r="AP496" s="71"/>
      <c r="AQ496" s="71"/>
    </row>
    <row r="497" spans="1:43" ht="12.75" customHeight="1" outlineLevel="2" x14ac:dyDescent="0.25">
      <c r="A497" s="2"/>
      <c r="B497" s="107">
        <v>40519</v>
      </c>
      <c r="C497" s="239"/>
      <c r="D497" s="239" t="s">
        <v>39</v>
      </c>
      <c r="E497" s="239" t="s">
        <v>470</v>
      </c>
      <c r="F497" s="240" t="s">
        <v>487</v>
      </c>
      <c r="G497" s="114">
        <v>1886</v>
      </c>
      <c r="H497" s="114">
        <v>1318</v>
      </c>
      <c r="I497" s="114">
        <v>0</v>
      </c>
      <c r="J497" s="114">
        <v>1886</v>
      </c>
      <c r="K497" s="114">
        <v>1856</v>
      </c>
      <c r="L497" s="241">
        <f t="shared" si="103"/>
        <v>-1.5906680805938489E-2</v>
      </c>
      <c r="M497" s="114">
        <f t="shared" si="64"/>
        <v>1297.0349946977731</v>
      </c>
      <c r="N497" s="242">
        <v>0</v>
      </c>
      <c r="O497" s="100"/>
      <c r="P497" s="100"/>
      <c r="Q497" s="100">
        <f t="shared" si="65"/>
        <v>0</v>
      </c>
      <c r="R497" s="243" t="e">
        <f t="shared" si="76"/>
        <v>#DIV/0!</v>
      </c>
      <c r="S497" s="243"/>
      <c r="T497" s="243"/>
      <c r="U497" s="243"/>
      <c r="V497" s="243"/>
      <c r="W497" s="243"/>
      <c r="X497" s="248"/>
      <c r="Y497" s="111"/>
      <c r="Z497" s="112"/>
      <c r="AA497" s="105"/>
      <c r="AB497" s="105"/>
      <c r="AC497" s="105"/>
      <c r="AD497" s="113"/>
      <c r="AE497" s="113"/>
      <c r="AF497" s="113"/>
      <c r="AG497" s="105"/>
      <c r="AH497" s="105"/>
      <c r="AI497" s="105"/>
      <c r="AJ497" s="105"/>
      <c r="AK497" s="105"/>
      <c r="AL497" s="105"/>
      <c r="AM497" s="105"/>
      <c r="AN497" s="71"/>
      <c r="AO497" s="71"/>
      <c r="AP497" s="71"/>
      <c r="AQ497" s="71"/>
    </row>
    <row r="498" spans="1:43" ht="12.75" customHeight="1" outlineLevel="2" x14ac:dyDescent="0.25">
      <c r="A498" s="2"/>
      <c r="B498" s="107">
        <v>40518</v>
      </c>
      <c r="C498" s="239"/>
      <c r="D498" s="239" t="s">
        <v>39</v>
      </c>
      <c r="E498" s="239" t="s">
        <v>470</v>
      </c>
      <c r="F498" s="240" t="s">
        <v>486</v>
      </c>
      <c r="G498" s="114">
        <v>565</v>
      </c>
      <c r="H498" s="114">
        <v>472</v>
      </c>
      <c r="I498" s="114">
        <v>0</v>
      </c>
      <c r="J498" s="114">
        <v>565</v>
      </c>
      <c r="K498" s="114">
        <v>535</v>
      </c>
      <c r="L498" s="241">
        <f t="shared" si="103"/>
        <v>-5.3097345132743334E-2</v>
      </c>
      <c r="M498" s="114">
        <f t="shared" si="64"/>
        <v>446.93805309734512</v>
      </c>
      <c r="N498" s="242">
        <v>0</v>
      </c>
      <c r="O498" s="100"/>
      <c r="P498" s="100"/>
      <c r="Q498" s="100">
        <f t="shared" si="65"/>
        <v>0</v>
      </c>
      <c r="R498" s="243" t="e">
        <f t="shared" si="76"/>
        <v>#DIV/0!</v>
      </c>
      <c r="S498" s="243"/>
      <c r="T498" s="243"/>
      <c r="U498" s="243"/>
      <c r="V498" s="243"/>
      <c r="W498" s="243"/>
      <c r="X498" s="248"/>
      <c r="Y498" s="111"/>
      <c r="Z498" s="112"/>
      <c r="AA498" s="105"/>
      <c r="AB498" s="105"/>
      <c r="AC498" s="105"/>
      <c r="AD498" s="113"/>
      <c r="AE498" s="113"/>
      <c r="AF498" s="113"/>
      <c r="AG498" s="105"/>
      <c r="AH498" s="105"/>
      <c r="AI498" s="105"/>
      <c r="AJ498" s="105"/>
      <c r="AK498" s="105"/>
      <c r="AL498" s="105"/>
      <c r="AM498" s="105"/>
      <c r="AN498" s="71"/>
      <c r="AO498" s="71"/>
      <c r="AP498" s="71"/>
      <c r="AQ498" s="71"/>
    </row>
    <row r="499" spans="1:43" ht="12.75" customHeight="1" outlineLevel="2" x14ac:dyDescent="0.25">
      <c r="A499" s="2"/>
      <c r="B499" s="107">
        <v>40517</v>
      </c>
      <c r="C499" s="239"/>
      <c r="D499" s="239" t="s">
        <v>39</v>
      </c>
      <c r="E499" s="239" t="s">
        <v>470</v>
      </c>
      <c r="F499" s="240" t="s">
        <v>485</v>
      </c>
      <c r="G499" s="114">
        <v>1245</v>
      </c>
      <c r="H499" s="114">
        <v>264</v>
      </c>
      <c r="I499" s="114">
        <v>0</v>
      </c>
      <c r="J499" s="114">
        <v>1245</v>
      </c>
      <c r="K499" s="114">
        <v>1191</v>
      </c>
      <c r="L499" s="241">
        <f t="shared" si="103"/>
        <v>-4.3373493975903621E-2</v>
      </c>
      <c r="M499" s="114">
        <f t="shared" si="64"/>
        <v>252.54939759036145</v>
      </c>
      <c r="N499" s="242">
        <v>0</v>
      </c>
      <c r="O499" s="100"/>
      <c r="P499" s="100"/>
      <c r="Q499" s="100">
        <f t="shared" si="65"/>
        <v>0</v>
      </c>
      <c r="R499" s="243" t="e">
        <f t="shared" si="76"/>
        <v>#DIV/0!</v>
      </c>
      <c r="S499" s="243"/>
      <c r="T499" s="243"/>
      <c r="U499" s="243"/>
      <c r="V499" s="243"/>
      <c r="W499" s="243"/>
      <c r="X499" s="248"/>
      <c r="Y499" s="111"/>
      <c r="Z499" s="112"/>
      <c r="AA499" s="105"/>
      <c r="AB499" s="105"/>
      <c r="AC499" s="105"/>
      <c r="AD499" s="113"/>
      <c r="AE499" s="113"/>
      <c r="AF499" s="113"/>
      <c r="AG499" s="105"/>
      <c r="AH499" s="105"/>
      <c r="AI499" s="105"/>
      <c r="AJ499" s="105"/>
      <c r="AK499" s="105"/>
      <c r="AL499" s="105"/>
      <c r="AM499" s="105"/>
      <c r="AN499" s="71"/>
      <c r="AO499" s="71"/>
      <c r="AP499" s="71"/>
      <c r="AQ499" s="71"/>
    </row>
    <row r="500" spans="1:43" ht="12.75" customHeight="1" outlineLevel="2" x14ac:dyDescent="0.25">
      <c r="A500" s="2"/>
      <c r="B500" s="107">
        <v>40516</v>
      </c>
      <c r="C500" s="239"/>
      <c r="D500" s="239" t="s">
        <v>39</v>
      </c>
      <c r="E500" s="239" t="s">
        <v>470</v>
      </c>
      <c r="F500" s="240" t="s">
        <v>484</v>
      </c>
      <c r="G500" s="114">
        <v>449</v>
      </c>
      <c r="H500" s="114">
        <v>64</v>
      </c>
      <c r="I500" s="114">
        <v>0</v>
      </c>
      <c r="J500" s="114">
        <v>449</v>
      </c>
      <c r="K500" s="114">
        <v>427</v>
      </c>
      <c r="L500" s="241">
        <f t="shared" si="103"/>
        <v>-4.8997772828507813E-2</v>
      </c>
      <c r="M500" s="114">
        <f t="shared" si="64"/>
        <v>60.8641425389755</v>
      </c>
      <c r="N500" s="242">
        <v>0</v>
      </c>
      <c r="O500" s="100"/>
      <c r="P500" s="100"/>
      <c r="Q500" s="100">
        <f t="shared" si="65"/>
        <v>0</v>
      </c>
      <c r="R500" s="243" t="e">
        <f t="shared" si="76"/>
        <v>#DIV/0!</v>
      </c>
      <c r="S500" s="243"/>
      <c r="T500" s="243"/>
      <c r="U500" s="243"/>
      <c r="V500" s="243"/>
      <c r="W500" s="243"/>
      <c r="X500" s="248"/>
      <c r="Y500" s="111"/>
      <c r="Z500" s="112"/>
      <c r="AA500" s="105"/>
      <c r="AB500" s="105"/>
      <c r="AC500" s="105"/>
      <c r="AD500" s="113"/>
      <c r="AE500" s="113"/>
      <c r="AF500" s="113"/>
      <c r="AG500" s="105"/>
      <c r="AH500" s="105"/>
      <c r="AI500" s="105"/>
      <c r="AJ500" s="105"/>
      <c r="AK500" s="105"/>
      <c r="AL500" s="105"/>
      <c r="AM500" s="105"/>
      <c r="AN500" s="71"/>
      <c r="AO500" s="71"/>
      <c r="AP500" s="71"/>
      <c r="AQ500" s="71"/>
    </row>
    <row r="501" spans="1:43" ht="12.75" customHeight="1" outlineLevel="2" x14ac:dyDescent="0.25">
      <c r="A501" s="2"/>
      <c r="B501" s="107">
        <v>40515</v>
      </c>
      <c r="C501" s="239"/>
      <c r="D501" s="239" t="s">
        <v>39</v>
      </c>
      <c r="E501" s="239" t="s">
        <v>470</v>
      </c>
      <c r="F501" s="240" t="s">
        <v>483</v>
      </c>
      <c r="G501" s="114">
        <v>568</v>
      </c>
      <c r="H501" s="114">
        <v>438</v>
      </c>
      <c r="I501" s="114">
        <v>0</v>
      </c>
      <c r="J501" s="114">
        <v>568</v>
      </c>
      <c r="K501" s="114">
        <v>546</v>
      </c>
      <c r="L501" s="241">
        <f t="shared" si="103"/>
        <v>-3.8732394366197131E-2</v>
      </c>
      <c r="M501" s="114">
        <f t="shared" si="64"/>
        <v>421.03521126760563</v>
      </c>
      <c r="N501" s="242">
        <v>0</v>
      </c>
      <c r="O501" s="100"/>
      <c r="P501" s="100"/>
      <c r="Q501" s="100">
        <f t="shared" si="65"/>
        <v>0</v>
      </c>
      <c r="R501" s="243" t="e">
        <f t="shared" si="76"/>
        <v>#DIV/0!</v>
      </c>
      <c r="S501" s="243"/>
      <c r="T501" s="243"/>
      <c r="U501" s="243"/>
      <c r="V501" s="243"/>
      <c r="W501" s="243"/>
      <c r="X501" s="248"/>
      <c r="Y501" s="111"/>
      <c r="Z501" s="112"/>
      <c r="AA501" s="105"/>
      <c r="AB501" s="105"/>
      <c r="AC501" s="105"/>
      <c r="AD501" s="113"/>
      <c r="AE501" s="113"/>
      <c r="AF501" s="113"/>
      <c r="AG501" s="105"/>
      <c r="AH501" s="105"/>
      <c r="AI501" s="105"/>
      <c r="AJ501" s="105"/>
      <c r="AK501" s="105"/>
      <c r="AL501" s="105"/>
      <c r="AM501" s="105"/>
      <c r="AN501" s="71"/>
      <c r="AO501" s="71"/>
      <c r="AP501" s="71"/>
      <c r="AQ501" s="71"/>
    </row>
    <row r="502" spans="1:43" ht="12.75" customHeight="1" outlineLevel="2" x14ac:dyDescent="0.25">
      <c r="A502" s="2"/>
      <c r="B502" s="107">
        <v>40514</v>
      </c>
      <c r="C502" s="239"/>
      <c r="D502" s="239" t="s">
        <v>39</v>
      </c>
      <c r="E502" s="239" t="s">
        <v>470</v>
      </c>
      <c r="F502" s="240" t="s">
        <v>482</v>
      </c>
      <c r="G502" s="114">
        <v>843</v>
      </c>
      <c r="H502" s="114">
        <v>379</v>
      </c>
      <c r="I502" s="114">
        <v>0</v>
      </c>
      <c r="J502" s="114">
        <v>843</v>
      </c>
      <c r="K502" s="114">
        <v>801</v>
      </c>
      <c r="L502" s="241">
        <f t="shared" si="103"/>
        <v>-4.9822064056939452E-2</v>
      </c>
      <c r="M502" s="114">
        <f t="shared" si="64"/>
        <v>360.11743772241994</v>
      </c>
      <c r="N502" s="242">
        <v>0</v>
      </c>
      <c r="O502" s="100"/>
      <c r="P502" s="100"/>
      <c r="Q502" s="100">
        <f t="shared" si="65"/>
        <v>0</v>
      </c>
      <c r="R502" s="243" t="e">
        <f t="shared" si="76"/>
        <v>#DIV/0!</v>
      </c>
      <c r="S502" s="243"/>
      <c r="T502" s="243"/>
      <c r="U502" s="243"/>
      <c r="V502" s="243"/>
      <c r="W502" s="243"/>
      <c r="X502" s="248"/>
      <c r="Y502" s="111"/>
      <c r="Z502" s="112"/>
      <c r="AA502" s="105"/>
      <c r="AB502" s="105"/>
      <c r="AC502" s="105"/>
      <c r="AD502" s="113"/>
      <c r="AE502" s="113"/>
      <c r="AF502" s="113"/>
      <c r="AG502" s="105"/>
      <c r="AH502" s="105"/>
      <c r="AI502" s="105"/>
      <c r="AJ502" s="105"/>
      <c r="AK502" s="105"/>
      <c r="AL502" s="105"/>
      <c r="AM502" s="105"/>
      <c r="AN502" s="71"/>
      <c r="AO502" s="71"/>
      <c r="AP502" s="71"/>
      <c r="AQ502" s="71"/>
    </row>
    <row r="503" spans="1:43" ht="12.75" customHeight="1" outlineLevel="2" x14ac:dyDescent="0.25">
      <c r="A503" s="2"/>
      <c r="B503" s="107">
        <v>40513</v>
      </c>
      <c r="C503" s="239"/>
      <c r="D503" s="239" t="s">
        <v>39</v>
      </c>
      <c r="E503" s="239" t="s">
        <v>470</v>
      </c>
      <c r="F503" s="240" t="s">
        <v>481</v>
      </c>
      <c r="G503" s="114">
        <v>634</v>
      </c>
      <c r="H503" s="114">
        <v>627</v>
      </c>
      <c r="I503" s="114">
        <v>0</v>
      </c>
      <c r="J503" s="114">
        <v>634</v>
      </c>
      <c r="K503" s="114">
        <v>627</v>
      </c>
      <c r="L503" s="241">
        <f t="shared" si="103"/>
        <v>-1.104100946372244E-2</v>
      </c>
      <c r="M503" s="114">
        <f t="shared" si="64"/>
        <v>620.07728706624607</v>
      </c>
      <c r="N503" s="242">
        <v>0</v>
      </c>
      <c r="O503" s="100"/>
      <c r="P503" s="100"/>
      <c r="Q503" s="100">
        <f t="shared" si="65"/>
        <v>0</v>
      </c>
      <c r="R503" s="243" t="e">
        <f t="shared" si="76"/>
        <v>#DIV/0!</v>
      </c>
      <c r="S503" s="243"/>
      <c r="T503" s="243"/>
      <c r="U503" s="243"/>
      <c r="V503" s="243"/>
      <c r="W503" s="243"/>
      <c r="X503" s="248"/>
      <c r="Y503" s="111"/>
      <c r="Z503" s="112"/>
      <c r="AA503" s="105"/>
      <c r="AB503" s="105"/>
      <c r="AC503" s="105"/>
      <c r="AD503" s="113"/>
      <c r="AE503" s="113"/>
      <c r="AF503" s="113"/>
      <c r="AG503" s="105"/>
      <c r="AH503" s="105"/>
      <c r="AI503" s="105"/>
      <c r="AJ503" s="105"/>
      <c r="AK503" s="105"/>
      <c r="AL503" s="105"/>
      <c r="AM503" s="105"/>
      <c r="AN503" s="71"/>
      <c r="AO503" s="71"/>
      <c r="AP503" s="71"/>
      <c r="AQ503" s="71"/>
    </row>
    <row r="504" spans="1:43" ht="12.75" customHeight="1" outlineLevel="2" x14ac:dyDescent="0.25">
      <c r="A504" s="2"/>
      <c r="B504" s="107">
        <v>40512</v>
      </c>
      <c r="C504" s="239"/>
      <c r="D504" s="239" t="s">
        <v>39</v>
      </c>
      <c r="E504" s="239" t="s">
        <v>470</v>
      </c>
      <c r="F504" s="240" t="s">
        <v>480</v>
      </c>
      <c r="G504" s="114">
        <v>600</v>
      </c>
      <c r="H504" s="114">
        <v>590</v>
      </c>
      <c r="I504" s="114">
        <v>0</v>
      </c>
      <c r="J504" s="114">
        <v>600</v>
      </c>
      <c r="K504" s="114">
        <v>569</v>
      </c>
      <c r="L504" s="241">
        <f t="shared" si="103"/>
        <v>-5.1666666666666639E-2</v>
      </c>
      <c r="M504" s="114">
        <f t="shared" si="64"/>
        <v>559.51666666666665</v>
      </c>
      <c r="N504" s="242">
        <v>0</v>
      </c>
      <c r="O504" s="100"/>
      <c r="P504" s="100"/>
      <c r="Q504" s="100">
        <f t="shared" si="65"/>
        <v>0</v>
      </c>
      <c r="R504" s="243" t="e">
        <f t="shared" si="76"/>
        <v>#DIV/0!</v>
      </c>
      <c r="S504" s="243"/>
      <c r="T504" s="243"/>
      <c r="U504" s="243"/>
      <c r="V504" s="243"/>
      <c r="W504" s="243"/>
      <c r="X504" s="248"/>
      <c r="Y504" s="111"/>
      <c r="Z504" s="112"/>
      <c r="AA504" s="105"/>
      <c r="AB504" s="105"/>
      <c r="AC504" s="105"/>
      <c r="AD504" s="113"/>
      <c r="AE504" s="113"/>
      <c r="AF504" s="113"/>
      <c r="AG504" s="105"/>
      <c r="AH504" s="105"/>
      <c r="AI504" s="105"/>
      <c r="AJ504" s="105"/>
      <c r="AK504" s="105"/>
      <c r="AL504" s="105"/>
      <c r="AM504" s="105"/>
      <c r="AN504" s="71"/>
      <c r="AO504" s="71"/>
      <c r="AP504" s="71"/>
      <c r="AQ504" s="71"/>
    </row>
    <row r="505" spans="1:43" ht="12.75" customHeight="1" outlineLevel="2" x14ac:dyDescent="0.25">
      <c r="A505" s="2"/>
      <c r="B505" s="107">
        <v>40511</v>
      </c>
      <c r="C505" s="239"/>
      <c r="D505" s="239" t="s">
        <v>39</v>
      </c>
      <c r="E505" s="239" t="s">
        <v>470</v>
      </c>
      <c r="F505" s="240" t="s">
        <v>479</v>
      </c>
      <c r="G505" s="114">
        <v>718</v>
      </c>
      <c r="H505" s="114">
        <v>318</v>
      </c>
      <c r="I505" s="114">
        <v>0</v>
      </c>
      <c r="J505" s="114">
        <v>718</v>
      </c>
      <c r="K505" s="114">
        <v>671</v>
      </c>
      <c r="L505" s="241">
        <f t="shared" si="103"/>
        <v>-6.5459610027855164E-2</v>
      </c>
      <c r="M505" s="114">
        <f t="shared" si="64"/>
        <v>297.18384401114207</v>
      </c>
      <c r="N505" s="242">
        <v>0</v>
      </c>
      <c r="O505" s="100"/>
      <c r="P505" s="100"/>
      <c r="Q505" s="100">
        <f t="shared" si="65"/>
        <v>0</v>
      </c>
      <c r="R505" s="243" t="e">
        <f t="shared" si="76"/>
        <v>#DIV/0!</v>
      </c>
      <c r="S505" s="243"/>
      <c r="T505" s="243"/>
      <c r="U505" s="243"/>
      <c r="V505" s="243"/>
      <c r="W505" s="243"/>
      <c r="X505" s="248"/>
      <c r="Y505" s="111"/>
      <c r="Z505" s="112"/>
      <c r="AA505" s="105"/>
      <c r="AB505" s="105"/>
      <c r="AC505" s="105"/>
      <c r="AD505" s="113"/>
      <c r="AE505" s="113"/>
      <c r="AF505" s="113"/>
      <c r="AG505" s="105"/>
      <c r="AH505" s="105"/>
      <c r="AI505" s="105"/>
      <c r="AJ505" s="105"/>
      <c r="AK505" s="105"/>
      <c r="AL505" s="105"/>
      <c r="AM505" s="105"/>
      <c r="AN505" s="71"/>
      <c r="AO505" s="71"/>
      <c r="AP505" s="71"/>
      <c r="AQ505" s="71"/>
    </row>
    <row r="506" spans="1:43" ht="12.75" customHeight="1" outlineLevel="2" x14ac:dyDescent="0.25">
      <c r="A506" s="2"/>
      <c r="B506" s="107">
        <v>40510</v>
      </c>
      <c r="C506" s="239"/>
      <c r="D506" s="239" t="s">
        <v>39</v>
      </c>
      <c r="E506" s="239" t="s">
        <v>470</v>
      </c>
      <c r="F506" s="240" t="s">
        <v>478</v>
      </c>
      <c r="G506" s="114">
        <v>904</v>
      </c>
      <c r="H506" s="114">
        <v>849</v>
      </c>
      <c r="I506" s="114">
        <v>0</v>
      </c>
      <c r="J506" s="114">
        <v>904</v>
      </c>
      <c r="K506" s="114">
        <v>857</v>
      </c>
      <c r="L506" s="241">
        <f t="shared" si="103"/>
        <v>-5.1991150442477929E-2</v>
      </c>
      <c r="M506" s="114">
        <f t="shared" si="64"/>
        <v>804.85951327433622</v>
      </c>
      <c r="N506" s="242">
        <v>0</v>
      </c>
      <c r="O506" s="100"/>
      <c r="P506" s="100"/>
      <c r="Q506" s="100">
        <f t="shared" si="65"/>
        <v>0</v>
      </c>
      <c r="R506" s="243" t="e">
        <f t="shared" si="76"/>
        <v>#DIV/0!</v>
      </c>
      <c r="S506" s="243"/>
      <c r="T506" s="243"/>
      <c r="U506" s="243"/>
      <c r="V506" s="243"/>
      <c r="W506" s="243"/>
      <c r="X506" s="248"/>
      <c r="Y506" s="111"/>
      <c r="Z506" s="112"/>
      <c r="AA506" s="105"/>
      <c r="AB506" s="105"/>
      <c r="AC506" s="105"/>
      <c r="AD506" s="113"/>
      <c r="AE506" s="113"/>
      <c r="AF506" s="113"/>
      <c r="AG506" s="105"/>
      <c r="AH506" s="105"/>
      <c r="AI506" s="105"/>
      <c r="AJ506" s="105"/>
      <c r="AK506" s="105"/>
      <c r="AL506" s="105"/>
      <c r="AM506" s="105"/>
      <c r="AN506" s="71"/>
      <c r="AO506" s="71"/>
      <c r="AP506" s="71"/>
      <c r="AQ506" s="71"/>
    </row>
    <row r="507" spans="1:43" ht="12.75" customHeight="1" outlineLevel="2" x14ac:dyDescent="0.25">
      <c r="A507" s="2"/>
      <c r="B507" s="107">
        <v>40509</v>
      </c>
      <c r="C507" s="239"/>
      <c r="D507" s="239" t="s">
        <v>39</v>
      </c>
      <c r="E507" s="239" t="s">
        <v>470</v>
      </c>
      <c r="F507" s="240" t="s">
        <v>477</v>
      </c>
      <c r="G507" s="114">
        <v>555</v>
      </c>
      <c r="H507" s="114">
        <v>538</v>
      </c>
      <c r="I507" s="114">
        <v>0</v>
      </c>
      <c r="J507" s="114">
        <v>555</v>
      </c>
      <c r="K507" s="114">
        <v>535</v>
      </c>
      <c r="L507" s="241">
        <f t="shared" si="103"/>
        <v>-3.6036036036036001E-2</v>
      </c>
      <c r="M507" s="114">
        <f t="shared" si="64"/>
        <v>518.61261261261268</v>
      </c>
      <c r="N507" s="242">
        <v>0</v>
      </c>
      <c r="O507" s="100"/>
      <c r="P507" s="100"/>
      <c r="Q507" s="100">
        <f t="shared" si="65"/>
        <v>0</v>
      </c>
      <c r="R507" s="243" t="e">
        <f t="shared" si="76"/>
        <v>#DIV/0!</v>
      </c>
      <c r="S507" s="243"/>
      <c r="T507" s="243"/>
      <c r="U507" s="243"/>
      <c r="V507" s="243"/>
      <c r="W507" s="243"/>
      <c r="X507" s="248"/>
      <c r="Y507" s="111"/>
      <c r="Z507" s="112"/>
      <c r="AA507" s="105"/>
      <c r="AB507" s="105"/>
      <c r="AC507" s="105"/>
      <c r="AD507" s="113"/>
      <c r="AE507" s="113"/>
      <c r="AF507" s="113"/>
      <c r="AG507" s="105"/>
      <c r="AH507" s="105"/>
      <c r="AI507" s="105"/>
      <c r="AJ507" s="105"/>
      <c r="AK507" s="105"/>
      <c r="AL507" s="105"/>
      <c r="AM507" s="105"/>
      <c r="AN507" s="71"/>
      <c r="AO507" s="71"/>
      <c r="AP507" s="71"/>
      <c r="AQ507" s="71"/>
    </row>
    <row r="508" spans="1:43" ht="12.75" customHeight="1" outlineLevel="2" x14ac:dyDescent="0.25">
      <c r="A508" s="2"/>
      <c r="B508" s="107">
        <v>40508</v>
      </c>
      <c r="C508" s="239"/>
      <c r="D508" s="239" t="s">
        <v>39</v>
      </c>
      <c r="E508" s="239" t="s">
        <v>470</v>
      </c>
      <c r="F508" s="240" t="s">
        <v>476</v>
      </c>
      <c r="G508" s="114">
        <v>1003</v>
      </c>
      <c r="H508" s="114">
        <v>579</v>
      </c>
      <c r="I508" s="114">
        <v>0</v>
      </c>
      <c r="J508" s="114">
        <v>1003</v>
      </c>
      <c r="K508" s="114">
        <v>920</v>
      </c>
      <c r="L508" s="241">
        <f t="shared" si="103"/>
        <v>-8.2751744765702906E-2</v>
      </c>
      <c r="M508" s="114">
        <f t="shared" si="64"/>
        <v>531.08673978065804</v>
      </c>
      <c r="N508" s="242">
        <v>0</v>
      </c>
      <c r="O508" s="100"/>
      <c r="P508" s="100"/>
      <c r="Q508" s="100">
        <f t="shared" si="65"/>
        <v>0</v>
      </c>
      <c r="R508" s="243" t="e">
        <f t="shared" si="76"/>
        <v>#DIV/0!</v>
      </c>
      <c r="S508" s="243"/>
      <c r="T508" s="243"/>
      <c r="U508" s="243"/>
      <c r="V508" s="243"/>
      <c r="W508" s="243"/>
      <c r="X508" s="248"/>
      <c r="Y508" s="111"/>
      <c r="Z508" s="112"/>
      <c r="AA508" s="105"/>
      <c r="AB508" s="105"/>
      <c r="AC508" s="105"/>
      <c r="AD508" s="113"/>
      <c r="AE508" s="113"/>
      <c r="AF508" s="113"/>
      <c r="AG508" s="105"/>
      <c r="AH508" s="105"/>
      <c r="AI508" s="105"/>
      <c r="AJ508" s="105"/>
      <c r="AK508" s="105"/>
      <c r="AL508" s="105"/>
      <c r="AM508" s="105"/>
      <c r="AN508" s="71"/>
      <c r="AO508" s="71"/>
      <c r="AP508" s="71"/>
      <c r="AQ508" s="71"/>
    </row>
    <row r="509" spans="1:43" ht="12.75" customHeight="1" outlineLevel="2" x14ac:dyDescent="0.25">
      <c r="A509" s="2"/>
      <c r="B509" s="107">
        <v>40507</v>
      </c>
      <c r="C509" s="239"/>
      <c r="D509" s="239" t="s">
        <v>39</v>
      </c>
      <c r="E509" s="239" t="s">
        <v>470</v>
      </c>
      <c r="F509" s="240" t="s">
        <v>144</v>
      </c>
      <c r="G509" s="114">
        <v>654</v>
      </c>
      <c r="H509" s="114">
        <v>438</v>
      </c>
      <c r="I509" s="114">
        <v>0</v>
      </c>
      <c r="J509" s="114">
        <v>654</v>
      </c>
      <c r="K509" s="114">
        <v>630</v>
      </c>
      <c r="L509" s="241">
        <f t="shared" si="103"/>
        <v>-3.669724770642202E-2</v>
      </c>
      <c r="M509" s="114">
        <f t="shared" si="64"/>
        <v>421.92660550458714</v>
      </c>
      <c r="N509" s="242">
        <v>0</v>
      </c>
      <c r="O509" s="100"/>
      <c r="P509" s="100"/>
      <c r="Q509" s="100">
        <f t="shared" si="65"/>
        <v>0</v>
      </c>
      <c r="R509" s="243" t="e">
        <f t="shared" si="76"/>
        <v>#DIV/0!</v>
      </c>
      <c r="S509" s="243"/>
      <c r="T509" s="243"/>
      <c r="U509" s="243"/>
      <c r="V509" s="243"/>
      <c r="W509" s="243"/>
      <c r="X509" s="248"/>
      <c r="Y509" s="111"/>
      <c r="Z509" s="112"/>
      <c r="AA509" s="105"/>
      <c r="AB509" s="105"/>
      <c r="AC509" s="105"/>
      <c r="AD509" s="113"/>
      <c r="AE509" s="113"/>
      <c r="AF509" s="113"/>
      <c r="AG509" s="105"/>
      <c r="AH509" s="105"/>
      <c r="AI509" s="105"/>
      <c r="AJ509" s="105"/>
      <c r="AK509" s="105"/>
      <c r="AL509" s="105"/>
      <c r="AM509" s="105"/>
      <c r="AN509" s="71"/>
      <c r="AO509" s="71"/>
      <c r="AP509" s="71"/>
      <c r="AQ509" s="71"/>
    </row>
    <row r="510" spans="1:43" ht="12.75" customHeight="1" outlineLevel="2" x14ac:dyDescent="0.25">
      <c r="A510" s="2"/>
      <c r="B510" s="107">
        <v>40506</v>
      </c>
      <c r="C510" s="239"/>
      <c r="D510" s="239" t="s">
        <v>39</v>
      </c>
      <c r="E510" s="239" t="s">
        <v>470</v>
      </c>
      <c r="F510" s="240" t="s">
        <v>475</v>
      </c>
      <c r="G510" s="114">
        <v>964</v>
      </c>
      <c r="H510" s="114">
        <v>635</v>
      </c>
      <c r="I510" s="114">
        <v>0</v>
      </c>
      <c r="J510" s="114">
        <v>964</v>
      </c>
      <c r="K510" s="114">
        <v>923</v>
      </c>
      <c r="L510" s="241">
        <f t="shared" si="103"/>
        <v>-4.2531120331950167E-2</v>
      </c>
      <c r="M510" s="114">
        <f t="shared" si="64"/>
        <v>607.99273858921163</v>
      </c>
      <c r="N510" s="242">
        <v>0</v>
      </c>
      <c r="O510" s="100"/>
      <c r="P510" s="100"/>
      <c r="Q510" s="100">
        <f t="shared" si="65"/>
        <v>0</v>
      </c>
      <c r="R510" s="243" t="e">
        <f t="shared" si="76"/>
        <v>#DIV/0!</v>
      </c>
      <c r="S510" s="243"/>
      <c r="T510" s="243"/>
      <c r="U510" s="243"/>
      <c r="V510" s="243"/>
      <c r="W510" s="243"/>
      <c r="X510" s="248"/>
      <c r="Y510" s="111"/>
      <c r="Z510" s="112"/>
      <c r="AA510" s="105"/>
      <c r="AB510" s="105"/>
      <c r="AC510" s="105"/>
      <c r="AD510" s="113"/>
      <c r="AE510" s="113"/>
      <c r="AF510" s="113"/>
      <c r="AG510" s="105"/>
      <c r="AH510" s="105"/>
      <c r="AI510" s="105"/>
      <c r="AJ510" s="105"/>
      <c r="AK510" s="105"/>
      <c r="AL510" s="105"/>
      <c r="AM510" s="105"/>
      <c r="AN510" s="71"/>
      <c r="AO510" s="71"/>
      <c r="AP510" s="71"/>
      <c r="AQ510" s="71"/>
    </row>
    <row r="511" spans="1:43" ht="12.75" customHeight="1" outlineLevel="2" x14ac:dyDescent="0.25">
      <c r="A511" s="2"/>
      <c r="B511" s="107">
        <v>40505</v>
      </c>
      <c r="C511" s="239"/>
      <c r="D511" s="239" t="s">
        <v>39</v>
      </c>
      <c r="E511" s="239" t="s">
        <v>470</v>
      </c>
      <c r="F511" s="240" t="s">
        <v>470</v>
      </c>
      <c r="G511" s="114">
        <v>2045</v>
      </c>
      <c r="H511" s="114">
        <v>1540</v>
      </c>
      <c r="I511" s="114">
        <v>0</v>
      </c>
      <c r="J511" s="114">
        <v>2045</v>
      </c>
      <c r="K511" s="114">
        <v>1904</v>
      </c>
      <c r="L511" s="241">
        <f t="shared" si="103"/>
        <v>-6.8948655256723668E-2</v>
      </c>
      <c r="M511" s="114">
        <f t="shared" si="64"/>
        <v>1433.8190709046455</v>
      </c>
      <c r="N511" s="242">
        <v>0</v>
      </c>
      <c r="O511" s="100"/>
      <c r="P511" s="100"/>
      <c r="Q511" s="100">
        <f t="shared" si="65"/>
        <v>0</v>
      </c>
      <c r="R511" s="243" t="e">
        <f t="shared" si="76"/>
        <v>#DIV/0!</v>
      </c>
      <c r="S511" s="243"/>
      <c r="T511" s="243"/>
      <c r="U511" s="243"/>
      <c r="V511" s="243"/>
      <c r="W511" s="243"/>
      <c r="X511" s="248"/>
      <c r="Y511" s="111"/>
      <c r="Z511" s="112"/>
      <c r="AA511" s="105"/>
      <c r="AB511" s="105"/>
      <c r="AC511" s="105"/>
      <c r="AD511" s="113"/>
      <c r="AE511" s="113"/>
      <c r="AF511" s="113"/>
      <c r="AG511" s="105"/>
      <c r="AH511" s="105"/>
      <c r="AI511" s="105"/>
      <c r="AJ511" s="105"/>
      <c r="AK511" s="105"/>
      <c r="AL511" s="105"/>
      <c r="AM511" s="105"/>
      <c r="AN511" s="71"/>
      <c r="AO511" s="71"/>
      <c r="AP511" s="71"/>
      <c r="AQ511" s="71"/>
    </row>
    <row r="512" spans="1:43" ht="12.75" customHeight="1" outlineLevel="2" x14ac:dyDescent="0.25">
      <c r="A512" s="2"/>
      <c r="B512" s="107">
        <v>40504</v>
      </c>
      <c r="C512" s="239"/>
      <c r="D512" s="239" t="s">
        <v>39</v>
      </c>
      <c r="E512" s="239" t="s">
        <v>470</v>
      </c>
      <c r="F512" s="240" t="s">
        <v>474</v>
      </c>
      <c r="G512" s="114">
        <v>1354</v>
      </c>
      <c r="H512" s="114">
        <v>824</v>
      </c>
      <c r="I512" s="114">
        <v>0</v>
      </c>
      <c r="J512" s="114">
        <v>1354</v>
      </c>
      <c r="K512" s="114">
        <v>1238</v>
      </c>
      <c r="L512" s="241">
        <f t="shared" si="103"/>
        <v>-8.5672082717872966E-2</v>
      </c>
      <c r="M512" s="114">
        <f t="shared" si="64"/>
        <v>753.4062038404727</v>
      </c>
      <c r="N512" s="242">
        <v>0</v>
      </c>
      <c r="O512" s="100"/>
      <c r="P512" s="100"/>
      <c r="Q512" s="100">
        <f t="shared" si="65"/>
        <v>0</v>
      </c>
      <c r="R512" s="243" t="e">
        <f t="shared" si="76"/>
        <v>#DIV/0!</v>
      </c>
      <c r="S512" s="243"/>
      <c r="T512" s="243"/>
      <c r="U512" s="243"/>
      <c r="V512" s="243"/>
      <c r="W512" s="243"/>
      <c r="X512" s="248"/>
      <c r="Y512" s="111"/>
      <c r="Z512" s="112"/>
      <c r="AA512" s="105"/>
      <c r="AB512" s="105"/>
      <c r="AC512" s="105"/>
      <c r="AD512" s="113"/>
      <c r="AE512" s="113"/>
      <c r="AF512" s="113"/>
      <c r="AG512" s="105"/>
      <c r="AH512" s="105"/>
      <c r="AI512" s="105"/>
      <c r="AJ512" s="105"/>
      <c r="AK512" s="105"/>
      <c r="AL512" s="105"/>
      <c r="AM512" s="105"/>
      <c r="AN512" s="71"/>
      <c r="AO512" s="71"/>
      <c r="AP512" s="71"/>
      <c r="AQ512" s="71"/>
    </row>
    <row r="513" spans="1:43" ht="12.75" customHeight="1" outlineLevel="2" x14ac:dyDescent="0.25">
      <c r="A513" s="2"/>
      <c r="B513" s="107">
        <v>40503</v>
      </c>
      <c r="C513" s="239"/>
      <c r="D513" s="239" t="s">
        <v>39</v>
      </c>
      <c r="E513" s="239" t="s">
        <v>470</v>
      </c>
      <c r="F513" s="240" t="s">
        <v>473</v>
      </c>
      <c r="G513" s="114">
        <v>1865</v>
      </c>
      <c r="H513" s="114">
        <v>1405</v>
      </c>
      <c r="I513" s="114">
        <v>0</v>
      </c>
      <c r="J513" s="114">
        <v>1865</v>
      </c>
      <c r="K513" s="114">
        <v>1773</v>
      </c>
      <c r="L513" s="241">
        <f t="shared" si="103"/>
        <v>-4.9329758713136718E-2</v>
      </c>
      <c r="M513" s="114">
        <f t="shared" si="64"/>
        <v>1335.6916890080429</v>
      </c>
      <c r="N513" s="242">
        <v>0</v>
      </c>
      <c r="O513" s="100"/>
      <c r="P513" s="100"/>
      <c r="Q513" s="100">
        <f t="shared" si="65"/>
        <v>0</v>
      </c>
      <c r="R513" s="243" t="e">
        <f t="shared" si="76"/>
        <v>#DIV/0!</v>
      </c>
      <c r="S513" s="243"/>
      <c r="T513" s="243"/>
      <c r="U513" s="243"/>
      <c r="V513" s="243"/>
      <c r="W513" s="243"/>
      <c r="X513" s="248"/>
      <c r="Y513" s="111"/>
      <c r="Z513" s="112"/>
      <c r="AA513" s="105"/>
      <c r="AB513" s="105"/>
      <c r="AC513" s="105"/>
      <c r="AD513" s="113"/>
      <c r="AE513" s="113"/>
      <c r="AF513" s="113"/>
      <c r="AG513" s="105"/>
      <c r="AH513" s="105"/>
      <c r="AI513" s="105"/>
      <c r="AJ513" s="105"/>
      <c r="AK513" s="105"/>
      <c r="AL513" s="105"/>
      <c r="AM513" s="105"/>
      <c r="AN513" s="71"/>
      <c r="AO513" s="71"/>
      <c r="AP513" s="71"/>
      <c r="AQ513" s="71"/>
    </row>
    <row r="514" spans="1:43" ht="12.75" customHeight="1" outlineLevel="2" x14ac:dyDescent="0.25">
      <c r="A514" s="2"/>
      <c r="B514" s="107">
        <v>40502</v>
      </c>
      <c r="C514" s="239"/>
      <c r="D514" s="239" t="s">
        <v>39</v>
      </c>
      <c r="E514" s="239" t="s">
        <v>470</v>
      </c>
      <c r="F514" s="240" t="s">
        <v>472</v>
      </c>
      <c r="G514" s="114">
        <v>841</v>
      </c>
      <c r="H514" s="114">
        <v>788</v>
      </c>
      <c r="I514" s="114">
        <v>0</v>
      </c>
      <c r="J514" s="114">
        <v>841</v>
      </c>
      <c r="K514" s="114">
        <v>811</v>
      </c>
      <c r="L514" s="241">
        <f t="shared" si="103"/>
        <v>-3.56718192627824E-2</v>
      </c>
      <c r="M514" s="114">
        <f t="shared" si="64"/>
        <v>759.8906064209275</v>
      </c>
      <c r="N514" s="242">
        <v>0</v>
      </c>
      <c r="O514" s="100"/>
      <c r="P514" s="100"/>
      <c r="Q514" s="100">
        <f t="shared" si="65"/>
        <v>0</v>
      </c>
      <c r="R514" s="243" t="e">
        <f t="shared" si="76"/>
        <v>#DIV/0!</v>
      </c>
      <c r="S514" s="243"/>
      <c r="T514" s="243"/>
      <c r="U514" s="243"/>
      <c r="V514" s="243"/>
      <c r="W514" s="243"/>
      <c r="X514" s="248"/>
      <c r="Y514" s="111"/>
      <c r="Z514" s="112"/>
      <c r="AA514" s="105"/>
      <c r="AB514" s="105"/>
      <c r="AC514" s="105"/>
      <c r="AD514" s="113"/>
      <c r="AE514" s="113"/>
      <c r="AF514" s="113"/>
      <c r="AG514" s="105"/>
      <c r="AH514" s="105"/>
      <c r="AI514" s="105"/>
      <c r="AJ514" s="105"/>
      <c r="AK514" s="105"/>
      <c r="AL514" s="105"/>
      <c r="AM514" s="105"/>
      <c r="AN514" s="71"/>
      <c r="AO514" s="71"/>
      <c r="AP514" s="71"/>
      <c r="AQ514" s="71"/>
    </row>
    <row r="515" spans="1:43" ht="12.75" customHeight="1" outlineLevel="2" x14ac:dyDescent="0.25">
      <c r="A515" s="2"/>
      <c r="B515" s="107">
        <v>40501</v>
      </c>
      <c r="C515" s="239"/>
      <c r="D515" s="239" t="s">
        <v>39</v>
      </c>
      <c r="E515" s="239" t="s">
        <v>470</v>
      </c>
      <c r="F515" s="240" t="s">
        <v>471</v>
      </c>
      <c r="G515" s="114">
        <v>128</v>
      </c>
      <c r="H515" s="114">
        <v>0</v>
      </c>
      <c r="I515" s="114">
        <v>5343</v>
      </c>
      <c r="J515" s="114">
        <v>128</v>
      </c>
      <c r="K515" s="114">
        <v>116</v>
      </c>
      <c r="L515" s="241">
        <f t="shared" si="103"/>
        <v>-9.375E-2</v>
      </c>
      <c r="M515" s="114">
        <f t="shared" si="64"/>
        <v>0</v>
      </c>
      <c r="N515" s="242">
        <v>5272</v>
      </c>
      <c r="O515" s="100"/>
      <c r="P515" s="100"/>
      <c r="Q515" s="100">
        <f t="shared" si="65"/>
        <v>0</v>
      </c>
      <c r="R515" s="243" t="e">
        <f t="shared" si="76"/>
        <v>#DIV/0!</v>
      </c>
      <c r="S515" s="243"/>
      <c r="T515" s="243"/>
      <c r="U515" s="243"/>
      <c r="V515" s="243"/>
      <c r="W515" s="243"/>
      <c r="X515" s="248"/>
      <c r="Y515" s="111"/>
      <c r="Z515" s="112"/>
      <c r="AA515" s="105"/>
      <c r="AB515" s="105"/>
      <c r="AC515" s="105"/>
      <c r="AD515" s="113"/>
      <c r="AE515" s="113"/>
      <c r="AF515" s="113"/>
      <c r="AG515" s="105"/>
      <c r="AH515" s="105"/>
      <c r="AI515" s="105"/>
      <c r="AJ515" s="105"/>
      <c r="AK515" s="105"/>
      <c r="AL515" s="105"/>
      <c r="AM515" s="105"/>
      <c r="AN515" s="71"/>
      <c r="AO515" s="71"/>
      <c r="AP515" s="71"/>
      <c r="AQ515" s="71"/>
    </row>
    <row r="516" spans="1:43" ht="12.75" customHeight="1" outlineLevel="2" x14ac:dyDescent="0.25">
      <c r="A516" s="2"/>
      <c r="B516" s="107" t="s">
        <v>2073</v>
      </c>
      <c r="C516" s="239"/>
      <c r="D516" s="239" t="s">
        <v>39</v>
      </c>
      <c r="E516" s="239" t="s">
        <v>470</v>
      </c>
      <c r="F516" s="240" t="s">
        <v>2074</v>
      </c>
      <c r="G516" s="114"/>
      <c r="H516" s="114"/>
      <c r="I516" s="114"/>
      <c r="J516" s="114"/>
      <c r="K516" s="114"/>
      <c r="L516" s="241"/>
      <c r="M516" s="114">
        <f t="shared" si="64"/>
        <v>0</v>
      </c>
      <c r="N516" s="242"/>
      <c r="O516" s="100"/>
      <c r="P516" s="100"/>
      <c r="Q516" s="100">
        <f t="shared" si="65"/>
        <v>0</v>
      </c>
      <c r="R516" s="243" t="e">
        <f t="shared" si="76"/>
        <v>#DIV/0!</v>
      </c>
      <c r="S516" s="243"/>
      <c r="T516" s="243"/>
      <c r="U516" s="243"/>
      <c r="V516" s="243"/>
      <c r="W516" s="243"/>
      <c r="X516" s="248"/>
      <c r="Y516" s="111"/>
      <c r="Z516" s="112"/>
      <c r="AA516" s="105"/>
      <c r="AB516" s="105"/>
      <c r="AC516" s="105"/>
      <c r="AD516" s="113"/>
      <c r="AE516" s="113"/>
      <c r="AF516" s="113"/>
      <c r="AG516" s="105"/>
      <c r="AH516" s="105"/>
      <c r="AI516" s="105"/>
      <c r="AJ516" s="105"/>
      <c r="AK516" s="105"/>
      <c r="AL516" s="105"/>
      <c r="AM516" s="105"/>
      <c r="AN516" s="71"/>
      <c r="AO516" s="71"/>
      <c r="AP516" s="71"/>
      <c r="AQ516" s="71"/>
    </row>
    <row r="517" spans="1:43" ht="12.75" customHeight="1" outlineLevel="1" x14ac:dyDescent="0.25">
      <c r="A517" s="229"/>
      <c r="B517" s="244">
        <v>40600</v>
      </c>
      <c r="C517" s="245"/>
      <c r="D517" s="245" t="s">
        <v>39</v>
      </c>
      <c r="E517" s="245" t="s">
        <v>489</v>
      </c>
      <c r="F517" s="246"/>
      <c r="G517" s="114"/>
      <c r="H517" s="114"/>
      <c r="I517" s="114"/>
      <c r="J517" s="114"/>
      <c r="K517" s="114"/>
      <c r="L517" s="241"/>
      <c r="M517" s="114">
        <f t="shared" si="64"/>
        <v>0</v>
      </c>
      <c r="N517" s="242"/>
      <c r="O517" s="110">
        <f t="shared" ref="O517:P517" si="104">SUM(O518:O526)</f>
        <v>0</v>
      </c>
      <c r="P517" s="110">
        <f t="shared" si="104"/>
        <v>0</v>
      </c>
      <c r="Q517" s="100">
        <f t="shared" si="65"/>
        <v>0</v>
      </c>
      <c r="R517" s="243" t="e">
        <f t="shared" si="76"/>
        <v>#DIV/0!</v>
      </c>
      <c r="S517" s="250"/>
      <c r="T517" s="250"/>
      <c r="U517" s="250"/>
      <c r="V517" s="250"/>
      <c r="W517" s="250"/>
      <c r="X517" s="247"/>
      <c r="Y517" s="111"/>
      <c r="Z517" s="112"/>
      <c r="AA517" s="105"/>
      <c r="AB517" s="105"/>
      <c r="AC517" s="105"/>
      <c r="AD517" s="113"/>
      <c r="AE517" s="113"/>
      <c r="AF517" s="113"/>
      <c r="AG517" s="105"/>
      <c r="AH517" s="105"/>
      <c r="AI517" s="105"/>
      <c r="AJ517" s="105"/>
      <c r="AK517" s="105"/>
      <c r="AL517" s="105"/>
      <c r="AM517" s="105"/>
      <c r="AN517" s="45"/>
      <c r="AO517" s="45"/>
      <c r="AP517" s="45"/>
      <c r="AQ517" s="45"/>
    </row>
    <row r="518" spans="1:43" ht="12.75" customHeight="1" outlineLevel="2" x14ac:dyDescent="0.25">
      <c r="A518" s="2"/>
      <c r="B518" s="107">
        <v>40608</v>
      </c>
      <c r="C518" s="239"/>
      <c r="D518" s="239" t="s">
        <v>39</v>
      </c>
      <c r="E518" s="239" t="s">
        <v>489</v>
      </c>
      <c r="F518" s="240" t="s">
        <v>496</v>
      </c>
      <c r="G518" s="114">
        <v>3450</v>
      </c>
      <c r="H518" s="114">
        <v>480</v>
      </c>
      <c r="I518" s="114">
        <v>0</v>
      </c>
      <c r="J518" s="114">
        <v>3450</v>
      </c>
      <c r="K518" s="114">
        <v>3374</v>
      </c>
      <c r="L518" s="241">
        <f t="shared" ref="L518:L525" si="105">((K518/J518)^(1/($K$12-$J$12))-1)</f>
        <v>-2.2028985507246412E-2</v>
      </c>
      <c r="M518" s="114">
        <f t="shared" si="64"/>
        <v>469.42608695652171</v>
      </c>
      <c r="N518" s="242">
        <v>0</v>
      </c>
      <c r="O518" s="100"/>
      <c r="P518" s="100"/>
      <c r="Q518" s="100">
        <f t="shared" si="65"/>
        <v>0</v>
      </c>
      <c r="R518" s="243" t="e">
        <f t="shared" si="76"/>
        <v>#DIV/0!</v>
      </c>
      <c r="S518" s="243"/>
      <c r="T518" s="243"/>
      <c r="U518" s="243"/>
      <c r="V518" s="243"/>
      <c r="W518" s="243"/>
      <c r="X518" s="248"/>
      <c r="Y518" s="111"/>
      <c r="Z518" s="112"/>
      <c r="AA518" s="105"/>
      <c r="AB518" s="105"/>
      <c r="AC518" s="105"/>
      <c r="AD518" s="113"/>
      <c r="AE518" s="113"/>
      <c r="AF518" s="113"/>
      <c r="AG518" s="105"/>
      <c r="AH518" s="105"/>
      <c r="AI518" s="105"/>
      <c r="AJ518" s="105"/>
      <c r="AK518" s="105"/>
      <c r="AL518" s="105"/>
      <c r="AM518" s="105"/>
      <c r="AN518" s="71"/>
      <c r="AO518" s="71"/>
      <c r="AP518" s="71"/>
      <c r="AQ518" s="71"/>
    </row>
    <row r="519" spans="1:43" ht="12.75" customHeight="1" outlineLevel="2" x14ac:dyDescent="0.25">
      <c r="A519" s="2"/>
      <c r="B519" s="107">
        <v>40607</v>
      </c>
      <c r="C519" s="239"/>
      <c r="D519" s="239" t="s">
        <v>39</v>
      </c>
      <c r="E519" s="239" t="s">
        <v>489</v>
      </c>
      <c r="F519" s="240" t="s">
        <v>495</v>
      </c>
      <c r="G519" s="114">
        <v>478</v>
      </c>
      <c r="H519" s="114">
        <v>272</v>
      </c>
      <c r="I519" s="114">
        <v>0</v>
      </c>
      <c r="J519" s="114">
        <v>478</v>
      </c>
      <c r="K519" s="114">
        <v>442</v>
      </c>
      <c r="L519" s="241">
        <f t="shared" si="105"/>
        <v>-7.5313807531380728E-2</v>
      </c>
      <c r="M519" s="114">
        <f t="shared" si="64"/>
        <v>251.51464435146445</v>
      </c>
      <c r="N519" s="242">
        <v>0</v>
      </c>
      <c r="O519" s="100"/>
      <c r="P519" s="100"/>
      <c r="Q519" s="100">
        <f t="shared" si="65"/>
        <v>0</v>
      </c>
      <c r="R519" s="243" t="e">
        <f t="shared" si="76"/>
        <v>#DIV/0!</v>
      </c>
      <c r="S519" s="243"/>
      <c r="T519" s="243"/>
      <c r="U519" s="243"/>
      <c r="V519" s="243"/>
      <c r="W519" s="243"/>
      <c r="X519" s="248"/>
      <c r="Y519" s="111"/>
      <c r="Z519" s="112"/>
      <c r="AA519" s="105"/>
      <c r="AB519" s="105"/>
      <c r="AC519" s="105"/>
      <c r="AD519" s="113"/>
      <c r="AE519" s="113"/>
      <c r="AF519" s="113"/>
      <c r="AG519" s="105"/>
      <c r="AH519" s="105"/>
      <c r="AI519" s="105"/>
      <c r="AJ519" s="105"/>
      <c r="AK519" s="105"/>
      <c r="AL519" s="105"/>
      <c r="AM519" s="105"/>
      <c r="AN519" s="71"/>
      <c r="AO519" s="71"/>
      <c r="AP519" s="71"/>
      <c r="AQ519" s="71"/>
    </row>
    <row r="520" spans="1:43" ht="12.75" customHeight="1" outlineLevel="2" x14ac:dyDescent="0.25">
      <c r="A520" s="2"/>
      <c r="B520" s="107">
        <v>40606</v>
      </c>
      <c r="C520" s="239"/>
      <c r="D520" s="239" t="s">
        <v>39</v>
      </c>
      <c r="E520" s="239" t="s">
        <v>489</v>
      </c>
      <c r="F520" s="240" t="s">
        <v>494</v>
      </c>
      <c r="G520" s="114">
        <v>2769</v>
      </c>
      <c r="H520" s="114">
        <v>190</v>
      </c>
      <c r="I520" s="114">
        <v>0</v>
      </c>
      <c r="J520" s="114">
        <v>2769</v>
      </c>
      <c r="K520" s="114">
        <v>2713</v>
      </c>
      <c r="L520" s="241">
        <f t="shared" si="105"/>
        <v>-2.0223907547851194E-2</v>
      </c>
      <c r="M520" s="114">
        <f t="shared" si="64"/>
        <v>186.15745756590826</v>
      </c>
      <c r="N520" s="242">
        <v>0</v>
      </c>
      <c r="O520" s="100"/>
      <c r="P520" s="100"/>
      <c r="Q520" s="100">
        <f t="shared" si="65"/>
        <v>0</v>
      </c>
      <c r="R520" s="243" t="e">
        <f t="shared" si="76"/>
        <v>#DIV/0!</v>
      </c>
      <c r="S520" s="243"/>
      <c r="T520" s="243"/>
      <c r="U520" s="243"/>
      <c r="V520" s="243"/>
      <c r="W520" s="243"/>
      <c r="X520" s="248"/>
      <c r="Y520" s="111"/>
      <c r="Z520" s="112"/>
      <c r="AA520" s="105"/>
      <c r="AB520" s="105"/>
      <c r="AC520" s="105"/>
      <c r="AD520" s="113"/>
      <c r="AE520" s="113"/>
      <c r="AF520" s="113"/>
      <c r="AG520" s="105"/>
      <c r="AH520" s="105"/>
      <c r="AI520" s="105"/>
      <c r="AJ520" s="105"/>
      <c r="AK520" s="105"/>
      <c r="AL520" s="105"/>
      <c r="AM520" s="105"/>
      <c r="AN520" s="71"/>
      <c r="AO520" s="71"/>
      <c r="AP520" s="71"/>
      <c r="AQ520" s="71"/>
    </row>
    <row r="521" spans="1:43" ht="12.75" customHeight="1" outlineLevel="2" x14ac:dyDescent="0.25">
      <c r="A521" s="2"/>
      <c r="B521" s="107">
        <v>40605</v>
      </c>
      <c r="C521" s="239"/>
      <c r="D521" s="239" t="s">
        <v>39</v>
      </c>
      <c r="E521" s="239" t="s">
        <v>489</v>
      </c>
      <c r="F521" s="240" t="s">
        <v>493</v>
      </c>
      <c r="G521" s="114">
        <v>564</v>
      </c>
      <c r="H521" s="114">
        <v>328</v>
      </c>
      <c r="I521" s="114">
        <v>0</v>
      </c>
      <c r="J521" s="114">
        <v>564</v>
      </c>
      <c r="K521" s="114">
        <v>550</v>
      </c>
      <c r="L521" s="241">
        <f t="shared" si="105"/>
        <v>-2.4822695035460973E-2</v>
      </c>
      <c r="M521" s="114">
        <f t="shared" si="64"/>
        <v>319.8581560283688</v>
      </c>
      <c r="N521" s="242">
        <v>0</v>
      </c>
      <c r="O521" s="100"/>
      <c r="P521" s="100"/>
      <c r="Q521" s="100">
        <f t="shared" si="65"/>
        <v>0</v>
      </c>
      <c r="R521" s="243" t="e">
        <f t="shared" si="76"/>
        <v>#DIV/0!</v>
      </c>
      <c r="S521" s="243"/>
      <c r="T521" s="243"/>
      <c r="U521" s="243"/>
      <c r="V521" s="243"/>
      <c r="W521" s="243"/>
      <c r="X521" s="248"/>
      <c r="Y521" s="111"/>
      <c r="Z521" s="112"/>
      <c r="AA521" s="105"/>
      <c r="AB521" s="105"/>
      <c r="AC521" s="105"/>
      <c r="AD521" s="113"/>
      <c r="AE521" s="113"/>
      <c r="AF521" s="113"/>
      <c r="AG521" s="105"/>
      <c r="AH521" s="105"/>
      <c r="AI521" s="105"/>
      <c r="AJ521" s="105"/>
      <c r="AK521" s="105"/>
      <c r="AL521" s="105"/>
      <c r="AM521" s="105"/>
      <c r="AN521" s="71"/>
      <c r="AO521" s="71"/>
      <c r="AP521" s="71"/>
      <c r="AQ521" s="71"/>
    </row>
    <row r="522" spans="1:43" ht="12.75" customHeight="1" outlineLevel="2" x14ac:dyDescent="0.25">
      <c r="A522" s="2"/>
      <c r="B522" s="107">
        <v>40604</v>
      </c>
      <c r="C522" s="239"/>
      <c r="D522" s="239" t="s">
        <v>39</v>
      </c>
      <c r="E522" s="239" t="s">
        <v>489</v>
      </c>
      <c r="F522" s="240" t="s">
        <v>492</v>
      </c>
      <c r="G522" s="114">
        <v>532</v>
      </c>
      <c r="H522" s="114">
        <v>209</v>
      </c>
      <c r="I522" s="114">
        <v>0</v>
      </c>
      <c r="J522" s="114">
        <v>532</v>
      </c>
      <c r="K522" s="114">
        <v>502</v>
      </c>
      <c r="L522" s="241">
        <f t="shared" si="105"/>
        <v>-5.6390977443608992E-2</v>
      </c>
      <c r="M522" s="114">
        <f t="shared" si="64"/>
        <v>197.21428571428572</v>
      </c>
      <c r="N522" s="242">
        <v>0</v>
      </c>
      <c r="O522" s="100"/>
      <c r="P522" s="100"/>
      <c r="Q522" s="100">
        <f t="shared" si="65"/>
        <v>0</v>
      </c>
      <c r="R522" s="243" t="e">
        <f t="shared" si="76"/>
        <v>#DIV/0!</v>
      </c>
      <c r="S522" s="243"/>
      <c r="T522" s="243"/>
      <c r="U522" s="243"/>
      <c r="V522" s="243"/>
      <c r="W522" s="243"/>
      <c r="X522" s="248"/>
      <c r="Y522" s="111"/>
      <c r="Z522" s="112"/>
      <c r="AA522" s="105"/>
      <c r="AB522" s="105"/>
      <c r="AC522" s="105"/>
      <c r="AD522" s="113"/>
      <c r="AE522" s="113"/>
      <c r="AF522" s="113"/>
      <c r="AG522" s="105"/>
      <c r="AH522" s="105"/>
      <c r="AI522" s="105"/>
      <c r="AJ522" s="105"/>
      <c r="AK522" s="105"/>
      <c r="AL522" s="105"/>
      <c r="AM522" s="105"/>
      <c r="AN522" s="71"/>
      <c r="AO522" s="71"/>
      <c r="AP522" s="71"/>
      <c r="AQ522" s="71"/>
    </row>
    <row r="523" spans="1:43" ht="12.75" customHeight="1" outlineLevel="2" x14ac:dyDescent="0.25">
      <c r="A523" s="2"/>
      <c r="B523" s="107">
        <v>40603</v>
      </c>
      <c r="C523" s="239"/>
      <c r="D523" s="239" t="s">
        <v>39</v>
      </c>
      <c r="E523" s="239" t="s">
        <v>489</v>
      </c>
      <c r="F523" s="240" t="s">
        <v>491</v>
      </c>
      <c r="G523" s="114">
        <v>2108</v>
      </c>
      <c r="H523" s="114">
        <v>416</v>
      </c>
      <c r="I523" s="114">
        <v>0</v>
      </c>
      <c r="J523" s="114">
        <v>2108</v>
      </c>
      <c r="K523" s="114">
        <v>2041</v>
      </c>
      <c r="L523" s="241">
        <f t="shared" si="105"/>
        <v>-3.1783681214421211E-2</v>
      </c>
      <c r="M523" s="114">
        <f t="shared" si="64"/>
        <v>402.77798861480079</v>
      </c>
      <c r="N523" s="242">
        <v>0</v>
      </c>
      <c r="O523" s="100"/>
      <c r="P523" s="100"/>
      <c r="Q523" s="100">
        <f t="shared" si="65"/>
        <v>0</v>
      </c>
      <c r="R523" s="243" t="e">
        <f t="shared" si="76"/>
        <v>#DIV/0!</v>
      </c>
      <c r="S523" s="243"/>
      <c r="T523" s="243"/>
      <c r="U523" s="243"/>
      <c r="V523" s="243"/>
      <c r="W523" s="243"/>
      <c r="X523" s="248"/>
      <c r="Y523" s="111"/>
      <c r="Z523" s="112"/>
      <c r="AA523" s="105"/>
      <c r="AB523" s="105"/>
      <c r="AC523" s="105"/>
      <c r="AD523" s="113"/>
      <c r="AE523" s="113"/>
      <c r="AF523" s="113"/>
      <c r="AG523" s="105"/>
      <c r="AH523" s="105"/>
      <c r="AI523" s="105"/>
      <c r="AJ523" s="105"/>
      <c r="AK523" s="105"/>
      <c r="AL523" s="105"/>
      <c r="AM523" s="105"/>
      <c r="AN523" s="71"/>
      <c r="AO523" s="71"/>
      <c r="AP523" s="71"/>
      <c r="AQ523" s="71"/>
    </row>
    <row r="524" spans="1:43" ht="12.75" customHeight="1" outlineLevel="2" x14ac:dyDescent="0.25">
      <c r="A524" s="2"/>
      <c r="B524" s="107">
        <v>40602</v>
      </c>
      <c r="C524" s="239"/>
      <c r="D524" s="239" t="s">
        <v>39</v>
      </c>
      <c r="E524" s="239" t="s">
        <v>489</v>
      </c>
      <c r="F524" s="240" t="s">
        <v>490</v>
      </c>
      <c r="G524" s="114">
        <v>380</v>
      </c>
      <c r="H524" s="114">
        <v>202</v>
      </c>
      <c r="I524" s="114">
        <v>0</v>
      </c>
      <c r="J524" s="114">
        <v>380</v>
      </c>
      <c r="K524" s="114">
        <v>347</v>
      </c>
      <c r="L524" s="241">
        <f t="shared" si="105"/>
        <v>-8.6842105263157943E-2</v>
      </c>
      <c r="M524" s="114">
        <f t="shared" si="64"/>
        <v>184.45789473684209</v>
      </c>
      <c r="N524" s="242">
        <v>0</v>
      </c>
      <c r="O524" s="100"/>
      <c r="P524" s="100"/>
      <c r="Q524" s="100">
        <f t="shared" si="65"/>
        <v>0</v>
      </c>
      <c r="R524" s="243" t="e">
        <f t="shared" si="76"/>
        <v>#DIV/0!</v>
      </c>
      <c r="S524" s="243"/>
      <c r="T524" s="243"/>
      <c r="U524" s="243"/>
      <c r="V524" s="243"/>
      <c r="W524" s="243"/>
      <c r="X524" s="248"/>
      <c r="Y524" s="111"/>
      <c r="Z524" s="112"/>
      <c r="AA524" s="105"/>
      <c r="AB524" s="105"/>
      <c r="AC524" s="105"/>
      <c r="AD524" s="113"/>
      <c r="AE524" s="113"/>
      <c r="AF524" s="113"/>
      <c r="AG524" s="105"/>
      <c r="AH524" s="105"/>
      <c r="AI524" s="105"/>
      <c r="AJ524" s="105"/>
      <c r="AK524" s="105"/>
      <c r="AL524" s="105"/>
      <c r="AM524" s="105"/>
      <c r="AN524" s="71"/>
      <c r="AO524" s="71"/>
      <c r="AP524" s="71"/>
      <c r="AQ524" s="71"/>
    </row>
    <row r="525" spans="1:43" ht="12.75" customHeight="1" outlineLevel="2" x14ac:dyDescent="0.25">
      <c r="A525" s="2"/>
      <c r="B525" s="107">
        <v>40601</v>
      </c>
      <c r="C525" s="239"/>
      <c r="D525" s="239" t="s">
        <v>39</v>
      </c>
      <c r="E525" s="239" t="s">
        <v>489</v>
      </c>
      <c r="F525" s="240" t="s">
        <v>78</v>
      </c>
      <c r="G525" s="114">
        <v>460</v>
      </c>
      <c r="H525" s="114">
        <v>0</v>
      </c>
      <c r="I525" s="114">
        <v>2459</v>
      </c>
      <c r="J525" s="114">
        <v>460</v>
      </c>
      <c r="K525" s="114">
        <v>424</v>
      </c>
      <c r="L525" s="241">
        <f t="shared" si="105"/>
        <v>-7.8260869565217384E-2</v>
      </c>
      <c r="M525" s="114">
        <f t="shared" si="64"/>
        <v>0</v>
      </c>
      <c r="N525" s="242">
        <v>2433</v>
      </c>
      <c r="O525" s="100"/>
      <c r="P525" s="100"/>
      <c r="Q525" s="100">
        <f t="shared" si="65"/>
        <v>0</v>
      </c>
      <c r="R525" s="243" t="e">
        <f t="shared" si="76"/>
        <v>#DIV/0!</v>
      </c>
      <c r="S525" s="243"/>
      <c r="T525" s="243"/>
      <c r="U525" s="243"/>
      <c r="V525" s="243"/>
      <c r="W525" s="243"/>
      <c r="X525" s="248"/>
      <c r="Y525" s="111"/>
      <c r="Z525" s="112"/>
      <c r="AA525" s="105"/>
      <c r="AB525" s="105"/>
      <c r="AC525" s="105"/>
      <c r="AD525" s="113"/>
      <c r="AE525" s="113"/>
      <c r="AF525" s="113"/>
      <c r="AG525" s="105"/>
      <c r="AH525" s="105"/>
      <c r="AI525" s="105"/>
      <c r="AJ525" s="105"/>
      <c r="AK525" s="105"/>
      <c r="AL525" s="105"/>
      <c r="AM525" s="105"/>
      <c r="AN525" s="71"/>
      <c r="AO525" s="71"/>
      <c r="AP525" s="71"/>
      <c r="AQ525" s="71"/>
    </row>
    <row r="526" spans="1:43" ht="12.75" customHeight="1" outlineLevel="2" x14ac:dyDescent="0.25">
      <c r="A526" s="2"/>
      <c r="B526" s="107" t="s">
        <v>2075</v>
      </c>
      <c r="C526" s="239"/>
      <c r="D526" s="239" t="s">
        <v>39</v>
      </c>
      <c r="E526" s="239" t="s">
        <v>489</v>
      </c>
      <c r="F526" s="240" t="s">
        <v>2076</v>
      </c>
      <c r="G526" s="114"/>
      <c r="H526" s="114"/>
      <c r="I526" s="114"/>
      <c r="J526" s="114"/>
      <c r="K526" s="114"/>
      <c r="L526" s="241"/>
      <c r="M526" s="114">
        <f t="shared" ref="M526:M780" si="106">IF(N526=0,(IF(H526&gt;1,(H526*(1+L526)),(I526*(1-L526)))),0)</f>
        <v>0</v>
      </c>
      <c r="N526" s="242"/>
      <c r="O526" s="100"/>
      <c r="P526" s="100"/>
      <c r="Q526" s="100">
        <f t="shared" ref="Q526:Q780" si="107">+O526-P526</f>
        <v>0</v>
      </c>
      <c r="R526" s="243" t="e">
        <f t="shared" si="76"/>
        <v>#DIV/0!</v>
      </c>
      <c r="S526" s="243"/>
      <c r="T526" s="243"/>
      <c r="U526" s="243"/>
      <c r="V526" s="243"/>
      <c r="W526" s="243"/>
      <c r="X526" s="248"/>
      <c r="Y526" s="111"/>
      <c r="Z526" s="112"/>
      <c r="AA526" s="105"/>
      <c r="AB526" s="105"/>
      <c r="AC526" s="105"/>
      <c r="AD526" s="113"/>
      <c r="AE526" s="113"/>
      <c r="AF526" s="113"/>
      <c r="AG526" s="105"/>
      <c r="AH526" s="105"/>
      <c r="AI526" s="105"/>
      <c r="AJ526" s="105"/>
      <c r="AK526" s="105"/>
      <c r="AL526" s="105"/>
      <c r="AM526" s="105"/>
      <c r="AN526" s="71"/>
      <c r="AO526" s="71"/>
      <c r="AP526" s="71"/>
      <c r="AQ526" s="71"/>
    </row>
    <row r="527" spans="1:43" ht="12.75" customHeight="1" outlineLevel="1" x14ac:dyDescent="0.25">
      <c r="A527" s="229"/>
      <c r="B527" s="244">
        <v>40700</v>
      </c>
      <c r="C527" s="245"/>
      <c r="D527" s="245" t="s">
        <v>39</v>
      </c>
      <c r="E527" s="245" t="s">
        <v>497</v>
      </c>
      <c r="F527" s="246"/>
      <c r="G527" s="114"/>
      <c r="H527" s="114"/>
      <c r="I527" s="114"/>
      <c r="J527" s="114"/>
      <c r="K527" s="114"/>
      <c r="L527" s="241"/>
      <c r="M527" s="114">
        <f t="shared" si="106"/>
        <v>0</v>
      </c>
      <c r="N527" s="242"/>
      <c r="O527" s="110">
        <f t="shared" ref="O527:P527" si="108">SUM(O528:O534)</f>
        <v>0</v>
      </c>
      <c r="P527" s="110">
        <f t="shared" si="108"/>
        <v>0</v>
      </c>
      <c r="Q527" s="100">
        <f t="shared" si="107"/>
        <v>0</v>
      </c>
      <c r="R527" s="243" t="e">
        <f t="shared" si="76"/>
        <v>#DIV/0!</v>
      </c>
      <c r="S527" s="250"/>
      <c r="T527" s="250"/>
      <c r="U527" s="250"/>
      <c r="V527" s="250"/>
      <c r="W527" s="250"/>
      <c r="X527" s="247"/>
      <c r="Y527" s="111"/>
      <c r="Z527" s="112"/>
      <c r="AA527" s="105"/>
      <c r="AB527" s="105"/>
      <c r="AC527" s="105"/>
      <c r="AD527" s="113"/>
      <c r="AE527" s="113"/>
      <c r="AF527" s="113"/>
      <c r="AG527" s="105"/>
      <c r="AH527" s="105"/>
      <c r="AI527" s="105"/>
      <c r="AJ527" s="105"/>
      <c r="AK527" s="105"/>
      <c r="AL527" s="105"/>
      <c r="AM527" s="105"/>
      <c r="AN527" s="45"/>
      <c r="AO527" s="45"/>
      <c r="AP527" s="45"/>
      <c r="AQ527" s="45"/>
    </row>
    <row r="528" spans="1:43" ht="12.75" customHeight="1" outlineLevel="2" x14ac:dyDescent="0.25">
      <c r="A528" s="2"/>
      <c r="B528" s="107">
        <v>40706</v>
      </c>
      <c r="C528" s="239"/>
      <c r="D528" s="239" t="s">
        <v>39</v>
      </c>
      <c r="E528" s="239" t="s">
        <v>497</v>
      </c>
      <c r="F528" s="240" t="s">
        <v>502</v>
      </c>
      <c r="G528" s="114">
        <v>55</v>
      </c>
      <c r="H528" s="114">
        <v>0</v>
      </c>
      <c r="I528" s="114">
        <v>6312</v>
      </c>
      <c r="J528" s="114">
        <v>643</v>
      </c>
      <c r="K528" s="114">
        <v>621</v>
      </c>
      <c r="L528" s="241">
        <f t="shared" ref="L528:L529" si="109">((K528/J528)^(1/($K$12-$J$12))-1)</f>
        <v>-3.4214618973561484E-2</v>
      </c>
      <c r="M528" s="114">
        <f t="shared" si="106"/>
        <v>0</v>
      </c>
      <c r="N528" s="242">
        <v>5724</v>
      </c>
      <c r="O528" s="100"/>
      <c r="P528" s="100"/>
      <c r="Q528" s="100">
        <f t="shared" si="107"/>
        <v>0</v>
      </c>
      <c r="R528" s="243" t="e">
        <f t="shared" si="76"/>
        <v>#DIV/0!</v>
      </c>
      <c r="S528" s="243"/>
      <c r="T528" s="243"/>
      <c r="U528" s="243"/>
      <c r="V528" s="243"/>
      <c r="W528" s="243"/>
      <c r="X528" s="248"/>
      <c r="Y528" s="111"/>
      <c r="Z528" s="112"/>
      <c r="AA528" s="105"/>
      <c r="AB528" s="105"/>
      <c r="AC528" s="105"/>
      <c r="AD528" s="113"/>
      <c r="AE528" s="113"/>
      <c r="AF528" s="113"/>
      <c r="AG528" s="105"/>
      <c r="AH528" s="105"/>
      <c r="AI528" s="105"/>
      <c r="AJ528" s="105"/>
      <c r="AK528" s="105"/>
      <c r="AL528" s="105"/>
      <c r="AM528" s="105"/>
      <c r="AN528" s="71"/>
      <c r="AO528" s="71"/>
      <c r="AP528" s="71"/>
      <c r="AQ528" s="71"/>
    </row>
    <row r="529" spans="1:43" ht="12.75" customHeight="1" outlineLevel="2" x14ac:dyDescent="0.25">
      <c r="A529" s="2"/>
      <c r="B529" s="107">
        <v>40705</v>
      </c>
      <c r="C529" s="239"/>
      <c r="D529" s="239" t="s">
        <v>39</v>
      </c>
      <c r="E529" s="239" t="s">
        <v>497</v>
      </c>
      <c r="F529" s="240" t="s">
        <v>501</v>
      </c>
      <c r="G529" s="114">
        <v>966</v>
      </c>
      <c r="H529" s="114">
        <v>814</v>
      </c>
      <c r="I529" s="114">
        <v>0</v>
      </c>
      <c r="J529" s="114">
        <v>966</v>
      </c>
      <c r="K529" s="114">
        <v>951</v>
      </c>
      <c r="L529" s="241">
        <f t="shared" si="109"/>
        <v>-1.552795031055898E-2</v>
      </c>
      <c r="M529" s="114">
        <f t="shared" si="106"/>
        <v>801.36024844720498</v>
      </c>
      <c r="N529" s="242">
        <v>0</v>
      </c>
      <c r="O529" s="100"/>
      <c r="P529" s="100"/>
      <c r="Q529" s="100">
        <f t="shared" si="107"/>
        <v>0</v>
      </c>
      <c r="R529" s="243" t="e">
        <f t="shared" si="76"/>
        <v>#DIV/0!</v>
      </c>
      <c r="S529" s="243"/>
      <c r="T529" s="243"/>
      <c r="U529" s="243"/>
      <c r="V529" s="243"/>
      <c r="W529" s="243"/>
      <c r="X529" s="248"/>
      <c r="Y529" s="111"/>
      <c r="Z529" s="112"/>
      <c r="AA529" s="105"/>
      <c r="AB529" s="105"/>
      <c r="AC529" s="105"/>
      <c r="AD529" s="113"/>
      <c r="AE529" s="113"/>
      <c r="AF529" s="113"/>
      <c r="AG529" s="105"/>
      <c r="AH529" s="105"/>
      <c r="AI529" s="105"/>
      <c r="AJ529" s="105"/>
      <c r="AK529" s="105"/>
      <c r="AL529" s="105"/>
      <c r="AM529" s="105"/>
      <c r="AN529" s="71"/>
      <c r="AO529" s="71"/>
      <c r="AP529" s="71"/>
      <c r="AQ529" s="71"/>
    </row>
    <row r="530" spans="1:43" ht="12.75" customHeight="1" outlineLevel="2" x14ac:dyDescent="0.25">
      <c r="A530" s="2"/>
      <c r="B530" s="107">
        <v>40704</v>
      </c>
      <c r="C530" s="239"/>
      <c r="D530" s="239" t="s">
        <v>39</v>
      </c>
      <c r="E530" s="239" t="s">
        <v>497</v>
      </c>
      <c r="F530" s="240" t="s">
        <v>497</v>
      </c>
      <c r="G530" s="114">
        <v>0</v>
      </c>
      <c r="H530" s="114">
        <v>0</v>
      </c>
      <c r="I530" s="114">
        <v>4828</v>
      </c>
      <c r="J530" s="114">
        <v>0</v>
      </c>
      <c r="K530" s="114">
        <v>0</v>
      </c>
      <c r="L530" s="241"/>
      <c r="M530" s="114">
        <f t="shared" si="106"/>
        <v>0</v>
      </c>
      <c r="N530" s="242">
        <v>4912</v>
      </c>
      <c r="O530" s="100"/>
      <c r="P530" s="100"/>
      <c r="Q530" s="100">
        <f t="shared" si="107"/>
        <v>0</v>
      </c>
      <c r="R530" s="243" t="e">
        <f t="shared" si="76"/>
        <v>#DIV/0!</v>
      </c>
      <c r="S530" s="243"/>
      <c r="T530" s="243"/>
      <c r="U530" s="243"/>
      <c r="V530" s="243"/>
      <c r="W530" s="243"/>
      <c r="X530" s="248"/>
      <c r="Y530" s="111"/>
      <c r="Z530" s="112"/>
      <c r="AA530" s="105"/>
      <c r="AB530" s="105"/>
      <c r="AC530" s="105"/>
      <c r="AD530" s="113"/>
      <c r="AE530" s="113"/>
      <c r="AF530" s="113"/>
      <c r="AG530" s="105"/>
      <c r="AH530" s="105"/>
      <c r="AI530" s="105"/>
      <c r="AJ530" s="105"/>
      <c r="AK530" s="105"/>
      <c r="AL530" s="105"/>
      <c r="AM530" s="105"/>
      <c r="AN530" s="71"/>
      <c r="AO530" s="71"/>
      <c r="AP530" s="71"/>
      <c r="AQ530" s="71"/>
    </row>
    <row r="531" spans="1:43" ht="12.75" customHeight="1" outlineLevel="2" x14ac:dyDescent="0.25">
      <c r="A531" s="2"/>
      <c r="B531" s="107">
        <v>40703</v>
      </c>
      <c r="C531" s="239"/>
      <c r="D531" s="239" t="s">
        <v>39</v>
      </c>
      <c r="E531" s="239" t="s">
        <v>497</v>
      </c>
      <c r="F531" s="240" t="s">
        <v>500</v>
      </c>
      <c r="G531" s="114">
        <v>153</v>
      </c>
      <c r="H531" s="114">
        <v>0</v>
      </c>
      <c r="I531" s="114">
        <v>6552</v>
      </c>
      <c r="J531" s="114">
        <v>1899</v>
      </c>
      <c r="K531" s="114">
        <v>1917</v>
      </c>
      <c r="L531" s="241">
        <f t="shared" ref="L531:L533" si="110">((K531/J531)^(1/($K$12-$J$12))-1)</f>
        <v>9.4786729857820884E-3</v>
      </c>
      <c r="M531" s="114">
        <f t="shared" si="106"/>
        <v>0</v>
      </c>
      <c r="N531" s="242">
        <v>4828</v>
      </c>
      <c r="O531" s="100"/>
      <c r="P531" s="100"/>
      <c r="Q531" s="100">
        <f t="shared" si="107"/>
        <v>0</v>
      </c>
      <c r="R531" s="243" t="e">
        <f t="shared" si="76"/>
        <v>#DIV/0!</v>
      </c>
      <c r="S531" s="243"/>
      <c r="T531" s="243"/>
      <c r="U531" s="243"/>
      <c r="V531" s="243"/>
      <c r="W531" s="243"/>
      <c r="X531" s="248"/>
      <c r="Y531" s="111"/>
      <c r="Z531" s="112"/>
      <c r="AA531" s="105"/>
      <c r="AB531" s="105"/>
      <c r="AC531" s="105"/>
      <c r="AD531" s="113"/>
      <c r="AE531" s="113"/>
      <c r="AF531" s="113"/>
      <c r="AG531" s="105"/>
      <c r="AH531" s="105"/>
      <c r="AI531" s="105"/>
      <c r="AJ531" s="105"/>
      <c r="AK531" s="105"/>
      <c r="AL531" s="105"/>
      <c r="AM531" s="105"/>
      <c r="AN531" s="71"/>
      <c r="AO531" s="71"/>
      <c r="AP531" s="71"/>
      <c r="AQ531" s="71"/>
    </row>
    <row r="532" spans="1:43" ht="12.75" customHeight="1" outlineLevel="2" x14ac:dyDescent="0.25">
      <c r="A532" s="2"/>
      <c r="B532" s="107">
        <v>40702</v>
      </c>
      <c r="C532" s="239"/>
      <c r="D532" s="239" t="s">
        <v>39</v>
      </c>
      <c r="E532" s="239" t="s">
        <v>497</v>
      </c>
      <c r="F532" s="240" t="s">
        <v>499</v>
      </c>
      <c r="G532" s="114">
        <v>762</v>
      </c>
      <c r="H532" s="114">
        <v>0</v>
      </c>
      <c r="I532" s="114">
        <v>7374</v>
      </c>
      <c r="J532" s="114">
        <v>2792</v>
      </c>
      <c r="K532" s="114">
        <v>2701</v>
      </c>
      <c r="L532" s="241">
        <f t="shared" si="110"/>
        <v>-3.2593123209169073E-2</v>
      </c>
      <c r="M532" s="114">
        <f t="shared" si="106"/>
        <v>0</v>
      </c>
      <c r="N532" s="242">
        <v>5345</v>
      </c>
      <c r="O532" s="100"/>
      <c r="P532" s="100"/>
      <c r="Q532" s="100">
        <f t="shared" si="107"/>
        <v>0</v>
      </c>
      <c r="R532" s="243" t="e">
        <f t="shared" si="76"/>
        <v>#DIV/0!</v>
      </c>
      <c r="S532" s="243"/>
      <c r="T532" s="243"/>
      <c r="U532" s="243"/>
      <c r="V532" s="243"/>
      <c r="W532" s="243"/>
      <c r="X532" s="248"/>
      <c r="Y532" s="111"/>
      <c r="Z532" s="112"/>
      <c r="AA532" s="105"/>
      <c r="AB532" s="105"/>
      <c r="AC532" s="105"/>
      <c r="AD532" s="113"/>
      <c r="AE532" s="113"/>
      <c r="AF532" s="113"/>
      <c r="AG532" s="105"/>
      <c r="AH532" s="105"/>
      <c r="AI532" s="105"/>
      <c r="AJ532" s="105"/>
      <c r="AK532" s="105"/>
      <c r="AL532" s="105"/>
      <c r="AM532" s="105"/>
      <c r="AN532" s="71"/>
      <c r="AO532" s="71"/>
      <c r="AP532" s="71"/>
      <c r="AQ532" s="71"/>
    </row>
    <row r="533" spans="1:43" ht="12.75" customHeight="1" outlineLevel="2" x14ac:dyDescent="0.25">
      <c r="A533" s="2"/>
      <c r="B533" s="107">
        <v>40701</v>
      </c>
      <c r="C533" s="239"/>
      <c r="D533" s="239" t="s">
        <v>39</v>
      </c>
      <c r="E533" s="239" t="s">
        <v>497</v>
      </c>
      <c r="F533" s="240" t="s">
        <v>498</v>
      </c>
      <c r="G533" s="114">
        <v>187</v>
      </c>
      <c r="H533" s="114">
        <v>0</v>
      </c>
      <c r="I533" s="114">
        <v>23147</v>
      </c>
      <c r="J533" s="114">
        <v>187</v>
      </c>
      <c r="K533" s="114">
        <v>160</v>
      </c>
      <c r="L533" s="241">
        <f t="shared" si="110"/>
        <v>-0.14438502673796794</v>
      </c>
      <c r="M533" s="114">
        <f t="shared" si="106"/>
        <v>0</v>
      </c>
      <c r="N533" s="242">
        <v>23232</v>
      </c>
      <c r="O533" s="100"/>
      <c r="P533" s="100"/>
      <c r="Q533" s="100">
        <f t="shared" si="107"/>
        <v>0</v>
      </c>
      <c r="R533" s="243" t="e">
        <f t="shared" si="76"/>
        <v>#DIV/0!</v>
      </c>
      <c r="S533" s="243"/>
      <c r="T533" s="243"/>
      <c r="U533" s="243"/>
      <c r="V533" s="243"/>
      <c r="W533" s="243"/>
      <c r="X533" s="248"/>
      <c r="Y533" s="111"/>
      <c r="Z533" s="112"/>
      <c r="AA533" s="105"/>
      <c r="AB533" s="105"/>
      <c r="AC533" s="105"/>
      <c r="AD533" s="113"/>
      <c r="AE533" s="113"/>
      <c r="AF533" s="113"/>
      <c r="AG533" s="105"/>
      <c r="AH533" s="105"/>
      <c r="AI533" s="105"/>
      <c r="AJ533" s="105"/>
      <c r="AK533" s="105"/>
      <c r="AL533" s="105"/>
      <c r="AM533" s="105"/>
      <c r="AN533" s="71"/>
      <c r="AO533" s="71"/>
      <c r="AP533" s="71"/>
      <c r="AQ533" s="71"/>
    </row>
    <row r="534" spans="1:43" ht="12.75" customHeight="1" outlineLevel="2" x14ac:dyDescent="0.25">
      <c r="A534" s="2"/>
      <c r="B534" s="107" t="s">
        <v>2077</v>
      </c>
      <c r="C534" s="239"/>
      <c r="D534" s="239" t="s">
        <v>39</v>
      </c>
      <c r="E534" s="239" t="s">
        <v>497</v>
      </c>
      <c r="F534" s="240" t="s">
        <v>2078</v>
      </c>
      <c r="G534" s="114"/>
      <c r="H534" s="114"/>
      <c r="I534" s="114"/>
      <c r="J534" s="114"/>
      <c r="K534" s="114"/>
      <c r="L534" s="241"/>
      <c r="M534" s="114">
        <f t="shared" si="106"/>
        <v>0</v>
      </c>
      <c r="N534" s="242"/>
      <c r="O534" s="100"/>
      <c r="P534" s="100"/>
      <c r="Q534" s="100">
        <f t="shared" si="107"/>
        <v>0</v>
      </c>
      <c r="R534" s="243" t="e">
        <f t="shared" si="76"/>
        <v>#DIV/0!</v>
      </c>
      <c r="S534" s="243"/>
      <c r="T534" s="243"/>
      <c r="U534" s="243"/>
      <c r="V534" s="243"/>
      <c r="W534" s="243"/>
      <c r="X534" s="248"/>
      <c r="Y534" s="111"/>
      <c r="Z534" s="112"/>
      <c r="AA534" s="105"/>
      <c r="AB534" s="105"/>
      <c r="AC534" s="105"/>
      <c r="AD534" s="113"/>
      <c r="AE534" s="113"/>
      <c r="AF534" s="113"/>
      <c r="AG534" s="105"/>
      <c r="AH534" s="105"/>
      <c r="AI534" s="105"/>
      <c r="AJ534" s="105"/>
      <c r="AK534" s="105"/>
      <c r="AL534" s="105"/>
      <c r="AM534" s="105"/>
      <c r="AN534" s="71"/>
      <c r="AO534" s="71"/>
      <c r="AP534" s="71"/>
      <c r="AQ534" s="71"/>
    </row>
    <row r="535" spans="1:43" ht="12.75" customHeight="1" outlineLevel="1" x14ac:dyDescent="0.25">
      <c r="A535" s="229"/>
      <c r="B535" s="244">
        <v>40800</v>
      </c>
      <c r="C535" s="245"/>
      <c r="D535" s="245" t="s">
        <v>39</v>
      </c>
      <c r="E535" s="245" t="s">
        <v>503</v>
      </c>
      <c r="F535" s="246"/>
      <c r="G535" s="114"/>
      <c r="H535" s="114"/>
      <c r="I535" s="114"/>
      <c r="J535" s="114"/>
      <c r="K535" s="114"/>
      <c r="L535" s="241"/>
      <c r="M535" s="114">
        <f t="shared" si="106"/>
        <v>0</v>
      </c>
      <c r="N535" s="242"/>
      <c r="O535" s="110">
        <f t="shared" ref="O535:P535" si="111">SUM(O536:O547)</f>
        <v>0</v>
      </c>
      <c r="P535" s="110">
        <f t="shared" si="111"/>
        <v>0</v>
      </c>
      <c r="Q535" s="100">
        <f t="shared" si="107"/>
        <v>0</v>
      </c>
      <c r="R535" s="243" t="e">
        <f t="shared" si="76"/>
        <v>#DIV/0!</v>
      </c>
      <c r="S535" s="250"/>
      <c r="T535" s="250"/>
      <c r="U535" s="250"/>
      <c r="V535" s="250"/>
      <c r="W535" s="250"/>
      <c r="X535" s="247"/>
      <c r="Y535" s="111"/>
      <c r="Z535" s="112"/>
      <c r="AA535" s="105"/>
      <c r="AB535" s="105"/>
      <c r="AC535" s="105"/>
      <c r="AD535" s="113"/>
      <c r="AE535" s="113"/>
      <c r="AF535" s="113"/>
      <c r="AG535" s="105"/>
      <c r="AH535" s="105"/>
      <c r="AI535" s="105"/>
      <c r="AJ535" s="105"/>
      <c r="AK535" s="105"/>
      <c r="AL535" s="105"/>
      <c r="AM535" s="105"/>
      <c r="AN535" s="45"/>
      <c r="AO535" s="45"/>
      <c r="AP535" s="45"/>
      <c r="AQ535" s="45"/>
    </row>
    <row r="536" spans="1:43" ht="12.75" customHeight="1" outlineLevel="2" x14ac:dyDescent="0.25">
      <c r="A536" s="2"/>
      <c r="B536" s="107">
        <v>40811</v>
      </c>
      <c r="C536" s="239"/>
      <c r="D536" s="239" t="s">
        <v>39</v>
      </c>
      <c r="E536" s="239" t="s">
        <v>503</v>
      </c>
      <c r="F536" s="240" t="s">
        <v>514</v>
      </c>
      <c r="G536" s="114">
        <v>518</v>
      </c>
      <c r="H536" s="114">
        <v>215</v>
      </c>
      <c r="I536" s="114">
        <v>0</v>
      </c>
      <c r="J536" s="114">
        <v>518</v>
      </c>
      <c r="K536" s="114">
        <v>485</v>
      </c>
      <c r="L536" s="241">
        <f t="shared" ref="L536:L546" si="112">((K536/J536)^(1/($K$12-$J$12))-1)</f>
        <v>-6.370656370656369E-2</v>
      </c>
      <c r="M536" s="114">
        <f t="shared" si="106"/>
        <v>201.3030888030888</v>
      </c>
      <c r="N536" s="242">
        <v>0</v>
      </c>
      <c r="O536" s="100"/>
      <c r="P536" s="100"/>
      <c r="Q536" s="100">
        <f t="shared" si="107"/>
        <v>0</v>
      </c>
      <c r="R536" s="243" t="e">
        <f t="shared" si="76"/>
        <v>#DIV/0!</v>
      </c>
      <c r="S536" s="243"/>
      <c r="T536" s="243"/>
      <c r="U536" s="243"/>
      <c r="V536" s="243"/>
      <c r="W536" s="243"/>
      <c r="X536" s="248"/>
      <c r="Y536" s="111"/>
      <c r="Z536" s="112"/>
      <c r="AA536" s="105"/>
      <c r="AB536" s="105"/>
      <c r="AC536" s="105"/>
      <c r="AD536" s="113"/>
      <c r="AE536" s="113"/>
      <c r="AF536" s="113"/>
      <c r="AG536" s="105"/>
      <c r="AH536" s="105"/>
      <c r="AI536" s="105"/>
      <c r="AJ536" s="105"/>
      <c r="AK536" s="105"/>
      <c r="AL536" s="105"/>
      <c r="AM536" s="105"/>
      <c r="AN536" s="71"/>
      <c r="AO536" s="71"/>
      <c r="AP536" s="71"/>
      <c r="AQ536" s="71"/>
    </row>
    <row r="537" spans="1:43" ht="12.75" customHeight="1" outlineLevel="2" x14ac:dyDescent="0.25">
      <c r="A537" s="2"/>
      <c r="B537" s="107">
        <v>40810</v>
      </c>
      <c r="C537" s="239"/>
      <c r="D537" s="239" t="s">
        <v>39</v>
      </c>
      <c r="E537" s="239" t="s">
        <v>503</v>
      </c>
      <c r="F537" s="240" t="s">
        <v>513</v>
      </c>
      <c r="G537" s="114">
        <v>628</v>
      </c>
      <c r="H537" s="114">
        <v>272</v>
      </c>
      <c r="I537" s="114">
        <v>0</v>
      </c>
      <c r="J537" s="114">
        <v>628</v>
      </c>
      <c r="K537" s="114">
        <v>602</v>
      </c>
      <c r="L537" s="241">
        <f t="shared" si="112"/>
        <v>-4.1401273885350309E-2</v>
      </c>
      <c r="M537" s="114">
        <f t="shared" si="106"/>
        <v>260.73885350318471</v>
      </c>
      <c r="N537" s="242">
        <v>0</v>
      </c>
      <c r="O537" s="100"/>
      <c r="P537" s="100"/>
      <c r="Q537" s="100">
        <f t="shared" si="107"/>
        <v>0</v>
      </c>
      <c r="R537" s="243" t="e">
        <f t="shared" si="76"/>
        <v>#DIV/0!</v>
      </c>
      <c r="S537" s="243"/>
      <c r="T537" s="243"/>
      <c r="U537" s="243"/>
      <c r="V537" s="243"/>
      <c r="W537" s="243"/>
      <c r="X537" s="248"/>
      <c r="Y537" s="111"/>
      <c r="Z537" s="112"/>
      <c r="AA537" s="105"/>
      <c r="AB537" s="105"/>
      <c r="AC537" s="105"/>
      <c r="AD537" s="113"/>
      <c r="AE537" s="113"/>
      <c r="AF537" s="113"/>
      <c r="AG537" s="105"/>
      <c r="AH537" s="105"/>
      <c r="AI537" s="105"/>
      <c r="AJ537" s="105"/>
      <c r="AK537" s="105"/>
      <c r="AL537" s="105"/>
      <c r="AM537" s="105"/>
      <c r="AN537" s="71"/>
      <c r="AO537" s="71"/>
      <c r="AP537" s="71"/>
      <c r="AQ537" s="71"/>
    </row>
    <row r="538" spans="1:43" ht="12.75" customHeight="1" outlineLevel="2" x14ac:dyDescent="0.25">
      <c r="A538" s="2"/>
      <c r="B538" s="107">
        <v>40809</v>
      </c>
      <c r="C538" s="239"/>
      <c r="D538" s="239" t="s">
        <v>39</v>
      </c>
      <c r="E538" s="239" t="s">
        <v>503</v>
      </c>
      <c r="F538" s="240" t="s">
        <v>512</v>
      </c>
      <c r="G538" s="114">
        <v>296</v>
      </c>
      <c r="H538" s="114">
        <v>220</v>
      </c>
      <c r="I538" s="114">
        <v>0</v>
      </c>
      <c r="J538" s="114">
        <v>296</v>
      </c>
      <c r="K538" s="114">
        <v>291</v>
      </c>
      <c r="L538" s="241">
        <f t="shared" si="112"/>
        <v>-1.6891891891891886E-2</v>
      </c>
      <c r="M538" s="114">
        <f t="shared" si="106"/>
        <v>216.28378378378378</v>
      </c>
      <c r="N538" s="242">
        <v>0</v>
      </c>
      <c r="O538" s="100"/>
      <c r="P538" s="100"/>
      <c r="Q538" s="100">
        <f t="shared" si="107"/>
        <v>0</v>
      </c>
      <c r="R538" s="243" t="e">
        <f t="shared" si="76"/>
        <v>#DIV/0!</v>
      </c>
      <c r="S538" s="243"/>
      <c r="T538" s="243"/>
      <c r="U538" s="243"/>
      <c r="V538" s="243"/>
      <c r="W538" s="243"/>
      <c r="X538" s="248"/>
      <c r="Y538" s="111"/>
      <c r="Z538" s="112"/>
      <c r="AA538" s="105"/>
      <c r="AB538" s="105"/>
      <c r="AC538" s="105"/>
      <c r="AD538" s="113"/>
      <c r="AE538" s="113"/>
      <c r="AF538" s="113"/>
      <c r="AG538" s="105"/>
      <c r="AH538" s="105"/>
      <c r="AI538" s="105"/>
      <c r="AJ538" s="105"/>
      <c r="AK538" s="105"/>
      <c r="AL538" s="105"/>
      <c r="AM538" s="105"/>
      <c r="AN538" s="71"/>
      <c r="AO538" s="71"/>
      <c r="AP538" s="71"/>
      <c r="AQ538" s="71"/>
    </row>
    <row r="539" spans="1:43" ht="12.75" customHeight="1" outlineLevel="2" x14ac:dyDescent="0.25">
      <c r="A539" s="2"/>
      <c r="B539" s="107">
        <v>40808</v>
      </c>
      <c r="C539" s="239"/>
      <c r="D539" s="239" t="s">
        <v>39</v>
      </c>
      <c r="E539" s="239" t="s">
        <v>503</v>
      </c>
      <c r="F539" s="240" t="s">
        <v>511</v>
      </c>
      <c r="G539" s="114">
        <v>295</v>
      </c>
      <c r="H539" s="114">
        <v>130</v>
      </c>
      <c r="I539" s="114">
        <v>0</v>
      </c>
      <c r="J539" s="114">
        <v>295</v>
      </c>
      <c r="K539" s="114">
        <v>273</v>
      </c>
      <c r="L539" s="241">
        <f t="shared" si="112"/>
        <v>-7.4576271186440724E-2</v>
      </c>
      <c r="M539" s="114">
        <f t="shared" si="106"/>
        <v>120.30508474576271</v>
      </c>
      <c r="N539" s="242">
        <v>0</v>
      </c>
      <c r="O539" s="100"/>
      <c r="P539" s="100"/>
      <c r="Q539" s="100">
        <f t="shared" si="107"/>
        <v>0</v>
      </c>
      <c r="R539" s="243" t="e">
        <f t="shared" si="76"/>
        <v>#DIV/0!</v>
      </c>
      <c r="S539" s="243"/>
      <c r="T539" s="243"/>
      <c r="U539" s="243"/>
      <c r="V539" s="243"/>
      <c r="W539" s="243"/>
      <c r="X539" s="248"/>
      <c r="Y539" s="111"/>
      <c r="Z539" s="112"/>
      <c r="AA539" s="105"/>
      <c r="AB539" s="105"/>
      <c r="AC539" s="105"/>
      <c r="AD539" s="113"/>
      <c r="AE539" s="113"/>
      <c r="AF539" s="113"/>
      <c r="AG539" s="105"/>
      <c r="AH539" s="105"/>
      <c r="AI539" s="105"/>
      <c r="AJ539" s="105"/>
      <c r="AK539" s="105"/>
      <c r="AL539" s="105"/>
      <c r="AM539" s="105"/>
      <c r="AN539" s="71"/>
      <c r="AO539" s="71"/>
      <c r="AP539" s="71"/>
      <c r="AQ539" s="71"/>
    </row>
    <row r="540" spans="1:43" ht="12.75" customHeight="1" outlineLevel="2" x14ac:dyDescent="0.25">
      <c r="A540" s="2"/>
      <c r="B540" s="107">
        <v>40807</v>
      </c>
      <c r="C540" s="239"/>
      <c r="D540" s="239" t="s">
        <v>39</v>
      </c>
      <c r="E540" s="239" t="s">
        <v>503</v>
      </c>
      <c r="F540" s="240" t="s">
        <v>510</v>
      </c>
      <c r="G540" s="114">
        <v>262</v>
      </c>
      <c r="H540" s="114">
        <v>81</v>
      </c>
      <c r="I540" s="114">
        <v>0</v>
      </c>
      <c r="J540" s="114">
        <v>262</v>
      </c>
      <c r="K540" s="114">
        <v>260</v>
      </c>
      <c r="L540" s="241">
        <f t="shared" si="112"/>
        <v>-7.6335877862595547E-3</v>
      </c>
      <c r="M540" s="114">
        <f t="shared" si="106"/>
        <v>80.381679389312978</v>
      </c>
      <c r="N540" s="242">
        <v>0</v>
      </c>
      <c r="O540" s="100"/>
      <c r="P540" s="100"/>
      <c r="Q540" s="100">
        <f t="shared" si="107"/>
        <v>0</v>
      </c>
      <c r="R540" s="243" t="e">
        <f t="shared" si="76"/>
        <v>#DIV/0!</v>
      </c>
      <c r="S540" s="243"/>
      <c r="T540" s="243"/>
      <c r="U540" s="243"/>
      <c r="V540" s="243"/>
      <c r="W540" s="243"/>
      <c r="X540" s="248"/>
      <c r="Y540" s="111"/>
      <c r="Z540" s="112"/>
      <c r="AA540" s="105"/>
      <c r="AB540" s="105"/>
      <c r="AC540" s="105"/>
      <c r="AD540" s="113"/>
      <c r="AE540" s="113"/>
      <c r="AF540" s="113"/>
      <c r="AG540" s="105"/>
      <c r="AH540" s="105"/>
      <c r="AI540" s="105"/>
      <c r="AJ540" s="105"/>
      <c r="AK540" s="105"/>
      <c r="AL540" s="105"/>
      <c r="AM540" s="105"/>
      <c r="AN540" s="71"/>
      <c r="AO540" s="71"/>
      <c r="AP540" s="71"/>
      <c r="AQ540" s="71"/>
    </row>
    <row r="541" spans="1:43" ht="12.75" customHeight="1" outlineLevel="2" x14ac:dyDescent="0.25">
      <c r="A541" s="2"/>
      <c r="B541" s="107">
        <v>40806</v>
      </c>
      <c r="C541" s="239"/>
      <c r="D541" s="239" t="s">
        <v>39</v>
      </c>
      <c r="E541" s="239" t="s">
        <v>503</v>
      </c>
      <c r="F541" s="240" t="s">
        <v>509</v>
      </c>
      <c r="G541" s="114">
        <v>2260</v>
      </c>
      <c r="H541" s="114">
        <v>678</v>
      </c>
      <c r="I541" s="114">
        <v>0</v>
      </c>
      <c r="J541" s="114">
        <v>2260</v>
      </c>
      <c r="K541" s="114">
        <v>2200</v>
      </c>
      <c r="L541" s="241">
        <f t="shared" si="112"/>
        <v>-2.6548672566371723E-2</v>
      </c>
      <c r="M541" s="114">
        <f t="shared" si="106"/>
        <v>660</v>
      </c>
      <c r="N541" s="242">
        <v>0</v>
      </c>
      <c r="O541" s="100"/>
      <c r="P541" s="100"/>
      <c r="Q541" s="100">
        <f t="shared" si="107"/>
        <v>0</v>
      </c>
      <c r="R541" s="243" t="e">
        <f t="shared" si="76"/>
        <v>#DIV/0!</v>
      </c>
      <c r="S541" s="243"/>
      <c r="T541" s="243"/>
      <c r="U541" s="243"/>
      <c r="V541" s="243"/>
      <c r="W541" s="243"/>
      <c r="X541" s="248"/>
      <c r="Y541" s="111"/>
      <c r="Z541" s="112"/>
      <c r="AA541" s="105"/>
      <c r="AB541" s="105"/>
      <c r="AC541" s="105"/>
      <c r="AD541" s="113"/>
      <c r="AE541" s="113"/>
      <c r="AF541" s="113"/>
      <c r="AG541" s="105"/>
      <c r="AH541" s="105"/>
      <c r="AI541" s="105"/>
      <c r="AJ541" s="105"/>
      <c r="AK541" s="105"/>
      <c r="AL541" s="105"/>
      <c r="AM541" s="105"/>
      <c r="AN541" s="71"/>
      <c r="AO541" s="71"/>
      <c r="AP541" s="71"/>
      <c r="AQ541" s="71"/>
    </row>
    <row r="542" spans="1:43" ht="12.75" customHeight="1" outlineLevel="2" x14ac:dyDescent="0.25">
      <c r="A542" s="2"/>
      <c r="B542" s="107">
        <v>40805</v>
      </c>
      <c r="C542" s="239"/>
      <c r="D542" s="239" t="s">
        <v>39</v>
      </c>
      <c r="E542" s="239" t="s">
        <v>503</v>
      </c>
      <c r="F542" s="240" t="s">
        <v>508</v>
      </c>
      <c r="G542" s="114">
        <v>1092</v>
      </c>
      <c r="H542" s="114">
        <v>167</v>
      </c>
      <c r="I542" s="114">
        <v>0</v>
      </c>
      <c r="J542" s="114">
        <v>1092</v>
      </c>
      <c r="K542" s="114">
        <v>1059</v>
      </c>
      <c r="L542" s="241">
        <f t="shared" si="112"/>
        <v>-3.0219780219780223E-2</v>
      </c>
      <c r="M542" s="114">
        <f t="shared" si="106"/>
        <v>161.9532967032967</v>
      </c>
      <c r="N542" s="242">
        <v>0</v>
      </c>
      <c r="O542" s="100"/>
      <c r="P542" s="100"/>
      <c r="Q542" s="100">
        <f t="shared" si="107"/>
        <v>0</v>
      </c>
      <c r="R542" s="243" t="e">
        <f t="shared" si="76"/>
        <v>#DIV/0!</v>
      </c>
      <c r="S542" s="243"/>
      <c r="T542" s="243"/>
      <c r="U542" s="243"/>
      <c r="V542" s="243"/>
      <c r="W542" s="243"/>
      <c r="X542" s="248"/>
      <c r="Y542" s="111"/>
      <c r="Z542" s="112"/>
      <c r="AA542" s="105"/>
      <c r="AB542" s="105"/>
      <c r="AC542" s="105"/>
      <c r="AD542" s="113"/>
      <c r="AE542" s="113"/>
      <c r="AF542" s="113"/>
      <c r="AG542" s="105"/>
      <c r="AH542" s="105"/>
      <c r="AI542" s="105"/>
      <c r="AJ542" s="105"/>
      <c r="AK542" s="105"/>
      <c r="AL542" s="105"/>
      <c r="AM542" s="105"/>
      <c r="AN542" s="71"/>
      <c r="AO542" s="71"/>
      <c r="AP542" s="71"/>
      <c r="AQ542" s="71"/>
    </row>
    <row r="543" spans="1:43" ht="12.75" customHeight="1" outlineLevel="2" x14ac:dyDescent="0.25">
      <c r="A543" s="2"/>
      <c r="B543" s="107">
        <v>40804</v>
      </c>
      <c r="C543" s="239"/>
      <c r="D543" s="239" t="s">
        <v>39</v>
      </c>
      <c r="E543" s="239" t="s">
        <v>503</v>
      </c>
      <c r="F543" s="240" t="s">
        <v>507</v>
      </c>
      <c r="G543" s="114">
        <v>1761</v>
      </c>
      <c r="H543" s="114">
        <v>167</v>
      </c>
      <c r="I543" s="114">
        <v>0</v>
      </c>
      <c r="J543" s="114">
        <v>1761</v>
      </c>
      <c r="K543" s="114">
        <v>1694</v>
      </c>
      <c r="L543" s="241">
        <f t="shared" si="112"/>
        <v>-3.804656445201593E-2</v>
      </c>
      <c r="M543" s="114">
        <f t="shared" si="106"/>
        <v>160.64622373651335</v>
      </c>
      <c r="N543" s="242">
        <v>0</v>
      </c>
      <c r="O543" s="100"/>
      <c r="P543" s="100"/>
      <c r="Q543" s="100">
        <f t="shared" si="107"/>
        <v>0</v>
      </c>
      <c r="R543" s="243" t="e">
        <f t="shared" si="76"/>
        <v>#DIV/0!</v>
      </c>
      <c r="S543" s="243"/>
      <c r="T543" s="243"/>
      <c r="U543" s="243"/>
      <c r="V543" s="243"/>
      <c r="W543" s="243"/>
      <c r="X543" s="248"/>
      <c r="Y543" s="111"/>
      <c r="Z543" s="112"/>
      <c r="AA543" s="105"/>
      <c r="AB543" s="105"/>
      <c r="AC543" s="105"/>
      <c r="AD543" s="113"/>
      <c r="AE543" s="113"/>
      <c r="AF543" s="113"/>
      <c r="AG543" s="105"/>
      <c r="AH543" s="105"/>
      <c r="AI543" s="105"/>
      <c r="AJ543" s="105"/>
      <c r="AK543" s="105"/>
      <c r="AL543" s="105"/>
      <c r="AM543" s="105"/>
      <c r="AN543" s="71"/>
      <c r="AO543" s="71"/>
      <c r="AP543" s="71"/>
      <c r="AQ543" s="71"/>
    </row>
    <row r="544" spans="1:43" ht="12.75" customHeight="1" outlineLevel="2" x14ac:dyDescent="0.25">
      <c r="A544" s="2"/>
      <c r="B544" s="107">
        <v>40803</v>
      </c>
      <c r="C544" s="239"/>
      <c r="D544" s="239" t="s">
        <v>39</v>
      </c>
      <c r="E544" s="239" t="s">
        <v>503</v>
      </c>
      <c r="F544" s="240" t="s">
        <v>506</v>
      </c>
      <c r="G544" s="114">
        <v>561</v>
      </c>
      <c r="H544" s="114">
        <v>357</v>
      </c>
      <c r="I544" s="114">
        <v>0</v>
      </c>
      <c r="J544" s="114">
        <v>561</v>
      </c>
      <c r="K544" s="114">
        <v>552</v>
      </c>
      <c r="L544" s="241">
        <f t="shared" si="112"/>
        <v>-1.6042780748663055E-2</v>
      </c>
      <c r="M544" s="114">
        <f t="shared" si="106"/>
        <v>351.27272727272731</v>
      </c>
      <c r="N544" s="242">
        <v>0</v>
      </c>
      <c r="O544" s="100"/>
      <c r="P544" s="100"/>
      <c r="Q544" s="100">
        <f t="shared" si="107"/>
        <v>0</v>
      </c>
      <c r="R544" s="243" t="e">
        <f t="shared" si="76"/>
        <v>#DIV/0!</v>
      </c>
      <c r="S544" s="243"/>
      <c r="T544" s="243"/>
      <c r="U544" s="243"/>
      <c r="V544" s="243"/>
      <c r="W544" s="243"/>
      <c r="X544" s="248"/>
      <c r="Y544" s="111"/>
      <c r="Z544" s="112"/>
      <c r="AA544" s="105"/>
      <c r="AB544" s="105"/>
      <c r="AC544" s="105"/>
      <c r="AD544" s="113"/>
      <c r="AE544" s="113"/>
      <c r="AF544" s="113"/>
      <c r="AG544" s="105"/>
      <c r="AH544" s="105"/>
      <c r="AI544" s="105"/>
      <c r="AJ544" s="105"/>
      <c r="AK544" s="105"/>
      <c r="AL544" s="105"/>
      <c r="AM544" s="105"/>
      <c r="AN544" s="71"/>
      <c r="AO544" s="71"/>
      <c r="AP544" s="71"/>
      <c r="AQ544" s="71"/>
    </row>
    <row r="545" spans="1:43" ht="12.75" customHeight="1" outlineLevel="2" x14ac:dyDescent="0.25">
      <c r="A545" s="2"/>
      <c r="B545" s="107">
        <v>40802</v>
      </c>
      <c r="C545" s="239"/>
      <c r="D545" s="239" t="s">
        <v>39</v>
      </c>
      <c r="E545" s="239" t="s">
        <v>503</v>
      </c>
      <c r="F545" s="240" t="s">
        <v>505</v>
      </c>
      <c r="G545" s="114">
        <v>1648</v>
      </c>
      <c r="H545" s="114">
        <v>413</v>
      </c>
      <c r="I545" s="114">
        <v>0</v>
      </c>
      <c r="J545" s="114">
        <v>1648</v>
      </c>
      <c r="K545" s="114">
        <v>1599</v>
      </c>
      <c r="L545" s="241">
        <f t="shared" si="112"/>
        <v>-2.9733009708737823E-2</v>
      </c>
      <c r="M545" s="114">
        <f t="shared" si="106"/>
        <v>400.72026699029129</v>
      </c>
      <c r="N545" s="242">
        <v>0</v>
      </c>
      <c r="O545" s="100"/>
      <c r="P545" s="100"/>
      <c r="Q545" s="100">
        <f t="shared" si="107"/>
        <v>0</v>
      </c>
      <c r="R545" s="243" t="e">
        <f t="shared" si="76"/>
        <v>#DIV/0!</v>
      </c>
      <c r="S545" s="243"/>
      <c r="T545" s="243"/>
      <c r="U545" s="243"/>
      <c r="V545" s="243"/>
      <c r="W545" s="243"/>
      <c r="X545" s="248"/>
      <c r="Y545" s="111"/>
      <c r="Z545" s="112"/>
      <c r="AA545" s="105"/>
      <c r="AB545" s="105"/>
      <c r="AC545" s="105"/>
      <c r="AD545" s="113"/>
      <c r="AE545" s="113"/>
      <c r="AF545" s="113"/>
      <c r="AG545" s="105"/>
      <c r="AH545" s="105"/>
      <c r="AI545" s="105"/>
      <c r="AJ545" s="105"/>
      <c r="AK545" s="105"/>
      <c r="AL545" s="105"/>
      <c r="AM545" s="105"/>
      <c r="AN545" s="71"/>
      <c r="AO545" s="71"/>
      <c r="AP545" s="71"/>
      <c r="AQ545" s="71"/>
    </row>
    <row r="546" spans="1:43" ht="12.75" customHeight="1" outlineLevel="2" x14ac:dyDescent="0.25">
      <c r="A546" s="2"/>
      <c r="B546" s="107">
        <v>40801</v>
      </c>
      <c r="C546" s="239"/>
      <c r="D546" s="239" t="s">
        <v>39</v>
      </c>
      <c r="E546" s="239" t="s">
        <v>503</v>
      </c>
      <c r="F546" s="240" t="s">
        <v>504</v>
      </c>
      <c r="G546" s="114">
        <v>735</v>
      </c>
      <c r="H546" s="114">
        <v>0</v>
      </c>
      <c r="I546" s="114">
        <v>2022</v>
      </c>
      <c r="J546" s="114">
        <v>735</v>
      </c>
      <c r="K546" s="114">
        <v>731</v>
      </c>
      <c r="L546" s="241">
        <f t="shared" si="112"/>
        <v>-5.4421768707483276E-3</v>
      </c>
      <c r="M546" s="114">
        <f t="shared" si="106"/>
        <v>0</v>
      </c>
      <c r="N546" s="242">
        <v>2012</v>
      </c>
      <c r="O546" s="100"/>
      <c r="P546" s="100"/>
      <c r="Q546" s="100">
        <f t="shared" si="107"/>
        <v>0</v>
      </c>
      <c r="R546" s="243" t="e">
        <f t="shared" si="76"/>
        <v>#DIV/0!</v>
      </c>
      <c r="S546" s="243"/>
      <c r="T546" s="243"/>
      <c r="U546" s="243"/>
      <c r="V546" s="243"/>
      <c r="W546" s="243"/>
      <c r="X546" s="248"/>
      <c r="Y546" s="111"/>
      <c r="Z546" s="112"/>
      <c r="AA546" s="105"/>
      <c r="AB546" s="105"/>
      <c r="AC546" s="105"/>
      <c r="AD546" s="113"/>
      <c r="AE546" s="113"/>
      <c r="AF546" s="113"/>
      <c r="AG546" s="105"/>
      <c r="AH546" s="105"/>
      <c r="AI546" s="105"/>
      <c r="AJ546" s="105"/>
      <c r="AK546" s="105"/>
      <c r="AL546" s="105"/>
      <c r="AM546" s="105"/>
      <c r="AN546" s="71"/>
      <c r="AO546" s="71"/>
      <c r="AP546" s="71"/>
      <c r="AQ546" s="71"/>
    </row>
    <row r="547" spans="1:43" ht="12.75" customHeight="1" outlineLevel="2" x14ac:dyDescent="0.25">
      <c r="A547" s="2"/>
      <c r="B547" s="107" t="s">
        <v>2079</v>
      </c>
      <c r="C547" s="239"/>
      <c r="D547" s="239" t="s">
        <v>39</v>
      </c>
      <c r="E547" s="239" t="s">
        <v>503</v>
      </c>
      <c r="F547" s="240" t="s">
        <v>2080</v>
      </c>
      <c r="G547" s="114"/>
      <c r="H547" s="114"/>
      <c r="I547" s="114"/>
      <c r="J547" s="114"/>
      <c r="K547" s="114"/>
      <c r="L547" s="241"/>
      <c r="M547" s="114">
        <f t="shared" si="106"/>
        <v>0</v>
      </c>
      <c r="N547" s="242"/>
      <c r="O547" s="100"/>
      <c r="P547" s="100"/>
      <c r="Q547" s="100">
        <f t="shared" si="107"/>
        <v>0</v>
      </c>
      <c r="R547" s="243" t="e">
        <f t="shared" si="76"/>
        <v>#DIV/0!</v>
      </c>
      <c r="S547" s="243"/>
      <c r="T547" s="243"/>
      <c r="U547" s="243"/>
      <c r="V547" s="243"/>
      <c r="W547" s="243"/>
      <c r="X547" s="248"/>
      <c r="Y547" s="111"/>
      <c r="Z547" s="112"/>
      <c r="AA547" s="105"/>
      <c r="AB547" s="105"/>
      <c r="AC547" s="105"/>
      <c r="AD547" s="113"/>
      <c r="AE547" s="113"/>
      <c r="AF547" s="113"/>
      <c r="AG547" s="105"/>
      <c r="AH547" s="105"/>
      <c r="AI547" s="105"/>
      <c r="AJ547" s="105"/>
      <c r="AK547" s="105"/>
      <c r="AL547" s="105"/>
      <c r="AM547" s="105"/>
      <c r="AN547" s="71"/>
      <c r="AO547" s="71"/>
      <c r="AP547" s="71"/>
      <c r="AQ547" s="71"/>
    </row>
    <row r="548" spans="1:43" ht="12.75" customHeight="1" outlineLevel="1" x14ac:dyDescent="0.25">
      <c r="A548" s="2"/>
      <c r="B548" s="251" t="s">
        <v>2081</v>
      </c>
      <c r="C548" s="252"/>
      <c r="D548" s="252" t="s">
        <v>39</v>
      </c>
      <c r="E548" s="252" t="s">
        <v>2082</v>
      </c>
      <c r="F548" s="253"/>
      <c r="G548" s="254"/>
      <c r="H548" s="254"/>
      <c r="I548" s="254"/>
      <c r="J548" s="254"/>
      <c r="K548" s="254"/>
      <c r="L548" s="255"/>
      <c r="M548" s="254">
        <f t="shared" si="106"/>
        <v>0</v>
      </c>
      <c r="N548" s="256"/>
      <c r="O548" s="257">
        <f>8*(M548+N548)</f>
        <v>0</v>
      </c>
      <c r="P548" s="257"/>
      <c r="Q548" s="257">
        <f t="shared" si="107"/>
        <v>0</v>
      </c>
      <c r="R548" s="221" t="e">
        <f t="shared" si="76"/>
        <v>#DIV/0!</v>
      </c>
      <c r="S548" s="221"/>
      <c r="T548" s="221"/>
      <c r="U548" s="221"/>
      <c r="V548" s="221"/>
      <c r="W548" s="221"/>
      <c r="X548" s="248"/>
      <c r="Y548" s="111"/>
      <c r="Z548" s="112"/>
      <c r="AA548" s="105"/>
      <c r="AB548" s="105"/>
      <c r="AC548" s="105"/>
      <c r="AD548" s="113"/>
      <c r="AE548" s="113"/>
      <c r="AF548" s="113"/>
      <c r="AG548" s="105"/>
      <c r="AH548" s="105"/>
      <c r="AI548" s="105"/>
      <c r="AJ548" s="105"/>
      <c r="AK548" s="105"/>
      <c r="AL548" s="105"/>
      <c r="AM548" s="105"/>
      <c r="AN548" s="71"/>
      <c r="AO548" s="71"/>
      <c r="AP548" s="71"/>
      <c r="AQ548" s="71"/>
    </row>
    <row r="549" spans="1:43" ht="12.75" customHeight="1" x14ac:dyDescent="0.25">
      <c r="A549" s="229"/>
      <c r="B549" s="222">
        <v>50000</v>
      </c>
      <c r="C549" s="223"/>
      <c r="D549" s="223" t="s">
        <v>40</v>
      </c>
      <c r="E549" s="223"/>
      <c r="F549" s="224"/>
      <c r="G549" s="258"/>
      <c r="H549" s="258"/>
      <c r="I549" s="258"/>
      <c r="J549" s="258"/>
      <c r="K549" s="258"/>
      <c r="L549" s="259"/>
      <c r="M549" s="258">
        <f t="shared" si="106"/>
        <v>0</v>
      </c>
      <c r="N549" s="260"/>
      <c r="O549" s="227">
        <f t="shared" ref="O549:P549" si="113">+O550+O558+O576+O582+O596+O609+O632+O642+O654+O667+O681+O691</f>
        <v>0</v>
      </c>
      <c r="P549" s="227">
        <f t="shared" si="113"/>
        <v>0</v>
      </c>
      <c r="Q549" s="261">
        <f t="shared" si="107"/>
        <v>0</v>
      </c>
      <c r="R549" s="228" t="e">
        <f t="shared" si="76"/>
        <v>#DIV/0!</v>
      </c>
      <c r="S549" s="268"/>
      <c r="T549" s="268"/>
      <c r="U549" s="268"/>
      <c r="V549" s="268"/>
      <c r="W549" s="268"/>
      <c r="X549" s="247"/>
      <c r="Y549" s="111"/>
      <c r="Z549" s="112"/>
      <c r="AA549" s="105"/>
      <c r="AB549" s="105"/>
      <c r="AC549" s="105"/>
      <c r="AD549" s="113"/>
      <c r="AE549" s="113"/>
      <c r="AF549" s="113"/>
      <c r="AG549" s="105"/>
      <c r="AH549" s="105"/>
      <c r="AI549" s="105"/>
      <c r="AJ549" s="105"/>
      <c r="AK549" s="105"/>
      <c r="AL549" s="105"/>
      <c r="AM549" s="105"/>
      <c r="AN549" s="45"/>
      <c r="AO549" s="45"/>
      <c r="AP549" s="45"/>
      <c r="AQ549" s="45"/>
    </row>
    <row r="550" spans="1:43" ht="12.75" customHeight="1" outlineLevel="1" x14ac:dyDescent="0.25">
      <c r="A550" s="229"/>
      <c r="B550" s="230">
        <v>50200</v>
      </c>
      <c r="C550" s="231"/>
      <c r="D550" s="231" t="s">
        <v>40</v>
      </c>
      <c r="E550" s="231" t="s">
        <v>529</v>
      </c>
      <c r="F550" s="232"/>
      <c r="G550" s="234"/>
      <c r="H550" s="234"/>
      <c r="I550" s="234"/>
      <c r="J550" s="234"/>
      <c r="K550" s="234"/>
      <c r="L550" s="262"/>
      <c r="M550" s="234">
        <f t="shared" si="106"/>
        <v>0</v>
      </c>
      <c r="N550" s="263"/>
      <c r="O550" s="110">
        <f t="shared" ref="O550:P550" si="114">SUM(O551:O557)</f>
        <v>0</v>
      </c>
      <c r="P550" s="110">
        <f t="shared" si="114"/>
        <v>0</v>
      </c>
      <c r="Q550" s="264">
        <f t="shared" si="107"/>
        <v>0</v>
      </c>
      <c r="R550" s="238" t="e">
        <f t="shared" si="76"/>
        <v>#DIV/0!</v>
      </c>
      <c r="S550" s="265"/>
      <c r="T550" s="265"/>
      <c r="U550" s="265"/>
      <c r="V550" s="265"/>
      <c r="W550" s="265"/>
      <c r="X550" s="247"/>
      <c r="Y550" s="111"/>
      <c r="Z550" s="112"/>
      <c r="AA550" s="105"/>
      <c r="AB550" s="105"/>
      <c r="AC550" s="105"/>
      <c r="AD550" s="113"/>
      <c r="AE550" s="113"/>
      <c r="AF550" s="113"/>
      <c r="AG550" s="105"/>
      <c r="AH550" s="105"/>
      <c r="AI550" s="105"/>
      <c r="AJ550" s="105"/>
      <c r="AK550" s="105"/>
      <c r="AL550" s="105"/>
      <c r="AM550" s="105"/>
      <c r="AN550" s="45"/>
      <c r="AO550" s="45"/>
      <c r="AP550" s="45"/>
      <c r="AQ550" s="45"/>
    </row>
    <row r="551" spans="1:43" ht="12.75" customHeight="1" outlineLevel="2" x14ac:dyDescent="0.25">
      <c r="A551" s="2"/>
      <c r="B551" s="107">
        <v>50206</v>
      </c>
      <c r="C551" s="239"/>
      <c r="D551" s="239" t="s">
        <v>40</v>
      </c>
      <c r="E551" s="239" t="s">
        <v>529</v>
      </c>
      <c r="F551" s="240" t="s">
        <v>534</v>
      </c>
      <c r="G551" s="114">
        <v>2880</v>
      </c>
      <c r="H551" s="114">
        <v>282</v>
      </c>
      <c r="I551" s="114">
        <v>0</v>
      </c>
      <c r="J551" s="114">
        <v>2880</v>
      </c>
      <c r="K551" s="114">
        <v>2771</v>
      </c>
      <c r="L551" s="241">
        <f t="shared" ref="L551:L556" si="115">((K551/J551)^(1/($K$12-$J$12))-1)</f>
        <v>-3.7847222222222254E-2</v>
      </c>
      <c r="M551" s="114">
        <f t="shared" si="106"/>
        <v>271.32708333333335</v>
      </c>
      <c r="N551" s="242">
        <v>0</v>
      </c>
      <c r="O551" s="100"/>
      <c r="P551" s="100"/>
      <c r="Q551" s="100">
        <f t="shared" si="107"/>
        <v>0</v>
      </c>
      <c r="R551" s="243" t="e">
        <f t="shared" si="76"/>
        <v>#DIV/0!</v>
      </c>
      <c r="S551" s="243"/>
      <c r="T551" s="243"/>
      <c r="U551" s="243"/>
      <c r="V551" s="243"/>
      <c r="W551" s="243"/>
      <c r="X551" s="248"/>
      <c r="Y551" s="111"/>
      <c r="Z551" s="112"/>
      <c r="AA551" s="105"/>
      <c r="AB551" s="105"/>
      <c r="AC551" s="105"/>
      <c r="AD551" s="113"/>
      <c r="AE551" s="113"/>
      <c r="AF551" s="113"/>
      <c r="AG551" s="105"/>
      <c r="AH551" s="105"/>
      <c r="AI551" s="105"/>
      <c r="AJ551" s="105"/>
      <c r="AK551" s="105"/>
      <c r="AL551" s="105"/>
      <c r="AM551" s="105"/>
      <c r="AN551" s="71"/>
      <c r="AO551" s="71"/>
      <c r="AP551" s="71"/>
      <c r="AQ551" s="71"/>
    </row>
    <row r="552" spans="1:43" ht="12.75" customHeight="1" outlineLevel="2" x14ac:dyDescent="0.25">
      <c r="A552" s="2"/>
      <c r="B552" s="107">
        <v>50205</v>
      </c>
      <c r="C552" s="239"/>
      <c r="D552" s="239" t="s">
        <v>40</v>
      </c>
      <c r="E552" s="239" t="s">
        <v>529</v>
      </c>
      <c r="F552" s="240" t="s">
        <v>533</v>
      </c>
      <c r="G552" s="114">
        <v>3926</v>
      </c>
      <c r="H552" s="114">
        <v>561</v>
      </c>
      <c r="I552" s="114">
        <v>0</v>
      </c>
      <c r="J552" s="114">
        <v>3926</v>
      </c>
      <c r="K552" s="114">
        <v>3819</v>
      </c>
      <c r="L552" s="241">
        <f t="shared" si="115"/>
        <v>-2.7254202750891521E-2</v>
      </c>
      <c r="M552" s="114">
        <f t="shared" si="106"/>
        <v>545.71039225674986</v>
      </c>
      <c r="N552" s="242">
        <v>0</v>
      </c>
      <c r="O552" s="100"/>
      <c r="P552" s="100"/>
      <c r="Q552" s="100">
        <f t="shared" si="107"/>
        <v>0</v>
      </c>
      <c r="R552" s="243" t="e">
        <f t="shared" si="76"/>
        <v>#DIV/0!</v>
      </c>
      <c r="S552" s="243"/>
      <c r="T552" s="243"/>
      <c r="U552" s="243"/>
      <c r="V552" s="243"/>
      <c r="W552" s="243"/>
      <c r="X552" s="248"/>
      <c r="Y552" s="111"/>
      <c r="Z552" s="112"/>
      <c r="AA552" s="105"/>
      <c r="AB552" s="105"/>
      <c r="AC552" s="105"/>
      <c r="AD552" s="113"/>
      <c r="AE552" s="113"/>
      <c r="AF552" s="113"/>
      <c r="AG552" s="105"/>
      <c r="AH552" s="105"/>
      <c r="AI552" s="105"/>
      <c r="AJ552" s="105"/>
      <c r="AK552" s="105"/>
      <c r="AL552" s="105"/>
      <c r="AM552" s="105"/>
      <c r="AN552" s="71"/>
      <c r="AO552" s="71"/>
      <c r="AP552" s="71"/>
      <c r="AQ552" s="71"/>
    </row>
    <row r="553" spans="1:43" ht="12.75" customHeight="1" outlineLevel="2" x14ac:dyDescent="0.25">
      <c r="A553" s="2"/>
      <c r="B553" s="107">
        <v>50204</v>
      </c>
      <c r="C553" s="239"/>
      <c r="D553" s="239" t="s">
        <v>40</v>
      </c>
      <c r="E553" s="239" t="s">
        <v>529</v>
      </c>
      <c r="F553" s="240" t="s">
        <v>532</v>
      </c>
      <c r="G553" s="114">
        <v>2059</v>
      </c>
      <c r="H553" s="114">
        <v>434</v>
      </c>
      <c r="I553" s="114">
        <v>0</v>
      </c>
      <c r="J553" s="114">
        <v>2059</v>
      </c>
      <c r="K553" s="114">
        <v>1982</v>
      </c>
      <c r="L553" s="241">
        <f t="shared" si="115"/>
        <v>-3.7396794560466295E-2</v>
      </c>
      <c r="M553" s="114">
        <f t="shared" si="106"/>
        <v>417.76979116075762</v>
      </c>
      <c r="N553" s="242">
        <v>0</v>
      </c>
      <c r="O553" s="100"/>
      <c r="P553" s="100"/>
      <c r="Q553" s="100">
        <f t="shared" si="107"/>
        <v>0</v>
      </c>
      <c r="R553" s="243" t="e">
        <f t="shared" si="76"/>
        <v>#DIV/0!</v>
      </c>
      <c r="S553" s="243"/>
      <c r="T553" s="243"/>
      <c r="U553" s="243"/>
      <c r="V553" s="243"/>
      <c r="W553" s="243"/>
      <c r="X553" s="248"/>
      <c r="Y553" s="111"/>
      <c r="Z553" s="112"/>
      <c r="AA553" s="105"/>
      <c r="AB553" s="105"/>
      <c r="AC553" s="105"/>
      <c r="AD553" s="113"/>
      <c r="AE553" s="113"/>
      <c r="AF553" s="113"/>
      <c r="AG553" s="105"/>
      <c r="AH553" s="105"/>
      <c r="AI553" s="105"/>
      <c r="AJ553" s="105"/>
      <c r="AK553" s="105"/>
      <c r="AL553" s="105"/>
      <c r="AM553" s="105"/>
      <c r="AN553" s="71"/>
      <c r="AO553" s="71"/>
      <c r="AP553" s="71"/>
      <c r="AQ553" s="71"/>
    </row>
    <row r="554" spans="1:43" ht="12.75" customHeight="1" outlineLevel="2" x14ac:dyDescent="0.25">
      <c r="A554" s="2"/>
      <c r="B554" s="107">
        <v>50203</v>
      </c>
      <c r="C554" s="239"/>
      <c r="D554" s="239" t="s">
        <v>40</v>
      </c>
      <c r="E554" s="239" t="s">
        <v>529</v>
      </c>
      <c r="F554" s="240" t="s">
        <v>531</v>
      </c>
      <c r="G554" s="114">
        <v>4726</v>
      </c>
      <c r="H554" s="114">
        <v>0</v>
      </c>
      <c r="I554" s="114">
        <v>2671</v>
      </c>
      <c r="J554" s="114">
        <v>5338</v>
      </c>
      <c r="K554" s="114">
        <v>5296</v>
      </c>
      <c r="L554" s="241">
        <f t="shared" si="115"/>
        <v>-7.8681153990258768E-3</v>
      </c>
      <c r="M554" s="114">
        <f t="shared" si="106"/>
        <v>0</v>
      </c>
      <c r="N554" s="242">
        <v>2042</v>
      </c>
      <c r="O554" s="100"/>
      <c r="P554" s="100"/>
      <c r="Q554" s="100">
        <f t="shared" si="107"/>
        <v>0</v>
      </c>
      <c r="R554" s="243" t="e">
        <f t="shared" si="76"/>
        <v>#DIV/0!</v>
      </c>
      <c r="S554" s="243"/>
      <c r="T554" s="243"/>
      <c r="U554" s="243"/>
      <c r="V554" s="243"/>
      <c r="W554" s="243"/>
      <c r="X554" s="248"/>
      <c r="Y554" s="111"/>
      <c r="Z554" s="112"/>
      <c r="AA554" s="105"/>
      <c r="AB554" s="105"/>
      <c r="AC554" s="105"/>
      <c r="AD554" s="113"/>
      <c r="AE554" s="113"/>
      <c r="AF554" s="113"/>
      <c r="AG554" s="105"/>
      <c r="AH554" s="105"/>
      <c r="AI554" s="105"/>
      <c r="AJ554" s="105"/>
      <c r="AK554" s="105"/>
      <c r="AL554" s="105"/>
      <c r="AM554" s="105"/>
      <c r="AN554" s="71"/>
      <c r="AO554" s="71"/>
      <c r="AP554" s="71"/>
      <c r="AQ554" s="71"/>
    </row>
    <row r="555" spans="1:43" ht="12.75" customHeight="1" outlineLevel="2" x14ac:dyDescent="0.25">
      <c r="A555" s="2"/>
      <c r="B555" s="107">
        <v>50202</v>
      </c>
      <c r="C555" s="239"/>
      <c r="D555" s="239" t="s">
        <v>40</v>
      </c>
      <c r="E555" s="239" t="s">
        <v>529</v>
      </c>
      <c r="F555" s="240" t="s">
        <v>530</v>
      </c>
      <c r="G555" s="114">
        <v>5067</v>
      </c>
      <c r="H555" s="114">
        <v>0</v>
      </c>
      <c r="I555" s="114">
        <v>3058</v>
      </c>
      <c r="J555" s="114">
        <v>6117</v>
      </c>
      <c r="K555" s="114">
        <v>5901</v>
      </c>
      <c r="L555" s="241">
        <f t="shared" si="115"/>
        <v>-3.5311427170181431E-2</v>
      </c>
      <c r="M555" s="114">
        <f t="shared" si="106"/>
        <v>0</v>
      </c>
      <c r="N555" s="242">
        <v>2209</v>
      </c>
      <c r="O555" s="100"/>
      <c r="P555" s="100"/>
      <c r="Q555" s="100">
        <f t="shared" si="107"/>
        <v>0</v>
      </c>
      <c r="R555" s="243" t="e">
        <f t="shared" si="76"/>
        <v>#DIV/0!</v>
      </c>
      <c r="S555" s="243"/>
      <c r="T555" s="243"/>
      <c r="U555" s="243"/>
      <c r="V555" s="243"/>
      <c r="W555" s="243"/>
      <c r="X555" s="248"/>
      <c r="Y555" s="111"/>
      <c r="Z555" s="112"/>
      <c r="AA555" s="105"/>
      <c r="AB555" s="105"/>
      <c r="AC555" s="105"/>
      <c r="AD555" s="113"/>
      <c r="AE555" s="113"/>
      <c r="AF555" s="113"/>
      <c r="AG555" s="105"/>
      <c r="AH555" s="105"/>
      <c r="AI555" s="105"/>
      <c r="AJ555" s="105"/>
      <c r="AK555" s="105"/>
      <c r="AL555" s="105"/>
      <c r="AM555" s="105"/>
      <c r="AN555" s="71"/>
      <c r="AO555" s="71"/>
      <c r="AP555" s="71"/>
      <c r="AQ555" s="71"/>
    </row>
    <row r="556" spans="1:43" ht="12.75" customHeight="1" outlineLevel="2" x14ac:dyDescent="0.25">
      <c r="A556" s="2"/>
      <c r="B556" s="107">
        <v>50201</v>
      </c>
      <c r="C556" s="239"/>
      <c r="D556" s="239" t="s">
        <v>40</v>
      </c>
      <c r="E556" s="239" t="s">
        <v>529</v>
      </c>
      <c r="F556" s="240" t="s">
        <v>529</v>
      </c>
      <c r="G556" s="114">
        <v>3065</v>
      </c>
      <c r="H556" s="114">
        <v>0</v>
      </c>
      <c r="I556" s="114">
        <v>2081</v>
      </c>
      <c r="J556" s="114">
        <v>5146</v>
      </c>
      <c r="K556" s="114">
        <v>5006</v>
      </c>
      <c r="L556" s="241">
        <f t="shared" si="115"/>
        <v>-2.7205596579867874E-2</v>
      </c>
      <c r="M556" s="114">
        <f t="shared" si="106"/>
        <v>2137.6148464827052</v>
      </c>
      <c r="N556" s="242">
        <v>0</v>
      </c>
      <c r="O556" s="100"/>
      <c r="P556" s="100"/>
      <c r="Q556" s="100">
        <f t="shared" si="107"/>
        <v>0</v>
      </c>
      <c r="R556" s="243" t="e">
        <f t="shared" si="76"/>
        <v>#DIV/0!</v>
      </c>
      <c r="S556" s="243"/>
      <c r="T556" s="243"/>
      <c r="U556" s="243"/>
      <c r="V556" s="243"/>
      <c r="W556" s="243"/>
      <c r="X556" s="248"/>
      <c r="Y556" s="111"/>
      <c r="Z556" s="112"/>
      <c r="AA556" s="105"/>
      <c r="AB556" s="105"/>
      <c r="AC556" s="105"/>
      <c r="AD556" s="113"/>
      <c r="AE556" s="113"/>
      <c r="AF556" s="113"/>
      <c r="AG556" s="105"/>
      <c r="AH556" s="105"/>
      <c r="AI556" s="105"/>
      <c r="AJ556" s="105"/>
      <c r="AK556" s="105"/>
      <c r="AL556" s="105"/>
      <c r="AM556" s="105"/>
      <c r="AN556" s="71"/>
      <c r="AO556" s="71"/>
      <c r="AP556" s="71"/>
      <c r="AQ556" s="71"/>
    </row>
    <row r="557" spans="1:43" ht="12.75" customHeight="1" outlineLevel="2" x14ac:dyDescent="0.25">
      <c r="A557" s="2"/>
      <c r="B557" s="107" t="s">
        <v>2083</v>
      </c>
      <c r="C557" s="239"/>
      <c r="D557" s="239" t="s">
        <v>40</v>
      </c>
      <c r="E557" s="239" t="s">
        <v>529</v>
      </c>
      <c r="F557" s="240" t="s">
        <v>2084</v>
      </c>
      <c r="G557" s="114"/>
      <c r="H557" s="114"/>
      <c r="I557" s="114"/>
      <c r="J557" s="114"/>
      <c r="K557" s="114"/>
      <c r="L557" s="241"/>
      <c r="M557" s="114">
        <f t="shared" si="106"/>
        <v>0</v>
      </c>
      <c r="N557" s="242"/>
      <c r="O557" s="100"/>
      <c r="P557" s="100"/>
      <c r="Q557" s="100">
        <f t="shared" si="107"/>
        <v>0</v>
      </c>
      <c r="R557" s="243" t="e">
        <f t="shared" si="76"/>
        <v>#DIV/0!</v>
      </c>
      <c r="S557" s="243"/>
      <c r="T557" s="243"/>
      <c r="U557" s="243"/>
      <c r="V557" s="243"/>
      <c r="W557" s="243"/>
      <c r="X557" s="248"/>
      <c r="Y557" s="111"/>
      <c r="Z557" s="112"/>
      <c r="AA557" s="105"/>
      <c r="AB557" s="105"/>
      <c r="AC557" s="105"/>
      <c r="AD557" s="113"/>
      <c r="AE557" s="113"/>
      <c r="AF557" s="113"/>
      <c r="AG557" s="105"/>
      <c r="AH557" s="105"/>
      <c r="AI557" s="105"/>
      <c r="AJ557" s="105"/>
      <c r="AK557" s="105"/>
      <c r="AL557" s="105"/>
      <c r="AM557" s="105"/>
      <c r="AN557" s="71"/>
      <c r="AO557" s="71"/>
      <c r="AP557" s="71"/>
      <c r="AQ557" s="71"/>
    </row>
    <row r="558" spans="1:43" ht="12.75" customHeight="1" outlineLevel="1" x14ac:dyDescent="0.25">
      <c r="A558" s="229"/>
      <c r="B558" s="244">
        <v>50100</v>
      </c>
      <c r="C558" s="245"/>
      <c r="D558" s="245" t="s">
        <v>40</v>
      </c>
      <c r="E558" s="245" t="s">
        <v>515</v>
      </c>
      <c r="F558" s="246"/>
      <c r="G558" s="114"/>
      <c r="H558" s="114"/>
      <c r="I558" s="114"/>
      <c r="J558" s="114"/>
      <c r="K558" s="114"/>
      <c r="L558" s="241"/>
      <c r="M558" s="114">
        <f t="shared" si="106"/>
        <v>0</v>
      </c>
      <c r="N558" s="242"/>
      <c r="O558" s="110">
        <f t="shared" ref="O558:P558" si="116">SUM(O559:O575)</f>
        <v>0</v>
      </c>
      <c r="P558" s="110">
        <f t="shared" si="116"/>
        <v>0</v>
      </c>
      <c r="Q558" s="100">
        <f t="shared" si="107"/>
        <v>0</v>
      </c>
      <c r="R558" s="243" t="e">
        <f t="shared" si="76"/>
        <v>#DIV/0!</v>
      </c>
      <c r="S558" s="250"/>
      <c r="T558" s="250"/>
      <c r="U558" s="250"/>
      <c r="V558" s="250"/>
      <c r="W558" s="250"/>
      <c r="X558" s="247"/>
      <c r="Y558" s="111"/>
      <c r="Z558" s="112"/>
      <c r="AA558" s="105"/>
      <c r="AB558" s="105"/>
      <c r="AC558" s="105"/>
      <c r="AD558" s="113"/>
      <c r="AE558" s="113"/>
      <c r="AF558" s="113"/>
      <c r="AG558" s="105"/>
      <c r="AH558" s="105"/>
      <c r="AI558" s="105"/>
      <c r="AJ558" s="105"/>
      <c r="AK558" s="105"/>
      <c r="AL558" s="105"/>
      <c r="AM558" s="105"/>
      <c r="AN558" s="45"/>
      <c r="AO558" s="45"/>
      <c r="AP558" s="45"/>
      <c r="AQ558" s="45"/>
    </row>
    <row r="559" spans="1:43" ht="12.75" customHeight="1" outlineLevel="2" x14ac:dyDescent="0.25">
      <c r="A559" s="2"/>
      <c r="B559" s="107">
        <v>50116</v>
      </c>
      <c r="C559" s="239"/>
      <c r="D559" s="239" t="s">
        <v>40</v>
      </c>
      <c r="E559" s="239" t="s">
        <v>515</v>
      </c>
      <c r="F559" s="240" t="s">
        <v>2085</v>
      </c>
      <c r="G559" s="114">
        <v>452</v>
      </c>
      <c r="H559" s="114">
        <v>0</v>
      </c>
      <c r="I559" s="114">
        <v>24079</v>
      </c>
      <c r="J559" s="114">
        <v>452</v>
      </c>
      <c r="K559" s="114">
        <v>460</v>
      </c>
      <c r="L559" s="241">
        <f t="shared" ref="L559:L574" si="117">((K559/J559)^(1/($K$12-$J$12))-1)</f>
        <v>1.7699115044247815E-2</v>
      </c>
      <c r="M559" s="114">
        <f t="shared" si="106"/>
        <v>0</v>
      </c>
      <c r="N559" s="242">
        <v>24795</v>
      </c>
      <c r="O559" s="100"/>
      <c r="P559" s="100"/>
      <c r="Q559" s="100">
        <f t="shared" si="107"/>
        <v>0</v>
      </c>
      <c r="R559" s="243" t="e">
        <f t="shared" si="76"/>
        <v>#DIV/0!</v>
      </c>
      <c r="S559" s="243"/>
      <c r="T559" s="243"/>
      <c r="U559" s="243"/>
      <c r="V559" s="243"/>
      <c r="W559" s="243"/>
      <c r="X559" s="248"/>
      <c r="Y559" s="111"/>
      <c r="Z559" s="112"/>
      <c r="AA559" s="105"/>
      <c r="AB559" s="105"/>
      <c r="AC559" s="105"/>
      <c r="AD559" s="113"/>
      <c r="AE559" s="113"/>
      <c r="AF559" s="113"/>
      <c r="AG559" s="105"/>
      <c r="AH559" s="105"/>
      <c r="AI559" s="105"/>
      <c r="AJ559" s="105"/>
      <c r="AK559" s="105"/>
      <c r="AL559" s="105"/>
      <c r="AM559" s="105"/>
      <c r="AN559" s="71"/>
      <c r="AO559" s="71"/>
      <c r="AP559" s="71"/>
      <c r="AQ559" s="71"/>
    </row>
    <row r="560" spans="1:43" ht="12.75" customHeight="1" outlineLevel="2" x14ac:dyDescent="0.25">
      <c r="A560" s="2"/>
      <c r="B560" s="107">
        <v>50115</v>
      </c>
      <c r="C560" s="239"/>
      <c r="D560" s="239" t="s">
        <v>40</v>
      </c>
      <c r="E560" s="239" t="s">
        <v>515</v>
      </c>
      <c r="F560" s="240" t="s">
        <v>527</v>
      </c>
      <c r="G560" s="114">
        <v>888</v>
      </c>
      <c r="H560" s="114">
        <v>0</v>
      </c>
      <c r="I560" s="114">
        <v>17315</v>
      </c>
      <c r="J560" s="114">
        <v>888</v>
      </c>
      <c r="K560" s="114">
        <v>869</v>
      </c>
      <c r="L560" s="241">
        <f t="shared" si="117"/>
        <v>-2.1396396396396344E-2</v>
      </c>
      <c r="M560" s="114">
        <f t="shared" si="106"/>
        <v>0</v>
      </c>
      <c r="N560" s="242">
        <v>17597</v>
      </c>
      <c r="O560" s="100"/>
      <c r="P560" s="100"/>
      <c r="Q560" s="100">
        <f t="shared" si="107"/>
        <v>0</v>
      </c>
      <c r="R560" s="243" t="e">
        <f t="shared" si="76"/>
        <v>#DIV/0!</v>
      </c>
      <c r="S560" s="243"/>
      <c r="T560" s="243"/>
      <c r="U560" s="243"/>
      <c r="V560" s="243"/>
      <c r="W560" s="243"/>
      <c r="X560" s="248"/>
      <c r="Y560" s="111"/>
      <c r="Z560" s="112"/>
      <c r="AA560" s="105"/>
      <c r="AB560" s="105"/>
      <c r="AC560" s="105"/>
      <c r="AD560" s="113"/>
      <c r="AE560" s="113"/>
      <c r="AF560" s="113"/>
      <c r="AG560" s="105"/>
      <c r="AH560" s="105"/>
      <c r="AI560" s="105"/>
      <c r="AJ560" s="105"/>
      <c r="AK560" s="105"/>
      <c r="AL560" s="105"/>
      <c r="AM560" s="105"/>
      <c r="AN560" s="71"/>
      <c r="AO560" s="71"/>
      <c r="AP560" s="71"/>
      <c r="AQ560" s="71"/>
    </row>
    <row r="561" spans="1:43" ht="12.75" customHeight="1" outlineLevel="2" x14ac:dyDescent="0.25">
      <c r="A561" s="2"/>
      <c r="B561" s="107">
        <v>50114</v>
      </c>
      <c r="C561" s="239"/>
      <c r="D561" s="239" t="s">
        <v>40</v>
      </c>
      <c r="E561" s="239" t="s">
        <v>515</v>
      </c>
      <c r="F561" s="240" t="s">
        <v>526</v>
      </c>
      <c r="G561" s="114">
        <v>13544</v>
      </c>
      <c r="H561" s="114">
        <v>518</v>
      </c>
      <c r="I561" s="114">
        <v>0</v>
      </c>
      <c r="J561" s="114">
        <v>13544</v>
      </c>
      <c r="K561" s="114">
        <v>13337</v>
      </c>
      <c r="L561" s="241">
        <f t="shared" si="117"/>
        <v>-1.528352037802716E-2</v>
      </c>
      <c r="M561" s="114">
        <f t="shared" si="106"/>
        <v>510.08313644418195</v>
      </c>
      <c r="N561" s="242">
        <v>0</v>
      </c>
      <c r="O561" s="100"/>
      <c r="P561" s="100"/>
      <c r="Q561" s="100">
        <f t="shared" si="107"/>
        <v>0</v>
      </c>
      <c r="R561" s="243" t="e">
        <f t="shared" si="76"/>
        <v>#DIV/0!</v>
      </c>
      <c r="S561" s="243"/>
      <c r="T561" s="243"/>
      <c r="U561" s="243"/>
      <c r="V561" s="243"/>
      <c r="W561" s="243"/>
      <c r="X561" s="248"/>
      <c r="Y561" s="111"/>
      <c r="Z561" s="112"/>
      <c r="AA561" s="105"/>
      <c r="AB561" s="105"/>
      <c r="AC561" s="105"/>
      <c r="AD561" s="113"/>
      <c r="AE561" s="113"/>
      <c r="AF561" s="113"/>
      <c r="AG561" s="105"/>
      <c r="AH561" s="105"/>
      <c r="AI561" s="105"/>
      <c r="AJ561" s="105"/>
      <c r="AK561" s="105"/>
      <c r="AL561" s="105"/>
      <c r="AM561" s="105"/>
      <c r="AN561" s="71"/>
      <c r="AO561" s="71"/>
      <c r="AP561" s="71"/>
      <c r="AQ561" s="71"/>
    </row>
    <row r="562" spans="1:43" ht="12.75" customHeight="1" outlineLevel="2" x14ac:dyDescent="0.25">
      <c r="A562" s="2"/>
      <c r="B562" s="107">
        <v>50113</v>
      </c>
      <c r="C562" s="239"/>
      <c r="D562" s="239" t="s">
        <v>40</v>
      </c>
      <c r="E562" s="239" t="s">
        <v>515</v>
      </c>
      <c r="F562" s="240" t="s">
        <v>525</v>
      </c>
      <c r="G562" s="114">
        <v>5041</v>
      </c>
      <c r="H562" s="114">
        <v>231</v>
      </c>
      <c r="I562" s="114">
        <v>0</v>
      </c>
      <c r="J562" s="114">
        <v>5041</v>
      </c>
      <c r="K562" s="114">
        <v>5040</v>
      </c>
      <c r="L562" s="241">
        <f t="shared" si="117"/>
        <v>-1.9837333862327E-4</v>
      </c>
      <c r="M562" s="114">
        <f t="shared" si="106"/>
        <v>230.95417575877804</v>
      </c>
      <c r="N562" s="242">
        <v>0</v>
      </c>
      <c r="O562" s="100"/>
      <c r="P562" s="100"/>
      <c r="Q562" s="100">
        <f t="shared" si="107"/>
        <v>0</v>
      </c>
      <c r="R562" s="243" t="e">
        <f t="shared" si="76"/>
        <v>#DIV/0!</v>
      </c>
      <c r="S562" s="243"/>
      <c r="T562" s="243"/>
      <c r="U562" s="243"/>
      <c r="V562" s="243"/>
      <c r="W562" s="243"/>
      <c r="X562" s="248"/>
      <c r="Y562" s="111"/>
      <c r="Z562" s="112"/>
      <c r="AA562" s="105"/>
      <c r="AB562" s="105"/>
      <c r="AC562" s="105"/>
      <c r="AD562" s="113"/>
      <c r="AE562" s="113"/>
      <c r="AF562" s="113"/>
      <c r="AG562" s="105"/>
      <c r="AH562" s="105"/>
      <c r="AI562" s="105"/>
      <c r="AJ562" s="105"/>
      <c r="AK562" s="105"/>
      <c r="AL562" s="105"/>
      <c r="AM562" s="105"/>
      <c r="AN562" s="71"/>
      <c r="AO562" s="71"/>
      <c r="AP562" s="71"/>
      <c r="AQ562" s="71"/>
    </row>
    <row r="563" spans="1:43" ht="12.75" customHeight="1" outlineLevel="2" x14ac:dyDescent="0.25">
      <c r="A563" s="2"/>
      <c r="B563" s="107">
        <v>50112</v>
      </c>
      <c r="C563" s="239"/>
      <c r="D563" s="239" t="s">
        <v>40</v>
      </c>
      <c r="E563" s="239" t="s">
        <v>515</v>
      </c>
      <c r="F563" s="240" t="s">
        <v>524</v>
      </c>
      <c r="G563" s="114">
        <v>5936</v>
      </c>
      <c r="H563" s="114">
        <v>547</v>
      </c>
      <c r="I563" s="114">
        <v>0</v>
      </c>
      <c r="J563" s="114">
        <v>5936</v>
      </c>
      <c r="K563" s="114">
        <v>5807</v>
      </c>
      <c r="L563" s="241">
        <f t="shared" si="117"/>
        <v>-2.173180592991919E-2</v>
      </c>
      <c r="M563" s="114">
        <f t="shared" si="106"/>
        <v>535.11270215633419</v>
      </c>
      <c r="N563" s="242">
        <v>0</v>
      </c>
      <c r="O563" s="100"/>
      <c r="P563" s="100"/>
      <c r="Q563" s="100">
        <f t="shared" si="107"/>
        <v>0</v>
      </c>
      <c r="R563" s="243" t="e">
        <f t="shared" si="76"/>
        <v>#DIV/0!</v>
      </c>
      <c r="S563" s="243"/>
      <c r="T563" s="243"/>
      <c r="U563" s="243"/>
      <c r="V563" s="243"/>
      <c r="W563" s="243"/>
      <c r="X563" s="248"/>
      <c r="Y563" s="111"/>
      <c r="Z563" s="112"/>
      <c r="AA563" s="105"/>
      <c r="AB563" s="105"/>
      <c r="AC563" s="105"/>
      <c r="AD563" s="113"/>
      <c r="AE563" s="113"/>
      <c r="AF563" s="113"/>
      <c r="AG563" s="105"/>
      <c r="AH563" s="105"/>
      <c r="AI563" s="105"/>
      <c r="AJ563" s="105"/>
      <c r="AK563" s="105"/>
      <c r="AL563" s="105"/>
      <c r="AM563" s="105"/>
      <c r="AN563" s="71"/>
      <c r="AO563" s="71"/>
      <c r="AP563" s="71"/>
      <c r="AQ563" s="71"/>
    </row>
    <row r="564" spans="1:43" ht="12.75" customHeight="1" outlineLevel="2" x14ac:dyDescent="0.25">
      <c r="A564" s="2"/>
      <c r="B564" s="107">
        <v>50111</v>
      </c>
      <c r="C564" s="239"/>
      <c r="D564" s="239" t="s">
        <v>40</v>
      </c>
      <c r="E564" s="239" t="s">
        <v>515</v>
      </c>
      <c r="F564" s="240" t="s">
        <v>523</v>
      </c>
      <c r="G564" s="114">
        <v>1399</v>
      </c>
      <c r="H564" s="114">
        <v>216</v>
      </c>
      <c r="I564" s="114">
        <v>0</v>
      </c>
      <c r="J564" s="114">
        <v>1399</v>
      </c>
      <c r="K564" s="114">
        <v>1404</v>
      </c>
      <c r="L564" s="241">
        <f t="shared" si="117"/>
        <v>3.5739814152966343E-3</v>
      </c>
      <c r="M564" s="114">
        <f t="shared" si="106"/>
        <v>216.77197998570406</v>
      </c>
      <c r="N564" s="242">
        <v>0</v>
      </c>
      <c r="O564" s="100"/>
      <c r="P564" s="100"/>
      <c r="Q564" s="100">
        <f t="shared" si="107"/>
        <v>0</v>
      </c>
      <c r="R564" s="243" t="e">
        <f t="shared" si="76"/>
        <v>#DIV/0!</v>
      </c>
      <c r="S564" s="243"/>
      <c r="T564" s="243"/>
      <c r="U564" s="243"/>
      <c r="V564" s="243"/>
      <c r="W564" s="243"/>
      <c r="X564" s="248"/>
      <c r="Y564" s="111"/>
      <c r="Z564" s="112"/>
      <c r="AA564" s="105"/>
      <c r="AB564" s="105"/>
      <c r="AC564" s="105"/>
      <c r="AD564" s="113"/>
      <c r="AE564" s="113"/>
      <c r="AF564" s="113"/>
      <c r="AG564" s="105"/>
      <c r="AH564" s="105"/>
      <c r="AI564" s="105"/>
      <c r="AJ564" s="105"/>
      <c r="AK564" s="105"/>
      <c r="AL564" s="105"/>
      <c r="AM564" s="105"/>
      <c r="AN564" s="71"/>
      <c r="AO564" s="71"/>
      <c r="AP564" s="71"/>
      <c r="AQ564" s="71"/>
    </row>
    <row r="565" spans="1:43" ht="12.75" customHeight="1" outlineLevel="2" x14ac:dyDescent="0.25">
      <c r="A565" s="2"/>
      <c r="B565" s="107">
        <v>50110</v>
      </c>
      <c r="C565" s="239"/>
      <c r="D565" s="239" t="s">
        <v>40</v>
      </c>
      <c r="E565" s="239" t="s">
        <v>515</v>
      </c>
      <c r="F565" s="240" t="s">
        <v>522</v>
      </c>
      <c r="G565" s="114">
        <v>55</v>
      </c>
      <c r="H565" s="114">
        <v>0</v>
      </c>
      <c r="I565" s="114">
        <v>47950</v>
      </c>
      <c r="J565" s="114">
        <v>55</v>
      </c>
      <c r="K565" s="114">
        <v>42</v>
      </c>
      <c r="L565" s="241">
        <f t="shared" si="117"/>
        <v>-0.23636363636363633</v>
      </c>
      <c r="M565" s="114">
        <f t="shared" si="106"/>
        <v>0</v>
      </c>
      <c r="N565" s="242">
        <v>49153</v>
      </c>
      <c r="O565" s="100"/>
      <c r="P565" s="100"/>
      <c r="Q565" s="100">
        <f t="shared" si="107"/>
        <v>0</v>
      </c>
      <c r="R565" s="243" t="e">
        <f t="shared" si="76"/>
        <v>#DIV/0!</v>
      </c>
      <c r="S565" s="243"/>
      <c r="T565" s="243"/>
      <c r="U565" s="243"/>
      <c r="V565" s="243"/>
      <c r="W565" s="243"/>
      <c r="X565" s="248"/>
      <c r="Y565" s="111"/>
      <c r="Z565" s="112"/>
      <c r="AA565" s="105"/>
      <c r="AB565" s="105"/>
      <c r="AC565" s="105"/>
      <c r="AD565" s="113"/>
      <c r="AE565" s="113"/>
      <c r="AF565" s="113"/>
      <c r="AG565" s="105"/>
      <c r="AH565" s="105"/>
      <c r="AI565" s="105"/>
      <c r="AJ565" s="105"/>
      <c r="AK565" s="105"/>
      <c r="AL565" s="105"/>
      <c r="AM565" s="105"/>
      <c r="AN565" s="71"/>
      <c r="AO565" s="71"/>
      <c r="AP565" s="71"/>
      <c r="AQ565" s="71"/>
    </row>
    <row r="566" spans="1:43" ht="12.75" customHeight="1" outlineLevel="2" x14ac:dyDescent="0.25">
      <c r="A566" s="2"/>
      <c r="B566" s="107">
        <v>50109</v>
      </c>
      <c r="C566" s="239"/>
      <c r="D566" s="239" t="s">
        <v>40</v>
      </c>
      <c r="E566" s="239" t="s">
        <v>515</v>
      </c>
      <c r="F566" s="240" t="s">
        <v>521</v>
      </c>
      <c r="G566" s="114">
        <v>1374</v>
      </c>
      <c r="H566" s="114">
        <v>130</v>
      </c>
      <c r="I566" s="114">
        <v>0</v>
      </c>
      <c r="J566" s="114">
        <v>1374</v>
      </c>
      <c r="K566" s="114">
        <v>1366</v>
      </c>
      <c r="L566" s="241">
        <f t="shared" si="117"/>
        <v>-5.8224163027656983E-3</v>
      </c>
      <c r="M566" s="114">
        <f t="shared" si="106"/>
        <v>129.24308588064045</v>
      </c>
      <c r="N566" s="242">
        <v>0</v>
      </c>
      <c r="O566" s="100"/>
      <c r="P566" s="100"/>
      <c r="Q566" s="100">
        <f t="shared" si="107"/>
        <v>0</v>
      </c>
      <c r="R566" s="243" t="e">
        <f t="shared" si="76"/>
        <v>#DIV/0!</v>
      </c>
      <c r="S566" s="243"/>
      <c r="T566" s="243"/>
      <c r="U566" s="243"/>
      <c r="V566" s="243"/>
      <c r="W566" s="243"/>
      <c r="X566" s="248"/>
      <c r="Y566" s="111"/>
      <c r="Z566" s="112"/>
      <c r="AA566" s="105"/>
      <c r="AB566" s="105"/>
      <c r="AC566" s="105"/>
      <c r="AD566" s="113"/>
      <c r="AE566" s="113"/>
      <c r="AF566" s="113"/>
      <c r="AG566" s="105"/>
      <c r="AH566" s="105"/>
      <c r="AI566" s="105"/>
      <c r="AJ566" s="105"/>
      <c r="AK566" s="105"/>
      <c r="AL566" s="105"/>
      <c r="AM566" s="105"/>
      <c r="AN566" s="71"/>
      <c r="AO566" s="71"/>
      <c r="AP566" s="71"/>
      <c r="AQ566" s="71"/>
    </row>
    <row r="567" spans="1:43" ht="12.75" customHeight="1" outlineLevel="2" x14ac:dyDescent="0.25">
      <c r="A567" s="2"/>
      <c r="B567" s="107">
        <v>50108</v>
      </c>
      <c r="C567" s="239"/>
      <c r="D567" s="239" t="s">
        <v>40</v>
      </c>
      <c r="E567" s="239" t="s">
        <v>515</v>
      </c>
      <c r="F567" s="240" t="s">
        <v>520</v>
      </c>
      <c r="G567" s="114">
        <v>2968</v>
      </c>
      <c r="H567" s="114">
        <v>0</v>
      </c>
      <c r="I567" s="114">
        <v>2115</v>
      </c>
      <c r="J567" s="114">
        <v>2968</v>
      </c>
      <c r="K567" s="114">
        <v>2887</v>
      </c>
      <c r="L567" s="241">
        <f t="shared" si="117"/>
        <v>-2.7291105121293846E-2</v>
      </c>
      <c r="M567" s="114">
        <f t="shared" si="106"/>
        <v>0</v>
      </c>
      <c r="N567" s="242">
        <v>2096</v>
      </c>
      <c r="O567" s="100"/>
      <c r="P567" s="100"/>
      <c r="Q567" s="100">
        <f t="shared" si="107"/>
        <v>0</v>
      </c>
      <c r="R567" s="243" t="e">
        <f t="shared" si="76"/>
        <v>#DIV/0!</v>
      </c>
      <c r="S567" s="243"/>
      <c r="T567" s="243"/>
      <c r="U567" s="243"/>
      <c r="V567" s="243"/>
      <c r="W567" s="243"/>
      <c r="X567" s="248"/>
      <c r="Y567" s="111"/>
      <c r="Z567" s="112"/>
      <c r="AA567" s="105"/>
      <c r="AB567" s="105"/>
      <c r="AC567" s="105"/>
      <c r="AD567" s="113"/>
      <c r="AE567" s="113"/>
      <c r="AF567" s="113"/>
      <c r="AG567" s="105"/>
      <c r="AH567" s="105"/>
      <c r="AI567" s="105"/>
      <c r="AJ567" s="105"/>
      <c r="AK567" s="105"/>
      <c r="AL567" s="105"/>
      <c r="AM567" s="105"/>
      <c r="AN567" s="71"/>
      <c r="AO567" s="71"/>
      <c r="AP567" s="71"/>
      <c r="AQ567" s="71"/>
    </row>
    <row r="568" spans="1:43" ht="12.75" customHeight="1" outlineLevel="2" x14ac:dyDescent="0.25">
      <c r="A568" s="2"/>
      <c r="B568" s="107">
        <v>50107</v>
      </c>
      <c r="C568" s="239"/>
      <c r="D568" s="239" t="s">
        <v>40</v>
      </c>
      <c r="E568" s="239" t="s">
        <v>515</v>
      </c>
      <c r="F568" s="240" t="s">
        <v>519</v>
      </c>
      <c r="G568" s="114">
        <v>3114</v>
      </c>
      <c r="H568" s="114">
        <v>545</v>
      </c>
      <c r="I568" s="114">
        <v>0</v>
      </c>
      <c r="J568" s="114">
        <v>3114</v>
      </c>
      <c r="K568" s="114">
        <v>3141</v>
      </c>
      <c r="L568" s="241">
        <f t="shared" si="117"/>
        <v>8.6705202312138407E-3</v>
      </c>
      <c r="M568" s="114">
        <f t="shared" si="106"/>
        <v>549.72543352601156</v>
      </c>
      <c r="N568" s="242">
        <v>0</v>
      </c>
      <c r="O568" s="100"/>
      <c r="P568" s="100"/>
      <c r="Q568" s="100">
        <f t="shared" si="107"/>
        <v>0</v>
      </c>
      <c r="R568" s="243" t="e">
        <f t="shared" si="76"/>
        <v>#DIV/0!</v>
      </c>
      <c r="S568" s="243"/>
      <c r="T568" s="243"/>
      <c r="U568" s="243"/>
      <c r="V568" s="243"/>
      <c r="W568" s="243"/>
      <c r="X568" s="248"/>
      <c r="Y568" s="111"/>
      <c r="Z568" s="112"/>
      <c r="AA568" s="105"/>
      <c r="AB568" s="105"/>
      <c r="AC568" s="105"/>
      <c r="AD568" s="113"/>
      <c r="AE568" s="113"/>
      <c r="AF568" s="113"/>
      <c r="AG568" s="105"/>
      <c r="AH568" s="105"/>
      <c r="AI568" s="105"/>
      <c r="AJ568" s="105"/>
      <c r="AK568" s="105"/>
      <c r="AL568" s="105"/>
      <c r="AM568" s="105"/>
      <c r="AN568" s="71"/>
      <c r="AO568" s="71"/>
      <c r="AP568" s="71"/>
      <c r="AQ568" s="71"/>
    </row>
    <row r="569" spans="1:43" ht="12.75" customHeight="1" outlineLevel="2" x14ac:dyDescent="0.25">
      <c r="A569" s="2"/>
      <c r="B569" s="107">
        <v>50106</v>
      </c>
      <c r="C569" s="239"/>
      <c r="D569" s="239" t="s">
        <v>40</v>
      </c>
      <c r="E569" s="239" t="s">
        <v>515</v>
      </c>
      <c r="F569" s="240" t="s">
        <v>264</v>
      </c>
      <c r="G569" s="114">
        <v>5315</v>
      </c>
      <c r="H569" s="114">
        <v>510</v>
      </c>
      <c r="I569" s="114">
        <v>0</v>
      </c>
      <c r="J569" s="114">
        <v>5315</v>
      </c>
      <c r="K569" s="114">
        <v>5198</v>
      </c>
      <c r="L569" s="241">
        <f t="shared" si="117"/>
        <v>-2.2013170272812799E-2</v>
      </c>
      <c r="M569" s="114">
        <f t="shared" si="106"/>
        <v>498.77328316086545</v>
      </c>
      <c r="N569" s="242">
        <v>0</v>
      </c>
      <c r="O569" s="100"/>
      <c r="P569" s="100"/>
      <c r="Q569" s="100">
        <f t="shared" si="107"/>
        <v>0</v>
      </c>
      <c r="R569" s="243" t="e">
        <f t="shared" si="76"/>
        <v>#DIV/0!</v>
      </c>
      <c r="S569" s="243"/>
      <c r="T569" s="243"/>
      <c r="U569" s="243"/>
      <c r="V569" s="243"/>
      <c r="W569" s="243"/>
      <c r="X569" s="248"/>
      <c r="Y569" s="111"/>
      <c r="Z569" s="112"/>
      <c r="AA569" s="105"/>
      <c r="AB569" s="105"/>
      <c r="AC569" s="105"/>
      <c r="AD569" s="113"/>
      <c r="AE569" s="113"/>
      <c r="AF569" s="113"/>
      <c r="AG569" s="105"/>
      <c r="AH569" s="105"/>
      <c r="AI569" s="105"/>
      <c r="AJ569" s="105"/>
      <c r="AK569" s="105"/>
      <c r="AL569" s="105"/>
      <c r="AM569" s="105"/>
      <c r="AN569" s="71"/>
      <c r="AO569" s="71"/>
      <c r="AP569" s="71"/>
      <c r="AQ569" s="71"/>
    </row>
    <row r="570" spans="1:43" ht="12.75" customHeight="1" outlineLevel="2" x14ac:dyDescent="0.25">
      <c r="A570" s="2"/>
      <c r="B570" s="107">
        <v>50105</v>
      </c>
      <c r="C570" s="239"/>
      <c r="D570" s="239" t="s">
        <v>40</v>
      </c>
      <c r="E570" s="239" t="s">
        <v>515</v>
      </c>
      <c r="F570" s="240" t="s">
        <v>334</v>
      </c>
      <c r="G570" s="114">
        <v>3283</v>
      </c>
      <c r="H570" s="114">
        <v>0</v>
      </c>
      <c r="I570" s="114">
        <v>2387</v>
      </c>
      <c r="J570" s="114">
        <v>5670</v>
      </c>
      <c r="K570" s="114">
        <v>5628</v>
      </c>
      <c r="L570" s="241">
        <f t="shared" si="117"/>
        <v>-7.4074074074074181E-3</v>
      </c>
      <c r="M570" s="114">
        <f t="shared" si="106"/>
        <v>2404.6814814814816</v>
      </c>
      <c r="N570" s="242">
        <v>0</v>
      </c>
      <c r="O570" s="100"/>
      <c r="P570" s="100"/>
      <c r="Q570" s="100">
        <f t="shared" si="107"/>
        <v>0</v>
      </c>
      <c r="R570" s="243" t="e">
        <f t="shared" si="76"/>
        <v>#DIV/0!</v>
      </c>
      <c r="S570" s="243"/>
      <c r="T570" s="243"/>
      <c r="U570" s="243"/>
      <c r="V570" s="243"/>
      <c r="W570" s="243"/>
      <c r="X570" s="248"/>
      <c r="Y570" s="111"/>
      <c r="Z570" s="112"/>
      <c r="AA570" s="105"/>
      <c r="AB570" s="105"/>
      <c r="AC570" s="105"/>
      <c r="AD570" s="113"/>
      <c r="AE570" s="113"/>
      <c r="AF570" s="113"/>
      <c r="AG570" s="105"/>
      <c r="AH570" s="105"/>
      <c r="AI570" s="105"/>
      <c r="AJ570" s="105"/>
      <c r="AK570" s="105"/>
      <c r="AL570" s="105"/>
      <c r="AM570" s="105"/>
      <c r="AN570" s="71"/>
      <c r="AO570" s="71"/>
      <c r="AP570" s="71"/>
      <c r="AQ570" s="71"/>
    </row>
    <row r="571" spans="1:43" ht="12.75" customHeight="1" outlineLevel="2" x14ac:dyDescent="0.25">
      <c r="A571" s="2"/>
      <c r="B571" s="107">
        <v>50104</v>
      </c>
      <c r="C571" s="239"/>
      <c r="D571" s="239" t="s">
        <v>40</v>
      </c>
      <c r="E571" s="239" t="s">
        <v>515</v>
      </c>
      <c r="F571" s="240" t="s">
        <v>518</v>
      </c>
      <c r="G571" s="114">
        <v>608</v>
      </c>
      <c r="H571" s="114">
        <v>0</v>
      </c>
      <c r="I571" s="114">
        <v>27308</v>
      </c>
      <c r="J571" s="114">
        <v>608</v>
      </c>
      <c r="K571" s="114">
        <v>633</v>
      </c>
      <c r="L571" s="241">
        <f t="shared" si="117"/>
        <v>4.1118421052631637E-2</v>
      </c>
      <c r="M571" s="114">
        <f t="shared" si="106"/>
        <v>0</v>
      </c>
      <c r="N571" s="242">
        <v>28452</v>
      </c>
      <c r="O571" s="100"/>
      <c r="P571" s="100"/>
      <c r="Q571" s="100">
        <f t="shared" si="107"/>
        <v>0</v>
      </c>
      <c r="R571" s="243" t="e">
        <f t="shared" si="76"/>
        <v>#DIV/0!</v>
      </c>
      <c r="S571" s="243"/>
      <c r="T571" s="243"/>
      <c r="U571" s="243"/>
      <c r="V571" s="243"/>
      <c r="W571" s="243"/>
      <c r="X571" s="248"/>
      <c r="Y571" s="111"/>
      <c r="Z571" s="112"/>
      <c r="AA571" s="105"/>
      <c r="AB571" s="105"/>
      <c r="AC571" s="105"/>
      <c r="AD571" s="113"/>
      <c r="AE571" s="113"/>
      <c r="AF571" s="113"/>
      <c r="AG571" s="105"/>
      <c r="AH571" s="105"/>
      <c r="AI571" s="105"/>
      <c r="AJ571" s="105"/>
      <c r="AK571" s="105"/>
      <c r="AL571" s="105"/>
      <c r="AM571" s="105"/>
      <c r="AN571" s="71"/>
      <c r="AO571" s="71"/>
      <c r="AP571" s="71"/>
      <c r="AQ571" s="71"/>
    </row>
    <row r="572" spans="1:43" ht="12.75" customHeight="1" outlineLevel="2" x14ac:dyDescent="0.25">
      <c r="A572" s="2"/>
      <c r="B572" s="107">
        <v>50103</v>
      </c>
      <c r="C572" s="239"/>
      <c r="D572" s="239" t="s">
        <v>40</v>
      </c>
      <c r="E572" s="239" t="s">
        <v>515</v>
      </c>
      <c r="F572" s="240" t="s">
        <v>517</v>
      </c>
      <c r="G572" s="114">
        <v>4359</v>
      </c>
      <c r="H572" s="114">
        <v>663</v>
      </c>
      <c r="I572" s="114">
        <v>0</v>
      </c>
      <c r="J572" s="114">
        <v>4359</v>
      </c>
      <c r="K572" s="114">
        <v>4285</v>
      </c>
      <c r="L572" s="241">
        <f t="shared" si="117"/>
        <v>-1.6976370727231016E-2</v>
      </c>
      <c r="M572" s="114">
        <f t="shared" si="106"/>
        <v>651.74466620784585</v>
      </c>
      <c r="N572" s="242">
        <v>0</v>
      </c>
      <c r="O572" s="100"/>
      <c r="P572" s="100"/>
      <c r="Q572" s="100">
        <f t="shared" si="107"/>
        <v>0</v>
      </c>
      <c r="R572" s="243" t="e">
        <f t="shared" si="76"/>
        <v>#DIV/0!</v>
      </c>
      <c r="S572" s="243"/>
      <c r="T572" s="243"/>
      <c r="U572" s="243"/>
      <c r="V572" s="243"/>
      <c r="W572" s="243"/>
      <c r="X572" s="248"/>
      <c r="Y572" s="111"/>
      <c r="Z572" s="112"/>
      <c r="AA572" s="105"/>
      <c r="AB572" s="105"/>
      <c r="AC572" s="105"/>
      <c r="AD572" s="113"/>
      <c r="AE572" s="113"/>
      <c r="AF572" s="113"/>
      <c r="AG572" s="105"/>
      <c r="AH572" s="105"/>
      <c r="AI572" s="105"/>
      <c r="AJ572" s="105"/>
      <c r="AK572" s="105"/>
      <c r="AL572" s="105"/>
      <c r="AM572" s="105"/>
      <c r="AN572" s="71"/>
      <c r="AO572" s="71"/>
      <c r="AP572" s="71"/>
      <c r="AQ572" s="71"/>
    </row>
    <row r="573" spans="1:43" ht="12.75" customHeight="1" outlineLevel="2" x14ac:dyDescent="0.25">
      <c r="A573" s="2"/>
      <c r="B573" s="107">
        <v>50102</v>
      </c>
      <c r="C573" s="239"/>
      <c r="D573" s="239" t="s">
        <v>40</v>
      </c>
      <c r="E573" s="239" t="s">
        <v>515</v>
      </c>
      <c r="F573" s="240" t="s">
        <v>516</v>
      </c>
      <c r="G573" s="114">
        <v>7317</v>
      </c>
      <c r="H573" s="114">
        <v>444</v>
      </c>
      <c r="I573" s="114">
        <v>0</v>
      </c>
      <c r="J573" s="114">
        <v>7317</v>
      </c>
      <c r="K573" s="114">
        <v>7152</v>
      </c>
      <c r="L573" s="241">
        <f t="shared" si="117"/>
        <v>-2.255022550225505E-2</v>
      </c>
      <c r="M573" s="114">
        <f t="shared" si="106"/>
        <v>433.98769987699876</v>
      </c>
      <c r="N573" s="242">
        <v>0</v>
      </c>
      <c r="O573" s="100"/>
      <c r="P573" s="100"/>
      <c r="Q573" s="100">
        <f t="shared" si="107"/>
        <v>0</v>
      </c>
      <c r="R573" s="243" t="e">
        <f t="shared" si="76"/>
        <v>#DIV/0!</v>
      </c>
      <c r="S573" s="243"/>
      <c r="T573" s="243"/>
      <c r="U573" s="243"/>
      <c r="V573" s="243"/>
      <c r="W573" s="243"/>
      <c r="X573" s="248"/>
      <c r="Y573" s="111"/>
      <c r="Z573" s="112"/>
      <c r="AA573" s="105"/>
      <c r="AB573" s="105"/>
      <c r="AC573" s="105"/>
      <c r="AD573" s="113"/>
      <c r="AE573" s="113"/>
      <c r="AF573" s="113"/>
      <c r="AG573" s="105"/>
      <c r="AH573" s="105"/>
      <c r="AI573" s="105"/>
      <c r="AJ573" s="105"/>
      <c r="AK573" s="105"/>
      <c r="AL573" s="105"/>
      <c r="AM573" s="105"/>
      <c r="AN573" s="71"/>
      <c r="AO573" s="71"/>
      <c r="AP573" s="71"/>
      <c r="AQ573" s="71"/>
    </row>
    <row r="574" spans="1:43" ht="12.75" customHeight="1" outlineLevel="2" x14ac:dyDescent="0.25">
      <c r="A574" s="2"/>
      <c r="B574" s="107">
        <v>50101</v>
      </c>
      <c r="C574" s="239"/>
      <c r="D574" s="239" t="s">
        <v>40</v>
      </c>
      <c r="E574" s="239" t="s">
        <v>515</v>
      </c>
      <c r="F574" s="240" t="s">
        <v>40</v>
      </c>
      <c r="G574" s="114">
        <v>2227</v>
      </c>
      <c r="H574" s="114">
        <v>0</v>
      </c>
      <c r="I574" s="114">
        <v>91559</v>
      </c>
      <c r="J574" s="114">
        <v>4041</v>
      </c>
      <c r="K574" s="114">
        <v>4011</v>
      </c>
      <c r="L574" s="241">
        <f t="shared" si="117"/>
        <v>-7.4239049740163487E-3</v>
      </c>
      <c r="M574" s="114">
        <f t="shared" si="106"/>
        <v>0</v>
      </c>
      <c r="N574" s="242">
        <v>91022</v>
      </c>
      <c r="O574" s="100"/>
      <c r="P574" s="100"/>
      <c r="Q574" s="100">
        <f t="shared" si="107"/>
        <v>0</v>
      </c>
      <c r="R574" s="243" t="e">
        <f t="shared" si="76"/>
        <v>#DIV/0!</v>
      </c>
      <c r="S574" s="243"/>
      <c r="T574" s="243"/>
      <c r="U574" s="243"/>
      <c r="V574" s="243"/>
      <c r="W574" s="243"/>
      <c r="X574" s="248"/>
      <c r="Y574" s="111"/>
      <c r="Z574" s="112"/>
      <c r="AA574" s="105"/>
      <c r="AB574" s="105"/>
      <c r="AC574" s="105"/>
      <c r="AD574" s="113"/>
      <c r="AE574" s="113"/>
      <c r="AF574" s="113"/>
      <c r="AG574" s="105"/>
      <c r="AH574" s="105"/>
      <c r="AI574" s="105"/>
      <c r="AJ574" s="105"/>
      <c r="AK574" s="105"/>
      <c r="AL574" s="105"/>
      <c r="AM574" s="105"/>
      <c r="AN574" s="71"/>
      <c r="AO574" s="71"/>
      <c r="AP574" s="71"/>
      <c r="AQ574" s="71"/>
    </row>
    <row r="575" spans="1:43" ht="12.75" customHeight="1" outlineLevel="2" x14ac:dyDescent="0.25">
      <c r="A575" s="2"/>
      <c r="B575" s="107" t="s">
        <v>2086</v>
      </c>
      <c r="C575" s="239"/>
      <c r="D575" s="239" t="s">
        <v>40</v>
      </c>
      <c r="E575" s="239" t="s">
        <v>515</v>
      </c>
      <c r="F575" s="240" t="s">
        <v>2087</v>
      </c>
      <c r="G575" s="114"/>
      <c r="H575" s="114"/>
      <c r="I575" s="114"/>
      <c r="J575" s="114"/>
      <c r="K575" s="114"/>
      <c r="L575" s="241"/>
      <c r="M575" s="114">
        <f t="shared" si="106"/>
        <v>0</v>
      </c>
      <c r="N575" s="242"/>
      <c r="O575" s="100"/>
      <c r="P575" s="100"/>
      <c r="Q575" s="100">
        <f t="shared" si="107"/>
        <v>0</v>
      </c>
      <c r="R575" s="243" t="e">
        <f t="shared" si="76"/>
        <v>#DIV/0!</v>
      </c>
      <c r="S575" s="243"/>
      <c r="T575" s="243"/>
      <c r="U575" s="243"/>
      <c r="V575" s="243"/>
      <c r="W575" s="243"/>
      <c r="X575" s="248"/>
      <c r="Y575" s="111"/>
      <c r="Z575" s="112"/>
      <c r="AA575" s="105"/>
      <c r="AB575" s="105"/>
      <c r="AC575" s="105"/>
      <c r="AD575" s="113"/>
      <c r="AE575" s="113"/>
      <c r="AF575" s="113"/>
      <c r="AG575" s="105"/>
      <c r="AH575" s="105"/>
      <c r="AI575" s="105"/>
      <c r="AJ575" s="105"/>
      <c r="AK575" s="105"/>
      <c r="AL575" s="105"/>
      <c r="AM575" s="105"/>
      <c r="AN575" s="71"/>
      <c r="AO575" s="71"/>
      <c r="AP575" s="71"/>
      <c r="AQ575" s="71"/>
    </row>
    <row r="576" spans="1:43" ht="12.75" customHeight="1" outlineLevel="1" x14ac:dyDescent="0.25">
      <c r="A576" s="229"/>
      <c r="B576" s="244">
        <v>50300</v>
      </c>
      <c r="C576" s="245"/>
      <c r="D576" s="245" t="s">
        <v>40</v>
      </c>
      <c r="E576" s="245" t="s">
        <v>535</v>
      </c>
      <c r="F576" s="246"/>
      <c r="G576" s="114"/>
      <c r="H576" s="114"/>
      <c r="I576" s="114"/>
      <c r="J576" s="114"/>
      <c r="K576" s="114"/>
      <c r="L576" s="241"/>
      <c r="M576" s="114">
        <f t="shared" si="106"/>
        <v>0</v>
      </c>
      <c r="N576" s="242"/>
      <c r="O576" s="110">
        <f t="shared" ref="O576:P576" si="118">SUM(O577:O581)</f>
        <v>0</v>
      </c>
      <c r="P576" s="110">
        <f t="shared" si="118"/>
        <v>0</v>
      </c>
      <c r="Q576" s="100">
        <f t="shared" si="107"/>
        <v>0</v>
      </c>
      <c r="R576" s="243" t="e">
        <f t="shared" si="76"/>
        <v>#DIV/0!</v>
      </c>
      <c r="S576" s="250"/>
      <c r="T576" s="250"/>
      <c r="U576" s="250"/>
      <c r="V576" s="250"/>
      <c r="W576" s="250"/>
      <c r="X576" s="247"/>
      <c r="Y576" s="111"/>
      <c r="Z576" s="112"/>
      <c r="AA576" s="105"/>
      <c r="AB576" s="105"/>
      <c r="AC576" s="105"/>
      <c r="AD576" s="113"/>
      <c r="AE576" s="113"/>
      <c r="AF576" s="113"/>
      <c r="AG576" s="105"/>
      <c r="AH576" s="105"/>
      <c r="AI576" s="105"/>
      <c r="AJ576" s="105"/>
      <c r="AK576" s="105"/>
      <c r="AL576" s="105"/>
      <c r="AM576" s="105"/>
      <c r="AN576" s="45"/>
      <c r="AO576" s="45"/>
      <c r="AP576" s="45"/>
      <c r="AQ576" s="45"/>
    </row>
    <row r="577" spans="1:43" ht="12.75" customHeight="1" outlineLevel="2" x14ac:dyDescent="0.25">
      <c r="A577" s="2"/>
      <c r="B577" s="107">
        <v>50304</v>
      </c>
      <c r="C577" s="239"/>
      <c r="D577" s="239" t="s">
        <v>40</v>
      </c>
      <c r="E577" s="239" t="s">
        <v>535</v>
      </c>
      <c r="F577" s="240" t="s">
        <v>539</v>
      </c>
      <c r="G577" s="114">
        <v>1981</v>
      </c>
      <c r="H577" s="114">
        <v>484</v>
      </c>
      <c r="I577" s="114">
        <v>0</v>
      </c>
      <c r="J577" s="114">
        <v>1981</v>
      </c>
      <c r="K577" s="114">
        <v>1912</v>
      </c>
      <c r="L577" s="241">
        <f t="shared" ref="L577:L580" si="119">((K577/J577)^(1/($K$12-$J$12))-1)</f>
        <v>-3.4830893488137282E-2</v>
      </c>
      <c r="M577" s="114">
        <f t="shared" si="106"/>
        <v>467.14184755174153</v>
      </c>
      <c r="N577" s="242">
        <v>0</v>
      </c>
      <c r="O577" s="100"/>
      <c r="P577" s="100"/>
      <c r="Q577" s="100">
        <f t="shared" si="107"/>
        <v>0</v>
      </c>
      <c r="R577" s="243" t="e">
        <f t="shared" ref="R577:R831" si="120">+(1-(P577/O577))*100</f>
        <v>#DIV/0!</v>
      </c>
      <c r="S577" s="243"/>
      <c r="T577" s="243"/>
      <c r="U577" s="243"/>
      <c r="V577" s="243"/>
      <c r="W577" s="243"/>
      <c r="X577" s="248"/>
      <c r="Y577" s="111"/>
      <c r="Z577" s="112"/>
      <c r="AA577" s="105"/>
      <c r="AB577" s="105"/>
      <c r="AC577" s="105"/>
      <c r="AD577" s="113"/>
      <c r="AE577" s="113"/>
      <c r="AF577" s="113"/>
      <c r="AG577" s="105"/>
      <c r="AH577" s="105"/>
      <c r="AI577" s="105"/>
      <c r="AJ577" s="105"/>
      <c r="AK577" s="105"/>
      <c r="AL577" s="105"/>
      <c r="AM577" s="105"/>
      <c r="AN577" s="71"/>
      <c r="AO577" s="71"/>
      <c r="AP577" s="71"/>
      <c r="AQ577" s="71"/>
    </row>
    <row r="578" spans="1:43" ht="12.75" customHeight="1" outlineLevel="2" x14ac:dyDescent="0.25">
      <c r="A578" s="2"/>
      <c r="B578" s="107">
        <v>50303</v>
      </c>
      <c r="C578" s="239"/>
      <c r="D578" s="239" t="s">
        <v>40</v>
      </c>
      <c r="E578" s="239" t="s">
        <v>535</v>
      </c>
      <c r="F578" s="240" t="s">
        <v>538</v>
      </c>
      <c r="G578" s="114">
        <v>1247</v>
      </c>
      <c r="H578" s="114">
        <v>719</v>
      </c>
      <c r="I578" s="114">
        <v>0</v>
      </c>
      <c r="J578" s="114">
        <v>1247</v>
      </c>
      <c r="K578" s="114">
        <v>1193</v>
      </c>
      <c r="L578" s="241">
        <f t="shared" si="119"/>
        <v>-4.3303929430633548E-2</v>
      </c>
      <c r="M578" s="114">
        <f t="shared" si="106"/>
        <v>687.86447473937449</v>
      </c>
      <c r="N578" s="242">
        <v>0</v>
      </c>
      <c r="O578" s="100"/>
      <c r="P578" s="100"/>
      <c r="Q578" s="100">
        <f t="shared" si="107"/>
        <v>0</v>
      </c>
      <c r="R578" s="243" t="e">
        <f t="shared" si="120"/>
        <v>#DIV/0!</v>
      </c>
      <c r="S578" s="243"/>
      <c r="T578" s="243"/>
      <c r="U578" s="243"/>
      <c r="V578" s="243"/>
      <c r="W578" s="243"/>
      <c r="X578" s="248"/>
      <c r="Y578" s="111"/>
      <c r="Z578" s="112"/>
      <c r="AA578" s="105"/>
      <c r="AB578" s="105"/>
      <c r="AC578" s="105"/>
      <c r="AD578" s="113"/>
      <c r="AE578" s="113"/>
      <c r="AF578" s="113"/>
      <c r="AG578" s="105"/>
      <c r="AH578" s="105"/>
      <c r="AI578" s="105"/>
      <c r="AJ578" s="105"/>
      <c r="AK578" s="105"/>
      <c r="AL578" s="105"/>
      <c r="AM578" s="105"/>
      <c r="AN578" s="71"/>
      <c r="AO578" s="71"/>
      <c r="AP578" s="71"/>
      <c r="AQ578" s="71"/>
    </row>
    <row r="579" spans="1:43" ht="12.75" customHeight="1" outlineLevel="2" x14ac:dyDescent="0.25">
      <c r="A579" s="2"/>
      <c r="B579" s="107">
        <v>50302</v>
      </c>
      <c r="C579" s="239"/>
      <c r="D579" s="239" t="s">
        <v>40</v>
      </c>
      <c r="E579" s="239" t="s">
        <v>535</v>
      </c>
      <c r="F579" s="240" t="s">
        <v>537</v>
      </c>
      <c r="G579" s="114">
        <v>1702</v>
      </c>
      <c r="H579" s="114">
        <v>393</v>
      </c>
      <c r="I579" s="114">
        <v>0</v>
      </c>
      <c r="J579" s="114">
        <v>1702</v>
      </c>
      <c r="K579" s="114">
        <v>1621</v>
      </c>
      <c r="L579" s="241">
        <f t="shared" si="119"/>
        <v>-4.7591069330199742E-2</v>
      </c>
      <c r="M579" s="114">
        <f t="shared" si="106"/>
        <v>374.29670975323148</v>
      </c>
      <c r="N579" s="242">
        <v>0</v>
      </c>
      <c r="O579" s="100"/>
      <c r="P579" s="100"/>
      <c r="Q579" s="100">
        <f t="shared" si="107"/>
        <v>0</v>
      </c>
      <c r="R579" s="243" t="e">
        <f t="shared" si="120"/>
        <v>#DIV/0!</v>
      </c>
      <c r="S579" s="243"/>
      <c r="T579" s="243"/>
      <c r="U579" s="243"/>
      <c r="V579" s="243"/>
      <c r="W579" s="243"/>
      <c r="X579" s="248"/>
      <c r="Y579" s="111"/>
      <c r="Z579" s="112"/>
      <c r="AA579" s="105"/>
      <c r="AB579" s="105"/>
      <c r="AC579" s="105"/>
      <c r="AD579" s="113"/>
      <c r="AE579" s="113"/>
      <c r="AF579" s="113"/>
      <c r="AG579" s="105"/>
      <c r="AH579" s="105"/>
      <c r="AI579" s="105"/>
      <c r="AJ579" s="105"/>
      <c r="AK579" s="105"/>
      <c r="AL579" s="105"/>
      <c r="AM579" s="105"/>
      <c r="AN579" s="71"/>
      <c r="AO579" s="71"/>
      <c r="AP579" s="71"/>
      <c r="AQ579" s="71"/>
    </row>
    <row r="580" spans="1:43" ht="12.75" customHeight="1" outlineLevel="2" x14ac:dyDescent="0.25">
      <c r="A580" s="2"/>
      <c r="B580" s="107">
        <v>50301</v>
      </c>
      <c r="C580" s="239"/>
      <c r="D580" s="239" t="s">
        <v>40</v>
      </c>
      <c r="E580" s="239" t="s">
        <v>535</v>
      </c>
      <c r="F580" s="240" t="s">
        <v>536</v>
      </c>
      <c r="G580" s="114">
        <v>179</v>
      </c>
      <c r="H580" s="114">
        <v>0</v>
      </c>
      <c r="I580" s="114">
        <v>2719</v>
      </c>
      <c r="J580" s="114">
        <v>179</v>
      </c>
      <c r="K580" s="114">
        <v>161</v>
      </c>
      <c r="L580" s="241">
        <f t="shared" si="119"/>
        <v>-0.1005586592178771</v>
      </c>
      <c r="M580" s="114">
        <f t="shared" si="106"/>
        <v>0</v>
      </c>
      <c r="N580" s="242">
        <v>2694</v>
      </c>
      <c r="O580" s="100"/>
      <c r="P580" s="100"/>
      <c r="Q580" s="100">
        <f t="shared" si="107"/>
        <v>0</v>
      </c>
      <c r="R580" s="243" t="e">
        <f t="shared" si="120"/>
        <v>#DIV/0!</v>
      </c>
      <c r="S580" s="243"/>
      <c r="T580" s="243"/>
      <c r="U580" s="243"/>
      <c r="V580" s="243"/>
      <c r="W580" s="243"/>
      <c r="X580" s="248"/>
      <c r="Y580" s="111"/>
      <c r="Z580" s="112"/>
      <c r="AA580" s="105"/>
      <c r="AB580" s="105"/>
      <c r="AC580" s="105"/>
      <c r="AD580" s="113"/>
      <c r="AE580" s="113"/>
      <c r="AF580" s="113"/>
      <c r="AG580" s="105"/>
      <c r="AH580" s="105"/>
      <c r="AI580" s="105"/>
      <c r="AJ580" s="105"/>
      <c r="AK580" s="105"/>
      <c r="AL580" s="105"/>
      <c r="AM580" s="105"/>
      <c r="AN580" s="71"/>
      <c r="AO580" s="71"/>
      <c r="AP580" s="71"/>
      <c r="AQ580" s="71"/>
    </row>
    <row r="581" spans="1:43" ht="12.75" customHeight="1" outlineLevel="2" x14ac:dyDescent="0.25">
      <c r="A581" s="2"/>
      <c r="B581" s="107" t="s">
        <v>2088</v>
      </c>
      <c r="C581" s="239"/>
      <c r="D581" s="239" t="s">
        <v>40</v>
      </c>
      <c r="E581" s="239" t="s">
        <v>535</v>
      </c>
      <c r="F581" s="240" t="s">
        <v>2089</v>
      </c>
      <c r="G581" s="114"/>
      <c r="H581" s="114"/>
      <c r="I581" s="114"/>
      <c r="J581" s="114"/>
      <c r="K581" s="114"/>
      <c r="L581" s="241"/>
      <c r="M581" s="114">
        <f t="shared" si="106"/>
        <v>0</v>
      </c>
      <c r="N581" s="242"/>
      <c r="O581" s="100"/>
      <c r="P581" s="100"/>
      <c r="Q581" s="100">
        <f t="shared" si="107"/>
        <v>0</v>
      </c>
      <c r="R581" s="243" t="e">
        <f t="shared" si="120"/>
        <v>#DIV/0!</v>
      </c>
      <c r="S581" s="243"/>
      <c r="T581" s="243"/>
      <c r="U581" s="243"/>
      <c r="V581" s="243"/>
      <c r="W581" s="243"/>
      <c r="X581" s="248"/>
      <c r="Y581" s="111"/>
      <c r="Z581" s="112"/>
      <c r="AA581" s="105"/>
      <c r="AB581" s="105"/>
      <c r="AC581" s="105"/>
      <c r="AD581" s="113"/>
      <c r="AE581" s="113"/>
      <c r="AF581" s="113"/>
      <c r="AG581" s="105"/>
      <c r="AH581" s="105"/>
      <c r="AI581" s="105"/>
      <c r="AJ581" s="105"/>
      <c r="AK581" s="105"/>
      <c r="AL581" s="105"/>
      <c r="AM581" s="105"/>
      <c r="AN581" s="71"/>
      <c r="AO581" s="71"/>
      <c r="AP581" s="71"/>
      <c r="AQ581" s="71"/>
    </row>
    <row r="582" spans="1:43" ht="12.75" customHeight="1" outlineLevel="1" x14ac:dyDescent="0.25">
      <c r="A582" s="229"/>
      <c r="B582" s="244">
        <v>50400</v>
      </c>
      <c r="C582" s="245"/>
      <c r="D582" s="245" t="s">
        <v>40</v>
      </c>
      <c r="E582" s="245" t="s">
        <v>540</v>
      </c>
      <c r="F582" s="246"/>
      <c r="G582" s="114"/>
      <c r="H582" s="114"/>
      <c r="I582" s="114"/>
      <c r="J582" s="114"/>
      <c r="K582" s="114"/>
      <c r="L582" s="241"/>
      <c r="M582" s="114">
        <f t="shared" si="106"/>
        <v>0</v>
      </c>
      <c r="N582" s="242"/>
      <c r="O582" s="110">
        <f t="shared" ref="O582:P582" si="121">SUM(O583:O595)</f>
        <v>0</v>
      </c>
      <c r="P582" s="110">
        <f t="shared" si="121"/>
        <v>0</v>
      </c>
      <c r="Q582" s="100">
        <f t="shared" si="107"/>
        <v>0</v>
      </c>
      <c r="R582" s="243" t="e">
        <f t="shared" si="120"/>
        <v>#DIV/0!</v>
      </c>
      <c r="S582" s="250"/>
      <c r="T582" s="250"/>
      <c r="U582" s="250"/>
      <c r="V582" s="250"/>
      <c r="W582" s="250"/>
      <c r="X582" s="247"/>
      <c r="Y582" s="111"/>
      <c r="Z582" s="112"/>
      <c r="AA582" s="105"/>
      <c r="AB582" s="105"/>
      <c r="AC582" s="105"/>
      <c r="AD582" s="113"/>
      <c r="AE582" s="113"/>
      <c r="AF582" s="113"/>
      <c r="AG582" s="105"/>
      <c r="AH582" s="105"/>
      <c r="AI582" s="105"/>
      <c r="AJ582" s="105"/>
      <c r="AK582" s="105"/>
      <c r="AL582" s="105"/>
      <c r="AM582" s="105"/>
      <c r="AN582" s="45"/>
      <c r="AO582" s="45"/>
      <c r="AP582" s="45"/>
      <c r="AQ582" s="45"/>
    </row>
    <row r="583" spans="1:43" ht="12.75" customHeight="1" outlineLevel="2" x14ac:dyDescent="0.25">
      <c r="A583" s="2"/>
      <c r="B583" s="107">
        <v>50412</v>
      </c>
      <c r="C583" s="239"/>
      <c r="D583" s="239" t="s">
        <v>40</v>
      </c>
      <c r="E583" s="239" t="s">
        <v>540</v>
      </c>
      <c r="F583" s="240" t="s">
        <v>551</v>
      </c>
      <c r="G583" s="114">
        <v>2162</v>
      </c>
      <c r="H583" s="114">
        <v>962</v>
      </c>
      <c r="I583" s="114">
        <v>0</v>
      </c>
      <c r="J583" s="114">
        <v>2162</v>
      </c>
      <c r="K583" s="114">
        <v>2130</v>
      </c>
      <c r="L583" s="241">
        <f t="shared" ref="L583:L594" si="122">((K583/J583)^(1/($K$12-$J$12))-1)</f>
        <v>-1.4801110083256241E-2</v>
      </c>
      <c r="M583" s="114">
        <f t="shared" si="106"/>
        <v>947.76133209990746</v>
      </c>
      <c r="N583" s="242">
        <v>0</v>
      </c>
      <c r="O583" s="100"/>
      <c r="P583" s="100"/>
      <c r="Q583" s="100">
        <f t="shared" si="107"/>
        <v>0</v>
      </c>
      <c r="R583" s="243" t="e">
        <f t="shared" si="120"/>
        <v>#DIV/0!</v>
      </c>
      <c r="S583" s="243"/>
      <c r="T583" s="243"/>
      <c r="U583" s="243"/>
      <c r="V583" s="243"/>
      <c r="W583" s="243"/>
      <c r="X583" s="248"/>
      <c r="Y583" s="111"/>
      <c r="Z583" s="112"/>
      <c r="AA583" s="105"/>
      <c r="AB583" s="105"/>
      <c r="AC583" s="105"/>
      <c r="AD583" s="113"/>
      <c r="AE583" s="113"/>
      <c r="AF583" s="113"/>
      <c r="AG583" s="105"/>
      <c r="AH583" s="105"/>
      <c r="AI583" s="105"/>
      <c r="AJ583" s="105"/>
      <c r="AK583" s="105"/>
      <c r="AL583" s="105"/>
      <c r="AM583" s="105"/>
      <c r="AN583" s="71"/>
      <c r="AO583" s="71"/>
      <c r="AP583" s="71"/>
      <c r="AQ583" s="71"/>
    </row>
    <row r="584" spans="1:43" ht="12.75" customHeight="1" outlineLevel="2" x14ac:dyDescent="0.25">
      <c r="A584" s="2"/>
      <c r="B584" s="107">
        <v>50411</v>
      </c>
      <c r="C584" s="239"/>
      <c r="D584" s="239" t="s">
        <v>40</v>
      </c>
      <c r="E584" s="239" t="s">
        <v>540</v>
      </c>
      <c r="F584" s="240" t="s">
        <v>550</v>
      </c>
      <c r="G584" s="114">
        <v>2464</v>
      </c>
      <c r="H584" s="114">
        <v>479</v>
      </c>
      <c r="I584" s="114">
        <v>0</v>
      </c>
      <c r="J584" s="114">
        <v>2464</v>
      </c>
      <c r="K584" s="114">
        <v>2278</v>
      </c>
      <c r="L584" s="241">
        <f t="shared" si="122"/>
        <v>-7.5487012987012991E-2</v>
      </c>
      <c r="M584" s="114">
        <f t="shared" si="106"/>
        <v>442.84172077922079</v>
      </c>
      <c r="N584" s="242">
        <v>0</v>
      </c>
      <c r="O584" s="100"/>
      <c r="P584" s="100"/>
      <c r="Q584" s="100">
        <f t="shared" si="107"/>
        <v>0</v>
      </c>
      <c r="R584" s="243" t="e">
        <f t="shared" si="120"/>
        <v>#DIV/0!</v>
      </c>
      <c r="S584" s="243"/>
      <c r="T584" s="243"/>
      <c r="U584" s="243"/>
      <c r="V584" s="243"/>
      <c r="W584" s="243"/>
      <c r="X584" s="248"/>
      <c r="Y584" s="111"/>
      <c r="Z584" s="112"/>
      <c r="AA584" s="105"/>
      <c r="AB584" s="105"/>
      <c r="AC584" s="105"/>
      <c r="AD584" s="113"/>
      <c r="AE584" s="113"/>
      <c r="AF584" s="113"/>
      <c r="AG584" s="105"/>
      <c r="AH584" s="105"/>
      <c r="AI584" s="105"/>
      <c r="AJ584" s="105"/>
      <c r="AK584" s="105"/>
      <c r="AL584" s="105"/>
      <c r="AM584" s="105"/>
      <c r="AN584" s="71"/>
      <c r="AO584" s="71"/>
      <c r="AP584" s="71"/>
      <c r="AQ584" s="71"/>
    </row>
    <row r="585" spans="1:43" ht="12.75" customHeight="1" outlineLevel="2" x14ac:dyDescent="0.25">
      <c r="A585" s="2"/>
      <c r="B585" s="107">
        <v>50410</v>
      </c>
      <c r="C585" s="239"/>
      <c r="D585" s="239" t="s">
        <v>40</v>
      </c>
      <c r="E585" s="239" t="s">
        <v>540</v>
      </c>
      <c r="F585" s="240" t="s">
        <v>549</v>
      </c>
      <c r="G585" s="114">
        <v>3470</v>
      </c>
      <c r="H585" s="114">
        <v>187</v>
      </c>
      <c r="I585" s="114">
        <v>0</v>
      </c>
      <c r="J585" s="114">
        <v>3470</v>
      </c>
      <c r="K585" s="114">
        <v>3355</v>
      </c>
      <c r="L585" s="241">
        <f t="shared" si="122"/>
        <v>-3.3141210374639796E-2</v>
      </c>
      <c r="M585" s="114">
        <f t="shared" si="106"/>
        <v>180.80259365994235</v>
      </c>
      <c r="N585" s="242">
        <v>0</v>
      </c>
      <c r="O585" s="100"/>
      <c r="P585" s="100"/>
      <c r="Q585" s="100">
        <f t="shared" si="107"/>
        <v>0</v>
      </c>
      <c r="R585" s="243" t="e">
        <f t="shared" si="120"/>
        <v>#DIV/0!</v>
      </c>
      <c r="S585" s="243"/>
      <c r="T585" s="243"/>
      <c r="U585" s="243"/>
      <c r="V585" s="243"/>
      <c r="W585" s="243"/>
      <c r="X585" s="248"/>
      <c r="Y585" s="111"/>
      <c r="Z585" s="112"/>
      <c r="AA585" s="105"/>
      <c r="AB585" s="105"/>
      <c r="AC585" s="105"/>
      <c r="AD585" s="113"/>
      <c r="AE585" s="113"/>
      <c r="AF585" s="113"/>
      <c r="AG585" s="105"/>
      <c r="AH585" s="105"/>
      <c r="AI585" s="105"/>
      <c r="AJ585" s="105"/>
      <c r="AK585" s="105"/>
      <c r="AL585" s="105"/>
      <c r="AM585" s="105"/>
      <c r="AN585" s="71"/>
      <c r="AO585" s="71"/>
      <c r="AP585" s="71"/>
      <c r="AQ585" s="71"/>
    </row>
    <row r="586" spans="1:43" ht="12.75" customHeight="1" outlineLevel="2" x14ac:dyDescent="0.25">
      <c r="A586" s="2"/>
      <c r="B586" s="107">
        <v>50409</v>
      </c>
      <c r="C586" s="239"/>
      <c r="D586" s="239" t="s">
        <v>40</v>
      </c>
      <c r="E586" s="239" t="s">
        <v>540</v>
      </c>
      <c r="F586" s="240" t="s">
        <v>548</v>
      </c>
      <c r="G586" s="114">
        <v>3399</v>
      </c>
      <c r="H586" s="114">
        <v>1292</v>
      </c>
      <c r="I586" s="114">
        <v>0</v>
      </c>
      <c r="J586" s="114">
        <v>3399</v>
      </c>
      <c r="K586" s="114">
        <v>3482</v>
      </c>
      <c r="L586" s="241">
        <f t="shared" si="122"/>
        <v>2.4418946749043879E-2</v>
      </c>
      <c r="M586" s="114">
        <f t="shared" si="106"/>
        <v>1323.5492791997647</v>
      </c>
      <c r="N586" s="242">
        <v>0</v>
      </c>
      <c r="O586" s="100"/>
      <c r="P586" s="100"/>
      <c r="Q586" s="100">
        <f t="shared" si="107"/>
        <v>0</v>
      </c>
      <c r="R586" s="243" t="e">
        <f t="shared" si="120"/>
        <v>#DIV/0!</v>
      </c>
      <c r="S586" s="243"/>
      <c r="T586" s="243"/>
      <c r="U586" s="243"/>
      <c r="V586" s="243"/>
      <c r="W586" s="243"/>
      <c r="X586" s="248"/>
      <c r="Y586" s="111"/>
      <c r="Z586" s="112"/>
      <c r="AA586" s="105"/>
      <c r="AB586" s="105"/>
      <c r="AC586" s="105"/>
      <c r="AD586" s="113"/>
      <c r="AE586" s="113"/>
      <c r="AF586" s="113"/>
      <c r="AG586" s="105"/>
      <c r="AH586" s="105"/>
      <c r="AI586" s="105"/>
      <c r="AJ586" s="105"/>
      <c r="AK586" s="105"/>
      <c r="AL586" s="105"/>
      <c r="AM586" s="105"/>
      <c r="AN586" s="71"/>
      <c r="AO586" s="71"/>
      <c r="AP586" s="71"/>
      <c r="AQ586" s="71"/>
    </row>
    <row r="587" spans="1:43" ht="12.75" customHeight="1" outlineLevel="2" x14ac:dyDescent="0.25">
      <c r="A587" s="2"/>
      <c r="B587" s="107">
        <v>50408</v>
      </c>
      <c r="C587" s="239"/>
      <c r="D587" s="239" t="s">
        <v>40</v>
      </c>
      <c r="E587" s="239" t="s">
        <v>540</v>
      </c>
      <c r="F587" s="240" t="s">
        <v>547</v>
      </c>
      <c r="G587" s="114">
        <v>5121</v>
      </c>
      <c r="H587" s="114">
        <v>0</v>
      </c>
      <c r="I587" s="114">
        <v>4325</v>
      </c>
      <c r="J587" s="114">
        <v>6678</v>
      </c>
      <c r="K587" s="114">
        <v>6659</v>
      </c>
      <c r="L587" s="241">
        <f t="shared" si="122"/>
        <v>-2.8451632225217072E-3</v>
      </c>
      <c r="M587" s="114">
        <f t="shared" si="106"/>
        <v>0</v>
      </c>
      <c r="N587" s="242">
        <v>2788</v>
      </c>
      <c r="O587" s="100"/>
      <c r="P587" s="100"/>
      <c r="Q587" s="100">
        <f t="shared" si="107"/>
        <v>0</v>
      </c>
      <c r="R587" s="243" t="e">
        <f t="shared" si="120"/>
        <v>#DIV/0!</v>
      </c>
      <c r="S587" s="243"/>
      <c r="T587" s="243"/>
      <c r="U587" s="243"/>
      <c r="V587" s="243"/>
      <c r="W587" s="243"/>
      <c r="X587" s="248"/>
      <c r="Y587" s="111"/>
      <c r="Z587" s="112"/>
      <c r="AA587" s="105"/>
      <c r="AB587" s="105"/>
      <c r="AC587" s="105"/>
      <c r="AD587" s="113"/>
      <c r="AE587" s="113"/>
      <c r="AF587" s="113"/>
      <c r="AG587" s="105"/>
      <c r="AH587" s="105"/>
      <c r="AI587" s="105"/>
      <c r="AJ587" s="105"/>
      <c r="AK587" s="105"/>
      <c r="AL587" s="105"/>
      <c r="AM587" s="105"/>
      <c r="AN587" s="71"/>
      <c r="AO587" s="71"/>
      <c r="AP587" s="71"/>
      <c r="AQ587" s="71"/>
    </row>
    <row r="588" spans="1:43" ht="12.75" customHeight="1" outlineLevel="2" x14ac:dyDescent="0.25">
      <c r="A588" s="2"/>
      <c r="B588" s="107">
        <v>50407</v>
      </c>
      <c r="C588" s="239"/>
      <c r="D588" s="239" t="s">
        <v>40</v>
      </c>
      <c r="E588" s="239" t="s">
        <v>540</v>
      </c>
      <c r="F588" s="240" t="s">
        <v>546</v>
      </c>
      <c r="G588" s="114">
        <v>6563</v>
      </c>
      <c r="H588" s="114">
        <v>0</v>
      </c>
      <c r="I588" s="114">
        <v>3943</v>
      </c>
      <c r="J588" s="114">
        <v>7420</v>
      </c>
      <c r="K588" s="114">
        <v>7223</v>
      </c>
      <c r="L588" s="241">
        <f t="shared" si="122"/>
        <v>-2.6549865229110514E-2</v>
      </c>
      <c r="M588" s="114">
        <f t="shared" si="106"/>
        <v>0</v>
      </c>
      <c r="N588" s="242">
        <v>3081</v>
      </c>
      <c r="O588" s="100"/>
      <c r="P588" s="100"/>
      <c r="Q588" s="100">
        <f t="shared" si="107"/>
        <v>0</v>
      </c>
      <c r="R588" s="243" t="e">
        <f t="shared" si="120"/>
        <v>#DIV/0!</v>
      </c>
      <c r="S588" s="243"/>
      <c r="T588" s="243"/>
      <c r="U588" s="243"/>
      <c r="V588" s="243"/>
      <c r="W588" s="243"/>
      <c r="X588" s="248"/>
      <c r="Y588" s="111"/>
      <c r="Z588" s="112"/>
      <c r="AA588" s="105"/>
      <c r="AB588" s="105"/>
      <c r="AC588" s="105"/>
      <c r="AD588" s="113"/>
      <c r="AE588" s="113"/>
      <c r="AF588" s="113"/>
      <c r="AG588" s="105"/>
      <c r="AH588" s="105"/>
      <c r="AI588" s="105"/>
      <c r="AJ588" s="105"/>
      <c r="AK588" s="105"/>
      <c r="AL588" s="105"/>
      <c r="AM588" s="105"/>
      <c r="AN588" s="71"/>
      <c r="AO588" s="71"/>
      <c r="AP588" s="71"/>
      <c r="AQ588" s="71"/>
    </row>
    <row r="589" spans="1:43" ht="12.75" customHeight="1" outlineLevel="2" x14ac:dyDescent="0.25">
      <c r="A589" s="2"/>
      <c r="B589" s="107">
        <v>50406</v>
      </c>
      <c r="C589" s="239"/>
      <c r="D589" s="239" t="s">
        <v>40</v>
      </c>
      <c r="E589" s="239" t="s">
        <v>540</v>
      </c>
      <c r="F589" s="240" t="s">
        <v>545</v>
      </c>
      <c r="G589" s="114">
        <v>3822</v>
      </c>
      <c r="H589" s="114">
        <v>692</v>
      </c>
      <c r="I589" s="114">
        <v>0</v>
      </c>
      <c r="J589" s="114">
        <v>3822</v>
      </c>
      <c r="K589" s="114">
        <v>3740</v>
      </c>
      <c r="L589" s="241">
        <f t="shared" si="122"/>
        <v>-2.1454735740449982E-2</v>
      </c>
      <c r="M589" s="114">
        <f t="shared" si="106"/>
        <v>677.15332286760861</v>
      </c>
      <c r="N589" s="242">
        <v>0</v>
      </c>
      <c r="O589" s="100"/>
      <c r="P589" s="100"/>
      <c r="Q589" s="100">
        <f t="shared" si="107"/>
        <v>0</v>
      </c>
      <c r="R589" s="243" t="e">
        <f t="shared" si="120"/>
        <v>#DIV/0!</v>
      </c>
      <c r="S589" s="243"/>
      <c r="T589" s="243"/>
      <c r="U589" s="243"/>
      <c r="V589" s="243"/>
      <c r="W589" s="243"/>
      <c r="X589" s="248"/>
      <c r="Y589" s="111"/>
      <c r="Z589" s="112"/>
      <c r="AA589" s="105"/>
      <c r="AB589" s="105"/>
      <c r="AC589" s="105"/>
      <c r="AD589" s="113"/>
      <c r="AE589" s="113"/>
      <c r="AF589" s="113"/>
      <c r="AG589" s="105"/>
      <c r="AH589" s="105"/>
      <c r="AI589" s="105"/>
      <c r="AJ589" s="105"/>
      <c r="AK589" s="105"/>
      <c r="AL589" s="105"/>
      <c r="AM589" s="105"/>
      <c r="AN589" s="71"/>
      <c r="AO589" s="71"/>
      <c r="AP589" s="71"/>
      <c r="AQ589" s="71"/>
    </row>
    <row r="590" spans="1:43" ht="12.75" customHeight="1" outlineLevel="2" x14ac:dyDescent="0.25">
      <c r="A590" s="2"/>
      <c r="B590" s="107">
        <v>50405</v>
      </c>
      <c r="C590" s="239"/>
      <c r="D590" s="239" t="s">
        <v>40</v>
      </c>
      <c r="E590" s="239" t="s">
        <v>540</v>
      </c>
      <c r="F590" s="240" t="s">
        <v>544</v>
      </c>
      <c r="G590" s="114">
        <v>3370</v>
      </c>
      <c r="H590" s="114">
        <v>0</v>
      </c>
      <c r="I590" s="114">
        <v>2120</v>
      </c>
      <c r="J590" s="114">
        <v>5490</v>
      </c>
      <c r="K590" s="114">
        <v>5532</v>
      </c>
      <c r="L590" s="241">
        <f t="shared" si="122"/>
        <v>7.6502732240437687E-3</v>
      </c>
      <c r="M590" s="114">
        <f t="shared" si="106"/>
        <v>2103.7814207650272</v>
      </c>
      <c r="N590" s="242">
        <v>0</v>
      </c>
      <c r="O590" s="100"/>
      <c r="P590" s="100"/>
      <c r="Q590" s="100">
        <f t="shared" si="107"/>
        <v>0</v>
      </c>
      <c r="R590" s="243" t="e">
        <f t="shared" si="120"/>
        <v>#DIV/0!</v>
      </c>
      <c r="S590" s="243"/>
      <c r="T590" s="243"/>
      <c r="U590" s="243"/>
      <c r="V590" s="243"/>
      <c r="W590" s="243"/>
      <c r="X590" s="248"/>
      <c r="Y590" s="111"/>
      <c r="Z590" s="112"/>
      <c r="AA590" s="105"/>
      <c r="AB590" s="105"/>
      <c r="AC590" s="105"/>
      <c r="AD590" s="113"/>
      <c r="AE590" s="113"/>
      <c r="AF590" s="113"/>
      <c r="AG590" s="105"/>
      <c r="AH590" s="105"/>
      <c r="AI590" s="105"/>
      <c r="AJ590" s="105"/>
      <c r="AK590" s="105"/>
      <c r="AL590" s="105"/>
      <c r="AM590" s="105"/>
      <c r="AN590" s="71"/>
      <c r="AO590" s="71"/>
      <c r="AP590" s="71"/>
      <c r="AQ590" s="71"/>
    </row>
    <row r="591" spans="1:43" ht="12.75" customHeight="1" outlineLevel="2" x14ac:dyDescent="0.25">
      <c r="A591" s="2"/>
      <c r="B591" s="107">
        <v>50404</v>
      </c>
      <c r="C591" s="239"/>
      <c r="D591" s="239" t="s">
        <v>40</v>
      </c>
      <c r="E591" s="239" t="s">
        <v>540</v>
      </c>
      <c r="F591" s="240" t="s">
        <v>543</v>
      </c>
      <c r="G591" s="114">
        <v>2647</v>
      </c>
      <c r="H591" s="114">
        <v>410</v>
      </c>
      <c r="I591" s="114">
        <v>0</v>
      </c>
      <c r="J591" s="114">
        <v>2647</v>
      </c>
      <c r="K591" s="114">
        <v>2642</v>
      </c>
      <c r="L591" s="241">
        <f t="shared" si="122"/>
        <v>-1.8889308651303116E-3</v>
      </c>
      <c r="M591" s="114">
        <f t="shared" si="106"/>
        <v>409.22553834529657</v>
      </c>
      <c r="N591" s="242">
        <v>0</v>
      </c>
      <c r="O591" s="100"/>
      <c r="P591" s="100"/>
      <c r="Q591" s="100">
        <f t="shared" si="107"/>
        <v>0</v>
      </c>
      <c r="R591" s="243" t="e">
        <f t="shared" si="120"/>
        <v>#DIV/0!</v>
      </c>
      <c r="S591" s="243"/>
      <c r="T591" s="243"/>
      <c r="U591" s="243"/>
      <c r="V591" s="243"/>
      <c r="W591" s="243"/>
      <c r="X591" s="248"/>
      <c r="Y591" s="111"/>
      <c r="Z591" s="112"/>
      <c r="AA591" s="105"/>
      <c r="AB591" s="105"/>
      <c r="AC591" s="105"/>
      <c r="AD591" s="113"/>
      <c r="AE591" s="113"/>
      <c r="AF591" s="113"/>
      <c r="AG591" s="105"/>
      <c r="AH591" s="105"/>
      <c r="AI591" s="105"/>
      <c r="AJ591" s="105"/>
      <c r="AK591" s="105"/>
      <c r="AL591" s="105"/>
      <c r="AM591" s="105"/>
      <c r="AN591" s="71"/>
      <c r="AO591" s="71"/>
      <c r="AP591" s="71"/>
      <c r="AQ591" s="71"/>
    </row>
    <row r="592" spans="1:43" ht="12.75" customHeight="1" outlineLevel="2" x14ac:dyDescent="0.25">
      <c r="A592" s="2"/>
      <c r="B592" s="107">
        <v>50403</v>
      </c>
      <c r="C592" s="239"/>
      <c r="D592" s="239" t="s">
        <v>40</v>
      </c>
      <c r="E592" s="239" t="s">
        <v>540</v>
      </c>
      <c r="F592" s="240" t="s">
        <v>542</v>
      </c>
      <c r="G592" s="114">
        <v>4034</v>
      </c>
      <c r="H592" s="114">
        <v>1272</v>
      </c>
      <c r="I592" s="114">
        <v>0</v>
      </c>
      <c r="J592" s="114">
        <v>4034</v>
      </c>
      <c r="K592" s="114">
        <v>3918</v>
      </c>
      <c r="L592" s="241">
        <f t="shared" si="122"/>
        <v>-2.8755577590480863E-2</v>
      </c>
      <c r="M592" s="114">
        <f t="shared" si="106"/>
        <v>1235.4229053049085</v>
      </c>
      <c r="N592" s="242">
        <v>0</v>
      </c>
      <c r="O592" s="100"/>
      <c r="P592" s="100"/>
      <c r="Q592" s="100">
        <f t="shared" si="107"/>
        <v>0</v>
      </c>
      <c r="R592" s="243" t="e">
        <f t="shared" si="120"/>
        <v>#DIV/0!</v>
      </c>
      <c r="S592" s="243"/>
      <c r="T592" s="243"/>
      <c r="U592" s="243"/>
      <c r="V592" s="243"/>
      <c r="W592" s="243"/>
      <c r="X592" s="248"/>
      <c r="Y592" s="111"/>
      <c r="Z592" s="112"/>
      <c r="AA592" s="105"/>
      <c r="AB592" s="105"/>
      <c r="AC592" s="105"/>
      <c r="AD592" s="113"/>
      <c r="AE592" s="113"/>
      <c r="AF592" s="113"/>
      <c r="AG592" s="105"/>
      <c r="AH592" s="105"/>
      <c r="AI592" s="105"/>
      <c r="AJ592" s="105"/>
      <c r="AK592" s="105"/>
      <c r="AL592" s="105"/>
      <c r="AM592" s="105"/>
      <c r="AN592" s="71"/>
      <c r="AO592" s="71"/>
      <c r="AP592" s="71"/>
      <c r="AQ592" s="71"/>
    </row>
    <row r="593" spans="1:43" ht="12.75" customHeight="1" outlineLevel="2" x14ac:dyDescent="0.25">
      <c r="A593" s="2"/>
      <c r="B593" s="107">
        <v>50402</v>
      </c>
      <c r="C593" s="239"/>
      <c r="D593" s="239" t="s">
        <v>40</v>
      </c>
      <c r="E593" s="239" t="s">
        <v>540</v>
      </c>
      <c r="F593" s="240" t="s">
        <v>541</v>
      </c>
      <c r="G593" s="114">
        <v>1170</v>
      </c>
      <c r="H593" s="114">
        <v>377</v>
      </c>
      <c r="I593" s="114">
        <v>0</v>
      </c>
      <c r="J593" s="114">
        <v>1170</v>
      </c>
      <c r="K593" s="114">
        <v>1051</v>
      </c>
      <c r="L593" s="241">
        <f t="shared" si="122"/>
        <v>-0.10170940170940168</v>
      </c>
      <c r="M593" s="114">
        <f t="shared" si="106"/>
        <v>338.65555555555557</v>
      </c>
      <c r="N593" s="242">
        <v>0</v>
      </c>
      <c r="O593" s="100"/>
      <c r="P593" s="100"/>
      <c r="Q593" s="100">
        <f t="shared" si="107"/>
        <v>0</v>
      </c>
      <c r="R593" s="243" t="e">
        <f t="shared" si="120"/>
        <v>#DIV/0!</v>
      </c>
      <c r="S593" s="243"/>
      <c r="T593" s="243"/>
      <c r="U593" s="243"/>
      <c r="V593" s="243"/>
      <c r="W593" s="243"/>
      <c r="X593" s="248"/>
      <c r="Y593" s="111"/>
      <c r="Z593" s="112"/>
      <c r="AA593" s="105"/>
      <c r="AB593" s="105"/>
      <c r="AC593" s="105"/>
      <c r="AD593" s="113"/>
      <c r="AE593" s="113"/>
      <c r="AF593" s="113"/>
      <c r="AG593" s="105"/>
      <c r="AH593" s="105"/>
      <c r="AI593" s="105"/>
      <c r="AJ593" s="105"/>
      <c r="AK593" s="105"/>
      <c r="AL593" s="105"/>
      <c r="AM593" s="105"/>
      <c r="AN593" s="71"/>
      <c r="AO593" s="71"/>
      <c r="AP593" s="71"/>
      <c r="AQ593" s="71"/>
    </row>
    <row r="594" spans="1:43" ht="12.75" customHeight="1" outlineLevel="2" x14ac:dyDescent="0.25">
      <c r="A594" s="2"/>
      <c r="B594" s="107">
        <v>50401</v>
      </c>
      <c r="C594" s="239"/>
      <c r="D594" s="239" t="s">
        <v>40</v>
      </c>
      <c r="E594" s="239" t="s">
        <v>540</v>
      </c>
      <c r="F594" s="240" t="s">
        <v>540</v>
      </c>
      <c r="G594" s="114">
        <v>5814</v>
      </c>
      <c r="H594" s="114">
        <v>0</v>
      </c>
      <c r="I594" s="114">
        <v>32204</v>
      </c>
      <c r="J594" s="114">
        <v>7686</v>
      </c>
      <c r="K594" s="114">
        <v>7575</v>
      </c>
      <c r="L594" s="241">
        <f t="shared" si="122"/>
        <v>-1.4441842310694786E-2</v>
      </c>
      <c r="M594" s="114">
        <f t="shared" si="106"/>
        <v>0</v>
      </c>
      <c r="N594" s="242">
        <v>30806</v>
      </c>
      <c r="O594" s="100"/>
      <c r="P594" s="100"/>
      <c r="Q594" s="100">
        <f t="shared" si="107"/>
        <v>0</v>
      </c>
      <c r="R594" s="243" t="e">
        <f t="shared" si="120"/>
        <v>#DIV/0!</v>
      </c>
      <c r="S594" s="243"/>
      <c r="T594" s="243"/>
      <c r="U594" s="243"/>
      <c r="V594" s="243"/>
      <c r="W594" s="243"/>
      <c r="X594" s="248"/>
      <c r="Y594" s="111"/>
      <c r="Z594" s="112"/>
      <c r="AA594" s="105"/>
      <c r="AB594" s="105"/>
      <c r="AC594" s="105"/>
      <c r="AD594" s="113"/>
      <c r="AE594" s="113"/>
      <c r="AF594" s="113"/>
      <c r="AG594" s="105"/>
      <c r="AH594" s="105"/>
      <c r="AI594" s="105"/>
      <c r="AJ594" s="105"/>
      <c r="AK594" s="105"/>
      <c r="AL594" s="105"/>
      <c r="AM594" s="105"/>
      <c r="AN594" s="71"/>
      <c r="AO594" s="71"/>
      <c r="AP594" s="71"/>
      <c r="AQ594" s="71"/>
    </row>
    <row r="595" spans="1:43" ht="12.75" customHeight="1" outlineLevel="2" x14ac:dyDescent="0.25">
      <c r="A595" s="2"/>
      <c r="B595" s="107" t="s">
        <v>2090</v>
      </c>
      <c r="C595" s="239"/>
      <c r="D595" s="239" t="s">
        <v>40</v>
      </c>
      <c r="E595" s="239" t="s">
        <v>540</v>
      </c>
      <c r="F595" s="240" t="s">
        <v>2091</v>
      </c>
      <c r="G595" s="114"/>
      <c r="H595" s="114"/>
      <c r="I595" s="114"/>
      <c r="J595" s="114"/>
      <c r="K595" s="114"/>
      <c r="L595" s="241"/>
      <c r="M595" s="114">
        <f t="shared" si="106"/>
        <v>0</v>
      </c>
      <c r="N595" s="242"/>
      <c r="O595" s="100"/>
      <c r="P595" s="100"/>
      <c r="Q595" s="100">
        <f t="shared" si="107"/>
        <v>0</v>
      </c>
      <c r="R595" s="243" t="e">
        <f t="shared" si="120"/>
        <v>#DIV/0!</v>
      </c>
      <c r="S595" s="243"/>
      <c r="T595" s="243"/>
      <c r="U595" s="243"/>
      <c r="V595" s="243"/>
      <c r="W595" s="243"/>
      <c r="X595" s="248"/>
      <c r="Y595" s="111"/>
      <c r="Z595" s="112"/>
      <c r="AA595" s="105"/>
      <c r="AB595" s="105"/>
      <c r="AC595" s="105"/>
      <c r="AD595" s="113"/>
      <c r="AE595" s="113"/>
      <c r="AF595" s="113"/>
      <c r="AG595" s="105"/>
      <c r="AH595" s="105"/>
      <c r="AI595" s="105"/>
      <c r="AJ595" s="105"/>
      <c r="AK595" s="105"/>
      <c r="AL595" s="105"/>
      <c r="AM595" s="105"/>
      <c r="AN595" s="71"/>
      <c r="AO595" s="71"/>
      <c r="AP595" s="71"/>
      <c r="AQ595" s="71"/>
    </row>
    <row r="596" spans="1:43" ht="12.75" customHeight="1" outlineLevel="1" x14ac:dyDescent="0.25">
      <c r="A596" s="229"/>
      <c r="B596" s="244">
        <v>50500</v>
      </c>
      <c r="C596" s="245"/>
      <c r="D596" s="245" t="s">
        <v>40</v>
      </c>
      <c r="E596" s="245" t="s">
        <v>552</v>
      </c>
      <c r="F596" s="246"/>
      <c r="G596" s="114"/>
      <c r="H596" s="114"/>
      <c r="I596" s="114"/>
      <c r="J596" s="114"/>
      <c r="K596" s="114"/>
      <c r="L596" s="241"/>
      <c r="M596" s="114">
        <f t="shared" si="106"/>
        <v>0</v>
      </c>
      <c r="N596" s="242"/>
      <c r="O596" s="110">
        <f t="shared" ref="O596:P596" si="123">SUM(O597:O608)</f>
        <v>0</v>
      </c>
      <c r="P596" s="110">
        <f t="shared" si="123"/>
        <v>0</v>
      </c>
      <c r="Q596" s="100">
        <f t="shared" si="107"/>
        <v>0</v>
      </c>
      <c r="R596" s="243" t="e">
        <f t="shared" si="120"/>
        <v>#DIV/0!</v>
      </c>
      <c r="S596" s="250"/>
      <c r="T596" s="250"/>
      <c r="U596" s="250"/>
      <c r="V596" s="250"/>
      <c r="W596" s="250"/>
      <c r="X596" s="247"/>
      <c r="Y596" s="111"/>
      <c r="Z596" s="112"/>
      <c r="AA596" s="105"/>
      <c r="AB596" s="105"/>
      <c r="AC596" s="105"/>
      <c r="AD596" s="113"/>
      <c r="AE596" s="113"/>
      <c r="AF596" s="113"/>
      <c r="AG596" s="105"/>
      <c r="AH596" s="105"/>
      <c r="AI596" s="105"/>
      <c r="AJ596" s="105"/>
      <c r="AK596" s="105"/>
      <c r="AL596" s="105"/>
      <c r="AM596" s="105"/>
      <c r="AN596" s="45"/>
      <c r="AO596" s="45"/>
      <c r="AP596" s="45"/>
      <c r="AQ596" s="45"/>
    </row>
    <row r="597" spans="1:43" ht="12.75" customHeight="1" outlineLevel="2" x14ac:dyDescent="0.25">
      <c r="A597" s="2"/>
      <c r="B597" s="107">
        <v>50511</v>
      </c>
      <c r="C597" s="239"/>
      <c r="D597" s="239" t="s">
        <v>40</v>
      </c>
      <c r="E597" s="239" t="s">
        <v>552</v>
      </c>
      <c r="F597" s="240" t="s">
        <v>1849</v>
      </c>
      <c r="G597" s="114">
        <v>990</v>
      </c>
      <c r="H597" s="114">
        <v>176</v>
      </c>
      <c r="I597" s="114">
        <v>0</v>
      </c>
      <c r="J597" s="114">
        <v>990</v>
      </c>
      <c r="K597" s="114">
        <v>930</v>
      </c>
      <c r="L597" s="241">
        <f t="shared" ref="L597:L607" si="124">((K597/J597)^(1/($K$12-$J$12))-1)</f>
        <v>-6.0606060606060552E-2</v>
      </c>
      <c r="M597" s="114">
        <f t="shared" si="106"/>
        <v>165.33333333333334</v>
      </c>
      <c r="N597" s="242">
        <v>0</v>
      </c>
      <c r="O597" s="100"/>
      <c r="P597" s="100"/>
      <c r="Q597" s="100">
        <f t="shared" si="107"/>
        <v>0</v>
      </c>
      <c r="R597" s="243" t="e">
        <f t="shared" si="120"/>
        <v>#DIV/0!</v>
      </c>
      <c r="S597" s="243"/>
      <c r="T597" s="243"/>
      <c r="U597" s="243"/>
      <c r="V597" s="243"/>
      <c r="W597" s="243"/>
      <c r="X597" s="248"/>
      <c r="Y597" s="111"/>
      <c r="Z597" s="112"/>
      <c r="AA597" s="105"/>
      <c r="AB597" s="105"/>
      <c r="AC597" s="105"/>
      <c r="AD597" s="113"/>
      <c r="AE597" s="113"/>
      <c r="AF597" s="113"/>
      <c r="AG597" s="105"/>
      <c r="AH597" s="105"/>
      <c r="AI597" s="105"/>
      <c r="AJ597" s="105"/>
      <c r="AK597" s="105"/>
      <c r="AL597" s="105"/>
      <c r="AM597" s="105"/>
      <c r="AN597" s="71"/>
      <c r="AO597" s="71"/>
      <c r="AP597" s="71"/>
      <c r="AQ597" s="71"/>
    </row>
    <row r="598" spans="1:43" ht="12.75" customHeight="1" outlineLevel="2" x14ac:dyDescent="0.25">
      <c r="A598" s="2"/>
      <c r="B598" s="107">
        <v>50510</v>
      </c>
      <c r="C598" s="239"/>
      <c r="D598" s="239" t="s">
        <v>40</v>
      </c>
      <c r="E598" s="239" t="s">
        <v>552</v>
      </c>
      <c r="F598" s="240" t="s">
        <v>561</v>
      </c>
      <c r="G598" s="114">
        <v>3944</v>
      </c>
      <c r="H598" s="114">
        <v>888</v>
      </c>
      <c r="I598" s="114">
        <v>0</v>
      </c>
      <c r="J598" s="114">
        <v>3944</v>
      </c>
      <c r="K598" s="114">
        <v>3843</v>
      </c>
      <c r="L598" s="241">
        <f t="shared" si="124"/>
        <v>-2.5608519269776919E-2</v>
      </c>
      <c r="M598" s="114">
        <f t="shared" si="106"/>
        <v>865.25963488843809</v>
      </c>
      <c r="N598" s="242">
        <v>0</v>
      </c>
      <c r="O598" s="100"/>
      <c r="P598" s="100"/>
      <c r="Q598" s="100">
        <f t="shared" si="107"/>
        <v>0</v>
      </c>
      <c r="R598" s="243" t="e">
        <f t="shared" si="120"/>
        <v>#DIV/0!</v>
      </c>
      <c r="S598" s="243"/>
      <c r="T598" s="243"/>
      <c r="U598" s="243"/>
      <c r="V598" s="243"/>
      <c r="W598" s="243"/>
      <c r="X598" s="248"/>
      <c r="Y598" s="111"/>
      <c r="Z598" s="112"/>
      <c r="AA598" s="105"/>
      <c r="AB598" s="105"/>
      <c r="AC598" s="105"/>
      <c r="AD598" s="113"/>
      <c r="AE598" s="113"/>
      <c r="AF598" s="113"/>
      <c r="AG598" s="105"/>
      <c r="AH598" s="105"/>
      <c r="AI598" s="105"/>
      <c r="AJ598" s="105"/>
      <c r="AK598" s="105"/>
      <c r="AL598" s="105"/>
      <c r="AM598" s="105"/>
      <c r="AN598" s="71"/>
      <c r="AO598" s="71"/>
      <c r="AP598" s="71"/>
      <c r="AQ598" s="71"/>
    </row>
    <row r="599" spans="1:43" ht="12.75" customHeight="1" outlineLevel="2" x14ac:dyDescent="0.25">
      <c r="A599" s="2"/>
      <c r="B599" s="107">
        <v>50509</v>
      </c>
      <c r="C599" s="239"/>
      <c r="D599" s="239" t="s">
        <v>40</v>
      </c>
      <c r="E599" s="239" t="s">
        <v>552</v>
      </c>
      <c r="F599" s="240" t="s">
        <v>560</v>
      </c>
      <c r="G599" s="114">
        <v>4012</v>
      </c>
      <c r="H599" s="114">
        <v>0</v>
      </c>
      <c r="I599" s="114">
        <v>5109</v>
      </c>
      <c r="J599" s="114">
        <v>5802</v>
      </c>
      <c r="K599" s="114">
        <v>5796</v>
      </c>
      <c r="L599" s="241">
        <f t="shared" si="124"/>
        <v>-1.0341261633919352E-3</v>
      </c>
      <c r="M599" s="114">
        <f t="shared" si="106"/>
        <v>0</v>
      </c>
      <c r="N599" s="242">
        <v>3380</v>
      </c>
      <c r="O599" s="100"/>
      <c r="P599" s="100"/>
      <c r="Q599" s="100">
        <f t="shared" si="107"/>
        <v>0</v>
      </c>
      <c r="R599" s="243" t="e">
        <f t="shared" si="120"/>
        <v>#DIV/0!</v>
      </c>
      <c r="S599" s="243"/>
      <c r="T599" s="243"/>
      <c r="U599" s="243"/>
      <c r="V599" s="243"/>
      <c r="W599" s="243"/>
      <c r="X599" s="248"/>
      <c r="Y599" s="111"/>
      <c r="Z599" s="112"/>
      <c r="AA599" s="105"/>
      <c r="AB599" s="105"/>
      <c r="AC599" s="105"/>
      <c r="AD599" s="113"/>
      <c r="AE599" s="113"/>
      <c r="AF599" s="113"/>
      <c r="AG599" s="105"/>
      <c r="AH599" s="105"/>
      <c r="AI599" s="105"/>
      <c r="AJ599" s="105"/>
      <c r="AK599" s="105"/>
      <c r="AL599" s="105"/>
      <c r="AM599" s="105"/>
      <c r="AN599" s="71"/>
      <c r="AO599" s="71"/>
      <c r="AP599" s="71"/>
      <c r="AQ599" s="71"/>
    </row>
    <row r="600" spans="1:43" ht="12.75" customHeight="1" outlineLevel="2" x14ac:dyDescent="0.25">
      <c r="A600" s="2"/>
      <c r="B600" s="107">
        <v>50508</v>
      </c>
      <c r="C600" s="239"/>
      <c r="D600" s="239" t="s">
        <v>40</v>
      </c>
      <c r="E600" s="239" t="s">
        <v>552</v>
      </c>
      <c r="F600" s="240" t="s">
        <v>559</v>
      </c>
      <c r="G600" s="114">
        <v>3653</v>
      </c>
      <c r="H600" s="114">
        <v>0</v>
      </c>
      <c r="I600" s="114">
        <v>6460</v>
      </c>
      <c r="J600" s="114">
        <v>6180</v>
      </c>
      <c r="K600" s="114">
        <v>5589</v>
      </c>
      <c r="L600" s="241">
        <f t="shared" si="124"/>
        <v>-9.563106796116505E-2</v>
      </c>
      <c r="M600" s="114">
        <f t="shared" si="106"/>
        <v>0</v>
      </c>
      <c r="N600" s="242">
        <v>3788</v>
      </c>
      <c r="O600" s="100"/>
      <c r="P600" s="100"/>
      <c r="Q600" s="100">
        <f t="shared" si="107"/>
        <v>0</v>
      </c>
      <c r="R600" s="243" t="e">
        <f t="shared" si="120"/>
        <v>#DIV/0!</v>
      </c>
      <c r="S600" s="243"/>
      <c r="T600" s="243"/>
      <c r="U600" s="243"/>
      <c r="V600" s="243"/>
      <c r="W600" s="243"/>
      <c r="X600" s="248"/>
      <c r="Y600" s="111"/>
      <c r="Z600" s="112"/>
      <c r="AA600" s="105"/>
      <c r="AB600" s="105"/>
      <c r="AC600" s="105"/>
      <c r="AD600" s="113"/>
      <c r="AE600" s="113"/>
      <c r="AF600" s="113"/>
      <c r="AG600" s="105"/>
      <c r="AH600" s="105"/>
      <c r="AI600" s="105"/>
      <c r="AJ600" s="105"/>
      <c r="AK600" s="105"/>
      <c r="AL600" s="105"/>
      <c r="AM600" s="105"/>
      <c r="AN600" s="71"/>
      <c r="AO600" s="71"/>
      <c r="AP600" s="71"/>
      <c r="AQ600" s="71"/>
    </row>
    <row r="601" spans="1:43" ht="12.75" customHeight="1" outlineLevel="2" x14ac:dyDescent="0.25">
      <c r="A601" s="2"/>
      <c r="B601" s="107">
        <v>50507</v>
      </c>
      <c r="C601" s="239"/>
      <c r="D601" s="239" t="s">
        <v>40</v>
      </c>
      <c r="E601" s="239" t="s">
        <v>552</v>
      </c>
      <c r="F601" s="240" t="s">
        <v>150</v>
      </c>
      <c r="G601" s="114">
        <v>3012</v>
      </c>
      <c r="H601" s="114">
        <v>0</v>
      </c>
      <c r="I601" s="114">
        <v>8073</v>
      </c>
      <c r="J601" s="114">
        <v>6315</v>
      </c>
      <c r="K601" s="114">
        <v>6297</v>
      </c>
      <c r="L601" s="241">
        <f t="shared" si="124"/>
        <v>-2.8503562945367822E-3</v>
      </c>
      <c r="M601" s="114">
        <f t="shared" si="106"/>
        <v>0</v>
      </c>
      <c r="N601" s="242">
        <v>4778</v>
      </c>
      <c r="O601" s="100"/>
      <c r="P601" s="100"/>
      <c r="Q601" s="100">
        <f t="shared" si="107"/>
        <v>0</v>
      </c>
      <c r="R601" s="243" t="e">
        <f t="shared" si="120"/>
        <v>#DIV/0!</v>
      </c>
      <c r="S601" s="243"/>
      <c r="T601" s="243"/>
      <c r="U601" s="243"/>
      <c r="V601" s="243"/>
      <c r="W601" s="243"/>
      <c r="X601" s="248"/>
      <c r="Y601" s="111"/>
      <c r="Z601" s="112"/>
      <c r="AA601" s="105"/>
      <c r="AB601" s="105"/>
      <c r="AC601" s="105"/>
      <c r="AD601" s="113"/>
      <c r="AE601" s="113"/>
      <c r="AF601" s="113"/>
      <c r="AG601" s="105"/>
      <c r="AH601" s="105"/>
      <c r="AI601" s="105"/>
      <c r="AJ601" s="105"/>
      <c r="AK601" s="105"/>
      <c r="AL601" s="105"/>
      <c r="AM601" s="105"/>
      <c r="AN601" s="71"/>
      <c r="AO601" s="71"/>
      <c r="AP601" s="71"/>
      <c r="AQ601" s="71"/>
    </row>
    <row r="602" spans="1:43" ht="12.75" customHeight="1" outlineLevel="2" x14ac:dyDescent="0.25">
      <c r="A602" s="2"/>
      <c r="B602" s="107">
        <v>50506</v>
      </c>
      <c r="C602" s="239"/>
      <c r="D602" s="239" t="s">
        <v>40</v>
      </c>
      <c r="E602" s="239" t="s">
        <v>552</v>
      </c>
      <c r="F602" s="240" t="s">
        <v>558</v>
      </c>
      <c r="G602" s="114">
        <v>1278</v>
      </c>
      <c r="H602" s="114">
        <v>171</v>
      </c>
      <c r="I602" s="114">
        <v>0</v>
      </c>
      <c r="J602" s="114">
        <v>1278</v>
      </c>
      <c r="K602" s="114">
        <v>1283</v>
      </c>
      <c r="L602" s="241">
        <f t="shared" si="124"/>
        <v>3.9123630672925902E-3</v>
      </c>
      <c r="M602" s="114">
        <f t="shared" si="106"/>
        <v>171.66901408450704</v>
      </c>
      <c r="N602" s="242">
        <v>0</v>
      </c>
      <c r="O602" s="100"/>
      <c r="P602" s="100"/>
      <c r="Q602" s="100">
        <f t="shared" si="107"/>
        <v>0</v>
      </c>
      <c r="R602" s="243" t="e">
        <f t="shared" si="120"/>
        <v>#DIV/0!</v>
      </c>
      <c r="S602" s="243"/>
      <c r="T602" s="243"/>
      <c r="U602" s="243"/>
      <c r="V602" s="243"/>
      <c r="W602" s="243"/>
      <c r="X602" s="248"/>
      <c r="Y602" s="111"/>
      <c r="Z602" s="112"/>
      <c r="AA602" s="105"/>
      <c r="AB602" s="105"/>
      <c r="AC602" s="105"/>
      <c r="AD602" s="113"/>
      <c r="AE602" s="113"/>
      <c r="AF602" s="113"/>
      <c r="AG602" s="105"/>
      <c r="AH602" s="105"/>
      <c r="AI602" s="105"/>
      <c r="AJ602" s="105"/>
      <c r="AK602" s="105"/>
      <c r="AL602" s="105"/>
      <c r="AM602" s="105"/>
      <c r="AN602" s="71"/>
      <c r="AO602" s="71"/>
      <c r="AP602" s="71"/>
      <c r="AQ602" s="71"/>
    </row>
    <row r="603" spans="1:43" ht="12.75" customHeight="1" outlineLevel="2" x14ac:dyDescent="0.25">
      <c r="A603" s="2"/>
      <c r="B603" s="107">
        <v>50505</v>
      </c>
      <c r="C603" s="239"/>
      <c r="D603" s="239" t="s">
        <v>40</v>
      </c>
      <c r="E603" s="239" t="s">
        <v>552</v>
      </c>
      <c r="F603" s="240" t="s">
        <v>1835</v>
      </c>
      <c r="G603" s="114">
        <v>4083</v>
      </c>
      <c r="H603" s="114">
        <v>452</v>
      </c>
      <c r="I603" s="114">
        <v>0</v>
      </c>
      <c r="J603" s="114">
        <v>4083</v>
      </c>
      <c r="K603" s="114">
        <v>4020</v>
      </c>
      <c r="L603" s="241">
        <f t="shared" si="124"/>
        <v>-1.5429831006612771E-2</v>
      </c>
      <c r="M603" s="114">
        <f t="shared" si="106"/>
        <v>445.02571638501104</v>
      </c>
      <c r="N603" s="242">
        <v>0</v>
      </c>
      <c r="O603" s="100"/>
      <c r="P603" s="100"/>
      <c r="Q603" s="100">
        <f t="shared" si="107"/>
        <v>0</v>
      </c>
      <c r="R603" s="243" t="e">
        <f t="shared" si="120"/>
        <v>#DIV/0!</v>
      </c>
      <c r="S603" s="243"/>
      <c r="T603" s="243"/>
      <c r="U603" s="243"/>
      <c r="V603" s="243"/>
      <c r="W603" s="243"/>
      <c r="X603" s="248"/>
      <c r="Y603" s="111"/>
      <c r="Z603" s="112"/>
      <c r="AA603" s="105"/>
      <c r="AB603" s="105"/>
      <c r="AC603" s="105"/>
      <c r="AD603" s="113"/>
      <c r="AE603" s="113"/>
      <c r="AF603" s="113"/>
      <c r="AG603" s="105"/>
      <c r="AH603" s="105"/>
      <c r="AI603" s="105"/>
      <c r="AJ603" s="105"/>
      <c r="AK603" s="105"/>
      <c r="AL603" s="105"/>
      <c r="AM603" s="105"/>
      <c r="AN603" s="71"/>
      <c r="AO603" s="71"/>
      <c r="AP603" s="71"/>
      <c r="AQ603" s="71"/>
    </row>
    <row r="604" spans="1:43" ht="12.75" customHeight="1" outlineLevel="2" x14ac:dyDescent="0.25">
      <c r="A604" s="2"/>
      <c r="B604" s="107">
        <v>50504</v>
      </c>
      <c r="C604" s="239"/>
      <c r="D604" s="239" t="s">
        <v>40</v>
      </c>
      <c r="E604" s="239" t="s">
        <v>552</v>
      </c>
      <c r="F604" s="240" t="s">
        <v>556</v>
      </c>
      <c r="G604" s="114">
        <v>1603</v>
      </c>
      <c r="H604" s="114">
        <v>233</v>
      </c>
      <c r="I604" s="114">
        <v>0</v>
      </c>
      <c r="J604" s="114">
        <v>1603</v>
      </c>
      <c r="K604" s="114">
        <v>1502</v>
      </c>
      <c r="L604" s="241">
        <f t="shared" si="124"/>
        <v>-6.3006862133499708E-2</v>
      </c>
      <c r="M604" s="114">
        <f t="shared" si="106"/>
        <v>218.31940112289456</v>
      </c>
      <c r="N604" s="242">
        <v>0</v>
      </c>
      <c r="O604" s="100"/>
      <c r="P604" s="100"/>
      <c r="Q604" s="100">
        <f t="shared" si="107"/>
        <v>0</v>
      </c>
      <c r="R604" s="243" t="e">
        <f t="shared" si="120"/>
        <v>#DIV/0!</v>
      </c>
      <c r="S604" s="243"/>
      <c r="T604" s="243"/>
      <c r="U604" s="243"/>
      <c r="V604" s="243"/>
      <c r="W604" s="243"/>
      <c r="X604" s="248"/>
      <c r="Y604" s="111"/>
      <c r="Z604" s="112"/>
      <c r="AA604" s="105"/>
      <c r="AB604" s="105"/>
      <c r="AC604" s="105"/>
      <c r="AD604" s="113"/>
      <c r="AE604" s="113"/>
      <c r="AF604" s="113"/>
      <c r="AG604" s="105"/>
      <c r="AH604" s="105"/>
      <c r="AI604" s="105"/>
      <c r="AJ604" s="105"/>
      <c r="AK604" s="105"/>
      <c r="AL604" s="105"/>
      <c r="AM604" s="105"/>
      <c r="AN604" s="71"/>
      <c r="AO604" s="71"/>
      <c r="AP604" s="71"/>
      <c r="AQ604" s="71"/>
    </row>
    <row r="605" spans="1:43" ht="12.75" customHeight="1" outlineLevel="2" x14ac:dyDescent="0.25">
      <c r="A605" s="2"/>
      <c r="B605" s="107">
        <v>50503</v>
      </c>
      <c r="C605" s="239"/>
      <c r="D605" s="239" t="s">
        <v>40</v>
      </c>
      <c r="E605" s="239" t="s">
        <v>552</v>
      </c>
      <c r="F605" s="240" t="s">
        <v>555</v>
      </c>
      <c r="G605" s="114">
        <v>2351</v>
      </c>
      <c r="H605" s="114">
        <v>0</v>
      </c>
      <c r="I605" s="114">
        <v>5743</v>
      </c>
      <c r="J605" s="114">
        <v>3990</v>
      </c>
      <c r="K605" s="114">
        <v>3866</v>
      </c>
      <c r="L605" s="241">
        <f t="shared" si="124"/>
        <v>-3.1077694235588926E-2</v>
      </c>
      <c r="M605" s="114">
        <f t="shared" si="106"/>
        <v>0</v>
      </c>
      <c r="N605" s="242">
        <v>4041</v>
      </c>
      <c r="O605" s="100"/>
      <c r="P605" s="100"/>
      <c r="Q605" s="100">
        <f t="shared" si="107"/>
        <v>0</v>
      </c>
      <c r="R605" s="243" t="e">
        <f t="shared" si="120"/>
        <v>#DIV/0!</v>
      </c>
      <c r="S605" s="243"/>
      <c r="T605" s="243"/>
      <c r="U605" s="243"/>
      <c r="V605" s="243"/>
      <c r="W605" s="243"/>
      <c r="X605" s="248"/>
      <c r="Y605" s="111"/>
      <c r="Z605" s="112"/>
      <c r="AA605" s="105"/>
      <c r="AB605" s="105"/>
      <c r="AC605" s="105"/>
      <c r="AD605" s="113"/>
      <c r="AE605" s="113"/>
      <c r="AF605" s="113"/>
      <c r="AG605" s="105"/>
      <c r="AH605" s="105"/>
      <c r="AI605" s="105"/>
      <c r="AJ605" s="105"/>
      <c r="AK605" s="105"/>
      <c r="AL605" s="105"/>
      <c r="AM605" s="105"/>
      <c r="AN605" s="71"/>
      <c r="AO605" s="71"/>
      <c r="AP605" s="71"/>
      <c r="AQ605" s="71"/>
    </row>
    <row r="606" spans="1:43" ht="12.75" customHeight="1" outlineLevel="2" x14ac:dyDescent="0.25">
      <c r="A606" s="2"/>
      <c r="B606" s="107">
        <v>50502</v>
      </c>
      <c r="C606" s="239"/>
      <c r="D606" s="239" t="s">
        <v>40</v>
      </c>
      <c r="E606" s="239" t="s">
        <v>552</v>
      </c>
      <c r="F606" s="240" t="s">
        <v>554</v>
      </c>
      <c r="G606" s="114">
        <v>5276</v>
      </c>
      <c r="H606" s="114">
        <v>0</v>
      </c>
      <c r="I606" s="114">
        <v>2262</v>
      </c>
      <c r="J606" s="114">
        <v>7538</v>
      </c>
      <c r="K606" s="114">
        <v>7313</v>
      </c>
      <c r="L606" s="241">
        <f t="shared" si="124"/>
        <v>-2.9848766250994974E-2</v>
      </c>
      <c r="M606" s="114">
        <f t="shared" si="106"/>
        <v>2329.5179092597505</v>
      </c>
      <c r="N606" s="242">
        <v>0</v>
      </c>
      <c r="O606" s="100"/>
      <c r="P606" s="100"/>
      <c r="Q606" s="100">
        <f t="shared" si="107"/>
        <v>0</v>
      </c>
      <c r="R606" s="243" t="e">
        <f t="shared" si="120"/>
        <v>#DIV/0!</v>
      </c>
      <c r="S606" s="243"/>
      <c r="T606" s="243"/>
      <c r="U606" s="243"/>
      <c r="V606" s="243"/>
      <c r="W606" s="243"/>
      <c r="X606" s="248"/>
      <c r="Y606" s="111"/>
      <c r="Z606" s="112"/>
      <c r="AA606" s="105"/>
      <c r="AB606" s="105"/>
      <c r="AC606" s="105"/>
      <c r="AD606" s="113"/>
      <c r="AE606" s="113"/>
      <c r="AF606" s="113"/>
      <c r="AG606" s="105"/>
      <c r="AH606" s="105"/>
      <c r="AI606" s="105"/>
      <c r="AJ606" s="105"/>
      <c r="AK606" s="105"/>
      <c r="AL606" s="105"/>
      <c r="AM606" s="105"/>
      <c r="AN606" s="71"/>
      <c r="AO606" s="71"/>
      <c r="AP606" s="71"/>
      <c r="AQ606" s="71"/>
    </row>
    <row r="607" spans="1:43" ht="12.75" customHeight="1" outlineLevel="2" x14ac:dyDescent="0.25">
      <c r="A607" s="2"/>
      <c r="B607" s="107">
        <v>50501</v>
      </c>
      <c r="C607" s="239"/>
      <c r="D607" s="239" t="s">
        <v>40</v>
      </c>
      <c r="E607" s="239" t="s">
        <v>552</v>
      </c>
      <c r="F607" s="240" t="s">
        <v>553</v>
      </c>
      <c r="G607" s="114">
        <v>5605</v>
      </c>
      <c r="H607" s="114">
        <v>0</v>
      </c>
      <c r="I607" s="114">
        <v>3929</v>
      </c>
      <c r="J607" s="114">
        <v>6439</v>
      </c>
      <c r="K607" s="114">
        <v>6359</v>
      </c>
      <c r="L607" s="241">
        <f t="shared" si="124"/>
        <v>-1.2424289485944984E-2</v>
      </c>
      <c r="M607" s="114">
        <f t="shared" si="106"/>
        <v>0</v>
      </c>
      <c r="N607" s="242">
        <v>3108</v>
      </c>
      <c r="O607" s="100"/>
      <c r="P607" s="100"/>
      <c r="Q607" s="100">
        <f t="shared" si="107"/>
        <v>0</v>
      </c>
      <c r="R607" s="243" t="e">
        <f t="shared" si="120"/>
        <v>#DIV/0!</v>
      </c>
      <c r="S607" s="243"/>
      <c r="T607" s="243"/>
      <c r="U607" s="243"/>
      <c r="V607" s="243"/>
      <c r="W607" s="243"/>
      <c r="X607" s="248"/>
      <c r="Y607" s="111"/>
      <c r="Z607" s="112"/>
      <c r="AA607" s="105"/>
      <c r="AB607" s="105"/>
      <c r="AC607" s="105"/>
      <c r="AD607" s="113"/>
      <c r="AE607" s="113"/>
      <c r="AF607" s="113"/>
      <c r="AG607" s="105"/>
      <c r="AH607" s="105"/>
      <c r="AI607" s="105"/>
      <c r="AJ607" s="105"/>
      <c r="AK607" s="105"/>
      <c r="AL607" s="105"/>
      <c r="AM607" s="105"/>
      <c r="AN607" s="71"/>
      <c r="AO607" s="71"/>
      <c r="AP607" s="71"/>
      <c r="AQ607" s="71"/>
    </row>
    <row r="608" spans="1:43" ht="12.75" customHeight="1" outlineLevel="2" x14ac:dyDescent="0.25">
      <c r="A608" s="2"/>
      <c r="B608" s="107" t="s">
        <v>2092</v>
      </c>
      <c r="C608" s="239"/>
      <c r="D608" s="239" t="s">
        <v>40</v>
      </c>
      <c r="E608" s="239" t="s">
        <v>552</v>
      </c>
      <c r="F608" s="240" t="s">
        <v>2093</v>
      </c>
      <c r="G608" s="114"/>
      <c r="H608" s="114"/>
      <c r="I608" s="114"/>
      <c r="J608" s="114"/>
      <c r="K608" s="114"/>
      <c r="L608" s="241"/>
      <c r="M608" s="114">
        <f t="shared" si="106"/>
        <v>0</v>
      </c>
      <c r="N608" s="242"/>
      <c r="O608" s="100"/>
      <c r="P608" s="100"/>
      <c r="Q608" s="100">
        <f t="shared" si="107"/>
        <v>0</v>
      </c>
      <c r="R608" s="243" t="e">
        <f t="shared" si="120"/>
        <v>#DIV/0!</v>
      </c>
      <c r="S608" s="243"/>
      <c r="T608" s="243"/>
      <c r="U608" s="243"/>
      <c r="V608" s="243"/>
      <c r="W608" s="243"/>
      <c r="X608" s="248"/>
      <c r="Y608" s="111"/>
      <c r="Z608" s="112"/>
      <c r="AA608" s="105"/>
      <c r="AB608" s="105"/>
      <c r="AC608" s="105"/>
      <c r="AD608" s="113"/>
      <c r="AE608" s="113"/>
      <c r="AF608" s="113"/>
      <c r="AG608" s="105"/>
      <c r="AH608" s="105"/>
      <c r="AI608" s="105"/>
      <c r="AJ608" s="105"/>
      <c r="AK608" s="105"/>
      <c r="AL608" s="105"/>
      <c r="AM608" s="105"/>
      <c r="AN608" s="71"/>
      <c r="AO608" s="71"/>
      <c r="AP608" s="71"/>
      <c r="AQ608" s="71"/>
    </row>
    <row r="609" spans="1:43" ht="12.75" customHeight="1" outlineLevel="1" x14ac:dyDescent="0.25">
      <c r="A609" s="229"/>
      <c r="B609" s="244">
        <v>50600</v>
      </c>
      <c r="C609" s="245"/>
      <c r="D609" s="245" t="s">
        <v>40</v>
      </c>
      <c r="E609" s="245" t="s">
        <v>563</v>
      </c>
      <c r="F609" s="246"/>
      <c r="G609" s="114"/>
      <c r="H609" s="114"/>
      <c r="I609" s="114"/>
      <c r="J609" s="114"/>
      <c r="K609" s="114"/>
      <c r="L609" s="241"/>
      <c r="M609" s="114">
        <f t="shared" si="106"/>
        <v>0</v>
      </c>
      <c r="N609" s="242"/>
      <c r="O609" s="110">
        <f t="shared" ref="O609:P609" si="125">SUM(O610:O631)</f>
        <v>0</v>
      </c>
      <c r="P609" s="110">
        <f t="shared" si="125"/>
        <v>0</v>
      </c>
      <c r="Q609" s="100">
        <f t="shared" si="107"/>
        <v>0</v>
      </c>
      <c r="R609" s="243" t="e">
        <f t="shared" si="120"/>
        <v>#DIV/0!</v>
      </c>
      <c r="S609" s="250"/>
      <c r="T609" s="250"/>
      <c r="U609" s="250"/>
      <c r="V609" s="250"/>
      <c r="W609" s="250"/>
      <c r="X609" s="247"/>
      <c r="Y609" s="111"/>
      <c r="Z609" s="112"/>
      <c r="AA609" s="105"/>
      <c r="AB609" s="105"/>
      <c r="AC609" s="105"/>
      <c r="AD609" s="113"/>
      <c r="AE609" s="113"/>
      <c r="AF609" s="113"/>
      <c r="AG609" s="105"/>
      <c r="AH609" s="105"/>
      <c r="AI609" s="105"/>
      <c r="AJ609" s="105"/>
      <c r="AK609" s="105"/>
      <c r="AL609" s="105"/>
      <c r="AM609" s="105"/>
      <c r="AN609" s="45"/>
      <c r="AO609" s="45"/>
      <c r="AP609" s="45"/>
      <c r="AQ609" s="45"/>
    </row>
    <row r="610" spans="1:43" ht="12.75" customHeight="1" outlineLevel="2" x14ac:dyDescent="0.25">
      <c r="A610" s="2"/>
      <c r="B610" s="107">
        <v>50621</v>
      </c>
      <c r="C610" s="239"/>
      <c r="D610" s="239" t="s">
        <v>40</v>
      </c>
      <c r="E610" s="239" t="s">
        <v>563</v>
      </c>
      <c r="F610" s="240" t="s">
        <v>578</v>
      </c>
      <c r="G610" s="114">
        <v>1216</v>
      </c>
      <c r="H610" s="114">
        <v>337</v>
      </c>
      <c r="I610" s="114">
        <v>0</v>
      </c>
      <c r="J610" s="114">
        <v>1216</v>
      </c>
      <c r="K610" s="114">
        <v>1233</v>
      </c>
      <c r="L610" s="241">
        <f t="shared" ref="L610:L630" si="126">((K610/J610)^(1/($K$12-$J$12))-1)</f>
        <v>1.398026315789469E-2</v>
      </c>
      <c r="M610" s="114">
        <f t="shared" si="106"/>
        <v>341.71134868421052</v>
      </c>
      <c r="N610" s="242">
        <v>0</v>
      </c>
      <c r="O610" s="100"/>
      <c r="P610" s="100"/>
      <c r="Q610" s="100">
        <f t="shared" si="107"/>
        <v>0</v>
      </c>
      <c r="R610" s="243" t="e">
        <f t="shared" si="120"/>
        <v>#DIV/0!</v>
      </c>
      <c r="S610" s="243"/>
      <c r="T610" s="243"/>
      <c r="U610" s="243"/>
      <c r="V610" s="243"/>
      <c r="W610" s="243"/>
      <c r="X610" s="248"/>
      <c r="Y610" s="111"/>
      <c r="Z610" s="112"/>
      <c r="AA610" s="105"/>
      <c r="AB610" s="105"/>
      <c r="AC610" s="105"/>
      <c r="AD610" s="113"/>
      <c r="AE610" s="113"/>
      <c r="AF610" s="113"/>
      <c r="AG610" s="105"/>
      <c r="AH610" s="105"/>
      <c r="AI610" s="105"/>
      <c r="AJ610" s="105"/>
      <c r="AK610" s="105"/>
      <c r="AL610" s="105"/>
      <c r="AM610" s="105"/>
      <c r="AN610" s="71"/>
      <c r="AO610" s="71"/>
      <c r="AP610" s="71"/>
      <c r="AQ610" s="71"/>
    </row>
    <row r="611" spans="1:43" ht="12.75" customHeight="1" outlineLevel="2" x14ac:dyDescent="0.25">
      <c r="A611" s="2"/>
      <c r="B611" s="107">
        <v>50620</v>
      </c>
      <c r="C611" s="239"/>
      <c r="D611" s="239" t="s">
        <v>40</v>
      </c>
      <c r="E611" s="239" t="s">
        <v>563</v>
      </c>
      <c r="F611" s="240" t="s">
        <v>577</v>
      </c>
      <c r="G611" s="114">
        <v>788</v>
      </c>
      <c r="H611" s="114">
        <v>780</v>
      </c>
      <c r="I611" s="114">
        <v>0</v>
      </c>
      <c r="J611" s="114">
        <v>788</v>
      </c>
      <c r="K611" s="114">
        <v>792</v>
      </c>
      <c r="L611" s="241">
        <f t="shared" si="126"/>
        <v>5.0761421319795996E-3</v>
      </c>
      <c r="M611" s="114">
        <f t="shared" si="106"/>
        <v>783.95939086294413</v>
      </c>
      <c r="N611" s="242">
        <v>0</v>
      </c>
      <c r="O611" s="100"/>
      <c r="P611" s="100"/>
      <c r="Q611" s="100">
        <f t="shared" si="107"/>
        <v>0</v>
      </c>
      <c r="R611" s="243" t="e">
        <f t="shared" si="120"/>
        <v>#DIV/0!</v>
      </c>
      <c r="S611" s="243"/>
      <c r="T611" s="243"/>
      <c r="U611" s="243"/>
      <c r="V611" s="243"/>
      <c r="W611" s="243"/>
      <c r="X611" s="248"/>
      <c r="Y611" s="111"/>
      <c r="Z611" s="112"/>
      <c r="AA611" s="105"/>
      <c r="AB611" s="105"/>
      <c r="AC611" s="105"/>
      <c r="AD611" s="113"/>
      <c r="AE611" s="113"/>
      <c r="AF611" s="113"/>
      <c r="AG611" s="105"/>
      <c r="AH611" s="105"/>
      <c r="AI611" s="105"/>
      <c r="AJ611" s="105"/>
      <c r="AK611" s="105"/>
      <c r="AL611" s="105"/>
      <c r="AM611" s="105"/>
      <c r="AN611" s="71"/>
      <c r="AO611" s="71"/>
      <c r="AP611" s="71"/>
      <c r="AQ611" s="71"/>
    </row>
    <row r="612" spans="1:43" ht="12.75" customHeight="1" outlineLevel="2" x14ac:dyDescent="0.25">
      <c r="A612" s="2"/>
      <c r="B612" s="107">
        <v>50619</v>
      </c>
      <c r="C612" s="239"/>
      <c r="D612" s="239" t="s">
        <v>40</v>
      </c>
      <c r="E612" s="239" t="s">
        <v>563</v>
      </c>
      <c r="F612" s="240" t="s">
        <v>536</v>
      </c>
      <c r="G612" s="114">
        <v>1930</v>
      </c>
      <c r="H612" s="114">
        <v>0</v>
      </c>
      <c r="I612" s="114">
        <v>2393</v>
      </c>
      <c r="J612" s="114">
        <v>4323</v>
      </c>
      <c r="K612" s="114">
        <v>4213</v>
      </c>
      <c r="L612" s="241">
        <f t="shared" si="126"/>
        <v>-2.5445292620865145E-2</v>
      </c>
      <c r="M612" s="114">
        <f t="shared" si="106"/>
        <v>2453.8905852417306</v>
      </c>
      <c r="N612" s="242">
        <v>0</v>
      </c>
      <c r="O612" s="100"/>
      <c r="P612" s="100"/>
      <c r="Q612" s="100">
        <f t="shared" si="107"/>
        <v>0</v>
      </c>
      <c r="R612" s="243" t="e">
        <f t="shared" si="120"/>
        <v>#DIV/0!</v>
      </c>
      <c r="S612" s="243"/>
      <c r="T612" s="243"/>
      <c r="U612" s="243"/>
      <c r="V612" s="243"/>
      <c r="W612" s="243"/>
      <c r="X612" s="248"/>
      <c r="Y612" s="111"/>
      <c r="Z612" s="112"/>
      <c r="AA612" s="105"/>
      <c r="AB612" s="105"/>
      <c r="AC612" s="105"/>
      <c r="AD612" s="113"/>
      <c r="AE612" s="113"/>
      <c r="AF612" s="113"/>
      <c r="AG612" s="105"/>
      <c r="AH612" s="105"/>
      <c r="AI612" s="105"/>
      <c r="AJ612" s="105"/>
      <c r="AK612" s="105"/>
      <c r="AL612" s="105"/>
      <c r="AM612" s="105"/>
      <c r="AN612" s="71"/>
      <c r="AO612" s="71"/>
      <c r="AP612" s="71"/>
      <c r="AQ612" s="71"/>
    </row>
    <row r="613" spans="1:43" ht="12.75" customHeight="1" outlineLevel="2" x14ac:dyDescent="0.25">
      <c r="A613" s="2"/>
      <c r="B613" s="107">
        <v>50618</v>
      </c>
      <c r="C613" s="239"/>
      <c r="D613" s="239" t="s">
        <v>40</v>
      </c>
      <c r="E613" s="239" t="s">
        <v>563</v>
      </c>
      <c r="F613" s="240" t="s">
        <v>576</v>
      </c>
      <c r="G613" s="114">
        <v>916</v>
      </c>
      <c r="H613" s="114">
        <v>177</v>
      </c>
      <c r="I613" s="114">
        <v>0</v>
      </c>
      <c r="J613" s="114">
        <v>916</v>
      </c>
      <c r="K613" s="114">
        <v>853</v>
      </c>
      <c r="L613" s="241">
        <f t="shared" si="126"/>
        <v>-6.877729257641918E-2</v>
      </c>
      <c r="M613" s="114">
        <f t="shared" si="106"/>
        <v>164.82641921397379</v>
      </c>
      <c r="N613" s="242">
        <v>0</v>
      </c>
      <c r="O613" s="100"/>
      <c r="P613" s="100"/>
      <c r="Q613" s="100">
        <f t="shared" si="107"/>
        <v>0</v>
      </c>
      <c r="R613" s="243" t="e">
        <f t="shared" si="120"/>
        <v>#DIV/0!</v>
      </c>
      <c r="S613" s="243"/>
      <c r="T613" s="243"/>
      <c r="U613" s="243"/>
      <c r="V613" s="243"/>
      <c r="W613" s="243"/>
      <c r="X613" s="248"/>
      <c r="Y613" s="111"/>
      <c r="Z613" s="112"/>
      <c r="AA613" s="105"/>
      <c r="AB613" s="105"/>
      <c r="AC613" s="105"/>
      <c r="AD613" s="113"/>
      <c r="AE613" s="113"/>
      <c r="AF613" s="113"/>
      <c r="AG613" s="105"/>
      <c r="AH613" s="105"/>
      <c r="AI613" s="105"/>
      <c r="AJ613" s="105"/>
      <c r="AK613" s="105"/>
      <c r="AL613" s="105"/>
      <c r="AM613" s="105"/>
      <c r="AN613" s="71"/>
      <c r="AO613" s="71"/>
      <c r="AP613" s="71"/>
      <c r="AQ613" s="71"/>
    </row>
    <row r="614" spans="1:43" ht="12.75" customHeight="1" outlineLevel="2" x14ac:dyDescent="0.25">
      <c r="A614" s="2"/>
      <c r="B614" s="107">
        <v>50617</v>
      </c>
      <c r="C614" s="239"/>
      <c r="D614" s="239" t="s">
        <v>40</v>
      </c>
      <c r="E614" s="239" t="s">
        <v>563</v>
      </c>
      <c r="F614" s="240" t="s">
        <v>272</v>
      </c>
      <c r="G614" s="114">
        <v>2483</v>
      </c>
      <c r="H614" s="114">
        <v>385</v>
      </c>
      <c r="I614" s="114">
        <v>0</v>
      </c>
      <c r="J614" s="114">
        <v>2483</v>
      </c>
      <c r="K614" s="114">
        <v>2400</v>
      </c>
      <c r="L614" s="241">
        <f t="shared" si="126"/>
        <v>-3.3427305678614627E-2</v>
      </c>
      <c r="M614" s="114">
        <f t="shared" si="106"/>
        <v>372.13048731373334</v>
      </c>
      <c r="N614" s="242">
        <v>0</v>
      </c>
      <c r="O614" s="100"/>
      <c r="P614" s="100"/>
      <c r="Q614" s="100">
        <f t="shared" si="107"/>
        <v>0</v>
      </c>
      <c r="R614" s="243" t="e">
        <f t="shared" si="120"/>
        <v>#DIV/0!</v>
      </c>
      <c r="S614" s="243"/>
      <c r="T614" s="243"/>
      <c r="U614" s="243"/>
      <c r="V614" s="243"/>
      <c r="W614" s="243"/>
      <c r="X614" s="248"/>
      <c r="Y614" s="111"/>
      <c r="Z614" s="112"/>
      <c r="AA614" s="105"/>
      <c r="AB614" s="105"/>
      <c r="AC614" s="105"/>
      <c r="AD614" s="113"/>
      <c r="AE614" s="113"/>
      <c r="AF614" s="113"/>
      <c r="AG614" s="105"/>
      <c r="AH614" s="105"/>
      <c r="AI614" s="105"/>
      <c r="AJ614" s="105"/>
      <c r="AK614" s="105"/>
      <c r="AL614" s="105"/>
      <c r="AM614" s="105"/>
      <c r="AN614" s="71"/>
      <c r="AO614" s="71"/>
      <c r="AP614" s="71"/>
      <c r="AQ614" s="71"/>
    </row>
    <row r="615" spans="1:43" ht="12.75" customHeight="1" outlineLevel="2" x14ac:dyDescent="0.25">
      <c r="A615" s="2"/>
      <c r="B615" s="107">
        <v>50616</v>
      </c>
      <c r="C615" s="239"/>
      <c r="D615" s="239" t="s">
        <v>40</v>
      </c>
      <c r="E615" s="239" t="s">
        <v>563</v>
      </c>
      <c r="F615" s="240" t="s">
        <v>313</v>
      </c>
      <c r="G615" s="114">
        <v>967</v>
      </c>
      <c r="H615" s="114">
        <v>487</v>
      </c>
      <c r="I615" s="114">
        <v>0</v>
      </c>
      <c r="J615" s="114">
        <v>967</v>
      </c>
      <c r="K615" s="114">
        <v>941</v>
      </c>
      <c r="L615" s="241">
        <f t="shared" si="126"/>
        <v>-2.6887280248190315E-2</v>
      </c>
      <c r="M615" s="114">
        <f t="shared" si="106"/>
        <v>473.90589451913132</v>
      </c>
      <c r="N615" s="242">
        <v>0</v>
      </c>
      <c r="O615" s="100"/>
      <c r="P615" s="100"/>
      <c r="Q615" s="100">
        <f t="shared" si="107"/>
        <v>0</v>
      </c>
      <c r="R615" s="243" t="e">
        <f t="shared" si="120"/>
        <v>#DIV/0!</v>
      </c>
      <c r="S615" s="243"/>
      <c r="T615" s="243"/>
      <c r="U615" s="243"/>
      <c r="V615" s="243"/>
      <c r="W615" s="243"/>
      <c r="X615" s="248"/>
      <c r="Y615" s="111"/>
      <c r="Z615" s="112"/>
      <c r="AA615" s="105"/>
      <c r="AB615" s="105"/>
      <c r="AC615" s="105"/>
      <c r="AD615" s="113"/>
      <c r="AE615" s="113"/>
      <c r="AF615" s="113"/>
      <c r="AG615" s="105"/>
      <c r="AH615" s="105"/>
      <c r="AI615" s="105"/>
      <c r="AJ615" s="105"/>
      <c r="AK615" s="105"/>
      <c r="AL615" s="105"/>
      <c r="AM615" s="105"/>
      <c r="AN615" s="71"/>
      <c r="AO615" s="71"/>
      <c r="AP615" s="71"/>
      <c r="AQ615" s="71"/>
    </row>
    <row r="616" spans="1:43" ht="12.75" customHeight="1" outlineLevel="2" x14ac:dyDescent="0.25">
      <c r="A616" s="2"/>
      <c r="B616" s="107">
        <v>50615</v>
      </c>
      <c r="C616" s="239"/>
      <c r="D616" s="239" t="s">
        <v>40</v>
      </c>
      <c r="E616" s="239" t="s">
        <v>563</v>
      </c>
      <c r="F616" s="240" t="s">
        <v>132</v>
      </c>
      <c r="G616" s="114">
        <v>1563</v>
      </c>
      <c r="H616" s="114">
        <v>1006</v>
      </c>
      <c r="I616" s="114">
        <v>0</v>
      </c>
      <c r="J616" s="114">
        <v>1563</v>
      </c>
      <c r="K616" s="114">
        <v>1525</v>
      </c>
      <c r="L616" s="241">
        <f t="shared" si="126"/>
        <v>-2.4312220089571346E-2</v>
      </c>
      <c r="M616" s="114">
        <f t="shared" si="106"/>
        <v>981.54190658989125</v>
      </c>
      <c r="N616" s="242">
        <v>0</v>
      </c>
      <c r="O616" s="100"/>
      <c r="P616" s="100"/>
      <c r="Q616" s="100">
        <f t="shared" si="107"/>
        <v>0</v>
      </c>
      <c r="R616" s="243" t="e">
        <f t="shared" si="120"/>
        <v>#DIV/0!</v>
      </c>
      <c r="S616" s="243"/>
      <c r="T616" s="243"/>
      <c r="U616" s="243"/>
      <c r="V616" s="243"/>
      <c r="W616" s="243"/>
      <c r="X616" s="248"/>
      <c r="Y616" s="111"/>
      <c r="Z616" s="112"/>
      <c r="AA616" s="105"/>
      <c r="AB616" s="105"/>
      <c r="AC616" s="105"/>
      <c r="AD616" s="113"/>
      <c r="AE616" s="113"/>
      <c r="AF616" s="113"/>
      <c r="AG616" s="105"/>
      <c r="AH616" s="105"/>
      <c r="AI616" s="105"/>
      <c r="AJ616" s="105"/>
      <c r="AK616" s="105"/>
      <c r="AL616" s="105"/>
      <c r="AM616" s="105"/>
      <c r="AN616" s="71"/>
      <c r="AO616" s="71"/>
      <c r="AP616" s="71"/>
      <c r="AQ616" s="71"/>
    </row>
    <row r="617" spans="1:43" ht="12.75" customHeight="1" outlineLevel="2" x14ac:dyDescent="0.25">
      <c r="A617" s="2"/>
      <c r="B617" s="107">
        <v>50614</v>
      </c>
      <c r="C617" s="239"/>
      <c r="D617" s="239" t="s">
        <v>40</v>
      </c>
      <c r="E617" s="239" t="s">
        <v>563</v>
      </c>
      <c r="F617" s="240" t="s">
        <v>575</v>
      </c>
      <c r="G617" s="114">
        <v>737</v>
      </c>
      <c r="H617" s="114">
        <v>445</v>
      </c>
      <c r="I617" s="114">
        <v>0</v>
      </c>
      <c r="J617" s="114">
        <v>737</v>
      </c>
      <c r="K617" s="114">
        <v>723</v>
      </c>
      <c r="L617" s="241">
        <f t="shared" si="126"/>
        <v>-1.8995929443690662E-2</v>
      </c>
      <c r="M617" s="114">
        <f t="shared" si="106"/>
        <v>436.54681139755763</v>
      </c>
      <c r="N617" s="242">
        <v>0</v>
      </c>
      <c r="O617" s="100"/>
      <c r="P617" s="100"/>
      <c r="Q617" s="100">
        <f t="shared" si="107"/>
        <v>0</v>
      </c>
      <c r="R617" s="243" t="e">
        <f t="shared" si="120"/>
        <v>#DIV/0!</v>
      </c>
      <c r="S617" s="243"/>
      <c r="T617" s="243"/>
      <c r="U617" s="243"/>
      <c r="V617" s="243"/>
      <c r="W617" s="243"/>
      <c r="X617" s="248"/>
      <c r="Y617" s="111"/>
      <c r="Z617" s="112"/>
      <c r="AA617" s="105"/>
      <c r="AB617" s="105"/>
      <c r="AC617" s="105"/>
      <c r="AD617" s="113"/>
      <c r="AE617" s="113"/>
      <c r="AF617" s="113"/>
      <c r="AG617" s="105"/>
      <c r="AH617" s="105"/>
      <c r="AI617" s="105"/>
      <c r="AJ617" s="105"/>
      <c r="AK617" s="105"/>
      <c r="AL617" s="105"/>
      <c r="AM617" s="105"/>
      <c r="AN617" s="71"/>
      <c r="AO617" s="71"/>
      <c r="AP617" s="71"/>
      <c r="AQ617" s="71"/>
    </row>
    <row r="618" spans="1:43" ht="12.75" customHeight="1" outlineLevel="2" x14ac:dyDescent="0.25">
      <c r="A618" s="2"/>
      <c r="B618" s="107">
        <v>50613</v>
      </c>
      <c r="C618" s="239"/>
      <c r="D618" s="239" t="s">
        <v>40</v>
      </c>
      <c r="E618" s="239" t="s">
        <v>563</v>
      </c>
      <c r="F618" s="240" t="s">
        <v>574</v>
      </c>
      <c r="G618" s="114">
        <v>1761</v>
      </c>
      <c r="H618" s="114">
        <v>439</v>
      </c>
      <c r="I618" s="114">
        <v>0</v>
      </c>
      <c r="J618" s="114">
        <v>1761</v>
      </c>
      <c r="K618" s="114">
        <v>1650</v>
      </c>
      <c r="L618" s="241">
        <f t="shared" si="126"/>
        <v>-6.3032367972742809E-2</v>
      </c>
      <c r="M618" s="114">
        <f t="shared" si="106"/>
        <v>411.32879045996589</v>
      </c>
      <c r="N618" s="242">
        <v>0</v>
      </c>
      <c r="O618" s="100"/>
      <c r="P618" s="100"/>
      <c r="Q618" s="100">
        <f t="shared" si="107"/>
        <v>0</v>
      </c>
      <c r="R618" s="243" t="e">
        <f t="shared" si="120"/>
        <v>#DIV/0!</v>
      </c>
      <c r="S618" s="243"/>
      <c r="T618" s="243"/>
      <c r="U618" s="243"/>
      <c r="V618" s="243"/>
      <c r="W618" s="243"/>
      <c r="X618" s="248"/>
      <c r="Y618" s="111"/>
      <c r="Z618" s="112"/>
      <c r="AA618" s="105"/>
      <c r="AB618" s="105"/>
      <c r="AC618" s="105"/>
      <c r="AD618" s="113"/>
      <c r="AE618" s="113"/>
      <c r="AF618" s="113"/>
      <c r="AG618" s="105"/>
      <c r="AH618" s="105"/>
      <c r="AI618" s="105"/>
      <c r="AJ618" s="105"/>
      <c r="AK618" s="105"/>
      <c r="AL618" s="105"/>
      <c r="AM618" s="105"/>
      <c r="AN618" s="71"/>
      <c r="AO618" s="71"/>
      <c r="AP618" s="71"/>
      <c r="AQ618" s="71"/>
    </row>
    <row r="619" spans="1:43" ht="12.75" customHeight="1" outlineLevel="2" x14ac:dyDescent="0.25">
      <c r="A619" s="2"/>
      <c r="B619" s="107">
        <v>50612</v>
      </c>
      <c r="C619" s="239"/>
      <c r="D619" s="239" t="s">
        <v>40</v>
      </c>
      <c r="E619" s="239" t="s">
        <v>563</v>
      </c>
      <c r="F619" s="240" t="s">
        <v>573</v>
      </c>
      <c r="G619" s="114">
        <v>2208</v>
      </c>
      <c r="H619" s="114">
        <v>584</v>
      </c>
      <c r="I619" s="114">
        <v>0</v>
      </c>
      <c r="J619" s="114">
        <v>2208</v>
      </c>
      <c r="K619" s="114">
        <v>2085</v>
      </c>
      <c r="L619" s="241">
        <f t="shared" si="126"/>
        <v>-5.5706521739130488E-2</v>
      </c>
      <c r="M619" s="114">
        <f t="shared" si="106"/>
        <v>551.46739130434776</v>
      </c>
      <c r="N619" s="242">
        <v>0</v>
      </c>
      <c r="O619" s="100"/>
      <c r="P619" s="100"/>
      <c r="Q619" s="100">
        <f t="shared" si="107"/>
        <v>0</v>
      </c>
      <c r="R619" s="243" t="e">
        <f t="shared" si="120"/>
        <v>#DIV/0!</v>
      </c>
      <c r="S619" s="243"/>
      <c r="T619" s="243"/>
      <c r="U619" s="243"/>
      <c r="V619" s="243"/>
      <c r="W619" s="243"/>
      <c r="X619" s="248"/>
      <c r="Y619" s="111"/>
      <c r="Z619" s="112"/>
      <c r="AA619" s="105"/>
      <c r="AB619" s="105"/>
      <c r="AC619" s="105"/>
      <c r="AD619" s="113"/>
      <c r="AE619" s="113"/>
      <c r="AF619" s="113"/>
      <c r="AG619" s="105"/>
      <c r="AH619" s="105"/>
      <c r="AI619" s="105"/>
      <c r="AJ619" s="105"/>
      <c r="AK619" s="105"/>
      <c r="AL619" s="105"/>
      <c r="AM619" s="105"/>
      <c r="AN619" s="71"/>
      <c r="AO619" s="71"/>
      <c r="AP619" s="71"/>
      <c r="AQ619" s="71"/>
    </row>
    <row r="620" spans="1:43" ht="12.75" customHeight="1" outlineLevel="2" x14ac:dyDescent="0.25">
      <c r="A620" s="2"/>
      <c r="B620" s="107">
        <v>50611</v>
      </c>
      <c r="C620" s="239"/>
      <c r="D620" s="239" t="s">
        <v>40</v>
      </c>
      <c r="E620" s="239" t="s">
        <v>563</v>
      </c>
      <c r="F620" s="240" t="s">
        <v>563</v>
      </c>
      <c r="G620" s="114">
        <v>2530</v>
      </c>
      <c r="H620" s="114">
        <v>1163</v>
      </c>
      <c r="I620" s="114">
        <v>0</v>
      </c>
      <c r="J620" s="114">
        <v>2530</v>
      </c>
      <c r="K620" s="114">
        <v>2409</v>
      </c>
      <c r="L620" s="241">
        <f t="shared" si="126"/>
        <v>-4.7826086956521685E-2</v>
      </c>
      <c r="M620" s="114">
        <f t="shared" si="106"/>
        <v>1107.3782608695653</v>
      </c>
      <c r="N620" s="242">
        <v>0</v>
      </c>
      <c r="O620" s="100"/>
      <c r="P620" s="100"/>
      <c r="Q620" s="100">
        <f t="shared" si="107"/>
        <v>0</v>
      </c>
      <c r="R620" s="243" t="e">
        <f t="shared" si="120"/>
        <v>#DIV/0!</v>
      </c>
      <c r="S620" s="243"/>
      <c r="T620" s="243"/>
      <c r="U620" s="243"/>
      <c r="V620" s="243"/>
      <c r="W620" s="243"/>
      <c r="X620" s="248"/>
      <c r="Y620" s="111"/>
      <c r="Z620" s="112"/>
      <c r="AA620" s="105"/>
      <c r="AB620" s="105"/>
      <c r="AC620" s="105"/>
      <c r="AD620" s="113"/>
      <c r="AE620" s="113"/>
      <c r="AF620" s="113"/>
      <c r="AG620" s="105"/>
      <c r="AH620" s="105"/>
      <c r="AI620" s="105"/>
      <c r="AJ620" s="105"/>
      <c r="AK620" s="105"/>
      <c r="AL620" s="105"/>
      <c r="AM620" s="105"/>
      <c r="AN620" s="71"/>
      <c r="AO620" s="71"/>
      <c r="AP620" s="71"/>
      <c r="AQ620" s="71"/>
    </row>
    <row r="621" spans="1:43" ht="12.75" customHeight="1" outlineLevel="2" x14ac:dyDescent="0.25">
      <c r="A621" s="2"/>
      <c r="B621" s="107">
        <v>50610</v>
      </c>
      <c r="C621" s="239"/>
      <c r="D621" s="239" t="s">
        <v>40</v>
      </c>
      <c r="E621" s="239" t="s">
        <v>563</v>
      </c>
      <c r="F621" s="240" t="s">
        <v>572</v>
      </c>
      <c r="G621" s="114">
        <v>859</v>
      </c>
      <c r="H621" s="114">
        <v>150</v>
      </c>
      <c r="I621" s="114">
        <v>0</v>
      </c>
      <c r="J621" s="114">
        <v>859</v>
      </c>
      <c r="K621" s="114">
        <v>809</v>
      </c>
      <c r="L621" s="241">
        <f t="shared" si="126"/>
        <v>-5.8207217694994151E-2</v>
      </c>
      <c r="M621" s="114">
        <f t="shared" si="106"/>
        <v>141.26891734575088</v>
      </c>
      <c r="N621" s="242">
        <v>0</v>
      </c>
      <c r="O621" s="100"/>
      <c r="P621" s="100"/>
      <c r="Q621" s="100">
        <f t="shared" si="107"/>
        <v>0</v>
      </c>
      <c r="R621" s="243" t="e">
        <f t="shared" si="120"/>
        <v>#DIV/0!</v>
      </c>
      <c r="S621" s="243"/>
      <c r="T621" s="243"/>
      <c r="U621" s="243"/>
      <c r="V621" s="243"/>
      <c r="W621" s="243"/>
      <c r="X621" s="248"/>
      <c r="Y621" s="111"/>
      <c r="Z621" s="112"/>
      <c r="AA621" s="105"/>
      <c r="AB621" s="105"/>
      <c r="AC621" s="105"/>
      <c r="AD621" s="113"/>
      <c r="AE621" s="113"/>
      <c r="AF621" s="113"/>
      <c r="AG621" s="105"/>
      <c r="AH621" s="105"/>
      <c r="AI621" s="105"/>
      <c r="AJ621" s="105"/>
      <c r="AK621" s="105"/>
      <c r="AL621" s="105"/>
      <c r="AM621" s="105"/>
      <c r="AN621" s="71"/>
      <c r="AO621" s="71"/>
      <c r="AP621" s="71"/>
      <c r="AQ621" s="71"/>
    </row>
    <row r="622" spans="1:43" ht="12.75" customHeight="1" outlineLevel="2" x14ac:dyDescent="0.25">
      <c r="A622" s="2"/>
      <c r="B622" s="107">
        <v>50609</v>
      </c>
      <c r="C622" s="239"/>
      <c r="D622" s="239" t="s">
        <v>40</v>
      </c>
      <c r="E622" s="239" t="s">
        <v>563</v>
      </c>
      <c r="F622" s="240" t="s">
        <v>571</v>
      </c>
      <c r="G622" s="114">
        <v>1030</v>
      </c>
      <c r="H622" s="114">
        <v>231</v>
      </c>
      <c r="I622" s="114">
        <v>0</v>
      </c>
      <c r="J622" s="114">
        <v>1030</v>
      </c>
      <c r="K622" s="114">
        <v>981</v>
      </c>
      <c r="L622" s="241">
        <f t="shared" si="126"/>
        <v>-4.7572815533980628E-2</v>
      </c>
      <c r="M622" s="114">
        <f t="shared" si="106"/>
        <v>220.01067961165049</v>
      </c>
      <c r="N622" s="242">
        <v>0</v>
      </c>
      <c r="O622" s="100"/>
      <c r="P622" s="100"/>
      <c r="Q622" s="100">
        <f t="shared" si="107"/>
        <v>0</v>
      </c>
      <c r="R622" s="243" t="e">
        <f t="shared" si="120"/>
        <v>#DIV/0!</v>
      </c>
      <c r="S622" s="243"/>
      <c r="T622" s="243"/>
      <c r="U622" s="243"/>
      <c r="V622" s="243"/>
      <c r="W622" s="243"/>
      <c r="X622" s="248"/>
      <c r="Y622" s="111"/>
      <c r="Z622" s="112"/>
      <c r="AA622" s="105"/>
      <c r="AB622" s="105"/>
      <c r="AC622" s="105"/>
      <c r="AD622" s="113"/>
      <c r="AE622" s="113"/>
      <c r="AF622" s="113"/>
      <c r="AG622" s="105"/>
      <c r="AH622" s="105"/>
      <c r="AI622" s="105"/>
      <c r="AJ622" s="105"/>
      <c r="AK622" s="105"/>
      <c r="AL622" s="105"/>
      <c r="AM622" s="105"/>
      <c r="AN622" s="71"/>
      <c r="AO622" s="71"/>
      <c r="AP622" s="71"/>
      <c r="AQ622" s="71"/>
    </row>
    <row r="623" spans="1:43" ht="12.75" customHeight="1" outlineLevel="2" x14ac:dyDescent="0.25">
      <c r="A623" s="2"/>
      <c r="B623" s="107">
        <v>50608</v>
      </c>
      <c r="C623" s="239"/>
      <c r="D623" s="239" t="s">
        <v>40</v>
      </c>
      <c r="E623" s="239" t="s">
        <v>563</v>
      </c>
      <c r="F623" s="240" t="s">
        <v>570</v>
      </c>
      <c r="G623" s="114">
        <v>1514</v>
      </c>
      <c r="H623" s="114">
        <v>722</v>
      </c>
      <c r="I623" s="114">
        <v>0</v>
      </c>
      <c r="J623" s="114">
        <v>1514</v>
      </c>
      <c r="K623" s="114">
        <v>1477</v>
      </c>
      <c r="L623" s="241">
        <f t="shared" si="126"/>
        <v>-2.4438573315719969E-2</v>
      </c>
      <c r="M623" s="114">
        <f t="shared" si="106"/>
        <v>704.35535006605016</v>
      </c>
      <c r="N623" s="242">
        <v>0</v>
      </c>
      <c r="O623" s="100"/>
      <c r="P623" s="100"/>
      <c r="Q623" s="100">
        <f t="shared" si="107"/>
        <v>0</v>
      </c>
      <c r="R623" s="243" t="e">
        <f t="shared" si="120"/>
        <v>#DIV/0!</v>
      </c>
      <c r="S623" s="243"/>
      <c r="T623" s="243"/>
      <c r="U623" s="243"/>
      <c r="V623" s="243"/>
      <c r="W623" s="243"/>
      <c r="X623" s="248"/>
      <c r="Y623" s="111"/>
      <c r="Z623" s="112"/>
      <c r="AA623" s="105"/>
      <c r="AB623" s="105"/>
      <c r="AC623" s="105"/>
      <c r="AD623" s="113"/>
      <c r="AE623" s="113"/>
      <c r="AF623" s="113"/>
      <c r="AG623" s="105"/>
      <c r="AH623" s="105"/>
      <c r="AI623" s="105"/>
      <c r="AJ623" s="105"/>
      <c r="AK623" s="105"/>
      <c r="AL623" s="105"/>
      <c r="AM623" s="105"/>
      <c r="AN623" s="71"/>
      <c r="AO623" s="71"/>
      <c r="AP623" s="71"/>
      <c r="AQ623" s="71"/>
    </row>
    <row r="624" spans="1:43" ht="12.75" customHeight="1" outlineLevel="2" x14ac:dyDescent="0.25">
      <c r="A624" s="2"/>
      <c r="B624" s="107">
        <v>50607</v>
      </c>
      <c r="C624" s="239"/>
      <c r="D624" s="239" t="s">
        <v>40</v>
      </c>
      <c r="E624" s="239" t="s">
        <v>563</v>
      </c>
      <c r="F624" s="240" t="s">
        <v>569</v>
      </c>
      <c r="G624" s="114">
        <v>1528</v>
      </c>
      <c r="H624" s="114">
        <v>514</v>
      </c>
      <c r="I624" s="114">
        <v>0</v>
      </c>
      <c r="J624" s="114">
        <v>1528</v>
      </c>
      <c r="K624" s="114">
        <v>1410</v>
      </c>
      <c r="L624" s="241">
        <f t="shared" si="126"/>
        <v>-7.722513089005234E-2</v>
      </c>
      <c r="M624" s="114">
        <f t="shared" si="106"/>
        <v>474.30628272251312</v>
      </c>
      <c r="N624" s="242">
        <v>0</v>
      </c>
      <c r="O624" s="100"/>
      <c r="P624" s="100"/>
      <c r="Q624" s="100">
        <f t="shared" si="107"/>
        <v>0</v>
      </c>
      <c r="R624" s="243" t="e">
        <f t="shared" si="120"/>
        <v>#DIV/0!</v>
      </c>
      <c r="S624" s="243"/>
      <c r="T624" s="243"/>
      <c r="U624" s="243"/>
      <c r="V624" s="243"/>
      <c r="W624" s="243"/>
      <c r="X624" s="248"/>
      <c r="Y624" s="111"/>
      <c r="Z624" s="112"/>
      <c r="AA624" s="105"/>
      <c r="AB624" s="105"/>
      <c r="AC624" s="105"/>
      <c r="AD624" s="113"/>
      <c r="AE624" s="113"/>
      <c r="AF624" s="113"/>
      <c r="AG624" s="105"/>
      <c r="AH624" s="105"/>
      <c r="AI624" s="105"/>
      <c r="AJ624" s="105"/>
      <c r="AK624" s="105"/>
      <c r="AL624" s="105"/>
      <c r="AM624" s="105"/>
      <c r="AN624" s="71"/>
      <c r="AO624" s="71"/>
      <c r="AP624" s="71"/>
      <c r="AQ624" s="71"/>
    </row>
    <row r="625" spans="1:43" ht="12.75" customHeight="1" outlineLevel="2" x14ac:dyDescent="0.25">
      <c r="A625" s="2"/>
      <c r="B625" s="107">
        <v>50606</v>
      </c>
      <c r="C625" s="239"/>
      <c r="D625" s="239" t="s">
        <v>40</v>
      </c>
      <c r="E625" s="239" t="s">
        <v>563</v>
      </c>
      <c r="F625" s="240" t="s">
        <v>568</v>
      </c>
      <c r="G625" s="114">
        <v>2439</v>
      </c>
      <c r="H625" s="114">
        <v>911</v>
      </c>
      <c r="I625" s="114">
        <v>0</v>
      </c>
      <c r="J625" s="114">
        <v>2439</v>
      </c>
      <c r="K625" s="114">
        <v>2286</v>
      </c>
      <c r="L625" s="241">
        <f t="shared" si="126"/>
        <v>-6.2730627306273101E-2</v>
      </c>
      <c r="M625" s="114">
        <f t="shared" si="106"/>
        <v>853.85239852398524</v>
      </c>
      <c r="N625" s="242">
        <v>0</v>
      </c>
      <c r="O625" s="100"/>
      <c r="P625" s="100"/>
      <c r="Q625" s="100">
        <f t="shared" si="107"/>
        <v>0</v>
      </c>
      <c r="R625" s="243" t="e">
        <f t="shared" si="120"/>
        <v>#DIV/0!</v>
      </c>
      <c r="S625" s="243"/>
      <c r="T625" s="243"/>
      <c r="U625" s="243"/>
      <c r="V625" s="243"/>
      <c r="W625" s="243"/>
      <c r="X625" s="248"/>
      <c r="Y625" s="111"/>
      <c r="Z625" s="112"/>
      <c r="AA625" s="105"/>
      <c r="AB625" s="105"/>
      <c r="AC625" s="105"/>
      <c r="AD625" s="113"/>
      <c r="AE625" s="113"/>
      <c r="AF625" s="113"/>
      <c r="AG625" s="105"/>
      <c r="AH625" s="105"/>
      <c r="AI625" s="105"/>
      <c r="AJ625" s="105"/>
      <c r="AK625" s="105"/>
      <c r="AL625" s="105"/>
      <c r="AM625" s="105"/>
      <c r="AN625" s="71"/>
      <c r="AO625" s="71"/>
      <c r="AP625" s="71"/>
      <c r="AQ625" s="71"/>
    </row>
    <row r="626" spans="1:43" ht="12.75" customHeight="1" outlineLevel="2" x14ac:dyDescent="0.25">
      <c r="A626" s="2"/>
      <c r="B626" s="107">
        <v>50605</v>
      </c>
      <c r="C626" s="239"/>
      <c r="D626" s="239" t="s">
        <v>40</v>
      </c>
      <c r="E626" s="239" t="s">
        <v>563</v>
      </c>
      <c r="F626" s="240" t="s">
        <v>567</v>
      </c>
      <c r="G626" s="114">
        <v>1845</v>
      </c>
      <c r="H626" s="114">
        <v>1336</v>
      </c>
      <c r="I626" s="114">
        <v>0</v>
      </c>
      <c r="J626" s="114">
        <v>1845</v>
      </c>
      <c r="K626" s="114">
        <v>1798</v>
      </c>
      <c r="L626" s="241">
        <f t="shared" si="126"/>
        <v>-2.5474254742547386E-2</v>
      </c>
      <c r="M626" s="114">
        <f t="shared" si="106"/>
        <v>1301.9663956639567</v>
      </c>
      <c r="N626" s="242">
        <v>0</v>
      </c>
      <c r="O626" s="100"/>
      <c r="P626" s="100"/>
      <c r="Q626" s="100">
        <f t="shared" si="107"/>
        <v>0</v>
      </c>
      <c r="R626" s="243" t="e">
        <f t="shared" si="120"/>
        <v>#DIV/0!</v>
      </c>
      <c r="S626" s="243"/>
      <c r="T626" s="243"/>
      <c r="U626" s="243"/>
      <c r="V626" s="243"/>
      <c r="W626" s="243"/>
      <c r="X626" s="248"/>
      <c r="Y626" s="111"/>
      <c r="Z626" s="112"/>
      <c r="AA626" s="105"/>
      <c r="AB626" s="105"/>
      <c r="AC626" s="105"/>
      <c r="AD626" s="113"/>
      <c r="AE626" s="113"/>
      <c r="AF626" s="113"/>
      <c r="AG626" s="105"/>
      <c r="AH626" s="105"/>
      <c r="AI626" s="105"/>
      <c r="AJ626" s="105"/>
      <c r="AK626" s="105"/>
      <c r="AL626" s="105"/>
      <c r="AM626" s="105"/>
      <c r="AN626" s="71"/>
      <c r="AO626" s="71"/>
      <c r="AP626" s="71"/>
      <c r="AQ626" s="71"/>
    </row>
    <row r="627" spans="1:43" ht="12.75" customHeight="1" outlineLevel="2" x14ac:dyDescent="0.25">
      <c r="A627" s="2"/>
      <c r="B627" s="107">
        <v>50604</v>
      </c>
      <c r="C627" s="239"/>
      <c r="D627" s="239" t="s">
        <v>40</v>
      </c>
      <c r="E627" s="239" t="s">
        <v>563</v>
      </c>
      <c r="F627" s="240" t="s">
        <v>566</v>
      </c>
      <c r="G627" s="114">
        <v>1565</v>
      </c>
      <c r="H627" s="114">
        <v>1486</v>
      </c>
      <c r="I627" s="114">
        <v>0</v>
      </c>
      <c r="J627" s="114">
        <v>1565</v>
      </c>
      <c r="K627" s="114">
        <v>1379</v>
      </c>
      <c r="L627" s="241">
        <f t="shared" si="126"/>
        <v>-0.11884984025559109</v>
      </c>
      <c r="M627" s="114">
        <f t="shared" si="106"/>
        <v>1309.3891373801916</v>
      </c>
      <c r="N627" s="242">
        <v>0</v>
      </c>
      <c r="O627" s="100"/>
      <c r="P627" s="100"/>
      <c r="Q627" s="100">
        <f t="shared" si="107"/>
        <v>0</v>
      </c>
      <c r="R627" s="243" t="e">
        <f t="shared" si="120"/>
        <v>#DIV/0!</v>
      </c>
      <c r="S627" s="243"/>
      <c r="T627" s="243"/>
      <c r="U627" s="243"/>
      <c r="V627" s="243"/>
      <c r="W627" s="243"/>
      <c r="X627" s="248"/>
      <c r="Y627" s="111"/>
      <c r="Z627" s="112"/>
      <c r="AA627" s="105"/>
      <c r="AB627" s="105"/>
      <c r="AC627" s="105"/>
      <c r="AD627" s="113"/>
      <c r="AE627" s="113"/>
      <c r="AF627" s="113"/>
      <c r="AG627" s="105"/>
      <c r="AH627" s="105"/>
      <c r="AI627" s="105"/>
      <c r="AJ627" s="105"/>
      <c r="AK627" s="105"/>
      <c r="AL627" s="105"/>
      <c r="AM627" s="105"/>
      <c r="AN627" s="71"/>
      <c r="AO627" s="71"/>
      <c r="AP627" s="71"/>
      <c r="AQ627" s="71"/>
    </row>
    <row r="628" spans="1:43" ht="12.75" customHeight="1" outlineLevel="2" x14ac:dyDescent="0.25">
      <c r="A628" s="2"/>
      <c r="B628" s="107">
        <v>50603</v>
      </c>
      <c r="C628" s="239"/>
      <c r="D628" s="239" t="s">
        <v>40</v>
      </c>
      <c r="E628" s="239" t="s">
        <v>563</v>
      </c>
      <c r="F628" s="240" t="s">
        <v>275</v>
      </c>
      <c r="G628" s="114">
        <v>44</v>
      </c>
      <c r="H628" s="114">
        <v>0</v>
      </c>
      <c r="I628" s="114">
        <v>2022</v>
      </c>
      <c r="J628" s="114">
        <v>2066</v>
      </c>
      <c r="K628" s="114">
        <v>1951</v>
      </c>
      <c r="L628" s="241">
        <f t="shared" si="126"/>
        <v>-5.5663117134559514E-2</v>
      </c>
      <c r="M628" s="114">
        <f t="shared" si="106"/>
        <v>2134.550822846079</v>
      </c>
      <c r="N628" s="242">
        <v>0</v>
      </c>
      <c r="O628" s="100"/>
      <c r="P628" s="100"/>
      <c r="Q628" s="100">
        <f t="shared" si="107"/>
        <v>0</v>
      </c>
      <c r="R628" s="243" t="e">
        <f t="shared" si="120"/>
        <v>#DIV/0!</v>
      </c>
      <c r="S628" s="243"/>
      <c r="T628" s="243"/>
      <c r="U628" s="243"/>
      <c r="V628" s="243"/>
      <c r="W628" s="243"/>
      <c r="X628" s="248"/>
      <c r="Y628" s="111"/>
      <c r="Z628" s="112"/>
      <c r="AA628" s="105"/>
      <c r="AB628" s="105"/>
      <c r="AC628" s="105"/>
      <c r="AD628" s="113"/>
      <c r="AE628" s="113"/>
      <c r="AF628" s="113"/>
      <c r="AG628" s="105"/>
      <c r="AH628" s="105"/>
      <c r="AI628" s="105"/>
      <c r="AJ628" s="105"/>
      <c r="AK628" s="105"/>
      <c r="AL628" s="105"/>
      <c r="AM628" s="105"/>
      <c r="AN628" s="71"/>
      <c r="AO628" s="71"/>
      <c r="AP628" s="71"/>
      <c r="AQ628" s="71"/>
    </row>
    <row r="629" spans="1:43" ht="12.75" customHeight="1" outlineLevel="2" x14ac:dyDescent="0.25">
      <c r="A629" s="2"/>
      <c r="B629" s="107">
        <v>50602</v>
      </c>
      <c r="C629" s="239"/>
      <c r="D629" s="239" t="s">
        <v>40</v>
      </c>
      <c r="E629" s="239" t="s">
        <v>563</v>
      </c>
      <c r="F629" s="240" t="s">
        <v>565</v>
      </c>
      <c r="G629" s="114">
        <v>712</v>
      </c>
      <c r="H629" s="114">
        <v>0</v>
      </c>
      <c r="I629" s="114">
        <v>2081</v>
      </c>
      <c r="J629" s="114">
        <v>2793</v>
      </c>
      <c r="K629" s="114">
        <v>2633</v>
      </c>
      <c r="L629" s="241">
        <f t="shared" si="126"/>
        <v>-5.7286072323666337E-2</v>
      </c>
      <c r="M629" s="114">
        <f t="shared" si="106"/>
        <v>2200.2123165055496</v>
      </c>
      <c r="N629" s="242">
        <v>0</v>
      </c>
      <c r="O629" s="100"/>
      <c r="P629" s="100"/>
      <c r="Q629" s="100">
        <f t="shared" si="107"/>
        <v>0</v>
      </c>
      <c r="R629" s="243" t="e">
        <f t="shared" si="120"/>
        <v>#DIV/0!</v>
      </c>
      <c r="S629" s="243"/>
      <c r="T629" s="243"/>
      <c r="U629" s="243"/>
      <c r="V629" s="243"/>
      <c r="W629" s="243"/>
      <c r="X629" s="248"/>
      <c r="Y629" s="111"/>
      <c r="Z629" s="112"/>
      <c r="AA629" s="105"/>
      <c r="AB629" s="105"/>
      <c r="AC629" s="105"/>
      <c r="AD629" s="113"/>
      <c r="AE629" s="113"/>
      <c r="AF629" s="113"/>
      <c r="AG629" s="105"/>
      <c r="AH629" s="105"/>
      <c r="AI629" s="105"/>
      <c r="AJ629" s="105"/>
      <c r="AK629" s="105"/>
      <c r="AL629" s="105"/>
      <c r="AM629" s="105"/>
      <c r="AN629" s="71"/>
      <c r="AO629" s="71"/>
      <c r="AP629" s="71"/>
      <c r="AQ629" s="71"/>
    </row>
    <row r="630" spans="1:43" ht="12.75" customHeight="1" outlineLevel="2" x14ac:dyDescent="0.25">
      <c r="A630" s="2"/>
      <c r="B630" s="107">
        <v>50601</v>
      </c>
      <c r="C630" s="239"/>
      <c r="D630" s="239" t="s">
        <v>40</v>
      </c>
      <c r="E630" s="239" t="s">
        <v>563</v>
      </c>
      <c r="F630" s="240" t="s">
        <v>564</v>
      </c>
      <c r="G630" s="114">
        <v>663</v>
      </c>
      <c r="H630" s="114">
        <v>0</v>
      </c>
      <c r="I630" s="114">
        <v>12372</v>
      </c>
      <c r="J630" s="114">
        <v>1216</v>
      </c>
      <c r="K630" s="114">
        <v>1146</v>
      </c>
      <c r="L630" s="241">
        <f t="shared" si="126"/>
        <v>-5.7565789473684181E-2</v>
      </c>
      <c r="M630" s="114">
        <f t="shared" si="106"/>
        <v>0</v>
      </c>
      <c r="N630" s="242">
        <v>11830</v>
      </c>
      <c r="O630" s="100"/>
      <c r="P630" s="100"/>
      <c r="Q630" s="100">
        <f t="shared" si="107"/>
        <v>0</v>
      </c>
      <c r="R630" s="243" t="e">
        <f t="shared" si="120"/>
        <v>#DIV/0!</v>
      </c>
      <c r="S630" s="243"/>
      <c r="T630" s="243"/>
      <c r="U630" s="243"/>
      <c r="V630" s="243"/>
      <c r="W630" s="243"/>
      <c r="X630" s="248"/>
      <c r="Y630" s="111"/>
      <c r="Z630" s="112"/>
      <c r="AA630" s="105"/>
      <c r="AB630" s="105"/>
      <c r="AC630" s="105"/>
      <c r="AD630" s="113"/>
      <c r="AE630" s="113"/>
      <c r="AF630" s="113"/>
      <c r="AG630" s="105"/>
      <c r="AH630" s="105"/>
      <c r="AI630" s="105"/>
      <c r="AJ630" s="105"/>
      <c r="AK630" s="105"/>
      <c r="AL630" s="105"/>
      <c r="AM630" s="105"/>
      <c r="AN630" s="71"/>
      <c r="AO630" s="71"/>
      <c r="AP630" s="71"/>
      <c r="AQ630" s="71"/>
    </row>
    <row r="631" spans="1:43" ht="12.75" customHeight="1" outlineLevel="2" x14ac:dyDescent="0.25">
      <c r="A631" s="2"/>
      <c r="B631" s="107" t="s">
        <v>2094</v>
      </c>
      <c r="C631" s="239"/>
      <c r="D631" s="239" t="s">
        <v>40</v>
      </c>
      <c r="E631" s="239" t="s">
        <v>563</v>
      </c>
      <c r="F631" s="240" t="s">
        <v>2095</v>
      </c>
      <c r="G631" s="114"/>
      <c r="H631" s="114"/>
      <c r="I631" s="114"/>
      <c r="J631" s="114"/>
      <c r="K631" s="114"/>
      <c r="L631" s="241"/>
      <c r="M631" s="114">
        <f t="shared" si="106"/>
        <v>0</v>
      </c>
      <c r="N631" s="242"/>
      <c r="O631" s="100"/>
      <c r="P631" s="100"/>
      <c r="Q631" s="100">
        <f t="shared" si="107"/>
        <v>0</v>
      </c>
      <c r="R631" s="243" t="e">
        <f t="shared" si="120"/>
        <v>#DIV/0!</v>
      </c>
      <c r="S631" s="243"/>
      <c r="T631" s="243"/>
      <c r="U631" s="243"/>
      <c r="V631" s="243"/>
      <c r="W631" s="243"/>
      <c r="X631" s="248"/>
      <c r="Y631" s="111"/>
      <c r="Z631" s="112"/>
      <c r="AA631" s="105"/>
      <c r="AB631" s="105"/>
      <c r="AC631" s="105"/>
      <c r="AD631" s="113"/>
      <c r="AE631" s="113"/>
      <c r="AF631" s="113"/>
      <c r="AG631" s="105"/>
      <c r="AH631" s="105"/>
      <c r="AI631" s="105"/>
      <c r="AJ631" s="105"/>
      <c r="AK631" s="105"/>
      <c r="AL631" s="105"/>
      <c r="AM631" s="105"/>
      <c r="AN631" s="71"/>
      <c r="AO631" s="71"/>
      <c r="AP631" s="71"/>
      <c r="AQ631" s="71"/>
    </row>
    <row r="632" spans="1:43" ht="12.75" customHeight="1" outlineLevel="1" x14ac:dyDescent="0.25">
      <c r="A632" s="229"/>
      <c r="B632" s="244">
        <v>50700</v>
      </c>
      <c r="C632" s="245"/>
      <c r="D632" s="245" t="s">
        <v>40</v>
      </c>
      <c r="E632" s="245" t="s">
        <v>579</v>
      </c>
      <c r="F632" s="246"/>
      <c r="G632" s="114"/>
      <c r="H632" s="114"/>
      <c r="I632" s="114"/>
      <c r="J632" s="114"/>
      <c r="K632" s="114"/>
      <c r="L632" s="241"/>
      <c r="M632" s="114">
        <f t="shared" si="106"/>
        <v>0</v>
      </c>
      <c r="N632" s="242"/>
      <c r="O632" s="110">
        <f t="shared" ref="O632:P632" si="127">SUM(O633:O641)</f>
        <v>0</v>
      </c>
      <c r="P632" s="110">
        <f t="shared" si="127"/>
        <v>0</v>
      </c>
      <c r="Q632" s="100">
        <f t="shared" si="107"/>
        <v>0</v>
      </c>
      <c r="R632" s="243" t="e">
        <f t="shared" si="120"/>
        <v>#DIV/0!</v>
      </c>
      <c r="S632" s="250"/>
      <c r="T632" s="250"/>
      <c r="U632" s="250"/>
      <c r="V632" s="250"/>
      <c r="W632" s="250"/>
      <c r="X632" s="247"/>
      <c r="Y632" s="111"/>
      <c r="Z632" s="112"/>
      <c r="AA632" s="105"/>
      <c r="AB632" s="105"/>
      <c r="AC632" s="105"/>
      <c r="AD632" s="113"/>
      <c r="AE632" s="113"/>
      <c r="AF632" s="113"/>
      <c r="AG632" s="105"/>
      <c r="AH632" s="105"/>
      <c r="AI632" s="105"/>
      <c r="AJ632" s="105"/>
      <c r="AK632" s="105"/>
      <c r="AL632" s="105"/>
      <c r="AM632" s="105"/>
      <c r="AN632" s="45"/>
      <c r="AO632" s="45"/>
      <c r="AP632" s="45"/>
      <c r="AQ632" s="45"/>
    </row>
    <row r="633" spans="1:43" ht="12.75" customHeight="1" outlineLevel="2" x14ac:dyDescent="0.25">
      <c r="A633" s="2"/>
      <c r="B633" s="107">
        <v>50708</v>
      </c>
      <c r="C633" s="239"/>
      <c r="D633" s="239" t="s">
        <v>40</v>
      </c>
      <c r="E633" s="239" t="s">
        <v>579</v>
      </c>
      <c r="F633" s="240" t="s">
        <v>587</v>
      </c>
      <c r="G633" s="114">
        <v>1123</v>
      </c>
      <c r="H633" s="114">
        <v>172</v>
      </c>
      <c r="I633" s="114">
        <v>0</v>
      </c>
      <c r="J633" s="114">
        <v>1123</v>
      </c>
      <c r="K633" s="114">
        <v>1047</v>
      </c>
      <c r="L633" s="241">
        <f t="shared" ref="L633:L640" si="128">((K633/J633)^(1/($K$12-$J$12))-1)</f>
        <v>-6.7675868210151369E-2</v>
      </c>
      <c r="M633" s="114">
        <f t="shared" si="106"/>
        <v>160.35975066785397</v>
      </c>
      <c r="N633" s="242">
        <v>0</v>
      </c>
      <c r="O633" s="100"/>
      <c r="P633" s="100"/>
      <c r="Q633" s="100">
        <f t="shared" si="107"/>
        <v>0</v>
      </c>
      <c r="R633" s="243" t="e">
        <f t="shared" si="120"/>
        <v>#DIV/0!</v>
      </c>
      <c r="S633" s="243"/>
      <c r="T633" s="243"/>
      <c r="U633" s="243"/>
      <c r="V633" s="243"/>
      <c r="W633" s="243"/>
      <c r="X633" s="248"/>
      <c r="Y633" s="111"/>
      <c r="Z633" s="112"/>
      <c r="AA633" s="105"/>
      <c r="AB633" s="105"/>
      <c r="AC633" s="105"/>
      <c r="AD633" s="113"/>
      <c r="AE633" s="113"/>
      <c r="AF633" s="113"/>
      <c r="AG633" s="105"/>
      <c r="AH633" s="105"/>
      <c r="AI633" s="105"/>
      <c r="AJ633" s="105"/>
      <c r="AK633" s="105"/>
      <c r="AL633" s="105"/>
      <c r="AM633" s="105"/>
      <c r="AN633" s="71"/>
      <c r="AO633" s="71"/>
      <c r="AP633" s="71"/>
      <c r="AQ633" s="71"/>
    </row>
    <row r="634" spans="1:43" ht="12.75" customHeight="1" outlineLevel="2" x14ac:dyDescent="0.25">
      <c r="A634" s="2"/>
      <c r="B634" s="107">
        <v>50707</v>
      </c>
      <c r="C634" s="239"/>
      <c r="D634" s="239" t="s">
        <v>40</v>
      </c>
      <c r="E634" s="239" t="s">
        <v>579</v>
      </c>
      <c r="F634" s="240" t="s">
        <v>586</v>
      </c>
      <c r="G634" s="114">
        <v>496</v>
      </c>
      <c r="H634" s="114">
        <v>205</v>
      </c>
      <c r="I634" s="114">
        <v>0</v>
      </c>
      <c r="J634" s="114">
        <v>496</v>
      </c>
      <c r="K634" s="114">
        <v>482</v>
      </c>
      <c r="L634" s="241">
        <f t="shared" si="128"/>
        <v>-2.8225806451612878E-2</v>
      </c>
      <c r="M634" s="114">
        <f t="shared" si="106"/>
        <v>199.21370967741936</v>
      </c>
      <c r="N634" s="242">
        <v>0</v>
      </c>
      <c r="O634" s="100"/>
      <c r="P634" s="100"/>
      <c r="Q634" s="100">
        <f t="shared" si="107"/>
        <v>0</v>
      </c>
      <c r="R634" s="243" t="e">
        <f t="shared" si="120"/>
        <v>#DIV/0!</v>
      </c>
      <c r="S634" s="243"/>
      <c r="T634" s="243"/>
      <c r="U634" s="243"/>
      <c r="V634" s="243"/>
      <c r="W634" s="243"/>
      <c r="X634" s="248"/>
      <c r="Y634" s="111"/>
      <c r="Z634" s="112"/>
      <c r="AA634" s="105"/>
      <c r="AB634" s="105"/>
      <c r="AC634" s="105"/>
      <c r="AD634" s="113"/>
      <c r="AE634" s="113"/>
      <c r="AF634" s="113"/>
      <c r="AG634" s="105"/>
      <c r="AH634" s="105"/>
      <c r="AI634" s="105"/>
      <c r="AJ634" s="105"/>
      <c r="AK634" s="105"/>
      <c r="AL634" s="105"/>
      <c r="AM634" s="105"/>
      <c r="AN634" s="71"/>
      <c r="AO634" s="71"/>
      <c r="AP634" s="71"/>
      <c r="AQ634" s="71"/>
    </row>
    <row r="635" spans="1:43" ht="12.75" customHeight="1" outlineLevel="2" x14ac:dyDescent="0.25">
      <c r="A635" s="2"/>
      <c r="B635" s="107">
        <v>50706</v>
      </c>
      <c r="C635" s="239"/>
      <c r="D635" s="239" t="s">
        <v>40</v>
      </c>
      <c r="E635" s="239" t="s">
        <v>579</v>
      </c>
      <c r="F635" s="240" t="s">
        <v>585</v>
      </c>
      <c r="G635" s="114">
        <v>1935</v>
      </c>
      <c r="H635" s="114">
        <v>740</v>
      </c>
      <c r="I635" s="114">
        <v>0</v>
      </c>
      <c r="J635" s="114">
        <v>1935</v>
      </c>
      <c r="K635" s="114">
        <v>1893</v>
      </c>
      <c r="L635" s="241">
        <f t="shared" si="128"/>
        <v>-2.1705426356589119E-2</v>
      </c>
      <c r="M635" s="114">
        <f t="shared" si="106"/>
        <v>723.93798449612405</v>
      </c>
      <c r="N635" s="242">
        <v>0</v>
      </c>
      <c r="O635" s="100"/>
      <c r="P635" s="100"/>
      <c r="Q635" s="100">
        <f t="shared" si="107"/>
        <v>0</v>
      </c>
      <c r="R635" s="243" t="e">
        <f t="shared" si="120"/>
        <v>#DIV/0!</v>
      </c>
      <c r="S635" s="243"/>
      <c r="T635" s="243"/>
      <c r="U635" s="243"/>
      <c r="V635" s="243"/>
      <c r="W635" s="243"/>
      <c r="X635" s="248"/>
      <c r="Y635" s="111"/>
      <c r="Z635" s="112"/>
      <c r="AA635" s="105"/>
      <c r="AB635" s="105"/>
      <c r="AC635" s="105"/>
      <c r="AD635" s="113"/>
      <c r="AE635" s="113"/>
      <c r="AF635" s="113"/>
      <c r="AG635" s="105"/>
      <c r="AH635" s="105"/>
      <c r="AI635" s="105"/>
      <c r="AJ635" s="105"/>
      <c r="AK635" s="105"/>
      <c r="AL635" s="105"/>
      <c r="AM635" s="105"/>
      <c r="AN635" s="71"/>
      <c r="AO635" s="71"/>
      <c r="AP635" s="71"/>
      <c r="AQ635" s="71"/>
    </row>
    <row r="636" spans="1:43" ht="12.75" customHeight="1" outlineLevel="2" x14ac:dyDescent="0.25">
      <c r="A636" s="2"/>
      <c r="B636" s="107">
        <v>50705</v>
      </c>
      <c r="C636" s="239"/>
      <c r="D636" s="239" t="s">
        <v>40</v>
      </c>
      <c r="E636" s="239" t="s">
        <v>579</v>
      </c>
      <c r="F636" s="240" t="s">
        <v>584</v>
      </c>
      <c r="G636" s="114">
        <v>796</v>
      </c>
      <c r="H636" s="114">
        <v>0</v>
      </c>
      <c r="I636" s="114">
        <v>5133</v>
      </c>
      <c r="J636" s="114">
        <v>1832</v>
      </c>
      <c r="K636" s="114">
        <v>1574</v>
      </c>
      <c r="L636" s="241">
        <f t="shared" si="128"/>
        <v>-0.14082969432314407</v>
      </c>
      <c r="M636" s="114">
        <f t="shared" si="106"/>
        <v>0</v>
      </c>
      <c r="N636" s="242">
        <v>4507</v>
      </c>
      <c r="O636" s="100"/>
      <c r="P636" s="100"/>
      <c r="Q636" s="100">
        <f t="shared" si="107"/>
        <v>0</v>
      </c>
      <c r="R636" s="243" t="e">
        <f t="shared" si="120"/>
        <v>#DIV/0!</v>
      </c>
      <c r="S636" s="243"/>
      <c r="T636" s="243"/>
      <c r="U636" s="243"/>
      <c r="V636" s="243"/>
      <c r="W636" s="243"/>
      <c r="X636" s="248"/>
      <c r="Y636" s="111"/>
      <c r="Z636" s="112"/>
      <c r="AA636" s="105"/>
      <c r="AB636" s="105"/>
      <c r="AC636" s="105"/>
      <c r="AD636" s="113"/>
      <c r="AE636" s="113"/>
      <c r="AF636" s="113"/>
      <c r="AG636" s="105"/>
      <c r="AH636" s="105"/>
      <c r="AI636" s="105"/>
      <c r="AJ636" s="105"/>
      <c r="AK636" s="105"/>
      <c r="AL636" s="105"/>
      <c r="AM636" s="105"/>
      <c r="AN636" s="71"/>
      <c r="AO636" s="71"/>
      <c r="AP636" s="71"/>
      <c r="AQ636" s="71"/>
    </row>
    <row r="637" spans="1:43" ht="12.75" customHeight="1" outlineLevel="2" x14ac:dyDescent="0.25">
      <c r="A637" s="2"/>
      <c r="B637" s="107">
        <v>50704</v>
      </c>
      <c r="C637" s="239"/>
      <c r="D637" s="239" t="s">
        <v>40</v>
      </c>
      <c r="E637" s="239" t="s">
        <v>579</v>
      </c>
      <c r="F637" s="240" t="s">
        <v>583</v>
      </c>
      <c r="G637" s="114">
        <v>565</v>
      </c>
      <c r="H637" s="114">
        <v>254</v>
      </c>
      <c r="I637" s="114">
        <v>0</v>
      </c>
      <c r="J637" s="114">
        <v>565</v>
      </c>
      <c r="K637" s="114">
        <v>509</v>
      </c>
      <c r="L637" s="241">
        <f t="shared" si="128"/>
        <v>-9.9115044247787609E-2</v>
      </c>
      <c r="M637" s="114">
        <f t="shared" si="106"/>
        <v>228.82477876106194</v>
      </c>
      <c r="N637" s="242">
        <v>0</v>
      </c>
      <c r="O637" s="100"/>
      <c r="P637" s="100"/>
      <c r="Q637" s="100">
        <f t="shared" si="107"/>
        <v>0</v>
      </c>
      <c r="R637" s="243" t="e">
        <f t="shared" si="120"/>
        <v>#DIV/0!</v>
      </c>
      <c r="S637" s="243"/>
      <c r="T637" s="243"/>
      <c r="U637" s="243"/>
      <c r="V637" s="243"/>
      <c r="W637" s="243"/>
      <c r="X637" s="248"/>
      <c r="Y637" s="111"/>
      <c r="Z637" s="112"/>
      <c r="AA637" s="105"/>
      <c r="AB637" s="105"/>
      <c r="AC637" s="105"/>
      <c r="AD637" s="113"/>
      <c r="AE637" s="113"/>
      <c r="AF637" s="113"/>
      <c r="AG637" s="105"/>
      <c r="AH637" s="105"/>
      <c r="AI637" s="105"/>
      <c r="AJ637" s="105"/>
      <c r="AK637" s="105"/>
      <c r="AL637" s="105"/>
      <c r="AM637" s="105"/>
      <c r="AN637" s="71"/>
      <c r="AO637" s="71"/>
      <c r="AP637" s="71"/>
      <c r="AQ637" s="71"/>
    </row>
    <row r="638" spans="1:43" ht="12.75" customHeight="1" outlineLevel="2" x14ac:dyDescent="0.25">
      <c r="A638" s="2"/>
      <c r="B638" s="107">
        <v>50703</v>
      </c>
      <c r="C638" s="239"/>
      <c r="D638" s="239" t="s">
        <v>40</v>
      </c>
      <c r="E638" s="239" t="s">
        <v>579</v>
      </c>
      <c r="F638" s="240" t="s">
        <v>582</v>
      </c>
      <c r="G638" s="114">
        <v>608</v>
      </c>
      <c r="H638" s="114">
        <v>165</v>
      </c>
      <c r="I638" s="114">
        <v>0</v>
      </c>
      <c r="J638" s="114">
        <v>608</v>
      </c>
      <c r="K638" s="114">
        <v>576</v>
      </c>
      <c r="L638" s="241">
        <f t="shared" si="128"/>
        <v>-5.2631578947368474E-2</v>
      </c>
      <c r="M638" s="114">
        <f t="shared" si="106"/>
        <v>156.31578947368419</v>
      </c>
      <c r="N638" s="242">
        <v>0</v>
      </c>
      <c r="O638" s="100"/>
      <c r="P638" s="100"/>
      <c r="Q638" s="100">
        <f t="shared" si="107"/>
        <v>0</v>
      </c>
      <c r="R638" s="243" t="e">
        <f t="shared" si="120"/>
        <v>#DIV/0!</v>
      </c>
      <c r="S638" s="243"/>
      <c r="T638" s="243"/>
      <c r="U638" s="243"/>
      <c r="V638" s="243"/>
      <c r="W638" s="243"/>
      <c r="X638" s="248"/>
      <c r="Y638" s="111"/>
      <c r="Z638" s="112"/>
      <c r="AA638" s="105"/>
      <c r="AB638" s="105"/>
      <c r="AC638" s="105"/>
      <c r="AD638" s="113"/>
      <c r="AE638" s="113"/>
      <c r="AF638" s="113"/>
      <c r="AG638" s="105"/>
      <c r="AH638" s="105"/>
      <c r="AI638" s="105"/>
      <c r="AJ638" s="105"/>
      <c r="AK638" s="105"/>
      <c r="AL638" s="105"/>
      <c r="AM638" s="105"/>
      <c r="AN638" s="71"/>
      <c r="AO638" s="71"/>
      <c r="AP638" s="71"/>
      <c r="AQ638" s="71"/>
    </row>
    <row r="639" spans="1:43" ht="12.75" customHeight="1" outlineLevel="2" x14ac:dyDescent="0.25">
      <c r="A639" s="2"/>
      <c r="B639" s="107">
        <v>50702</v>
      </c>
      <c r="C639" s="239"/>
      <c r="D639" s="239" t="s">
        <v>40</v>
      </c>
      <c r="E639" s="239" t="s">
        <v>579</v>
      </c>
      <c r="F639" s="240" t="s">
        <v>581</v>
      </c>
      <c r="G639" s="114">
        <v>2129</v>
      </c>
      <c r="H639" s="114">
        <v>1080</v>
      </c>
      <c r="I639" s="114">
        <v>0</v>
      </c>
      <c r="J639" s="114">
        <v>2129</v>
      </c>
      <c r="K639" s="114">
        <v>2051</v>
      </c>
      <c r="L639" s="241">
        <f t="shared" si="128"/>
        <v>-3.6636918741193014E-2</v>
      </c>
      <c r="M639" s="114">
        <f t="shared" si="106"/>
        <v>1040.4321277595116</v>
      </c>
      <c r="N639" s="242">
        <v>0</v>
      </c>
      <c r="O639" s="100"/>
      <c r="P639" s="100"/>
      <c r="Q639" s="100">
        <f t="shared" si="107"/>
        <v>0</v>
      </c>
      <c r="R639" s="243" t="e">
        <f t="shared" si="120"/>
        <v>#DIV/0!</v>
      </c>
      <c r="S639" s="243"/>
      <c r="T639" s="243"/>
      <c r="U639" s="243"/>
      <c r="V639" s="243"/>
      <c r="W639" s="243"/>
      <c r="X639" s="248"/>
      <c r="Y639" s="111"/>
      <c r="Z639" s="112"/>
      <c r="AA639" s="105"/>
      <c r="AB639" s="105"/>
      <c r="AC639" s="105"/>
      <c r="AD639" s="113"/>
      <c r="AE639" s="113"/>
      <c r="AF639" s="113"/>
      <c r="AG639" s="105"/>
      <c r="AH639" s="105"/>
      <c r="AI639" s="105"/>
      <c r="AJ639" s="105"/>
      <c r="AK639" s="105"/>
      <c r="AL639" s="105"/>
      <c r="AM639" s="105"/>
      <c r="AN639" s="71"/>
      <c r="AO639" s="71"/>
      <c r="AP639" s="71"/>
      <c r="AQ639" s="71"/>
    </row>
    <row r="640" spans="1:43" ht="12.75" customHeight="1" outlineLevel="2" x14ac:dyDescent="0.25">
      <c r="A640" s="2"/>
      <c r="B640" s="107">
        <v>50701</v>
      </c>
      <c r="C640" s="239"/>
      <c r="D640" s="239" t="s">
        <v>40</v>
      </c>
      <c r="E640" s="239" t="s">
        <v>579</v>
      </c>
      <c r="F640" s="240" t="s">
        <v>580</v>
      </c>
      <c r="G640" s="114">
        <v>2266</v>
      </c>
      <c r="H640" s="114">
        <v>0</v>
      </c>
      <c r="I640" s="114">
        <v>9311</v>
      </c>
      <c r="J640" s="114">
        <v>2266</v>
      </c>
      <c r="K640" s="114">
        <v>2031</v>
      </c>
      <c r="L640" s="241">
        <f t="shared" si="128"/>
        <v>-0.10370697263901152</v>
      </c>
      <c r="M640" s="114">
        <f t="shared" si="106"/>
        <v>0</v>
      </c>
      <c r="N640" s="242">
        <v>9247</v>
      </c>
      <c r="O640" s="100"/>
      <c r="P640" s="100"/>
      <c r="Q640" s="100">
        <f t="shared" si="107"/>
        <v>0</v>
      </c>
      <c r="R640" s="243" t="e">
        <f t="shared" si="120"/>
        <v>#DIV/0!</v>
      </c>
      <c r="S640" s="243"/>
      <c r="T640" s="243"/>
      <c r="U640" s="243"/>
      <c r="V640" s="243"/>
      <c r="W640" s="243"/>
      <c r="X640" s="248"/>
      <c r="Y640" s="111"/>
      <c r="Z640" s="112"/>
      <c r="AA640" s="105"/>
      <c r="AB640" s="105"/>
      <c r="AC640" s="105"/>
      <c r="AD640" s="113"/>
      <c r="AE640" s="113"/>
      <c r="AF640" s="113"/>
      <c r="AG640" s="105"/>
      <c r="AH640" s="105"/>
      <c r="AI640" s="105"/>
      <c r="AJ640" s="105"/>
      <c r="AK640" s="105"/>
      <c r="AL640" s="105"/>
      <c r="AM640" s="105"/>
      <c r="AN640" s="71"/>
      <c r="AO640" s="71"/>
      <c r="AP640" s="71"/>
      <c r="AQ640" s="71"/>
    </row>
    <row r="641" spans="1:43" ht="12.75" customHeight="1" outlineLevel="2" x14ac:dyDescent="0.25">
      <c r="A641" s="2"/>
      <c r="B641" s="107" t="s">
        <v>2096</v>
      </c>
      <c r="C641" s="239"/>
      <c r="D641" s="239" t="s">
        <v>40</v>
      </c>
      <c r="E641" s="239" t="s">
        <v>579</v>
      </c>
      <c r="F641" s="240" t="s">
        <v>2097</v>
      </c>
      <c r="G641" s="114"/>
      <c r="H641" s="114"/>
      <c r="I641" s="114"/>
      <c r="J641" s="114"/>
      <c r="K641" s="114"/>
      <c r="L641" s="241"/>
      <c r="M641" s="114">
        <f t="shared" si="106"/>
        <v>0</v>
      </c>
      <c r="N641" s="242"/>
      <c r="O641" s="100"/>
      <c r="P641" s="100"/>
      <c r="Q641" s="100">
        <f t="shared" si="107"/>
        <v>0</v>
      </c>
      <c r="R641" s="243" t="e">
        <f t="shared" si="120"/>
        <v>#DIV/0!</v>
      </c>
      <c r="S641" s="243"/>
      <c r="T641" s="243"/>
      <c r="U641" s="243"/>
      <c r="V641" s="243"/>
      <c r="W641" s="243"/>
      <c r="X641" s="248"/>
      <c r="Y641" s="111"/>
      <c r="Z641" s="112"/>
      <c r="AA641" s="105"/>
      <c r="AB641" s="105"/>
      <c r="AC641" s="105"/>
      <c r="AD641" s="113"/>
      <c r="AE641" s="113"/>
      <c r="AF641" s="113"/>
      <c r="AG641" s="105"/>
      <c r="AH641" s="105"/>
      <c r="AI641" s="105"/>
      <c r="AJ641" s="105"/>
      <c r="AK641" s="105"/>
      <c r="AL641" s="105"/>
      <c r="AM641" s="105"/>
      <c r="AN641" s="71"/>
      <c r="AO641" s="71"/>
      <c r="AP641" s="71"/>
      <c r="AQ641" s="71"/>
    </row>
    <row r="642" spans="1:43" ht="12.75" customHeight="1" outlineLevel="1" x14ac:dyDescent="0.25">
      <c r="A642" s="229"/>
      <c r="B642" s="269">
        <v>50800</v>
      </c>
      <c r="C642" s="270"/>
      <c r="D642" s="270" t="s">
        <v>40</v>
      </c>
      <c r="E642" s="245" t="s">
        <v>588</v>
      </c>
      <c r="F642" s="271"/>
      <c r="G642" s="114"/>
      <c r="H642" s="114"/>
      <c r="I642" s="114"/>
      <c r="J642" s="114"/>
      <c r="K642" s="114"/>
      <c r="L642" s="241"/>
      <c r="M642" s="114">
        <f t="shared" si="106"/>
        <v>0</v>
      </c>
      <c r="N642" s="242"/>
      <c r="O642" s="110">
        <f t="shared" ref="O642:P642" si="129">SUM(O643:O653)</f>
        <v>0</v>
      </c>
      <c r="P642" s="110">
        <f t="shared" si="129"/>
        <v>0</v>
      </c>
      <c r="Q642" s="100">
        <f t="shared" si="107"/>
        <v>0</v>
      </c>
      <c r="R642" s="243" t="e">
        <f t="shared" si="120"/>
        <v>#DIV/0!</v>
      </c>
      <c r="S642" s="250"/>
      <c r="T642" s="250"/>
      <c r="U642" s="250"/>
      <c r="V642" s="250"/>
      <c r="W642" s="250"/>
      <c r="X642" s="247"/>
      <c r="Y642" s="111"/>
      <c r="Z642" s="112"/>
      <c r="AA642" s="113"/>
      <c r="AB642" s="113"/>
      <c r="AC642" s="113"/>
      <c r="AD642" s="113"/>
      <c r="AE642" s="113"/>
      <c r="AF642" s="113"/>
      <c r="AG642" s="113"/>
      <c r="AH642" s="113"/>
      <c r="AI642" s="113"/>
      <c r="AJ642" s="113"/>
      <c r="AK642" s="113"/>
      <c r="AL642" s="113"/>
      <c r="AM642" s="113"/>
      <c r="AN642" s="45"/>
      <c r="AO642" s="45"/>
      <c r="AP642" s="45"/>
      <c r="AQ642" s="45"/>
    </row>
    <row r="643" spans="1:43" ht="12.75" customHeight="1" outlineLevel="2" x14ac:dyDescent="0.25">
      <c r="A643" s="2"/>
      <c r="B643" s="29">
        <v>50810</v>
      </c>
      <c r="C643" s="272"/>
      <c r="D643" s="272" t="s">
        <v>40</v>
      </c>
      <c r="E643" s="239" t="s">
        <v>588</v>
      </c>
      <c r="F643" s="273" t="s">
        <v>598</v>
      </c>
      <c r="G643" s="114">
        <v>476</v>
      </c>
      <c r="H643" s="114">
        <v>428</v>
      </c>
      <c r="I643" s="114">
        <v>0</v>
      </c>
      <c r="J643" s="114">
        <v>476</v>
      </c>
      <c r="K643" s="114">
        <v>444</v>
      </c>
      <c r="L643" s="241">
        <f t="shared" ref="L643:L652" si="130">((K643/J643)^(1/($K$12-$J$12))-1)</f>
        <v>-6.7226890756302504E-2</v>
      </c>
      <c r="M643" s="114">
        <f t="shared" si="106"/>
        <v>399.22689075630251</v>
      </c>
      <c r="N643" s="242">
        <v>0</v>
      </c>
      <c r="O643" s="100"/>
      <c r="P643" s="100"/>
      <c r="Q643" s="100">
        <f t="shared" si="107"/>
        <v>0</v>
      </c>
      <c r="R643" s="243" t="e">
        <f t="shared" si="120"/>
        <v>#DIV/0!</v>
      </c>
      <c r="S643" s="243"/>
      <c r="T643" s="243"/>
      <c r="U643" s="243"/>
      <c r="V643" s="243"/>
      <c r="W643" s="243"/>
      <c r="X643" s="248"/>
      <c r="Y643" s="111"/>
      <c r="Z643" s="112"/>
      <c r="AA643" s="194"/>
      <c r="AB643" s="194"/>
      <c r="AC643" s="194"/>
      <c r="AD643" s="113"/>
      <c r="AE643" s="113"/>
      <c r="AF643" s="113"/>
      <c r="AG643" s="194"/>
      <c r="AH643" s="194"/>
      <c r="AI643" s="194"/>
      <c r="AJ643" s="194"/>
      <c r="AK643" s="194"/>
      <c r="AL643" s="194"/>
      <c r="AM643" s="194"/>
      <c r="AN643" s="71"/>
      <c r="AO643" s="71"/>
      <c r="AP643" s="71"/>
      <c r="AQ643" s="71"/>
    </row>
    <row r="644" spans="1:43" ht="12.75" customHeight="1" outlineLevel="2" x14ac:dyDescent="0.25">
      <c r="A644" s="2"/>
      <c r="B644" s="29">
        <v>50809</v>
      </c>
      <c r="C644" s="272"/>
      <c r="D644" s="272" t="s">
        <v>40</v>
      </c>
      <c r="E644" s="239" t="s">
        <v>588</v>
      </c>
      <c r="F644" s="273" t="s">
        <v>597</v>
      </c>
      <c r="G644" s="114">
        <v>221</v>
      </c>
      <c r="H644" s="114">
        <v>146</v>
      </c>
      <c r="I644" s="114">
        <v>0</v>
      </c>
      <c r="J644" s="114">
        <v>221</v>
      </c>
      <c r="K644" s="114">
        <v>224</v>
      </c>
      <c r="L644" s="241">
        <f t="shared" si="130"/>
        <v>1.3574660633484115E-2</v>
      </c>
      <c r="M644" s="114">
        <f t="shared" si="106"/>
        <v>147.98190045248867</v>
      </c>
      <c r="N644" s="242">
        <v>0</v>
      </c>
      <c r="O644" s="100"/>
      <c r="P644" s="100"/>
      <c r="Q644" s="100">
        <f t="shared" si="107"/>
        <v>0</v>
      </c>
      <c r="R644" s="243" t="e">
        <f t="shared" si="120"/>
        <v>#DIV/0!</v>
      </c>
      <c r="S644" s="243"/>
      <c r="T644" s="243"/>
      <c r="U644" s="243"/>
      <c r="V644" s="243"/>
      <c r="W644" s="243"/>
      <c r="X644" s="248"/>
      <c r="Y644" s="111"/>
      <c r="Z644" s="112"/>
      <c r="AA644" s="194"/>
      <c r="AB644" s="194"/>
      <c r="AC644" s="71"/>
      <c r="AD644" s="113"/>
      <c r="AE644" s="113"/>
      <c r="AF644" s="113"/>
      <c r="AG644" s="194"/>
      <c r="AH644" s="194"/>
      <c r="AI644" s="194"/>
      <c r="AJ644" s="194"/>
      <c r="AK644" s="194"/>
      <c r="AL644" s="194"/>
      <c r="AM644" s="194"/>
      <c r="AN644" s="71"/>
      <c r="AO644" s="71"/>
      <c r="AP644" s="71"/>
      <c r="AQ644" s="71"/>
    </row>
    <row r="645" spans="1:43" ht="12.75" customHeight="1" outlineLevel="2" x14ac:dyDescent="0.25">
      <c r="A645" s="2"/>
      <c r="B645" s="29">
        <v>50808</v>
      </c>
      <c r="C645" s="272"/>
      <c r="D645" s="272" t="s">
        <v>40</v>
      </c>
      <c r="E645" s="239" t="s">
        <v>588</v>
      </c>
      <c r="F645" s="273" t="s">
        <v>596</v>
      </c>
      <c r="G645" s="114">
        <v>292</v>
      </c>
      <c r="H645" s="114">
        <v>97</v>
      </c>
      <c r="I645" s="114">
        <v>0</v>
      </c>
      <c r="J645" s="114">
        <v>292</v>
      </c>
      <c r="K645" s="114">
        <v>271</v>
      </c>
      <c r="L645" s="241">
        <f t="shared" si="130"/>
        <v>-7.1917808219178037E-2</v>
      </c>
      <c r="M645" s="114">
        <f t="shared" si="106"/>
        <v>90.023972602739732</v>
      </c>
      <c r="N645" s="242">
        <v>0</v>
      </c>
      <c r="O645" s="100"/>
      <c r="P645" s="100"/>
      <c r="Q645" s="100">
        <f t="shared" si="107"/>
        <v>0</v>
      </c>
      <c r="R645" s="243" t="e">
        <f t="shared" si="120"/>
        <v>#DIV/0!</v>
      </c>
      <c r="S645" s="243"/>
      <c r="T645" s="243"/>
      <c r="U645" s="243"/>
      <c r="V645" s="243"/>
      <c r="W645" s="243"/>
      <c r="X645" s="248"/>
      <c r="Y645" s="111"/>
      <c r="Z645" s="112"/>
      <c r="AA645" s="194"/>
      <c r="AB645" s="194"/>
      <c r="AC645" s="71"/>
      <c r="AD645" s="113"/>
      <c r="AE645" s="113"/>
      <c r="AF645" s="113"/>
      <c r="AG645" s="194"/>
      <c r="AH645" s="194"/>
      <c r="AI645" s="194"/>
      <c r="AJ645" s="194"/>
      <c r="AK645" s="194"/>
      <c r="AL645" s="194"/>
      <c r="AM645" s="71"/>
      <c r="AN645" s="71"/>
      <c r="AO645" s="71"/>
      <c r="AP645" s="71"/>
      <c r="AQ645" s="71"/>
    </row>
    <row r="646" spans="1:43" ht="12.75" customHeight="1" outlineLevel="2" x14ac:dyDescent="0.25">
      <c r="A646" s="2"/>
      <c r="B646" s="29">
        <v>50807</v>
      </c>
      <c r="C646" s="272"/>
      <c r="D646" s="272" t="s">
        <v>40</v>
      </c>
      <c r="E646" s="239" t="s">
        <v>588</v>
      </c>
      <c r="F646" s="273" t="s">
        <v>595</v>
      </c>
      <c r="G646" s="114">
        <v>419</v>
      </c>
      <c r="H646" s="114">
        <v>253</v>
      </c>
      <c r="I646" s="114">
        <v>0</v>
      </c>
      <c r="J646" s="114">
        <v>419</v>
      </c>
      <c r="K646" s="114">
        <v>393</v>
      </c>
      <c r="L646" s="241">
        <f t="shared" si="130"/>
        <v>-6.2052505966587068E-2</v>
      </c>
      <c r="M646" s="114">
        <f t="shared" si="106"/>
        <v>237.30071599045348</v>
      </c>
      <c r="N646" s="242">
        <v>0</v>
      </c>
      <c r="O646" s="100"/>
      <c r="P646" s="100"/>
      <c r="Q646" s="100">
        <f t="shared" si="107"/>
        <v>0</v>
      </c>
      <c r="R646" s="243" t="e">
        <f t="shared" si="120"/>
        <v>#DIV/0!</v>
      </c>
      <c r="S646" s="243"/>
      <c r="T646" s="243"/>
      <c r="U646" s="243"/>
      <c r="V646" s="243"/>
      <c r="W646" s="243"/>
      <c r="X646" s="248"/>
      <c r="Y646" s="111"/>
      <c r="Z646" s="112"/>
      <c r="AA646" s="194"/>
      <c r="AB646" s="194"/>
      <c r="AC646" s="71"/>
      <c r="AD646" s="113"/>
      <c r="AE646" s="113"/>
      <c r="AF646" s="113"/>
      <c r="AG646" s="194"/>
      <c r="AH646" s="194"/>
      <c r="AI646" s="194"/>
      <c r="AJ646" s="194"/>
      <c r="AK646" s="194"/>
      <c r="AL646" s="194"/>
      <c r="AM646" s="71"/>
      <c r="AN646" s="71"/>
      <c r="AO646" s="71"/>
      <c r="AP646" s="71"/>
      <c r="AQ646" s="71"/>
    </row>
    <row r="647" spans="1:43" ht="12.75" customHeight="1" outlineLevel="2" x14ac:dyDescent="0.25">
      <c r="A647" s="2"/>
      <c r="B647" s="29">
        <v>50806</v>
      </c>
      <c r="C647" s="272"/>
      <c r="D647" s="272" t="s">
        <v>40</v>
      </c>
      <c r="E647" s="239" t="s">
        <v>588</v>
      </c>
      <c r="F647" s="273" t="s">
        <v>594</v>
      </c>
      <c r="G647" s="114">
        <v>997</v>
      </c>
      <c r="H647" s="114">
        <v>583</v>
      </c>
      <c r="I647" s="114">
        <v>0</v>
      </c>
      <c r="J647" s="114">
        <v>997</v>
      </c>
      <c r="K647" s="114">
        <v>981</v>
      </c>
      <c r="L647" s="241">
        <f t="shared" si="130"/>
        <v>-1.6048144433299938E-2</v>
      </c>
      <c r="M647" s="114">
        <f t="shared" si="106"/>
        <v>573.64393179538615</v>
      </c>
      <c r="N647" s="242">
        <v>0</v>
      </c>
      <c r="O647" s="100"/>
      <c r="P647" s="100"/>
      <c r="Q647" s="100">
        <f t="shared" si="107"/>
        <v>0</v>
      </c>
      <c r="R647" s="243" t="e">
        <f t="shared" si="120"/>
        <v>#DIV/0!</v>
      </c>
      <c r="S647" s="243"/>
      <c r="T647" s="243"/>
      <c r="U647" s="243"/>
      <c r="V647" s="243"/>
      <c r="W647" s="243"/>
      <c r="X647" s="248"/>
      <c r="Y647" s="111"/>
      <c r="Z647" s="112"/>
      <c r="AA647" s="194"/>
      <c r="AB647" s="194"/>
      <c r="AC647" s="71"/>
      <c r="AD647" s="113"/>
      <c r="AE647" s="113"/>
      <c r="AF647" s="113"/>
      <c r="AG647" s="194"/>
      <c r="AH647" s="194"/>
      <c r="AI647" s="194"/>
      <c r="AJ647" s="194"/>
      <c r="AK647" s="194"/>
      <c r="AL647" s="194"/>
      <c r="AM647" s="71"/>
      <c r="AN647" s="71"/>
      <c r="AO647" s="71"/>
      <c r="AP647" s="71"/>
      <c r="AQ647" s="71"/>
    </row>
    <row r="648" spans="1:43" ht="12.75" customHeight="1" outlineLevel="2" x14ac:dyDescent="0.25">
      <c r="A648" s="2"/>
      <c r="B648" s="29">
        <v>50805</v>
      </c>
      <c r="C648" s="272"/>
      <c r="D648" s="272" t="s">
        <v>40</v>
      </c>
      <c r="E648" s="239" t="s">
        <v>588</v>
      </c>
      <c r="F648" s="273" t="s">
        <v>593</v>
      </c>
      <c r="G648" s="114">
        <v>540</v>
      </c>
      <c r="H648" s="114">
        <v>357</v>
      </c>
      <c r="I648" s="114">
        <v>0</v>
      </c>
      <c r="J648" s="114">
        <v>540</v>
      </c>
      <c r="K648" s="114">
        <v>518</v>
      </c>
      <c r="L648" s="241">
        <f t="shared" si="130"/>
        <v>-4.0740740740740744E-2</v>
      </c>
      <c r="M648" s="114">
        <f t="shared" si="106"/>
        <v>342.45555555555558</v>
      </c>
      <c r="N648" s="242">
        <v>0</v>
      </c>
      <c r="O648" s="100"/>
      <c r="P648" s="100"/>
      <c r="Q648" s="100">
        <f t="shared" si="107"/>
        <v>0</v>
      </c>
      <c r="R648" s="243" t="e">
        <f t="shared" si="120"/>
        <v>#DIV/0!</v>
      </c>
      <c r="S648" s="243"/>
      <c r="T648" s="243"/>
      <c r="U648" s="243"/>
      <c r="V648" s="243"/>
      <c r="W648" s="243"/>
      <c r="X648" s="248"/>
      <c r="Y648" s="111"/>
      <c r="Z648" s="112"/>
      <c r="AA648" s="194"/>
      <c r="AB648" s="194"/>
      <c r="AC648" s="71"/>
      <c r="AD648" s="113"/>
      <c r="AE648" s="113"/>
      <c r="AF648" s="113"/>
      <c r="AG648" s="194"/>
      <c r="AH648" s="194"/>
      <c r="AI648" s="194"/>
      <c r="AJ648" s="194"/>
      <c r="AK648" s="194"/>
      <c r="AL648" s="194"/>
      <c r="AM648" s="71"/>
      <c r="AN648" s="71"/>
      <c r="AO648" s="71"/>
      <c r="AP648" s="71"/>
      <c r="AQ648" s="71"/>
    </row>
    <row r="649" spans="1:43" ht="12.75" customHeight="1" outlineLevel="2" x14ac:dyDescent="0.25">
      <c r="A649" s="2"/>
      <c r="B649" s="107">
        <v>50804</v>
      </c>
      <c r="C649" s="239"/>
      <c r="D649" s="239" t="s">
        <v>40</v>
      </c>
      <c r="E649" s="239" t="s">
        <v>588</v>
      </c>
      <c r="F649" s="273" t="s">
        <v>592</v>
      </c>
      <c r="G649" s="114">
        <v>1841</v>
      </c>
      <c r="H649" s="114">
        <v>291</v>
      </c>
      <c r="I649" s="114">
        <v>0</v>
      </c>
      <c r="J649" s="114">
        <v>1841</v>
      </c>
      <c r="K649" s="114">
        <v>1778</v>
      </c>
      <c r="L649" s="241">
        <f t="shared" si="130"/>
        <v>-3.4220532319391594E-2</v>
      </c>
      <c r="M649" s="114">
        <f t="shared" si="106"/>
        <v>281.04182509505705</v>
      </c>
      <c r="N649" s="242">
        <v>0</v>
      </c>
      <c r="O649" s="100"/>
      <c r="P649" s="100"/>
      <c r="Q649" s="100">
        <f t="shared" si="107"/>
        <v>0</v>
      </c>
      <c r="R649" s="243" t="e">
        <f t="shared" si="120"/>
        <v>#DIV/0!</v>
      </c>
      <c r="S649" s="243"/>
      <c r="T649" s="243"/>
      <c r="U649" s="243"/>
      <c r="V649" s="243"/>
      <c r="W649" s="243"/>
      <c r="X649" s="248"/>
      <c r="Y649" s="111"/>
      <c r="Z649" s="112"/>
      <c r="AA649" s="194"/>
      <c r="AB649" s="194"/>
      <c r="AC649" s="71"/>
      <c r="AD649" s="113"/>
      <c r="AE649" s="113"/>
      <c r="AF649" s="113"/>
      <c r="AG649" s="194"/>
      <c r="AH649" s="194"/>
      <c r="AI649" s="194"/>
      <c r="AJ649" s="194"/>
      <c r="AK649" s="194"/>
      <c r="AL649" s="71"/>
      <c r="AM649" s="71"/>
      <c r="AN649" s="71"/>
      <c r="AO649" s="71"/>
      <c r="AP649" s="71"/>
      <c r="AQ649" s="71"/>
    </row>
    <row r="650" spans="1:43" ht="12.75" customHeight="1" outlineLevel="2" x14ac:dyDescent="0.25">
      <c r="A650" s="2"/>
      <c r="B650" s="29">
        <v>50803</v>
      </c>
      <c r="C650" s="272"/>
      <c r="D650" s="272" t="s">
        <v>40</v>
      </c>
      <c r="E650" s="272" t="s">
        <v>588</v>
      </c>
      <c r="F650" s="273" t="s">
        <v>591</v>
      </c>
      <c r="G650" s="114">
        <v>421</v>
      </c>
      <c r="H650" s="114">
        <v>274</v>
      </c>
      <c r="I650" s="114">
        <v>0</v>
      </c>
      <c r="J650" s="114">
        <v>421</v>
      </c>
      <c r="K650" s="114">
        <v>407</v>
      </c>
      <c r="L650" s="241">
        <f t="shared" si="130"/>
        <v>-3.3254156769596199E-2</v>
      </c>
      <c r="M650" s="114">
        <f t="shared" si="106"/>
        <v>264.88836104513064</v>
      </c>
      <c r="N650" s="242">
        <v>0</v>
      </c>
      <c r="O650" s="100"/>
      <c r="P650" s="100"/>
      <c r="Q650" s="100">
        <f t="shared" si="107"/>
        <v>0</v>
      </c>
      <c r="R650" s="243" t="e">
        <f t="shared" si="120"/>
        <v>#DIV/0!</v>
      </c>
      <c r="S650" s="243"/>
      <c r="T650" s="243"/>
      <c r="U650" s="243"/>
      <c r="V650" s="243"/>
      <c r="W650" s="243"/>
      <c r="X650" s="248"/>
      <c r="Y650" s="111"/>
      <c r="Z650" s="112"/>
      <c r="AA650" s="194"/>
      <c r="AB650" s="194"/>
      <c r="AC650" s="71"/>
      <c r="AD650" s="113"/>
      <c r="AE650" s="113"/>
      <c r="AF650" s="113"/>
      <c r="AG650" s="194"/>
      <c r="AH650" s="194"/>
      <c r="AI650" s="194"/>
      <c r="AJ650" s="194"/>
      <c r="AK650" s="194"/>
      <c r="AL650" s="71"/>
      <c r="AM650" s="71"/>
      <c r="AN650" s="71"/>
      <c r="AO650" s="71"/>
      <c r="AP650" s="71"/>
      <c r="AQ650" s="71"/>
    </row>
    <row r="651" spans="1:43" ht="12.75" customHeight="1" outlineLevel="2" x14ac:dyDescent="0.25">
      <c r="A651" s="2"/>
      <c r="B651" s="29">
        <v>50802</v>
      </c>
      <c r="C651" s="272"/>
      <c r="D651" s="272" t="s">
        <v>40</v>
      </c>
      <c r="E651" s="272" t="s">
        <v>588</v>
      </c>
      <c r="F651" s="273" t="s">
        <v>590</v>
      </c>
      <c r="G651" s="114">
        <v>433</v>
      </c>
      <c r="H651" s="114">
        <v>273</v>
      </c>
      <c r="I651" s="114">
        <v>0</v>
      </c>
      <c r="J651" s="114">
        <v>433</v>
      </c>
      <c r="K651" s="114">
        <v>415</v>
      </c>
      <c r="L651" s="241">
        <f t="shared" si="130"/>
        <v>-4.1570438799076181E-2</v>
      </c>
      <c r="M651" s="114">
        <f t="shared" si="106"/>
        <v>261.65127020785218</v>
      </c>
      <c r="N651" s="242">
        <v>0</v>
      </c>
      <c r="O651" s="100"/>
      <c r="P651" s="100"/>
      <c r="Q651" s="100">
        <f t="shared" si="107"/>
        <v>0</v>
      </c>
      <c r="R651" s="243" t="e">
        <f t="shared" si="120"/>
        <v>#DIV/0!</v>
      </c>
      <c r="S651" s="243"/>
      <c r="T651" s="243"/>
      <c r="U651" s="243"/>
      <c r="V651" s="243"/>
      <c r="W651" s="243"/>
      <c r="X651" s="248"/>
      <c r="Y651" s="111"/>
      <c r="Z651" s="112"/>
      <c r="AA651" s="194"/>
      <c r="AB651" s="194"/>
      <c r="AC651" s="71"/>
      <c r="AD651" s="113"/>
      <c r="AE651" s="113"/>
      <c r="AF651" s="113"/>
      <c r="AG651" s="194"/>
      <c r="AH651" s="194"/>
      <c r="AI651" s="194"/>
      <c r="AJ651" s="194"/>
      <c r="AK651" s="194"/>
      <c r="AL651" s="71"/>
      <c r="AM651" s="71"/>
      <c r="AN651" s="71"/>
      <c r="AO651" s="71"/>
      <c r="AP651" s="71"/>
      <c r="AQ651" s="71"/>
    </row>
    <row r="652" spans="1:43" ht="12.75" customHeight="1" outlineLevel="2" x14ac:dyDescent="0.25">
      <c r="A652" s="2"/>
      <c r="B652" s="29">
        <v>50801</v>
      </c>
      <c r="C652" s="272"/>
      <c r="D652" s="272" t="s">
        <v>40</v>
      </c>
      <c r="E652" s="272" t="s">
        <v>588</v>
      </c>
      <c r="F652" s="273" t="s">
        <v>589</v>
      </c>
      <c r="G652" s="114">
        <v>514</v>
      </c>
      <c r="H652" s="114">
        <v>0</v>
      </c>
      <c r="I652" s="114">
        <v>2561</v>
      </c>
      <c r="J652" s="114">
        <v>774</v>
      </c>
      <c r="K652" s="114">
        <v>776</v>
      </c>
      <c r="L652" s="241">
        <f t="shared" si="130"/>
        <v>2.5839793281654533E-3</v>
      </c>
      <c r="M652" s="114">
        <f t="shared" si="106"/>
        <v>0</v>
      </c>
      <c r="N652" s="242">
        <v>2305</v>
      </c>
      <c r="O652" s="100"/>
      <c r="P652" s="100"/>
      <c r="Q652" s="100">
        <f t="shared" si="107"/>
        <v>0</v>
      </c>
      <c r="R652" s="243" t="e">
        <f t="shared" si="120"/>
        <v>#DIV/0!</v>
      </c>
      <c r="S652" s="243"/>
      <c r="T652" s="243"/>
      <c r="U652" s="243"/>
      <c r="V652" s="243"/>
      <c r="W652" s="243"/>
      <c r="X652" s="248"/>
      <c r="Y652" s="111"/>
      <c r="Z652" s="112"/>
      <c r="AA652" s="194"/>
      <c r="AB652" s="194"/>
      <c r="AC652" s="71"/>
      <c r="AD652" s="113"/>
      <c r="AE652" s="113"/>
      <c r="AF652" s="113"/>
      <c r="AG652" s="194"/>
      <c r="AH652" s="194"/>
      <c r="AI652" s="194"/>
      <c r="AJ652" s="194"/>
      <c r="AK652" s="194"/>
      <c r="AL652" s="71"/>
      <c r="AM652" s="71"/>
      <c r="AN652" s="71"/>
      <c r="AO652" s="71"/>
      <c r="AP652" s="71"/>
      <c r="AQ652" s="71"/>
    </row>
    <row r="653" spans="1:43" ht="12.75" customHeight="1" outlineLevel="2" x14ac:dyDescent="0.25">
      <c r="A653" s="2"/>
      <c r="B653" s="29" t="s">
        <v>2098</v>
      </c>
      <c r="C653" s="272"/>
      <c r="D653" s="272" t="s">
        <v>40</v>
      </c>
      <c r="E653" s="272" t="s">
        <v>588</v>
      </c>
      <c r="F653" s="273" t="s">
        <v>2099</v>
      </c>
      <c r="G653" s="114"/>
      <c r="H653" s="114"/>
      <c r="I653" s="114"/>
      <c r="J653" s="114"/>
      <c r="K653" s="114"/>
      <c r="L653" s="241"/>
      <c r="M653" s="114">
        <f t="shared" si="106"/>
        <v>0</v>
      </c>
      <c r="N653" s="242"/>
      <c r="O653" s="100"/>
      <c r="P653" s="100"/>
      <c r="Q653" s="100">
        <f t="shared" si="107"/>
        <v>0</v>
      </c>
      <c r="R653" s="243" t="e">
        <f t="shared" si="120"/>
        <v>#DIV/0!</v>
      </c>
      <c r="S653" s="243"/>
      <c r="T653" s="243"/>
      <c r="U653" s="243"/>
      <c r="V653" s="243"/>
      <c r="W653" s="243"/>
      <c r="X653" s="248"/>
      <c r="Y653" s="111"/>
      <c r="Z653" s="112"/>
      <c r="AA653" s="194"/>
      <c r="AB653" s="194"/>
      <c r="AC653" s="71"/>
      <c r="AD653" s="113"/>
      <c r="AE653" s="113"/>
      <c r="AF653" s="113"/>
      <c r="AG653" s="194"/>
      <c r="AH653" s="194"/>
      <c r="AI653" s="194"/>
      <c r="AJ653" s="194"/>
      <c r="AK653" s="194"/>
      <c r="AL653" s="71"/>
      <c r="AM653" s="71"/>
      <c r="AN653" s="71"/>
      <c r="AO653" s="71"/>
      <c r="AP653" s="71"/>
      <c r="AQ653" s="71"/>
    </row>
    <row r="654" spans="1:43" ht="12.75" customHeight="1" outlineLevel="1" x14ac:dyDescent="0.25">
      <c r="A654" s="229"/>
      <c r="B654" s="269">
        <v>50900</v>
      </c>
      <c r="C654" s="270"/>
      <c r="D654" s="270" t="s">
        <v>40</v>
      </c>
      <c r="E654" s="270" t="s">
        <v>599</v>
      </c>
      <c r="F654" s="271"/>
      <c r="G654" s="114"/>
      <c r="H654" s="114"/>
      <c r="I654" s="114"/>
      <c r="J654" s="114"/>
      <c r="K654" s="114"/>
      <c r="L654" s="241"/>
      <c r="M654" s="114">
        <f t="shared" si="106"/>
        <v>0</v>
      </c>
      <c r="N654" s="242"/>
      <c r="O654" s="110">
        <f t="shared" ref="O654:P654" si="131">SUM(O655:O666)</f>
        <v>0</v>
      </c>
      <c r="P654" s="110">
        <f t="shared" si="131"/>
        <v>0</v>
      </c>
      <c r="Q654" s="100">
        <f t="shared" si="107"/>
        <v>0</v>
      </c>
      <c r="R654" s="243" t="e">
        <f t="shared" si="120"/>
        <v>#DIV/0!</v>
      </c>
      <c r="S654" s="250"/>
      <c r="T654" s="250"/>
      <c r="U654" s="250"/>
      <c r="V654" s="250"/>
      <c r="W654" s="250"/>
      <c r="X654" s="247"/>
      <c r="Y654" s="111"/>
      <c r="Z654" s="112"/>
      <c r="AA654" s="113"/>
      <c r="AB654" s="113"/>
      <c r="AC654" s="45"/>
      <c r="AD654" s="113"/>
      <c r="AE654" s="113"/>
      <c r="AF654" s="113"/>
      <c r="AG654" s="113"/>
      <c r="AH654" s="113"/>
      <c r="AI654" s="113"/>
      <c r="AJ654" s="113"/>
      <c r="AK654" s="45"/>
      <c r="AL654" s="45"/>
      <c r="AM654" s="45"/>
      <c r="AN654" s="45"/>
      <c r="AO654" s="45"/>
      <c r="AP654" s="45"/>
      <c r="AQ654" s="45"/>
    </row>
    <row r="655" spans="1:43" ht="12.75" customHeight="1" outlineLevel="2" x14ac:dyDescent="0.25">
      <c r="A655" s="2"/>
      <c r="B655" s="29">
        <v>50911</v>
      </c>
      <c r="C655" s="272"/>
      <c r="D655" s="272" t="s">
        <v>40</v>
      </c>
      <c r="E655" s="272" t="s">
        <v>599</v>
      </c>
      <c r="F655" s="273" t="s">
        <v>610</v>
      </c>
      <c r="G655" s="114">
        <v>934</v>
      </c>
      <c r="H655" s="114">
        <v>821</v>
      </c>
      <c r="I655" s="114">
        <v>0</v>
      </c>
      <c r="J655" s="114">
        <v>934</v>
      </c>
      <c r="K655" s="114">
        <v>904</v>
      </c>
      <c r="L655" s="241">
        <f t="shared" ref="L655:L665" si="132">((K655/J655)^(1/($K$12-$J$12))-1)</f>
        <v>-3.2119914346895095E-2</v>
      </c>
      <c r="M655" s="114">
        <f t="shared" si="106"/>
        <v>794.62955032119908</v>
      </c>
      <c r="N655" s="242">
        <v>0</v>
      </c>
      <c r="O655" s="100"/>
      <c r="P655" s="100"/>
      <c r="Q655" s="100">
        <f t="shared" si="107"/>
        <v>0</v>
      </c>
      <c r="R655" s="243" t="e">
        <f t="shared" si="120"/>
        <v>#DIV/0!</v>
      </c>
      <c r="S655" s="243"/>
      <c r="T655" s="243"/>
      <c r="U655" s="243"/>
      <c r="V655" s="243"/>
      <c r="W655" s="243"/>
      <c r="X655" s="248"/>
      <c r="Y655" s="111"/>
      <c r="Z655" s="112"/>
      <c r="AA655" s="194"/>
      <c r="AB655" s="194"/>
      <c r="AC655" s="71"/>
      <c r="AD655" s="113"/>
      <c r="AE655" s="113"/>
      <c r="AF655" s="113"/>
      <c r="AG655" s="194"/>
      <c r="AH655" s="194"/>
      <c r="AI655" s="194"/>
      <c r="AJ655" s="194"/>
      <c r="AK655" s="71"/>
      <c r="AL655" s="71"/>
      <c r="AM655" s="71"/>
      <c r="AN655" s="71"/>
      <c r="AO655" s="71"/>
      <c r="AP655" s="71"/>
      <c r="AQ655" s="71"/>
    </row>
    <row r="656" spans="1:43" ht="12.75" customHeight="1" outlineLevel="2" x14ac:dyDescent="0.25">
      <c r="A656" s="2"/>
      <c r="B656" s="29">
        <v>50910</v>
      </c>
      <c r="C656" s="272"/>
      <c r="D656" s="272" t="s">
        <v>40</v>
      </c>
      <c r="E656" s="272" t="s">
        <v>599</v>
      </c>
      <c r="F656" s="273" t="s">
        <v>609</v>
      </c>
      <c r="G656" s="114">
        <v>594</v>
      </c>
      <c r="H656" s="114">
        <v>205</v>
      </c>
      <c r="I656" s="114">
        <v>0</v>
      </c>
      <c r="J656" s="114">
        <v>594</v>
      </c>
      <c r="K656" s="114">
        <v>562</v>
      </c>
      <c r="L656" s="241">
        <f t="shared" si="132"/>
        <v>-5.3872053872053849E-2</v>
      </c>
      <c r="M656" s="114">
        <f t="shared" si="106"/>
        <v>193.95622895622895</v>
      </c>
      <c r="N656" s="242">
        <v>0</v>
      </c>
      <c r="O656" s="100"/>
      <c r="P656" s="100"/>
      <c r="Q656" s="100">
        <f t="shared" si="107"/>
        <v>0</v>
      </c>
      <c r="R656" s="243" t="e">
        <f t="shared" si="120"/>
        <v>#DIV/0!</v>
      </c>
      <c r="S656" s="243"/>
      <c r="T656" s="243"/>
      <c r="U656" s="243"/>
      <c r="V656" s="243"/>
      <c r="W656" s="243"/>
      <c r="X656" s="248"/>
      <c r="Y656" s="111"/>
      <c r="Z656" s="112"/>
      <c r="AA656" s="194"/>
      <c r="AB656" s="194"/>
      <c r="AC656" s="71"/>
      <c r="AD656" s="113"/>
      <c r="AE656" s="113"/>
      <c r="AF656" s="113"/>
      <c r="AG656" s="194"/>
      <c r="AH656" s="194"/>
      <c r="AI656" s="194"/>
      <c r="AJ656" s="194"/>
      <c r="AK656" s="71"/>
      <c r="AL656" s="71"/>
      <c r="AM656" s="71"/>
      <c r="AN656" s="71"/>
      <c r="AO656" s="71"/>
      <c r="AP656" s="71"/>
      <c r="AQ656" s="71"/>
    </row>
    <row r="657" spans="1:43" ht="12.75" customHeight="1" outlineLevel="2" x14ac:dyDescent="0.25">
      <c r="A657" s="2"/>
      <c r="B657" s="29">
        <v>50909</v>
      </c>
      <c r="C657" s="272"/>
      <c r="D657" s="272" t="s">
        <v>40</v>
      </c>
      <c r="E657" s="272" t="s">
        <v>599</v>
      </c>
      <c r="F657" s="273" t="s">
        <v>608</v>
      </c>
      <c r="G657" s="114">
        <v>971</v>
      </c>
      <c r="H657" s="114">
        <v>252</v>
      </c>
      <c r="I657" s="114">
        <v>0</v>
      </c>
      <c r="J657" s="114">
        <v>971</v>
      </c>
      <c r="K657" s="114">
        <v>908</v>
      </c>
      <c r="L657" s="241">
        <f t="shared" si="132"/>
        <v>-6.4881565396498475E-2</v>
      </c>
      <c r="M657" s="114">
        <f t="shared" si="106"/>
        <v>235.64984552008238</v>
      </c>
      <c r="N657" s="242">
        <v>0</v>
      </c>
      <c r="O657" s="100"/>
      <c r="P657" s="100"/>
      <c r="Q657" s="100">
        <f t="shared" si="107"/>
        <v>0</v>
      </c>
      <c r="R657" s="243" t="e">
        <f t="shared" si="120"/>
        <v>#DIV/0!</v>
      </c>
      <c r="S657" s="243"/>
      <c r="T657" s="243"/>
      <c r="U657" s="243"/>
      <c r="V657" s="243"/>
      <c r="W657" s="243"/>
      <c r="X657" s="248"/>
      <c r="Y657" s="111"/>
      <c r="Z657" s="112"/>
      <c r="AA657" s="194"/>
      <c r="AB657" s="194"/>
      <c r="AC657" s="71"/>
      <c r="AD657" s="113"/>
      <c r="AE657" s="113"/>
      <c r="AF657" s="113"/>
      <c r="AG657" s="194"/>
      <c r="AH657" s="194"/>
      <c r="AI657" s="194"/>
      <c r="AJ657" s="194"/>
      <c r="AK657" s="71"/>
      <c r="AL657" s="71"/>
      <c r="AM657" s="71"/>
      <c r="AN657" s="71"/>
      <c r="AO657" s="71"/>
      <c r="AP657" s="71"/>
      <c r="AQ657" s="71"/>
    </row>
    <row r="658" spans="1:43" ht="12.75" customHeight="1" outlineLevel="2" x14ac:dyDescent="0.25">
      <c r="A658" s="2"/>
      <c r="B658" s="29">
        <v>50908</v>
      </c>
      <c r="C658" s="272"/>
      <c r="D658" s="272" t="s">
        <v>40</v>
      </c>
      <c r="E658" s="272" t="s">
        <v>599</v>
      </c>
      <c r="F658" s="273" t="s">
        <v>607</v>
      </c>
      <c r="G658" s="114">
        <v>808</v>
      </c>
      <c r="H658" s="114">
        <v>438</v>
      </c>
      <c r="I658" s="114">
        <v>0</v>
      </c>
      <c r="J658" s="114">
        <v>808</v>
      </c>
      <c r="K658" s="114">
        <v>793</v>
      </c>
      <c r="L658" s="241">
        <f t="shared" si="132"/>
        <v>-1.8564356435643581E-2</v>
      </c>
      <c r="M658" s="114">
        <f t="shared" si="106"/>
        <v>429.86881188118809</v>
      </c>
      <c r="N658" s="242">
        <v>0</v>
      </c>
      <c r="O658" s="100"/>
      <c r="P658" s="100"/>
      <c r="Q658" s="100">
        <f t="shared" si="107"/>
        <v>0</v>
      </c>
      <c r="R658" s="243" t="e">
        <f t="shared" si="120"/>
        <v>#DIV/0!</v>
      </c>
      <c r="S658" s="243"/>
      <c r="T658" s="243"/>
      <c r="U658" s="243"/>
      <c r="V658" s="243"/>
      <c r="W658" s="243"/>
      <c r="X658" s="248"/>
      <c r="Y658" s="111"/>
      <c r="Z658" s="112"/>
      <c r="AA658" s="194"/>
      <c r="AB658" s="194"/>
      <c r="AC658" s="194"/>
      <c r="AD658" s="113"/>
      <c r="AE658" s="113"/>
      <c r="AF658" s="113"/>
      <c r="AG658" s="194"/>
      <c r="AH658" s="194"/>
      <c r="AI658" s="194"/>
      <c r="AJ658" s="194"/>
      <c r="AK658" s="194"/>
      <c r="AL658" s="194"/>
      <c r="AM658" s="194"/>
      <c r="AN658" s="194"/>
      <c r="AO658" s="194"/>
      <c r="AP658" s="194"/>
      <c r="AQ658" s="194"/>
    </row>
    <row r="659" spans="1:43" ht="12.75" customHeight="1" outlineLevel="2" x14ac:dyDescent="0.25">
      <c r="A659" s="2"/>
      <c r="B659" s="29">
        <v>50907</v>
      </c>
      <c r="C659" s="272"/>
      <c r="D659" s="272" t="s">
        <v>40</v>
      </c>
      <c r="E659" s="272" t="s">
        <v>599</v>
      </c>
      <c r="F659" s="273" t="s">
        <v>606</v>
      </c>
      <c r="G659" s="114">
        <v>553</v>
      </c>
      <c r="H659" s="114">
        <v>312</v>
      </c>
      <c r="I659" s="114">
        <v>0</v>
      </c>
      <c r="J659" s="114">
        <v>553</v>
      </c>
      <c r="K659" s="114">
        <v>513</v>
      </c>
      <c r="L659" s="241">
        <f t="shared" si="132"/>
        <v>-7.2332730560578651E-2</v>
      </c>
      <c r="M659" s="114">
        <f t="shared" si="106"/>
        <v>289.43218806509947</v>
      </c>
      <c r="N659" s="242">
        <v>0</v>
      </c>
      <c r="O659" s="100"/>
      <c r="P659" s="100"/>
      <c r="Q659" s="100">
        <f t="shared" si="107"/>
        <v>0</v>
      </c>
      <c r="R659" s="243" t="e">
        <f t="shared" si="120"/>
        <v>#DIV/0!</v>
      </c>
      <c r="S659" s="243"/>
      <c r="T659" s="243"/>
      <c r="U659" s="243"/>
      <c r="V659" s="243"/>
      <c r="W659" s="243"/>
      <c r="X659" s="248"/>
      <c r="Y659" s="111"/>
      <c r="Z659" s="112"/>
      <c r="AA659" s="194"/>
      <c r="AB659" s="194"/>
      <c r="AC659" s="194"/>
      <c r="AD659" s="113"/>
      <c r="AE659" s="113"/>
      <c r="AF659" s="113"/>
      <c r="AG659" s="194"/>
      <c r="AH659" s="194"/>
      <c r="AI659" s="194"/>
      <c r="AJ659" s="194"/>
      <c r="AK659" s="194"/>
      <c r="AL659" s="194"/>
      <c r="AM659" s="194"/>
      <c r="AN659" s="194"/>
      <c r="AO659" s="194"/>
      <c r="AP659" s="194"/>
      <c r="AQ659" s="194"/>
    </row>
    <row r="660" spans="1:43" ht="12.75" customHeight="1" outlineLevel="2" x14ac:dyDescent="0.25">
      <c r="A660" s="2"/>
      <c r="B660" s="29">
        <v>50906</v>
      </c>
      <c r="C660" s="272"/>
      <c r="D660" s="272" t="s">
        <v>40</v>
      </c>
      <c r="E660" s="272" t="s">
        <v>599</v>
      </c>
      <c r="F660" s="273" t="s">
        <v>605</v>
      </c>
      <c r="G660" s="114">
        <v>1108</v>
      </c>
      <c r="H660" s="114">
        <v>395</v>
      </c>
      <c r="I660" s="114">
        <v>0</v>
      </c>
      <c r="J660" s="114">
        <v>1108</v>
      </c>
      <c r="K660" s="114">
        <v>1059</v>
      </c>
      <c r="L660" s="241">
        <f t="shared" si="132"/>
        <v>-4.4223826714801406E-2</v>
      </c>
      <c r="M660" s="114">
        <f t="shared" si="106"/>
        <v>377.53158844765346</v>
      </c>
      <c r="N660" s="242">
        <v>0</v>
      </c>
      <c r="O660" s="100"/>
      <c r="P660" s="100"/>
      <c r="Q660" s="100">
        <f t="shared" si="107"/>
        <v>0</v>
      </c>
      <c r="R660" s="243" t="e">
        <f t="shared" si="120"/>
        <v>#DIV/0!</v>
      </c>
      <c r="S660" s="243"/>
      <c r="T660" s="243"/>
      <c r="U660" s="243"/>
      <c r="V660" s="243"/>
      <c r="W660" s="243"/>
      <c r="X660" s="248"/>
      <c r="Y660" s="111"/>
      <c r="Z660" s="112"/>
      <c r="AA660" s="194"/>
      <c r="AB660" s="194"/>
      <c r="AC660" s="194"/>
      <c r="AD660" s="113"/>
      <c r="AE660" s="113"/>
      <c r="AF660" s="113"/>
      <c r="AG660" s="194"/>
      <c r="AH660" s="194"/>
      <c r="AI660" s="194"/>
      <c r="AJ660" s="194"/>
      <c r="AK660" s="194"/>
      <c r="AL660" s="194"/>
      <c r="AM660" s="194"/>
      <c r="AN660" s="194"/>
      <c r="AO660" s="194"/>
      <c r="AP660" s="194"/>
      <c r="AQ660" s="194"/>
    </row>
    <row r="661" spans="1:43" ht="12.75" customHeight="1" outlineLevel="2" x14ac:dyDescent="0.25">
      <c r="A661" s="2"/>
      <c r="B661" s="29">
        <v>50905</v>
      </c>
      <c r="C661" s="272"/>
      <c r="D661" s="272" t="s">
        <v>40</v>
      </c>
      <c r="E661" s="272" t="s">
        <v>599</v>
      </c>
      <c r="F661" s="273" t="s">
        <v>604</v>
      </c>
      <c r="G661" s="114">
        <v>374</v>
      </c>
      <c r="H661" s="114">
        <v>281</v>
      </c>
      <c r="I661" s="114">
        <v>0</v>
      </c>
      <c r="J661" s="114">
        <v>374</v>
      </c>
      <c r="K661" s="114">
        <v>347</v>
      </c>
      <c r="L661" s="241">
        <f t="shared" si="132"/>
        <v>-7.2192513368983913E-2</v>
      </c>
      <c r="M661" s="114">
        <f t="shared" si="106"/>
        <v>260.71390374331554</v>
      </c>
      <c r="N661" s="242">
        <v>0</v>
      </c>
      <c r="O661" s="100"/>
      <c r="P661" s="100"/>
      <c r="Q661" s="100">
        <f t="shared" si="107"/>
        <v>0</v>
      </c>
      <c r="R661" s="243" t="e">
        <f t="shared" si="120"/>
        <v>#DIV/0!</v>
      </c>
      <c r="S661" s="243"/>
      <c r="T661" s="243"/>
      <c r="U661" s="243"/>
      <c r="V661" s="243"/>
      <c r="W661" s="243"/>
      <c r="X661" s="248"/>
      <c r="Y661" s="111"/>
      <c r="Z661" s="112"/>
      <c r="AA661" s="194"/>
      <c r="AB661" s="194"/>
      <c r="AC661" s="194"/>
      <c r="AD661" s="113"/>
      <c r="AE661" s="113"/>
      <c r="AF661" s="113"/>
      <c r="AG661" s="194"/>
      <c r="AH661" s="194"/>
      <c r="AI661" s="194"/>
      <c r="AJ661" s="194"/>
      <c r="AK661" s="194"/>
      <c r="AL661" s="194"/>
      <c r="AM661" s="194"/>
      <c r="AN661" s="194"/>
      <c r="AO661" s="194"/>
      <c r="AP661" s="194"/>
      <c r="AQ661" s="194"/>
    </row>
    <row r="662" spans="1:43" ht="12.75" customHeight="1" outlineLevel="2" x14ac:dyDescent="0.25">
      <c r="A662" s="2"/>
      <c r="B662" s="29">
        <v>50904</v>
      </c>
      <c r="C662" s="272"/>
      <c r="D662" s="272" t="s">
        <v>40</v>
      </c>
      <c r="E662" s="272" t="s">
        <v>599</v>
      </c>
      <c r="F662" s="273" t="s">
        <v>603</v>
      </c>
      <c r="G662" s="114">
        <v>496</v>
      </c>
      <c r="H662" s="114">
        <v>283</v>
      </c>
      <c r="I662" s="114">
        <v>0</v>
      </c>
      <c r="J662" s="114">
        <v>496</v>
      </c>
      <c r="K662" s="114">
        <v>479</v>
      </c>
      <c r="L662" s="241">
        <f t="shared" si="132"/>
        <v>-3.4274193548387122E-2</v>
      </c>
      <c r="M662" s="114">
        <f t="shared" si="106"/>
        <v>273.30040322580646</v>
      </c>
      <c r="N662" s="242">
        <v>0</v>
      </c>
      <c r="O662" s="100"/>
      <c r="P662" s="100"/>
      <c r="Q662" s="100">
        <f t="shared" si="107"/>
        <v>0</v>
      </c>
      <c r="R662" s="243" t="e">
        <f t="shared" si="120"/>
        <v>#DIV/0!</v>
      </c>
      <c r="S662" s="243"/>
      <c r="T662" s="243"/>
      <c r="U662" s="243"/>
      <c r="V662" s="243"/>
      <c r="W662" s="243"/>
      <c r="X662" s="248"/>
      <c r="Y662" s="111"/>
      <c r="Z662" s="112"/>
      <c r="AA662" s="194"/>
      <c r="AB662" s="194"/>
      <c r="AC662" s="194"/>
      <c r="AD662" s="113"/>
      <c r="AE662" s="113"/>
      <c r="AF662" s="113"/>
      <c r="AG662" s="194"/>
      <c r="AH662" s="194"/>
      <c r="AI662" s="194"/>
      <c r="AJ662" s="194"/>
      <c r="AK662" s="194"/>
      <c r="AL662" s="194"/>
      <c r="AM662" s="194"/>
      <c r="AN662" s="194"/>
      <c r="AO662" s="194"/>
      <c r="AP662" s="194"/>
      <c r="AQ662" s="194"/>
    </row>
    <row r="663" spans="1:43" ht="12.75" customHeight="1" outlineLevel="2" x14ac:dyDescent="0.25">
      <c r="A663" s="2"/>
      <c r="B663" s="29">
        <v>50903</v>
      </c>
      <c r="C663" s="272"/>
      <c r="D663" s="272" t="s">
        <v>40</v>
      </c>
      <c r="E663" s="272" t="s">
        <v>599</v>
      </c>
      <c r="F663" s="273" t="s">
        <v>602</v>
      </c>
      <c r="G663" s="114">
        <v>478</v>
      </c>
      <c r="H663" s="114">
        <v>230</v>
      </c>
      <c r="I663" s="114">
        <v>0</v>
      </c>
      <c r="J663" s="114">
        <v>478</v>
      </c>
      <c r="K663" s="114">
        <v>454</v>
      </c>
      <c r="L663" s="241">
        <f t="shared" si="132"/>
        <v>-5.0209205020920522E-2</v>
      </c>
      <c r="M663" s="114">
        <f t="shared" si="106"/>
        <v>218.45188284518829</v>
      </c>
      <c r="N663" s="242">
        <v>0</v>
      </c>
      <c r="O663" s="100"/>
      <c r="P663" s="100"/>
      <c r="Q663" s="100">
        <f t="shared" si="107"/>
        <v>0</v>
      </c>
      <c r="R663" s="243" t="e">
        <f t="shared" si="120"/>
        <v>#DIV/0!</v>
      </c>
      <c r="S663" s="243"/>
      <c r="T663" s="243"/>
      <c r="U663" s="243"/>
      <c r="V663" s="243"/>
      <c r="W663" s="243"/>
      <c r="X663" s="248"/>
      <c r="Y663" s="111"/>
      <c r="Z663" s="112"/>
      <c r="AA663" s="194"/>
      <c r="AB663" s="194"/>
      <c r="AC663" s="194"/>
      <c r="AD663" s="113"/>
      <c r="AE663" s="113"/>
      <c r="AF663" s="113"/>
      <c r="AG663" s="194"/>
      <c r="AH663" s="194"/>
      <c r="AI663" s="194"/>
      <c r="AJ663" s="194"/>
      <c r="AK663" s="194"/>
      <c r="AL663" s="194"/>
      <c r="AM663" s="194"/>
      <c r="AN663" s="194"/>
      <c r="AO663" s="194"/>
      <c r="AP663" s="194"/>
      <c r="AQ663" s="194"/>
    </row>
    <row r="664" spans="1:43" ht="12.75" customHeight="1" outlineLevel="2" x14ac:dyDescent="0.25">
      <c r="A664" s="2"/>
      <c r="B664" s="29">
        <v>50902</v>
      </c>
      <c r="C664" s="272"/>
      <c r="D664" s="272" t="s">
        <v>40</v>
      </c>
      <c r="E664" s="272" t="s">
        <v>599</v>
      </c>
      <c r="F664" s="273" t="s">
        <v>601</v>
      </c>
      <c r="G664" s="114">
        <v>329</v>
      </c>
      <c r="H664" s="114">
        <v>272</v>
      </c>
      <c r="I664" s="114">
        <v>0</v>
      </c>
      <c r="J664" s="114">
        <v>329</v>
      </c>
      <c r="K664" s="114">
        <v>308</v>
      </c>
      <c r="L664" s="241">
        <f t="shared" si="132"/>
        <v>-6.3829787234042534E-2</v>
      </c>
      <c r="M664" s="114">
        <f t="shared" si="106"/>
        <v>254.63829787234044</v>
      </c>
      <c r="N664" s="242">
        <v>0</v>
      </c>
      <c r="O664" s="100"/>
      <c r="P664" s="100"/>
      <c r="Q664" s="100">
        <f t="shared" si="107"/>
        <v>0</v>
      </c>
      <c r="R664" s="243" t="e">
        <f t="shared" si="120"/>
        <v>#DIV/0!</v>
      </c>
      <c r="S664" s="243"/>
      <c r="T664" s="243"/>
      <c r="U664" s="243"/>
      <c r="V664" s="243"/>
      <c r="W664" s="243"/>
      <c r="X664" s="248"/>
      <c r="Y664" s="111"/>
      <c r="Z664" s="112"/>
      <c r="AA664" s="194"/>
      <c r="AB664" s="194"/>
      <c r="AC664" s="194"/>
      <c r="AD664" s="113"/>
      <c r="AE664" s="113"/>
      <c r="AF664" s="113"/>
      <c r="AG664" s="194"/>
      <c r="AH664" s="194"/>
      <c r="AI664" s="194"/>
      <c r="AJ664" s="194"/>
      <c r="AK664" s="194"/>
      <c r="AL664" s="194"/>
      <c r="AM664" s="194"/>
      <c r="AN664" s="194"/>
      <c r="AO664" s="194"/>
      <c r="AP664" s="194"/>
      <c r="AQ664" s="194"/>
    </row>
    <row r="665" spans="1:43" ht="12.75" customHeight="1" outlineLevel="2" x14ac:dyDescent="0.25">
      <c r="A665" s="2"/>
      <c r="B665" s="29">
        <v>50901</v>
      </c>
      <c r="C665" s="272"/>
      <c r="D665" s="272" t="s">
        <v>40</v>
      </c>
      <c r="E665" s="272" t="s">
        <v>599</v>
      </c>
      <c r="F665" s="273" t="s">
        <v>600</v>
      </c>
      <c r="G665" s="114">
        <v>301</v>
      </c>
      <c r="H665" s="114">
        <v>0</v>
      </c>
      <c r="I665" s="114">
        <v>2031</v>
      </c>
      <c r="J665" s="114">
        <v>2332</v>
      </c>
      <c r="K665" s="114">
        <v>2303</v>
      </c>
      <c r="L665" s="241">
        <f t="shared" si="132"/>
        <v>-1.2435677530017175E-2</v>
      </c>
      <c r="M665" s="114">
        <f t="shared" si="106"/>
        <v>2056.2568610634648</v>
      </c>
      <c r="N665" s="242">
        <v>0</v>
      </c>
      <c r="O665" s="100"/>
      <c r="P665" s="100"/>
      <c r="Q665" s="100">
        <f t="shared" si="107"/>
        <v>0</v>
      </c>
      <c r="R665" s="243" t="e">
        <f t="shared" si="120"/>
        <v>#DIV/0!</v>
      </c>
      <c r="S665" s="243"/>
      <c r="T665" s="243"/>
      <c r="U665" s="243"/>
      <c r="V665" s="243"/>
      <c r="W665" s="243"/>
      <c r="X665" s="248"/>
      <c r="Y665" s="111"/>
      <c r="Z665" s="112"/>
      <c r="AA665" s="194"/>
      <c r="AB665" s="194"/>
      <c r="AC665" s="194"/>
      <c r="AD665" s="113"/>
      <c r="AE665" s="113"/>
      <c r="AF665" s="113"/>
      <c r="AG665" s="194"/>
      <c r="AH665" s="194"/>
      <c r="AI665" s="194"/>
      <c r="AJ665" s="194"/>
      <c r="AK665" s="194"/>
      <c r="AL665" s="194"/>
      <c r="AM665" s="194"/>
      <c r="AN665" s="194"/>
      <c r="AO665" s="194"/>
      <c r="AP665" s="194"/>
      <c r="AQ665" s="194"/>
    </row>
    <row r="666" spans="1:43" ht="12.75" customHeight="1" outlineLevel="2" x14ac:dyDescent="0.25">
      <c r="A666" s="2"/>
      <c r="B666" s="29" t="s">
        <v>2100</v>
      </c>
      <c r="C666" s="272"/>
      <c r="D666" s="272" t="s">
        <v>40</v>
      </c>
      <c r="E666" s="272" t="s">
        <v>599</v>
      </c>
      <c r="F666" s="273" t="s">
        <v>2101</v>
      </c>
      <c r="G666" s="114"/>
      <c r="H666" s="114"/>
      <c r="I666" s="114"/>
      <c r="J666" s="114"/>
      <c r="K666" s="114"/>
      <c r="L666" s="241"/>
      <c r="M666" s="114">
        <f t="shared" si="106"/>
        <v>0</v>
      </c>
      <c r="N666" s="242"/>
      <c r="O666" s="100"/>
      <c r="P666" s="100"/>
      <c r="Q666" s="100">
        <f t="shared" si="107"/>
        <v>0</v>
      </c>
      <c r="R666" s="243" t="e">
        <f t="shared" si="120"/>
        <v>#DIV/0!</v>
      </c>
      <c r="S666" s="243"/>
      <c r="T666" s="243"/>
      <c r="U666" s="243"/>
      <c r="V666" s="243"/>
      <c r="W666" s="243"/>
      <c r="X666" s="248"/>
      <c r="Y666" s="111"/>
      <c r="Z666" s="112"/>
      <c r="AA666" s="194"/>
      <c r="AB666" s="194"/>
      <c r="AC666" s="194"/>
      <c r="AD666" s="113"/>
      <c r="AE666" s="113"/>
      <c r="AF666" s="113"/>
      <c r="AG666" s="194"/>
      <c r="AH666" s="194"/>
      <c r="AI666" s="194"/>
      <c r="AJ666" s="194"/>
      <c r="AK666" s="194"/>
      <c r="AL666" s="194"/>
      <c r="AM666" s="194"/>
      <c r="AN666" s="194"/>
      <c r="AO666" s="194"/>
      <c r="AP666" s="194"/>
      <c r="AQ666" s="194"/>
    </row>
    <row r="667" spans="1:43" ht="12.75" customHeight="1" outlineLevel="1" x14ac:dyDescent="0.25">
      <c r="A667" s="229"/>
      <c r="B667" s="269">
        <v>51000</v>
      </c>
      <c r="C667" s="270"/>
      <c r="D667" s="270" t="s">
        <v>40</v>
      </c>
      <c r="E667" s="270" t="s">
        <v>611</v>
      </c>
      <c r="F667" s="271"/>
      <c r="G667" s="114"/>
      <c r="H667" s="114"/>
      <c r="I667" s="114"/>
      <c r="J667" s="114"/>
      <c r="K667" s="114"/>
      <c r="L667" s="241"/>
      <c r="M667" s="114">
        <f t="shared" si="106"/>
        <v>0</v>
      </c>
      <c r="N667" s="242"/>
      <c r="O667" s="110">
        <f t="shared" ref="O667:P667" si="133">SUM(O668:O680)</f>
        <v>0</v>
      </c>
      <c r="P667" s="110">
        <f t="shared" si="133"/>
        <v>0</v>
      </c>
      <c r="Q667" s="100">
        <f t="shared" si="107"/>
        <v>0</v>
      </c>
      <c r="R667" s="243" t="e">
        <f t="shared" si="120"/>
        <v>#DIV/0!</v>
      </c>
      <c r="S667" s="250"/>
      <c r="T667" s="250"/>
      <c r="U667" s="250"/>
      <c r="V667" s="250"/>
      <c r="W667" s="250"/>
      <c r="X667" s="247"/>
      <c r="Y667" s="111"/>
      <c r="Z667" s="112"/>
      <c r="AA667" s="113"/>
      <c r="AB667" s="113"/>
      <c r="AC667" s="113"/>
      <c r="AD667" s="113"/>
      <c r="AE667" s="113"/>
      <c r="AF667" s="113"/>
      <c r="AG667" s="113"/>
      <c r="AH667" s="113"/>
      <c r="AI667" s="113"/>
      <c r="AJ667" s="113"/>
      <c r="AK667" s="113"/>
      <c r="AL667" s="113"/>
      <c r="AM667" s="113"/>
      <c r="AN667" s="113"/>
      <c r="AO667" s="113"/>
      <c r="AP667" s="113"/>
      <c r="AQ667" s="113"/>
    </row>
    <row r="668" spans="1:43" ht="12.75" customHeight="1" outlineLevel="2" x14ac:dyDescent="0.25">
      <c r="A668" s="2"/>
      <c r="B668" s="29">
        <v>51012</v>
      </c>
      <c r="C668" s="272"/>
      <c r="D668" s="272" t="s">
        <v>40</v>
      </c>
      <c r="E668" s="272" t="s">
        <v>611</v>
      </c>
      <c r="F668" s="273" t="s">
        <v>623</v>
      </c>
      <c r="G668" s="114">
        <v>2272</v>
      </c>
      <c r="H668" s="114">
        <v>300</v>
      </c>
      <c r="I668" s="114">
        <v>0</v>
      </c>
      <c r="J668" s="114">
        <v>2272</v>
      </c>
      <c r="K668" s="114">
        <v>2209</v>
      </c>
      <c r="L668" s="241">
        <f t="shared" ref="L668:L679" si="134">((K668/J668)^(1/($K$12-$J$12))-1)</f>
        <v>-2.7728873239436624E-2</v>
      </c>
      <c r="M668" s="114">
        <f t="shared" si="106"/>
        <v>291.68133802816902</v>
      </c>
      <c r="N668" s="242">
        <v>0</v>
      </c>
      <c r="O668" s="100"/>
      <c r="P668" s="100"/>
      <c r="Q668" s="100">
        <f t="shared" si="107"/>
        <v>0</v>
      </c>
      <c r="R668" s="243" t="e">
        <f t="shared" si="120"/>
        <v>#DIV/0!</v>
      </c>
      <c r="S668" s="243"/>
      <c r="T668" s="243"/>
      <c r="U668" s="243"/>
      <c r="V668" s="243"/>
      <c r="W668" s="243"/>
      <c r="X668" s="248"/>
      <c r="Y668" s="111"/>
      <c r="Z668" s="112"/>
      <c r="AA668" s="194"/>
      <c r="AB668" s="194"/>
      <c r="AC668" s="194"/>
      <c r="AD668" s="113"/>
      <c r="AE668" s="113"/>
      <c r="AF668" s="113"/>
      <c r="AG668" s="194"/>
      <c r="AH668" s="194"/>
      <c r="AI668" s="194"/>
      <c r="AJ668" s="194"/>
      <c r="AK668" s="194"/>
      <c r="AL668" s="194"/>
      <c r="AM668" s="194"/>
      <c r="AN668" s="194"/>
      <c r="AO668" s="194"/>
      <c r="AP668" s="194"/>
      <c r="AQ668" s="194"/>
    </row>
    <row r="669" spans="1:43" ht="12.75" customHeight="1" outlineLevel="2" x14ac:dyDescent="0.25">
      <c r="A669" s="2"/>
      <c r="B669" s="29">
        <v>51011</v>
      </c>
      <c r="C669" s="272"/>
      <c r="D669" s="272" t="s">
        <v>40</v>
      </c>
      <c r="E669" s="272" t="s">
        <v>611</v>
      </c>
      <c r="F669" s="273" t="s">
        <v>622</v>
      </c>
      <c r="G669" s="114">
        <v>2353</v>
      </c>
      <c r="H669" s="114">
        <v>1059</v>
      </c>
      <c r="I669" s="114">
        <v>0</v>
      </c>
      <c r="J669" s="114">
        <v>2353</v>
      </c>
      <c r="K669" s="114">
        <v>2290</v>
      </c>
      <c r="L669" s="241">
        <f t="shared" si="134"/>
        <v>-2.6774330641733957E-2</v>
      </c>
      <c r="M669" s="114">
        <f t="shared" si="106"/>
        <v>1030.6459838504038</v>
      </c>
      <c r="N669" s="242">
        <v>0</v>
      </c>
      <c r="O669" s="100"/>
      <c r="P669" s="100"/>
      <c r="Q669" s="100">
        <f t="shared" si="107"/>
        <v>0</v>
      </c>
      <c r="R669" s="243" t="e">
        <f t="shared" si="120"/>
        <v>#DIV/0!</v>
      </c>
      <c r="S669" s="243"/>
      <c r="T669" s="243"/>
      <c r="U669" s="243"/>
      <c r="V669" s="243"/>
      <c r="W669" s="243"/>
      <c r="X669" s="248"/>
      <c r="Y669" s="111"/>
      <c r="Z669" s="112"/>
      <c r="AA669" s="194"/>
      <c r="AB669" s="194"/>
      <c r="AC669" s="194"/>
      <c r="AD669" s="113"/>
      <c r="AE669" s="113"/>
      <c r="AF669" s="113"/>
      <c r="AG669" s="194"/>
      <c r="AH669" s="194"/>
      <c r="AI669" s="194"/>
      <c r="AJ669" s="194"/>
      <c r="AK669" s="194"/>
      <c r="AL669" s="194"/>
      <c r="AM669" s="194"/>
      <c r="AN669" s="194"/>
      <c r="AO669" s="194"/>
      <c r="AP669" s="194"/>
      <c r="AQ669" s="194"/>
    </row>
    <row r="670" spans="1:43" ht="12.75" customHeight="1" outlineLevel="2" x14ac:dyDescent="0.25">
      <c r="A670" s="2"/>
      <c r="B670" s="107">
        <v>51010</v>
      </c>
      <c r="C670" s="239"/>
      <c r="D670" s="239" t="s">
        <v>40</v>
      </c>
      <c r="E670" s="239" t="s">
        <v>611</v>
      </c>
      <c r="F670" s="273" t="s">
        <v>2102</v>
      </c>
      <c r="G670" s="114">
        <v>2092</v>
      </c>
      <c r="H670" s="114">
        <v>1360</v>
      </c>
      <c r="I670" s="114">
        <v>0</v>
      </c>
      <c r="J670" s="114">
        <v>2092</v>
      </c>
      <c r="K670" s="114">
        <v>1986</v>
      </c>
      <c r="L670" s="241">
        <f t="shared" si="134"/>
        <v>-5.0669216061185463E-2</v>
      </c>
      <c r="M670" s="114">
        <f t="shared" si="106"/>
        <v>1291.0898661567878</v>
      </c>
      <c r="N670" s="242">
        <v>0</v>
      </c>
      <c r="O670" s="100"/>
      <c r="P670" s="100"/>
      <c r="Q670" s="100">
        <f t="shared" si="107"/>
        <v>0</v>
      </c>
      <c r="R670" s="243" t="e">
        <f t="shared" si="120"/>
        <v>#DIV/0!</v>
      </c>
      <c r="S670" s="243"/>
      <c r="T670" s="243"/>
      <c r="U670" s="243"/>
      <c r="V670" s="243"/>
      <c r="W670" s="243"/>
      <c r="X670" s="248"/>
      <c r="Y670" s="111"/>
      <c r="Z670" s="112"/>
      <c r="AA670" s="194"/>
      <c r="AB670" s="194"/>
      <c r="AC670" s="194"/>
      <c r="AD670" s="113"/>
      <c r="AE670" s="113"/>
      <c r="AF670" s="113"/>
      <c r="AG670" s="194"/>
      <c r="AH670" s="194"/>
      <c r="AI670" s="194"/>
      <c r="AJ670" s="194"/>
      <c r="AK670" s="194"/>
      <c r="AL670" s="194"/>
      <c r="AM670" s="194"/>
      <c r="AN670" s="194"/>
      <c r="AO670" s="194"/>
      <c r="AP670" s="194"/>
      <c r="AQ670" s="194"/>
    </row>
    <row r="671" spans="1:43" ht="12.75" customHeight="1" outlineLevel="2" x14ac:dyDescent="0.25">
      <c r="A671" s="2"/>
      <c r="B671" s="29">
        <v>51009</v>
      </c>
      <c r="C671" s="272"/>
      <c r="D671" s="272" t="s">
        <v>40</v>
      </c>
      <c r="E671" s="272" t="s">
        <v>611</v>
      </c>
      <c r="F671" s="273" t="s">
        <v>620</v>
      </c>
      <c r="G671" s="114">
        <v>1294</v>
      </c>
      <c r="H671" s="114">
        <v>489</v>
      </c>
      <c r="I671" s="114">
        <v>0</v>
      </c>
      <c r="J671" s="114">
        <v>1294</v>
      </c>
      <c r="K671" s="114">
        <v>1244</v>
      </c>
      <c r="L671" s="241">
        <f t="shared" si="134"/>
        <v>-3.863987635239563E-2</v>
      </c>
      <c r="M671" s="114">
        <f t="shared" si="106"/>
        <v>470.10510046367853</v>
      </c>
      <c r="N671" s="242">
        <v>0</v>
      </c>
      <c r="O671" s="100"/>
      <c r="P671" s="100"/>
      <c r="Q671" s="100">
        <f t="shared" si="107"/>
        <v>0</v>
      </c>
      <c r="R671" s="243" t="e">
        <f t="shared" si="120"/>
        <v>#DIV/0!</v>
      </c>
      <c r="S671" s="243"/>
      <c r="T671" s="243"/>
      <c r="U671" s="243"/>
      <c r="V671" s="243"/>
      <c r="W671" s="243"/>
      <c r="X671" s="248"/>
      <c r="Y671" s="111"/>
      <c r="Z671" s="112"/>
      <c r="AA671" s="194"/>
      <c r="AB671" s="194"/>
      <c r="AC671" s="194"/>
      <c r="AD671" s="113"/>
      <c r="AE671" s="113"/>
      <c r="AF671" s="113"/>
      <c r="AG671" s="194"/>
      <c r="AH671" s="194"/>
      <c r="AI671" s="194"/>
      <c r="AJ671" s="194"/>
      <c r="AK671" s="194"/>
      <c r="AL671" s="194"/>
      <c r="AM671" s="194"/>
      <c r="AN671" s="194"/>
      <c r="AO671" s="194"/>
      <c r="AP671" s="194"/>
      <c r="AQ671" s="194"/>
    </row>
    <row r="672" spans="1:43" ht="12.75" customHeight="1" outlineLevel="2" x14ac:dyDescent="0.25">
      <c r="A672" s="2"/>
      <c r="B672" s="29">
        <v>51008</v>
      </c>
      <c r="C672" s="272"/>
      <c r="D672" s="272" t="s">
        <v>40</v>
      </c>
      <c r="E672" s="272" t="s">
        <v>611</v>
      </c>
      <c r="F672" s="273" t="s">
        <v>619</v>
      </c>
      <c r="G672" s="114">
        <v>1056</v>
      </c>
      <c r="H672" s="114">
        <v>465</v>
      </c>
      <c r="I672" s="114">
        <v>0</v>
      </c>
      <c r="J672" s="114">
        <v>1056</v>
      </c>
      <c r="K672" s="114">
        <v>1035</v>
      </c>
      <c r="L672" s="241">
        <f t="shared" si="134"/>
        <v>-1.9886363636363646E-2</v>
      </c>
      <c r="M672" s="114">
        <f t="shared" si="106"/>
        <v>455.75284090909088</v>
      </c>
      <c r="N672" s="242">
        <v>0</v>
      </c>
      <c r="O672" s="100"/>
      <c r="P672" s="100"/>
      <c r="Q672" s="100">
        <f t="shared" si="107"/>
        <v>0</v>
      </c>
      <c r="R672" s="243" t="e">
        <f t="shared" si="120"/>
        <v>#DIV/0!</v>
      </c>
      <c r="S672" s="243"/>
      <c r="T672" s="243"/>
      <c r="U672" s="243"/>
      <c r="V672" s="243"/>
      <c r="W672" s="243"/>
      <c r="X672" s="248"/>
      <c r="Y672" s="111"/>
      <c r="Z672" s="112"/>
      <c r="AA672" s="194"/>
      <c r="AB672" s="194"/>
      <c r="AC672" s="194"/>
      <c r="AD672" s="113"/>
      <c r="AE672" s="113"/>
      <c r="AF672" s="113"/>
      <c r="AG672" s="194"/>
      <c r="AH672" s="194"/>
      <c r="AI672" s="194"/>
      <c r="AJ672" s="194"/>
      <c r="AK672" s="194"/>
      <c r="AL672" s="194"/>
      <c r="AM672" s="194"/>
      <c r="AN672" s="194"/>
      <c r="AO672" s="194"/>
      <c r="AP672" s="194"/>
      <c r="AQ672" s="194"/>
    </row>
    <row r="673" spans="1:43" ht="12.75" customHeight="1" outlineLevel="2" x14ac:dyDescent="0.25">
      <c r="A673" s="2"/>
      <c r="B673" s="29">
        <v>51007</v>
      </c>
      <c r="C673" s="272"/>
      <c r="D673" s="272" t="s">
        <v>40</v>
      </c>
      <c r="E673" s="272" t="s">
        <v>611</v>
      </c>
      <c r="F673" s="273" t="s">
        <v>618</v>
      </c>
      <c r="G673" s="114">
        <v>957</v>
      </c>
      <c r="H673" s="114">
        <v>564</v>
      </c>
      <c r="I673" s="114">
        <v>0</v>
      </c>
      <c r="J673" s="114">
        <v>957</v>
      </c>
      <c r="K673" s="114">
        <v>931</v>
      </c>
      <c r="L673" s="241">
        <f t="shared" si="134"/>
        <v>-2.7168234064785746E-2</v>
      </c>
      <c r="M673" s="114">
        <f t="shared" si="106"/>
        <v>548.67711598746087</v>
      </c>
      <c r="N673" s="242">
        <v>0</v>
      </c>
      <c r="O673" s="100"/>
      <c r="P673" s="100"/>
      <c r="Q673" s="100">
        <f t="shared" si="107"/>
        <v>0</v>
      </c>
      <c r="R673" s="243" t="e">
        <f t="shared" si="120"/>
        <v>#DIV/0!</v>
      </c>
      <c r="S673" s="243"/>
      <c r="T673" s="243"/>
      <c r="U673" s="243"/>
      <c r="V673" s="243"/>
      <c r="W673" s="243"/>
      <c r="X673" s="248"/>
      <c r="Y673" s="111"/>
      <c r="Z673" s="112"/>
      <c r="AA673" s="194"/>
      <c r="AB673" s="194"/>
      <c r="AC673" s="194"/>
      <c r="AD673" s="113"/>
      <c r="AE673" s="113"/>
      <c r="AF673" s="113"/>
      <c r="AG673" s="194"/>
      <c r="AH673" s="194"/>
      <c r="AI673" s="194"/>
      <c r="AJ673" s="194"/>
      <c r="AK673" s="194"/>
      <c r="AL673" s="194"/>
      <c r="AM673" s="194"/>
      <c r="AN673" s="194"/>
      <c r="AO673" s="194"/>
      <c r="AP673" s="194"/>
      <c r="AQ673" s="194"/>
    </row>
    <row r="674" spans="1:43" ht="12.75" customHeight="1" outlineLevel="2" x14ac:dyDescent="0.25">
      <c r="A674" s="2"/>
      <c r="B674" s="29">
        <v>51006</v>
      </c>
      <c r="C674" s="272"/>
      <c r="D674" s="272" t="s">
        <v>40</v>
      </c>
      <c r="E674" s="272" t="s">
        <v>611</v>
      </c>
      <c r="F674" s="273" t="s">
        <v>617</v>
      </c>
      <c r="G674" s="114">
        <v>1138</v>
      </c>
      <c r="H674" s="114">
        <v>822</v>
      </c>
      <c r="I674" s="114">
        <v>0</v>
      </c>
      <c r="J674" s="114">
        <v>1138</v>
      </c>
      <c r="K674" s="114">
        <v>1118</v>
      </c>
      <c r="L674" s="241">
        <f t="shared" si="134"/>
        <v>-1.7574692442882234E-2</v>
      </c>
      <c r="M674" s="114">
        <f t="shared" si="106"/>
        <v>807.55360281195078</v>
      </c>
      <c r="N674" s="242">
        <v>0</v>
      </c>
      <c r="O674" s="100"/>
      <c r="P674" s="100"/>
      <c r="Q674" s="100">
        <f t="shared" si="107"/>
        <v>0</v>
      </c>
      <c r="R674" s="243" t="e">
        <f t="shared" si="120"/>
        <v>#DIV/0!</v>
      </c>
      <c r="S674" s="243"/>
      <c r="T674" s="243"/>
      <c r="U674" s="243"/>
      <c r="V674" s="243"/>
      <c r="W674" s="243"/>
      <c r="X674" s="248"/>
      <c r="Y674" s="111"/>
      <c r="Z674" s="112"/>
      <c r="AA674" s="194"/>
      <c r="AB674" s="194"/>
      <c r="AC674" s="194"/>
      <c r="AD674" s="113"/>
      <c r="AE674" s="113"/>
      <c r="AF674" s="113"/>
      <c r="AG674" s="194"/>
      <c r="AH674" s="194"/>
      <c r="AI674" s="194"/>
      <c r="AJ674" s="194"/>
      <c r="AK674" s="194"/>
      <c r="AL674" s="194"/>
      <c r="AM674" s="194"/>
      <c r="AN674" s="194"/>
      <c r="AO674" s="194"/>
      <c r="AP674" s="194"/>
      <c r="AQ674" s="194"/>
    </row>
    <row r="675" spans="1:43" ht="12.75" customHeight="1" outlineLevel="2" x14ac:dyDescent="0.25">
      <c r="A675" s="2"/>
      <c r="B675" s="29">
        <v>51005</v>
      </c>
      <c r="C675" s="272"/>
      <c r="D675" s="272" t="s">
        <v>40</v>
      </c>
      <c r="E675" s="272" t="s">
        <v>611</v>
      </c>
      <c r="F675" s="273" t="s">
        <v>616</v>
      </c>
      <c r="G675" s="114">
        <v>397</v>
      </c>
      <c r="H675" s="114">
        <v>0</v>
      </c>
      <c r="I675" s="114">
        <v>2817</v>
      </c>
      <c r="J675" s="114">
        <v>3214</v>
      </c>
      <c r="K675" s="114">
        <v>3177</v>
      </c>
      <c r="L675" s="241">
        <f t="shared" si="134"/>
        <v>-1.1512134411947761E-2</v>
      </c>
      <c r="M675" s="114">
        <f t="shared" si="106"/>
        <v>2849.4296826384571</v>
      </c>
      <c r="N675" s="242">
        <v>0</v>
      </c>
      <c r="O675" s="100"/>
      <c r="P675" s="100"/>
      <c r="Q675" s="100">
        <f t="shared" si="107"/>
        <v>0</v>
      </c>
      <c r="R675" s="243" t="e">
        <f t="shared" si="120"/>
        <v>#DIV/0!</v>
      </c>
      <c r="S675" s="243"/>
      <c r="T675" s="243"/>
      <c r="U675" s="243"/>
      <c r="V675" s="243"/>
      <c r="W675" s="243"/>
      <c r="X675" s="248"/>
      <c r="Y675" s="111"/>
      <c r="Z675" s="112"/>
      <c r="AA675" s="194"/>
      <c r="AB675" s="194"/>
      <c r="AC675" s="194"/>
      <c r="AD675" s="113"/>
      <c r="AE675" s="113"/>
      <c r="AF675" s="113"/>
      <c r="AG675" s="194"/>
      <c r="AH675" s="194"/>
      <c r="AI675" s="194"/>
      <c r="AJ675" s="194"/>
      <c r="AK675" s="194"/>
      <c r="AL675" s="194"/>
      <c r="AM675" s="194"/>
      <c r="AN675" s="194"/>
      <c r="AO675" s="194"/>
      <c r="AP675" s="194"/>
      <c r="AQ675" s="194"/>
    </row>
    <row r="676" spans="1:43" ht="12.75" customHeight="1" outlineLevel="2" x14ac:dyDescent="0.25">
      <c r="A676" s="2"/>
      <c r="B676" s="29">
        <v>51004</v>
      </c>
      <c r="C676" s="272"/>
      <c r="D676" s="272" t="s">
        <v>40</v>
      </c>
      <c r="E676" s="272" t="s">
        <v>611</v>
      </c>
      <c r="F676" s="273" t="s">
        <v>615</v>
      </c>
      <c r="G676" s="114">
        <v>447</v>
      </c>
      <c r="H676" s="114">
        <v>154</v>
      </c>
      <c r="I676" s="114">
        <v>0</v>
      </c>
      <c r="J676" s="114">
        <v>447</v>
      </c>
      <c r="K676" s="114">
        <v>443</v>
      </c>
      <c r="L676" s="241">
        <f t="shared" si="134"/>
        <v>-8.9485458612975632E-3</v>
      </c>
      <c r="M676" s="114">
        <f t="shared" si="106"/>
        <v>152.62192393736018</v>
      </c>
      <c r="N676" s="242">
        <v>0</v>
      </c>
      <c r="O676" s="100"/>
      <c r="P676" s="100"/>
      <c r="Q676" s="100">
        <f t="shared" si="107"/>
        <v>0</v>
      </c>
      <c r="R676" s="243" t="e">
        <f t="shared" si="120"/>
        <v>#DIV/0!</v>
      </c>
      <c r="S676" s="243"/>
      <c r="T676" s="243"/>
      <c r="U676" s="243"/>
      <c r="V676" s="243"/>
      <c r="W676" s="243"/>
      <c r="X676" s="248"/>
      <c r="Y676" s="111"/>
      <c r="Z676" s="112"/>
      <c r="AA676" s="194"/>
      <c r="AB676" s="194"/>
      <c r="AC676" s="194"/>
      <c r="AD676" s="113"/>
      <c r="AE676" s="113"/>
      <c r="AF676" s="113"/>
      <c r="AG676" s="194"/>
      <c r="AH676" s="194"/>
      <c r="AI676" s="194"/>
      <c r="AJ676" s="194"/>
      <c r="AK676" s="194"/>
      <c r="AL676" s="194"/>
      <c r="AM676" s="194"/>
      <c r="AN676" s="194"/>
      <c r="AO676" s="194"/>
      <c r="AP676" s="194"/>
      <c r="AQ676" s="194"/>
    </row>
    <row r="677" spans="1:43" ht="12.75" customHeight="1" outlineLevel="2" x14ac:dyDescent="0.25">
      <c r="A677" s="2"/>
      <c r="B677" s="29">
        <v>51003</v>
      </c>
      <c r="C677" s="272"/>
      <c r="D677" s="272" t="s">
        <v>40</v>
      </c>
      <c r="E677" s="272" t="s">
        <v>611</v>
      </c>
      <c r="F677" s="273" t="s">
        <v>614</v>
      </c>
      <c r="G677" s="114">
        <v>630</v>
      </c>
      <c r="H677" s="114">
        <v>463</v>
      </c>
      <c r="I677" s="114">
        <v>0</v>
      </c>
      <c r="J677" s="114">
        <v>630</v>
      </c>
      <c r="K677" s="114">
        <v>588</v>
      </c>
      <c r="L677" s="241">
        <f t="shared" si="134"/>
        <v>-6.6666666666666652E-2</v>
      </c>
      <c r="M677" s="114">
        <f t="shared" si="106"/>
        <v>432.13333333333333</v>
      </c>
      <c r="N677" s="242">
        <v>0</v>
      </c>
      <c r="O677" s="100"/>
      <c r="P677" s="100"/>
      <c r="Q677" s="100">
        <f t="shared" si="107"/>
        <v>0</v>
      </c>
      <c r="R677" s="243" t="e">
        <f t="shared" si="120"/>
        <v>#DIV/0!</v>
      </c>
      <c r="S677" s="243"/>
      <c r="T677" s="243"/>
      <c r="U677" s="243"/>
      <c r="V677" s="243"/>
      <c r="W677" s="243"/>
      <c r="X677" s="248"/>
      <c r="Y677" s="111"/>
      <c r="Z677" s="112"/>
      <c r="AA677" s="194"/>
      <c r="AB677" s="194"/>
      <c r="AC677" s="194"/>
      <c r="AD677" s="113"/>
      <c r="AE677" s="113"/>
      <c r="AF677" s="113"/>
      <c r="AG677" s="194"/>
      <c r="AH677" s="194"/>
      <c r="AI677" s="194"/>
      <c r="AJ677" s="194"/>
      <c r="AK677" s="194"/>
      <c r="AL677" s="194"/>
      <c r="AM677" s="194"/>
      <c r="AN677" s="194"/>
      <c r="AO677" s="194"/>
      <c r="AP677" s="194"/>
      <c r="AQ677" s="194"/>
    </row>
    <row r="678" spans="1:43" ht="12.75" customHeight="1" outlineLevel="2" x14ac:dyDescent="0.25">
      <c r="A678" s="2"/>
      <c r="B678" s="107">
        <v>51002</v>
      </c>
      <c r="C678" s="239"/>
      <c r="D678" s="239" t="s">
        <v>40</v>
      </c>
      <c r="E678" s="239" t="s">
        <v>611</v>
      </c>
      <c r="F678" s="273" t="s">
        <v>613</v>
      </c>
      <c r="G678" s="114">
        <v>1526</v>
      </c>
      <c r="H678" s="114">
        <v>301</v>
      </c>
      <c r="I678" s="114">
        <v>0</v>
      </c>
      <c r="J678" s="114">
        <v>1526</v>
      </c>
      <c r="K678" s="114">
        <v>1424</v>
      </c>
      <c r="L678" s="241">
        <f t="shared" si="134"/>
        <v>-6.6841415465268672E-2</v>
      </c>
      <c r="M678" s="114">
        <f t="shared" si="106"/>
        <v>280.8807339449541</v>
      </c>
      <c r="N678" s="242">
        <v>0</v>
      </c>
      <c r="O678" s="100"/>
      <c r="P678" s="100"/>
      <c r="Q678" s="100">
        <f t="shared" si="107"/>
        <v>0</v>
      </c>
      <c r="R678" s="243" t="e">
        <f t="shared" si="120"/>
        <v>#DIV/0!</v>
      </c>
      <c r="S678" s="243"/>
      <c r="T678" s="243"/>
      <c r="U678" s="243"/>
      <c r="V678" s="243"/>
      <c r="W678" s="243"/>
      <c r="X678" s="248"/>
      <c r="Y678" s="111"/>
      <c r="Z678" s="112"/>
      <c r="AA678" s="194"/>
      <c r="AB678" s="194"/>
      <c r="AC678" s="194"/>
      <c r="AD678" s="113"/>
      <c r="AE678" s="113"/>
      <c r="AF678" s="113"/>
      <c r="AG678" s="194"/>
      <c r="AH678" s="194"/>
      <c r="AI678" s="194"/>
      <c r="AJ678" s="194"/>
      <c r="AK678" s="194"/>
      <c r="AL678" s="194"/>
      <c r="AM678" s="194"/>
      <c r="AN678" s="194"/>
      <c r="AO678" s="194"/>
      <c r="AP678" s="194"/>
      <c r="AQ678" s="194"/>
    </row>
    <row r="679" spans="1:43" ht="12.75" customHeight="1" outlineLevel="2" x14ac:dyDescent="0.25">
      <c r="A679" s="2"/>
      <c r="B679" s="29">
        <v>51001</v>
      </c>
      <c r="C679" s="272"/>
      <c r="D679" s="272" t="s">
        <v>40</v>
      </c>
      <c r="E679" s="272" t="s">
        <v>611</v>
      </c>
      <c r="F679" s="273" t="s">
        <v>612</v>
      </c>
      <c r="G679" s="114">
        <v>1645</v>
      </c>
      <c r="H679" s="114">
        <v>1506</v>
      </c>
      <c r="I679" s="114">
        <v>0</v>
      </c>
      <c r="J679" s="114">
        <v>1645</v>
      </c>
      <c r="K679" s="114">
        <v>1570</v>
      </c>
      <c r="L679" s="241">
        <f t="shared" si="134"/>
        <v>-4.5592705167173286E-2</v>
      </c>
      <c r="M679" s="114">
        <f t="shared" si="106"/>
        <v>1437.3373860182371</v>
      </c>
      <c r="N679" s="242">
        <v>0</v>
      </c>
      <c r="O679" s="100"/>
      <c r="P679" s="100"/>
      <c r="Q679" s="100">
        <f t="shared" si="107"/>
        <v>0</v>
      </c>
      <c r="R679" s="243" t="e">
        <f t="shared" si="120"/>
        <v>#DIV/0!</v>
      </c>
      <c r="S679" s="243"/>
      <c r="T679" s="243"/>
      <c r="U679" s="243"/>
      <c r="V679" s="243"/>
      <c r="W679" s="243"/>
      <c r="X679" s="248"/>
      <c r="Y679" s="111"/>
      <c r="Z679" s="112"/>
      <c r="AA679" s="194"/>
      <c r="AB679" s="194"/>
      <c r="AC679" s="194"/>
      <c r="AD679" s="113"/>
      <c r="AE679" s="113"/>
      <c r="AF679" s="113"/>
      <c r="AG679" s="194"/>
      <c r="AH679" s="194"/>
      <c r="AI679" s="194"/>
      <c r="AJ679" s="194"/>
      <c r="AK679" s="194"/>
      <c r="AL679" s="194"/>
      <c r="AM679" s="194"/>
      <c r="AN679" s="194"/>
      <c r="AO679" s="194"/>
      <c r="AP679" s="194"/>
      <c r="AQ679" s="194"/>
    </row>
    <row r="680" spans="1:43" ht="12.75" customHeight="1" outlineLevel="2" x14ac:dyDescent="0.25">
      <c r="A680" s="2"/>
      <c r="B680" s="29" t="s">
        <v>2103</v>
      </c>
      <c r="C680" s="272"/>
      <c r="D680" s="272" t="s">
        <v>40</v>
      </c>
      <c r="E680" s="272" t="s">
        <v>611</v>
      </c>
      <c r="F680" s="273" t="s">
        <v>2104</v>
      </c>
      <c r="G680" s="114"/>
      <c r="H680" s="114"/>
      <c r="I680" s="114"/>
      <c r="J680" s="114"/>
      <c r="K680" s="114"/>
      <c r="L680" s="241"/>
      <c r="M680" s="114">
        <f t="shared" si="106"/>
        <v>0</v>
      </c>
      <c r="N680" s="242"/>
      <c r="O680" s="100"/>
      <c r="P680" s="100"/>
      <c r="Q680" s="100">
        <f t="shared" si="107"/>
        <v>0</v>
      </c>
      <c r="R680" s="243" t="e">
        <f t="shared" si="120"/>
        <v>#DIV/0!</v>
      </c>
      <c r="S680" s="243"/>
      <c r="T680" s="243"/>
      <c r="U680" s="243"/>
      <c r="V680" s="243"/>
      <c r="W680" s="243"/>
      <c r="X680" s="248"/>
      <c r="Y680" s="111"/>
      <c r="Z680" s="112"/>
      <c r="AA680" s="194"/>
      <c r="AB680" s="194"/>
      <c r="AC680" s="194"/>
      <c r="AD680" s="113"/>
      <c r="AE680" s="113"/>
      <c r="AF680" s="113"/>
      <c r="AG680" s="194"/>
      <c r="AH680" s="194"/>
      <c r="AI680" s="194"/>
      <c r="AJ680" s="194"/>
      <c r="AK680" s="194"/>
      <c r="AL680" s="194"/>
      <c r="AM680" s="194"/>
      <c r="AN680" s="194"/>
      <c r="AO680" s="194"/>
      <c r="AP680" s="194"/>
      <c r="AQ680" s="194"/>
    </row>
    <row r="681" spans="1:43" ht="12.75" customHeight="1" outlineLevel="1" x14ac:dyDescent="0.25">
      <c r="A681" s="229"/>
      <c r="B681" s="269">
        <v>51100</v>
      </c>
      <c r="C681" s="270"/>
      <c r="D681" s="270" t="s">
        <v>40</v>
      </c>
      <c r="E681" s="270" t="s">
        <v>624</v>
      </c>
      <c r="F681" s="271"/>
      <c r="G681" s="114"/>
      <c r="H681" s="114"/>
      <c r="I681" s="114"/>
      <c r="J681" s="114"/>
      <c r="K681" s="114"/>
      <c r="L681" s="241"/>
      <c r="M681" s="114">
        <f t="shared" si="106"/>
        <v>0</v>
      </c>
      <c r="N681" s="242"/>
      <c r="O681" s="110">
        <f t="shared" ref="O681:P681" si="135">SUM(O682:O690)</f>
        <v>0</v>
      </c>
      <c r="P681" s="110">
        <f t="shared" si="135"/>
        <v>0</v>
      </c>
      <c r="Q681" s="100">
        <f t="shared" si="107"/>
        <v>0</v>
      </c>
      <c r="R681" s="243" t="e">
        <f t="shared" si="120"/>
        <v>#DIV/0!</v>
      </c>
      <c r="S681" s="250"/>
      <c r="T681" s="250"/>
      <c r="U681" s="250"/>
      <c r="V681" s="250"/>
      <c r="W681" s="250"/>
      <c r="X681" s="247"/>
      <c r="Y681" s="111"/>
      <c r="Z681" s="112"/>
      <c r="AA681" s="113"/>
      <c r="AB681" s="113"/>
      <c r="AC681" s="113"/>
      <c r="AD681" s="113"/>
      <c r="AE681" s="113"/>
      <c r="AF681" s="113"/>
      <c r="AG681" s="113"/>
      <c r="AH681" s="113"/>
      <c r="AI681" s="113"/>
      <c r="AJ681" s="113"/>
      <c r="AK681" s="113"/>
      <c r="AL681" s="113"/>
      <c r="AM681" s="113"/>
      <c r="AN681" s="113"/>
      <c r="AO681" s="113"/>
      <c r="AP681" s="113"/>
      <c r="AQ681" s="113"/>
    </row>
    <row r="682" spans="1:43" ht="12.75" customHeight="1" outlineLevel="2" x14ac:dyDescent="0.25">
      <c r="A682" s="2"/>
      <c r="B682" s="29">
        <v>51108</v>
      </c>
      <c r="C682" s="272"/>
      <c r="D682" s="272" t="s">
        <v>40</v>
      </c>
      <c r="E682" s="272" t="s">
        <v>624</v>
      </c>
      <c r="F682" s="273" t="s">
        <v>630</v>
      </c>
      <c r="G682" s="114">
        <v>3541</v>
      </c>
      <c r="H682" s="114">
        <v>606</v>
      </c>
      <c r="I682" s="114">
        <v>0</v>
      </c>
      <c r="J682" s="114">
        <v>3541</v>
      </c>
      <c r="K682" s="114">
        <v>3457</v>
      </c>
      <c r="L682" s="241">
        <f t="shared" ref="L682:L689" si="136">((K682/J682)^(1/($K$12-$J$12))-1)</f>
        <v>-2.3722112397627781E-2</v>
      </c>
      <c r="M682" s="114">
        <f t="shared" si="106"/>
        <v>591.62439988703761</v>
      </c>
      <c r="N682" s="242">
        <v>0</v>
      </c>
      <c r="O682" s="100"/>
      <c r="P682" s="100"/>
      <c r="Q682" s="100">
        <f t="shared" si="107"/>
        <v>0</v>
      </c>
      <c r="R682" s="243" t="e">
        <f t="shared" si="120"/>
        <v>#DIV/0!</v>
      </c>
      <c r="S682" s="243"/>
      <c r="T682" s="243"/>
      <c r="U682" s="243"/>
      <c r="V682" s="243"/>
      <c r="W682" s="243"/>
      <c r="X682" s="248"/>
      <c r="Y682" s="111"/>
      <c r="Z682" s="112"/>
      <c r="AA682" s="194"/>
      <c r="AB682" s="194"/>
      <c r="AC682" s="194"/>
      <c r="AD682" s="113"/>
      <c r="AE682" s="113"/>
      <c r="AF682" s="113"/>
      <c r="AG682" s="194"/>
      <c r="AH682" s="194"/>
      <c r="AI682" s="194"/>
      <c r="AJ682" s="194"/>
      <c r="AK682" s="194"/>
      <c r="AL682" s="194"/>
      <c r="AM682" s="194"/>
      <c r="AN682" s="194"/>
      <c r="AO682" s="194"/>
      <c r="AP682" s="194"/>
      <c r="AQ682" s="194"/>
    </row>
    <row r="683" spans="1:43" ht="12.75" customHeight="1" outlineLevel="2" x14ac:dyDescent="0.25">
      <c r="A683" s="2"/>
      <c r="B683" s="29">
        <v>51107</v>
      </c>
      <c r="C683" s="272"/>
      <c r="D683" s="272" t="s">
        <v>40</v>
      </c>
      <c r="E683" s="272" t="s">
        <v>624</v>
      </c>
      <c r="F683" s="273" t="s">
        <v>629</v>
      </c>
      <c r="G683" s="114">
        <v>1038</v>
      </c>
      <c r="H683" s="114">
        <v>241</v>
      </c>
      <c r="I683" s="114">
        <v>0</v>
      </c>
      <c r="J683" s="114">
        <v>1038</v>
      </c>
      <c r="K683" s="114">
        <v>995</v>
      </c>
      <c r="L683" s="241">
        <f t="shared" si="136"/>
        <v>-4.1425818882466325E-2</v>
      </c>
      <c r="M683" s="114">
        <f t="shared" si="106"/>
        <v>231.01637764932562</v>
      </c>
      <c r="N683" s="242">
        <v>0</v>
      </c>
      <c r="O683" s="100"/>
      <c r="P683" s="100"/>
      <c r="Q683" s="100">
        <f t="shared" si="107"/>
        <v>0</v>
      </c>
      <c r="R683" s="243" t="e">
        <f t="shared" si="120"/>
        <v>#DIV/0!</v>
      </c>
      <c r="S683" s="243"/>
      <c r="T683" s="243"/>
      <c r="U683" s="243"/>
      <c r="V683" s="243"/>
      <c r="W683" s="243"/>
      <c r="X683" s="248"/>
      <c r="Y683" s="111"/>
      <c r="Z683" s="112"/>
      <c r="AA683" s="194"/>
      <c r="AB683" s="194"/>
      <c r="AC683" s="194"/>
      <c r="AD683" s="113"/>
      <c r="AE683" s="113"/>
      <c r="AF683" s="113"/>
      <c r="AG683" s="194"/>
      <c r="AH683" s="194"/>
      <c r="AI683" s="194"/>
      <c r="AJ683" s="194"/>
      <c r="AK683" s="194"/>
      <c r="AL683" s="194"/>
      <c r="AM683" s="194"/>
      <c r="AN683" s="194"/>
      <c r="AO683" s="194"/>
      <c r="AP683" s="194"/>
      <c r="AQ683" s="194"/>
    </row>
    <row r="684" spans="1:43" ht="12.75" customHeight="1" outlineLevel="2" x14ac:dyDescent="0.25">
      <c r="A684" s="2"/>
      <c r="B684" s="29">
        <v>51106</v>
      </c>
      <c r="C684" s="272"/>
      <c r="D684" s="272" t="s">
        <v>40</v>
      </c>
      <c r="E684" s="272" t="s">
        <v>624</v>
      </c>
      <c r="F684" s="273" t="s">
        <v>165</v>
      </c>
      <c r="G684" s="114">
        <v>1042</v>
      </c>
      <c r="H684" s="114">
        <v>380</v>
      </c>
      <c r="I684" s="114">
        <v>0</v>
      </c>
      <c r="J684" s="114">
        <v>1042</v>
      </c>
      <c r="K684" s="114">
        <v>967</v>
      </c>
      <c r="L684" s="241">
        <f t="shared" si="136"/>
        <v>-7.1976967370441458E-2</v>
      </c>
      <c r="M684" s="114">
        <f t="shared" si="106"/>
        <v>352.64875239923225</v>
      </c>
      <c r="N684" s="242">
        <v>0</v>
      </c>
      <c r="O684" s="100"/>
      <c r="P684" s="100"/>
      <c r="Q684" s="100">
        <f t="shared" si="107"/>
        <v>0</v>
      </c>
      <c r="R684" s="243" t="e">
        <f t="shared" si="120"/>
        <v>#DIV/0!</v>
      </c>
      <c r="S684" s="243"/>
      <c r="T684" s="243"/>
      <c r="U684" s="243"/>
      <c r="V684" s="243"/>
      <c r="W684" s="243"/>
      <c r="X684" s="248"/>
      <c r="Y684" s="111"/>
      <c r="Z684" s="112"/>
      <c r="AA684" s="194"/>
      <c r="AB684" s="194"/>
      <c r="AC684" s="194"/>
      <c r="AD684" s="113"/>
      <c r="AE684" s="113"/>
      <c r="AF684" s="113"/>
      <c r="AG684" s="194"/>
      <c r="AH684" s="194"/>
      <c r="AI684" s="194"/>
      <c r="AJ684" s="194"/>
      <c r="AK684" s="194"/>
      <c r="AL684" s="194"/>
      <c r="AM684" s="194"/>
      <c r="AN684" s="194"/>
      <c r="AO684" s="194"/>
      <c r="AP684" s="194"/>
      <c r="AQ684" s="194"/>
    </row>
    <row r="685" spans="1:43" ht="12.75" customHeight="1" outlineLevel="2" x14ac:dyDescent="0.25">
      <c r="A685" s="2"/>
      <c r="B685" s="29">
        <v>51105</v>
      </c>
      <c r="C685" s="272"/>
      <c r="D685" s="272" t="s">
        <v>40</v>
      </c>
      <c r="E685" s="272" t="s">
        <v>624</v>
      </c>
      <c r="F685" s="273" t="s">
        <v>628</v>
      </c>
      <c r="G685" s="114">
        <v>1308</v>
      </c>
      <c r="H685" s="114">
        <v>248</v>
      </c>
      <c r="I685" s="114">
        <v>0</v>
      </c>
      <c r="J685" s="114">
        <v>1308</v>
      </c>
      <c r="K685" s="114">
        <v>1218</v>
      </c>
      <c r="L685" s="241">
        <f t="shared" si="136"/>
        <v>-6.8807339449541316E-2</v>
      </c>
      <c r="M685" s="114">
        <f t="shared" si="106"/>
        <v>230.93577981651376</v>
      </c>
      <c r="N685" s="242">
        <v>0</v>
      </c>
      <c r="O685" s="100"/>
      <c r="P685" s="100"/>
      <c r="Q685" s="100">
        <f t="shared" si="107"/>
        <v>0</v>
      </c>
      <c r="R685" s="243" t="e">
        <f t="shared" si="120"/>
        <v>#DIV/0!</v>
      </c>
      <c r="S685" s="243"/>
      <c r="T685" s="243"/>
      <c r="U685" s="243"/>
      <c r="V685" s="243"/>
      <c r="W685" s="243"/>
      <c r="X685" s="248"/>
      <c r="Y685" s="111"/>
      <c r="Z685" s="112"/>
      <c r="AA685" s="194"/>
      <c r="AB685" s="194"/>
      <c r="AC685" s="194"/>
      <c r="AD685" s="113"/>
      <c r="AE685" s="113"/>
      <c r="AF685" s="113"/>
      <c r="AG685" s="194"/>
      <c r="AH685" s="194"/>
      <c r="AI685" s="194"/>
      <c r="AJ685" s="194"/>
      <c r="AK685" s="194"/>
      <c r="AL685" s="194"/>
      <c r="AM685" s="194"/>
      <c r="AN685" s="194"/>
      <c r="AO685" s="194"/>
      <c r="AP685" s="194"/>
      <c r="AQ685" s="194"/>
    </row>
    <row r="686" spans="1:43" ht="12.75" customHeight="1" outlineLevel="2" x14ac:dyDescent="0.25">
      <c r="A686" s="2"/>
      <c r="B686" s="29">
        <v>51104</v>
      </c>
      <c r="C686" s="272"/>
      <c r="D686" s="272" t="s">
        <v>40</v>
      </c>
      <c r="E686" s="272" t="s">
        <v>624</v>
      </c>
      <c r="F686" s="273" t="s">
        <v>627</v>
      </c>
      <c r="G686" s="114">
        <v>1573</v>
      </c>
      <c r="H686" s="114">
        <v>260</v>
      </c>
      <c r="I686" s="114">
        <v>0</v>
      </c>
      <c r="J686" s="114">
        <v>1573</v>
      </c>
      <c r="K686" s="114">
        <v>1446</v>
      </c>
      <c r="L686" s="241">
        <f t="shared" si="136"/>
        <v>-8.0737444373808032E-2</v>
      </c>
      <c r="M686" s="114">
        <f t="shared" si="106"/>
        <v>239.0082644628099</v>
      </c>
      <c r="N686" s="242">
        <v>0</v>
      </c>
      <c r="O686" s="100"/>
      <c r="P686" s="100"/>
      <c r="Q686" s="100">
        <f t="shared" si="107"/>
        <v>0</v>
      </c>
      <c r="R686" s="243" t="e">
        <f t="shared" si="120"/>
        <v>#DIV/0!</v>
      </c>
      <c r="S686" s="243"/>
      <c r="T686" s="243"/>
      <c r="U686" s="243"/>
      <c r="V686" s="243"/>
      <c r="W686" s="243"/>
      <c r="X686" s="248"/>
      <c r="Y686" s="111"/>
      <c r="Z686" s="112"/>
      <c r="AA686" s="194"/>
      <c r="AB686" s="194"/>
      <c r="AC686" s="194"/>
      <c r="AD686" s="113"/>
      <c r="AE686" s="113"/>
      <c r="AF686" s="113"/>
      <c r="AG686" s="194"/>
      <c r="AH686" s="194"/>
      <c r="AI686" s="194"/>
      <c r="AJ686" s="194"/>
      <c r="AK686" s="194"/>
      <c r="AL686" s="194"/>
      <c r="AM686" s="194"/>
      <c r="AN686" s="194"/>
      <c r="AO686" s="194"/>
      <c r="AP686" s="194"/>
      <c r="AQ686" s="194"/>
    </row>
    <row r="687" spans="1:43" ht="12.75" customHeight="1" outlineLevel="2" x14ac:dyDescent="0.25">
      <c r="A687" s="2"/>
      <c r="B687" s="29">
        <v>51103</v>
      </c>
      <c r="C687" s="272"/>
      <c r="D687" s="272" t="s">
        <v>40</v>
      </c>
      <c r="E687" s="272" t="s">
        <v>624</v>
      </c>
      <c r="F687" s="273" t="s">
        <v>626</v>
      </c>
      <c r="G687" s="114">
        <v>819</v>
      </c>
      <c r="H687" s="114">
        <v>389</v>
      </c>
      <c r="I687" s="114">
        <v>0</v>
      </c>
      <c r="J687" s="114">
        <v>819</v>
      </c>
      <c r="K687" s="114">
        <v>787</v>
      </c>
      <c r="L687" s="241">
        <f t="shared" si="136"/>
        <v>-3.9072039072039044E-2</v>
      </c>
      <c r="M687" s="114">
        <f t="shared" si="106"/>
        <v>373.8009768009768</v>
      </c>
      <c r="N687" s="242">
        <v>0</v>
      </c>
      <c r="O687" s="100"/>
      <c r="P687" s="100"/>
      <c r="Q687" s="100">
        <f t="shared" si="107"/>
        <v>0</v>
      </c>
      <c r="R687" s="243" t="e">
        <f t="shared" si="120"/>
        <v>#DIV/0!</v>
      </c>
      <c r="S687" s="243"/>
      <c r="T687" s="243"/>
      <c r="U687" s="243"/>
      <c r="V687" s="243"/>
      <c r="W687" s="243"/>
      <c r="X687" s="248"/>
      <c r="Y687" s="111"/>
      <c r="Z687" s="112"/>
      <c r="AA687" s="194"/>
      <c r="AB687" s="194"/>
      <c r="AC687" s="194"/>
      <c r="AD687" s="113"/>
      <c r="AE687" s="113"/>
      <c r="AF687" s="113"/>
      <c r="AG687" s="194"/>
      <c r="AH687" s="194"/>
      <c r="AI687" s="194"/>
      <c r="AJ687" s="194"/>
      <c r="AK687" s="194"/>
      <c r="AL687" s="194"/>
      <c r="AM687" s="194"/>
      <c r="AN687" s="194"/>
      <c r="AO687" s="194"/>
      <c r="AP687" s="194"/>
      <c r="AQ687" s="194"/>
    </row>
    <row r="688" spans="1:43" ht="12.75" customHeight="1" outlineLevel="2" x14ac:dyDescent="0.25">
      <c r="A688" s="2"/>
      <c r="B688" s="107">
        <v>51102</v>
      </c>
      <c r="C688" s="239"/>
      <c r="D688" s="239" t="s">
        <v>40</v>
      </c>
      <c r="E688" s="239" t="s">
        <v>624</v>
      </c>
      <c r="F688" s="273" t="s">
        <v>625</v>
      </c>
      <c r="G688" s="114">
        <v>886</v>
      </c>
      <c r="H688" s="114">
        <v>416</v>
      </c>
      <c r="I688" s="114">
        <v>0</v>
      </c>
      <c r="J688" s="114">
        <v>886</v>
      </c>
      <c r="K688" s="114">
        <v>839</v>
      </c>
      <c r="L688" s="241">
        <f t="shared" si="136"/>
        <v>-5.3047404063205406E-2</v>
      </c>
      <c r="M688" s="114">
        <f t="shared" si="106"/>
        <v>393.93227990970655</v>
      </c>
      <c r="N688" s="242">
        <v>0</v>
      </c>
      <c r="O688" s="100"/>
      <c r="P688" s="100"/>
      <c r="Q688" s="100">
        <f t="shared" si="107"/>
        <v>0</v>
      </c>
      <c r="R688" s="243" t="e">
        <f t="shared" si="120"/>
        <v>#DIV/0!</v>
      </c>
      <c r="S688" s="243"/>
      <c r="T688" s="243"/>
      <c r="U688" s="243"/>
      <c r="V688" s="243"/>
      <c r="W688" s="243"/>
      <c r="X688" s="248"/>
      <c r="Y688" s="111"/>
      <c r="Z688" s="112"/>
      <c r="AA688" s="194"/>
      <c r="AB688" s="194"/>
      <c r="AC688" s="194"/>
      <c r="AD688" s="113"/>
      <c r="AE688" s="113"/>
      <c r="AF688" s="113"/>
      <c r="AG688" s="194"/>
      <c r="AH688" s="194"/>
      <c r="AI688" s="194"/>
      <c r="AJ688" s="194"/>
      <c r="AK688" s="194"/>
      <c r="AL688" s="194"/>
      <c r="AM688" s="194"/>
      <c r="AN688" s="194"/>
      <c r="AO688" s="194"/>
      <c r="AP688" s="194"/>
      <c r="AQ688" s="194"/>
    </row>
    <row r="689" spans="1:43" ht="12.75" customHeight="1" outlineLevel="2" x14ac:dyDescent="0.25">
      <c r="A689" s="2"/>
      <c r="B689" s="29">
        <v>51101</v>
      </c>
      <c r="C689" s="272"/>
      <c r="D689" s="272" t="s">
        <v>40</v>
      </c>
      <c r="E689" s="272" t="s">
        <v>624</v>
      </c>
      <c r="F689" s="273" t="s">
        <v>624</v>
      </c>
      <c r="G689" s="114">
        <v>3732</v>
      </c>
      <c r="H689" s="114">
        <v>0</v>
      </c>
      <c r="I689" s="114">
        <v>2211</v>
      </c>
      <c r="J689" s="114">
        <v>3732</v>
      </c>
      <c r="K689" s="114">
        <v>3568</v>
      </c>
      <c r="L689" s="241">
        <f t="shared" si="136"/>
        <v>-4.394426580921762E-2</v>
      </c>
      <c r="M689" s="114">
        <f t="shared" si="106"/>
        <v>0</v>
      </c>
      <c r="N689" s="242">
        <v>2176</v>
      </c>
      <c r="O689" s="100"/>
      <c r="P689" s="100"/>
      <c r="Q689" s="100">
        <f t="shared" si="107"/>
        <v>0</v>
      </c>
      <c r="R689" s="243" t="e">
        <f t="shared" si="120"/>
        <v>#DIV/0!</v>
      </c>
      <c r="S689" s="243"/>
      <c r="T689" s="243"/>
      <c r="U689" s="243"/>
      <c r="V689" s="243"/>
      <c r="W689" s="243"/>
      <c r="X689" s="248"/>
      <c r="Y689" s="111"/>
      <c r="Z689" s="112"/>
      <c r="AA689" s="194"/>
      <c r="AB689" s="194"/>
      <c r="AC689" s="194"/>
      <c r="AD689" s="113"/>
      <c r="AE689" s="113"/>
      <c r="AF689" s="113"/>
      <c r="AG689" s="194"/>
      <c r="AH689" s="194"/>
      <c r="AI689" s="194"/>
      <c r="AJ689" s="194"/>
      <c r="AK689" s="194"/>
      <c r="AL689" s="194"/>
      <c r="AM689" s="194"/>
      <c r="AN689" s="194"/>
      <c r="AO689" s="194"/>
      <c r="AP689" s="194"/>
      <c r="AQ689" s="194"/>
    </row>
    <row r="690" spans="1:43" ht="12.75" customHeight="1" outlineLevel="2" x14ac:dyDescent="0.25">
      <c r="A690" s="2"/>
      <c r="B690" s="29" t="s">
        <v>2105</v>
      </c>
      <c r="C690" s="272"/>
      <c r="D690" s="272" t="s">
        <v>40</v>
      </c>
      <c r="E690" s="272" t="s">
        <v>624</v>
      </c>
      <c r="F690" s="273" t="s">
        <v>2106</v>
      </c>
      <c r="G690" s="114"/>
      <c r="H690" s="114"/>
      <c r="I690" s="114"/>
      <c r="J690" s="114"/>
      <c r="K690" s="114"/>
      <c r="L690" s="241"/>
      <c r="M690" s="114">
        <f t="shared" si="106"/>
        <v>0</v>
      </c>
      <c r="N690" s="242"/>
      <c r="O690" s="100"/>
      <c r="P690" s="100"/>
      <c r="Q690" s="100">
        <f t="shared" si="107"/>
        <v>0</v>
      </c>
      <c r="R690" s="243" t="e">
        <f t="shared" si="120"/>
        <v>#DIV/0!</v>
      </c>
      <c r="S690" s="243"/>
      <c r="T690" s="243"/>
      <c r="U690" s="243"/>
      <c r="V690" s="243"/>
      <c r="W690" s="243"/>
      <c r="X690" s="248"/>
      <c r="Y690" s="111"/>
      <c r="Z690" s="112"/>
      <c r="AA690" s="194"/>
      <c r="AB690" s="194"/>
      <c r="AC690" s="194"/>
      <c r="AD690" s="113"/>
      <c r="AE690" s="113"/>
      <c r="AF690" s="113"/>
      <c r="AG690" s="194"/>
      <c r="AH690" s="194"/>
      <c r="AI690" s="194"/>
      <c r="AJ690" s="194"/>
      <c r="AK690" s="194"/>
      <c r="AL690" s="194"/>
      <c r="AM690" s="194"/>
      <c r="AN690" s="194"/>
      <c r="AO690" s="194"/>
      <c r="AP690" s="194"/>
      <c r="AQ690" s="194"/>
    </row>
    <row r="691" spans="1:43" ht="12.75" customHeight="1" outlineLevel="1" x14ac:dyDescent="0.25">
      <c r="A691" s="2"/>
      <c r="B691" s="274" t="s">
        <v>2107</v>
      </c>
      <c r="C691" s="275"/>
      <c r="D691" s="275" t="s">
        <v>40</v>
      </c>
      <c r="E691" s="275" t="s">
        <v>2108</v>
      </c>
      <c r="F691" s="276"/>
      <c r="G691" s="254"/>
      <c r="H691" s="254"/>
      <c r="I691" s="254"/>
      <c r="J691" s="254"/>
      <c r="K691" s="254"/>
      <c r="L691" s="255"/>
      <c r="M691" s="254">
        <f t="shared" si="106"/>
        <v>0</v>
      </c>
      <c r="N691" s="256"/>
      <c r="O691" s="257">
        <f>8*(M691+N691)</f>
        <v>0</v>
      </c>
      <c r="P691" s="257"/>
      <c r="Q691" s="257">
        <f t="shared" si="107"/>
        <v>0</v>
      </c>
      <c r="R691" s="221" t="e">
        <f t="shared" si="120"/>
        <v>#DIV/0!</v>
      </c>
      <c r="S691" s="221"/>
      <c r="T691" s="221"/>
      <c r="U691" s="221"/>
      <c r="V691" s="221"/>
      <c r="W691" s="221"/>
      <c r="X691" s="248"/>
      <c r="Y691" s="111"/>
      <c r="Z691" s="112"/>
      <c r="AA691" s="194"/>
      <c r="AB691" s="194"/>
      <c r="AC691" s="194"/>
      <c r="AD691" s="113"/>
      <c r="AE691" s="113"/>
      <c r="AF691" s="113"/>
      <c r="AG691" s="194"/>
      <c r="AH691" s="194"/>
      <c r="AI691" s="194"/>
      <c r="AJ691" s="194"/>
      <c r="AK691" s="194"/>
      <c r="AL691" s="194"/>
      <c r="AM691" s="194"/>
      <c r="AN691" s="194"/>
      <c r="AO691" s="194"/>
      <c r="AP691" s="194"/>
      <c r="AQ691" s="194"/>
    </row>
    <row r="692" spans="1:43" ht="12.75" customHeight="1" x14ac:dyDescent="0.25">
      <c r="A692" s="229"/>
      <c r="B692" s="277">
        <v>60000</v>
      </c>
      <c r="C692" s="278"/>
      <c r="D692" s="278" t="s">
        <v>41</v>
      </c>
      <c r="E692" s="278"/>
      <c r="F692" s="279"/>
      <c r="G692" s="258"/>
      <c r="H692" s="258"/>
      <c r="I692" s="258"/>
      <c r="J692" s="258"/>
      <c r="K692" s="258"/>
      <c r="L692" s="259"/>
      <c r="M692" s="258">
        <f t="shared" si="106"/>
        <v>0</v>
      </c>
      <c r="N692" s="260"/>
      <c r="O692" s="227">
        <f t="shared" ref="O692:P692" si="137">+O693+O699+O713+O727+O748+O758+O775+O780+O794+O803+O812+O827+O833+O846</f>
        <v>0</v>
      </c>
      <c r="P692" s="227">
        <f t="shared" si="137"/>
        <v>0</v>
      </c>
      <c r="Q692" s="261">
        <f t="shared" si="107"/>
        <v>0</v>
      </c>
      <c r="R692" s="228" t="e">
        <f t="shared" si="120"/>
        <v>#DIV/0!</v>
      </c>
      <c r="S692" s="268"/>
      <c r="T692" s="268"/>
      <c r="U692" s="268"/>
      <c r="V692" s="268"/>
      <c r="W692" s="268"/>
      <c r="X692" s="247"/>
      <c r="Y692" s="111"/>
      <c r="Z692" s="112"/>
      <c r="AA692" s="113"/>
      <c r="AB692" s="113"/>
      <c r="AC692" s="113"/>
      <c r="AD692" s="113"/>
      <c r="AE692" s="113"/>
      <c r="AF692" s="113"/>
      <c r="AG692" s="113"/>
      <c r="AH692" s="113"/>
      <c r="AI692" s="113"/>
      <c r="AJ692" s="113"/>
      <c r="AK692" s="113"/>
      <c r="AL692" s="113"/>
      <c r="AM692" s="113"/>
      <c r="AN692" s="113"/>
      <c r="AO692" s="113"/>
      <c r="AP692" s="113"/>
      <c r="AQ692" s="113"/>
    </row>
    <row r="693" spans="1:43" ht="12.75" customHeight="1" outlineLevel="1" x14ac:dyDescent="0.25">
      <c r="A693" s="229"/>
      <c r="B693" s="280">
        <v>60200</v>
      </c>
      <c r="C693" s="281"/>
      <c r="D693" s="281" t="s">
        <v>41</v>
      </c>
      <c r="E693" s="281" t="s">
        <v>639</v>
      </c>
      <c r="F693" s="282"/>
      <c r="G693" s="234"/>
      <c r="H693" s="234"/>
      <c r="I693" s="234"/>
      <c r="J693" s="234"/>
      <c r="K693" s="234"/>
      <c r="L693" s="262"/>
      <c r="M693" s="234">
        <f t="shared" si="106"/>
        <v>0</v>
      </c>
      <c r="N693" s="263"/>
      <c r="O693" s="110">
        <f t="shared" ref="O693:P693" si="138">SUM(O694:O698)</f>
        <v>0</v>
      </c>
      <c r="P693" s="110">
        <f t="shared" si="138"/>
        <v>0</v>
      </c>
      <c r="Q693" s="264">
        <f t="shared" si="107"/>
        <v>0</v>
      </c>
      <c r="R693" s="238" t="e">
        <f t="shared" si="120"/>
        <v>#DIV/0!</v>
      </c>
      <c r="S693" s="265"/>
      <c r="T693" s="265"/>
      <c r="U693" s="265"/>
      <c r="V693" s="265"/>
      <c r="W693" s="265"/>
      <c r="X693" s="247"/>
      <c r="Y693" s="111"/>
      <c r="Z693" s="112"/>
      <c r="AA693" s="113"/>
      <c r="AB693" s="113"/>
      <c r="AC693" s="113"/>
      <c r="AD693" s="113"/>
      <c r="AE693" s="113"/>
      <c r="AF693" s="113"/>
      <c r="AG693" s="113"/>
      <c r="AH693" s="113"/>
      <c r="AI693" s="113"/>
      <c r="AJ693" s="113"/>
      <c r="AK693" s="113"/>
      <c r="AL693" s="113"/>
      <c r="AM693" s="113"/>
      <c r="AN693" s="113"/>
      <c r="AO693" s="113"/>
      <c r="AP693" s="113"/>
      <c r="AQ693" s="113"/>
    </row>
    <row r="694" spans="1:43" ht="12.75" customHeight="1" outlineLevel="2" x14ac:dyDescent="0.25">
      <c r="A694" s="2"/>
      <c r="B694" s="29">
        <v>60204</v>
      </c>
      <c r="C694" s="272"/>
      <c r="D694" s="272" t="s">
        <v>41</v>
      </c>
      <c r="E694" s="272" t="s">
        <v>639</v>
      </c>
      <c r="F694" s="273" t="s">
        <v>642</v>
      </c>
      <c r="G694" s="114">
        <v>5026</v>
      </c>
      <c r="H694" s="114">
        <v>0</v>
      </c>
      <c r="I694" s="114">
        <v>2483</v>
      </c>
      <c r="J694" s="114">
        <v>7509</v>
      </c>
      <c r="K694" s="114">
        <v>7389</v>
      </c>
      <c r="L694" s="241">
        <f t="shared" ref="L694:L697" si="139">((K694/J694)^(1/($K$12-$J$12))-1)</f>
        <v>-1.5980823012385126E-2</v>
      </c>
      <c r="M694" s="114">
        <f t="shared" si="106"/>
        <v>2522.6803835397527</v>
      </c>
      <c r="N694" s="242">
        <v>0</v>
      </c>
      <c r="O694" s="100"/>
      <c r="P694" s="100"/>
      <c r="Q694" s="100">
        <f t="shared" si="107"/>
        <v>0</v>
      </c>
      <c r="R694" s="243" t="e">
        <f t="shared" si="120"/>
        <v>#DIV/0!</v>
      </c>
      <c r="S694" s="243"/>
      <c r="T694" s="243"/>
      <c r="U694" s="243"/>
      <c r="V694" s="243"/>
      <c r="W694" s="243"/>
      <c r="X694" s="248"/>
      <c r="Y694" s="111"/>
      <c r="Z694" s="112"/>
      <c r="AA694" s="194"/>
      <c r="AB694" s="194"/>
      <c r="AC694" s="194"/>
      <c r="AD694" s="113"/>
      <c r="AE694" s="113"/>
      <c r="AF694" s="113"/>
      <c r="AG694" s="194"/>
      <c r="AH694" s="194"/>
      <c r="AI694" s="194"/>
      <c r="AJ694" s="194"/>
      <c r="AK694" s="194"/>
      <c r="AL694" s="194"/>
      <c r="AM694" s="194"/>
      <c r="AN694" s="194"/>
      <c r="AO694" s="194"/>
      <c r="AP694" s="194"/>
      <c r="AQ694" s="194"/>
    </row>
    <row r="695" spans="1:43" ht="12.75" customHeight="1" outlineLevel="2" x14ac:dyDescent="0.25">
      <c r="A695" s="2"/>
      <c r="B695" s="29">
        <v>60203</v>
      </c>
      <c r="C695" s="272"/>
      <c r="D695" s="272" t="s">
        <v>41</v>
      </c>
      <c r="E695" s="272" t="s">
        <v>639</v>
      </c>
      <c r="F695" s="273" t="s">
        <v>641</v>
      </c>
      <c r="G695" s="114">
        <v>13379</v>
      </c>
      <c r="H695" s="114">
        <v>677</v>
      </c>
      <c r="I695" s="114">
        <v>0</v>
      </c>
      <c r="J695" s="114">
        <v>13379</v>
      </c>
      <c r="K695" s="114">
        <v>13401</v>
      </c>
      <c r="L695" s="241">
        <f t="shared" si="139"/>
        <v>1.644368039464883E-3</v>
      </c>
      <c r="M695" s="114">
        <f t="shared" si="106"/>
        <v>678.11323716271772</v>
      </c>
      <c r="N695" s="242">
        <v>0</v>
      </c>
      <c r="O695" s="100"/>
      <c r="P695" s="100"/>
      <c r="Q695" s="100">
        <f t="shared" si="107"/>
        <v>0</v>
      </c>
      <c r="R695" s="243" t="e">
        <f t="shared" si="120"/>
        <v>#DIV/0!</v>
      </c>
      <c r="S695" s="243"/>
      <c r="T695" s="243"/>
      <c r="U695" s="243"/>
      <c r="V695" s="243"/>
      <c r="W695" s="243"/>
      <c r="X695" s="248"/>
      <c r="Y695" s="111"/>
      <c r="Z695" s="112"/>
      <c r="AA695" s="194"/>
      <c r="AB695" s="194"/>
      <c r="AC695" s="194"/>
      <c r="AD695" s="113"/>
      <c r="AE695" s="113"/>
      <c r="AF695" s="113"/>
      <c r="AG695" s="194"/>
      <c r="AH695" s="194"/>
      <c r="AI695" s="194"/>
      <c r="AJ695" s="194"/>
      <c r="AK695" s="194"/>
      <c r="AL695" s="194"/>
      <c r="AM695" s="194"/>
      <c r="AN695" s="194"/>
      <c r="AO695" s="194"/>
      <c r="AP695" s="194"/>
      <c r="AQ695" s="194"/>
    </row>
    <row r="696" spans="1:43" ht="12.75" customHeight="1" outlineLevel="2" x14ac:dyDescent="0.25">
      <c r="A696" s="2"/>
      <c r="B696" s="29">
        <v>60202</v>
      </c>
      <c r="C696" s="272"/>
      <c r="D696" s="272" t="s">
        <v>41</v>
      </c>
      <c r="E696" s="272" t="s">
        <v>639</v>
      </c>
      <c r="F696" s="273" t="s">
        <v>640</v>
      </c>
      <c r="G696" s="114">
        <v>22262</v>
      </c>
      <c r="H696" s="114">
        <v>379</v>
      </c>
      <c r="I696" s="114">
        <v>0</v>
      </c>
      <c r="J696" s="114">
        <v>22262</v>
      </c>
      <c r="K696" s="114">
        <v>22065</v>
      </c>
      <c r="L696" s="241">
        <f t="shared" si="139"/>
        <v>-8.8491600035935924E-3</v>
      </c>
      <c r="M696" s="114">
        <f t="shared" si="106"/>
        <v>375.64616835863802</v>
      </c>
      <c r="N696" s="242">
        <v>0</v>
      </c>
      <c r="O696" s="100"/>
      <c r="P696" s="100"/>
      <c r="Q696" s="100">
        <f t="shared" si="107"/>
        <v>0</v>
      </c>
      <c r="R696" s="243" t="e">
        <f t="shared" si="120"/>
        <v>#DIV/0!</v>
      </c>
      <c r="S696" s="243"/>
      <c r="T696" s="243"/>
      <c r="U696" s="243"/>
      <c r="V696" s="243"/>
      <c r="W696" s="243"/>
      <c r="X696" s="248"/>
      <c r="Y696" s="111"/>
      <c r="Z696" s="112"/>
      <c r="AA696" s="194"/>
      <c r="AB696" s="194"/>
      <c r="AC696" s="194"/>
      <c r="AD696" s="113"/>
      <c r="AE696" s="113"/>
      <c r="AF696" s="113"/>
      <c r="AG696" s="194"/>
      <c r="AH696" s="194"/>
      <c r="AI696" s="194"/>
      <c r="AJ696" s="194"/>
      <c r="AK696" s="194"/>
      <c r="AL696" s="194"/>
      <c r="AM696" s="194"/>
      <c r="AN696" s="194"/>
      <c r="AO696" s="194"/>
      <c r="AP696" s="194"/>
      <c r="AQ696" s="194"/>
    </row>
    <row r="697" spans="1:43" ht="12.75" customHeight="1" outlineLevel="2" x14ac:dyDescent="0.25">
      <c r="A697" s="2"/>
      <c r="B697" s="29">
        <v>60201</v>
      </c>
      <c r="C697" s="272"/>
      <c r="D697" s="272" t="s">
        <v>41</v>
      </c>
      <c r="E697" s="272" t="s">
        <v>639</v>
      </c>
      <c r="F697" s="273" t="s">
        <v>639</v>
      </c>
      <c r="G697" s="114">
        <v>12619</v>
      </c>
      <c r="H697" s="114">
        <v>0</v>
      </c>
      <c r="I697" s="114">
        <v>18151</v>
      </c>
      <c r="J697" s="114">
        <v>12619</v>
      </c>
      <c r="K697" s="114">
        <v>12526</v>
      </c>
      <c r="L697" s="241">
        <f t="shared" si="139"/>
        <v>-7.3698391314683809E-3</v>
      </c>
      <c r="M697" s="114">
        <f t="shared" si="106"/>
        <v>0</v>
      </c>
      <c r="N697" s="242">
        <v>18527</v>
      </c>
      <c r="O697" s="100"/>
      <c r="P697" s="100"/>
      <c r="Q697" s="100">
        <f t="shared" si="107"/>
        <v>0</v>
      </c>
      <c r="R697" s="243" t="e">
        <f t="shared" si="120"/>
        <v>#DIV/0!</v>
      </c>
      <c r="S697" s="243"/>
      <c r="T697" s="243"/>
      <c r="U697" s="243"/>
      <c r="V697" s="243"/>
      <c r="W697" s="243"/>
      <c r="X697" s="248"/>
      <c r="Y697" s="111"/>
      <c r="Z697" s="112"/>
      <c r="AA697" s="194"/>
      <c r="AB697" s="194"/>
      <c r="AC697" s="194"/>
      <c r="AD697" s="113"/>
      <c r="AE697" s="113"/>
      <c r="AF697" s="113"/>
      <c r="AG697" s="194"/>
      <c r="AH697" s="194"/>
      <c r="AI697" s="194"/>
      <c r="AJ697" s="194"/>
      <c r="AK697" s="194"/>
      <c r="AL697" s="194"/>
      <c r="AM697" s="194"/>
      <c r="AN697" s="194"/>
      <c r="AO697" s="194"/>
      <c r="AP697" s="194"/>
      <c r="AQ697" s="194"/>
    </row>
    <row r="698" spans="1:43" ht="12.75" customHeight="1" outlineLevel="2" x14ac:dyDescent="0.25">
      <c r="A698" s="2"/>
      <c r="B698" s="29" t="s">
        <v>2109</v>
      </c>
      <c r="C698" s="272"/>
      <c r="D698" s="272" t="s">
        <v>41</v>
      </c>
      <c r="E698" s="272" t="s">
        <v>639</v>
      </c>
      <c r="F698" s="273" t="s">
        <v>2110</v>
      </c>
      <c r="G698" s="114"/>
      <c r="H698" s="114"/>
      <c r="I698" s="114"/>
      <c r="J698" s="114"/>
      <c r="K698" s="114"/>
      <c r="L698" s="241"/>
      <c r="M698" s="114">
        <f t="shared" si="106"/>
        <v>0</v>
      </c>
      <c r="N698" s="242"/>
      <c r="O698" s="100"/>
      <c r="P698" s="100"/>
      <c r="Q698" s="100">
        <f t="shared" si="107"/>
        <v>0</v>
      </c>
      <c r="R698" s="243" t="e">
        <f t="shared" si="120"/>
        <v>#DIV/0!</v>
      </c>
      <c r="S698" s="243"/>
      <c r="T698" s="243"/>
      <c r="U698" s="243"/>
      <c r="V698" s="243"/>
      <c r="W698" s="243"/>
      <c r="X698" s="248"/>
      <c r="Y698" s="111"/>
      <c r="Z698" s="112"/>
      <c r="AA698" s="194"/>
      <c r="AB698" s="194"/>
      <c r="AC698" s="194"/>
      <c r="AD698" s="113"/>
      <c r="AE698" s="113"/>
      <c r="AF698" s="113"/>
      <c r="AG698" s="194"/>
      <c r="AH698" s="194"/>
      <c r="AI698" s="194"/>
      <c r="AJ698" s="194"/>
      <c r="AK698" s="194"/>
      <c r="AL698" s="194"/>
      <c r="AM698" s="194"/>
      <c r="AN698" s="194"/>
      <c r="AO698" s="194"/>
      <c r="AP698" s="194"/>
      <c r="AQ698" s="194"/>
    </row>
    <row r="699" spans="1:43" ht="12.75" customHeight="1" outlineLevel="1" x14ac:dyDescent="0.25">
      <c r="A699" s="229"/>
      <c r="B699" s="269">
        <v>60100</v>
      </c>
      <c r="C699" s="270"/>
      <c r="D699" s="270" t="s">
        <v>41</v>
      </c>
      <c r="E699" s="270" t="s">
        <v>41</v>
      </c>
      <c r="F699" s="271"/>
      <c r="G699" s="114"/>
      <c r="H699" s="114"/>
      <c r="I699" s="114"/>
      <c r="J699" s="114"/>
      <c r="K699" s="114"/>
      <c r="L699" s="241"/>
      <c r="M699" s="114">
        <f t="shared" si="106"/>
        <v>0</v>
      </c>
      <c r="N699" s="242"/>
      <c r="O699" s="110">
        <f t="shared" ref="O699:P699" si="140">SUM(O700:O712)</f>
        <v>0</v>
      </c>
      <c r="P699" s="110">
        <f t="shared" si="140"/>
        <v>0</v>
      </c>
      <c r="Q699" s="100">
        <f t="shared" si="107"/>
        <v>0</v>
      </c>
      <c r="R699" s="243" t="e">
        <f t="shared" si="120"/>
        <v>#DIV/0!</v>
      </c>
      <c r="S699" s="250"/>
      <c r="T699" s="250"/>
      <c r="U699" s="250"/>
      <c r="V699" s="250"/>
      <c r="W699" s="250"/>
      <c r="X699" s="247"/>
      <c r="Y699" s="111"/>
      <c r="Z699" s="112"/>
      <c r="AA699" s="113"/>
      <c r="AB699" s="113"/>
      <c r="AC699" s="113"/>
      <c r="AD699" s="113"/>
      <c r="AE699" s="113"/>
      <c r="AF699" s="113"/>
      <c r="AG699" s="113"/>
      <c r="AH699" s="113"/>
      <c r="AI699" s="113"/>
      <c r="AJ699" s="113"/>
      <c r="AK699" s="113"/>
      <c r="AL699" s="113"/>
      <c r="AM699" s="113"/>
      <c r="AN699" s="113"/>
      <c r="AO699" s="113"/>
      <c r="AP699" s="113"/>
      <c r="AQ699" s="113"/>
    </row>
    <row r="700" spans="1:43" ht="12.75" customHeight="1" outlineLevel="2" x14ac:dyDescent="0.25">
      <c r="A700" s="2"/>
      <c r="B700" s="107">
        <v>60112</v>
      </c>
      <c r="C700" s="239"/>
      <c r="D700" s="239" t="s">
        <v>41</v>
      </c>
      <c r="E700" s="239" t="s">
        <v>41</v>
      </c>
      <c r="F700" s="273" t="s">
        <v>313</v>
      </c>
      <c r="G700" s="114">
        <v>4323</v>
      </c>
      <c r="H700" s="114">
        <v>979</v>
      </c>
      <c r="I700" s="114">
        <v>0</v>
      </c>
      <c r="J700" s="114">
        <v>4323</v>
      </c>
      <c r="K700" s="114">
        <v>4279</v>
      </c>
      <c r="L700" s="241">
        <f t="shared" ref="L700:L711" si="141">((K700/J700)^(1/($K$12-$J$12))-1)</f>
        <v>-1.0178117048346036E-2</v>
      </c>
      <c r="M700" s="114">
        <f t="shared" si="106"/>
        <v>969.03562340966926</v>
      </c>
      <c r="N700" s="242">
        <v>0</v>
      </c>
      <c r="O700" s="100"/>
      <c r="P700" s="100"/>
      <c r="Q700" s="100">
        <f t="shared" si="107"/>
        <v>0</v>
      </c>
      <c r="R700" s="243" t="e">
        <f t="shared" si="120"/>
        <v>#DIV/0!</v>
      </c>
      <c r="S700" s="243"/>
      <c r="T700" s="243"/>
      <c r="U700" s="243"/>
      <c r="V700" s="243"/>
      <c r="W700" s="243"/>
      <c r="X700" s="248"/>
      <c r="Y700" s="266"/>
      <c r="Z700" s="267"/>
      <c r="AA700" s="194"/>
      <c r="AB700" s="194"/>
      <c r="AC700" s="194"/>
      <c r="AD700" s="194"/>
      <c r="AE700" s="194"/>
      <c r="AF700" s="194"/>
      <c r="AG700" s="194"/>
      <c r="AH700" s="194"/>
      <c r="AI700" s="194"/>
      <c r="AJ700" s="194"/>
      <c r="AK700" s="194"/>
      <c r="AL700" s="194"/>
      <c r="AM700" s="194"/>
      <c r="AN700" s="194"/>
      <c r="AO700" s="194"/>
      <c r="AP700" s="194"/>
      <c r="AQ700" s="194"/>
    </row>
    <row r="701" spans="1:43" ht="12.75" customHeight="1" outlineLevel="2" x14ac:dyDescent="0.25">
      <c r="A701" s="2"/>
      <c r="B701" s="29">
        <v>60111</v>
      </c>
      <c r="C701" s="272"/>
      <c r="D701" s="272" t="s">
        <v>41</v>
      </c>
      <c r="E701" s="272" t="s">
        <v>41</v>
      </c>
      <c r="F701" s="273" t="s">
        <v>638</v>
      </c>
      <c r="G701" s="114">
        <v>9258</v>
      </c>
      <c r="H701" s="114">
        <v>1711</v>
      </c>
      <c r="I701" s="114">
        <v>0</v>
      </c>
      <c r="J701" s="114">
        <v>9258</v>
      </c>
      <c r="K701" s="114">
        <v>9238</v>
      </c>
      <c r="L701" s="241">
        <f t="shared" si="141"/>
        <v>-2.1602937999567473E-3</v>
      </c>
      <c r="M701" s="114">
        <f t="shared" si="106"/>
        <v>1707.3037373082741</v>
      </c>
      <c r="N701" s="242">
        <v>0</v>
      </c>
      <c r="O701" s="100"/>
      <c r="P701" s="100"/>
      <c r="Q701" s="100">
        <f t="shared" si="107"/>
        <v>0</v>
      </c>
      <c r="R701" s="243" t="e">
        <f t="shared" si="120"/>
        <v>#DIV/0!</v>
      </c>
      <c r="S701" s="243"/>
      <c r="T701" s="243"/>
      <c r="U701" s="243"/>
      <c r="V701" s="243"/>
      <c r="W701" s="243"/>
      <c r="X701" s="248"/>
      <c r="Y701" s="111"/>
      <c r="Z701" s="112"/>
      <c r="AA701" s="194"/>
      <c r="AB701" s="194"/>
      <c r="AC701" s="194"/>
      <c r="AD701" s="194"/>
      <c r="AE701" s="194"/>
      <c r="AF701" s="194"/>
      <c r="AG701" s="194"/>
      <c r="AH701" s="194"/>
      <c r="AI701" s="194"/>
      <c r="AJ701" s="194"/>
      <c r="AK701" s="194"/>
      <c r="AL701" s="194"/>
      <c r="AM701" s="194"/>
      <c r="AN701" s="194"/>
      <c r="AO701" s="194"/>
      <c r="AP701" s="194"/>
      <c r="AQ701" s="194"/>
    </row>
    <row r="702" spans="1:43" ht="12.75" customHeight="1" outlineLevel="2" x14ac:dyDescent="0.25">
      <c r="A702" s="2"/>
      <c r="B702" s="29">
        <v>60110</v>
      </c>
      <c r="C702" s="272"/>
      <c r="D702" s="272" t="s">
        <v>41</v>
      </c>
      <c r="E702" s="272" t="s">
        <v>41</v>
      </c>
      <c r="F702" s="273" t="s">
        <v>637</v>
      </c>
      <c r="G702" s="114">
        <v>3469</v>
      </c>
      <c r="H702" s="114">
        <v>765</v>
      </c>
      <c r="I702" s="114">
        <v>0</v>
      </c>
      <c r="J702" s="114">
        <v>3469</v>
      </c>
      <c r="K702" s="114">
        <v>3441</v>
      </c>
      <c r="L702" s="241">
        <f t="shared" si="141"/>
        <v>-8.0714903430383345E-3</v>
      </c>
      <c r="M702" s="114">
        <f t="shared" si="106"/>
        <v>758.82530988757571</v>
      </c>
      <c r="N702" s="242">
        <v>0</v>
      </c>
      <c r="O702" s="100"/>
      <c r="P702" s="100"/>
      <c r="Q702" s="100">
        <f t="shared" si="107"/>
        <v>0</v>
      </c>
      <c r="R702" s="243" t="e">
        <f t="shared" si="120"/>
        <v>#DIV/0!</v>
      </c>
      <c r="S702" s="243"/>
      <c r="T702" s="243"/>
      <c r="U702" s="243"/>
      <c r="V702" s="243"/>
      <c r="W702" s="243"/>
      <c r="X702" s="248"/>
      <c r="Y702" s="111"/>
      <c r="Z702" s="112"/>
      <c r="AA702" s="194"/>
      <c r="AB702" s="194"/>
      <c r="AC702" s="194"/>
      <c r="AD702" s="194"/>
      <c r="AE702" s="194"/>
      <c r="AF702" s="194"/>
      <c r="AG702" s="194"/>
      <c r="AH702" s="194"/>
      <c r="AI702" s="194"/>
      <c r="AJ702" s="194"/>
      <c r="AK702" s="194"/>
      <c r="AL702" s="194"/>
      <c r="AM702" s="194"/>
      <c r="AN702" s="194"/>
      <c r="AO702" s="194"/>
      <c r="AP702" s="194"/>
      <c r="AQ702" s="194"/>
    </row>
    <row r="703" spans="1:43" ht="12.75" customHeight="1" outlineLevel="2" x14ac:dyDescent="0.25">
      <c r="A703" s="2"/>
      <c r="B703" s="29">
        <v>60109</v>
      </c>
      <c r="C703" s="272"/>
      <c r="D703" s="272" t="s">
        <v>41</v>
      </c>
      <c r="E703" s="272" t="s">
        <v>41</v>
      </c>
      <c r="F703" s="273" t="s">
        <v>84</v>
      </c>
      <c r="G703" s="114">
        <v>5341</v>
      </c>
      <c r="H703" s="114">
        <v>0</v>
      </c>
      <c r="I703" s="114">
        <v>2879</v>
      </c>
      <c r="J703" s="114">
        <v>8220</v>
      </c>
      <c r="K703" s="114">
        <v>8125</v>
      </c>
      <c r="L703" s="241">
        <f t="shared" si="141"/>
        <v>-1.1557177615571734E-2</v>
      </c>
      <c r="M703" s="114">
        <f t="shared" si="106"/>
        <v>2912.2731143552314</v>
      </c>
      <c r="N703" s="242">
        <v>0</v>
      </c>
      <c r="O703" s="100"/>
      <c r="P703" s="100"/>
      <c r="Q703" s="100">
        <f t="shared" si="107"/>
        <v>0</v>
      </c>
      <c r="R703" s="243" t="e">
        <f t="shared" si="120"/>
        <v>#DIV/0!</v>
      </c>
      <c r="S703" s="243"/>
      <c r="T703" s="243"/>
      <c r="U703" s="243"/>
      <c r="V703" s="243"/>
      <c r="W703" s="243"/>
      <c r="X703" s="248"/>
      <c r="Y703" s="111"/>
      <c r="Z703" s="112"/>
      <c r="AA703" s="194"/>
      <c r="AB703" s="194"/>
      <c r="AC703" s="194"/>
      <c r="AD703" s="194"/>
      <c r="AE703" s="194"/>
      <c r="AF703" s="194"/>
      <c r="AG703" s="194"/>
      <c r="AH703" s="194"/>
      <c r="AI703" s="194"/>
      <c r="AJ703" s="194"/>
      <c r="AK703" s="194"/>
      <c r="AL703" s="194"/>
      <c r="AM703" s="194"/>
      <c r="AN703" s="194"/>
      <c r="AO703" s="194"/>
      <c r="AP703" s="194"/>
      <c r="AQ703" s="194"/>
    </row>
    <row r="704" spans="1:43" ht="12.75" customHeight="1" outlineLevel="2" x14ac:dyDescent="0.25">
      <c r="A704" s="2"/>
      <c r="B704" s="29">
        <v>60108</v>
      </c>
      <c r="C704" s="272"/>
      <c r="D704" s="272" t="s">
        <v>41</v>
      </c>
      <c r="E704" s="272" t="s">
        <v>41</v>
      </c>
      <c r="F704" s="273" t="s">
        <v>636</v>
      </c>
      <c r="G704" s="114">
        <v>25698</v>
      </c>
      <c r="H704" s="114">
        <v>0</v>
      </c>
      <c r="I704" s="114">
        <v>19540</v>
      </c>
      <c r="J704" s="114">
        <v>25252</v>
      </c>
      <c r="K704" s="114">
        <v>25249</v>
      </c>
      <c r="L704" s="241">
        <f t="shared" si="141"/>
        <v>-1.1880247109141706E-4</v>
      </c>
      <c r="M704" s="114">
        <f t="shared" si="106"/>
        <v>0</v>
      </c>
      <c r="N704" s="242">
        <v>21081</v>
      </c>
      <c r="O704" s="100"/>
      <c r="P704" s="100"/>
      <c r="Q704" s="100">
        <f t="shared" si="107"/>
        <v>0</v>
      </c>
      <c r="R704" s="243" t="e">
        <f t="shared" si="120"/>
        <v>#DIV/0!</v>
      </c>
      <c r="S704" s="243"/>
      <c r="T704" s="243"/>
      <c r="U704" s="243"/>
      <c r="V704" s="243"/>
      <c r="W704" s="243"/>
      <c r="X704" s="248"/>
      <c r="Y704" s="111"/>
      <c r="Z704" s="112"/>
      <c r="AA704" s="194"/>
      <c r="AB704" s="194"/>
      <c r="AC704" s="194"/>
      <c r="AD704" s="194"/>
      <c r="AE704" s="194"/>
      <c r="AF704" s="194"/>
      <c r="AG704" s="194"/>
      <c r="AH704" s="194"/>
      <c r="AI704" s="194"/>
      <c r="AJ704" s="194"/>
      <c r="AK704" s="194"/>
      <c r="AL704" s="194"/>
      <c r="AM704" s="194"/>
      <c r="AN704" s="194"/>
      <c r="AO704" s="194"/>
      <c r="AP704" s="194"/>
      <c r="AQ704" s="194"/>
    </row>
    <row r="705" spans="1:43" ht="12.75" customHeight="1" outlineLevel="2" x14ac:dyDescent="0.25">
      <c r="A705" s="2"/>
      <c r="B705" s="29">
        <v>60107</v>
      </c>
      <c r="C705" s="272"/>
      <c r="D705" s="272" t="s">
        <v>41</v>
      </c>
      <c r="E705" s="272" t="s">
        <v>41</v>
      </c>
      <c r="F705" s="273" t="s">
        <v>635</v>
      </c>
      <c r="G705" s="114">
        <v>5639</v>
      </c>
      <c r="H705" s="114">
        <v>717</v>
      </c>
      <c r="I705" s="114">
        <v>0</v>
      </c>
      <c r="J705" s="114">
        <v>5639</v>
      </c>
      <c r="K705" s="114">
        <v>5712</v>
      </c>
      <c r="L705" s="241">
        <f t="shared" si="141"/>
        <v>1.2945557723000434E-2</v>
      </c>
      <c r="M705" s="114">
        <f t="shared" si="106"/>
        <v>726.28196488739127</v>
      </c>
      <c r="N705" s="242">
        <v>0</v>
      </c>
      <c r="O705" s="100"/>
      <c r="P705" s="100"/>
      <c r="Q705" s="100">
        <f t="shared" si="107"/>
        <v>0</v>
      </c>
      <c r="R705" s="243" t="e">
        <f t="shared" si="120"/>
        <v>#DIV/0!</v>
      </c>
      <c r="S705" s="243"/>
      <c r="T705" s="243"/>
      <c r="U705" s="243"/>
      <c r="V705" s="243"/>
      <c r="W705" s="243"/>
      <c r="X705" s="248"/>
      <c r="Y705" s="111"/>
      <c r="Z705" s="112"/>
      <c r="AA705" s="194"/>
      <c r="AB705" s="194"/>
      <c r="AC705" s="194"/>
      <c r="AD705" s="194"/>
      <c r="AE705" s="194"/>
      <c r="AF705" s="194"/>
      <c r="AG705" s="194"/>
      <c r="AH705" s="194"/>
      <c r="AI705" s="194"/>
      <c r="AJ705" s="194"/>
      <c r="AK705" s="194"/>
      <c r="AL705" s="194"/>
      <c r="AM705" s="194"/>
      <c r="AN705" s="194"/>
      <c r="AO705" s="194"/>
      <c r="AP705" s="194"/>
      <c r="AQ705" s="194"/>
    </row>
    <row r="706" spans="1:43" ht="12.75" customHeight="1" outlineLevel="2" x14ac:dyDescent="0.25">
      <c r="A706" s="2"/>
      <c r="B706" s="29">
        <v>60106</v>
      </c>
      <c r="C706" s="272"/>
      <c r="D706" s="272" t="s">
        <v>41</v>
      </c>
      <c r="E706" s="272" t="s">
        <v>41</v>
      </c>
      <c r="F706" s="273" t="s">
        <v>634</v>
      </c>
      <c r="G706" s="114">
        <v>11810</v>
      </c>
      <c r="H706" s="114">
        <v>0</v>
      </c>
      <c r="I706" s="114">
        <v>3171</v>
      </c>
      <c r="J706" s="114">
        <v>11810</v>
      </c>
      <c r="K706" s="114">
        <v>11802</v>
      </c>
      <c r="L706" s="241">
        <f t="shared" si="141"/>
        <v>-6.7739204064354297E-4</v>
      </c>
      <c r="M706" s="114">
        <f t="shared" si="106"/>
        <v>0</v>
      </c>
      <c r="N706" s="242">
        <v>3254</v>
      </c>
      <c r="O706" s="100"/>
      <c r="P706" s="100"/>
      <c r="Q706" s="100">
        <f t="shared" si="107"/>
        <v>0</v>
      </c>
      <c r="R706" s="243" t="e">
        <f t="shared" si="120"/>
        <v>#DIV/0!</v>
      </c>
      <c r="S706" s="243"/>
      <c r="T706" s="243"/>
      <c r="U706" s="243"/>
      <c r="V706" s="243"/>
      <c r="W706" s="243"/>
      <c r="X706" s="248"/>
      <c r="Y706" s="111"/>
      <c r="Z706" s="112"/>
      <c r="AA706" s="194"/>
      <c r="AB706" s="194"/>
      <c r="AC706" s="194"/>
      <c r="AD706" s="194"/>
      <c r="AE706" s="194"/>
      <c r="AF706" s="194"/>
      <c r="AG706" s="194"/>
      <c r="AH706" s="194"/>
      <c r="AI706" s="194"/>
      <c r="AJ706" s="194"/>
      <c r="AK706" s="194"/>
      <c r="AL706" s="194"/>
      <c r="AM706" s="194"/>
      <c r="AN706" s="194"/>
      <c r="AO706" s="194"/>
      <c r="AP706" s="194"/>
      <c r="AQ706" s="194"/>
    </row>
    <row r="707" spans="1:43" ht="12.75" customHeight="1" outlineLevel="2" x14ac:dyDescent="0.25">
      <c r="A707" s="2"/>
      <c r="B707" s="29">
        <v>60105</v>
      </c>
      <c r="C707" s="272"/>
      <c r="D707" s="272" t="s">
        <v>41</v>
      </c>
      <c r="E707" s="272" t="s">
        <v>41</v>
      </c>
      <c r="F707" s="273" t="s">
        <v>633</v>
      </c>
      <c r="G707" s="114">
        <v>18965</v>
      </c>
      <c r="H707" s="114">
        <v>1390</v>
      </c>
      <c r="I707" s="114">
        <v>0</v>
      </c>
      <c r="J707" s="114">
        <v>18965</v>
      </c>
      <c r="K707" s="114">
        <v>18592</v>
      </c>
      <c r="L707" s="241">
        <f t="shared" si="141"/>
        <v>-1.9667809122067004E-2</v>
      </c>
      <c r="M707" s="114">
        <f t="shared" si="106"/>
        <v>1362.6617453203269</v>
      </c>
      <c r="N707" s="242">
        <v>0</v>
      </c>
      <c r="O707" s="100"/>
      <c r="P707" s="100"/>
      <c r="Q707" s="100">
        <f t="shared" si="107"/>
        <v>0</v>
      </c>
      <c r="R707" s="243" t="e">
        <f t="shared" si="120"/>
        <v>#DIV/0!</v>
      </c>
      <c r="S707" s="243"/>
      <c r="T707" s="243"/>
      <c r="U707" s="243"/>
      <c r="V707" s="243"/>
      <c r="W707" s="243"/>
      <c r="X707" s="248"/>
      <c r="Y707" s="111"/>
      <c r="Z707" s="112"/>
      <c r="AA707" s="194"/>
      <c r="AB707" s="194"/>
      <c r="AC707" s="194"/>
      <c r="AD707" s="194"/>
      <c r="AE707" s="194"/>
      <c r="AF707" s="194"/>
      <c r="AG707" s="194"/>
      <c r="AH707" s="194"/>
      <c r="AI707" s="194"/>
      <c r="AJ707" s="194"/>
      <c r="AK707" s="194"/>
      <c r="AL707" s="194"/>
      <c r="AM707" s="194"/>
      <c r="AN707" s="194"/>
      <c r="AO707" s="194"/>
      <c r="AP707" s="194"/>
      <c r="AQ707" s="194"/>
    </row>
    <row r="708" spans="1:43" ht="12.75" customHeight="1" outlineLevel="2" x14ac:dyDescent="0.25">
      <c r="A708" s="2"/>
      <c r="B708" s="29">
        <v>60104</v>
      </c>
      <c r="C708" s="272"/>
      <c r="D708" s="272" t="s">
        <v>41</v>
      </c>
      <c r="E708" s="272" t="s">
        <v>41</v>
      </c>
      <c r="F708" s="273" t="s">
        <v>632</v>
      </c>
      <c r="G708" s="114">
        <v>6736</v>
      </c>
      <c r="H708" s="114">
        <v>712</v>
      </c>
      <c r="I708" s="114">
        <v>0</v>
      </c>
      <c r="J708" s="114">
        <v>6736</v>
      </c>
      <c r="K708" s="114">
        <v>6626</v>
      </c>
      <c r="L708" s="241">
        <f t="shared" si="141"/>
        <v>-1.6330166270783875E-2</v>
      </c>
      <c r="M708" s="114">
        <f t="shared" si="106"/>
        <v>700.3729216152019</v>
      </c>
      <c r="N708" s="242">
        <v>0</v>
      </c>
      <c r="O708" s="100"/>
      <c r="P708" s="100"/>
      <c r="Q708" s="100">
        <f t="shared" si="107"/>
        <v>0</v>
      </c>
      <c r="R708" s="243" t="e">
        <f t="shared" si="120"/>
        <v>#DIV/0!</v>
      </c>
      <c r="S708" s="243"/>
      <c r="T708" s="243"/>
      <c r="U708" s="243"/>
      <c r="V708" s="243"/>
      <c r="W708" s="243"/>
      <c r="X708" s="248"/>
      <c r="Y708" s="111"/>
      <c r="Z708" s="112"/>
      <c r="AA708" s="194"/>
      <c r="AB708" s="194"/>
      <c r="AC708" s="194"/>
      <c r="AD708" s="194"/>
      <c r="AE708" s="194"/>
      <c r="AF708" s="194"/>
      <c r="AG708" s="194"/>
      <c r="AH708" s="194"/>
      <c r="AI708" s="194"/>
      <c r="AJ708" s="194"/>
      <c r="AK708" s="194"/>
      <c r="AL708" s="194"/>
      <c r="AM708" s="194"/>
      <c r="AN708" s="194"/>
      <c r="AO708" s="194"/>
      <c r="AP708" s="194"/>
      <c r="AQ708" s="194"/>
    </row>
    <row r="709" spans="1:43" ht="12.75" customHeight="1" outlineLevel="2" x14ac:dyDescent="0.25">
      <c r="A709" s="2"/>
      <c r="B709" s="29">
        <v>60103</v>
      </c>
      <c r="C709" s="272"/>
      <c r="D709" s="272" t="s">
        <v>41</v>
      </c>
      <c r="E709" s="272" t="s">
        <v>41</v>
      </c>
      <c r="F709" s="273" t="s">
        <v>631</v>
      </c>
      <c r="G709" s="114">
        <v>3660</v>
      </c>
      <c r="H709" s="114">
        <v>320</v>
      </c>
      <c r="I709" s="114">
        <v>0</v>
      </c>
      <c r="J709" s="114">
        <v>3660</v>
      </c>
      <c r="K709" s="114">
        <v>3626</v>
      </c>
      <c r="L709" s="241">
        <f t="shared" si="141"/>
        <v>-9.2896174863388303E-3</v>
      </c>
      <c r="M709" s="114">
        <f t="shared" si="106"/>
        <v>317.0273224043716</v>
      </c>
      <c r="N709" s="242">
        <v>0</v>
      </c>
      <c r="O709" s="100"/>
      <c r="P709" s="100"/>
      <c r="Q709" s="100">
        <f t="shared" si="107"/>
        <v>0</v>
      </c>
      <c r="R709" s="243" t="e">
        <f t="shared" si="120"/>
        <v>#DIV/0!</v>
      </c>
      <c r="S709" s="243"/>
      <c r="T709" s="243"/>
      <c r="U709" s="243"/>
      <c r="V709" s="243"/>
      <c r="W709" s="243"/>
      <c r="X709" s="248"/>
      <c r="Y709" s="111"/>
      <c r="Z709" s="112"/>
      <c r="AA709" s="194"/>
      <c r="AB709" s="194"/>
      <c r="AC709" s="194"/>
      <c r="AD709" s="194"/>
      <c r="AE709" s="194"/>
      <c r="AF709" s="194"/>
      <c r="AG709" s="194"/>
      <c r="AH709" s="194"/>
      <c r="AI709" s="194"/>
      <c r="AJ709" s="194"/>
      <c r="AK709" s="194"/>
      <c r="AL709" s="194"/>
      <c r="AM709" s="194"/>
      <c r="AN709" s="194"/>
      <c r="AO709" s="194"/>
      <c r="AP709" s="194"/>
      <c r="AQ709" s="194"/>
    </row>
    <row r="710" spans="1:43" ht="12.75" customHeight="1" outlineLevel="2" x14ac:dyDescent="0.25">
      <c r="A710" s="2"/>
      <c r="B710" s="29">
        <v>60102</v>
      </c>
      <c r="C710" s="272"/>
      <c r="D710" s="272" t="s">
        <v>41</v>
      </c>
      <c r="E710" s="272" t="s">
        <v>41</v>
      </c>
      <c r="F710" s="273" t="s">
        <v>74</v>
      </c>
      <c r="G710" s="114">
        <v>7820</v>
      </c>
      <c r="H710" s="114">
        <v>1036</v>
      </c>
      <c r="I710" s="114">
        <v>0</v>
      </c>
      <c r="J710" s="114">
        <v>7820</v>
      </c>
      <c r="K710" s="114">
        <v>7426</v>
      </c>
      <c r="L710" s="241">
        <f t="shared" si="141"/>
        <v>-5.0383631713554977E-2</v>
      </c>
      <c r="M710" s="114">
        <f t="shared" si="106"/>
        <v>983.80255754475706</v>
      </c>
      <c r="N710" s="242">
        <v>0</v>
      </c>
      <c r="O710" s="100"/>
      <c r="P710" s="100"/>
      <c r="Q710" s="100">
        <f t="shared" si="107"/>
        <v>0</v>
      </c>
      <c r="R710" s="243" t="e">
        <f t="shared" si="120"/>
        <v>#DIV/0!</v>
      </c>
      <c r="S710" s="243"/>
      <c r="T710" s="243"/>
      <c r="U710" s="243"/>
      <c r="V710" s="243"/>
      <c r="W710" s="243"/>
      <c r="X710" s="248"/>
      <c r="Y710" s="111"/>
      <c r="Z710" s="112"/>
      <c r="AA710" s="194"/>
      <c r="AB710" s="194"/>
      <c r="AC710" s="194"/>
      <c r="AD710" s="194"/>
      <c r="AE710" s="194"/>
      <c r="AF710" s="194"/>
      <c r="AG710" s="194"/>
      <c r="AH710" s="194"/>
      <c r="AI710" s="194"/>
      <c r="AJ710" s="194"/>
      <c r="AK710" s="194"/>
      <c r="AL710" s="194"/>
      <c r="AM710" s="194"/>
      <c r="AN710" s="194"/>
      <c r="AO710" s="194"/>
      <c r="AP710" s="194"/>
      <c r="AQ710" s="194"/>
    </row>
    <row r="711" spans="1:43" ht="12.75" customHeight="1" outlineLevel="2" x14ac:dyDescent="0.25">
      <c r="A711" s="2"/>
      <c r="B711" s="29">
        <v>60101</v>
      </c>
      <c r="C711" s="272"/>
      <c r="D711" s="272" t="s">
        <v>41</v>
      </c>
      <c r="E711" s="272" t="s">
        <v>41</v>
      </c>
      <c r="F711" s="273" t="s">
        <v>41</v>
      </c>
      <c r="G711" s="114">
        <v>34474</v>
      </c>
      <c r="H711" s="114">
        <v>0</v>
      </c>
      <c r="I711" s="114">
        <v>176556</v>
      </c>
      <c r="J711" s="114">
        <v>34474</v>
      </c>
      <c r="K711" s="114">
        <v>34380</v>
      </c>
      <c r="L711" s="241">
        <f t="shared" si="141"/>
        <v>-2.726692579915313E-3</v>
      </c>
      <c r="M711" s="114">
        <f t="shared" si="106"/>
        <v>0</v>
      </c>
      <c r="N711" s="242">
        <v>179600</v>
      </c>
      <c r="O711" s="100"/>
      <c r="P711" s="100"/>
      <c r="Q711" s="100">
        <f t="shared" si="107"/>
        <v>0</v>
      </c>
      <c r="R711" s="243" t="e">
        <f t="shared" si="120"/>
        <v>#DIV/0!</v>
      </c>
      <c r="S711" s="243"/>
      <c r="T711" s="243"/>
      <c r="U711" s="243"/>
      <c r="V711" s="243"/>
      <c r="W711" s="243"/>
      <c r="X711" s="248"/>
      <c r="Y711" s="111"/>
      <c r="Z711" s="112"/>
      <c r="AA711" s="194"/>
      <c r="AB711" s="194"/>
      <c r="AC711" s="194"/>
      <c r="AD711" s="194"/>
      <c r="AE711" s="194"/>
      <c r="AF711" s="194"/>
      <c r="AG711" s="194"/>
      <c r="AH711" s="194"/>
      <c r="AI711" s="194"/>
      <c r="AJ711" s="194"/>
      <c r="AK711" s="194"/>
      <c r="AL711" s="194"/>
      <c r="AM711" s="194"/>
      <c r="AN711" s="194"/>
      <c r="AO711" s="194"/>
      <c r="AP711" s="194"/>
      <c r="AQ711" s="194"/>
    </row>
    <row r="712" spans="1:43" ht="12.75" customHeight="1" outlineLevel="2" x14ac:dyDescent="0.25">
      <c r="A712" s="2"/>
      <c r="B712" s="29" t="s">
        <v>2111</v>
      </c>
      <c r="C712" s="272"/>
      <c r="D712" s="272" t="s">
        <v>41</v>
      </c>
      <c r="E712" s="272" t="s">
        <v>41</v>
      </c>
      <c r="F712" s="273" t="s">
        <v>2112</v>
      </c>
      <c r="G712" s="114"/>
      <c r="H712" s="114"/>
      <c r="I712" s="114"/>
      <c r="J712" s="114"/>
      <c r="K712" s="114"/>
      <c r="L712" s="241"/>
      <c r="M712" s="114">
        <f t="shared" si="106"/>
        <v>0</v>
      </c>
      <c r="N712" s="242"/>
      <c r="O712" s="100"/>
      <c r="P712" s="100"/>
      <c r="Q712" s="100">
        <f t="shared" si="107"/>
        <v>0</v>
      </c>
      <c r="R712" s="243" t="e">
        <f t="shared" si="120"/>
        <v>#DIV/0!</v>
      </c>
      <c r="S712" s="243"/>
      <c r="T712" s="243"/>
      <c r="U712" s="243"/>
      <c r="V712" s="243"/>
      <c r="W712" s="243"/>
      <c r="X712" s="248"/>
      <c r="Y712" s="111"/>
      <c r="Z712" s="112"/>
      <c r="AA712" s="194"/>
      <c r="AB712" s="194"/>
      <c r="AC712" s="194"/>
      <c r="AD712" s="194"/>
      <c r="AE712" s="194"/>
      <c r="AF712" s="194"/>
      <c r="AG712" s="194"/>
      <c r="AH712" s="194"/>
      <c r="AI712" s="194"/>
      <c r="AJ712" s="194"/>
      <c r="AK712" s="194"/>
      <c r="AL712" s="194"/>
      <c r="AM712" s="194"/>
      <c r="AN712" s="194"/>
      <c r="AO712" s="194"/>
      <c r="AP712" s="194"/>
      <c r="AQ712" s="194"/>
    </row>
    <row r="713" spans="1:43" ht="12.75" customHeight="1" outlineLevel="1" x14ac:dyDescent="0.25">
      <c r="A713" s="229"/>
      <c r="B713" s="269">
        <v>60300</v>
      </c>
      <c r="C713" s="270"/>
      <c r="D713" s="270" t="s">
        <v>41</v>
      </c>
      <c r="E713" s="270" t="s">
        <v>643</v>
      </c>
      <c r="F713" s="271"/>
      <c r="G713" s="114"/>
      <c r="H713" s="114"/>
      <c r="I713" s="114"/>
      <c r="J713" s="114"/>
      <c r="K713" s="114"/>
      <c r="L713" s="241"/>
      <c r="M713" s="114">
        <f t="shared" si="106"/>
        <v>0</v>
      </c>
      <c r="N713" s="242"/>
      <c r="O713" s="110">
        <f t="shared" ref="O713:P713" si="142">SUM(O714:O726)</f>
        <v>0</v>
      </c>
      <c r="P713" s="110">
        <f t="shared" si="142"/>
        <v>0</v>
      </c>
      <c r="Q713" s="100">
        <f t="shared" si="107"/>
        <v>0</v>
      </c>
      <c r="R713" s="243" t="e">
        <f t="shared" si="120"/>
        <v>#DIV/0!</v>
      </c>
      <c r="S713" s="250"/>
      <c r="T713" s="250"/>
      <c r="U713" s="250"/>
      <c r="V713" s="250"/>
      <c r="W713" s="250"/>
      <c r="X713" s="247"/>
      <c r="Y713" s="111"/>
      <c r="Z713" s="112"/>
      <c r="AA713" s="113"/>
      <c r="AB713" s="113"/>
      <c r="AC713" s="113"/>
      <c r="AD713" s="113"/>
      <c r="AE713" s="113"/>
      <c r="AF713" s="113"/>
      <c r="AG713" s="113"/>
      <c r="AH713" s="113"/>
      <c r="AI713" s="113"/>
      <c r="AJ713" s="113"/>
      <c r="AK713" s="113"/>
      <c r="AL713" s="113"/>
      <c r="AM713" s="113"/>
      <c r="AN713" s="113"/>
      <c r="AO713" s="113"/>
      <c r="AP713" s="113"/>
      <c r="AQ713" s="113"/>
    </row>
    <row r="714" spans="1:43" ht="12.75" customHeight="1" outlineLevel="2" x14ac:dyDescent="0.25">
      <c r="A714" s="2"/>
      <c r="B714" s="29">
        <v>60312</v>
      </c>
      <c r="C714" s="272"/>
      <c r="D714" s="272" t="s">
        <v>41</v>
      </c>
      <c r="E714" s="272" t="s">
        <v>643</v>
      </c>
      <c r="F714" s="273" t="s">
        <v>653</v>
      </c>
      <c r="G714" s="114">
        <v>6428</v>
      </c>
      <c r="H714" s="114">
        <v>608</v>
      </c>
      <c r="I714" s="114">
        <v>0</v>
      </c>
      <c r="J714" s="114">
        <v>6428</v>
      </c>
      <c r="K714" s="114">
        <v>6309</v>
      </c>
      <c r="L714" s="241">
        <f t="shared" ref="L714:L725" si="143">((K714/J714)^(1/($K$12-$J$12))-1)</f>
        <v>-1.8512756689483489E-2</v>
      </c>
      <c r="M714" s="114">
        <f t="shared" si="106"/>
        <v>596.74424393279401</v>
      </c>
      <c r="N714" s="242">
        <v>0</v>
      </c>
      <c r="O714" s="100"/>
      <c r="P714" s="100"/>
      <c r="Q714" s="100">
        <f t="shared" si="107"/>
        <v>0</v>
      </c>
      <c r="R714" s="243" t="e">
        <f t="shared" si="120"/>
        <v>#DIV/0!</v>
      </c>
      <c r="S714" s="243"/>
      <c r="T714" s="243"/>
      <c r="U714" s="243"/>
      <c r="V714" s="243"/>
      <c r="W714" s="243"/>
      <c r="X714" s="248"/>
      <c r="Y714" s="111"/>
      <c r="Z714" s="112"/>
      <c r="AA714" s="113"/>
      <c r="AB714" s="113"/>
      <c r="AC714" s="113"/>
      <c r="AD714" s="113"/>
      <c r="AE714" s="113"/>
      <c r="AF714" s="113"/>
      <c r="AG714" s="113"/>
      <c r="AH714" s="113"/>
      <c r="AI714" s="113"/>
      <c r="AJ714" s="113"/>
      <c r="AK714" s="113"/>
      <c r="AL714" s="113"/>
      <c r="AM714" s="113"/>
      <c r="AN714" s="113"/>
      <c r="AO714" s="113"/>
      <c r="AP714" s="113"/>
      <c r="AQ714" s="113"/>
    </row>
    <row r="715" spans="1:43" ht="12.75" customHeight="1" outlineLevel="2" x14ac:dyDescent="0.25">
      <c r="A715" s="2"/>
      <c r="B715" s="107">
        <v>60311</v>
      </c>
      <c r="C715" s="239"/>
      <c r="D715" s="239" t="s">
        <v>41</v>
      </c>
      <c r="E715" s="239" t="s">
        <v>643</v>
      </c>
      <c r="F715" s="273" t="s">
        <v>652</v>
      </c>
      <c r="G715" s="114">
        <v>1052</v>
      </c>
      <c r="H715" s="114">
        <v>60</v>
      </c>
      <c r="I715" s="114">
        <v>0</v>
      </c>
      <c r="J715" s="114">
        <v>1052</v>
      </c>
      <c r="K715" s="114">
        <v>1027</v>
      </c>
      <c r="L715" s="241">
        <f t="shared" si="143"/>
        <v>-2.3764258555133089E-2</v>
      </c>
      <c r="M715" s="114">
        <f t="shared" si="106"/>
        <v>58.574144486692013</v>
      </c>
      <c r="N715" s="242">
        <v>0</v>
      </c>
      <c r="O715" s="100"/>
      <c r="P715" s="100"/>
      <c r="Q715" s="100">
        <f t="shared" si="107"/>
        <v>0</v>
      </c>
      <c r="R715" s="243" t="e">
        <f t="shared" si="120"/>
        <v>#DIV/0!</v>
      </c>
      <c r="S715" s="243"/>
      <c r="T715" s="243"/>
      <c r="U715" s="243"/>
      <c r="V715" s="243"/>
      <c r="W715" s="243"/>
      <c r="X715" s="248"/>
      <c r="Y715" s="111"/>
      <c r="Z715" s="112"/>
      <c r="AA715" s="194"/>
      <c r="AB715" s="194"/>
      <c r="AC715" s="194"/>
      <c r="AD715" s="194"/>
      <c r="AE715" s="194"/>
      <c r="AF715" s="194"/>
      <c r="AG715" s="194"/>
      <c r="AH715" s="194"/>
      <c r="AI715" s="194"/>
      <c r="AJ715" s="194"/>
      <c r="AK715" s="194"/>
      <c r="AL715" s="194"/>
      <c r="AM715" s="194"/>
      <c r="AN715" s="194"/>
      <c r="AO715" s="194"/>
      <c r="AP715" s="194"/>
      <c r="AQ715" s="194"/>
    </row>
    <row r="716" spans="1:43" ht="12.75" customHeight="1" outlineLevel="2" x14ac:dyDescent="0.25">
      <c r="A716" s="2"/>
      <c r="B716" s="29">
        <v>60310</v>
      </c>
      <c r="C716" s="272"/>
      <c r="D716" s="272" t="s">
        <v>41</v>
      </c>
      <c r="E716" s="272" t="s">
        <v>643</v>
      </c>
      <c r="F716" s="273" t="s">
        <v>599</v>
      </c>
      <c r="G716" s="114">
        <v>5022</v>
      </c>
      <c r="H716" s="114">
        <v>1028</v>
      </c>
      <c r="I716" s="114">
        <v>0</v>
      </c>
      <c r="J716" s="114">
        <v>5022</v>
      </c>
      <c r="K716" s="114">
        <v>4939</v>
      </c>
      <c r="L716" s="241">
        <f t="shared" si="143"/>
        <v>-1.6527279968140185E-2</v>
      </c>
      <c r="M716" s="114">
        <f t="shared" si="106"/>
        <v>1011.0099561927519</v>
      </c>
      <c r="N716" s="242">
        <v>0</v>
      </c>
      <c r="O716" s="100"/>
      <c r="P716" s="100"/>
      <c r="Q716" s="100">
        <f t="shared" si="107"/>
        <v>0</v>
      </c>
      <c r="R716" s="243" t="e">
        <f t="shared" si="120"/>
        <v>#DIV/0!</v>
      </c>
      <c r="S716" s="243"/>
      <c r="T716" s="243"/>
      <c r="U716" s="243"/>
      <c r="V716" s="243"/>
      <c r="W716" s="243"/>
      <c r="X716" s="248"/>
      <c r="Y716" s="111"/>
      <c r="Z716" s="112"/>
      <c r="AA716" s="194"/>
      <c r="AB716" s="194"/>
      <c r="AC716" s="194"/>
      <c r="AD716" s="194"/>
      <c r="AE716" s="194"/>
      <c r="AF716" s="194"/>
      <c r="AG716" s="194"/>
      <c r="AH716" s="194"/>
      <c r="AI716" s="194"/>
      <c r="AJ716" s="194"/>
      <c r="AK716" s="194"/>
      <c r="AL716" s="194"/>
      <c r="AM716" s="194"/>
      <c r="AN716" s="194"/>
      <c r="AO716" s="194"/>
      <c r="AP716" s="194"/>
      <c r="AQ716" s="194"/>
    </row>
    <row r="717" spans="1:43" ht="12.75" customHeight="1" outlineLevel="2" x14ac:dyDescent="0.25">
      <c r="A717" s="2"/>
      <c r="B717" s="29">
        <v>60309</v>
      </c>
      <c r="C717" s="272"/>
      <c r="D717" s="272" t="s">
        <v>41</v>
      </c>
      <c r="E717" s="272" t="s">
        <v>643</v>
      </c>
      <c r="F717" s="273" t="s">
        <v>651</v>
      </c>
      <c r="G717" s="114">
        <v>7268</v>
      </c>
      <c r="H717" s="114">
        <v>590</v>
      </c>
      <c r="I717" s="114">
        <v>0</v>
      </c>
      <c r="J717" s="114">
        <v>7268</v>
      </c>
      <c r="K717" s="114">
        <v>7013</v>
      </c>
      <c r="L717" s="241">
        <f t="shared" si="143"/>
        <v>-3.5085305448541604E-2</v>
      </c>
      <c r="M717" s="114">
        <f t="shared" si="106"/>
        <v>569.29966978536049</v>
      </c>
      <c r="N717" s="242">
        <v>0</v>
      </c>
      <c r="O717" s="100"/>
      <c r="P717" s="100"/>
      <c r="Q717" s="100">
        <f t="shared" si="107"/>
        <v>0</v>
      </c>
      <c r="R717" s="243" t="e">
        <f t="shared" si="120"/>
        <v>#DIV/0!</v>
      </c>
      <c r="S717" s="243"/>
      <c r="T717" s="243"/>
      <c r="U717" s="243"/>
      <c r="V717" s="243"/>
      <c r="W717" s="243"/>
      <c r="X717" s="248"/>
      <c r="Y717" s="111"/>
      <c r="Z717" s="112"/>
      <c r="AA717" s="194"/>
      <c r="AB717" s="194"/>
      <c r="AC717" s="194"/>
      <c r="AD717" s="194"/>
      <c r="AE717" s="194"/>
      <c r="AF717" s="194"/>
      <c r="AG717" s="194"/>
      <c r="AH717" s="194"/>
      <c r="AI717" s="194"/>
      <c r="AJ717" s="194"/>
      <c r="AK717" s="194"/>
      <c r="AL717" s="194"/>
      <c r="AM717" s="194"/>
      <c r="AN717" s="194"/>
      <c r="AO717" s="194"/>
      <c r="AP717" s="194"/>
      <c r="AQ717" s="194"/>
    </row>
    <row r="718" spans="1:43" ht="12.75" customHeight="1" outlineLevel="2" x14ac:dyDescent="0.25">
      <c r="A718" s="2"/>
      <c r="B718" s="29">
        <v>60308</v>
      </c>
      <c r="C718" s="272"/>
      <c r="D718" s="272" t="s">
        <v>41</v>
      </c>
      <c r="E718" s="272" t="s">
        <v>643</v>
      </c>
      <c r="F718" s="273" t="s">
        <v>650</v>
      </c>
      <c r="G718" s="114">
        <v>5394</v>
      </c>
      <c r="H718" s="114">
        <v>324</v>
      </c>
      <c r="I718" s="114">
        <v>0</v>
      </c>
      <c r="J718" s="114">
        <v>5394</v>
      </c>
      <c r="K718" s="114">
        <v>5291</v>
      </c>
      <c r="L718" s="241">
        <f t="shared" si="143"/>
        <v>-1.9095291064145314E-2</v>
      </c>
      <c r="M718" s="114">
        <f t="shared" si="106"/>
        <v>317.81312569521691</v>
      </c>
      <c r="N718" s="242">
        <v>0</v>
      </c>
      <c r="O718" s="100"/>
      <c r="P718" s="100"/>
      <c r="Q718" s="100">
        <f t="shared" si="107"/>
        <v>0</v>
      </c>
      <c r="R718" s="243" t="e">
        <f t="shared" si="120"/>
        <v>#DIV/0!</v>
      </c>
      <c r="S718" s="243"/>
      <c r="T718" s="243"/>
      <c r="U718" s="243"/>
      <c r="V718" s="243"/>
      <c r="W718" s="243"/>
      <c r="X718" s="248"/>
      <c r="Y718" s="111"/>
      <c r="Z718" s="112"/>
      <c r="AA718" s="194"/>
      <c r="AB718" s="194"/>
      <c r="AC718" s="194"/>
      <c r="AD718" s="194"/>
      <c r="AE718" s="194"/>
      <c r="AF718" s="194"/>
      <c r="AG718" s="194"/>
      <c r="AH718" s="194"/>
      <c r="AI718" s="194"/>
      <c r="AJ718" s="194"/>
      <c r="AK718" s="194"/>
      <c r="AL718" s="194"/>
      <c r="AM718" s="194"/>
      <c r="AN718" s="194"/>
      <c r="AO718" s="194"/>
      <c r="AP718" s="194"/>
      <c r="AQ718" s="194"/>
    </row>
    <row r="719" spans="1:43" ht="12.75" customHeight="1" outlineLevel="2" x14ac:dyDescent="0.25">
      <c r="A719" s="2"/>
      <c r="B719" s="29">
        <v>60307</v>
      </c>
      <c r="C719" s="272"/>
      <c r="D719" s="272" t="s">
        <v>41</v>
      </c>
      <c r="E719" s="272" t="s">
        <v>643</v>
      </c>
      <c r="F719" s="273" t="s">
        <v>649</v>
      </c>
      <c r="G719" s="114">
        <v>3832</v>
      </c>
      <c r="H719" s="114">
        <v>327</v>
      </c>
      <c r="I719" s="114">
        <v>0</v>
      </c>
      <c r="J719" s="114">
        <v>3832</v>
      </c>
      <c r="K719" s="114">
        <v>3730</v>
      </c>
      <c r="L719" s="241">
        <f t="shared" si="143"/>
        <v>-2.661795407098122E-2</v>
      </c>
      <c r="M719" s="114">
        <f t="shared" si="106"/>
        <v>318.29592901878914</v>
      </c>
      <c r="N719" s="242">
        <v>0</v>
      </c>
      <c r="O719" s="100"/>
      <c r="P719" s="100"/>
      <c r="Q719" s="100">
        <f t="shared" si="107"/>
        <v>0</v>
      </c>
      <c r="R719" s="243" t="e">
        <f t="shared" si="120"/>
        <v>#DIV/0!</v>
      </c>
      <c r="S719" s="243"/>
      <c r="T719" s="243"/>
      <c r="U719" s="243"/>
      <c r="V719" s="243"/>
      <c r="W719" s="243"/>
      <c r="X719" s="248"/>
      <c r="Y719" s="111"/>
      <c r="Z719" s="112"/>
      <c r="AA719" s="194"/>
      <c r="AB719" s="194"/>
      <c r="AC719" s="194"/>
      <c r="AD719" s="194"/>
      <c r="AE719" s="194"/>
      <c r="AF719" s="194"/>
      <c r="AG719" s="194"/>
      <c r="AH719" s="194"/>
      <c r="AI719" s="194"/>
      <c r="AJ719" s="194"/>
      <c r="AK719" s="194"/>
      <c r="AL719" s="194"/>
      <c r="AM719" s="194"/>
      <c r="AN719" s="194"/>
      <c r="AO719" s="194"/>
      <c r="AP719" s="194"/>
      <c r="AQ719" s="194"/>
    </row>
    <row r="720" spans="1:43" ht="12.75" customHeight="1" outlineLevel="2" x14ac:dyDescent="0.25">
      <c r="A720" s="2"/>
      <c r="B720" s="29">
        <v>60306</v>
      </c>
      <c r="C720" s="272"/>
      <c r="D720" s="272" t="s">
        <v>41</v>
      </c>
      <c r="E720" s="272" t="s">
        <v>643</v>
      </c>
      <c r="F720" s="273" t="s">
        <v>648</v>
      </c>
      <c r="G720" s="114">
        <v>2553</v>
      </c>
      <c r="H720" s="114">
        <v>378</v>
      </c>
      <c r="I720" s="114">
        <v>0</v>
      </c>
      <c r="J720" s="114">
        <v>2553</v>
      </c>
      <c r="K720" s="114">
        <v>2522</v>
      </c>
      <c r="L720" s="241">
        <f t="shared" si="143"/>
        <v>-1.2142577359968709E-2</v>
      </c>
      <c r="M720" s="114">
        <f t="shared" si="106"/>
        <v>373.41010575793183</v>
      </c>
      <c r="N720" s="242">
        <v>0</v>
      </c>
      <c r="O720" s="100"/>
      <c r="P720" s="100"/>
      <c r="Q720" s="100">
        <f t="shared" si="107"/>
        <v>0</v>
      </c>
      <c r="R720" s="243" t="e">
        <f t="shared" si="120"/>
        <v>#DIV/0!</v>
      </c>
      <c r="S720" s="243"/>
      <c r="T720" s="243"/>
      <c r="U720" s="243"/>
      <c r="V720" s="243"/>
      <c r="W720" s="243"/>
      <c r="X720" s="248"/>
      <c r="Y720" s="111"/>
      <c r="Z720" s="112"/>
      <c r="AA720" s="194"/>
      <c r="AB720" s="194"/>
      <c r="AC720" s="194"/>
      <c r="AD720" s="194"/>
      <c r="AE720" s="194"/>
      <c r="AF720" s="194"/>
      <c r="AG720" s="194"/>
      <c r="AH720" s="194"/>
      <c r="AI720" s="194"/>
      <c r="AJ720" s="194"/>
      <c r="AK720" s="194"/>
      <c r="AL720" s="194"/>
      <c r="AM720" s="194"/>
      <c r="AN720" s="194"/>
      <c r="AO720" s="194"/>
      <c r="AP720" s="194"/>
      <c r="AQ720" s="194"/>
    </row>
    <row r="721" spans="1:43" ht="12.75" customHeight="1" outlineLevel="2" x14ac:dyDescent="0.25">
      <c r="A721" s="2"/>
      <c r="B721" s="29">
        <v>60305</v>
      </c>
      <c r="C721" s="272"/>
      <c r="D721" s="272" t="s">
        <v>41</v>
      </c>
      <c r="E721" s="272" t="s">
        <v>643</v>
      </c>
      <c r="F721" s="273" t="s">
        <v>647</v>
      </c>
      <c r="G721" s="114">
        <v>441</v>
      </c>
      <c r="H721" s="114">
        <v>193</v>
      </c>
      <c r="I721" s="114">
        <v>0</v>
      </c>
      <c r="J721" s="114">
        <v>441</v>
      </c>
      <c r="K721" s="114">
        <v>423</v>
      </c>
      <c r="L721" s="241">
        <f t="shared" si="143"/>
        <v>-4.081632653061229E-2</v>
      </c>
      <c r="M721" s="114">
        <f t="shared" si="106"/>
        <v>185.12244897959184</v>
      </c>
      <c r="N721" s="242">
        <v>0</v>
      </c>
      <c r="O721" s="100"/>
      <c r="P721" s="100"/>
      <c r="Q721" s="100">
        <f t="shared" si="107"/>
        <v>0</v>
      </c>
      <c r="R721" s="243" t="e">
        <f t="shared" si="120"/>
        <v>#DIV/0!</v>
      </c>
      <c r="S721" s="243"/>
      <c r="T721" s="243"/>
      <c r="U721" s="243"/>
      <c r="V721" s="243"/>
      <c r="W721" s="243"/>
      <c r="X721" s="248"/>
      <c r="Y721" s="111"/>
      <c r="Z721" s="112"/>
      <c r="AA721" s="194"/>
      <c r="AB721" s="194"/>
      <c r="AC721" s="194"/>
      <c r="AD721" s="194"/>
      <c r="AE721" s="194"/>
      <c r="AF721" s="194"/>
      <c r="AG721" s="194"/>
      <c r="AH721" s="194"/>
      <c r="AI721" s="194"/>
      <c r="AJ721" s="194"/>
      <c r="AK721" s="194"/>
      <c r="AL721" s="194"/>
      <c r="AM721" s="194"/>
      <c r="AN721" s="194"/>
      <c r="AO721" s="194"/>
      <c r="AP721" s="194"/>
      <c r="AQ721" s="194"/>
    </row>
    <row r="722" spans="1:43" ht="12.75" customHeight="1" outlineLevel="2" x14ac:dyDescent="0.25">
      <c r="A722" s="2"/>
      <c r="B722" s="29">
        <v>60304</v>
      </c>
      <c r="C722" s="272"/>
      <c r="D722" s="272" t="s">
        <v>41</v>
      </c>
      <c r="E722" s="272" t="s">
        <v>643</v>
      </c>
      <c r="F722" s="273" t="s">
        <v>646</v>
      </c>
      <c r="G722" s="114">
        <v>10620</v>
      </c>
      <c r="H722" s="114">
        <v>215</v>
      </c>
      <c r="I722" s="114">
        <v>0</v>
      </c>
      <c r="J722" s="114">
        <v>10620</v>
      </c>
      <c r="K722" s="114">
        <v>10355</v>
      </c>
      <c r="L722" s="241">
        <f t="shared" si="143"/>
        <v>-2.4952919020715614E-2</v>
      </c>
      <c r="M722" s="114">
        <f t="shared" si="106"/>
        <v>209.63512241054613</v>
      </c>
      <c r="N722" s="242">
        <v>0</v>
      </c>
      <c r="O722" s="100"/>
      <c r="P722" s="100"/>
      <c r="Q722" s="100">
        <f t="shared" si="107"/>
        <v>0</v>
      </c>
      <c r="R722" s="243" t="e">
        <f t="shared" si="120"/>
        <v>#DIV/0!</v>
      </c>
      <c r="S722" s="243"/>
      <c r="T722" s="243"/>
      <c r="U722" s="243"/>
      <c r="V722" s="243"/>
      <c r="W722" s="243"/>
      <c r="X722" s="248"/>
      <c r="Y722" s="111"/>
      <c r="Z722" s="112"/>
      <c r="AA722" s="194"/>
      <c r="AB722" s="194"/>
      <c r="AC722" s="194"/>
      <c r="AD722" s="194"/>
      <c r="AE722" s="194"/>
      <c r="AF722" s="194"/>
      <c r="AG722" s="194"/>
      <c r="AH722" s="194"/>
      <c r="AI722" s="194"/>
      <c r="AJ722" s="194"/>
      <c r="AK722" s="194"/>
      <c r="AL722" s="194"/>
      <c r="AM722" s="194"/>
      <c r="AN722" s="194"/>
      <c r="AO722" s="194"/>
      <c r="AP722" s="194"/>
      <c r="AQ722" s="194"/>
    </row>
    <row r="723" spans="1:43" ht="12.75" customHeight="1" outlineLevel="2" x14ac:dyDescent="0.25">
      <c r="A723" s="2"/>
      <c r="B723" s="29">
        <v>60303</v>
      </c>
      <c r="C723" s="272"/>
      <c r="D723" s="272" t="s">
        <v>41</v>
      </c>
      <c r="E723" s="272" t="s">
        <v>643</v>
      </c>
      <c r="F723" s="273" t="s">
        <v>645</v>
      </c>
      <c r="G723" s="114">
        <v>6741</v>
      </c>
      <c r="H723" s="114">
        <v>478</v>
      </c>
      <c r="I723" s="114">
        <v>0</v>
      </c>
      <c r="J723" s="114">
        <v>6741</v>
      </c>
      <c r="K723" s="114">
        <v>6606</v>
      </c>
      <c r="L723" s="241">
        <f t="shared" si="143"/>
        <v>-2.0026702269692942E-2</v>
      </c>
      <c r="M723" s="114">
        <f t="shared" si="106"/>
        <v>468.42723631508676</v>
      </c>
      <c r="N723" s="242">
        <v>0</v>
      </c>
      <c r="O723" s="100"/>
      <c r="P723" s="100"/>
      <c r="Q723" s="100">
        <f t="shared" si="107"/>
        <v>0</v>
      </c>
      <c r="R723" s="243" t="e">
        <f t="shared" si="120"/>
        <v>#DIV/0!</v>
      </c>
      <c r="S723" s="243"/>
      <c r="T723" s="243"/>
      <c r="U723" s="243"/>
      <c r="V723" s="243"/>
      <c r="W723" s="243"/>
      <c r="X723" s="248"/>
      <c r="Y723" s="111"/>
      <c r="Z723" s="112"/>
      <c r="AA723" s="194"/>
      <c r="AB723" s="194"/>
      <c r="AC723" s="194"/>
      <c r="AD723" s="194"/>
      <c r="AE723" s="194"/>
      <c r="AF723" s="194"/>
      <c r="AG723" s="194"/>
      <c r="AH723" s="194"/>
      <c r="AI723" s="194"/>
      <c r="AJ723" s="194"/>
      <c r="AK723" s="194"/>
      <c r="AL723" s="194"/>
      <c r="AM723" s="194"/>
      <c r="AN723" s="194"/>
      <c r="AO723" s="194"/>
      <c r="AP723" s="194"/>
      <c r="AQ723" s="194"/>
    </row>
    <row r="724" spans="1:43" ht="12.75" customHeight="1" outlineLevel="2" x14ac:dyDescent="0.25">
      <c r="A724" s="2"/>
      <c r="B724" s="29">
        <v>60302</v>
      </c>
      <c r="C724" s="272"/>
      <c r="D724" s="272" t="s">
        <v>41</v>
      </c>
      <c r="E724" s="272" t="s">
        <v>643</v>
      </c>
      <c r="F724" s="273" t="s">
        <v>644</v>
      </c>
      <c r="G724" s="114">
        <v>2571</v>
      </c>
      <c r="H724" s="114">
        <v>162</v>
      </c>
      <c r="I724" s="114">
        <v>0</v>
      </c>
      <c r="J724" s="114">
        <v>2571</v>
      </c>
      <c r="K724" s="114">
        <v>2516</v>
      </c>
      <c r="L724" s="241">
        <f t="shared" si="143"/>
        <v>-2.1392454297938568E-2</v>
      </c>
      <c r="M724" s="114">
        <f t="shared" si="106"/>
        <v>158.53442240373394</v>
      </c>
      <c r="N724" s="242">
        <v>0</v>
      </c>
      <c r="O724" s="100"/>
      <c r="P724" s="100"/>
      <c r="Q724" s="100">
        <f t="shared" si="107"/>
        <v>0</v>
      </c>
      <c r="R724" s="243" t="e">
        <f t="shared" si="120"/>
        <v>#DIV/0!</v>
      </c>
      <c r="S724" s="243"/>
      <c r="T724" s="243"/>
      <c r="U724" s="243"/>
      <c r="V724" s="243"/>
      <c r="W724" s="243"/>
      <c r="X724" s="248"/>
      <c r="Y724" s="111"/>
      <c r="Z724" s="112"/>
      <c r="AA724" s="194"/>
      <c r="AB724" s="194"/>
      <c r="AC724" s="194"/>
      <c r="AD724" s="194"/>
      <c r="AE724" s="194"/>
      <c r="AF724" s="194"/>
      <c r="AG724" s="194"/>
      <c r="AH724" s="194"/>
      <c r="AI724" s="194"/>
      <c r="AJ724" s="194"/>
      <c r="AK724" s="194"/>
      <c r="AL724" s="194"/>
      <c r="AM724" s="194"/>
      <c r="AN724" s="194"/>
      <c r="AO724" s="194"/>
      <c r="AP724" s="194"/>
      <c r="AQ724" s="194"/>
    </row>
    <row r="725" spans="1:43" ht="12.75" customHeight="1" outlineLevel="2" x14ac:dyDescent="0.25">
      <c r="A725" s="2"/>
      <c r="B725" s="29">
        <v>60301</v>
      </c>
      <c r="C725" s="272"/>
      <c r="D725" s="272" t="s">
        <v>41</v>
      </c>
      <c r="E725" s="272" t="s">
        <v>643</v>
      </c>
      <c r="F725" s="273" t="s">
        <v>643</v>
      </c>
      <c r="G725" s="114">
        <v>7116</v>
      </c>
      <c r="H725" s="114">
        <v>0</v>
      </c>
      <c r="I725" s="114">
        <v>19089</v>
      </c>
      <c r="J725" s="114">
        <v>7116</v>
      </c>
      <c r="K725" s="114">
        <v>7037</v>
      </c>
      <c r="L725" s="241">
        <f t="shared" si="143"/>
        <v>-1.1101742551995475E-2</v>
      </c>
      <c r="M725" s="114">
        <f t="shared" si="106"/>
        <v>0</v>
      </c>
      <c r="N725" s="242">
        <v>19340</v>
      </c>
      <c r="O725" s="100"/>
      <c r="P725" s="100"/>
      <c r="Q725" s="100">
        <f t="shared" si="107"/>
        <v>0</v>
      </c>
      <c r="R725" s="243" t="e">
        <f t="shared" si="120"/>
        <v>#DIV/0!</v>
      </c>
      <c r="S725" s="243"/>
      <c r="T725" s="243"/>
      <c r="U725" s="243"/>
      <c r="V725" s="243"/>
      <c r="W725" s="243"/>
      <c r="X725" s="248"/>
      <c r="Y725" s="111"/>
      <c r="Z725" s="112"/>
      <c r="AA725" s="194"/>
      <c r="AB725" s="194"/>
      <c r="AC725" s="194"/>
      <c r="AD725" s="194"/>
      <c r="AE725" s="194"/>
      <c r="AF725" s="194"/>
      <c r="AG725" s="194"/>
      <c r="AH725" s="194"/>
      <c r="AI725" s="194"/>
      <c r="AJ725" s="194"/>
      <c r="AK725" s="194"/>
      <c r="AL725" s="194"/>
      <c r="AM725" s="194"/>
      <c r="AN725" s="194"/>
      <c r="AO725" s="194"/>
      <c r="AP725" s="194"/>
      <c r="AQ725" s="194"/>
    </row>
    <row r="726" spans="1:43" ht="12.75" customHeight="1" outlineLevel="2" x14ac:dyDescent="0.25">
      <c r="A726" s="2"/>
      <c r="B726" s="29" t="s">
        <v>2113</v>
      </c>
      <c r="C726" s="272"/>
      <c r="D726" s="272" t="s">
        <v>41</v>
      </c>
      <c r="E726" s="272" t="s">
        <v>643</v>
      </c>
      <c r="F726" s="273" t="s">
        <v>2114</v>
      </c>
      <c r="G726" s="114"/>
      <c r="H726" s="114"/>
      <c r="I726" s="114"/>
      <c r="J726" s="114"/>
      <c r="K726" s="114"/>
      <c r="L726" s="241"/>
      <c r="M726" s="114">
        <f t="shared" si="106"/>
        <v>0</v>
      </c>
      <c r="N726" s="242"/>
      <c r="O726" s="100"/>
      <c r="P726" s="100"/>
      <c r="Q726" s="100">
        <f t="shared" si="107"/>
        <v>0</v>
      </c>
      <c r="R726" s="243" t="e">
        <f t="shared" si="120"/>
        <v>#DIV/0!</v>
      </c>
      <c r="S726" s="243"/>
      <c r="T726" s="243"/>
      <c r="U726" s="243"/>
      <c r="V726" s="243"/>
      <c r="W726" s="243"/>
      <c r="X726" s="248"/>
      <c r="Y726" s="111"/>
      <c r="Z726" s="112"/>
      <c r="AA726" s="194"/>
      <c r="AB726" s="194"/>
      <c r="AC726" s="194"/>
      <c r="AD726" s="194"/>
      <c r="AE726" s="194"/>
      <c r="AF726" s="194"/>
      <c r="AG726" s="194"/>
      <c r="AH726" s="194"/>
      <c r="AI726" s="194"/>
      <c r="AJ726" s="194"/>
      <c r="AK726" s="194"/>
      <c r="AL726" s="194"/>
      <c r="AM726" s="194"/>
      <c r="AN726" s="194"/>
      <c r="AO726" s="194"/>
      <c r="AP726" s="194"/>
      <c r="AQ726" s="194"/>
    </row>
    <row r="727" spans="1:43" ht="12.75" customHeight="1" outlineLevel="1" x14ac:dyDescent="0.25">
      <c r="A727" s="229"/>
      <c r="B727" s="269">
        <v>60400</v>
      </c>
      <c r="C727" s="270"/>
      <c r="D727" s="270" t="s">
        <v>41</v>
      </c>
      <c r="E727" s="270" t="s">
        <v>654</v>
      </c>
      <c r="F727" s="271"/>
      <c r="G727" s="114"/>
      <c r="H727" s="114"/>
      <c r="I727" s="114"/>
      <c r="J727" s="114"/>
      <c r="K727" s="114"/>
      <c r="L727" s="241"/>
      <c r="M727" s="114">
        <f t="shared" si="106"/>
        <v>0</v>
      </c>
      <c r="N727" s="242"/>
      <c r="O727" s="110">
        <f t="shared" ref="O727:P727" si="144">SUM(O728:O747)</f>
        <v>0</v>
      </c>
      <c r="P727" s="110">
        <f t="shared" si="144"/>
        <v>0</v>
      </c>
      <c r="Q727" s="100">
        <f t="shared" si="107"/>
        <v>0</v>
      </c>
      <c r="R727" s="243" t="e">
        <f t="shared" si="120"/>
        <v>#DIV/0!</v>
      </c>
      <c r="S727" s="250"/>
      <c r="T727" s="250"/>
      <c r="U727" s="250"/>
      <c r="V727" s="250"/>
      <c r="W727" s="250"/>
      <c r="X727" s="247"/>
      <c r="Y727" s="111"/>
      <c r="Z727" s="112"/>
      <c r="AA727" s="113"/>
      <c r="AB727" s="113"/>
      <c r="AC727" s="113"/>
      <c r="AD727" s="113"/>
      <c r="AE727" s="113"/>
      <c r="AF727" s="113"/>
      <c r="AG727" s="113"/>
      <c r="AH727" s="113"/>
      <c r="AI727" s="113"/>
      <c r="AJ727" s="113"/>
      <c r="AK727" s="113"/>
      <c r="AL727" s="113"/>
      <c r="AM727" s="113"/>
      <c r="AN727" s="113"/>
      <c r="AO727" s="113"/>
      <c r="AP727" s="113"/>
      <c r="AQ727" s="113"/>
    </row>
    <row r="728" spans="1:43" ht="12.75" customHeight="1" outlineLevel="2" x14ac:dyDescent="0.25">
      <c r="A728" s="2"/>
      <c r="B728" s="29">
        <v>60419</v>
      </c>
      <c r="C728" s="272"/>
      <c r="D728" s="272" t="s">
        <v>41</v>
      </c>
      <c r="E728" s="272" t="s">
        <v>654</v>
      </c>
      <c r="F728" s="273" t="s">
        <v>670</v>
      </c>
      <c r="G728" s="114">
        <v>9097</v>
      </c>
      <c r="H728" s="114">
        <v>684</v>
      </c>
      <c r="I728" s="114">
        <v>0</v>
      </c>
      <c r="J728" s="114">
        <v>9097</v>
      </c>
      <c r="K728" s="114">
        <v>8954</v>
      </c>
      <c r="L728" s="241">
        <f t="shared" ref="L728:L746" si="145">((K728/J728)^(1/($K$12-$J$12))-1)</f>
        <v>-1.5719467956469169E-2</v>
      </c>
      <c r="M728" s="114">
        <f t="shared" si="106"/>
        <v>673.24788391777508</v>
      </c>
      <c r="N728" s="242">
        <v>0</v>
      </c>
      <c r="O728" s="100"/>
      <c r="P728" s="100"/>
      <c r="Q728" s="100">
        <f t="shared" si="107"/>
        <v>0</v>
      </c>
      <c r="R728" s="243" t="e">
        <f t="shared" si="120"/>
        <v>#DIV/0!</v>
      </c>
      <c r="S728" s="243"/>
      <c r="T728" s="243"/>
      <c r="U728" s="243"/>
      <c r="V728" s="243"/>
      <c r="W728" s="243"/>
      <c r="X728" s="248"/>
      <c r="Y728" s="111"/>
      <c r="Z728" s="112"/>
      <c r="AA728" s="194"/>
      <c r="AB728" s="194"/>
      <c r="AC728" s="194"/>
      <c r="AD728" s="194"/>
      <c r="AE728" s="194"/>
      <c r="AF728" s="194"/>
      <c r="AG728" s="194"/>
      <c r="AH728" s="194"/>
      <c r="AI728" s="194"/>
      <c r="AJ728" s="194"/>
      <c r="AK728" s="194"/>
      <c r="AL728" s="194"/>
      <c r="AM728" s="194"/>
      <c r="AN728" s="194"/>
      <c r="AO728" s="194"/>
      <c r="AP728" s="194"/>
      <c r="AQ728" s="194"/>
    </row>
    <row r="729" spans="1:43" ht="12.75" customHeight="1" outlineLevel="2" x14ac:dyDescent="0.25">
      <c r="A729" s="2"/>
      <c r="B729" s="107">
        <v>60418</v>
      </c>
      <c r="C729" s="239"/>
      <c r="D729" s="239" t="s">
        <v>41</v>
      </c>
      <c r="E729" s="239" t="s">
        <v>654</v>
      </c>
      <c r="F729" s="273" t="s">
        <v>669</v>
      </c>
      <c r="G729" s="114">
        <v>837</v>
      </c>
      <c r="H729" s="114">
        <v>189</v>
      </c>
      <c r="I729" s="114">
        <v>0</v>
      </c>
      <c r="J729" s="114">
        <v>837</v>
      </c>
      <c r="K729" s="114">
        <v>822</v>
      </c>
      <c r="L729" s="241">
        <f t="shared" si="145"/>
        <v>-1.7921146953404965E-2</v>
      </c>
      <c r="M729" s="114">
        <f t="shared" si="106"/>
        <v>185.61290322580646</v>
      </c>
      <c r="N729" s="242">
        <v>0</v>
      </c>
      <c r="O729" s="100"/>
      <c r="P729" s="100"/>
      <c r="Q729" s="100">
        <f t="shared" si="107"/>
        <v>0</v>
      </c>
      <c r="R729" s="243" t="e">
        <f t="shared" si="120"/>
        <v>#DIV/0!</v>
      </c>
      <c r="S729" s="243"/>
      <c r="T729" s="243"/>
      <c r="U729" s="243"/>
      <c r="V729" s="243"/>
      <c r="W729" s="243"/>
      <c r="X729" s="248"/>
      <c r="Y729" s="111"/>
      <c r="Z729" s="112"/>
      <c r="AA729" s="194"/>
      <c r="AB729" s="194"/>
      <c r="AC729" s="194"/>
      <c r="AD729" s="194"/>
      <c r="AE729" s="194"/>
      <c r="AF729" s="194"/>
      <c r="AG729" s="194"/>
      <c r="AH729" s="194"/>
      <c r="AI729" s="194"/>
      <c r="AJ729" s="194"/>
      <c r="AK729" s="194"/>
      <c r="AL729" s="194"/>
      <c r="AM729" s="194"/>
      <c r="AN729" s="194"/>
      <c r="AO729" s="194"/>
      <c r="AP729" s="194"/>
      <c r="AQ729" s="194"/>
    </row>
    <row r="730" spans="1:43" ht="12.75" customHeight="1" outlineLevel="2" x14ac:dyDescent="0.25">
      <c r="A730" s="2"/>
      <c r="B730" s="29">
        <v>60417</v>
      </c>
      <c r="C730" s="272"/>
      <c r="D730" s="272" t="s">
        <v>41</v>
      </c>
      <c r="E730" s="272" t="s">
        <v>654</v>
      </c>
      <c r="F730" s="273" t="s">
        <v>668</v>
      </c>
      <c r="G730" s="114">
        <v>12580</v>
      </c>
      <c r="H730" s="114">
        <v>0</v>
      </c>
      <c r="I730" s="114">
        <v>2650</v>
      </c>
      <c r="J730" s="114">
        <v>12580</v>
      </c>
      <c r="K730" s="114">
        <v>12296</v>
      </c>
      <c r="L730" s="241">
        <f t="shared" si="145"/>
        <v>-2.2575516693163711E-2</v>
      </c>
      <c r="M730" s="114">
        <f t="shared" si="106"/>
        <v>0</v>
      </c>
      <c r="N730" s="242">
        <v>2578</v>
      </c>
      <c r="O730" s="100"/>
      <c r="P730" s="100"/>
      <c r="Q730" s="100">
        <f t="shared" si="107"/>
        <v>0</v>
      </c>
      <c r="R730" s="243" t="e">
        <f t="shared" si="120"/>
        <v>#DIV/0!</v>
      </c>
      <c r="S730" s="243"/>
      <c r="T730" s="243"/>
      <c r="U730" s="243"/>
      <c r="V730" s="243"/>
      <c r="W730" s="243"/>
      <c r="X730" s="248"/>
      <c r="Y730" s="111"/>
      <c r="Z730" s="112"/>
      <c r="AA730" s="194"/>
      <c r="AB730" s="194"/>
      <c r="AC730" s="194"/>
      <c r="AD730" s="194"/>
      <c r="AE730" s="194"/>
      <c r="AF730" s="194"/>
      <c r="AG730" s="194"/>
      <c r="AH730" s="194"/>
      <c r="AI730" s="194"/>
      <c r="AJ730" s="194"/>
      <c r="AK730" s="194"/>
      <c r="AL730" s="194"/>
      <c r="AM730" s="194"/>
      <c r="AN730" s="194"/>
      <c r="AO730" s="194"/>
      <c r="AP730" s="194"/>
      <c r="AQ730" s="194"/>
    </row>
    <row r="731" spans="1:43" ht="12.75" customHeight="1" outlineLevel="2" x14ac:dyDescent="0.25">
      <c r="A731" s="2"/>
      <c r="B731" s="29">
        <v>60416</v>
      </c>
      <c r="C731" s="272"/>
      <c r="D731" s="272" t="s">
        <v>41</v>
      </c>
      <c r="E731" s="272" t="s">
        <v>654</v>
      </c>
      <c r="F731" s="273" t="s">
        <v>667</v>
      </c>
      <c r="G731" s="114">
        <v>946</v>
      </c>
      <c r="H731" s="114">
        <v>159</v>
      </c>
      <c r="I731" s="114">
        <v>0</v>
      </c>
      <c r="J731" s="114">
        <v>946</v>
      </c>
      <c r="K731" s="114">
        <v>931</v>
      </c>
      <c r="L731" s="241">
        <f t="shared" si="145"/>
        <v>-1.5856236786469302E-2</v>
      </c>
      <c r="M731" s="114">
        <f t="shared" si="106"/>
        <v>156.47885835095138</v>
      </c>
      <c r="N731" s="242">
        <v>0</v>
      </c>
      <c r="O731" s="100"/>
      <c r="P731" s="100"/>
      <c r="Q731" s="100">
        <f t="shared" si="107"/>
        <v>0</v>
      </c>
      <c r="R731" s="243" t="e">
        <f t="shared" si="120"/>
        <v>#DIV/0!</v>
      </c>
      <c r="S731" s="243"/>
      <c r="T731" s="243"/>
      <c r="U731" s="243"/>
      <c r="V731" s="243"/>
      <c r="W731" s="243"/>
      <c r="X731" s="248"/>
      <c r="Y731" s="111"/>
      <c r="Z731" s="112"/>
      <c r="AA731" s="194"/>
      <c r="AB731" s="194"/>
      <c r="AC731" s="194"/>
      <c r="AD731" s="194"/>
      <c r="AE731" s="194"/>
      <c r="AF731" s="194"/>
      <c r="AG731" s="194"/>
      <c r="AH731" s="194"/>
      <c r="AI731" s="194"/>
      <c r="AJ731" s="194"/>
      <c r="AK731" s="194"/>
      <c r="AL731" s="194"/>
      <c r="AM731" s="194"/>
      <c r="AN731" s="194"/>
      <c r="AO731" s="194"/>
      <c r="AP731" s="194"/>
      <c r="AQ731" s="194"/>
    </row>
    <row r="732" spans="1:43" ht="12.75" customHeight="1" outlineLevel="2" x14ac:dyDescent="0.25">
      <c r="A732" s="2"/>
      <c r="B732" s="29">
        <v>60415</v>
      </c>
      <c r="C732" s="272"/>
      <c r="D732" s="272" t="s">
        <v>41</v>
      </c>
      <c r="E732" s="272" t="s">
        <v>654</v>
      </c>
      <c r="F732" s="273" t="s">
        <v>666</v>
      </c>
      <c r="G732" s="114">
        <v>7849</v>
      </c>
      <c r="H732" s="114">
        <v>755</v>
      </c>
      <c r="I732" s="114">
        <v>0</v>
      </c>
      <c r="J732" s="114">
        <v>7849</v>
      </c>
      <c r="K732" s="114">
        <v>7770</v>
      </c>
      <c r="L732" s="241">
        <f t="shared" si="145"/>
        <v>-1.00649764301185E-2</v>
      </c>
      <c r="M732" s="114">
        <f t="shared" si="106"/>
        <v>747.40094279526056</v>
      </c>
      <c r="N732" s="242">
        <v>0</v>
      </c>
      <c r="O732" s="100"/>
      <c r="P732" s="100"/>
      <c r="Q732" s="100">
        <f t="shared" si="107"/>
        <v>0</v>
      </c>
      <c r="R732" s="243" t="e">
        <f t="shared" si="120"/>
        <v>#DIV/0!</v>
      </c>
      <c r="S732" s="243"/>
      <c r="T732" s="243"/>
      <c r="U732" s="243"/>
      <c r="V732" s="243"/>
      <c r="W732" s="243"/>
      <c r="X732" s="248"/>
      <c r="Y732" s="111"/>
      <c r="Z732" s="112"/>
      <c r="AA732" s="194"/>
      <c r="AB732" s="194"/>
      <c r="AC732" s="194"/>
      <c r="AD732" s="194"/>
      <c r="AE732" s="194"/>
      <c r="AF732" s="194"/>
      <c r="AG732" s="194"/>
      <c r="AH732" s="194"/>
      <c r="AI732" s="194"/>
      <c r="AJ732" s="194"/>
      <c r="AK732" s="194"/>
      <c r="AL732" s="194"/>
      <c r="AM732" s="194"/>
      <c r="AN732" s="194"/>
      <c r="AO732" s="194"/>
      <c r="AP732" s="194"/>
      <c r="AQ732" s="194"/>
    </row>
    <row r="733" spans="1:43" ht="12.75" customHeight="1" outlineLevel="2" x14ac:dyDescent="0.25">
      <c r="A733" s="2"/>
      <c r="B733" s="29">
        <v>60414</v>
      </c>
      <c r="C733" s="272"/>
      <c r="D733" s="272" t="s">
        <v>41</v>
      </c>
      <c r="E733" s="272" t="s">
        <v>654</v>
      </c>
      <c r="F733" s="273" t="s">
        <v>665</v>
      </c>
      <c r="G733" s="114">
        <v>1214</v>
      </c>
      <c r="H733" s="114">
        <v>331</v>
      </c>
      <c r="I733" s="114">
        <v>0</v>
      </c>
      <c r="J733" s="114">
        <v>1214</v>
      </c>
      <c r="K733" s="114">
        <v>1173</v>
      </c>
      <c r="L733" s="241">
        <f t="shared" si="145"/>
        <v>-3.3772652388797342E-2</v>
      </c>
      <c r="M733" s="114">
        <f t="shared" si="106"/>
        <v>319.82125205930811</v>
      </c>
      <c r="N733" s="242">
        <v>0</v>
      </c>
      <c r="O733" s="100"/>
      <c r="P733" s="100"/>
      <c r="Q733" s="100">
        <f t="shared" si="107"/>
        <v>0</v>
      </c>
      <c r="R733" s="243" t="e">
        <f t="shared" si="120"/>
        <v>#DIV/0!</v>
      </c>
      <c r="S733" s="243"/>
      <c r="T733" s="243"/>
      <c r="U733" s="243"/>
      <c r="V733" s="243"/>
      <c r="W733" s="243"/>
      <c r="X733" s="248"/>
      <c r="Y733" s="111"/>
      <c r="Z733" s="112"/>
      <c r="AA733" s="194"/>
      <c r="AB733" s="194"/>
      <c r="AC733" s="194"/>
      <c r="AD733" s="194"/>
      <c r="AE733" s="194"/>
      <c r="AF733" s="194"/>
      <c r="AG733" s="194"/>
      <c r="AH733" s="194"/>
      <c r="AI733" s="194"/>
      <c r="AJ733" s="194"/>
      <c r="AK733" s="194"/>
      <c r="AL733" s="194"/>
      <c r="AM733" s="194"/>
      <c r="AN733" s="194"/>
      <c r="AO733" s="194"/>
      <c r="AP733" s="194"/>
      <c r="AQ733" s="194"/>
    </row>
    <row r="734" spans="1:43" ht="12.75" customHeight="1" outlineLevel="2" x14ac:dyDescent="0.25">
      <c r="A734" s="2"/>
      <c r="B734" s="29">
        <v>60413</v>
      </c>
      <c r="C734" s="272"/>
      <c r="D734" s="272" t="s">
        <v>41</v>
      </c>
      <c r="E734" s="272" t="s">
        <v>654</v>
      </c>
      <c r="F734" s="273" t="s">
        <v>664</v>
      </c>
      <c r="G734" s="114">
        <v>4416</v>
      </c>
      <c r="H734" s="114">
        <v>1143</v>
      </c>
      <c r="I734" s="114">
        <v>0</v>
      </c>
      <c r="J734" s="114">
        <v>4416</v>
      </c>
      <c r="K734" s="114">
        <v>4342</v>
      </c>
      <c r="L734" s="241">
        <f t="shared" si="145"/>
        <v>-1.6757246376811641E-2</v>
      </c>
      <c r="M734" s="114">
        <f t="shared" si="106"/>
        <v>1123.8464673913043</v>
      </c>
      <c r="N734" s="242">
        <v>0</v>
      </c>
      <c r="O734" s="100"/>
      <c r="P734" s="100"/>
      <c r="Q734" s="100">
        <f t="shared" si="107"/>
        <v>0</v>
      </c>
      <c r="R734" s="243" t="e">
        <f t="shared" si="120"/>
        <v>#DIV/0!</v>
      </c>
      <c r="S734" s="243"/>
      <c r="T734" s="243"/>
      <c r="U734" s="243"/>
      <c r="V734" s="243"/>
      <c r="W734" s="243"/>
      <c r="X734" s="248"/>
      <c r="Y734" s="111"/>
      <c r="Z734" s="112"/>
      <c r="AA734" s="194"/>
      <c r="AB734" s="194"/>
      <c r="AC734" s="194"/>
      <c r="AD734" s="194"/>
      <c r="AE734" s="194"/>
      <c r="AF734" s="194"/>
      <c r="AG734" s="194"/>
      <c r="AH734" s="194"/>
      <c r="AI734" s="194"/>
      <c r="AJ734" s="194"/>
      <c r="AK734" s="194"/>
      <c r="AL734" s="194"/>
      <c r="AM734" s="194"/>
      <c r="AN734" s="194"/>
      <c r="AO734" s="194"/>
      <c r="AP734" s="194"/>
      <c r="AQ734" s="194"/>
    </row>
    <row r="735" spans="1:43" ht="12.75" customHeight="1" outlineLevel="2" x14ac:dyDescent="0.25">
      <c r="A735" s="2"/>
      <c r="B735" s="29">
        <v>60412</v>
      </c>
      <c r="C735" s="272"/>
      <c r="D735" s="272" t="s">
        <v>41</v>
      </c>
      <c r="E735" s="272" t="s">
        <v>654</v>
      </c>
      <c r="F735" s="273" t="s">
        <v>663</v>
      </c>
      <c r="G735" s="114">
        <v>3168</v>
      </c>
      <c r="H735" s="114">
        <v>165</v>
      </c>
      <c r="I735" s="114">
        <v>0</v>
      </c>
      <c r="J735" s="114">
        <v>3168</v>
      </c>
      <c r="K735" s="114">
        <v>3114</v>
      </c>
      <c r="L735" s="241">
        <f t="shared" si="145"/>
        <v>-1.7045454545454586E-2</v>
      </c>
      <c r="M735" s="114">
        <f t="shared" si="106"/>
        <v>162.1875</v>
      </c>
      <c r="N735" s="242">
        <v>0</v>
      </c>
      <c r="O735" s="100"/>
      <c r="P735" s="100"/>
      <c r="Q735" s="100">
        <f t="shared" si="107"/>
        <v>0</v>
      </c>
      <c r="R735" s="243" t="e">
        <f t="shared" si="120"/>
        <v>#DIV/0!</v>
      </c>
      <c r="S735" s="243"/>
      <c r="T735" s="243"/>
      <c r="U735" s="243"/>
      <c r="V735" s="243"/>
      <c r="W735" s="243"/>
      <c r="X735" s="248"/>
      <c r="Y735" s="111"/>
      <c r="Z735" s="112"/>
      <c r="AA735" s="194"/>
      <c r="AB735" s="194"/>
      <c r="AC735" s="194"/>
      <c r="AD735" s="194"/>
      <c r="AE735" s="194"/>
      <c r="AF735" s="194"/>
      <c r="AG735" s="194"/>
      <c r="AH735" s="194"/>
      <c r="AI735" s="194"/>
      <c r="AJ735" s="194"/>
      <c r="AK735" s="194"/>
      <c r="AL735" s="194"/>
      <c r="AM735" s="194"/>
      <c r="AN735" s="194"/>
      <c r="AO735" s="194"/>
      <c r="AP735" s="194"/>
      <c r="AQ735" s="194"/>
    </row>
    <row r="736" spans="1:43" ht="12.75" customHeight="1" outlineLevel="2" x14ac:dyDescent="0.25">
      <c r="A736" s="2"/>
      <c r="B736" s="29">
        <v>60411</v>
      </c>
      <c r="C736" s="272"/>
      <c r="D736" s="272" t="s">
        <v>41</v>
      </c>
      <c r="E736" s="272" t="s">
        <v>654</v>
      </c>
      <c r="F736" s="273" t="s">
        <v>260</v>
      </c>
      <c r="G736" s="114">
        <v>4001</v>
      </c>
      <c r="H736" s="114">
        <v>0</v>
      </c>
      <c r="I736" s="114">
        <v>3044</v>
      </c>
      <c r="J736" s="114">
        <v>7045</v>
      </c>
      <c r="K736" s="114">
        <v>6947</v>
      </c>
      <c r="L736" s="241">
        <f t="shared" si="145"/>
        <v>-1.3910574875798387E-2</v>
      </c>
      <c r="M736" s="114">
        <f t="shared" si="106"/>
        <v>3086.3437899219302</v>
      </c>
      <c r="N736" s="242">
        <v>0</v>
      </c>
      <c r="O736" s="100"/>
      <c r="P736" s="100"/>
      <c r="Q736" s="100">
        <f t="shared" si="107"/>
        <v>0</v>
      </c>
      <c r="R736" s="243" t="e">
        <f t="shared" si="120"/>
        <v>#DIV/0!</v>
      </c>
      <c r="S736" s="243"/>
      <c r="T736" s="243"/>
      <c r="U736" s="243"/>
      <c r="V736" s="243"/>
      <c r="W736" s="243"/>
      <c r="X736" s="248"/>
      <c r="Y736" s="111"/>
      <c r="Z736" s="112"/>
      <c r="AA736" s="194"/>
      <c r="AB736" s="194"/>
      <c r="AC736" s="194"/>
      <c r="AD736" s="194"/>
      <c r="AE736" s="194"/>
      <c r="AF736" s="194"/>
      <c r="AG736" s="194"/>
      <c r="AH736" s="194"/>
      <c r="AI736" s="194"/>
      <c r="AJ736" s="194"/>
      <c r="AK736" s="194"/>
      <c r="AL736" s="194"/>
      <c r="AM736" s="194"/>
      <c r="AN736" s="194"/>
      <c r="AO736" s="194"/>
      <c r="AP736" s="194"/>
      <c r="AQ736" s="194"/>
    </row>
    <row r="737" spans="1:43" ht="12.75" customHeight="1" outlineLevel="2" x14ac:dyDescent="0.25">
      <c r="A737" s="2"/>
      <c r="B737" s="107">
        <v>60410</v>
      </c>
      <c r="C737" s="239"/>
      <c r="D737" s="239" t="s">
        <v>41</v>
      </c>
      <c r="E737" s="239" t="s">
        <v>654</v>
      </c>
      <c r="F737" s="273" t="s">
        <v>662</v>
      </c>
      <c r="G737" s="114">
        <v>8785</v>
      </c>
      <c r="H737" s="114">
        <v>0</v>
      </c>
      <c r="I737" s="114">
        <v>2128</v>
      </c>
      <c r="J737" s="114">
        <v>8785</v>
      </c>
      <c r="K737" s="114">
        <v>8597</v>
      </c>
      <c r="L737" s="241">
        <f t="shared" si="145"/>
        <v>-2.1400113830392753E-2</v>
      </c>
      <c r="M737" s="114">
        <f t="shared" si="106"/>
        <v>0</v>
      </c>
      <c r="N737" s="242">
        <v>2135</v>
      </c>
      <c r="O737" s="100"/>
      <c r="P737" s="100"/>
      <c r="Q737" s="100">
        <f t="shared" si="107"/>
        <v>0</v>
      </c>
      <c r="R737" s="243" t="e">
        <f t="shared" si="120"/>
        <v>#DIV/0!</v>
      </c>
      <c r="S737" s="243"/>
      <c r="T737" s="243"/>
      <c r="U737" s="243"/>
      <c r="V737" s="243"/>
      <c r="W737" s="243"/>
      <c r="X737" s="248"/>
      <c r="Y737" s="111"/>
      <c r="Z737" s="112"/>
      <c r="AA737" s="194"/>
      <c r="AB737" s="194"/>
      <c r="AC737" s="194"/>
      <c r="AD737" s="194"/>
      <c r="AE737" s="194"/>
      <c r="AF737" s="194"/>
      <c r="AG737" s="194"/>
      <c r="AH737" s="194"/>
      <c r="AI737" s="194"/>
      <c r="AJ737" s="194"/>
      <c r="AK737" s="194"/>
      <c r="AL737" s="194"/>
      <c r="AM737" s="194"/>
      <c r="AN737" s="194"/>
      <c r="AO737" s="194"/>
      <c r="AP737" s="194"/>
      <c r="AQ737" s="194"/>
    </row>
    <row r="738" spans="1:43" ht="12.75" customHeight="1" outlineLevel="2" x14ac:dyDescent="0.25">
      <c r="A738" s="2"/>
      <c r="B738" s="29">
        <v>60409</v>
      </c>
      <c r="C738" s="272"/>
      <c r="D738" s="272" t="s">
        <v>41</v>
      </c>
      <c r="E738" s="272" t="s">
        <v>654</v>
      </c>
      <c r="F738" s="273" t="s">
        <v>661</v>
      </c>
      <c r="G738" s="114">
        <v>7959</v>
      </c>
      <c r="H738" s="114">
        <v>1168</v>
      </c>
      <c r="I738" s="114">
        <v>0</v>
      </c>
      <c r="J738" s="114">
        <v>7959</v>
      </c>
      <c r="K738" s="114">
        <v>7808</v>
      </c>
      <c r="L738" s="241">
        <f t="shared" si="145"/>
        <v>-1.8972232692549329E-2</v>
      </c>
      <c r="M738" s="114">
        <f t="shared" si="106"/>
        <v>1145.8404322151023</v>
      </c>
      <c r="N738" s="242">
        <v>0</v>
      </c>
      <c r="O738" s="100"/>
      <c r="P738" s="100"/>
      <c r="Q738" s="100">
        <f t="shared" si="107"/>
        <v>0</v>
      </c>
      <c r="R738" s="243" t="e">
        <f t="shared" si="120"/>
        <v>#DIV/0!</v>
      </c>
      <c r="S738" s="243"/>
      <c r="T738" s="243"/>
      <c r="U738" s="243"/>
      <c r="V738" s="243"/>
      <c r="W738" s="243"/>
      <c r="X738" s="248"/>
      <c r="Y738" s="111"/>
      <c r="Z738" s="112"/>
      <c r="AA738" s="194"/>
      <c r="AB738" s="194"/>
      <c r="AC738" s="194"/>
      <c r="AD738" s="194"/>
      <c r="AE738" s="194"/>
      <c r="AF738" s="194"/>
      <c r="AG738" s="194"/>
      <c r="AH738" s="194"/>
      <c r="AI738" s="194"/>
      <c r="AJ738" s="194"/>
      <c r="AK738" s="194"/>
      <c r="AL738" s="194"/>
      <c r="AM738" s="194"/>
      <c r="AN738" s="194"/>
      <c r="AO738" s="194"/>
      <c r="AP738" s="194"/>
      <c r="AQ738" s="194"/>
    </row>
    <row r="739" spans="1:43" ht="12.75" customHeight="1" outlineLevel="2" x14ac:dyDescent="0.25">
      <c r="A739" s="2"/>
      <c r="B739" s="29">
        <v>60408</v>
      </c>
      <c r="C739" s="272"/>
      <c r="D739" s="272" t="s">
        <v>41</v>
      </c>
      <c r="E739" s="272" t="s">
        <v>654</v>
      </c>
      <c r="F739" s="273" t="s">
        <v>660</v>
      </c>
      <c r="G739" s="114">
        <v>5621</v>
      </c>
      <c r="H739" s="114">
        <v>474</v>
      </c>
      <c r="I739" s="114">
        <v>0</v>
      </c>
      <c r="J739" s="114">
        <v>5621</v>
      </c>
      <c r="K739" s="114">
        <v>5538</v>
      </c>
      <c r="L739" s="241">
        <f t="shared" si="145"/>
        <v>-1.4766055861946237E-2</v>
      </c>
      <c r="M739" s="114">
        <f t="shared" si="106"/>
        <v>467.0008895214375</v>
      </c>
      <c r="N739" s="242">
        <v>0</v>
      </c>
      <c r="O739" s="100"/>
      <c r="P739" s="100"/>
      <c r="Q739" s="100">
        <f t="shared" si="107"/>
        <v>0</v>
      </c>
      <c r="R739" s="243" t="e">
        <f t="shared" si="120"/>
        <v>#DIV/0!</v>
      </c>
      <c r="S739" s="243"/>
      <c r="T739" s="243"/>
      <c r="U739" s="243"/>
      <c r="V739" s="243"/>
      <c r="W739" s="243"/>
      <c r="X739" s="248"/>
      <c r="Y739" s="111"/>
      <c r="Z739" s="112"/>
      <c r="AA739" s="194"/>
      <c r="AB739" s="194"/>
      <c r="AC739" s="194"/>
      <c r="AD739" s="194"/>
      <c r="AE739" s="194"/>
      <c r="AF739" s="194"/>
      <c r="AG739" s="194"/>
      <c r="AH739" s="194"/>
      <c r="AI739" s="194"/>
      <c r="AJ739" s="194"/>
      <c r="AK739" s="194"/>
      <c r="AL739" s="194"/>
      <c r="AM739" s="194"/>
      <c r="AN739" s="194"/>
      <c r="AO739" s="194"/>
      <c r="AP739" s="194"/>
      <c r="AQ739" s="194"/>
    </row>
    <row r="740" spans="1:43" ht="12.75" customHeight="1" outlineLevel="2" x14ac:dyDescent="0.25">
      <c r="A740" s="2"/>
      <c r="B740" s="29">
        <v>60407</v>
      </c>
      <c r="C740" s="272"/>
      <c r="D740" s="272" t="s">
        <v>41</v>
      </c>
      <c r="E740" s="272" t="s">
        <v>654</v>
      </c>
      <c r="F740" s="273" t="s">
        <v>162</v>
      </c>
      <c r="G740" s="114">
        <v>5398</v>
      </c>
      <c r="H740" s="114">
        <v>1260</v>
      </c>
      <c r="I740" s="114">
        <v>0</v>
      </c>
      <c r="J740" s="114">
        <v>5398</v>
      </c>
      <c r="K740" s="114">
        <v>5272</v>
      </c>
      <c r="L740" s="241">
        <f t="shared" si="145"/>
        <v>-2.3341978510559414E-2</v>
      </c>
      <c r="M740" s="114">
        <f t="shared" si="106"/>
        <v>1230.5891070766952</v>
      </c>
      <c r="N740" s="242">
        <v>0</v>
      </c>
      <c r="O740" s="100"/>
      <c r="P740" s="100"/>
      <c r="Q740" s="100">
        <f t="shared" si="107"/>
        <v>0</v>
      </c>
      <c r="R740" s="243" t="e">
        <f t="shared" si="120"/>
        <v>#DIV/0!</v>
      </c>
      <c r="S740" s="243"/>
      <c r="T740" s="243"/>
      <c r="U740" s="243"/>
      <c r="V740" s="243"/>
      <c r="W740" s="243"/>
      <c r="X740" s="248"/>
      <c r="Y740" s="111"/>
      <c r="Z740" s="112"/>
      <c r="AA740" s="194"/>
      <c r="AB740" s="194"/>
      <c r="AC740" s="194"/>
      <c r="AD740" s="194"/>
      <c r="AE740" s="194"/>
      <c r="AF740" s="194"/>
      <c r="AG740" s="194"/>
      <c r="AH740" s="194"/>
      <c r="AI740" s="194"/>
      <c r="AJ740" s="194"/>
      <c r="AK740" s="194"/>
      <c r="AL740" s="194"/>
      <c r="AM740" s="194"/>
      <c r="AN740" s="194"/>
      <c r="AO740" s="194"/>
      <c r="AP740" s="194"/>
      <c r="AQ740" s="194"/>
    </row>
    <row r="741" spans="1:43" ht="12.75" customHeight="1" outlineLevel="2" x14ac:dyDescent="0.25">
      <c r="A741" s="2"/>
      <c r="B741" s="29">
        <v>60406</v>
      </c>
      <c r="C741" s="272"/>
      <c r="D741" s="272" t="s">
        <v>41</v>
      </c>
      <c r="E741" s="272" t="s">
        <v>654</v>
      </c>
      <c r="F741" s="273" t="s">
        <v>659</v>
      </c>
      <c r="G741" s="114">
        <v>2278</v>
      </c>
      <c r="H741" s="114">
        <v>315</v>
      </c>
      <c r="I741" s="114">
        <v>0</v>
      </c>
      <c r="J741" s="114">
        <v>2278</v>
      </c>
      <c r="K741" s="114">
        <v>2175</v>
      </c>
      <c r="L741" s="241">
        <f t="shared" si="145"/>
        <v>-4.5215100965759425E-2</v>
      </c>
      <c r="M741" s="114">
        <f t="shared" si="106"/>
        <v>300.7572431957858</v>
      </c>
      <c r="N741" s="242">
        <v>0</v>
      </c>
      <c r="O741" s="100"/>
      <c r="P741" s="100"/>
      <c r="Q741" s="100">
        <f t="shared" si="107"/>
        <v>0</v>
      </c>
      <c r="R741" s="243" t="e">
        <f t="shared" si="120"/>
        <v>#DIV/0!</v>
      </c>
      <c r="S741" s="243"/>
      <c r="T741" s="243"/>
      <c r="U741" s="243"/>
      <c r="V741" s="243"/>
      <c r="W741" s="243"/>
      <c r="X741" s="248"/>
      <c r="Y741" s="111"/>
      <c r="Z741" s="112"/>
      <c r="AA741" s="194"/>
      <c r="AB741" s="194"/>
      <c r="AC741" s="194"/>
      <c r="AD741" s="194"/>
      <c r="AE741" s="194"/>
      <c r="AF741" s="194"/>
      <c r="AG741" s="194"/>
      <c r="AH741" s="194"/>
      <c r="AI741" s="194"/>
      <c r="AJ741" s="194"/>
      <c r="AK741" s="194"/>
      <c r="AL741" s="194"/>
      <c r="AM741" s="194"/>
      <c r="AN741" s="194"/>
      <c r="AO741" s="194"/>
      <c r="AP741" s="194"/>
      <c r="AQ741" s="194"/>
    </row>
    <row r="742" spans="1:43" ht="12.75" customHeight="1" outlineLevel="2" x14ac:dyDescent="0.25">
      <c r="A742" s="2"/>
      <c r="B742" s="29">
        <v>60405</v>
      </c>
      <c r="C742" s="272"/>
      <c r="D742" s="272" t="s">
        <v>41</v>
      </c>
      <c r="E742" s="272" t="s">
        <v>654</v>
      </c>
      <c r="F742" s="273" t="s">
        <v>658</v>
      </c>
      <c r="G742" s="114">
        <v>2192</v>
      </c>
      <c r="H742" s="114">
        <v>533</v>
      </c>
      <c r="I742" s="114">
        <v>0</v>
      </c>
      <c r="J742" s="114">
        <v>2192</v>
      </c>
      <c r="K742" s="114">
        <v>2073</v>
      </c>
      <c r="L742" s="241">
        <f t="shared" si="145"/>
        <v>-5.428832116788318E-2</v>
      </c>
      <c r="M742" s="114">
        <f t="shared" si="106"/>
        <v>504.06432481751824</v>
      </c>
      <c r="N742" s="242">
        <v>0</v>
      </c>
      <c r="O742" s="100"/>
      <c r="P742" s="100"/>
      <c r="Q742" s="100">
        <f t="shared" si="107"/>
        <v>0</v>
      </c>
      <c r="R742" s="243" t="e">
        <f t="shared" si="120"/>
        <v>#DIV/0!</v>
      </c>
      <c r="S742" s="243"/>
      <c r="T742" s="243"/>
      <c r="U742" s="243"/>
      <c r="V742" s="243"/>
      <c r="W742" s="243"/>
      <c r="X742" s="248"/>
      <c r="Y742" s="111"/>
      <c r="Z742" s="112"/>
      <c r="AA742" s="194"/>
      <c r="AB742" s="194"/>
      <c r="AC742" s="194"/>
      <c r="AD742" s="194"/>
      <c r="AE742" s="194"/>
      <c r="AF742" s="194"/>
      <c r="AG742" s="194"/>
      <c r="AH742" s="194"/>
      <c r="AI742" s="194"/>
      <c r="AJ742" s="194"/>
      <c r="AK742" s="194"/>
      <c r="AL742" s="194"/>
      <c r="AM742" s="194"/>
      <c r="AN742" s="194"/>
      <c r="AO742" s="194"/>
      <c r="AP742" s="194"/>
      <c r="AQ742" s="194"/>
    </row>
    <row r="743" spans="1:43" ht="12.75" customHeight="1" outlineLevel="2" x14ac:dyDescent="0.25">
      <c r="A743" s="2"/>
      <c r="B743" s="29">
        <v>60404</v>
      </c>
      <c r="C743" s="272"/>
      <c r="D743" s="272" t="s">
        <v>41</v>
      </c>
      <c r="E743" s="272" t="s">
        <v>654</v>
      </c>
      <c r="F743" s="273" t="s">
        <v>657</v>
      </c>
      <c r="G743" s="114">
        <v>3641</v>
      </c>
      <c r="H743" s="114">
        <v>320</v>
      </c>
      <c r="I743" s="114">
        <v>0</v>
      </c>
      <c r="J743" s="114">
        <v>3641</v>
      </c>
      <c r="K743" s="114">
        <v>3537</v>
      </c>
      <c r="L743" s="241">
        <f t="shared" si="145"/>
        <v>-2.8563581433672103E-2</v>
      </c>
      <c r="M743" s="114">
        <f t="shared" si="106"/>
        <v>310.85965394122491</v>
      </c>
      <c r="N743" s="242">
        <v>0</v>
      </c>
      <c r="O743" s="100"/>
      <c r="P743" s="100"/>
      <c r="Q743" s="100">
        <f t="shared" si="107"/>
        <v>0</v>
      </c>
      <c r="R743" s="243" t="e">
        <f t="shared" si="120"/>
        <v>#DIV/0!</v>
      </c>
      <c r="S743" s="243"/>
      <c r="T743" s="243"/>
      <c r="U743" s="243"/>
      <c r="V743" s="243"/>
      <c r="W743" s="243"/>
      <c r="X743" s="248"/>
      <c r="Y743" s="111"/>
      <c r="Z743" s="112"/>
      <c r="AA743" s="194"/>
      <c r="AB743" s="194"/>
      <c r="AC743" s="194"/>
      <c r="AD743" s="194"/>
      <c r="AE743" s="194"/>
      <c r="AF743" s="194"/>
      <c r="AG743" s="194"/>
      <c r="AH743" s="194"/>
      <c r="AI743" s="194"/>
      <c r="AJ743" s="194"/>
      <c r="AK743" s="194"/>
      <c r="AL743" s="194"/>
      <c r="AM743" s="194"/>
      <c r="AN743" s="194"/>
      <c r="AO743" s="194"/>
      <c r="AP743" s="194"/>
      <c r="AQ743" s="194"/>
    </row>
    <row r="744" spans="1:43" ht="12.75" customHeight="1" outlineLevel="2" x14ac:dyDescent="0.25">
      <c r="A744" s="2"/>
      <c r="B744" s="29">
        <v>60403</v>
      </c>
      <c r="C744" s="272"/>
      <c r="D744" s="272" t="s">
        <v>41</v>
      </c>
      <c r="E744" s="272" t="s">
        <v>654</v>
      </c>
      <c r="F744" s="273" t="s">
        <v>656</v>
      </c>
      <c r="G744" s="114">
        <v>3378</v>
      </c>
      <c r="H744" s="114">
        <v>448</v>
      </c>
      <c r="I744" s="114">
        <v>0</v>
      </c>
      <c r="J744" s="114">
        <v>3378</v>
      </c>
      <c r="K744" s="114">
        <v>3306</v>
      </c>
      <c r="L744" s="241">
        <f t="shared" si="145"/>
        <v>-2.1314387211367691E-2</v>
      </c>
      <c r="M744" s="114">
        <f t="shared" si="106"/>
        <v>438.45115452930725</v>
      </c>
      <c r="N744" s="242">
        <v>0</v>
      </c>
      <c r="O744" s="100"/>
      <c r="P744" s="100"/>
      <c r="Q744" s="100">
        <f t="shared" si="107"/>
        <v>0</v>
      </c>
      <c r="R744" s="243" t="e">
        <f t="shared" si="120"/>
        <v>#DIV/0!</v>
      </c>
      <c r="S744" s="243"/>
      <c r="T744" s="243"/>
      <c r="U744" s="243"/>
      <c r="V744" s="243"/>
      <c r="W744" s="243"/>
      <c r="X744" s="248"/>
      <c r="Y744" s="111"/>
      <c r="Z744" s="112"/>
      <c r="AA744" s="194"/>
      <c r="AB744" s="194"/>
      <c r="AC744" s="194"/>
      <c r="AD744" s="194"/>
      <c r="AE744" s="194"/>
      <c r="AF744" s="194"/>
      <c r="AG744" s="194"/>
      <c r="AH744" s="194"/>
      <c r="AI744" s="194"/>
      <c r="AJ744" s="194"/>
      <c r="AK744" s="194"/>
      <c r="AL744" s="194"/>
      <c r="AM744" s="194"/>
      <c r="AN744" s="194"/>
      <c r="AO744" s="194"/>
      <c r="AP744" s="194"/>
      <c r="AQ744" s="194"/>
    </row>
    <row r="745" spans="1:43" ht="12.75" customHeight="1" outlineLevel="2" x14ac:dyDescent="0.25">
      <c r="A745" s="2"/>
      <c r="B745" s="29">
        <v>60402</v>
      </c>
      <c r="C745" s="272"/>
      <c r="D745" s="272" t="s">
        <v>41</v>
      </c>
      <c r="E745" s="272" t="s">
        <v>654</v>
      </c>
      <c r="F745" s="273" t="s">
        <v>655</v>
      </c>
      <c r="G745" s="114">
        <v>3168</v>
      </c>
      <c r="H745" s="114">
        <v>352</v>
      </c>
      <c r="I745" s="114">
        <v>0</v>
      </c>
      <c r="J745" s="114">
        <v>3168</v>
      </c>
      <c r="K745" s="114">
        <v>3061</v>
      </c>
      <c r="L745" s="241">
        <f t="shared" si="145"/>
        <v>-3.3775252525252486E-2</v>
      </c>
      <c r="M745" s="114">
        <f t="shared" si="106"/>
        <v>340.11111111111114</v>
      </c>
      <c r="N745" s="242">
        <v>0</v>
      </c>
      <c r="O745" s="100"/>
      <c r="P745" s="100"/>
      <c r="Q745" s="100">
        <f t="shared" si="107"/>
        <v>0</v>
      </c>
      <c r="R745" s="243" t="e">
        <f t="shared" si="120"/>
        <v>#DIV/0!</v>
      </c>
      <c r="S745" s="243"/>
      <c r="T745" s="243"/>
      <c r="U745" s="243"/>
      <c r="V745" s="243"/>
      <c r="W745" s="243"/>
      <c r="X745" s="248"/>
      <c r="Y745" s="111"/>
      <c r="Z745" s="112"/>
      <c r="AA745" s="194"/>
      <c r="AB745" s="194"/>
      <c r="AC745" s="194"/>
      <c r="AD745" s="194"/>
      <c r="AE745" s="194"/>
      <c r="AF745" s="194"/>
      <c r="AG745" s="194"/>
      <c r="AH745" s="194"/>
      <c r="AI745" s="194"/>
      <c r="AJ745" s="194"/>
      <c r="AK745" s="194"/>
      <c r="AL745" s="194"/>
      <c r="AM745" s="194"/>
      <c r="AN745" s="194"/>
      <c r="AO745" s="194"/>
      <c r="AP745" s="194"/>
      <c r="AQ745" s="194"/>
    </row>
    <row r="746" spans="1:43" ht="12.75" customHeight="1" outlineLevel="2" x14ac:dyDescent="0.25">
      <c r="A746" s="2"/>
      <c r="B746" s="29">
        <v>60401</v>
      </c>
      <c r="C746" s="272"/>
      <c r="D746" s="272" t="s">
        <v>41</v>
      </c>
      <c r="E746" s="272" t="s">
        <v>654</v>
      </c>
      <c r="F746" s="273" t="s">
        <v>654</v>
      </c>
      <c r="G746" s="114">
        <v>25095</v>
      </c>
      <c r="H746" s="114">
        <v>0</v>
      </c>
      <c r="I746" s="114">
        <v>21395</v>
      </c>
      <c r="J746" s="114">
        <v>25095</v>
      </c>
      <c r="K746" s="114">
        <v>24662</v>
      </c>
      <c r="L746" s="241">
        <f t="shared" si="145"/>
        <v>-1.7254433154014759E-2</v>
      </c>
      <c r="M746" s="114">
        <f t="shared" si="106"/>
        <v>0</v>
      </c>
      <c r="N746" s="242">
        <v>21922</v>
      </c>
      <c r="O746" s="100"/>
      <c r="P746" s="100"/>
      <c r="Q746" s="100">
        <f t="shared" si="107"/>
        <v>0</v>
      </c>
      <c r="R746" s="243" t="e">
        <f t="shared" si="120"/>
        <v>#DIV/0!</v>
      </c>
      <c r="S746" s="243"/>
      <c r="T746" s="243"/>
      <c r="U746" s="243"/>
      <c r="V746" s="243"/>
      <c r="W746" s="243"/>
      <c r="X746" s="248"/>
      <c r="Y746" s="111"/>
      <c r="Z746" s="112"/>
      <c r="AA746" s="194"/>
      <c r="AB746" s="194"/>
      <c r="AC746" s="194"/>
      <c r="AD746" s="194"/>
      <c r="AE746" s="194"/>
      <c r="AF746" s="194"/>
      <c r="AG746" s="194"/>
      <c r="AH746" s="194"/>
      <c r="AI746" s="194"/>
      <c r="AJ746" s="194"/>
      <c r="AK746" s="194"/>
      <c r="AL746" s="194"/>
      <c r="AM746" s="194"/>
      <c r="AN746" s="194"/>
      <c r="AO746" s="194"/>
      <c r="AP746" s="194"/>
      <c r="AQ746" s="194"/>
    </row>
    <row r="747" spans="1:43" ht="12.75" customHeight="1" outlineLevel="2" x14ac:dyDescent="0.25">
      <c r="A747" s="2"/>
      <c r="B747" s="29" t="s">
        <v>2115</v>
      </c>
      <c r="C747" s="272"/>
      <c r="D747" s="272" t="s">
        <v>41</v>
      </c>
      <c r="E747" s="272" t="s">
        <v>654</v>
      </c>
      <c r="F747" s="273" t="s">
        <v>2116</v>
      </c>
      <c r="G747" s="114"/>
      <c r="H747" s="114"/>
      <c r="I747" s="114"/>
      <c r="J747" s="114"/>
      <c r="K747" s="114"/>
      <c r="L747" s="241"/>
      <c r="M747" s="114">
        <f t="shared" si="106"/>
        <v>0</v>
      </c>
      <c r="N747" s="242"/>
      <c r="O747" s="100"/>
      <c r="P747" s="100"/>
      <c r="Q747" s="100">
        <f t="shared" si="107"/>
        <v>0</v>
      </c>
      <c r="R747" s="243" t="e">
        <f t="shared" si="120"/>
        <v>#DIV/0!</v>
      </c>
      <c r="S747" s="243"/>
      <c r="T747" s="243"/>
      <c r="U747" s="243"/>
      <c r="V747" s="243"/>
      <c r="W747" s="243"/>
      <c r="X747" s="248"/>
      <c r="Y747" s="111"/>
      <c r="Z747" s="112"/>
      <c r="AA747" s="194"/>
      <c r="AB747" s="194"/>
      <c r="AC747" s="194"/>
      <c r="AD747" s="194"/>
      <c r="AE747" s="194"/>
      <c r="AF747" s="194"/>
      <c r="AG747" s="194"/>
      <c r="AH747" s="194"/>
      <c r="AI747" s="194"/>
      <c r="AJ747" s="194"/>
      <c r="AK747" s="194"/>
      <c r="AL747" s="194"/>
      <c r="AM747" s="194"/>
      <c r="AN747" s="194"/>
      <c r="AO747" s="194"/>
      <c r="AP747" s="194"/>
      <c r="AQ747" s="194"/>
    </row>
    <row r="748" spans="1:43" ht="12.75" customHeight="1" outlineLevel="1" x14ac:dyDescent="0.25">
      <c r="A748" s="229"/>
      <c r="B748" s="269">
        <v>60500</v>
      </c>
      <c r="C748" s="270"/>
      <c r="D748" s="270" t="s">
        <v>41</v>
      </c>
      <c r="E748" s="270" t="s">
        <v>671</v>
      </c>
      <c r="F748" s="271"/>
      <c r="G748" s="114"/>
      <c r="H748" s="114"/>
      <c r="I748" s="114"/>
      <c r="J748" s="114"/>
      <c r="K748" s="114"/>
      <c r="L748" s="241"/>
      <c r="M748" s="114">
        <f t="shared" si="106"/>
        <v>0</v>
      </c>
      <c r="N748" s="242"/>
      <c r="O748" s="110">
        <f t="shared" ref="O748:P748" si="146">SUM(O749:O757)</f>
        <v>0</v>
      </c>
      <c r="P748" s="110">
        <f t="shared" si="146"/>
        <v>0</v>
      </c>
      <c r="Q748" s="100">
        <f t="shared" si="107"/>
        <v>0</v>
      </c>
      <c r="R748" s="243" t="e">
        <f t="shared" si="120"/>
        <v>#DIV/0!</v>
      </c>
      <c r="S748" s="250"/>
      <c r="T748" s="250"/>
      <c r="U748" s="250"/>
      <c r="V748" s="250"/>
      <c r="W748" s="250"/>
      <c r="X748" s="247"/>
      <c r="Y748" s="111"/>
      <c r="Z748" s="112"/>
      <c r="AA748" s="113"/>
      <c r="AB748" s="113"/>
      <c r="AC748" s="113"/>
      <c r="AD748" s="113"/>
      <c r="AE748" s="113"/>
      <c r="AF748" s="113"/>
      <c r="AG748" s="113"/>
      <c r="AH748" s="113"/>
      <c r="AI748" s="113"/>
      <c r="AJ748" s="113"/>
      <c r="AK748" s="113"/>
      <c r="AL748" s="113"/>
      <c r="AM748" s="113"/>
      <c r="AN748" s="113"/>
      <c r="AO748" s="113"/>
      <c r="AP748" s="113"/>
      <c r="AQ748" s="113"/>
    </row>
    <row r="749" spans="1:43" ht="12.75" customHeight="1" outlineLevel="2" x14ac:dyDescent="0.25">
      <c r="A749" s="2"/>
      <c r="B749" s="107">
        <v>60508</v>
      </c>
      <c r="C749" s="239"/>
      <c r="D749" s="239" t="s">
        <v>41</v>
      </c>
      <c r="E749" s="239" t="s">
        <v>671</v>
      </c>
      <c r="F749" s="273" t="s">
        <v>678</v>
      </c>
      <c r="G749" s="114">
        <v>2230</v>
      </c>
      <c r="H749" s="114">
        <v>0</v>
      </c>
      <c r="I749" s="114">
        <v>4435</v>
      </c>
      <c r="J749" s="114">
        <v>3480</v>
      </c>
      <c r="K749" s="114">
        <v>3444</v>
      </c>
      <c r="L749" s="241">
        <f t="shared" ref="L749:L756" si="147">((K749/J749)^(1/($K$12-$J$12))-1)</f>
        <v>-1.0344827586206917E-2</v>
      </c>
      <c r="M749" s="114">
        <f t="shared" si="106"/>
        <v>0</v>
      </c>
      <c r="N749" s="242">
        <v>3133</v>
      </c>
      <c r="O749" s="100"/>
      <c r="P749" s="100"/>
      <c r="Q749" s="100">
        <f t="shared" si="107"/>
        <v>0</v>
      </c>
      <c r="R749" s="243" t="e">
        <f t="shared" si="120"/>
        <v>#DIV/0!</v>
      </c>
      <c r="S749" s="243"/>
      <c r="T749" s="243"/>
      <c r="U749" s="243"/>
      <c r="V749" s="243"/>
      <c r="W749" s="243"/>
      <c r="X749" s="248"/>
      <c r="Y749" s="111"/>
      <c r="Z749" s="112"/>
      <c r="AA749" s="194"/>
      <c r="AB749" s="194"/>
      <c r="AC749" s="194"/>
      <c r="AD749" s="194"/>
      <c r="AE749" s="194"/>
      <c r="AF749" s="194"/>
      <c r="AG749" s="194"/>
      <c r="AH749" s="194"/>
      <c r="AI749" s="194"/>
      <c r="AJ749" s="194"/>
      <c r="AK749" s="194"/>
      <c r="AL749" s="194"/>
      <c r="AM749" s="194"/>
      <c r="AN749" s="194"/>
      <c r="AO749" s="194"/>
      <c r="AP749" s="194"/>
      <c r="AQ749" s="194"/>
    </row>
    <row r="750" spans="1:43" ht="12.75" customHeight="1" outlineLevel="2" x14ac:dyDescent="0.25">
      <c r="A750" s="2"/>
      <c r="B750" s="29">
        <v>60507</v>
      </c>
      <c r="C750" s="272"/>
      <c r="D750" s="272" t="s">
        <v>41</v>
      </c>
      <c r="E750" s="272" t="s">
        <v>671</v>
      </c>
      <c r="F750" s="273" t="s">
        <v>677</v>
      </c>
      <c r="G750" s="114">
        <v>2436</v>
      </c>
      <c r="H750" s="114">
        <v>177</v>
      </c>
      <c r="I750" s="114">
        <v>0</v>
      </c>
      <c r="J750" s="114">
        <v>2436</v>
      </c>
      <c r="K750" s="114">
        <v>2426</v>
      </c>
      <c r="L750" s="241">
        <f t="shared" si="147"/>
        <v>-4.1050903119869142E-3</v>
      </c>
      <c r="M750" s="114">
        <f t="shared" si="106"/>
        <v>176.27339901477831</v>
      </c>
      <c r="N750" s="242">
        <v>0</v>
      </c>
      <c r="O750" s="100"/>
      <c r="P750" s="100"/>
      <c r="Q750" s="100">
        <f t="shared" si="107"/>
        <v>0</v>
      </c>
      <c r="R750" s="243" t="e">
        <f t="shared" si="120"/>
        <v>#DIV/0!</v>
      </c>
      <c r="S750" s="243"/>
      <c r="T750" s="243"/>
      <c r="U750" s="243"/>
      <c r="V750" s="243"/>
      <c r="W750" s="243"/>
      <c r="X750" s="248"/>
      <c r="Y750" s="111"/>
      <c r="Z750" s="112"/>
      <c r="AA750" s="194"/>
      <c r="AB750" s="194"/>
      <c r="AC750" s="194"/>
      <c r="AD750" s="194"/>
      <c r="AE750" s="194"/>
      <c r="AF750" s="194"/>
      <c r="AG750" s="194"/>
      <c r="AH750" s="194"/>
      <c r="AI750" s="194"/>
      <c r="AJ750" s="194"/>
      <c r="AK750" s="194"/>
      <c r="AL750" s="194"/>
      <c r="AM750" s="194"/>
      <c r="AN750" s="194"/>
      <c r="AO750" s="194"/>
      <c r="AP750" s="194"/>
      <c r="AQ750" s="194"/>
    </row>
    <row r="751" spans="1:43" ht="12.75" customHeight="1" outlineLevel="2" x14ac:dyDescent="0.25">
      <c r="A751" s="2"/>
      <c r="B751" s="29">
        <v>60506</v>
      </c>
      <c r="C751" s="272"/>
      <c r="D751" s="272" t="s">
        <v>41</v>
      </c>
      <c r="E751" s="272" t="s">
        <v>671</v>
      </c>
      <c r="F751" s="273" t="s">
        <v>2117</v>
      </c>
      <c r="G751" s="114">
        <v>987</v>
      </c>
      <c r="H751" s="114">
        <v>147</v>
      </c>
      <c r="I751" s="114">
        <v>0</v>
      </c>
      <c r="J751" s="114">
        <v>987</v>
      </c>
      <c r="K751" s="114">
        <v>972</v>
      </c>
      <c r="L751" s="241">
        <f t="shared" si="147"/>
        <v>-1.5197568389057725E-2</v>
      </c>
      <c r="M751" s="114">
        <f t="shared" si="106"/>
        <v>144.76595744680853</v>
      </c>
      <c r="N751" s="242">
        <v>0</v>
      </c>
      <c r="O751" s="100"/>
      <c r="P751" s="100"/>
      <c r="Q751" s="100">
        <f t="shared" si="107"/>
        <v>0</v>
      </c>
      <c r="R751" s="243" t="e">
        <f t="shared" si="120"/>
        <v>#DIV/0!</v>
      </c>
      <c r="S751" s="243"/>
      <c r="T751" s="243"/>
      <c r="U751" s="243"/>
      <c r="V751" s="243"/>
      <c r="W751" s="243"/>
      <c r="X751" s="248"/>
      <c r="Y751" s="111"/>
      <c r="Z751" s="112"/>
      <c r="AA751" s="194"/>
      <c r="AB751" s="194"/>
      <c r="AC751" s="194"/>
      <c r="AD751" s="194"/>
      <c r="AE751" s="194"/>
      <c r="AF751" s="194"/>
      <c r="AG751" s="194"/>
      <c r="AH751" s="194"/>
      <c r="AI751" s="194"/>
      <c r="AJ751" s="194"/>
      <c r="AK751" s="194"/>
      <c r="AL751" s="194"/>
      <c r="AM751" s="194"/>
      <c r="AN751" s="194"/>
      <c r="AO751" s="194"/>
      <c r="AP751" s="194"/>
      <c r="AQ751" s="194"/>
    </row>
    <row r="752" spans="1:43" ht="12.75" customHeight="1" outlineLevel="2" x14ac:dyDescent="0.25">
      <c r="A752" s="2"/>
      <c r="B752" s="29">
        <v>60505</v>
      </c>
      <c r="C752" s="272"/>
      <c r="D752" s="272" t="s">
        <v>41</v>
      </c>
      <c r="E752" s="272" t="s">
        <v>671</v>
      </c>
      <c r="F752" s="273" t="s">
        <v>675</v>
      </c>
      <c r="G752" s="114">
        <v>3386</v>
      </c>
      <c r="H752" s="114">
        <v>500</v>
      </c>
      <c r="I752" s="114">
        <v>0</v>
      </c>
      <c r="J752" s="114">
        <v>3386</v>
      </c>
      <c r="K752" s="114">
        <v>3370</v>
      </c>
      <c r="L752" s="241">
        <f t="shared" si="147"/>
        <v>-4.7253396337861853E-3</v>
      </c>
      <c r="M752" s="114">
        <f t="shared" si="106"/>
        <v>497.63733018310688</v>
      </c>
      <c r="N752" s="242">
        <v>0</v>
      </c>
      <c r="O752" s="100"/>
      <c r="P752" s="100"/>
      <c r="Q752" s="100">
        <f t="shared" si="107"/>
        <v>0</v>
      </c>
      <c r="R752" s="243" t="e">
        <f t="shared" si="120"/>
        <v>#DIV/0!</v>
      </c>
      <c r="S752" s="243"/>
      <c r="T752" s="243"/>
      <c r="U752" s="243"/>
      <c r="V752" s="243"/>
      <c r="W752" s="243"/>
      <c r="X752" s="248"/>
      <c r="Y752" s="111"/>
      <c r="Z752" s="112"/>
      <c r="AA752" s="194"/>
      <c r="AB752" s="194"/>
      <c r="AC752" s="194"/>
      <c r="AD752" s="194"/>
      <c r="AE752" s="194"/>
      <c r="AF752" s="194"/>
      <c r="AG752" s="194"/>
      <c r="AH752" s="194"/>
      <c r="AI752" s="194"/>
      <c r="AJ752" s="194"/>
      <c r="AK752" s="194"/>
      <c r="AL752" s="194"/>
      <c r="AM752" s="194"/>
      <c r="AN752" s="194"/>
      <c r="AO752" s="194"/>
      <c r="AP752" s="194"/>
      <c r="AQ752" s="194"/>
    </row>
    <row r="753" spans="1:43" ht="12.75" customHeight="1" outlineLevel="2" x14ac:dyDescent="0.25">
      <c r="A753" s="2"/>
      <c r="B753" s="29">
        <v>60504</v>
      </c>
      <c r="C753" s="272"/>
      <c r="D753" s="272" t="s">
        <v>41</v>
      </c>
      <c r="E753" s="272" t="s">
        <v>671</v>
      </c>
      <c r="F753" s="273" t="s">
        <v>674</v>
      </c>
      <c r="G753" s="114">
        <v>2660</v>
      </c>
      <c r="H753" s="114">
        <v>227</v>
      </c>
      <c r="I753" s="114">
        <v>0</v>
      </c>
      <c r="J753" s="114">
        <v>2660</v>
      </c>
      <c r="K753" s="114">
        <v>2632</v>
      </c>
      <c r="L753" s="241">
        <f t="shared" si="147"/>
        <v>-1.0526315789473717E-2</v>
      </c>
      <c r="M753" s="114">
        <f t="shared" si="106"/>
        <v>224.61052631578946</v>
      </c>
      <c r="N753" s="242">
        <v>0</v>
      </c>
      <c r="O753" s="100"/>
      <c r="P753" s="100"/>
      <c r="Q753" s="100">
        <f t="shared" si="107"/>
        <v>0</v>
      </c>
      <c r="R753" s="243" t="e">
        <f t="shared" si="120"/>
        <v>#DIV/0!</v>
      </c>
      <c r="S753" s="243"/>
      <c r="T753" s="243"/>
      <c r="U753" s="243"/>
      <c r="V753" s="243"/>
      <c r="W753" s="243"/>
      <c r="X753" s="248"/>
      <c r="Y753" s="111"/>
      <c r="Z753" s="112"/>
      <c r="AA753" s="194"/>
      <c r="AB753" s="194"/>
      <c r="AC753" s="194"/>
      <c r="AD753" s="194"/>
      <c r="AE753" s="194"/>
      <c r="AF753" s="194"/>
      <c r="AG753" s="194"/>
      <c r="AH753" s="194"/>
      <c r="AI753" s="194"/>
      <c r="AJ753" s="194"/>
      <c r="AK753" s="194"/>
      <c r="AL753" s="194"/>
      <c r="AM753" s="194"/>
      <c r="AN753" s="194"/>
      <c r="AO753" s="194"/>
      <c r="AP753" s="194"/>
      <c r="AQ753" s="194"/>
    </row>
    <row r="754" spans="1:43" ht="12.75" customHeight="1" outlineLevel="2" x14ac:dyDescent="0.25">
      <c r="A754" s="2"/>
      <c r="B754" s="29">
        <v>60503</v>
      </c>
      <c r="C754" s="272"/>
      <c r="D754" s="272" t="s">
        <v>41</v>
      </c>
      <c r="E754" s="272" t="s">
        <v>671</v>
      </c>
      <c r="F754" s="273" t="s">
        <v>673</v>
      </c>
      <c r="G754" s="114">
        <v>1314</v>
      </c>
      <c r="H754" s="114">
        <v>165</v>
      </c>
      <c r="I754" s="114">
        <v>0</v>
      </c>
      <c r="J754" s="114">
        <v>1314</v>
      </c>
      <c r="K754" s="114">
        <v>1289</v>
      </c>
      <c r="L754" s="241">
        <f t="shared" si="147"/>
        <v>-1.9025875190258779E-2</v>
      </c>
      <c r="M754" s="114">
        <f t="shared" si="106"/>
        <v>161.86073059360731</v>
      </c>
      <c r="N754" s="242">
        <v>0</v>
      </c>
      <c r="O754" s="100"/>
      <c r="P754" s="100"/>
      <c r="Q754" s="100">
        <f t="shared" si="107"/>
        <v>0</v>
      </c>
      <c r="R754" s="243" t="e">
        <f t="shared" si="120"/>
        <v>#DIV/0!</v>
      </c>
      <c r="S754" s="243"/>
      <c r="T754" s="243"/>
      <c r="U754" s="243"/>
      <c r="V754" s="243"/>
      <c r="W754" s="243"/>
      <c r="X754" s="248"/>
      <c r="Y754" s="111"/>
      <c r="Z754" s="112"/>
      <c r="AA754" s="194"/>
      <c r="AB754" s="194"/>
      <c r="AC754" s="194"/>
      <c r="AD754" s="194"/>
      <c r="AE754" s="194"/>
      <c r="AF754" s="194"/>
      <c r="AG754" s="194"/>
      <c r="AH754" s="194"/>
      <c r="AI754" s="194"/>
      <c r="AJ754" s="194"/>
      <c r="AK754" s="194"/>
      <c r="AL754" s="194"/>
      <c r="AM754" s="194"/>
      <c r="AN754" s="194"/>
      <c r="AO754" s="194"/>
      <c r="AP754" s="194"/>
      <c r="AQ754" s="194"/>
    </row>
    <row r="755" spans="1:43" ht="12.75" customHeight="1" outlineLevel="2" x14ac:dyDescent="0.25">
      <c r="A755" s="2"/>
      <c r="B755" s="107">
        <v>60502</v>
      </c>
      <c r="C755" s="239"/>
      <c r="D755" s="239" t="s">
        <v>41</v>
      </c>
      <c r="E755" s="239" t="s">
        <v>671</v>
      </c>
      <c r="F755" s="273" t="s">
        <v>672</v>
      </c>
      <c r="G755" s="114">
        <v>2453</v>
      </c>
      <c r="H755" s="114">
        <v>1841</v>
      </c>
      <c r="I755" s="114">
        <v>0</v>
      </c>
      <c r="J755" s="114">
        <v>2453</v>
      </c>
      <c r="K755" s="114">
        <v>2387</v>
      </c>
      <c r="L755" s="241">
        <f t="shared" si="147"/>
        <v>-2.6905829596412523E-2</v>
      </c>
      <c r="M755" s="114">
        <f t="shared" si="106"/>
        <v>1791.4663677130045</v>
      </c>
      <c r="N755" s="242">
        <v>0</v>
      </c>
      <c r="O755" s="100"/>
      <c r="P755" s="100"/>
      <c r="Q755" s="100">
        <f t="shared" si="107"/>
        <v>0</v>
      </c>
      <c r="R755" s="243" t="e">
        <f t="shared" si="120"/>
        <v>#DIV/0!</v>
      </c>
      <c r="S755" s="243"/>
      <c r="T755" s="243"/>
      <c r="U755" s="243"/>
      <c r="V755" s="243"/>
      <c r="W755" s="243"/>
      <c r="X755" s="248"/>
      <c r="Y755" s="111"/>
      <c r="Z755" s="112"/>
      <c r="AA755" s="194"/>
      <c r="AB755" s="194"/>
      <c r="AC755" s="194"/>
      <c r="AD755" s="194"/>
      <c r="AE755" s="194"/>
      <c r="AF755" s="194"/>
      <c r="AG755" s="194"/>
      <c r="AH755" s="194"/>
      <c r="AI755" s="194"/>
      <c r="AJ755" s="194"/>
      <c r="AK755" s="194"/>
      <c r="AL755" s="194"/>
      <c r="AM755" s="194"/>
      <c r="AN755" s="194"/>
      <c r="AO755" s="194"/>
      <c r="AP755" s="194"/>
      <c r="AQ755" s="194"/>
    </row>
    <row r="756" spans="1:43" ht="12.75" customHeight="1" outlineLevel="2" x14ac:dyDescent="0.25">
      <c r="A756" s="2"/>
      <c r="B756" s="29">
        <v>60501</v>
      </c>
      <c r="C756" s="272"/>
      <c r="D756" s="272" t="s">
        <v>41</v>
      </c>
      <c r="E756" s="272" t="s">
        <v>671</v>
      </c>
      <c r="F756" s="273" t="s">
        <v>671</v>
      </c>
      <c r="G756" s="114">
        <v>4213</v>
      </c>
      <c r="H756" s="114">
        <v>0</v>
      </c>
      <c r="I756" s="114">
        <v>3188</v>
      </c>
      <c r="J756" s="114">
        <v>4213</v>
      </c>
      <c r="K756" s="114">
        <v>4085</v>
      </c>
      <c r="L756" s="241">
        <f t="shared" si="147"/>
        <v>-3.0382150486589099E-2</v>
      </c>
      <c r="M756" s="114">
        <f t="shared" si="106"/>
        <v>0</v>
      </c>
      <c r="N756" s="242">
        <v>3189</v>
      </c>
      <c r="O756" s="100"/>
      <c r="P756" s="100"/>
      <c r="Q756" s="100">
        <f t="shared" si="107"/>
        <v>0</v>
      </c>
      <c r="R756" s="243" t="e">
        <f t="shared" si="120"/>
        <v>#DIV/0!</v>
      </c>
      <c r="S756" s="243"/>
      <c r="T756" s="243"/>
      <c r="U756" s="243"/>
      <c r="V756" s="243"/>
      <c r="W756" s="243"/>
      <c r="X756" s="248"/>
      <c r="Y756" s="111"/>
      <c r="Z756" s="112"/>
      <c r="AA756" s="194"/>
      <c r="AB756" s="194"/>
      <c r="AC756" s="194"/>
      <c r="AD756" s="194"/>
      <c r="AE756" s="194"/>
      <c r="AF756" s="194"/>
      <c r="AG756" s="194"/>
      <c r="AH756" s="194"/>
      <c r="AI756" s="194"/>
      <c r="AJ756" s="194"/>
      <c r="AK756" s="194"/>
      <c r="AL756" s="194"/>
      <c r="AM756" s="194"/>
      <c r="AN756" s="194"/>
      <c r="AO756" s="194"/>
      <c r="AP756" s="194"/>
      <c r="AQ756" s="194"/>
    </row>
    <row r="757" spans="1:43" ht="12.75" customHeight="1" outlineLevel="2" x14ac:dyDescent="0.25">
      <c r="A757" s="2"/>
      <c r="B757" s="29" t="s">
        <v>2118</v>
      </c>
      <c r="C757" s="272"/>
      <c r="D757" s="272" t="s">
        <v>41</v>
      </c>
      <c r="E757" s="272" t="s">
        <v>671</v>
      </c>
      <c r="F757" s="273" t="s">
        <v>2119</v>
      </c>
      <c r="G757" s="114"/>
      <c r="H757" s="114"/>
      <c r="I757" s="114"/>
      <c r="J757" s="114"/>
      <c r="K757" s="114"/>
      <c r="L757" s="241"/>
      <c r="M757" s="114">
        <f t="shared" si="106"/>
        <v>0</v>
      </c>
      <c r="N757" s="242"/>
      <c r="O757" s="100"/>
      <c r="P757" s="100"/>
      <c r="Q757" s="100">
        <f t="shared" si="107"/>
        <v>0</v>
      </c>
      <c r="R757" s="243" t="e">
        <f t="shared" si="120"/>
        <v>#DIV/0!</v>
      </c>
      <c r="S757" s="243"/>
      <c r="T757" s="243"/>
      <c r="U757" s="243"/>
      <c r="V757" s="243"/>
      <c r="W757" s="243"/>
      <c r="X757" s="248"/>
      <c r="Y757" s="111"/>
      <c r="Z757" s="112"/>
      <c r="AA757" s="194"/>
      <c r="AB757" s="194"/>
      <c r="AC757" s="194"/>
      <c r="AD757" s="194"/>
      <c r="AE757" s="194"/>
      <c r="AF757" s="194"/>
      <c r="AG757" s="194"/>
      <c r="AH757" s="194"/>
      <c r="AI757" s="194"/>
      <c r="AJ757" s="194"/>
      <c r="AK757" s="194"/>
      <c r="AL757" s="194"/>
      <c r="AM757" s="194"/>
      <c r="AN757" s="194"/>
      <c r="AO757" s="194"/>
      <c r="AP757" s="194"/>
      <c r="AQ757" s="194"/>
    </row>
    <row r="758" spans="1:43" ht="12.75" customHeight="1" outlineLevel="1" x14ac:dyDescent="0.25">
      <c r="A758" s="229"/>
      <c r="B758" s="269">
        <v>60600</v>
      </c>
      <c r="C758" s="270"/>
      <c r="D758" s="270" t="s">
        <v>41</v>
      </c>
      <c r="E758" s="270" t="s">
        <v>679</v>
      </c>
      <c r="F758" s="271"/>
      <c r="G758" s="114"/>
      <c r="H758" s="114"/>
      <c r="I758" s="114"/>
      <c r="J758" s="114"/>
      <c r="K758" s="114"/>
      <c r="L758" s="241"/>
      <c r="M758" s="114">
        <f t="shared" si="106"/>
        <v>0</v>
      </c>
      <c r="N758" s="242"/>
      <c r="O758" s="110">
        <f t="shared" ref="O758:P758" si="148">SUM(O759:O774)</f>
        <v>0</v>
      </c>
      <c r="P758" s="110">
        <f t="shared" si="148"/>
        <v>0</v>
      </c>
      <c r="Q758" s="100">
        <f t="shared" si="107"/>
        <v>0</v>
      </c>
      <c r="R758" s="243" t="e">
        <f t="shared" si="120"/>
        <v>#DIV/0!</v>
      </c>
      <c r="S758" s="250"/>
      <c r="T758" s="250"/>
      <c r="U758" s="250"/>
      <c r="V758" s="250"/>
      <c r="W758" s="250"/>
      <c r="X758" s="247"/>
      <c r="Y758" s="111"/>
      <c r="Z758" s="112"/>
      <c r="AA758" s="113"/>
      <c r="AB758" s="113"/>
      <c r="AC758" s="113"/>
      <c r="AD758" s="113"/>
      <c r="AE758" s="113"/>
      <c r="AF758" s="113"/>
      <c r="AG758" s="113"/>
      <c r="AH758" s="113"/>
      <c r="AI758" s="113"/>
      <c r="AJ758" s="113"/>
      <c r="AK758" s="113"/>
      <c r="AL758" s="113"/>
      <c r="AM758" s="113"/>
      <c r="AN758" s="113"/>
      <c r="AO758" s="113"/>
      <c r="AP758" s="113"/>
      <c r="AQ758" s="113"/>
    </row>
    <row r="759" spans="1:43" ht="12.75" customHeight="1" outlineLevel="2" x14ac:dyDescent="0.25">
      <c r="A759" s="2"/>
      <c r="B759" s="29">
        <v>60615</v>
      </c>
      <c r="C759" s="272"/>
      <c r="D759" s="272" t="s">
        <v>41</v>
      </c>
      <c r="E759" s="272" t="s">
        <v>679</v>
      </c>
      <c r="F759" s="273" t="s">
        <v>691</v>
      </c>
      <c r="G759" s="114">
        <v>1089</v>
      </c>
      <c r="H759" s="114">
        <v>322</v>
      </c>
      <c r="I759" s="114">
        <v>0</v>
      </c>
      <c r="J759" s="114">
        <v>1089</v>
      </c>
      <c r="K759" s="114">
        <v>1050</v>
      </c>
      <c r="L759" s="241">
        <f t="shared" ref="L759:L773" si="149">((K759/J759)^(1/($K$12-$J$12))-1)</f>
        <v>-3.5812672176308569E-2</v>
      </c>
      <c r="M759" s="114">
        <f t="shared" si="106"/>
        <v>310.46831955922863</v>
      </c>
      <c r="N759" s="242">
        <v>0</v>
      </c>
      <c r="O759" s="100"/>
      <c r="P759" s="100"/>
      <c r="Q759" s="100">
        <f t="shared" si="107"/>
        <v>0</v>
      </c>
      <c r="R759" s="243" t="e">
        <f t="shared" si="120"/>
        <v>#DIV/0!</v>
      </c>
      <c r="S759" s="243"/>
      <c r="T759" s="243"/>
      <c r="U759" s="243"/>
      <c r="V759" s="243"/>
      <c r="W759" s="243"/>
      <c r="X759" s="248"/>
      <c r="Y759" s="111"/>
      <c r="Z759" s="112"/>
      <c r="AA759" s="194"/>
      <c r="AB759" s="194"/>
      <c r="AC759" s="194"/>
      <c r="AD759" s="194"/>
      <c r="AE759" s="194"/>
      <c r="AF759" s="194"/>
      <c r="AG759" s="194"/>
      <c r="AH759" s="194"/>
      <c r="AI759" s="194"/>
      <c r="AJ759" s="194"/>
      <c r="AK759" s="194"/>
      <c r="AL759" s="194"/>
      <c r="AM759" s="194"/>
      <c r="AN759" s="194"/>
      <c r="AO759" s="194"/>
      <c r="AP759" s="194"/>
      <c r="AQ759" s="194"/>
    </row>
    <row r="760" spans="1:43" ht="12.75" customHeight="1" outlineLevel="2" x14ac:dyDescent="0.25">
      <c r="A760" s="2"/>
      <c r="B760" s="29">
        <v>60614</v>
      </c>
      <c r="C760" s="272"/>
      <c r="D760" s="272" t="s">
        <v>41</v>
      </c>
      <c r="E760" s="272" t="s">
        <v>679</v>
      </c>
      <c r="F760" s="273" t="s">
        <v>690</v>
      </c>
      <c r="G760" s="114">
        <v>6195</v>
      </c>
      <c r="H760" s="114">
        <v>0</v>
      </c>
      <c r="I760" s="114">
        <v>2494</v>
      </c>
      <c r="J760" s="114">
        <v>6195</v>
      </c>
      <c r="K760" s="114">
        <v>5958</v>
      </c>
      <c r="L760" s="241">
        <f t="shared" si="149"/>
        <v>-3.8256658595641646E-2</v>
      </c>
      <c r="M760" s="114">
        <f t="shared" si="106"/>
        <v>0</v>
      </c>
      <c r="N760" s="242">
        <v>2528</v>
      </c>
      <c r="O760" s="100"/>
      <c r="P760" s="100"/>
      <c r="Q760" s="100">
        <f t="shared" si="107"/>
        <v>0</v>
      </c>
      <c r="R760" s="243" t="e">
        <f t="shared" si="120"/>
        <v>#DIV/0!</v>
      </c>
      <c r="S760" s="243"/>
      <c r="T760" s="243"/>
      <c r="U760" s="243"/>
      <c r="V760" s="243"/>
      <c r="W760" s="243"/>
      <c r="X760" s="248"/>
      <c r="Y760" s="111"/>
      <c r="Z760" s="112"/>
      <c r="AA760" s="194"/>
      <c r="AB760" s="194"/>
      <c r="AC760" s="194"/>
      <c r="AD760" s="194"/>
      <c r="AE760" s="194"/>
      <c r="AF760" s="194"/>
      <c r="AG760" s="194"/>
      <c r="AH760" s="194"/>
      <c r="AI760" s="194"/>
      <c r="AJ760" s="194"/>
      <c r="AK760" s="194"/>
      <c r="AL760" s="194"/>
      <c r="AM760" s="194"/>
      <c r="AN760" s="194"/>
      <c r="AO760" s="194"/>
      <c r="AP760" s="194"/>
      <c r="AQ760" s="194"/>
    </row>
    <row r="761" spans="1:43" ht="12.75" customHeight="1" outlineLevel="2" x14ac:dyDescent="0.25">
      <c r="A761" s="2"/>
      <c r="B761" s="29">
        <v>60613</v>
      </c>
      <c r="C761" s="272"/>
      <c r="D761" s="272" t="s">
        <v>41</v>
      </c>
      <c r="E761" s="272" t="s">
        <v>679</v>
      </c>
      <c r="F761" s="273" t="s">
        <v>137</v>
      </c>
      <c r="G761" s="114">
        <v>6904</v>
      </c>
      <c r="H761" s="114">
        <v>1678</v>
      </c>
      <c r="I761" s="114">
        <v>0</v>
      </c>
      <c r="J761" s="114">
        <v>6904</v>
      </c>
      <c r="K761" s="114">
        <v>6765</v>
      </c>
      <c r="L761" s="241">
        <f t="shared" si="149"/>
        <v>-2.0133256083429862E-2</v>
      </c>
      <c r="M761" s="114">
        <f t="shared" si="106"/>
        <v>1644.2163962920047</v>
      </c>
      <c r="N761" s="242">
        <v>0</v>
      </c>
      <c r="O761" s="100"/>
      <c r="P761" s="100"/>
      <c r="Q761" s="100">
        <f t="shared" si="107"/>
        <v>0</v>
      </c>
      <c r="R761" s="243" t="e">
        <f t="shared" si="120"/>
        <v>#DIV/0!</v>
      </c>
      <c r="S761" s="243"/>
      <c r="T761" s="243"/>
      <c r="U761" s="243"/>
      <c r="V761" s="243"/>
      <c r="W761" s="243"/>
      <c r="X761" s="248"/>
      <c r="Y761" s="111"/>
      <c r="Z761" s="112"/>
      <c r="AA761" s="194"/>
      <c r="AB761" s="194"/>
      <c r="AC761" s="194"/>
      <c r="AD761" s="194"/>
      <c r="AE761" s="194"/>
      <c r="AF761" s="194"/>
      <c r="AG761" s="194"/>
      <c r="AH761" s="194"/>
      <c r="AI761" s="194"/>
      <c r="AJ761" s="194"/>
      <c r="AK761" s="194"/>
      <c r="AL761" s="194"/>
      <c r="AM761" s="194"/>
      <c r="AN761" s="194"/>
      <c r="AO761" s="194"/>
      <c r="AP761" s="194"/>
      <c r="AQ761" s="194"/>
    </row>
    <row r="762" spans="1:43" ht="12.75" customHeight="1" outlineLevel="2" x14ac:dyDescent="0.25">
      <c r="A762" s="2"/>
      <c r="B762" s="29">
        <v>60612</v>
      </c>
      <c r="C762" s="272"/>
      <c r="D762" s="272" t="s">
        <v>41</v>
      </c>
      <c r="E762" s="272" t="s">
        <v>679</v>
      </c>
      <c r="F762" s="273" t="s">
        <v>689</v>
      </c>
      <c r="G762" s="114">
        <v>4575</v>
      </c>
      <c r="H762" s="114">
        <v>677</v>
      </c>
      <c r="I762" s="114">
        <v>0</v>
      </c>
      <c r="J762" s="114">
        <v>4575</v>
      </c>
      <c r="K762" s="114">
        <v>4496</v>
      </c>
      <c r="L762" s="241">
        <f t="shared" si="149"/>
        <v>-1.7267759562841545E-2</v>
      </c>
      <c r="M762" s="114">
        <f t="shared" si="106"/>
        <v>665.30972677595628</v>
      </c>
      <c r="N762" s="242">
        <v>0</v>
      </c>
      <c r="O762" s="100"/>
      <c r="P762" s="100"/>
      <c r="Q762" s="100">
        <f t="shared" si="107"/>
        <v>0</v>
      </c>
      <c r="R762" s="243" t="e">
        <f t="shared" si="120"/>
        <v>#DIV/0!</v>
      </c>
      <c r="S762" s="243"/>
      <c r="T762" s="243"/>
      <c r="U762" s="243"/>
      <c r="V762" s="243"/>
      <c r="W762" s="243"/>
      <c r="X762" s="248"/>
      <c r="Y762" s="111"/>
      <c r="Z762" s="112"/>
      <c r="AA762" s="194"/>
      <c r="AB762" s="194"/>
      <c r="AC762" s="194"/>
      <c r="AD762" s="194"/>
      <c r="AE762" s="194"/>
      <c r="AF762" s="194"/>
      <c r="AG762" s="194"/>
      <c r="AH762" s="194"/>
      <c r="AI762" s="194"/>
      <c r="AJ762" s="194"/>
      <c r="AK762" s="194"/>
      <c r="AL762" s="194"/>
      <c r="AM762" s="194"/>
      <c r="AN762" s="194"/>
      <c r="AO762" s="194"/>
      <c r="AP762" s="194"/>
      <c r="AQ762" s="194"/>
    </row>
    <row r="763" spans="1:43" ht="12.75" customHeight="1" outlineLevel="2" x14ac:dyDescent="0.25">
      <c r="A763" s="2"/>
      <c r="B763" s="29">
        <v>60611</v>
      </c>
      <c r="C763" s="272"/>
      <c r="D763" s="272" t="s">
        <v>41</v>
      </c>
      <c r="E763" s="272" t="s">
        <v>679</v>
      </c>
      <c r="F763" s="273" t="s">
        <v>252</v>
      </c>
      <c r="G763" s="114">
        <v>2591</v>
      </c>
      <c r="H763" s="114">
        <v>333</v>
      </c>
      <c r="I763" s="114">
        <v>0</v>
      </c>
      <c r="J763" s="114">
        <v>2591</v>
      </c>
      <c r="K763" s="114">
        <v>2527</v>
      </c>
      <c r="L763" s="241">
        <f t="shared" si="149"/>
        <v>-2.4700887688151263E-2</v>
      </c>
      <c r="M763" s="114">
        <f t="shared" si="106"/>
        <v>324.77460439984566</v>
      </c>
      <c r="N763" s="242">
        <v>0</v>
      </c>
      <c r="O763" s="100"/>
      <c r="P763" s="100"/>
      <c r="Q763" s="100">
        <f t="shared" si="107"/>
        <v>0</v>
      </c>
      <c r="R763" s="243" t="e">
        <f t="shared" si="120"/>
        <v>#DIV/0!</v>
      </c>
      <c r="S763" s="243"/>
      <c r="T763" s="243"/>
      <c r="U763" s="243"/>
      <c r="V763" s="243"/>
      <c r="W763" s="243"/>
      <c r="X763" s="248"/>
      <c r="Y763" s="111"/>
      <c r="Z763" s="112"/>
      <c r="AA763" s="194"/>
      <c r="AB763" s="194"/>
      <c r="AC763" s="194"/>
      <c r="AD763" s="194"/>
      <c r="AE763" s="194"/>
      <c r="AF763" s="194"/>
      <c r="AG763" s="194"/>
      <c r="AH763" s="194"/>
      <c r="AI763" s="194"/>
      <c r="AJ763" s="194"/>
      <c r="AK763" s="194"/>
      <c r="AL763" s="194"/>
      <c r="AM763" s="194"/>
      <c r="AN763" s="194"/>
      <c r="AO763" s="194"/>
      <c r="AP763" s="194"/>
      <c r="AQ763" s="194"/>
    </row>
    <row r="764" spans="1:43" ht="12.75" customHeight="1" outlineLevel="2" x14ac:dyDescent="0.25">
      <c r="A764" s="2"/>
      <c r="B764" s="29">
        <v>60610</v>
      </c>
      <c r="C764" s="272"/>
      <c r="D764" s="272" t="s">
        <v>41</v>
      </c>
      <c r="E764" s="272" t="s">
        <v>679</v>
      </c>
      <c r="F764" s="273" t="s">
        <v>688</v>
      </c>
      <c r="G764" s="114">
        <v>3000</v>
      </c>
      <c r="H764" s="114">
        <v>473</v>
      </c>
      <c r="I764" s="114">
        <v>0</v>
      </c>
      <c r="J764" s="114">
        <v>3000</v>
      </c>
      <c r="K764" s="114">
        <v>2905</v>
      </c>
      <c r="L764" s="241">
        <f t="shared" si="149"/>
        <v>-3.1666666666666621E-2</v>
      </c>
      <c r="M764" s="114">
        <f t="shared" si="106"/>
        <v>458.0216666666667</v>
      </c>
      <c r="N764" s="242">
        <v>0</v>
      </c>
      <c r="O764" s="100"/>
      <c r="P764" s="100"/>
      <c r="Q764" s="100">
        <f t="shared" si="107"/>
        <v>0</v>
      </c>
      <c r="R764" s="243" t="e">
        <f t="shared" si="120"/>
        <v>#DIV/0!</v>
      </c>
      <c r="S764" s="243"/>
      <c r="T764" s="243"/>
      <c r="U764" s="243"/>
      <c r="V764" s="243"/>
      <c r="W764" s="243"/>
      <c r="X764" s="248"/>
      <c r="Y764" s="111"/>
      <c r="Z764" s="112"/>
      <c r="AA764" s="194"/>
      <c r="AB764" s="194"/>
      <c r="AC764" s="194"/>
      <c r="AD764" s="194"/>
      <c r="AE764" s="194"/>
      <c r="AF764" s="194"/>
      <c r="AG764" s="194"/>
      <c r="AH764" s="194"/>
      <c r="AI764" s="194"/>
      <c r="AJ764" s="194"/>
      <c r="AK764" s="194"/>
      <c r="AL764" s="194"/>
      <c r="AM764" s="194"/>
      <c r="AN764" s="194"/>
      <c r="AO764" s="194"/>
      <c r="AP764" s="194"/>
      <c r="AQ764" s="194"/>
    </row>
    <row r="765" spans="1:43" ht="12.75" customHeight="1" outlineLevel="2" x14ac:dyDescent="0.25">
      <c r="A765" s="2"/>
      <c r="B765" s="107">
        <v>60609</v>
      </c>
      <c r="C765" s="239"/>
      <c r="D765" s="239" t="s">
        <v>41</v>
      </c>
      <c r="E765" s="239" t="s">
        <v>679</v>
      </c>
      <c r="F765" s="273" t="s">
        <v>687</v>
      </c>
      <c r="G765" s="114">
        <v>1844</v>
      </c>
      <c r="H765" s="114">
        <v>473</v>
      </c>
      <c r="I765" s="114">
        <v>0</v>
      </c>
      <c r="J765" s="114">
        <v>1844</v>
      </c>
      <c r="K765" s="114">
        <v>1813</v>
      </c>
      <c r="L765" s="241">
        <f t="shared" si="149"/>
        <v>-1.6811279826464243E-2</v>
      </c>
      <c r="M765" s="114">
        <f t="shared" si="106"/>
        <v>465.04826464208242</v>
      </c>
      <c r="N765" s="242">
        <v>0</v>
      </c>
      <c r="O765" s="100"/>
      <c r="P765" s="100"/>
      <c r="Q765" s="100">
        <f t="shared" si="107"/>
        <v>0</v>
      </c>
      <c r="R765" s="243" t="e">
        <f t="shared" si="120"/>
        <v>#DIV/0!</v>
      </c>
      <c r="S765" s="243"/>
      <c r="T765" s="243"/>
      <c r="U765" s="243"/>
      <c r="V765" s="243"/>
      <c r="W765" s="243"/>
      <c r="X765" s="248"/>
      <c r="Y765" s="111"/>
      <c r="Z765" s="112"/>
      <c r="AA765" s="194"/>
      <c r="AB765" s="194"/>
      <c r="AC765" s="194"/>
      <c r="AD765" s="194"/>
      <c r="AE765" s="194"/>
      <c r="AF765" s="194"/>
      <c r="AG765" s="194"/>
      <c r="AH765" s="194"/>
      <c r="AI765" s="194"/>
      <c r="AJ765" s="194"/>
      <c r="AK765" s="194"/>
      <c r="AL765" s="194"/>
      <c r="AM765" s="194"/>
      <c r="AN765" s="194"/>
      <c r="AO765" s="194"/>
      <c r="AP765" s="194"/>
      <c r="AQ765" s="194"/>
    </row>
    <row r="766" spans="1:43" ht="12.75" customHeight="1" outlineLevel="2" x14ac:dyDescent="0.25">
      <c r="A766" s="2"/>
      <c r="B766" s="29">
        <v>60608</v>
      </c>
      <c r="C766" s="272"/>
      <c r="D766" s="272" t="s">
        <v>41</v>
      </c>
      <c r="E766" s="272" t="s">
        <v>679</v>
      </c>
      <c r="F766" s="273" t="s">
        <v>686</v>
      </c>
      <c r="G766" s="114">
        <v>4026</v>
      </c>
      <c r="H766" s="114">
        <v>955</v>
      </c>
      <c r="I766" s="114">
        <v>0</v>
      </c>
      <c r="J766" s="114">
        <v>4026</v>
      </c>
      <c r="K766" s="114">
        <v>3896</v>
      </c>
      <c r="L766" s="241">
        <f t="shared" si="149"/>
        <v>-3.2290114257327418E-2</v>
      </c>
      <c r="M766" s="114">
        <f t="shared" si="106"/>
        <v>924.16294088425229</v>
      </c>
      <c r="N766" s="242">
        <v>0</v>
      </c>
      <c r="O766" s="100"/>
      <c r="P766" s="100"/>
      <c r="Q766" s="100">
        <f t="shared" si="107"/>
        <v>0</v>
      </c>
      <c r="R766" s="243" t="e">
        <f t="shared" si="120"/>
        <v>#DIV/0!</v>
      </c>
      <c r="S766" s="243"/>
      <c r="T766" s="243"/>
      <c r="U766" s="243"/>
      <c r="V766" s="243"/>
      <c r="W766" s="243"/>
      <c r="X766" s="248"/>
      <c r="Y766" s="111"/>
      <c r="Z766" s="112"/>
      <c r="AA766" s="194"/>
      <c r="AB766" s="194"/>
      <c r="AC766" s="194"/>
      <c r="AD766" s="194"/>
      <c r="AE766" s="194"/>
      <c r="AF766" s="194"/>
      <c r="AG766" s="194"/>
      <c r="AH766" s="194"/>
      <c r="AI766" s="194"/>
      <c r="AJ766" s="194"/>
      <c r="AK766" s="194"/>
      <c r="AL766" s="194"/>
      <c r="AM766" s="194"/>
      <c r="AN766" s="194"/>
      <c r="AO766" s="194"/>
      <c r="AP766" s="194"/>
      <c r="AQ766" s="194"/>
    </row>
    <row r="767" spans="1:43" ht="12.75" customHeight="1" outlineLevel="2" x14ac:dyDescent="0.25">
      <c r="A767" s="2"/>
      <c r="B767" s="29">
        <v>60607</v>
      </c>
      <c r="C767" s="272"/>
      <c r="D767" s="272" t="s">
        <v>41</v>
      </c>
      <c r="E767" s="272" t="s">
        <v>679</v>
      </c>
      <c r="F767" s="273" t="s">
        <v>685</v>
      </c>
      <c r="G767" s="114">
        <v>12797</v>
      </c>
      <c r="H767" s="114">
        <v>830</v>
      </c>
      <c r="I767" s="114">
        <v>0</v>
      </c>
      <c r="J767" s="114">
        <v>12797</v>
      </c>
      <c r="K767" s="114">
        <v>12422</v>
      </c>
      <c r="L767" s="241">
        <f t="shared" si="149"/>
        <v>-2.9303743064780785E-2</v>
      </c>
      <c r="M767" s="114">
        <f t="shared" si="106"/>
        <v>805.67789325623198</v>
      </c>
      <c r="N767" s="242">
        <v>0</v>
      </c>
      <c r="O767" s="100"/>
      <c r="P767" s="100"/>
      <c r="Q767" s="100">
        <f t="shared" si="107"/>
        <v>0</v>
      </c>
      <c r="R767" s="243" t="e">
        <f t="shared" si="120"/>
        <v>#DIV/0!</v>
      </c>
      <c r="S767" s="243"/>
      <c r="T767" s="243"/>
      <c r="U767" s="243"/>
      <c r="V767" s="243"/>
      <c r="W767" s="243"/>
      <c r="X767" s="248"/>
      <c r="Y767" s="111"/>
      <c r="Z767" s="112"/>
      <c r="AA767" s="194"/>
      <c r="AB767" s="194"/>
      <c r="AC767" s="194"/>
      <c r="AD767" s="194"/>
      <c r="AE767" s="194"/>
      <c r="AF767" s="194"/>
      <c r="AG767" s="194"/>
      <c r="AH767" s="194"/>
      <c r="AI767" s="194"/>
      <c r="AJ767" s="194"/>
      <c r="AK767" s="194"/>
      <c r="AL767" s="194"/>
      <c r="AM767" s="194"/>
      <c r="AN767" s="194"/>
      <c r="AO767" s="194"/>
      <c r="AP767" s="194"/>
      <c r="AQ767" s="194"/>
    </row>
    <row r="768" spans="1:43" ht="12.75" customHeight="1" outlineLevel="2" x14ac:dyDescent="0.25">
      <c r="A768" s="2"/>
      <c r="B768" s="29">
        <v>60606</v>
      </c>
      <c r="C768" s="272"/>
      <c r="D768" s="272" t="s">
        <v>41</v>
      </c>
      <c r="E768" s="272" t="s">
        <v>679</v>
      </c>
      <c r="F768" s="273" t="s">
        <v>684</v>
      </c>
      <c r="G768" s="114">
        <v>5040</v>
      </c>
      <c r="H768" s="114">
        <v>532</v>
      </c>
      <c r="I768" s="114">
        <v>0</v>
      </c>
      <c r="J768" s="114">
        <v>5040</v>
      </c>
      <c r="K768" s="114">
        <v>4924</v>
      </c>
      <c r="L768" s="241">
        <f t="shared" si="149"/>
        <v>-2.3015873015873045E-2</v>
      </c>
      <c r="M768" s="114">
        <f t="shared" si="106"/>
        <v>519.75555555555559</v>
      </c>
      <c r="N768" s="242">
        <v>0</v>
      </c>
      <c r="O768" s="100"/>
      <c r="P768" s="100"/>
      <c r="Q768" s="100">
        <f t="shared" si="107"/>
        <v>0</v>
      </c>
      <c r="R768" s="243" t="e">
        <f t="shared" si="120"/>
        <v>#DIV/0!</v>
      </c>
      <c r="S768" s="243"/>
      <c r="T768" s="243"/>
      <c r="U768" s="243"/>
      <c r="V768" s="243"/>
      <c r="W768" s="243"/>
      <c r="X768" s="248"/>
      <c r="Y768" s="111"/>
      <c r="Z768" s="112"/>
      <c r="AA768" s="194"/>
      <c r="AB768" s="194"/>
      <c r="AC768" s="194"/>
      <c r="AD768" s="194"/>
      <c r="AE768" s="194"/>
      <c r="AF768" s="194"/>
      <c r="AG768" s="194"/>
      <c r="AH768" s="194"/>
      <c r="AI768" s="194"/>
      <c r="AJ768" s="194"/>
      <c r="AK768" s="194"/>
      <c r="AL768" s="194"/>
      <c r="AM768" s="194"/>
      <c r="AN768" s="194"/>
      <c r="AO768" s="194"/>
      <c r="AP768" s="194"/>
      <c r="AQ768" s="194"/>
    </row>
    <row r="769" spans="1:43" ht="12.75" customHeight="1" outlineLevel="2" x14ac:dyDescent="0.25">
      <c r="A769" s="2"/>
      <c r="B769" s="29">
        <v>60605</v>
      </c>
      <c r="C769" s="272"/>
      <c r="D769" s="272" t="s">
        <v>41</v>
      </c>
      <c r="E769" s="272" t="s">
        <v>679</v>
      </c>
      <c r="F769" s="273" t="s">
        <v>683</v>
      </c>
      <c r="G769" s="114">
        <v>3600</v>
      </c>
      <c r="H769" s="114">
        <v>524</v>
      </c>
      <c r="I769" s="114">
        <v>0</v>
      </c>
      <c r="J769" s="114">
        <v>3600</v>
      </c>
      <c r="K769" s="114">
        <v>3490</v>
      </c>
      <c r="L769" s="241">
        <f t="shared" si="149"/>
        <v>-3.0555555555555558E-2</v>
      </c>
      <c r="M769" s="114">
        <f t="shared" si="106"/>
        <v>507.98888888888888</v>
      </c>
      <c r="N769" s="242">
        <v>0</v>
      </c>
      <c r="O769" s="100"/>
      <c r="P769" s="100"/>
      <c r="Q769" s="100">
        <f t="shared" si="107"/>
        <v>0</v>
      </c>
      <c r="R769" s="243" t="e">
        <f t="shared" si="120"/>
        <v>#DIV/0!</v>
      </c>
      <c r="S769" s="243"/>
      <c r="T769" s="243"/>
      <c r="U769" s="243"/>
      <c r="V769" s="243"/>
      <c r="W769" s="243"/>
      <c r="X769" s="248"/>
      <c r="Y769" s="111"/>
      <c r="Z769" s="112"/>
      <c r="AA769" s="194"/>
      <c r="AB769" s="194"/>
      <c r="AC769" s="194"/>
      <c r="AD769" s="194"/>
      <c r="AE769" s="194"/>
      <c r="AF769" s="194"/>
      <c r="AG769" s="194"/>
      <c r="AH769" s="194"/>
      <c r="AI769" s="194"/>
      <c r="AJ769" s="194"/>
      <c r="AK769" s="194"/>
      <c r="AL769" s="194"/>
      <c r="AM769" s="194"/>
      <c r="AN769" s="194"/>
      <c r="AO769" s="194"/>
      <c r="AP769" s="194"/>
      <c r="AQ769" s="194"/>
    </row>
    <row r="770" spans="1:43" ht="12.75" customHeight="1" outlineLevel="2" x14ac:dyDescent="0.25">
      <c r="A770" s="2"/>
      <c r="B770" s="29">
        <v>60604</v>
      </c>
      <c r="C770" s="272"/>
      <c r="D770" s="272" t="s">
        <v>41</v>
      </c>
      <c r="E770" s="272" t="s">
        <v>679</v>
      </c>
      <c r="F770" s="273" t="s">
        <v>682</v>
      </c>
      <c r="G770" s="114">
        <v>2296</v>
      </c>
      <c r="H770" s="114">
        <v>290</v>
      </c>
      <c r="I770" s="114">
        <v>0</v>
      </c>
      <c r="J770" s="114">
        <v>2296</v>
      </c>
      <c r="K770" s="114">
        <v>2234</v>
      </c>
      <c r="L770" s="241">
        <f t="shared" si="149"/>
        <v>-2.7003484320557436E-2</v>
      </c>
      <c r="M770" s="114">
        <f t="shared" si="106"/>
        <v>282.16898954703834</v>
      </c>
      <c r="N770" s="242">
        <v>0</v>
      </c>
      <c r="O770" s="100"/>
      <c r="P770" s="100"/>
      <c r="Q770" s="100">
        <f t="shared" si="107"/>
        <v>0</v>
      </c>
      <c r="R770" s="243" t="e">
        <f t="shared" si="120"/>
        <v>#DIV/0!</v>
      </c>
      <c r="S770" s="243"/>
      <c r="T770" s="243"/>
      <c r="U770" s="243"/>
      <c r="V770" s="243"/>
      <c r="W770" s="243"/>
      <c r="X770" s="248"/>
      <c r="Y770" s="111"/>
      <c r="Z770" s="112"/>
      <c r="AA770" s="194"/>
      <c r="AB770" s="194"/>
      <c r="AC770" s="194"/>
      <c r="AD770" s="194"/>
      <c r="AE770" s="194"/>
      <c r="AF770" s="194"/>
      <c r="AG770" s="194"/>
      <c r="AH770" s="194"/>
      <c r="AI770" s="194"/>
      <c r="AJ770" s="194"/>
      <c r="AK770" s="194"/>
      <c r="AL770" s="194"/>
      <c r="AM770" s="194"/>
      <c r="AN770" s="194"/>
      <c r="AO770" s="194"/>
      <c r="AP770" s="194"/>
      <c r="AQ770" s="194"/>
    </row>
    <row r="771" spans="1:43" ht="12.75" customHeight="1" outlineLevel="2" x14ac:dyDescent="0.25">
      <c r="A771" s="2"/>
      <c r="B771" s="29">
        <v>60603</v>
      </c>
      <c r="C771" s="272"/>
      <c r="D771" s="272" t="s">
        <v>41</v>
      </c>
      <c r="E771" s="272" t="s">
        <v>679</v>
      </c>
      <c r="F771" s="273" t="s">
        <v>681</v>
      </c>
      <c r="G771" s="114">
        <v>2844</v>
      </c>
      <c r="H771" s="114">
        <v>313</v>
      </c>
      <c r="I771" s="114">
        <v>0</v>
      </c>
      <c r="J771" s="114">
        <v>2844</v>
      </c>
      <c r="K771" s="114">
        <v>2772</v>
      </c>
      <c r="L771" s="241">
        <f t="shared" si="149"/>
        <v>-2.5316455696202556E-2</v>
      </c>
      <c r="M771" s="114">
        <f t="shared" si="106"/>
        <v>305.07594936708858</v>
      </c>
      <c r="N771" s="242">
        <v>0</v>
      </c>
      <c r="O771" s="100"/>
      <c r="P771" s="100"/>
      <c r="Q771" s="100">
        <f t="shared" si="107"/>
        <v>0</v>
      </c>
      <c r="R771" s="243" t="e">
        <f t="shared" si="120"/>
        <v>#DIV/0!</v>
      </c>
      <c r="S771" s="243"/>
      <c r="T771" s="243"/>
      <c r="U771" s="243"/>
      <c r="V771" s="243"/>
      <c r="W771" s="243"/>
      <c r="X771" s="248"/>
      <c r="Y771" s="111"/>
      <c r="Z771" s="112"/>
      <c r="AA771" s="194"/>
      <c r="AB771" s="194"/>
      <c r="AC771" s="194"/>
      <c r="AD771" s="194"/>
      <c r="AE771" s="194"/>
      <c r="AF771" s="194"/>
      <c r="AG771" s="194"/>
      <c r="AH771" s="194"/>
      <c r="AI771" s="194"/>
      <c r="AJ771" s="194"/>
      <c r="AK771" s="194"/>
      <c r="AL771" s="194"/>
      <c r="AM771" s="194"/>
      <c r="AN771" s="194"/>
      <c r="AO771" s="194"/>
      <c r="AP771" s="194"/>
      <c r="AQ771" s="194"/>
    </row>
    <row r="772" spans="1:43" ht="12.75" customHeight="1" outlineLevel="2" x14ac:dyDescent="0.25">
      <c r="A772" s="2"/>
      <c r="B772" s="29">
        <v>60602</v>
      </c>
      <c r="C772" s="272"/>
      <c r="D772" s="272" t="s">
        <v>41</v>
      </c>
      <c r="E772" s="272" t="s">
        <v>679</v>
      </c>
      <c r="F772" s="273" t="s">
        <v>680</v>
      </c>
      <c r="G772" s="114">
        <v>9071</v>
      </c>
      <c r="H772" s="114">
        <v>541</v>
      </c>
      <c r="I772" s="114">
        <v>0</v>
      </c>
      <c r="J772" s="114">
        <v>9071</v>
      </c>
      <c r="K772" s="114">
        <v>8933</v>
      </c>
      <c r="L772" s="241">
        <f t="shared" si="149"/>
        <v>-1.5213317164590401E-2</v>
      </c>
      <c r="M772" s="114">
        <f t="shared" si="106"/>
        <v>532.76959541395661</v>
      </c>
      <c r="N772" s="242">
        <v>0</v>
      </c>
      <c r="O772" s="100"/>
      <c r="P772" s="100"/>
      <c r="Q772" s="100">
        <f t="shared" si="107"/>
        <v>0</v>
      </c>
      <c r="R772" s="243" t="e">
        <f t="shared" si="120"/>
        <v>#DIV/0!</v>
      </c>
      <c r="S772" s="243"/>
      <c r="T772" s="243"/>
      <c r="U772" s="243"/>
      <c r="V772" s="243"/>
      <c r="W772" s="243"/>
      <c r="X772" s="248"/>
      <c r="Y772" s="111"/>
      <c r="Z772" s="112"/>
      <c r="AA772" s="194"/>
      <c r="AB772" s="194"/>
      <c r="AC772" s="194"/>
      <c r="AD772" s="194"/>
      <c r="AE772" s="194"/>
      <c r="AF772" s="194"/>
      <c r="AG772" s="194"/>
      <c r="AH772" s="194"/>
      <c r="AI772" s="194"/>
      <c r="AJ772" s="194"/>
      <c r="AK772" s="194"/>
      <c r="AL772" s="194"/>
      <c r="AM772" s="194"/>
      <c r="AN772" s="194"/>
      <c r="AO772" s="194"/>
      <c r="AP772" s="194"/>
      <c r="AQ772" s="194"/>
    </row>
    <row r="773" spans="1:43" ht="12.75" customHeight="1" outlineLevel="2" x14ac:dyDescent="0.25">
      <c r="A773" s="2"/>
      <c r="B773" s="29">
        <v>60601</v>
      </c>
      <c r="C773" s="272"/>
      <c r="D773" s="272" t="s">
        <v>41</v>
      </c>
      <c r="E773" s="272" t="s">
        <v>679</v>
      </c>
      <c r="F773" s="273" t="s">
        <v>679</v>
      </c>
      <c r="G773" s="114">
        <v>29685</v>
      </c>
      <c r="H773" s="114">
        <v>0</v>
      </c>
      <c r="I773" s="114">
        <v>20709</v>
      </c>
      <c r="J773" s="114">
        <v>29685</v>
      </c>
      <c r="K773" s="114">
        <v>29019</v>
      </c>
      <c r="L773" s="241">
        <f t="shared" si="149"/>
        <v>-2.2435573521980778E-2</v>
      </c>
      <c r="M773" s="114">
        <f t="shared" si="106"/>
        <v>0</v>
      </c>
      <c r="N773" s="242">
        <v>21118</v>
      </c>
      <c r="O773" s="100"/>
      <c r="P773" s="100"/>
      <c r="Q773" s="100">
        <f t="shared" si="107"/>
        <v>0</v>
      </c>
      <c r="R773" s="243" t="e">
        <f t="shared" si="120"/>
        <v>#DIV/0!</v>
      </c>
      <c r="S773" s="243"/>
      <c r="T773" s="243"/>
      <c r="U773" s="243"/>
      <c r="V773" s="243"/>
      <c r="W773" s="243"/>
      <c r="X773" s="248"/>
      <c r="Y773" s="111"/>
      <c r="Z773" s="112"/>
      <c r="AA773" s="194"/>
      <c r="AB773" s="194"/>
      <c r="AC773" s="194"/>
      <c r="AD773" s="194"/>
      <c r="AE773" s="194"/>
      <c r="AF773" s="194"/>
      <c r="AG773" s="194"/>
      <c r="AH773" s="194"/>
      <c r="AI773" s="194"/>
      <c r="AJ773" s="194"/>
      <c r="AK773" s="194"/>
      <c r="AL773" s="194"/>
      <c r="AM773" s="194"/>
      <c r="AN773" s="194"/>
      <c r="AO773" s="194"/>
      <c r="AP773" s="194"/>
      <c r="AQ773" s="194"/>
    </row>
    <row r="774" spans="1:43" ht="12.75" customHeight="1" outlineLevel="2" x14ac:dyDescent="0.25">
      <c r="A774" s="2"/>
      <c r="B774" s="29" t="s">
        <v>2120</v>
      </c>
      <c r="C774" s="272"/>
      <c r="D774" s="272" t="s">
        <v>41</v>
      </c>
      <c r="E774" s="272" t="s">
        <v>679</v>
      </c>
      <c r="F774" s="273" t="s">
        <v>2121</v>
      </c>
      <c r="G774" s="114"/>
      <c r="H774" s="114"/>
      <c r="I774" s="114"/>
      <c r="J774" s="114"/>
      <c r="K774" s="114"/>
      <c r="L774" s="241"/>
      <c r="M774" s="114">
        <f t="shared" si="106"/>
        <v>0</v>
      </c>
      <c r="N774" s="242"/>
      <c r="O774" s="100"/>
      <c r="P774" s="100"/>
      <c r="Q774" s="100">
        <f t="shared" si="107"/>
        <v>0</v>
      </c>
      <c r="R774" s="243" t="e">
        <f t="shared" si="120"/>
        <v>#DIV/0!</v>
      </c>
      <c r="S774" s="243"/>
      <c r="T774" s="243"/>
      <c r="U774" s="243"/>
      <c r="V774" s="243"/>
      <c r="W774" s="243"/>
      <c r="X774" s="248"/>
      <c r="Y774" s="111"/>
      <c r="Z774" s="112"/>
      <c r="AA774" s="194"/>
      <c r="AB774" s="194"/>
      <c r="AC774" s="194"/>
      <c r="AD774" s="194"/>
      <c r="AE774" s="194"/>
      <c r="AF774" s="194"/>
      <c r="AG774" s="194"/>
      <c r="AH774" s="194"/>
      <c r="AI774" s="194"/>
      <c r="AJ774" s="194"/>
      <c r="AK774" s="194"/>
      <c r="AL774" s="194"/>
      <c r="AM774" s="194"/>
      <c r="AN774" s="194"/>
      <c r="AO774" s="194"/>
      <c r="AP774" s="194"/>
      <c r="AQ774" s="194"/>
    </row>
    <row r="775" spans="1:43" ht="12.75" customHeight="1" outlineLevel="1" x14ac:dyDescent="0.25">
      <c r="A775" s="229"/>
      <c r="B775" s="269">
        <v>60700</v>
      </c>
      <c r="C775" s="270"/>
      <c r="D775" s="270" t="s">
        <v>41</v>
      </c>
      <c r="E775" s="270" t="s">
        <v>692</v>
      </c>
      <c r="F775" s="271"/>
      <c r="G775" s="114"/>
      <c r="H775" s="114"/>
      <c r="I775" s="114"/>
      <c r="J775" s="114"/>
      <c r="K775" s="114"/>
      <c r="L775" s="241"/>
      <c r="M775" s="114">
        <f t="shared" si="106"/>
        <v>0</v>
      </c>
      <c r="N775" s="242"/>
      <c r="O775" s="110">
        <f t="shared" ref="O775:P775" si="150">SUM(O776:O779)</f>
        <v>0</v>
      </c>
      <c r="P775" s="110">
        <f t="shared" si="150"/>
        <v>0</v>
      </c>
      <c r="Q775" s="100">
        <f t="shared" si="107"/>
        <v>0</v>
      </c>
      <c r="R775" s="243" t="e">
        <f t="shared" si="120"/>
        <v>#DIV/0!</v>
      </c>
      <c r="S775" s="250"/>
      <c r="T775" s="250"/>
      <c r="U775" s="250"/>
      <c r="V775" s="250"/>
      <c r="W775" s="250"/>
      <c r="X775" s="247"/>
      <c r="Y775" s="111"/>
      <c r="Z775" s="112"/>
      <c r="AA775" s="113"/>
      <c r="AB775" s="113"/>
      <c r="AC775" s="113"/>
      <c r="AD775" s="113"/>
      <c r="AE775" s="113"/>
      <c r="AF775" s="113"/>
      <c r="AG775" s="113"/>
      <c r="AH775" s="113"/>
      <c r="AI775" s="113"/>
      <c r="AJ775" s="113"/>
      <c r="AK775" s="113"/>
      <c r="AL775" s="113"/>
      <c r="AM775" s="113"/>
      <c r="AN775" s="113"/>
      <c r="AO775" s="113"/>
      <c r="AP775" s="113"/>
      <c r="AQ775" s="113"/>
    </row>
    <row r="776" spans="1:43" ht="12.75" customHeight="1" outlineLevel="2" x14ac:dyDescent="0.25">
      <c r="A776" s="2"/>
      <c r="B776" s="29">
        <v>60703</v>
      </c>
      <c r="C776" s="272"/>
      <c r="D776" s="272" t="s">
        <v>41</v>
      </c>
      <c r="E776" s="272" t="s">
        <v>692</v>
      </c>
      <c r="F776" s="273" t="s">
        <v>692</v>
      </c>
      <c r="G776" s="114">
        <v>12464</v>
      </c>
      <c r="H776" s="114">
        <v>1230</v>
      </c>
      <c r="I776" s="114">
        <v>0</v>
      </c>
      <c r="J776" s="114">
        <v>12464</v>
      </c>
      <c r="K776" s="114">
        <v>12143</v>
      </c>
      <c r="L776" s="241">
        <f t="shared" ref="L776:L778" si="151">((K776/J776)^(1/($K$12-$J$12))-1)</f>
        <v>-2.575417201540442E-2</v>
      </c>
      <c r="M776" s="114">
        <f t="shared" si="106"/>
        <v>1198.3223684210525</v>
      </c>
      <c r="N776" s="242">
        <v>0</v>
      </c>
      <c r="O776" s="100"/>
      <c r="P776" s="100"/>
      <c r="Q776" s="100">
        <f t="shared" si="107"/>
        <v>0</v>
      </c>
      <c r="R776" s="243" t="e">
        <f t="shared" si="120"/>
        <v>#DIV/0!</v>
      </c>
      <c r="S776" s="243"/>
      <c r="T776" s="243"/>
      <c r="U776" s="243"/>
      <c r="V776" s="243"/>
      <c r="W776" s="243"/>
      <c r="X776" s="248"/>
      <c r="Y776" s="111"/>
      <c r="Z776" s="112"/>
      <c r="AA776" s="194"/>
      <c r="AB776" s="194"/>
      <c r="AC776" s="194"/>
      <c r="AD776" s="194"/>
      <c r="AE776" s="194"/>
      <c r="AF776" s="194"/>
      <c r="AG776" s="194"/>
      <c r="AH776" s="194"/>
      <c r="AI776" s="194"/>
      <c r="AJ776" s="194"/>
      <c r="AK776" s="194"/>
      <c r="AL776" s="194"/>
      <c r="AM776" s="194"/>
      <c r="AN776" s="194"/>
      <c r="AO776" s="194"/>
      <c r="AP776" s="194"/>
      <c r="AQ776" s="194"/>
    </row>
    <row r="777" spans="1:43" ht="12.75" customHeight="1" outlineLevel="2" x14ac:dyDescent="0.25">
      <c r="A777" s="2"/>
      <c r="B777" s="29">
        <v>60702</v>
      </c>
      <c r="C777" s="272"/>
      <c r="D777" s="272" t="s">
        <v>41</v>
      </c>
      <c r="E777" s="272" t="s">
        <v>692</v>
      </c>
      <c r="F777" s="273" t="s">
        <v>694</v>
      </c>
      <c r="G777" s="114">
        <v>2780</v>
      </c>
      <c r="H777" s="114">
        <v>260</v>
      </c>
      <c r="I777" s="114">
        <v>0</v>
      </c>
      <c r="J777" s="114">
        <v>2780</v>
      </c>
      <c r="K777" s="114">
        <v>2712</v>
      </c>
      <c r="L777" s="241">
        <f t="shared" si="151"/>
        <v>-2.4460431654676262E-2</v>
      </c>
      <c r="M777" s="114">
        <f t="shared" si="106"/>
        <v>253.64028776978418</v>
      </c>
      <c r="N777" s="242">
        <v>0</v>
      </c>
      <c r="O777" s="100"/>
      <c r="P777" s="100"/>
      <c r="Q777" s="100">
        <f t="shared" si="107"/>
        <v>0</v>
      </c>
      <c r="R777" s="243" t="e">
        <f t="shared" si="120"/>
        <v>#DIV/0!</v>
      </c>
      <c r="S777" s="243"/>
      <c r="T777" s="243"/>
      <c r="U777" s="243"/>
      <c r="V777" s="243"/>
      <c r="W777" s="243"/>
      <c r="X777" s="248"/>
      <c r="Y777" s="111"/>
      <c r="Z777" s="112"/>
      <c r="AA777" s="194"/>
      <c r="AB777" s="194"/>
      <c r="AC777" s="194"/>
      <c r="AD777" s="194"/>
      <c r="AE777" s="194"/>
      <c r="AF777" s="194"/>
      <c r="AG777" s="194"/>
      <c r="AH777" s="194"/>
      <c r="AI777" s="194"/>
      <c r="AJ777" s="194"/>
      <c r="AK777" s="194"/>
      <c r="AL777" s="194"/>
      <c r="AM777" s="194"/>
      <c r="AN777" s="194"/>
      <c r="AO777" s="194"/>
      <c r="AP777" s="194"/>
      <c r="AQ777" s="194"/>
    </row>
    <row r="778" spans="1:43" ht="12.75" customHeight="1" outlineLevel="2" x14ac:dyDescent="0.25">
      <c r="A778" s="2"/>
      <c r="B778" s="107">
        <v>60701</v>
      </c>
      <c r="C778" s="239"/>
      <c r="D778" s="239" t="s">
        <v>41</v>
      </c>
      <c r="E778" s="239" t="s">
        <v>692</v>
      </c>
      <c r="F778" s="273" t="s">
        <v>693</v>
      </c>
      <c r="G778" s="114">
        <v>42479</v>
      </c>
      <c r="H778" s="114">
        <v>0</v>
      </c>
      <c r="I778" s="114">
        <v>17200</v>
      </c>
      <c r="J778" s="114">
        <v>43868</v>
      </c>
      <c r="K778" s="114">
        <v>42877</v>
      </c>
      <c r="L778" s="241">
        <f t="shared" si="151"/>
        <v>-2.2590498769034406E-2</v>
      </c>
      <c r="M778" s="114">
        <f t="shared" si="106"/>
        <v>0</v>
      </c>
      <c r="N778" s="242">
        <v>15864</v>
      </c>
      <c r="O778" s="100"/>
      <c r="P778" s="100"/>
      <c r="Q778" s="100">
        <f t="shared" si="107"/>
        <v>0</v>
      </c>
      <c r="R778" s="243" t="e">
        <f t="shared" si="120"/>
        <v>#DIV/0!</v>
      </c>
      <c r="S778" s="243"/>
      <c r="T778" s="243"/>
      <c r="U778" s="243"/>
      <c r="V778" s="243"/>
      <c r="W778" s="243"/>
      <c r="X778" s="248"/>
      <c r="Y778" s="111"/>
      <c r="Z778" s="112"/>
      <c r="AA778" s="194"/>
      <c r="AB778" s="194"/>
      <c r="AC778" s="194"/>
      <c r="AD778" s="194"/>
      <c r="AE778" s="194"/>
      <c r="AF778" s="194"/>
      <c r="AG778" s="194"/>
      <c r="AH778" s="194"/>
      <c r="AI778" s="194"/>
      <c r="AJ778" s="194"/>
      <c r="AK778" s="194"/>
      <c r="AL778" s="194"/>
      <c r="AM778" s="194"/>
      <c r="AN778" s="194"/>
      <c r="AO778" s="194"/>
      <c r="AP778" s="194"/>
      <c r="AQ778" s="194"/>
    </row>
    <row r="779" spans="1:43" ht="12.75" customHeight="1" outlineLevel="2" x14ac:dyDescent="0.25">
      <c r="A779" s="2"/>
      <c r="B779" s="29" t="s">
        <v>2122</v>
      </c>
      <c r="C779" s="272"/>
      <c r="D779" s="272" t="s">
        <v>41</v>
      </c>
      <c r="E779" s="272" t="s">
        <v>692</v>
      </c>
      <c r="F779" s="273" t="s">
        <v>2123</v>
      </c>
      <c r="G779" s="114"/>
      <c r="H779" s="114"/>
      <c r="I779" s="114"/>
      <c r="J779" s="114"/>
      <c r="K779" s="114"/>
      <c r="L779" s="241"/>
      <c r="M779" s="114">
        <f t="shared" si="106"/>
        <v>0</v>
      </c>
      <c r="N779" s="242"/>
      <c r="O779" s="100"/>
      <c r="P779" s="100"/>
      <c r="Q779" s="100">
        <f t="shared" si="107"/>
        <v>0</v>
      </c>
      <c r="R779" s="243" t="e">
        <f t="shared" si="120"/>
        <v>#DIV/0!</v>
      </c>
      <c r="S779" s="243"/>
      <c r="T779" s="243"/>
      <c r="U779" s="243"/>
      <c r="V779" s="243"/>
      <c r="W779" s="243"/>
      <c r="X779" s="248"/>
      <c r="Y779" s="111"/>
      <c r="Z779" s="112"/>
      <c r="AA779" s="194"/>
      <c r="AB779" s="194"/>
      <c r="AC779" s="194"/>
      <c r="AD779" s="194"/>
      <c r="AE779" s="194"/>
      <c r="AF779" s="194"/>
      <c r="AG779" s="194"/>
      <c r="AH779" s="194"/>
      <c r="AI779" s="194"/>
      <c r="AJ779" s="194"/>
      <c r="AK779" s="194"/>
      <c r="AL779" s="194"/>
      <c r="AM779" s="194"/>
      <c r="AN779" s="194"/>
      <c r="AO779" s="194"/>
      <c r="AP779" s="194"/>
      <c r="AQ779" s="194"/>
    </row>
    <row r="780" spans="1:43" ht="12.75" customHeight="1" outlineLevel="1" x14ac:dyDescent="0.25">
      <c r="A780" s="229"/>
      <c r="B780" s="269">
        <v>60800</v>
      </c>
      <c r="C780" s="270"/>
      <c r="D780" s="270" t="s">
        <v>41</v>
      </c>
      <c r="E780" s="270" t="s">
        <v>695</v>
      </c>
      <c r="F780" s="271"/>
      <c r="G780" s="114"/>
      <c r="H780" s="114"/>
      <c r="I780" s="114"/>
      <c r="J780" s="114"/>
      <c r="K780" s="114"/>
      <c r="L780" s="241"/>
      <c r="M780" s="114">
        <f t="shared" si="106"/>
        <v>0</v>
      </c>
      <c r="N780" s="242"/>
      <c r="O780" s="110">
        <f t="shared" ref="O780:P780" si="152">SUM(O781:O793)</f>
        <v>0</v>
      </c>
      <c r="P780" s="110">
        <f t="shared" si="152"/>
        <v>0</v>
      </c>
      <c r="Q780" s="100">
        <f t="shared" si="107"/>
        <v>0</v>
      </c>
      <c r="R780" s="243" t="e">
        <f t="shared" si="120"/>
        <v>#DIV/0!</v>
      </c>
      <c r="S780" s="250"/>
      <c r="T780" s="250"/>
      <c r="U780" s="250"/>
      <c r="V780" s="250"/>
      <c r="W780" s="250"/>
      <c r="X780" s="247"/>
      <c r="Y780" s="111"/>
      <c r="Z780" s="112"/>
      <c r="AA780" s="113"/>
      <c r="AB780" s="113"/>
      <c r="AC780" s="113"/>
      <c r="AD780" s="113"/>
      <c r="AE780" s="113"/>
      <c r="AF780" s="113"/>
      <c r="AG780" s="113"/>
      <c r="AH780" s="113"/>
      <c r="AI780" s="113"/>
      <c r="AJ780" s="113"/>
      <c r="AK780" s="113"/>
      <c r="AL780" s="113"/>
      <c r="AM780" s="113"/>
      <c r="AN780" s="113"/>
      <c r="AO780" s="113"/>
      <c r="AP780" s="113"/>
      <c r="AQ780" s="113"/>
    </row>
    <row r="781" spans="1:43" ht="12.75" customHeight="1" outlineLevel="2" x14ac:dyDescent="0.25">
      <c r="A781" s="2"/>
      <c r="B781" s="29">
        <v>60812</v>
      </c>
      <c r="C781" s="272"/>
      <c r="D781" s="272" t="s">
        <v>41</v>
      </c>
      <c r="E781" s="272" t="s">
        <v>695</v>
      </c>
      <c r="F781" s="273" t="s">
        <v>150</v>
      </c>
      <c r="G781" s="114">
        <v>7293</v>
      </c>
      <c r="H781" s="114">
        <v>0</v>
      </c>
      <c r="I781" s="114">
        <v>2400</v>
      </c>
      <c r="J781" s="114">
        <v>9693</v>
      </c>
      <c r="K781" s="114">
        <v>9451</v>
      </c>
      <c r="L781" s="241">
        <f t="shared" ref="L781:L792" si="153">((K781/J781)^(1/($K$12-$J$12))-1)</f>
        <v>-2.4966470648921879E-2</v>
      </c>
      <c r="M781" s="114">
        <f t="shared" ref="M781:M1035" si="154">IF(N781=0,(IF(H781&gt;1,(H781*(1+L781)),(I781*(1-L781)))),0)</f>
        <v>2459.9195295574127</v>
      </c>
      <c r="N781" s="242">
        <v>0</v>
      </c>
      <c r="O781" s="100"/>
      <c r="P781" s="100"/>
      <c r="Q781" s="100">
        <f t="shared" ref="Q781:Q1035" si="155">+O781-P781</f>
        <v>0</v>
      </c>
      <c r="R781" s="243" t="e">
        <f t="shared" si="120"/>
        <v>#DIV/0!</v>
      </c>
      <c r="S781" s="243"/>
      <c r="T781" s="243"/>
      <c r="U781" s="243"/>
      <c r="V781" s="243"/>
      <c r="W781" s="243"/>
      <c r="X781" s="248"/>
      <c r="Y781" s="111"/>
      <c r="Z781" s="112"/>
      <c r="AA781" s="194"/>
      <c r="AB781" s="194"/>
      <c r="AC781" s="194"/>
      <c r="AD781" s="194"/>
      <c r="AE781" s="194"/>
      <c r="AF781" s="194"/>
      <c r="AG781" s="194"/>
      <c r="AH781" s="194"/>
      <c r="AI781" s="194"/>
      <c r="AJ781" s="194"/>
      <c r="AK781" s="194"/>
      <c r="AL781" s="194"/>
      <c r="AM781" s="194"/>
      <c r="AN781" s="194"/>
      <c r="AO781" s="194"/>
      <c r="AP781" s="194"/>
      <c r="AQ781" s="194"/>
    </row>
    <row r="782" spans="1:43" ht="12.75" customHeight="1" outlineLevel="2" x14ac:dyDescent="0.25">
      <c r="A782" s="2"/>
      <c r="B782" s="107">
        <v>60811</v>
      </c>
      <c r="C782" s="239"/>
      <c r="D782" s="239" t="s">
        <v>41</v>
      </c>
      <c r="E782" s="239" t="s">
        <v>695</v>
      </c>
      <c r="F782" s="273" t="s">
        <v>705</v>
      </c>
      <c r="G782" s="114">
        <v>6874</v>
      </c>
      <c r="H782" s="114">
        <v>122</v>
      </c>
      <c r="I782" s="114">
        <v>0</v>
      </c>
      <c r="J782" s="114">
        <v>6874</v>
      </c>
      <c r="K782" s="114">
        <v>6869</v>
      </c>
      <c r="L782" s="241">
        <f t="shared" si="153"/>
        <v>-7.273785277858158E-4</v>
      </c>
      <c r="M782" s="114">
        <f t="shared" si="154"/>
        <v>121.91125981961014</v>
      </c>
      <c r="N782" s="242">
        <v>0</v>
      </c>
      <c r="O782" s="100"/>
      <c r="P782" s="100"/>
      <c r="Q782" s="100">
        <f t="shared" si="155"/>
        <v>0</v>
      </c>
      <c r="R782" s="243" t="e">
        <f t="shared" si="120"/>
        <v>#DIV/0!</v>
      </c>
      <c r="S782" s="243"/>
      <c r="T782" s="243"/>
      <c r="U782" s="243"/>
      <c r="V782" s="243"/>
      <c r="W782" s="243"/>
      <c r="X782" s="248"/>
      <c r="Y782" s="111"/>
      <c r="Z782" s="112"/>
      <c r="AA782" s="194"/>
      <c r="AB782" s="194"/>
      <c r="AC782" s="194"/>
      <c r="AD782" s="194"/>
      <c r="AE782" s="194"/>
      <c r="AF782" s="194"/>
      <c r="AG782" s="194"/>
      <c r="AH782" s="194"/>
      <c r="AI782" s="194"/>
      <c r="AJ782" s="194"/>
      <c r="AK782" s="194"/>
      <c r="AL782" s="194"/>
      <c r="AM782" s="194"/>
      <c r="AN782" s="194"/>
      <c r="AO782" s="194"/>
      <c r="AP782" s="194"/>
      <c r="AQ782" s="194"/>
    </row>
    <row r="783" spans="1:43" ht="12.75" customHeight="1" outlineLevel="2" x14ac:dyDescent="0.25">
      <c r="A783" s="2"/>
      <c r="B783" s="29">
        <v>60810</v>
      </c>
      <c r="C783" s="272"/>
      <c r="D783" s="272" t="s">
        <v>41</v>
      </c>
      <c r="E783" s="272" t="s">
        <v>695</v>
      </c>
      <c r="F783" s="273" t="s">
        <v>704</v>
      </c>
      <c r="G783" s="114">
        <v>4617</v>
      </c>
      <c r="H783" s="114">
        <v>449</v>
      </c>
      <c r="I783" s="114">
        <v>0</v>
      </c>
      <c r="J783" s="114">
        <v>4617</v>
      </c>
      <c r="K783" s="114">
        <v>4517</v>
      </c>
      <c r="L783" s="241">
        <f t="shared" si="153"/>
        <v>-2.1659085986571402E-2</v>
      </c>
      <c r="M783" s="114">
        <f t="shared" si="154"/>
        <v>439.27507039202942</v>
      </c>
      <c r="N783" s="242">
        <v>0</v>
      </c>
      <c r="O783" s="100"/>
      <c r="P783" s="100"/>
      <c r="Q783" s="100">
        <f t="shared" si="155"/>
        <v>0</v>
      </c>
      <c r="R783" s="243" t="e">
        <f t="shared" si="120"/>
        <v>#DIV/0!</v>
      </c>
      <c r="S783" s="243"/>
      <c r="T783" s="243"/>
      <c r="U783" s="243"/>
      <c r="V783" s="243"/>
      <c r="W783" s="243"/>
      <c r="X783" s="248"/>
      <c r="Y783" s="111"/>
      <c r="Z783" s="112"/>
      <c r="AA783" s="194"/>
      <c r="AB783" s="194"/>
      <c r="AC783" s="194"/>
      <c r="AD783" s="194"/>
      <c r="AE783" s="194"/>
      <c r="AF783" s="194"/>
      <c r="AG783" s="194"/>
      <c r="AH783" s="194"/>
      <c r="AI783" s="194"/>
      <c r="AJ783" s="194"/>
      <c r="AK783" s="194"/>
      <c r="AL783" s="194"/>
      <c r="AM783" s="194"/>
      <c r="AN783" s="194"/>
      <c r="AO783" s="194"/>
      <c r="AP783" s="194"/>
      <c r="AQ783" s="194"/>
    </row>
    <row r="784" spans="1:43" ht="12.75" customHeight="1" outlineLevel="2" x14ac:dyDescent="0.25">
      <c r="A784" s="2"/>
      <c r="B784" s="29">
        <v>60809</v>
      </c>
      <c r="C784" s="272"/>
      <c r="D784" s="272" t="s">
        <v>41</v>
      </c>
      <c r="E784" s="272" t="s">
        <v>695</v>
      </c>
      <c r="F784" s="273" t="s">
        <v>703</v>
      </c>
      <c r="G784" s="114">
        <v>6990</v>
      </c>
      <c r="H784" s="114">
        <v>931</v>
      </c>
      <c r="I784" s="114">
        <v>0</v>
      </c>
      <c r="J784" s="114">
        <v>6990</v>
      </c>
      <c r="K784" s="114">
        <v>6909</v>
      </c>
      <c r="L784" s="241">
        <f t="shared" si="153"/>
        <v>-1.1587982832617971E-2</v>
      </c>
      <c r="M784" s="114">
        <f t="shared" si="154"/>
        <v>920.21158798283273</v>
      </c>
      <c r="N784" s="242">
        <v>0</v>
      </c>
      <c r="O784" s="100"/>
      <c r="P784" s="100"/>
      <c r="Q784" s="100">
        <f t="shared" si="155"/>
        <v>0</v>
      </c>
      <c r="R784" s="243" t="e">
        <f t="shared" si="120"/>
        <v>#DIV/0!</v>
      </c>
      <c r="S784" s="243"/>
      <c r="T784" s="243"/>
      <c r="U784" s="243"/>
      <c r="V784" s="243"/>
      <c r="W784" s="243"/>
      <c r="X784" s="248"/>
      <c r="Y784" s="111"/>
      <c r="Z784" s="112"/>
      <c r="AA784" s="194"/>
      <c r="AB784" s="194"/>
      <c r="AC784" s="194"/>
      <c r="AD784" s="194"/>
      <c r="AE784" s="194"/>
      <c r="AF784" s="194"/>
      <c r="AG784" s="194"/>
      <c r="AH784" s="194"/>
      <c r="AI784" s="194"/>
      <c r="AJ784" s="194"/>
      <c r="AK784" s="194"/>
      <c r="AL784" s="194"/>
      <c r="AM784" s="194"/>
      <c r="AN784" s="194"/>
      <c r="AO784" s="194"/>
      <c r="AP784" s="194"/>
      <c r="AQ784" s="194"/>
    </row>
    <row r="785" spans="1:43" ht="12.75" customHeight="1" outlineLevel="2" x14ac:dyDescent="0.25">
      <c r="A785" s="2"/>
      <c r="B785" s="29">
        <v>60808</v>
      </c>
      <c r="C785" s="272"/>
      <c r="D785" s="272" t="s">
        <v>41</v>
      </c>
      <c r="E785" s="272" t="s">
        <v>695</v>
      </c>
      <c r="F785" s="273" t="s">
        <v>702</v>
      </c>
      <c r="G785" s="114">
        <v>2486</v>
      </c>
      <c r="H785" s="114">
        <v>0</v>
      </c>
      <c r="I785" s="114">
        <v>4190</v>
      </c>
      <c r="J785" s="114">
        <v>3294</v>
      </c>
      <c r="K785" s="114">
        <v>3255</v>
      </c>
      <c r="L785" s="241">
        <f t="shared" si="153"/>
        <v>-1.1839708561020013E-2</v>
      </c>
      <c r="M785" s="114">
        <f t="shared" si="154"/>
        <v>0</v>
      </c>
      <c r="N785" s="242">
        <v>3387</v>
      </c>
      <c r="O785" s="100"/>
      <c r="P785" s="100"/>
      <c r="Q785" s="100">
        <f t="shared" si="155"/>
        <v>0</v>
      </c>
      <c r="R785" s="243" t="e">
        <f t="shared" si="120"/>
        <v>#DIV/0!</v>
      </c>
      <c r="S785" s="243"/>
      <c r="T785" s="243"/>
      <c r="U785" s="243"/>
      <c r="V785" s="243"/>
      <c r="W785" s="243"/>
      <c r="X785" s="248"/>
      <c r="Y785" s="111"/>
      <c r="Z785" s="112"/>
      <c r="AA785" s="194"/>
      <c r="AB785" s="194"/>
      <c r="AC785" s="194"/>
      <c r="AD785" s="194"/>
      <c r="AE785" s="194"/>
      <c r="AF785" s="194"/>
      <c r="AG785" s="194"/>
      <c r="AH785" s="194"/>
      <c r="AI785" s="194"/>
      <c r="AJ785" s="194"/>
      <c r="AK785" s="194"/>
      <c r="AL785" s="194"/>
      <c r="AM785" s="194"/>
      <c r="AN785" s="194"/>
      <c r="AO785" s="194"/>
      <c r="AP785" s="194"/>
      <c r="AQ785" s="194"/>
    </row>
    <row r="786" spans="1:43" ht="12.75" customHeight="1" outlineLevel="2" x14ac:dyDescent="0.25">
      <c r="A786" s="2"/>
      <c r="B786" s="29">
        <v>60807</v>
      </c>
      <c r="C786" s="272"/>
      <c r="D786" s="272" t="s">
        <v>41</v>
      </c>
      <c r="E786" s="272" t="s">
        <v>695</v>
      </c>
      <c r="F786" s="273" t="s">
        <v>701</v>
      </c>
      <c r="G786" s="114">
        <v>8261</v>
      </c>
      <c r="H786" s="114">
        <v>1054</v>
      </c>
      <c r="I786" s="114">
        <v>0</v>
      </c>
      <c r="J786" s="114">
        <v>8261</v>
      </c>
      <c r="K786" s="114">
        <v>8232</v>
      </c>
      <c r="L786" s="241">
        <f t="shared" si="153"/>
        <v>-3.5104708873018309E-3</v>
      </c>
      <c r="M786" s="114">
        <f t="shared" si="154"/>
        <v>1050.299963684784</v>
      </c>
      <c r="N786" s="242">
        <v>0</v>
      </c>
      <c r="O786" s="100"/>
      <c r="P786" s="100"/>
      <c r="Q786" s="100">
        <f t="shared" si="155"/>
        <v>0</v>
      </c>
      <c r="R786" s="243" t="e">
        <f t="shared" si="120"/>
        <v>#DIV/0!</v>
      </c>
      <c r="S786" s="243"/>
      <c r="T786" s="243"/>
      <c r="U786" s="243"/>
      <c r="V786" s="243"/>
      <c r="W786" s="243"/>
      <c r="X786" s="248"/>
      <c r="Y786" s="111"/>
      <c r="Z786" s="112"/>
      <c r="AA786" s="194"/>
      <c r="AB786" s="194"/>
      <c r="AC786" s="194"/>
      <c r="AD786" s="194"/>
      <c r="AE786" s="194"/>
      <c r="AF786" s="194"/>
      <c r="AG786" s="194"/>
      <c r="AH786" s="194"/>
      <c r="AI786" s="194"/>
      <c r="AJ786" s="194"/>
      <c r="AK786" s="194"/>
      <c r="AL786" s="194"/>
      <c r="AM786" s="194"/>
      <c r="AN786" s="194"/>
      <c r="AO786" s="194"/>
      <c r="AP786" s="194"/>
      <c r="AQ786" s="194"/>
    </row>
    <row r="787" spans="1:43" ht="12.75" customHeight="1" outlineLevel="2" x14ac:dyDescent="0.25">
      <c r="A787" s="2"/>
      <c r="B787" s="29">
        <v>60806</v>
      </c>
      <c r="C787" s="272"/>
      <c r="D787" s="272" t="s">
        <v>41</v>
      </c>
      <c r="E787" s="272" t="s">
        <v>695</v>
      </c>
      <c r="F787" s="273" t="s">
        <v>700</v>
      </c>
      <c r="G787" s="114">
        <v>4271</v>
      </c>
      <c r="H787" s="114">
        <v>800</v>
      </c>
      <c r="I787" s="114">
        <v>0</v>
      </c>
      <c r="J787" s="114">
        <v>4271</v>
      </c>
      <c r="K787" s="114">
        <v>4264</v>
      </c>
      <c r="L787" s="241">
        <f t="shared" si="153"/>
        <v>-1.6389604308124639E-3</v>
      </c>
      <c r="M787" s="114">
        <f t="shared" si="154"/>
        <v>798.68883165534999</v>
      </c>
      <c r="N787" s="242">
        <v>0</v>
      </c>
      <c r="O787" s="100"/>
      <c r="P787" s="100"/>
      <c r="Q787" s="100">
        <f t="shared" si="155"/>
        <v>0</v>
      </c>
      <c r="R787" s="243" t="e">
        <f t="shared" si="120"/>
        <v>#DIV/0!</v>
      </c>
      <c r="S787" s="243"/>
      <c r="T787" s="243"/>
      <c r="U787" s="243"/>
      <c r="V787" s="243"/>
      <c r="W787" s="243"/>
      <c r="X787" s="248"/>
      <c r="Y787" s="111"/>
      <c r="Z787" s="112"/>
      <c r="AA787" s="194"/>
      <c r="AB787" s="194"/>
      <c r="AC787" s="194"/>
      <c r="AD787" s="194"/>
      <c r="AE787" s="194"/>
      <c r="AF787" s="194"/>
      <c r="AG787" s="194"/>
      <c r="AH787" s="194"/>
      <c r="AI787" s="194"/>
      <c r="AJ787" s="194"/>
      <c r="AK787" s="194"/>
      <c r="AL787" s="194"/>
      <c r="AM787" s="194"/>
      <c r="AN787" s="194"/>
      <c r="AO787" s="194"/>
      <c r="AP787" s="194"/>
      <c r="AQ787" s="194"/>
    </row>
    <row r="788" spans="1:43" ht="12.75" customHeight="1" outlineLevel="2" x14ac:dyDescent="0.25">
      <c r="A788" s="2"/>
      <c r="B788" s="29">
        <v>60805</v>
      </c>
      <c r="C788" s="272"/>
      <c r="D788" s="272" t="s">
        <v>41</v>
      </c>
      <c r="E788" s="272" t="s">
        <v>695</v>
      </c>
      <c r="F788" s="273" t="s">
        <v>699</v>
      </c>
      <c r="G788" s="114">
        <v>7534</v>
      </c>
      <c r="H788" s="114">
        <v>910</v>
      </c>
      <c r="I788" s="114">
        <v>0</v>
      </c>
      <c r="J788" s="114">
        <v>7534</v>
      </c>
      <c r="K788" s="114">
        <v>7515</v>
      </c>
      <c r="L788" s="241">
        <f t="shared" si="153"/>
        <v>-2.5219007167507357E-3</v>
      </c>
      <c r="M788" s="114">
        <f t="shared" si="154"/>
        <v>907.70507034775687</v>
      </c>
      <c r="N788" s="242">
        <v>0</v>
      </c>
      <c r="O788" s="100"/>
      <c r="P788" s="100"/>
      <c r="Q788" s="100">
        <f t="shared" si="155"/>
        <v>0</v>
      </c>
      <c r="R788" s="243" t="e">
        <f t="shared" si="120"/>
        <v>#DIV/0!</v>
      </c>
      <c r="S788" s="243"/>
      <c r="T788" s="243"/>
      <c r="U788" s="243"/>
      <c r="V788" s="243"/>
      <c r="W788" s="243"/>
      <c r="X788" s="248"/>
      <c r="Y788" s="111"/>
      <c r="Z788" s="112"/>
      <c r="AA788" s="194"/>
      <c r="AB788" s="194"/>
      <c r="AC788" s="194"/>
      <c r="AD788" s="194"/>
      <c r="AE788" s="194"/>
      <c r="AF788" s="194"/>
      <c r="AG788" s="194"/>
      <c r="AH788" s="194"/>
      <c r="AI788" s="194"/>
      <c r="AJ788" s="194"/>
      <c r="AK788" s="194"/>
      <c r="AL788" s="194"/>
      <c r="AM788" s="194"/>
      <c r="AN788" s="194"/>
      <c r="AO788" s="194"/>
      <c r="AP788" s="194"/>
      <c r="AQ788" s="194"/>
    </row>
    <row r="789" spans="1:43" ht="12.75" customHeight="1" outlineLevel="2" x14ac:dyDescent="0.25">
      <c r="A789" s="2"/>
      <c r="B789" s="29">
        <v>60804</v>
      </c>
      <c r="C789" s="272"/>
      <c r="D789" s="272" t="s">
        <v>41</v>
      </c>
      <c r="E789" s="272" t="s">
        <v>695</v>
      </c>
      <c r="F789" s="273" t="s">
        <v>698</v>
      </c>
      <c r="G789" s="114">
        <v>10205</v>
      </c>
      <c r="H789" s="114">
        <v>991</v>
      </c>
      <c r="I789" s="114">
        <v>0</v>
      </c>
      <c r="J789" s="114">
        <v>10205</v>
      </c>
      <c r="K789" s="114">
        <v>10083</v>
      </c>
      <c r="L789" s="241">
        <f t="shared" si="153"/>
        <v>-1.1954924056834848E-2</v>
      </c>
      <c r="M789" s="114">
        <f t="shared" si="154"/>
        <v>979.15267025967671</v>
      </c>
      <c r="N789" s="242">
        <v>0</v>
      </c>
      <c r="O789" s="100"/>
      <c r="P789" s="100"/>
      <c r="Q789" s="100">
        <f t="shared" si="155"/>
        <v>0</v>
      </c>
      <c r="R789" s="243" t="e">
        <f t="shared" si="120"/>
        <v>#DIV/0!</v>
      </c>
      <c r="S789" s="243"/>
      <c r="T789" s="243"/>
      <c r="U789" s="243"/>
      <c r="V789" s="243"/>
      <c r="W789" s="243"/>
      <c r="X789" s="248"/>
      <c r="Y789" s="111"/>
      <c r="Z789" s="112"/>
      <c r="AA789" s="194"/>
      <c r="AB789" s="194"/>
      <c r="AC789" s="194"/>
      <c r="AD789" s="194"/>
      <c r="AE789" s="194"/>
      <c r="AF789" s="194"/>
      <c r="AG789" s="194"/>
      <c r="AH789" s="194"/>
      <c r="AI789" s="194"/>
      <c r="AJ789" s="194"/>
      <c r="AK789" s="194"/>
      <c r="AL789" s="194"/>
      <c r="AM789" s="194"/>
      <c r="AN789" s="194"/>
      <c r="AO789" s="194"/>
      <c r="AP789" s="194"/>
      <c r="AQ789" s="194"/>
    </row>
    <row r="790" spans="1:43" ht="12.75" customHeight="1" outlineLevel="2" x14ac:dyDescent="0.25">
      <c r="A790" s="2"/>
      <c r="B790" s="29">
        <v>60803</v>
      </c>
      <c r="C790" s="272"/>
      <c r="D790" s="272" t="s">
        <v>41</v>
      </c>
      <c r="E790" s="272" t="s">
        <v>695</v>
      </c>
      <c r="F790" s="273" t="s">
        <v>697</v>
      </c>
      <c r="G790" s="114">
        <v>9741</v>
      </c>
      <c r="H790" s="114">
        <v>1771</v>
      </c>
      <c r="I790" s="114">
        <v>0</v>
      </c>
      <c r="J790" s="114">
        <v>9741</v>
      </c>
      <c r="K790" s="114">
        <v>9707</v>
      </c>
      <c r="L790" s="241">
        <f t="shared" si="153"/>
        <v>-3.4904013961605251E-3</v>
      </c>
      <c r="M790" s="114">
        <f t="shared" si="154"/>
        <v>1764.8184991273997</v>
      </c>
      <c r="N790" s="242">
        <v>0</v>
      </c>
      <c r="O790" s="100"/>
      <c r="P790" s="100"/>
      <c r="Q790" s="100">
        <f t="shared" si="155"/>
        <v>0</v>
      </c>
      <c r="R790" s="243" t="e">
        <f t="shared" si="120"/>
        <v>#DIV/0!</v>
      </c>
      <c r="S790" s="243"/>
      <c r="T790" s="243"/>
      <c r="U790" s="243"/>
      <c r="V790" s="243"/>
      <c r="W790" s="243"/>
      <c r="X790" s="248"/>
      <c r="Y790" s="111"/>
      <c r="Z790" s="112"/>
      <c r="AA790" s="194"/>
      <c r="AB790" s="194"/>
      <c r="AC790" s="194"/>
      <c r="AD790" s="194"/>
      <c r="AE790" s="194"/>
      <c r="AF790" s="194"/>
      <c r="AG790" s="194"/>
      <c r="AH790" s="194"/>
      <c r="AI790" s="194"/>
      <c r="AJ790" s="194"/>
      <c r="AK790" s="194"/>
      <c r="AL790" s="194"/>
      <c r="AM790" s="194"/>
      <c r="AN790" s="194"/>
      <c r="AO790" s="194"/>
      <c r="AP790" s="194"/>
      <c r="AQ790" s="194"/>
    </row>
    <row r="791" spans="1:43" ht="12.75" customHeight="1" outlineLevel="2" x14ac:dyDescent="0.25">
      <c r="A791" s="2"/>
      <c r="B791" s="29">
        <v>60802</v>
      </c>
      <c r="C791" s="272"/>
      <c r="D791" s="272" t="s">
        <v>41</v>
      </c>
      <c r="E791" s="272" t="s">
        <v>695</v>
      </c>
      <c r="F791" s="273" t="s">
        <v>696</v>
      </c>
      <c r="G791" s="114">
        <v>7642</v>
      </c>
      <c r="H791" s="114">
        <v>0</v>
      </c>
      <c r="I791" s="114">
        <v>7689</v>
      </c>
      <c r="J791" s="114">
        <v>12446</v>
      </c>
      <c r="K791" s="114">
        <v>12419</v>
      </c>
      <c r="L791" s="241">
        <f t="shared" si="153"/>
        <v>-2.1693716856820977E-3</v>
      </c>
      <c r="M791" s="114">
        <f t="shared" si="154"/>
        <v>0</v>
      </c>
      <c r="N791" s="242">
        <v>2888</v>
      </c>
      <c r="O791" s="100"/>
      <c r="P791" s="100"/>
      <c r="Q791" s="100">
        <f t="shared" si="155"/>
        <v>0</v>
      </c>
      <c r="R791" s="243" t="e">
        <f t="shared" si="120"/>
        <v>#DIV/0!</v>
      </c>
      <c r="S791" s="243"/>
      <c r="T791" s="243"/>
      <c r="U791" s="243"/>
      <c r="V791" s="243"/>
      <c r="W791" s="243"/>
      <c r="X791" s="248"/>
      <c r="Y791" s="111"/>
      <c r="Z791" s="112"/>
      <c r="AA791" s="194"/>
      <c r="AB791" s="194"/>
      <c r="AC791" s="194"/>
      <c r="AD791" s="194"/>
      <c r="AE791" s="194"/>
      <c r="AF791" s="194"/>
      <c r="AG791" s="194"/>
      <c r="AH791" s="194"/>
      <c r="AI791" s="194"/>
      <c r="AJ791" s="194"/>
      <c r="AK791" s="194"/>
      <c r="AL791" s="194"/>
      <c r="AM791" s="194"/>
      <c r="AN791" s="194"/>
      <c r="AO791" s="194"/>
      <c r="AP791" s="194"/>
      <c r="AQ791" s="194"/>
    </row>
    <row r="792" spans="1:43" ht="12.75" customHeight="1" outlineLevel="2" x14ac:dyDescent="0.25">
      <c r="A792" s="2"/>
      <c r="B792" s="29">
        <v>60801</v>
      </c>
      <c r="C792" s="272"/>
      <c r="D792" s="272" t="s">
        <v>41</v>
      </c>
      <c r="E792" s="272" t="s">
        <v>695</v>
      </c>
      <c r="F792" s="273" t="s">
        <v>695</v>
      </c>
      <c r="G792" s="114">
        <v>12566</v>
      </c>
      <c r="H792" s="114">
        <v>0</v>
      </c>
      <c r="I792" s="114">
        <v>78704</v>
      </c>
      <c r="J792" s="114">
        <v>13600</v>
      </c>
      <c r="K792" s="114">
        <v>13300</v>
      </c>
      <c r="L792" s="241">
        <f t="shared" si="153"/>
        <v>-2.2058823529411797E-2</v>
      </c>
      <c r="M792" s="114">
        <f t="shared" si="154"/>
        <v>0</v>
      </c>
      <c r="N792" s="242">
        <v>78590</v>
      </c>
      <c r="O792" s="100"/>
      <c r="P792" s="100"/>
      <c r="Q792" s="100">
        <f t="shared" si="155"/>
        <v>0</v>
      </c>
      <c r="R792" s="243" t="e">
        <f t="shared" si="120"/>
        <v>#DIV/0!</v>
      </c>
      <c r="S792" s="243"/>
      <c r="T792" s="243"/>
      <c r="U792" s="243"/>
      <c r="V792" s="243"/>
      <c r="W792" s="243"/>
      <c r="X792" s="248"/>
      <c r="Y792" s="111"/>
      <c r="Z792" s="112"/>
      <c r="AA792" s="194"/>
      <c r="AB792" s="194"/>
      <c r="AC792" s="194"/>
      <c r="AD792" s="194"/>
      <c r="AE792" s="194"/>
      <c r="AF792" s="194"/>
      <c r="AG792" s="194"/>
      <c r="AH792" s="194"/>
      <c r="AI792" s="194"/>
      <c r="AJ792" s="194"/>
      <c r="AK792" s="194"/>
      <c r="AL792" s="194"/>
      <c r="AM792" s="194"/>
      <c r="AN792" s="194"/>
      <c r="AO792" s="194"/>
      <c r="AP792" s="194"/>
      <c r="AQ792" s="194"/>
    </row>
    <row r="793" spans="1:43" ht="12.75" customHeight="1" outlineLevel="2" x14ac:dyDescent="0.25">
      <c r="A793" s="2"/>
      <c r="B793" s="107" t="s">
        <v>2124</v>
      </c>
      <c r="C793" s="239"/>
      <c r="D793" s="239" t="s">
        <v>41</v>
      </c>
      <c r="E793" s="239" t="s">
        <v>695</v>
      </c>
      <c r="F793" s="273" t="s">
        <v>2125</v>
      </c>
      <c r="G793" s="114"/>
      <c r="H793" s="114"/>
      <c r="I793" s="114"/>
      <c r="J793" s="114"/>
      <c r="K793" s="114"/>
      <c r="L793" s="241"/>
      <c r="M793" s="114">
        <f t="shared" si="154"/>
        <v>0</v>
      </c>
      <c r="N793" s="242"/>
      <c r="O793" s="100"/>
      <c r="P793" s="100"/>
      <c r="Q793" s="100">
        <f t="shared" si="155"/>
        <v>0</v>
      </c>
      <c r="R793" s="243" t="e">
        <f t="shared" si="120"/>
        <v>#DIV/0!</v>
      </c>
      <c r="S793" s="243"/>
      <c r="T793" s="243"/>
      <c r="U793" s="243"/>
      <c r="V793" s="243"/>
      <c r="W793" s="243"/>
      <c r="X793" s="248"/>
      <c r="Y793" s="111"/>
      <c r="Z793" s="112"/>
      <c r="AA793" s="194"/>
      <c r="AB793" s="194"/>
      <c r="AC793" s="194"/>
      <c r="AD793" s="194"/>
      <c r="AE793" s="194"/>
      <c r="AF793" s="194"/>
      <c r="AG793" s="194"/>
      <c r="AH793" s="194"/>
      <c r="AI793" s="194"/>
      <c r="AJ793" s="194"/>
      <c r="AK793" s="194"/>
      <c r="AL793" s="194"/>
      <c r="AM793" s="194"/>
      <c r="AN793" s="194"/>
      <c r="AO793" s="194"/>
      <c r="AP793" s="194"/>
      <c r="AQ793" s="194"/>
    </row>
    <row r="794" spans="1:43" ht="12.75" customHeight="1" outlineLevel="1" x14ac:dyDescent="0.25">
      <c r="A794" s="229"/>
      <c r="B794" s="269">
        <v>60900</v>
      </c>
      <c r="C794" s="270"/>
      <c r="D794" s="270" t="s">
        <v>41</v>
      </c>
      <c r="E794" s="270" t="s">
        <v>706</v>
      </c>
      <c r="F794" s="271"/>
      <c r="G794" s="114"/>
      <c r="H794" s="114"/>
      <c r="I794" s="114"/>
      <c r="J794" s="114"/>
      <c r="K794" s="114"/>
      <c r="L794" s="241"/>
      <c r="M794" s="114">
        <f t="shared" si="154"/>
        <v>0</v>
      </c>
      <c r="N794" s="242"/>
      <c r="O794" s="110">
        <f t="shared" ref="O794:P794" si="156">SUM(O795:O802)</f>
        <v>0</v>
      </c>
      <c r="P794" s="110">
        <f t="shared" si="156"/>
        <v>0</v>
      </c>
      <c r="Q794" s="100">
        <f t="shared" si="155"/>
        <v>0</v>
      </c>
      <c r="R794" s="243" t="e">
        <f t="shared" si="120"/>
        <v>#DIV/0!</v>
      </c>
      <c r="S794" s="250"/>
      <c r="T794" s="250"/>
      <c r="U794" s="250"/>
      <c r="V794" s="250"/>
      <c r="W794" s="250"/>
      <c r="X794" s="247"/>
      <c r="Y794" s="111"/>
      <c r="Z794" s="112"/>
      <c r="AA794" s="113"/>
      <c r="AB794" s="113"/>
      <c r="AC794" s="113"/>
      <c r="AD794" s="113"/>
      <c r="AE794" s="113"/>
      <c r="AF794" s="113"/>
      <c r="AG794" s="113"/>
      <c r="AH794" s="113"/>
      <c r="AI794" s="113"/>
      <c r="AJ794" s="113"/>
      <c r="AK794" s="113"/>
      <c r="AL794" s="113"/>
      <c r="AM794" s="113"/>
      <c r="AN794" s="113"/>
      <c r="AO794" s="113"/>
      <c r="AP794" s="113"/>
      <c r="AQ794" s="113"/>
    </row>
    <row r="795" spans="1:43" ht="12.75" customHeight="1" outlineLevel="2" x14ac:dyDescent="0.25">
      <c r="A795" s="2"/>
      <c r="B795" s="29">
        <v>60907</v>
      </c>
      <c r="C795" s="272"/>
      <c r="D795" s="272" t="s">
        <v>41</v>
      </c>
      <c r="E795" s="272" t="s">
        <v>706</v>
      </c>
      <c r="F795" s="273" t="s">
        <v>712</v>
      </c>
      <c r="G795" s="114">
        <v>17546</v>
      </c>
      <c r="H795" s="114">
        <v>559</v>
      </c>
      <c r="I795" s="114">
        <v>0</v>
      </c>
      <c r="J795" s="114">
        <v>17546</v>
      </c>
      <c r="K795" s="114">
        <v>17527</v>
      </c>
      <c r="L795" s="241">
        <f t="shared" ref="L795:L801" si="157">((K795/J795)^(1/($K$12-$J$12))-1)</f>
        <v>-1.0828678901173561E-3</v>
      </c>
      <c r="M795" s="114">
        <f t="shared" si="154"/>
        <v>558.3946768494244</v>
      </c>
      <c r="N795" s="242">
        <v>0</v>
      </c>
      <c r="O795" s="100"/>
      <c r="P795" s="100"/>
      <c r="Q795" s="100">
        <f t="shared" si="155"/>
        <v>0</v>
      </c>
      <c r="R795" s="243" t="e">
        <f t="shared" si="120"/>
        <v>#DIV/0!</v>
      </c>
      <c r="S795" s="243"/>
      <c r="T795" s="243"/>
      <c r="U795" s="243"/>
      <c r="V795" s="243"/>
      <c r="W795" s="243"/>
      <c r="X795" s="248"/>
      <c r="Y795" s="111"/>
      <c r="Z795" s="112"/>
      <c r="AA795" s="194"/>
      <c r="AB795" s="194"/>
      <c r="AC795" s="194"/>
      <c r="AD795" s="194"/>
      <c r="AE795" s="194"/>
      <c r="AF795" s="194"/>
      <c r="AG795" s="194"/>
      <c r="AH795" s="194"/>
      <c r="AI795" s="194"/>
      <c r="AJ795" s="194"/>
      <c r="AK795" s="194"/>
      <c r="AL795" s="194"/>
      <c r="AM795" s="194"/>
      <c r="AN795" s="194"/>
      <c r="AO795" s="194"/>
      <c r="AP795" s="194"/>
      <c r="AQ795" s="194"/>
    </row>
    <row r="796" spans="1:43" ht="12.75" customHeight="1" outlineLevel="2" x14ac:dyDescent="0.25">
      <c r="A796" s="2"/>
      <c r="B796" s="29">
        <v>60906</v>
      </c>
      <c r="C796" s="272"/>
      <c r="D796" s="272" t="s">
        <v>41</v>
      </c>
      <c r="E796" s="272" t="s">
        <v>706</v>
      </c>
      <c r="F796" s="273" t="s">
        <v>711</v>
      </c>
      <c r="G796" s="114">
        <v>14222</v>
      </c>
      <c r="H796" s="114">
        <v>0</v>
      </c>
      <c r="I796" s="114">
        <v>2655</v>
      </c>
      <c r="J796" s="114">
        <v>16877</v>
      </c>
      <c r="K796" s="114">
        <v>16751</v>
      </c>
      <c r="L796" s="241">
        <f t="shared" si="157"/>
        <v>-7.4657818332641845E-3</v>
      </c>
      <c r="M796" s="114">
        <f t="shared" si="154"/>
        <v>2674.8216507673164</v>
      </c>
      <c r="N796" s="242">
        <v>0</v>
      </c>
      <c r="O796" s="100"/>
      <c r="P796" s="100"/>
      <c r="Q796" s="100">
        <f t="shared" si="155"/>
        <v>0</v>
      </c>
      <c r="R796" s="243" t="e">
        <f t="shared" si="120"/>
        <v>#DIV/0!</v>
      </c>
      <c r="S796" s="243"/>
      <c r="T796" s="243"/>
      <c r="U796" s="243"/>
      <c r="V796" s="243"/>
      <c r="W796" s="243"/>
      <c r="X796" s="248"/>
      <c r="Y796" s="111"/>
      <c r="Z796" s="112"/>
      <c r="AA796" s="194"/>
      <c r="AB796" s="194"/>
      <c r="AC796" s="194"/>
      <c r="AD796" s="194"/>
      <c r="AE796" s="194"/>
      <c r="AF796" s="194"/>
      <c r="AG796" s="194"/>
      <c r="AH796" s="194"/>
      <c r="AI796" s="194"/>
      <c r="AJ796" s="194"/>
      <c r="AK796" s="194"/>
      <c r="AL796" s="194"/>
      <c r="AM796" s="194"/>
      <c r="AN796" s="194"/>
      <c r="AO796" s="194"/>
      <c r="AP796" s="194"/>
      <c r="AQ796" s="194"/>
    </row>
    <row r="797" spans="1:43" ht="12.75" customHeight="1" outlineLevel="2" x14ac:dyDescent="0.25">
      <c r="A797" s="2"/>
      <c r="B797" s="29">
        <v>60905</v>
      </c>
      <c r="C797" s="272"/>
      <c r="D797" s="272" t="s">
        <v>41</v>
      </c>
      <c r="E797" s="272" t="s">
        <v>706</v>
      </c>
      <c r="F797" s="273" t="s">
        <v>710</v>
      </c>
      <c r="G797" s="114">
        <v>9014</v>
      </c>
      <c r="H797" s="114">
        <v>1049</v>
      </c>
      <c r="I797" s="114">
        <v>0</v>
      </c>
      <c r="J797" s="114">
        <v>9014</v>
      </c>
      <c r="K797" s="114">
        <v>8914</v>
      </c>
      <c r="L797" s="241">
        <f t="shared" si="157"/>
        <v>-1.1093854004881276E-2</v>
      </c>
      <c r="M797" s="114">
        <f t="shared" si="154"/>
        <v>1037.3625471488795</v>
      </c>
      <c r="N797" s="242">
        <v>0</v>
      </c>
      <c r="O797" s="100"/>
      <c r="P797" s="100"/>
      <c r="Q797" s="100">
        <f t="shared" si="155"/>
        <v>0</v>
      </c>
      <c r="R797" s="243" t="e">
        <f t="shared" si="120"/>
        <v>#DIV/0!</v>
      </c>
      <c r="S797" s="243"/>
      <c r="T797" s="243"/>
      <c r="U797" s="243"/>
      <c r="V797" s="243"/>
      <c r="W797" s="243"/>
      <c r="X797" s="248"/>
      <c r="Y797" s="111"/>
      <c r="Z797" s="112"/>
      <c r="AA797" s="194"/>
      <c r="AB797" s="194"/>
      <c r="AC797" s="194"/>
      <c r="AD797" s="194"/>
      <c r="AE797" s="194"/>
      <c r="AF797" s="194"/>
      <c r="AG797" s="194"/>
      <c r="AH797" s="194"/>
      <c r="AI797" s="194"/>
      <c r="AJ797" s="194"/>
      <c r="AK797" s="194"/>
      <c r="AL797" s="194"/>
      <c r="AM797" s="194"/>
      <c r="AN797" s="194"/>
      <c r="AO797" s="194"/>
      <c r="AP797" s="194"/>
      <c r="AQ797" s="194"/>
    </row>
    <row r="798" spans="1:43" ht="12.75" customHeight="1" outlineLevel="2" x14ac:dyDescent="0.25">
      <c r="A798" s="2"/>
      <c r="B798" s="29">
        <v>60904</v>
      </c>
      <c r="C798" s="272"/>
      <c r="D798" s="272" t="s">
        <v>41</v>
      </c>
      <c r="E798" s="272" t="s">
        <v>706</v>
      </c>
      <c r="F798" s="273" t="s">
        <v>709</v>
      </c>
      <c r="G798" s="114">
        <v>17119</v>
      </c>
      <c r="H798" s="114">
        <v>0</v>
      </c>
      <c r="I798" s="114">
        <v>2346</v>
      </c>
      <c r="J798" s="114">
        <v>19465</v>
      </c>
      <c r="K798" s="114">
        <v>19541</v>
      </c>
      <c r="L798" s="241">
        <f t="shared" si="157"/>
        <v>3.9044438736193232E-3</v>
      </c>
      <c r="M798" s="114">
        <f t="shared" si="154"/>
        <v>2336.840174672489</v>
      </c>
      <c r="N798" s="242">
        <v>0</v>
      </c>
      <c r="O798" s="100"/>
      <c r="P798" s="100"/>
      <c r="Q798" s="100">
        <f t="shared" si="155"/>
        <v>0</v>
      </c>
      <c r="R798" s="243" t="e">
        <f t="shared" si="120"/>
        <v>#DIV/0!</v>
      </c>
      <c r="S798" s="243"/>
      <c r="T798" s="243"/>
      <c r="U798" s="243"/>
      <c r="V798" s="243"/>
      <c r="W798" s="243"/>
      <c r="X798" s="248"/>
      <c r="Y798" s="111"/>
      <c r="Z798" s="112"/>
      <c r="AA798" s="194"/>
      <c r="AB798" s="194"/>
      <c r="AC798" s="194"/>
      <c r="AD798" s="194"/>
      <c r="AE798" s="194"/>
      <c r="AF798" s="194"/>
      <c r="AG798" s="194"/>
      <c r="AH798" s="194"/>
      <c r="AI798" s="194"/>
      <c r="AJ798" s="194"/>
      <c r="AK798" s="194"/>
      <c r="AL798" s="194"/>
      <c r="AM798" s="194"/>
      <c r="AN798" s="194"/>
      <c r="AO798" s="194"/>
      <c r="AP798" s="194"/>
      <c r="AQ798" s="194"/>
    </row>
    <row r="799" spans="1:43" ht="12.75" customHeight="1" outlineLevel="2" x14ac:dyDescent="0.25">
      <c r="A799" s="2"/>
      <c r="B799" s="29">
        <v>60903</v>
      </c>
      <c r="C799" s="272"/>
      <c r="D799" s="272" t="s">
        <v>41</v>
      </c>
      <c r="E799" s="272" t="s">
        <v>706</v>
      </c>
      <c r="F799" s="273" t="s">
        <v>708</v>
      </c>
      <c r="G799" s="114">
        <v>13248</v>
      </c>
      <c r="H799" s="114">
        <v>0</v>
      </c>
      <c r="I799" s="114">
        <v>4681</v>
      </c>
      <c r="J799" s="114">
        <v>17929</v>
      </c>
      <c r="K799" s="114">
        <v>17671</v>
      </c>
      <c r="L799" s="241">
        <f t="shared" si="157"/>
        <v>-1.439009426069493E-2</v>
      </c>
      <c r="M799" s="114">
        <f t="shared" si="154"/>
        <v>4748.3600312343133</v>
      </c>
      <c r="N799" s="242">
        <v>0</v>
      </c>
      <c r="O799" s="100"/>
      <c r="P799" s="100"/>
      <c r="Q799" s="100">
        <f t="shared" si="155"/>
        <v>0</v>
      </c>
      <c r="R799" s="243" t="e">
        <f t="shared" si="120"/>
        <v>#DIV/0!</v>
      </c>
      <c r="S799" s="243"/>
      <c r="T799" s="243"/>
      <c r="U799" s="243"/>
      <c r="V799" s="243"/>
      <c r="W799" s="243"/>
      <c r="X799" s="248"/>
      <c r="Y799" s="111"/>
      <c r="Z799" s="112"/>
      <c r="AA799" s="194"/>
      <c r="AB799" s="194"/>
      <c r="AC799" s="194"/>
      <c r="AD799" s="194"/>
      <c r="AE799" s="194"/>
      <c r="AF799" s="194"/>
      <c r="AG799" s="194"/>
      <c r="AH799" s="194"/>
      <c r="AI799" s="194"/>
      <c r="AJ799" s="194"/>
      <c r="AK799" s="194"/>
      <c r="AL799" s="194"/>
      <c r="AM799" s="194"/>
      <c r="AN799" s="194"/>
      <c r="AO799" s="194"/>
      <c r="AP799" s="194"/>
      <c r="AQ799" s="194"/>
    </row>
    <row r="800" spans="1:43" ht="12.75" customHeight="1" outlineLevel="2" x14ac:dyDescent="0.25">
      <c r="A800" s="2"/>
      <c r="B800" s="29">
        <v>60902</v>
      </c>
      <c r="C800" s="272"/>
      <c r="D800" s="272" t="s">
        <v>41</v>
      </c>
      <c r="E800" s="272" t="s">
        <v>706</v>
      </c>
      <c r="F800" s="273" t="s">
        <v>707</v>
      </c>
      <c r="G800" s="114">
        <v>11718</v>
      </c>
      <c r="H800" s="114">
        <v>0</v>
      </c>
      <c r="I800" s="114">
        <v>2725</v>
      </c>
      <c r="J800" s="114">
        <v>14443</v>
      </c>
      <c r="K800" s="114">
        <v>14536</v>
      </c>
      <c r="L800" s="241">
        <f t="shared" si="157"/>
        <v>6.4391054490064992E-3</v>
      </c>
      <c r="M800" s="114">
        <f t="shared" si="154"/>
        <v>2707.4534376514571</v>
      </c>
      <c r="N800" s="242">
        <v>0</v>
      </c>
      <c r="O800" s="100"/>
      <c r="P800" s="100"/>
      <c r="Q800" s="100">
        <f t="shared" si="155"/>
        <v>0</v>
      </c>
      <c r="R800" s="243" t="e">
        <f t="shared" si="120"/>
        <v>#DIV/0!</v>
      </c>
      <c r="S800" s="243"/>
      <c r="T800" s="243"/>
      <c r="U800" s="243"/>
      <c r="V800" s="243"/>
      <c r="W800" s="243"/>
      <c r="X800" s="248"/>
      <c r="Y800" s="111"/>
      <c r="Z800" s="112"/>
      <c r="AA800" s="194"/>
      <c r="AB800" s="194"/>
      <c r="AC800" s="194"/>
      <c r="AD800" s="194"/>
      <c r="AE800" s="194"/>
      <c r="AF800" s="194"/>
      <c r="AG800" s="194"/>
      <c r="AH800" s="194"/>
      <c r="AI800" s="194"/>
      <c r="AJ800" s="194"/>
      <c r="AK800" s="194"/>
      <c r="AL800" s="194"/>
      <c r="AM800" s="194"/>
      <c r="AN800" s="194"/>
      <c r="AO800" s="194"/>
      <c r="AP800" s="194"/>
      <c r="AQ800" s="194"/>
    </row>
    <row r="801" spans="1:43" ht="12.75" customHeight="1" outlineLevel="2" x14ac:dyDescent="0.25">
      <c r="A801" s="2"/>
      <c r="B801" s="29">
        <v>60901</v>
      </c>
      <c r="C801" s="272"/>
      <c r="D801" s="272" t="s">
        <v>41</v>
      </c>
      <c r="E801" s="272" t="s">
        <v>706</v>
      </c>
      <c r="F801" s="273" t="s">
        <v>706</v>
      </c>
      <c r="G801" s="114">
        <v>21364</v>
      </c>
      <c r="H801" s="114">
        <v>0</v>
      </c>
      <c r="I801" s="114">
        <v>12646</v>
      </c>
      <c r="J801" s="114">
        <v>21364</v>
      </c>
      <c r="K801" s="114">
        <v>21397</v>
      </c>
      <c r="L801" s="241">
        <f t="shared" si="157"/>
        <v>1.5446545590713789E-3</v>
      </c>
      <c r="M801" s="114">
        <f t="shared" si="154"/>
        <v>0</v>
      </c>
      <c r="N801" s="242">
        <v>12839</v>
      </c>
      <c r="O801" s="100"/>
      <c r="P801" s="100"/>
      <c r="Q801" s="100">
        <f t="shared" si="155"/>
        <v>0</v>
      </c>
      <c r="R801" s="243" t="e">
        <f t="shared" si="120"/>
        <v>#DIV/0!</v>
      </c>
      <c r="S801" s="243"/>
      <c r="T801" s="243"/>
      <c r="U801" s="243"/>
      <c r="V801" s="243"/>
      <c r="W801" s="243"/>
      <c r="X801" s="248"/>
      <c r="Y801" s="111"/>
      <c r="Z801" s="112"/>
      <c r="AA801" s="194"/>
      <c r="AB801" s="194"/>
      <c r="AC801" s="194"/>
      <c r="AD801" s="194"/>
      <c r="AE801" s="194"/>
      <c r="AF801" s="194"/>
      <c r="AG801" s="194"/>
      <c r="AH801" s="194"/>
      <c r="AI801" s="194"/>
      <c r="AJ801" s="194"/>
      <c r="AK801" s="194"/>
      <c r="AL801" s="194"/>
      <c r="AM801" s="194"/>
      <c r="AN801" s="194"/>
      <c r="AO801" s="194"/>
      <c r="AP801" s="194"/>
      <c r="AQ801" s="194"/>
    </row>
    <row r="802" spans="1:43" ht="12.75" customHeight="1" outlineLevel="2" x14ac:dyDescent="0.25">
      <c r="A802" s="2"/>
      <c r="B802" s="107" t="s">
        <v>2126</v>
      </c>
      <c r="C802" s="239"/>
      <c r="D802" s="239" t="s">
        <v>41</v>
      </c>
      <c r="E802" s="239" t="s">
        <v>706</v>
      </c>
      <c r="F802" s="273" t="s">
        <v>2127</v>
      </c>
      <c r="G802" s="114"/>
      <c r="H802" s="114"/>
      <c r="I802" s="114"/>
      <c r="J802" s="114"/>
      <c r="K802" s="114"/>
      <c r="L802" s="241"/>
      <c r="M802" s="114">
        <f t="shared" si="154"/>
        <v>0</v>
      </c>
      <c r="N802" s="242"/>
      <c r="O802" s="100"/>
      <c r="P802" s="100"/>
      <c r="Q802" s="100">
        <f t="shared" si="155"/>
        <v>0</v>
      </c>
      <c r="R802" s="243" t="e">
        <f t="shared" si="120"/>
        <v>#DIV/0!</v>
      </c>
      <c r="S802" s="243"/>
      <c r="T802" s="243"/>
      <c r="U802" s="243"/>
      <c r="V802" s="243"/>
      <c r="W802" s="243"/>
      <c r="X802" s="248"/>
      <c r="Y802" s="111"/>
      <c r="Z802" s="112"/>
      <c r="AA802" s="194"/>
      <c r="AB802" s="194"/>
      <c r="AC802" s="194"/>
      <c r="AD802" s="194"/>
      <c r="AE802" s="194"/>
      <c r="AF802" s="194"/>
      <c r="AG802" s="194"/>
      <c r="AH802" s="194"/>
      <c r="AI802" s="194"/>
      <c r="AJ802" s="194"/>
      <c r="AK802" s="194"/>
      <c r="AL802" s="194"/>
      <c r="AM802" s="194"/>
      <c r="AN802" s="194"/>
      <c r="AO802" s="194"/>
      <c r="AP802" s="194"/>
      <c r="AQ802" s="194"/>
    </row>
    <row r="803" spans="1:43" ht="12.75" customHeight="1" outlineLevel="1" x14ac:dyDescent="0.25">
      <c r="A803" s="229"/>
      <c r="B803" s="269">
        <v>61000</v>
      </c>
      <c r="C803" s="270"/>
      <c r="D803" s="270" t="s">
        <v>41</v>
      </c>
      <c r="E803" s="270" t="s">
        <v>238</v>
      </c>
      <c r="F803" s="271"/>
      <c r="G803" s="114"/>
      <c r="H803" s="114"/>
      <c r="I803" s="114"/>
      <c r="J803" s="114"/>
      <c r="K803" s="114"/>
      <c r="L803" s="241"/>
      <c r="M803" s="114">
        <f t="shared" si="154"/>
        <v>0</v>
      </c>
      <c r="N803" s="242"/>
      <c r="O803" s="110">
        <f t="shared" ref="O803:P803" si="158">SUM(O804:O811)</f>
        <v>0</v>
      </c>
      <c r="P803" s="110">
        <f t="shared" si="158"/>
        <v>0</v>
      </c>
      <c r="Q803" s="100">
        <f t="shared" si="155"/>
        <v>0</v>
      </c>
      <c r="R803" s="243" t="e">
        <f t="shared" si="120"/>
        <v>#DIV/0!</v>
      </c>
      <c r="S803" s="250"/>
      <c r="T803" s="250"/>
      <c r="U803" s="250"/>
      <c r="V803" s="250"/>
      <c r="W803" s="250"/>
      <c r="X803" s="247"/>
      <c r="Y803" s="111"/>
      <c r="Z803" s="112"/>
      <c r="AA803" s="113"/>
      <c r="AB803" s="113"/>
      <c r="AC803" s="113"/>
      <c r="AD803" s="113"/>
      <c r="AE803" s="113"/>
      <c r="AF803" s="113"/>
      <c r="AG803" s="113"/>
      <c r="AH803" s="113"/>
      <c r="AI803" s="113"/>
      <c r="AJ803" s="113"/>
      <c r="AK803" s="113"/>
      <c r="AL803" s="113"/>
      <c r="AM803" s="113"/>
      <c r="AN803" s="113"/>
      <c r="AO803" s="113"/>
      <c r="AP803" s="113"/>
      <c r="AQ803" s="113"/>
    </row>
    <row r="804" spans="1:43" ht="12.75" customHeight="1" outlineLevel="2" x14ac:dyDescent="0.25">
      <c r="A804" s="2"/>
      <c r="B804" s="29">
        <v>61007</v>
      </c>
      <c r="C804" s="272"/>
      <c r="D804" s="272" t="s">
        <v>41</v>
      </c>
      <c r="E804" s="272" t="s">
        <v>238</v>
      </c>
      <c r="F804" s="273" t="s">
        <v>719</v>
      </c>
      <c r="G804" s="114">
        <v>12018</v>
      </c>
      <c r="H804" s="114">
        <v>373</v>
      </c>
      <c r="I804" s="114">
        <v>0</v>
      </c>
      <c r="J804" s="114">
        <v>12018</v>
      </c>
      <c r="K804" s="114">
        <v>11922</v>
      </c>
      <c r="L804" s="241">
        <f t="shared" ref="L804:L810" si="159">((K804/J804)^(1/($K$12-$J$12))-1)</f>
        <v>-7.9880179730403844E-3</v>
      </c>
      <c r="M804" s="114">
        <f t="shared" si="154"/>
        <v>370.02046929605592</v>
      </c>
      <c r="N804" s="242">
        <v>0</v>
      </c>
      <c r="O804" s="100"/>
      <c r="P804" s="100"/>
      <c r="Q804" s="100">
        <f t="shared" si="155"/>
        <v>0</v>
      </c>
      <c r="R804" s="243" t="e">
        <f t="shared" si="120"/>
        <v>#DIV/0!</v>
      </c>
      <c r="S804" s="243"/>
      <c r="T804" s="243"/>
      <c r="U804" s="243"/>
      <c r="V804" s="243"/>
      <c r="W804" s="243"/>
      <c r="X804" s="248"/>
      <c r="Y804" s="111"/>
      <c r="Z804" s="112"/>
      <c r="AA804" s="194"/>
      <c r="AB804" s="194"/>
      <c r="AC804" s="194"/>
      <c r="AD804" s="194"/>
      <c r="AE804" s="194"/>
      <c r="AF804" s="194"/>
      <c r="AG804" s="194"/>
      <c r="AH804" s="194"/>
      <c r="AI804" s="194"/>
      <c r="AJ804" s="194"/>
      <c r="AK804" s="194"/>
      <c r="AL804" s="194"/>
      <c r="AM804" s="194"/>
      <c r="AN804" s="194"/>
      <c r="AO804" s="194"/>
      <c r="AP804" s="194"/>
      <c r="AQ804" s="194"/>
    </row>
    <row r="805" spans="1:43" ht="12.75" customHeight="1" outlineLevel="2" x14ac:dyDescent="0.25">
      <c r="A805" s="2"/>
      <c r="B805" s="29">
        <v>61006</v>
      </c>
      <c r="C805" s="272"/>
      <c r="D805" s="272" t="s">
        <v>41</v>
      </c>
      <c r="E805" s="272" t="s">
        <v>238</v>
      </c>
      <c r="F805" s="273" t="s">
        <v>718</v>
      </c>
      <c r="G805" s="114">
        <v>3544</v>
      </c>
      <c r="H805" s="114">
        <v>490</v>
      </c>
      <c r="I805" s="114">
        <v>0</v>
      </c>
      <c r="J805" s="114">
        <v>3544</v>
      </c>
      <c r="K805" s="114">
        <v>3481</v>
      </c>
      <c r="L805" s="241">
        <f t="shared" si="159"/>
        <v>-1.7776523702031644E-2</v>
      </c>
      <c r="M805" s="114">
        <f t="shared" si="154"/>
        <v>481.28950338600447</v>
      </c>
      <c r="N805" s="242">
        <v>0</v>
      </c>
      <c r="O805" s="100"/>
      <c r="P805" s="100"/>
      <c r="Q805" s="100">
        <f t="shared" si="155"/>
        <v>0</v>
      </c>
      <c r="R805" s="243" t="e">
        <f t="shared" si="120"/>
        <v>#DIV/0!</v>
      </c>
      <c r="S805" s="243"/>
      <c r="T805" s="243"/>
      <c r="U805" s="243"/>
      <c r="V805" s="243"/>
      <c r="W805" s="243"/>
      <c r="X805" s="248"/>
      <c r="Y805" s="111"/>
      <c r="Z805" s="112"/>
      <c r="AA805" s="194"/>
      <c r="AB805" s="194"/>
      <c r="AC805" s="194"/>
      <c r="AD805" s="194"/>
      <c r="AE805" s="194"/>
      <c r="AF805" s="194"/>
      <c r="AG805" s="194"/>
      <c r="AH805" s="194"/>
      <c r="AI805" s="194"/>
      <c r="AJ805" s="194"/>
      <c r="AK805" s="194"/>
      <c r="AL805" s="194"/>
      <c r="AM805" s="194"/>
      <c r="AN805" s="194"/>
      <c r="AO805" s="194"/>
      <c r="AP805" s="194"/>
      <c r="AQ805" s="194"/>
    </row>
    <row r="806" spans="1:43" ht="12.75" customHeight="1" outlineLevel="2" x14ac:dyDescent="0.25">
      <c r="A806" s="2"/>
      <c r="B806" s="107">
        <v>61005</v>
      </c>
      <c r="C806" s="239"/>
      <c r="D806" s="239" t="s">
        <v>41</v>
      </c>
      <c r="E806" s="239" t="s">
        <v>238</v>
      </c>
      <c r="F806" s="273" t="s">
        <v>717</v>
      </c>
      <c r="G806" s="114">
        <v>1884</v>
      </c>
      <c r="H806" s="114">
        <v>575</v>
      </c>
      <c r="I806" s="114">
        <v>0</v>
      </c>
      <c r="J806" s="114">
        <v>1884</v>
      </c>
      <c r="K806" s="114">
        <v>1858</v>
      </c>
      <c r="L806" s="241">
        <f t="shared" si="159"/>
        <v>-1.3800424628450103E-2</v>
      </c>
      <c r="M806" s="114">
        <f t="shared" si="154"/>
        <v>567.06475583864119</v>
      </c>
      <c r="N806" s="242">
        <v>0</v>
      </c>
      <c r="O806" s="100"/>
      <c r="P806" s="100"/>
      <c r="Q806" s="100">
        <f t="shared" si="155"/>
        <v>0</v>
      </c>
      <c r="R806" s="243" t="e">
        <f t="shared" si="120"/>
        <v>#DIV/0!</v>
      </c>
      <c r="S806" s="243"/>
      <c r="T806" s="243"/>
      <c r="U806" s="243"/>
      <c r="V806" s="243"/>
      <c r="W806" s="243"/>
      <c r="X806" s="248"/>
      <c r="Y806" s="111"/>
      <c r="Z806" s="112"/>
      <c r="AA806" s="194"/>
      <c r="AB806" s="194"/>
      <c r="AC806" s="194"/>
      <c r="AD806" s="194"/>
      <c r="AE806" s="194"/>
      <c r="AF806" s="194"/>
      <c r="AG806" s="194"/>
      <c r="AH806" s="194"/>
      <c r="AI806" s="194"/>
      <c r="AJ806" s="194"/>
      <c r="AK806" s="194"/>
      <c r="AL806" s="194"/>
      <c r="AM806" s="194"/>
      <c r="AN806" s="194"/>
      <c r="AO806" s="194"/>
      <c r="AP806" s="194"/>
      <c r="AQ806" s="194"/>
    </row>
    <row r="807" spans="1:43" ht="12.75" customHeight="1" outlineLevel="2" x14ac:dyDescent="0.25">
      <c r="A807" s="2"/>
      <c r="B807" s="29">
        <v>61004</v>
      </c>
      <c r="C807" s="272"/>
      <c r="D807" s="272" t="s">
        <v>41</v>
      </c>
      <c r="E807" s="272" t="s">
        <v>238</v>
      </c>
      <c r="F807" s="273" t="s">
        <v>716</v>
      </c>
      <c r="G807" s="114">
        <v>5101</v>
      </c>
      <c r="H807" s="114">
        <v>292</v>
      </c>
      <c r="I807" s="114">
        <v>0</v>
      </c>
      <c r="J807" s="114">
        <v>5101</v>
      </c>
      <c r="K807" s="114">
        <v>4909</v>
      </c>
      <c r="L807" s="241">
        <f t="shared" si="159"/>
        <v>-3.7639678494412854E-2</v>
      </c>
      <c r="M807" s="114">
        <f t="shared" si="154"/>
        <v>281.00921387963143</v>
      </c>
      <c r="N807" s="242">
        <v>0</v>
      </c>
      <c r="O807" s="100"/>
      <c r="P807" s="100"/>
      <c r="Q807" s="100">
        <f t="shared" si="155"/>
        <v>0</v>
      </c>
      <c r="R807" s="243" t="e">
        <f t="shared" si="120"/>
        <v>#DIV/0!</v>
      </c>
      <c r="S807" s="243"/>
      <c r="T807" s="243"/>
      <c r="U807" s="243"/>
      <c r="V807" s="243"/>
      <c r="W807" s="243"/>
      <c r="X807" s="248"/>
      <c r="Y807" s="111"/>
      <c r="Z807" s="112"/>
      <c r="AA807" s="194"/>
      <c r="AB807" s="194"/>
      <c r="AC807" s="194"/>
      <c r="AD807" s="194"/>
      <c r="AE807" s="194"/>
      <c r="AF807" s="194"/>
      <c r="AG807" s="194"/>
      <c r="AH807" s="194"/>
      <c r="AI807" s="194"/>
      <c r="AJ807" s="194"/>
      <c r="AK807" s="194"/>
      <c r="AL807" s="194"/>
      <c r="AM807" s="194"/>
      <c r="AN807" s="194"/>
      <c r="AO807" s="194"/>
      <c r="AP807" s="194"/>
      <c r="AQ807" s="194"/>
    </row>
    <row r="808" spans="1:43" ht="12.75" customHeight="1" outlineLevel="2" x14ac:dyDescent="0.25">
      <c r="A808" s="2"/>
      <c r="B808" s="29">
        <v>61003</v>
      </c>
      <c r="C808" s="272"/>
      <c r="D808" s="272" t="s">
        <v>41</v>
      </c>
      <c r="E808" s="272" t="s">
        <v>238</v>
      </c>
      <c r="F808" s="273" t="s">
        <v>715</v>
      </c>
      <c r="G808" s="114">
        <v>2664</v>
      </c>
      <c r="H808" s="114">
        <v>810</v>
      </c>
      <c r="I808" s="114">
        <v>0</v>
      </c>
      <c r="J808" s="114">
        <v>2664</v>
      </c>
      <c r="K808" s="114">
        <v>2701</v>
      </c>
      <c r="L808" s="241">
        <f t="shared" si="159"/>
        <v>1.388888888888884E-2</v>
      </c>
      <c r="M808" s="114">
        <f t="shared" si="154"/>
        <v>821.25</v>
      </c>
      <c r="N808" s="242">
        <v>0</v>
      </c>
      <c r="O808" s="100"/>
      <c r="P808" s="100"/>
      <c r="Q808" s="100">
        <f t="shared" si="155"/>
        <v>0</v>
      </c>
      <c r="R808" s="243" t="e">
        <f t="shared" si="120"/>
        <v>#DIV/0!</v>
      </c>
      <c r="S808" s="243"/>
      <c r="T808" s="243"/>
      <c r="U808" s="243"/>
      <c r="V808" s="243"/>
      <c r="W808" s="243"/>
      <c r="X808" s="248"/>
      <c r="Y808" s="111"/>
      <c r="Z808" s="112"/>
      <c r="AA808" s="194"/>
      <c r="AB808" s="194"/>
      <c r="AC808" s="194"/>
      <c r="AD808" s="194"/>
      <c r="AE808" s="194"/>
      <c r="AF808" s="194"/>
      <c r="AG808" s="194"/>
      <c r="AH808" s="194"/>
      <c r="AI808" s="194"/>
      <c r="AJ808" s="194"/>
      <c r="AK808" s="194"/>
      <c r="AL808" s="194"/>
      <c r="AM808" s="194"/>
      <c r="AN808" s="194"/>
      <c r="AO808" s="194"/>
      <c r="AP808" s="194"/>
      <c r="AQ808" s="194"/>
    </row>
    <row r="809" spans="1:43" ht="12.75" customHeight="1" outlineLevel="2" x14ac:dyDescent="0.25">
      <c r="A809" s="2"/>
      <c r="B809" s="29">
        <v>61002</v>
      </c>
      <c r="C809" s="272"/>
      <c r="D809" s="272" t="s">
        <v>41</v>
      </c>
      <c r="E809" s="272" t="s">
        <v>238</v>
      </c>
      <c r="F809" s="273" t="s">
        <v>714</v>
      </c>
      <c r="G809" s="114">
        <v>2965</v>
      </c>
      <c r="H809" s="114">
        <v>541</v>
      </c>
      <c r="I809" s="114">
        <v>0</v>
      </c>
      <c r="J809" s="114">
        <v>2965</v>
      </c>
      <c r="K809" s="114">
        <v>2932</v>
      </c>
      <c r="L809" s="241">
        <f t="shared" si="159"/>
        <v>-1.1129848229342376E-2</v>
      </c>
      <c r="M809" s="114">
        <f t="shared" si="154"/>
        <v>534.97875210792574</v>
      </c>
      <c r="N809" s="242">
        <v>0</v>
      </c>
      <c r="O809" s="100"/>
      <c r="P809" s="100"/>
      <c r="Q809" s="100">
        <f t="shared" si="155"/>
        <v>0</v>
      </c>
      <c r="R809" s="243" t="e">
        <f t="shared" si="120"/>
        <v>#DIV/0!</v>
      </c>
      <c r="S809" s="243"/>
      <c r="T809" s="243"/>
      <c r="U809" s="243"/>
      <c r="V809" s="243"/>
      <c r="W809" s="243"/>
      <c r="X809" s="248"/>
      <c r="Y809" s="111"/>
      <c r="Z809" s="112"/>
      <c r="AA809" s="194"/>
      <c r="AB809" s="194"/>
      <c r="AC809" s="194"/>
      <c r="AD809" s="194"/>
      <c r="AE809" s="194"/>
      <c r="AF809" s="194"/>
      <c r="AG809" s="194"/>
      <c r="AH809" s="194"/>
      <c r="AI809" s="194"/>
      <c r="AJ809" s="194"/>
      <c r="AK809" s="194"/>
      <c r="AL809" s="194"/>
      <c r="AM809" s="194"/>
      <c r="AN809" s="194"/>
      <c r="AO809" s="194"/>
      <c r="AP809" s="194"/>
      <c r="AQ809" s="194"/>
    </row>
    <row r="810" spans="1:43" ht="12.75" customHeight="1" outlineLevel="2" x14ac:dyDescent="0.25">
      <c r="A810" s="2"/>
      <c r="B810" s="107">
        <v>61001</v>
      </c>
      <c r="C810" s="239"/>
      <c r="D810" s="239" t="s">
        <v>41</v>
      </c>
      <c r="E810" s="239" t="s">
        <v>238</v>
      </c>
      <c r="F810" s="273" t="s">
        <v>713</v>
      </c>
      <c r="G810" s="114">
        <v>9969</v>
      </c>
      <c r="H810" s="114">
        <v>0</v>
      </c>
      <c r="I810" s="114">
        <v>9309</v>
      </c>
      <c r="J810" s="114">
        <v>10622</v>
      </c>
      <c r="K810" s="114">
        <v>10582</v>
      </c>
      <c r="L810" s="241">
        <f t="shared" si="159"/>
        <v>-3.7657691583505848E-3</v>
      </c>
      <c r="M810" s="114">
        <f t="shared" si="154"/>
        <v>0</v>
      </c>
      <c r="N810" s="242">
        <v>8821</v>
      </c>
      <c r="O810" s="100"/>
      <c r="P810" s="100"/>
      <c r="Q810" s="100">
        <f t="shared" si="155"/>
        <v>0</v>
      </c>
      <c r="R810" s="243" t="e">
        <f t="shared" si="120"/>
        <v>#DIV/0!</v>
      </c>
      <c r="S810" s="243"/>
      <c r="T810" s="243"/>
      <c r="U810" s="243"/>
      <c r="V810" s="243"/>
      <c r="W810" s="243"/>
      <c r="X810" s="248"/>
      <c r="Y810" s="111"/>
      <c r="Z810" s="112"/>
      <c r="AA810" s="194"/>
      <c r="AB810" s="194"/>
      <c r="AC810" s="194"/>
      <c r="AD810" s="194"/>
      <c r="AE810" s="194"/>
      <c r="AF810" s="194"/>
      <c r="AG810" s="194"/>
      <c r="AH810" s="194"/>
      <c r="AI810" s="194"/>
      <c r="AJ810" s="194"/>
      <c r="AK810" s="194"/>
      <c r="AL810" s="194"/>
      <c r="AM810" s="194"/>
      <c r="AN810" s="194"/>
      <c r="AO810" s="194"/>
      <c r="AP810" s="194"/>
      <c r="AQ810" s="194"/>
    </row>
    <row r="811" spans="1:43" ht="12.75" customHeight="1" outlineLevel="2" x14ac:dyDescent="0.25">
      <c r="A811" s="2"/>
      <c r="B811" s="29" t="s">
        <v>2128</v>
      </c>
      <c r="C811" s="272"/>
      <c r="D811" s="272" t="s">
        <v>41</v>
      </c>
      <c r="E811" s="272" t="s">
        <v>238</v>
      </c>
      <c r="F811" s="273" t="s">
        <v>2129</v>
      </c>
      <c r="G811" s="114"/>
      <c r="H811" s="114"/>
      <c r="I811" s="114"/>
      <c r="J811" s="114"/>
      <c r="K811" s="114"/>
      <c r="L811" s="241"/>
      <c r="M811" s="114">
        <f t="shared" si="154"/>
        <v>0</v>
      </c>
      <c r="N811" s="242"/>
      <c r="O811" s="100"/>
      <c r="P811" s="100"/>
      <c r="Q811" s="100">
        <f t="shared" si="155"/>
        <v>0</v>
      </c>
      <c r="R811" s="243" t="e">
        <f t="shared" si="120"/>
        <v>#DIV/0!</v>
      </c>
      <c r="S811" s="243"/>
      <c r="T811" s="243"/>
      <c r="U811" s="243"/>
      <c r="V811" s="243"/>
      <c r="W811" s="243"/>
      <c r="X811" s="248"/>
      <c r="Y811" s="111"/>
      <c r="Z811" s="112"/>
      <c r="AA811" s="194"/>
      <c r="AB811" s="194"/>
      <c r="AC811" s="194"/>
      <c r="AD811" s="194"/>
      <c r="AE811" s="194"/>
      <c r="AF811" s="194"/>
      <c r="AG811" s="194"/>
      <c r="AH811" s="194"/>
      <c r="AI811" s="194"/>
      <c r="AJ811" s="194"/>
      <c r="AK811" s="194"/>
      <c r="AL811" s="194"/>
      <c r="AM811" s="194"/>
      <c r="AN811" s="194"/>
      <c r="AO811" s="194"/>
      <c r="AP811" s="194"/>
      <c r="AQ811" s="194"/>
    </row>
    <row r="812" spans="1:43" ht="12.75" customHeight="1" outlineLevel="1" x14ac:dyDescent="0.25">
      <c r="A812" s="229"/>
      <c r="B812" s="269">
        <v>61100</v>
      </c>
      <c r="C812" s="270"/>
      <c r="D812" s="270" t="s">
        <v>41</v>
      </c>
      <c r="E812" s="270" t="s">
        <v>553</v>
      </c>
      <c r="F812" s="271"/>
      <c r="G812" s="114"/>
      <c r="H812" s="114"/>
      <c r="I812" s="114"/>
      <c r="J812" s="114"/>
      <c r="K812" s="114"/>
      <c r="L812" s="241"/>
      <c r="M812" s="114">
        <f t="shared" si="154"/>
        <v>0</v>
      </c>
      <c r="N812" s="242"/>
      <c r="O812" s="110">
        <f t="shared" ref="O812:P812" si="160">SUM(O813:O826)</f>
        <v>0</v>
      </c>
      <c r="P812" s="110">
        <f t="shared" si="160"/>
        <v>0</v>
      </c>
      <c r="Q812" s="100">
        <f t="shared" si="155"/>
        <v>0</v>
      </c>
      <c r="R812" s="243" t="e">
        <f t="shared" si="120"/>
        <v>#DIV/0!</v>
      </c>
      <c r="S812" s="250"/>
      <c r="T812" s="250"/>
      <c r="U812" s="250"/>
      <c r="V812" s="250"/>
      <c r="W812" s="250"/>
      <c r="X812" s="247"/>
      <c r="Y812" s="111"/>
      <c r="Z812" s="112"/>
      <c r="AA812" s="113"/>
      <c r="AB812" s="113"/>
      <c r="AC812" s="113"/>
      <c r="AD812" s="113"/>
      <c r="AE812" s="113"/>
      <c r="AF812" s="113"/>
      <c r="AG812" s="113"/>
      <c r="AH812" s="113"/>
      <c r="AI812" s="113"/>
      <c r="AJ812" s="113"/>
      <c r="AK812" s="113"/>
      <c r="AL812" s="113"/>
      <c r="AM812" s="113"/>
      <c r="AN812" s="113"/>
      <c r="AO812" s="113"/>
      <c r="AP812" s="113"/>
      <c r="AQ812" s="113"/>
    </row>
    <row r="813" spans="1:43" ht="12.75" customHeight="1" outlineLevel="2" x14ac:dyDescent="0.25">
      <c r="A813" s="2"/>
      <c r="B813" s="29">
        <v>61113</v>
      </c>
      <c r="C813" s="272"/>
      <c r="D813" s="272" t="s">
        <v>41</v>
      </c>
      <c r="E813" s="272" t="s">
        <v>553</v>
      </c>
      <c r="F813" s="273" t="s">
        <v>731</v>
      </c>
      <c r="G813" s="114">
        <v>2977</v>
      </c>
      <c r="H813" s="114">
        <v>528</v>
      </c>
      <c r="I813" s="114">
        <v>0</v>
      </c>
      <c r="J813" s="114">
        <v>2977</v>
      </c>
      <c r="K813" s="114">
        <v>2904</v>
      </c>
      <c r="L813" s="241">
        <f t="shared" ref="L813:L825" si="161">((K813/J813)^(1/($K$12-$J$12))-1)</f>
        <v>-2.4521330198186142E-2</v>
      </c>
      <c r="M813" s="114">
        <f t="shared" si="154"/>
        <v>515.05273765535776</v>
      </c>
      <c r="N813" s="242">
        <v>0</v>
      </c>
      <c r="O813" s="100"/>
      <c r="P813" s="100"/>
      <c r="Q813" s="100">
        <f t="shared" si="155"/>
        <v>0</v>
      </c>
      <c r="R813" s="243" t="e">
        <f t="shared" si="120"/>
        <v>#DIV/0!</v>
      </c>
      <c r="S813" s="243"/>
      <c r="T813" s="243"/>
      <c r="U813" s="243"/>
      <c r="V813" s="243"/>
      <c r="W813" s="243"/>
      <c r="X813" s="248"/>
      <c r="Y813" s="111"/>
      <c r="Z813" s="112"/>
      <c r="AA813" s="194"/>
      <c r="AB813" s="194"/>
      <c r="AC813" s="194"/>
      <c r="AD813" s="194"/>
      <c r="AE813" s="194"/>
      <c r="AF813" s="194"/>
      <c r="AG813" s="194"/>
      <c r="AH813" s="194"/>
      <c r="AI813" s="194"/>
      <c r="AJ813" s="194"/>
      <c r="AK813" s="194"/>
      <c r="AL813" s="194"/>
      <c r="AM813" s="194"/>
      <c r="AN813" s="194"/>
      <c r="AO813" s="194"/>
      <c r="AP813" s="194"/>
      <c r="AQ813" s="194"/>
    </row>
    <row r="814" spans="1:43" ht="12.75" customHeight="1" outlineLevel="2" x14ac:dyDescent="0.25">
      <c r="A814" s="2"/>
      <c r="B814" s="107">
        <v>61112</v>
      </c>
      <c r="C814" s="239"/>
      <c r="D814" s="239" t="s">
        <v>41</v>
      </c>
      <c r="E814" s="239" t="s">
        <v>553</v>
      </c>
      <c r="F814" s="273" t="s">
        <v>730</v>
      </c>
      <c r="G814" s="114">
        <v>2581</v>
      </c>
      <c r="H814" s="114">
        <v>527</v>
      </c>
      <c r="I814" s="114">
        <v>0</v>
      </c>
      <c r="J814" s="114">
        <v>2581</v>
      </c>
      <c r="K814" s="114">
        <v>2402</v>
      </c>
      <c r="L814" s="241">
        <f t="shared" si="161"/>
        <v>-6.9352963967454495E-2</v>
      </c>
      <c r="M814" s="114">
        <f t="shared" si="154"/>
        <v>490.45098798915149</v>
      </c>
      <c r="N814" s="242">
        <v>0</v>
      </c>
      <c r="O814" s="100"/>
      <c r="P814" s="100"/>
      <c r="Q814" s="100">
        <f t="shared" si="155"/>
        <v>0</v>
      </c>
      <c r="R814" s="243" t="e">
        <f t="shared" si="120"/>
        <v>#DIV/0!</v>
      </c>
      <c r="S814" s="243"/>
      <c r="T814" s="243"/>
      <c r="U814" s="243"/>
      <c r="V814" s="243"/>
      <c r="W814" s="243"/>
      <c r="X814" s="248"/>
      <c r="Y814" s="111"/>
      <c r="Z814" s="112"/>
      <c r="AA814" s="194"/>
      <c r="AB814" s="194"/>
      <c r="AC814" s="194"/>
      <c r="AD814" s="194"/>
      <c r="AE814" s="194"/>
      <c r="AF814" s="194"/>
      <c r="AG814" s="194"/>
      <c r="AH814" s="194"/>
      <c r="AI814" s="194"/>
      <c r="AJ814" s="194"/>
      <c r="AK814" s="194"/>
      <c r="AL814" s="194"/>
      <c r="AM814" s="194"/>
      <c r="AN814" s="194"/>
      <c r="AO814" s="194"/>
      <c r="AP814" s="194"/>
      <c r="AQ814" s="194"/>
    </row>
    <row r="815" spans="1:43" ht="12.75" customHeight="1" outlineLevel="2" x14ac:dyDescent="0.25">
      <c r="A815" s="2"/>
      <c r="B815" s="29">
        <v>61111</v>
      </c>
      <c r="C815" s="272"/>
      <c r="D815" s="272" t="s">
        <v>41</v>
      </c>
      <c r="E815" s="272" t="s">
        <v>553</v>
      </c>
      <c r="F815" s="273" t="s">
        <v>729</v>
      </c>
      <c r="G815" s="114">
        <v>3632</v>
      </c>
      <c r="H815" s="114">
        <v>191</v>
      </c>
      <c r="I815" s="114">
        <v>0</v>
      </c>
      <c r="J815" s="114">
        <v>3632</v>
      </c>
      <c r="K815" s="114">
        <v>3537</v>
      </c>
      <c r="L815" s="241">
        <f t="shared" si="161"/>
        <v>-2.6156387665198233E-2</v>
      </c>
      <c r="M815" s="114">
        <f t="shared" si="154"/>
        <v>186.00412995594715</v>
      </c>
      <c r="N815" s="242">
        <v>0</v>
      </c>
      <c r="O815" s="100"/>
      <c r="P815" s="100"/>
      <c r="Q815" s="100">
        <f t="shared" si="155"/>
        <v>0</v>
      </c>
      <c r="R815" s="243" t="e">
        <f t="shared" si="120"/>
        <v>#DIV/0!</v>
      </c>
      <c r="S815" s="243"/>
      <c r="T815" s="243"/>
      <c r="U815" s="243"/>
      <c r="V815" s="243"/>
      <c r="W815" s="243"/>
      <c r="X815" s="248"/>
      <c r="Y815" s="111"/>
      <c r="Z815" s="112"/>
      <c r="AA815" s="194"/>
      <c r="AB815" s="194"/>
      <c r="AC815" s="194"/>
      <c r="AD815" s="194"/>
      <c r="AE815" s="194"/>
      <c r="AF815" s="194"/>
      <c r="AG815" s="194"/>
      <c r="AH815" s="194"/>
      <c r="AI815" s="194"/>
      <c r="AJ815" s="194"/>
      <c r="AK815" s="194"/>
      <c r="AL815" s="194"/>
      <c r="AM815" s="194"/>
      <c r="AN815" s="194"/>
      <c r="AO815" s="194"/>
      <c r="AP815" s="194"/>
      <c r="AQ815" s="194"/>
    </row>
    <row r="816" spans="1:43" ht="12.75" customHeight="1" outlineLevel="2" x14ac:dyDescent="0.25">
      <c r="A816" s="2"/>
      <c r="B816" s="29">
        <v>61110</v>
      </c>
      <c r="C816" s="272"/>
      <c r="D816" s="272" t="s">
        <v>41</v>
      </c>
      <c r="E816" s="272" t="s">
        <v>553</v>
      </c>
      <c r="F816" s="273" t="s">
        <v>728</v>
      </c>
      <c r="G816" s="114">
        <v>2180</v>
      </c>
      <c r="H816" s="114">
        <v>114</v>
      </c>
      <c r="I816" s="114">
        <v>0</v>
      </c>
      <c r="J816" s="114">
        <v>2180</v>
      </c>
      <c r="K816" s="114">
        <v>2148</v>
      </c>
      <c r="L816" s="241">
        <f t="shared" si="161"/>
        <v>-1.4678899082568808E-2</v>
      </c>
      <c r="M816" s="114">
        <f t="shared" si="154"/>
        <v>112.32660550458715</v>
      </c>
      <c r="N816" s="242">
        <v>0</v>
      </c>
      <c r="O816" s="100"/>
      <c r="P816" s="100"/>
      <c r="Q816" s="100">
        <f t="shared" si="155"/>
        <v>0</v>
      </c>
      <c r="R816" s="243" t="e">
        <f t="shared" si="120"/>
        <v>#DIV/0!</v>
      </c>
      <c r="S816" s="243"/>
      <c r="T816" s="243"/>
      <c r="U816" s="243"/>
      <c r="V816" s="243"/>
      <c r="W816" s="243"/>
      <c r="X816" s="248"/>
      <c r="Y816" s="111"/>
      <c r="Z816" s="112"/>
      <c r="AA816" s="194"/>
      <c r="AB816" s="194"/>
      <c r="AC816" s="194"/>
      <c r="AD816" s="194"/>
      <c r="AE816" s="194"/>
      <c r="AF816" s="194"/>
      <c r="AG816" s="194"/>
      <c r="AH816" s="194"/>
      <c r="AI816" s="194"/>
      <c r="AJ816" s="194"/>
      <c r="AK816" s="194"/>
      <c r="AL816" s="194"/>
      <c r="AM816" s="194"/>
      <c r="AN816" s="194"/>
      <c r="AO816" s="194"/>
      <c r="AP816" s="194"/>
      <c r="AQ816" s="194"/>
    </row>
    <row r="817" spans="1:43" ht="12.75" customHeight="1" outlineLevel="2" x14ac:dyDescent="0.25">
      <c r="A817" s="2"/>
      <c r="B817" s="29">
        <v>61109</v>
      </c>
      <c r="C817" s="272"/>
      <c r="D817" s="272" t="s">
        <v>41</v>
      </c>
      <c r="E817" s="272" t="s">
        <v>553</v>
      </c>
      <c r="F817" s="273" t="s">
        <v>727</v>
      </c>
      <c r="G817" s="114">
        <v>3230</v>
      </c>
      <c r="H817" s="114">
        <v>628</v>
      </c>
      <c r="I817" s="114">
        <v>0</v>
      </c>
      <c r="J817" s="114">
        <v>3230</v>
      </c>
      <c r="K817" s="114">
        <v>3110</v>
      </c>
      <c r="L817" s="241">
        <f t="shared" si="161"/>
        <v>-3.7151702786377694E-2</v>
      </c>
      <c r="M817" s="114">
        <f t="shared" si="154"/>
        <v>604.66873065015477</v>
      </c>
      <c r="N817" s="242">
        <v>0</v>
      </c>
      <c r="O817" s="100"/>
      <c r="P817" s="100"/>
      <c r="Q817" s="100">
        <f t="shared" si="155"/>
        <v>0</v>
      </c>
      <c r="R817" s="243" t="e">
        <f t="shared" si="120"/>
        <v>#DIV/0!</v>
      </c>
      <c r="S817" s="243"/>
      <c r="T817" s="243"/>
      <c r="U817" s="243"/>
      <c r="V817" s="243"/>
      <c r="W817" s="243"/>
      <c r="X817" s="248"/>
      <c r="Y817" s="111"/>
      <c r="Z817" s="112"/>
      <c r="AA817" s="194"/>
      <c r="AB817" s="194"/>
      <c r="AC817" s="194"/>
      <c r="AD817" s="194"/>
      <c r="AE817" s="194"/>
      <c r="AF817" s="194"/>
      <c r="AG817" s="194"/>
      <c r="AH817" s="194"/>
      <c r="AI817" s="194"/>
      <c r="AJ817" s="194"/>
      <c r="AK817" s="194"/>
      <c r="AL817" s="194"/>
      <c r="AM817" s="194"/>
      <c r="AN817" s="194"/>
      <c r="AO817" s="194"/>
      <c r="AP817" s="194"/>
      <c r="AQ817" s="194"/>
    </row>
    <row r="818" spans="1:43" ht="12.75" customHeight="1" outlineLevel="2" x14ac:dyDescent="0.25">
      <c r="A818" s="2"/>
      <c r="B818" s="29">
        <v>61108</v>
      </c>
      <c r="C818" s="272"/>
      <c r="D818" s="272" t="s">
        <v>41</v>
      </c>
      <c r="E818" s="272" t="s">
        <v>553</v>
      </c>
      <c r="F818" s="273" t="s">
        <v>726</v>
      </c>
      <c r="G818" s="114">
        <v>1282</v>
      </c>
      <c r="H818" s="114">
        <v>313</v>
      </c>
      <c r="I818" s="114">
        <v>0</v>
      </c>
      <c r="J818" s="114">
        <v>1282</v>
      </c>
      <c r="K818" s="114">
        <v>1270</v>
      </c>
      <c r="L818" s="241">
        <f t="shared" si="161"/>
        <v>-9.3603744149766133E-3</v>
      </c>
      <c r="M818" s="114">
        <f t="shared" si="154"/>
        <v>310.0702028081123</v>
      </c>
      <c r="N818" s="242">
        <v>0</v>
      </c>
      <c r="O818" s="100"/>
      <c r="P818" s="100"/>
      <c r="Q818" s="100">
        <f t="shared" si="155"/>
        <v>0</v>
      </c>
      <c r="R818" s="243" t="e">
        <f t="shared" si="120"/>
        <v>#DIV/0!</v>
      </c>
      <c r="S818" s="243"/>
      <c r="T818" s="243"/>
      <c r="U818" s="243"/>
      <c r="V818" s="243"/>
      <c r="W818" s="243"/>
      <c r="X818" s="248"/>
      <c r="Y818" s="111"/>
      <c r="Z818" s="112"/>
      <c r="AA818" s="194"/>
      <c r="AB818" s="194"/>
      <c r="AC818" s="194"/>
      <c r="AD818" s="194"/>
      <c r="AE818" s="194"/>
      <c r="AF818" s="194"/>
      <c r="AG818" s="194"/>
      <c r="AH818" s="194"/>
      <c r="AI818" s="194"/>
      <c r="AJ818" s="194"/>
      <c r="AK818" s="194"/>
      <c r="AL818" s="194"/>
      <c r="AM818" s="194"/>
      <c r="AN818" s="194"/>
      <c r="AO818" s="194"/>
      <c r="AP818" s="194"/>
      <c r="AQ818" s="194"/>
    </row>
    <row r="819" spans="1:43" ht="12.75" customHeight="1" outlineLevel="2" x14ac:dyDescent="0.25">
      <c r="A819" s="2"/>
      <c r="B819" s="29">
        <v>61107</v>
      </c>
      <c r="C819" s="272"/>
      <c r="D819" s="272" t="s">
        <v>41</v>
      </c>
      <c r="E819" s="272" t="s">
        <v>553</v>
      </c>
      <c r="F819" s="273" t="s">
        <v>725</v>
      </c>
      <c r="G819" s="114">
        <v>4386</v>
      </c>
      <c r="H819" s="114">
        <v>705</v>
      </c>
      <c r="I819" s="114">
        <v>0</v>
      </c>
      <c r="J819" s="114">
        <v>4386</v>
      </c>
      <c r="K819" s="114">
        <v>4278</v>
      </c>
      <c r="L819" s="241">
        <f t="shared" si="161"/>
        <v>-2.4623803009575895E-2</v>
      </c>
      <c r="M819" s="114">
        <f t="shared" si="154"/>
        <v>687.64021887824902</v>
      </c>
      <c r="N819" s="242">
        <v>0</v>
      </c>
      <c r="O819" s="100"/>
      <c r="P819" s="100"/>
      <c r="Q819" s="100">
        <f t="shared" si="155"/>
        <v>0</v>
      </c>
      <c r="R819" s="243" t="e">
        <f t="shared" si="120"/>
        <v>#DIV/0!</v>
      </c>
      <c r="S819" s="243"/>
      <c r="T819" s="243"/>
      <c r="U819" s="243"/>
      <c r="V819" s="243"/>
      <c r="W819" s="243"/>
      <c r="X819" s="248"/>
      <c r="Y819" s="111"/>
      <c r="Z819" s="112"/>
      <c r="AA819" s="194"/>
      <c r="AB819" s="194"/>
      <c r="AC819" s="194"/>
      <c r="AD819" s="194"/>
      <c r="AE819" s="194"/>
      <c r="AF819" s="194"/>
      <c r="AG819" s="194"/>
      <c r="AH819" s="194"/>
      <c r="AI819" s="194"/>
      <c r="AJ819" s="194"/>
      <c r="AK819" s="194"/>
      <c r="AL819" s="194"/>
      <c r="AM819" s="194"/>
      <c r="AN819" s="194"/>
      <c r="AO819" s="194"/>
      <c r="AP819" s="194"/>
      <c r="AQ819" s="194"/>
    </row>
    <row r="820" spans="1:43" ht="12.75" customHeight="1" outlineLevel="2" x14ac:dyDescent="0.25">
      <c r="A820" s="2"/>
      <c r="B820" s="29">
        <v>61106</v>
      </c>
      <c r="C820" s="272"/>
      <c r="D820" s="272" t="s">
        <v>41</v>
      </c>
      <c r="E820" s="272" t="s">
        <v>553</v>
      </c>
      <c r="F820" s="273" t="s">
        <v>724</v>
      </c>
      <c r="G820" s="114">
        <v>2078</v>
      </c>
      <c r="H820" s="114">
        <v>571</v>
      </c>
      <c r="I820" s="114">
        <v>0</v>
      </c>
      <c r="J820" s="114">
        <v>2078</v>
      </c>
      <c r="K820" s="114">
        <v>2034</v>
      </c>
      <c r="L820" s="241">
        <f t="shared" si="161"/>
        <v>-2.1174205967276261E-2</v>
      </c>
      <c r="M820" s="114">
        <f t="shared" si="154"/>
        <v>558.90952839268527</v>
      </c>
      <c r="N820" s="242">
        <v>0</v>
      </c>
      <c r="O820" s="100"/>
      <c r="P820" s="100"/>
      <c r="Q820" s="100">
        <f t="shared" si="155"/>
        <v>0</v>
      </c>
      <c r="R820" s="243" t="e">
        <f t="shared" si="120"/>
        <v>#DIV/0!</v>
      </c>
      <c r="S820" s="243"/>
      <c r="T820" s="243"/>
      <c r="U820" s="243"/>
      <c r="V820" s="243"/>
      <c r="W820" s="243"/>
      <c r="X820" s="248"/>
      <c r="Y820" s="111"/>
      <c r="Z820" s="112"/>
      <c r="AA820" s="194"/>
      <c r="AB820" s="194"/>
      <c r="AC820" s="194"/>
      <c r="AD820" s="194"/>
      <c r="AE820" s="194"/>
      <c r="AF820" s="194"/>
      <c r="AG820" s="194"/>
      <c r="AH820" s="194"/>
      <c r="AI820" s="194"/>
      <c r="AJ820" s="194"/>
      <c r="AK820" s="194"/>
      <c r="AL820" s="194"/>
      <c r="AM820" s="194"/>
      <c r="AN820" s="194"/>
      <c r="AO820" s="194"/>
      <c r="AP820" s="194"/>
      <c r="AQ820" s="194"/>
    </row>
    <row r="821" spans="1:43" ht="12.75" customHeight="1" outlineLevel="2" x14ac:dyDescent="0.25">
      <c r="A821" s="2"/>
      <c r="B821" s="29">
        <v>61105</v>
      </c>
      <c r="C821" s="272"/>
      <c r="D821" s="272" t="s">
        <v>41</v>
      </c>
      <c r="E821" s="272" t="s">
        <v>553</v>
      </c>
      <c r="F821" s="273" t="s">
        <v>723</v>
      </c>
      <c r="G821" s="114">
        <v>1575</v>
      </c>
      <c r="H821" s="114">
        <v>240</v>
      </c>
      <c r="I821" s="114">
        <v>0</v>
      </c>
      <c r="J821" s="114">
        <v>1575</v>
      </c>
      <c r="K821" s="114">
        <v>1537</v>
      </c>
      <c r="L821" s="241">
        <f t="shared" si="161"/>
        <v>-2.4126984126984108E-2</v>
      </c>
      <c r="M821" s="114">
        <f t="shared" si="154"/>
        <v>234.2095238095238</v>
      </c>
      <c r="N821" s="242">
        <v>0</v>
      </c>
      <c r="O821" s="100"/>
      <c r="P821" s="100"/>
      <c r="Q821" s="100">
        <f t="shared" si="155"/>
        <v>0</v>
      </c>
      <c r="R821" s="243" t="e">
        <f t="shared" si="120"/>
        <v>#DIV/0!</v>
      </c>
      <c r="S821" s="243"/>
      <c r="T821" s="243"/>
      <c r="U821" s="243"/>
      <c r="V821" s="243"/>
      <c r="W821" s="243"/>
      <c r="X821" s="248"/>
      <c r="Y821" s="111"/>
      <c r="Z821" s="112"/>
      <c r="AA821" s="194"/>
      <c r="AB821" s="194"/>
      <c r="AC821" s="194"/>
      <c r="AD821" s="194"/>
      <c r="AE821" s="194"/>
      <c r="AF821" s="194"/>
      <c r="AG821" s="194"/>
      <c r="AH821" s="194"/>
      <c r="AI821" s="194"/>
      <c r="AJ821" s="194"/>
      <c r="AK821" s="194"/>
      <c r="AL821" s="194"/>
      <c r="AM821" s="194"/>
      <c r="AN821" s="194"/>
      <c r="AO821" s="194"/>
      <c r="AP821" s="194"/>
      <c r="AQ821" s="194"/>
    </row>
    <row r="822" spans="1:43" ht="12.75" customHeight="1" outlineLevel="2" x14ac:dyDescent="0.25">
      <c r="A822" s="2"/>
      <c r="B822" s="29">
        <v>61104</v>
      </c>
      <c r="C822" s="272"/>
      <c r="D822" s="272" t="s">
        <v>41</v>
      </c>
      <c r="E822" s="272" t="s">
        <v>553</v>
      </c>
      <c r="F822" s="273" t="s">
        <v>722</v>
      </c>
      <c r="G822" s="114">
        <v>2688</v>
      </c>
      <c r="H822" s="114">
        <v>390</v>
      </c>
      <c r="I822" s="114">
        <v>0</v>
      </c>
      <c r="J822" s="114">
        <v>2688</v>
      </c>
      <c r="K822" s="114">
        <v>2621</v>
      </c>
      <c r="L822" s="241">
        <f t="shared" si="161"/>
        <v>-2.4925595238095233E-2</v>
      </c>
      <c r="M822" s="114">
        <f t="shared" si="154"/>
        <v>380.27901785714283</v>
      </c>
      <c r="N822" s="242">
        <v>0</v>
      </c>
      <c r="O822" s="100"/>
      <c r="P822" s="100"/>
      <c r="Q822" s="100">
        <f t="shared" si="155"/>
        <v>0</v>
      </c>
      <c r="R822" s="243" t="e">
        <f t="shared" si="120"/>
        <v>#DIV/0!</v>
      </c>
      <c r="S822" s="243"/>
      <c r="T822" s="243"/>
      <c r="U822" s="243"/>
      <c r="V822" s="243"/>
      <c r="W822" s="243"/>
      <c r="X822" s="248"/>
      <c r="Y822" s="111"/>
      <c r="Z822" s="112"/>
      <c r="AA822" s="194"/>
      <c r="AB822" s="194"/>
      <c r="AC822" s="194"/>
      <c r="AD822" s="194"/>
      <c r="AE822" s="194"/>
      <c r="AF822" s="194"/>
      <c r="AG822" s="194"/>
      <c r="AH822" s="194"/>
      <c r="AI822" s="194"/>
      <c r="AJ822" s="194"/>
      <c r="AK822" s="194"/>
      <c r="AL822" s="194"/>
      <c r="AM822" s="194"/>
      <c r="AN822" s="194"/>
      <c r="AO822" s="194"/>
      <c r="AP822" s="194"/>
      <c r="AQ822" s="194"/>
    </row>
    <row r="823" spans="1:43" ht="12.75" customHeight="1" outlineLevel="2" x14ac:dyDescent="0.25">
      <c r="A823" s="2"/>
      <c r="B823" s="107">
        <v>61103</v>
      </c>
      <c r="C823" s="239"/>
      <c r="D823" s="239" t="s">
        <v>41</v>
      </c>
      <c r="E823" s="239" t="s">
        <v>553</v>
      </c>
      <c r="F823" s="273" t="s">
        <v>721</v>
      </c>
      <c r="G823" s="114">
        <v>4087</v>
      </c>
      <c r="H823" s="114">
        <v>93</v>
      </c>
      <c r="I823" s="114">
        <v>0</v>
      </c>
      <c r="J823" s="114">
        <v>4087</v>
      </c>
      <c r="K823" s="114">
        <v>4053</v>
      </c>
      <c r="L823" s="241">
        <f t="shared" si="161"/>
        <v>-8.3190604355273257E-3</v>
      </c>
      <c r="M823" s="114">
        <f t="shared" si="154"/>
        <v>92.226327379495956</v>
      </c>
      <c r="N823" s="242">
        <v>0</v>
      </c>
      <c r="O823" s="100"/>
      <c r="P823" s="100"/>
      <c r="Q823" s="100">
        <f t="shared" si="155"/>
        <v>0</v>
      </c>
      <c r="R823" s="243" t="e">
        <f t="shared" si="120"/>
        <v>#DIV/0!</v>
      </c>
      <c r="S823" s="243"/>
      <c r="T823" s="243"/>
      <c r="U823" s="243"/>
      <c r="V823" s="243"/>
      <c r="W823" s="243"/>
      <c r="X823" s="248"/>
      <c r="Y823" s="111"/>
      <c r="Z823" s="112"/>
      <c r="AA823" s="194"/>
      <c r="AB823" s="194"/>
      <c r="AC823" s="194"/>
      <c r="AD823" s="194"/>
      <c r="AE823" s="194"/>
      <c r="AF823" s="194"/>
      <c r="AG823" s="194"/>
      <c r="AH823" s="194"/>
      <c r="AI823" s="194"/>
      <c r="AJ823" s="194"/>
      <c r="AK823" s="194"/>
      <c r="AL823" s="194"/>
      <c r="AM823" s="194"/>
      <c r="AN823" s="194"/>
      <c r="AO823" s="194"/>
      <c r="AP823" s="194"/>
      <c r="AQ823" s="194"/>
    </row>
    <row r="824" spans="1:43" ht="12.75" customHeight="1" outlineLevel="2" x14ac:dyDescent="0.25">
      <c r="A824" s="2"/>
      <c r="B824" s="29">
        <v>61102</v>
      </c>
      <c r="C824" s="272"/>
      <c r="D824" s="272" t="s">
        <v>41</v>
      </c>
      <c r="E824" s="272" t="s">
        <v>553</v>
      </c>
      <c r="F824" s="273" t="s">
        <v>720</v>
      </c>
      <c r="G824" s="114">
        <v>1243</v>
      </c>
      <c r="H824" s="114">
        <v>509</v>
      </c>
      <c r="I824" s="114">
        <v>0</v>
      </c>
      <c r="J824" s="114">
        <v>1243</v>
      </c>
      <c r="K824" s="114">
        <v>1201</v>
      </c>
      <c r="L824" s="241">
        <f t="shared" si="161"/>
        <v>-3.3789219629927647E-2</v>
      </c>
      <c r="M824" s="114">
        <f t="shared" si="154"/>
        <v>491.80128720836683</v>
      </c>
      <c r="N824" s="242">
        <v>0</v>
      </c>
      <c r="O824" s="100"/>
      <c r="P824" s="100"/>
      <c r="Q824" s="100">
        <f t="shared" si="155"/>
        <v>0</v>
      </c>
      <c r="R824" s="243" t="e">
        <f t="shared" si="120"/>
        <v>#DIV/0!</v>
      </c>
      <c r="S824" s="243"/>
      <c r="T824" s="243"/>
      <c r="U824" s="243"/>
      <c r="V824" s="243"/>
      <c r="W824" s="243"/>
      <c r="X824" s="248"/>
      <c r="Y824" s="111"/>
      <c r="Z824" s="112"/>
      <c r="AA824" s="194"/>
      <c r="AB824" s="194"/>
      <c r="AC824" s="194"/>
      <c r="AD824" s="194"/>
      <c r="AE824" s="194"/>
      <c r="AF824" s="194"/>
      <c r="AG824" s="194"/>
      <c r="AH824" s="194"/>
      <c r="AI824" s="194"/>
      <c r="AJ824" s="194"/>
      <c r="AK824" s="194"/>
      <c r="AL824" s="194"/>
      <c r="AM824" s="194"/>
      <c r="AN824" s="194"/>
      <c r="AO824" s="194"/>
      <c r="AP824" s="194"/>
      <c r="AQ824" s="194"/>
    </row>
    <row r="825" spans="1:43" ht="12.75" customHeight="1" outlineLevel="2" x14ac:dyDescent="0.25">
      <c r="A825" s="2"/>
      <c r="B825" s="29">
        <v>61101</v>
      </c>
      <c r="C825" s="272"/>
      <c r="D825" s="272" t="s">
        <v>41</v>
      </c>
      <c r="E825" s="272" t="s">
        <v>553</v>
      </c>
      <c r="F825" s="273" t="s">
        <v>553</v>
      </c>
      <c r="G825" s="114">
        <v>9006</v>
      </c>
      <c r="H825" s="114">
        <v>0</v>
      </c>
      <c r="I825" s="114">
        <v>4331</v>
      </c>
      <c r="J825" s="114">
        <v>9443</v>
      </c>
      <c r="K825" s="114">
        <v>9136</v>
      </c>
      <c r="L825" s="241">
        <f t="shared" si="161"/>
        <v>-3.2510854601291994E-2</v>
      </c>
      <c r="M825" s="114">
        <f t="shared" si="154"/>
        <v>0</v>
      </c>
      <c r="N825" s="242">
        <v>3979</v>
      </c>
      <c r="O825" s="100"/>
      <c r="P825" s="100"/>
      <c r="Q825" s="100">
        <f t="shared" si="155"/>
        <v>0</v>
      </c>
      <c r="R825" s="243" t="e">
        <f t="shared" si="120"/>
        <v>#DIV/0!</v>
      </c>
      <c r="S825" s="243"/>
      <c r="T825" s="243"/>
      <c r="U825" s="243"/>
      <c r="V825" s="243"/>
      <c r="W825" s="243"/>
      <c r="X825" s="248"/>
      <c r="Y825" s="111"/>
      <c r="Z825" s="112"/>
      <c r="AA825" s="194"/>
      <c r="AB825" s="194"/>
      <c r="AC825" s="194"/>
      <c r="AD825" s="194"/>
      <c r="AE825" s="194"/>
      <c r="AF825" s="194"/>
      <c r="AG825" s="194"/>
      <c r="AH825" s="194"/>
      <c r="AI825" s="194"/>
      <c r="AJ825" s="194"/>
      <c r="AK825" s="194"/>
      <c r="AL825" s="194"/>
      <c r="AM825" s="194"/>
      <c r="AN825" s="194"/>
      <c r="AO825" s="194"/>
      <c r="AP825" s="194"/>
      <c r="AQ825" s="194"/>
    </row>
    <row r="826" spans="1:43" ht="12.75" customHeight="1" outlineLevel="2" x14ac:dyDescent="0.25">
      <c r="A826" s="2"/>
      <c r="B826" s="29" t="s">
        <v>2130</v>
      </c>
      <c r="C826" s="272"/>
      <c r="D826" s="272" t="s">
        <v>41</v>
      </c>
      <c r="E826" s="272" t="s">
        <v>553</v>
      </c>
      <c r="F826" s="273" t="s">
        <v>2131</v>
      </c>
      <c r="G826" s="114"/>
      <c r="H826" s="114"/>
      <c r="I826" s="114"/>
      <c r="J826" s="114"/>
      <c r="K826" s="114"/>
      <c r="L826" s="241"/>
      <c r="M826" s="114">
        <f t="shared" si="154"/>
        <v>0</v>
      </c>
      <c r="N826" s="242"/>
      <c r="O826" s="100"/>
      <c r="P826" s="100"/>
      <c r="Q826" s="100">
        <f t="shared" si="155"/>
        <v>0</v>
      </c>
      <c r="R826" s="243" t="e">
        <f t="shared" si="120"/>
        <v>#DIV/0!</v>
      </c>
      <c r="S826" s="243"/>
      <c r="T826" s="243"/>
      <c r="U826" s="243"/>
      <c r="V826" s="243"/>
      <c r="W826" s="243"/>
      <c r="X826" s="248"/>
      <c r="Y826" s="111"/>
      <c r="Z826" s="112"/>
      <c r="AA826" s="194"/>
      <c r="AB826" s="194"/>
      <c r="AC826" s="194"/>
      <c r="AD826" s="194"/>
      <c r="AE826" s="194"/>
      <c r="AF826" s="194"/>
      <c r="AG826" s="194"/>
      <c r="AH826" s="194"/>
      <c r="AI826" s="194"/>
      <c r="AJ826" s="194"/>
      <c r="AK826" s="194"/>
      <c r="AL826" s="194"/>
      <c r="AM826" s="194"/>
      <c r="AN826" s="194"/>
      <c r="AO826" s="194"/>
      <c r="AP826" s="194"/>
      <c r="AQ826" s="194"/>
    </row>
    <row r="827" spans="1:43" ht="12.75" customHeight="1" outlineLevel="1" x14ac:dyDescent="0.25">
      <c r="A827" s="229"/>
      <c r="B827" s="269">
        <v>61200</v>
      </c>
      <c r="C827" s="270"/>
      <c r="D827" s="270" t="s">
        <v>41</v>
      </c>
      <c r="E827" s="270" t="s">
        <v>732</v>
      </c>
      <c r="F827" s="271"/>
      <c r="G827" s="114"/>
      <c r="H827" s="114"/>
      <c r="I827" s="114"/>
      <c r="J827" s="114"/>
      <c r="K827" s="114"/>
      <c r="L827" s="241"/>
      <c r="M827" s="114">
        <f t="shared" si="154"/>
        <v>0</v>
      </c>
      <c r="N827" s="242"/>
      <c r="O827" s="110">
        <f t="shared" ref="O827:P827" si="162">SUM(O828:O832)</f>
        <v>0</v>
      </c>
      <c r="P827" s="110">
        <f t="shared" si="162"/>
        <v>0</v>
      </c>
      <c r="Q827" s="100">
        <f t="shared" si="155"/>
        <v>0</v>
      </c>
      <c r="R827" s="243" t="e">
        <f t="shared" si="120"/>
        <v>#DIV/0!</v>
      </c>
      <c r="S827" s="250"/>
      <c r="T827" s="250"/>
      <c r="U827" s="250"/>
      <c r="V827" s="250"/>
      <c r="W827" s="250"/>
      <c r="X827" s="247"/>
      <c r="Y827" s="111"/>
      <c r="Z827" s="112"/>
      <c r="AA827" s="113"/>
      <c r="AB827" s="113"/>
      <c r="AC827" s="113"/>
      <c r="AD827" s="113"/>
      <c r="AE827" s="113"/>
      <c r="AF827" s="113"/>
      <c r="AG827" s="113"/>
      <c r="AH827" s="113"/>
      <c r="AI827" s="113"/>
      <c r="AJ827" s="113"/>
      <c r="AK827" s="113"/>
      <c r="AL827" s="113"/>
      <c r="AM827" s="113"/>
      <c r="AN827" s="113"/>
      <c r="AO827" s="113"/>
      <c r="AP827" s="113"/>
      <c r="AQ827" s="113"/>
    </row>
    <row r="828" spans="1:43" ht="12.75" customHeight="1" outlineLevel="2" x14ac:dyDescent="0.25">
      <c r="A828" s="2"/>
      <c r="B828" s="29">
        <v>61204</v>
      </c>
      <c r="C828" s="272"/>
      <c r="D828" s="272" t="s">
        <v>41</v>
      </c>
      <c r="E828" s="272" t="s">
        <v>732</v>
      </c>
      <c r="F828" s="273" t="s">
        <v>734</v>
      </c>
      <c r="G828" s="114">
        <v>3387</v>
      </c>
      <c r="H828" s="114">
        <v>181</v>
      </c>
      <c r="I828" s="114">
        <v>0</v>
      </c>
      <c r="J828" s="114">
        <v>3387</v>
      </c>
      <c r="K828" s="114">
        <v>3361</v>
      </c>
      <c r="L828" s="241">
        <f t="shared" ref="L828:L831" si="163">((K828/J828)^(1/($K$12-$J$12))-1)</f>
        <v>-7.6764098021848692E-3</v>
      </c>
      <c r="M828" s="114">
        <f t="shared" si="154"/>
        <v>179.61056982580453</v>
      </c>
      <c r="N828" s="242">
        <v>0</v>
      </c>
      <c r="O828" s="100"/>
      <c r="P828" s="100"/>
      <c r="Q828" s="100">
        <f t="shared" si="155"/>
        <v>0</v>
      </c>
      <c r="R828" s="243" t="e">
        <f t="shared" si="120"/>
        <v>#DIV/0!</v>
      </c>
      <c r="S828" s="243"/>
      <c r="T828" s="243"/>
      <c r="U828" s="243"/>
      <c r="V828" s="243"/>
      <c r="W828" s="243"/>
      <c r="X828" s="248"/>
      <c r="Y828" s="111"/>
      <c r="Z828" s="112"/>
      <c r="AA828" s="194"/>
      <c r="AB828" s="194"/>
      <c r="AC828" s="194"/>
      <c r="AD828" s="194"/>
      <c r="AE828" s="194"/>
      <c r="AF828" s="194"/>
      <c r="AG828" s="194"/>
      <c r="AH828" s="194"/>
      <c r="AI828" s="194"/>
      <c r="AJ828" s="194"/>
      <c r="AK828" s="194"/>
      <c r="AL828" s="194"/>
      <c r="AM828" s="194"/>
      <c r="AN828" s="194"/>
      <c r="AO828" s="194"/>
      <c r="AP828" s="194"/>
      <c r="AQ828" s="194"/>
    </row>
    <row r="829" spans="1:43" ht="12.75" customHeight="1" outlineLevel="2" x14ac:dyDescent="0.25">
      <c r="A829" s="2"/>
      <c r="B829" s="29">
        <v>61203</v>
      </c>
      <c r="C829" s="272"/>
      <c r="D829" s="272" t="s">
        <v>41</v>
      </c>
      <c r="E829" s="272" t="s">
        <v>732</v>
      </c>
      <c r="F829" s="273" t="s">
        <v>212</v>
      </c>
      <c r="G829" s="114">
        <v>958</v>
      </c>
      <c r="H829" s="114">
        <v>207</v>
      </c>
      <c r="I829" s="114">
        <v>0</v>
      </c>
      <c r="J829" s="114">
        <v>958</v>
      </c>
      <c r="K829" s="114">
        <v>913</v>
      </c>
      <c r="L829" s="241">
        <f t="shared" si="163"/>
        <v>-4.6972860125260918E-2</v>
      </c>
      <c r="M829" s="114">
        <f t="shared" si="154"/>
        <v>197.27661795407099</v>
      </c>
      <c r="N829" s="242">
        <v>0</v>
      </c>
      <c r="O829" s="100"/>
      <c r="P829" s="100"/>
      <c r="Q829" s="100">
        <f t="shared" si="155"/>
        <v>0</v>
      </c>
      <c r="R829" s="243" t="e">
        <f t="shared" si="120"/>
        <v>#DIV/0!</v>
      </c>
      <c r="S829" s="243"/>
      <c r="T829" s="243"/>
      <c r="U829" s="243"/>
      <c r="V829" s="243"/>
      <c r="W829" s="243"/>
      <c r="X829" s="248"/>
      <c r="Y829" s="111"/>
      <c r="Z829" s="112"/>
      <c r="AA829" s="194"/>
      <c r="AB829" s="194"/>
      <c r="AC829" s="194"/>
      <c r="AD829" s="194"/>
      <c r="AE829" s="194"/>
      <c r="AF829" s="194"/>
      <c r="AG829" s="194"/>
      <c r="AH829" s="194"/>
      <c r="AI829" s="194"/>
      <c r="AJ829" s="194"/>
      <c r="AK829" s="194"/>
      <c r="AL829" s="194"/>
      <c r="AM829" s="194"/>
      <c r="AN829" s="194"/>
      <c r="AO829" s="194"/>
      <c r="AP829" s="194"/>
      <c r="AQ829" s="194"/>
    </row>
    <row r="830" spans="1:43" ht="12.75" customHeight="1" outlineLevel="2" x14ac:dyDescent="0.25">
      <c r="A830" s="2"/>
      <c r="B830" s="29">
        <v>61202</v>
      </c>
      <c r="C830" s="272"/>
      <c r="D830" s="272" t="s">
        <v>41</v>
      </c>
      <c r="E830" s="272" t="s">
        <v>732</v>
      </c>
      <c r="F830" s="273" t="s">
        <v>733</v>
      </c>
      <c r="G830" s="114">
        <v>4277</v>
      </c>
      <c r="H830" s="114">
        <v>185</v>
      </c>
      <c r="I830" s="114">
        <v>0</v>
      </c>
      <c r="J830" s="114">
        <v>4277</v>
      </c>
      <c r="K830" s="114">
        <v>4234</v>
      </c>
      <c r="L830" s="241">
        <f t="shared" si="163"/>
        <v>-1.0053776011222815E-2</v>
      </c>
      <c r="M830" s="114">
        <f t="shared" si="154"/>
        <v>183.14005143792377</v>
      </c>
      <c r="N830" s="242">
        <v>0</v>
      </c>
      <c r="O830" s="100"/>
      <c r="P830" s="100"/>
      <c r="Q830" s="100">
        <f t="shared" si="155"/>
        <v>0</v>
      </c>
      <c r="R830" s="243" t="e">
        <f t="shared" si="120"/>
        <v>#DIV/0!</v>
      </c>
      <c r="S830" s="243"/>
      <c r="T830" s="243"/>
      <c r="U830" s="243"/>
      <c r="V830" s="243"/>
      <c r="W830" s="243"/>
      <c r="X830" s="248"/>
      <c r="Y830" s="111"/>
      <c r="Z830" s="112"/>
      <c r="AA830" s="194"/>
      <c r="AB830" s="194"/>
      <c r="AC830" s="194"/>
      <c r="AD830" s="194"/>
      <c r="AE830" s="194"/>
      <c r="AF830" s="194"/>
      <c r="AG830" s="194"/>
      <c r="AH830" s="194"/>
      <c r="AI830" s="194"/>
      <c r="AJ830" s="194"/>
      <c r="AK830" s="194"/>
      <c r="AL830" s="194"/>
      <c r="AM830" s="194"/>
      <c r="AN830" s="194"/>
      <c r="AO830" s="194"/>
      <c r="AP830" s="194"/>
      <c r="AQ830" s="194"/>
    </row>
    <row r="831" spans="1:43" ht="12.75" customHeight="1" outlineLevel="2" x14ac:dyDescent="0.25">
      <c r="A831" s="2"/>
      <c r="B831" s="29">
        <v>61201</v>
      </c>
      <c r="C831" s="272"/>
      <c r="D831" s="272" t="s">
        <v>41</v>
      </c>
      <c r="E831" s="272" t="s">
        <v>732</v>
      </c>
      <c r="F831" s="273" t="s">
        <v>732</v>
      </c>
      <c r="G831" s="114">
        <v>8988</v>
      </c>
      <c r="H831" s="114">
        <v>0</v>
      </c>
      <c r="I831" s="114">
        <v>3384</v>
      </c>
      <c r="J831" s="114">
        <v>8988</v>
      </c>
      <c r="K831" s="114">
        <v>8871</v>
      </c>
      <c r="L831" s="241">
        <f t="shared" si="163"/>
        <v>-1.3017356475300446E-2</v>
      </c>
      <c r="M831" s="114">
        <f t="shared" si="154"/>
        <v>0</v>
      </c>
      <c r="N831" s="242">
        <v>3406</v>
      </c>
      <c r="O831" s="100"/>
      <c r="P831" s="100"/>
      <c r="Q831" s="100">
        <f t="shared" si="155"/>
        <v>0</v>
      </c>
      <c r="R831" s="243" t="e">
        <f t="shared" si="120"/>
        <v>#DIV/0!</v>
      </c>
      <c r="S831" s="243"/>
      <c r="T831" s="243"/>
      <c r="U831" s="243"/>
      <c r="V831" s="243"/>
      <c r="W831" s="243"/>
      <c r="X831" s="248"/>
      <c r="Y831" s="111"/>
      <c r="Z831" s="112"/>
      <c r="AA831" s="194"/>
      <c r="AB831" s="194"/>
      <c r="AC831" s="194"/>
      <c r="AD831" s="194"/>
      <c r="AE831" s="194"/>
      <c r="AF831" s="194"/>
      <c r="AG831" s="194"/>
      <c r="AH831" s="194"/>
      <c r="AI831" s="194"/>
      <c r="AJ831" s="194"/>
      <c r="AK831" s="194"/>
      <c r="AL831" s="194"/>
      <c r="AM831" s="194"/>
      <c r="AN831" s="194"/>
      <c r="AO831" s="194"/>
      <c r="AP831" s="194"/>
      <c r="AQ831" s="194"/>
    </row>
    <row r="832" spans="1:43" ht="12.75" customHeight="1" outlineLevel="2" x14ac:dyDescent="0.25">
      <c r="A832" s="2"/>
      <c r="B832" s="29" t="s">
        <v>2132</v>
      </c>
      <c r="C832" s="272"/>
      <c r="D832" s="272" t="s">
        <v>41</v>
      </c>
      <c r="E832" s="272" t="s">
        <v>732</v>
      </c>
      <c r="F832" s="273" t="s">
        <v>2133</v>
      </c>
      <c r="G832" s="114"/>
      <c r="H832" s="114"/>
      <c r="I832" s="114"/>
      <c r="J832" s="114"/>
      <c r="K832" s="114"/>
      <c r="L832" s="241"/>
      <c r="M832" s="114">
        <f t="shared" si="154"/>
        <v>0</v>
      </c>
      <c r="N832" s="242"/>
      <c r="O832" s="100"/>
      <c r="P832" s="100"/>
      <c r="Q832" s="100">
        <f t="shared" si="155"/>
        <v>0</v>
      </c>
      <c r="R832" s="243" t="e">
        <f t="shared" ref="R832:R1086" si="164">+(1-(P832/O832))*100</f>
        <v>#DIV/0!</v>
      </c>
      <c r="S832" s="243"/>
      <c r="T832" s="243"/>
      <c r="U832" s="243"/>
      <c r="V832" s="243"/>
      <c r="W832" s="243"/>
      <c r="X832" s="248"/>
      <c r="Y832" s="111"/>
      <c r="Z832" s="112"/>
      <c r="AA832" s="194"/>
      <c r="AB832" s="194"/>
      <c r="AC832" s="194"/>
      <c r="AD832" s="194"/>
      <c r="AE832" s="194"/>
      <c r="AF832" s="194"/>
      <c r="AG832" s="194"/>
      <c r="AH832" s="194"/>
      <c r="AI832" s="194"/>
      <c r="AJ832" s="194"/>
      <c r="AK832" s="194"/>
      <c r="AL832" s="194"/>
      <c r="AM832" s="194"/>
      <c r="AN832" s="194"/>
      <c r="AO832" s="194"/>
      <c r="AP832" s="194"/>
      <c r="AQ832" s="194"/>
    </row>
    <row r="833" spans="1:43" ht="12.75" customHeight="1" outlineLevel="1" x14ac:dyDescent="0.25">
      <c r="A833" s="229"/>
      <c r="B833" s="269">
        <v>61300</v>
      </c>
      <c r="C833" s="270"/>
      <c r="D833" s="270" t="s">
        <v>41</v>
      </c>
      <c r="E833" s="270" t="s">
        <v>252</v>
      </c>
      <c r="F833" s="271"/>
      <c r="G833" s="114"/>
      <c r="H833" s="114"/>
      <c r="I833" s="114"/>
      <c r="J833" s="114"/>
      <c r="K833" s="114"/>
      <c r="L833" s="241"/>
      <c r="M833" s="114">
        <f t="shared" si="154"/>
        <v>0</v>
      </c>
      <c r="N833" s="242"/>
      <c r="O833" s="110">
        <f t="shared" ref="O833:P833" si="165">SUM(O834:O845)</f>
        <v>0</v>
      </c>
      <c r="P833" s="110">
        <f t="shared" si="165"/>
        <v>0</v>
      </c>
      <c r="Q833" s="100">
        <f t="shared" si="155"/>
        <v>0</v>
      </c>
      <c r="R833" s="243" t="e">
        <f t="shared" si="164"/>
        <v>#DIV/0!</v>
      </c>
      <c r="S833" s="250"/>
      <c r="T833" s="250"/>
      <c r="U833" s="250"/>
      <c r="V833" s="250"/>
      <c r="W833" s="250"/>
      <c r="X833" s="247"/>
      <c r="Y833" s="111"/>
      <c r="Z833" s="112"/>
      <c r="AA833" s="113"/>
      <c r="AB833" s="113"/>
      <c r="AC833" s="113"/>
      <c r="AD833" s="113"/>
      <c r="AE833" s="113"/>
      <c r="AF833" s="113"/>
      <c r="AG833" s="113"/>
      <c r="AH833" s="113"/>
      <c r="AI833" s="113"/>
      <c r="AJ833" s="113"/>
      <c r="AK833" s="113"/>
      <c r="AL833" s="113"/>
      <c r="AM833" s="113"/>
      <c r="AN833" s="113"/>
      <c r="AO833" s="113"/>
      <c r="AP833" s="113"/>
      <c r="AQ833" s="113"/>
    </row>
    <row r="834" spans="1:43" ht="12.75" customHeight="1" outlineLevel="2" x14ac:dyDescent="0.25">
      <c r="A834" s="2"/>
      <c r="B834" s="29">
        <v>61311</v>
      </c>
      <c r="C834" s="272"/>
      <c r="D834" s="272" t="s">
        <v>41</v>
      </c>
      <c r="E834" s="272" t="s">
        <v>252</v>
      </c>
      <c r="F834" s="273" t="s">
        <v>744</v>
      </c>
      <c r="G834" s="114">
        <v>2646</v>
      </c>
      <c r="H834" s="114">
        <v>696</v>
      </c>
      <c r="I834" s="114">
        <v>0</v>
      </c>
      <c r="J834" s="114">
        <v>2646</v>
      </c>
      <c r="K834" s="114">
        <v>2569</v>
      </c>
      <c r="L834" s="241">
        <f t="shared" ref="L834:L844" si="166">((K834/J834)^(1/($K$12-$J$12))-1)</f>
        <v>-2.9100529100529071E-2</v>
      </c>
      <c r="M834" s="114">
        <f t="shared" si="154"/>
        <v>675.7460317460318</v>
      </c>
      <c r="N834" s="242">
        <v>0</v>
      </c>
      <c r="O834" s="100"/>
      <c r="P834" s="100"/>
      <c r="Q834" s="100">
        <f t="shared" si="155"/>
        <v>0</v>
      </c>
      <c r="R834" s="243" t="e">
        <f t="shared" si="164"/>
        <v>#DIV/0!</v>
      </c>
      <c r="S834" s="243"/>
      <c r="T834" s="243"/>
      <c r="U834" s="243"/>
      <c r="V834" s="243"/>
      <c r="W834" s="243"/>
      <c r="X834" s="248"/>
      <c r="Y834" s="111"/>
      <c r="Z834" s="112"/>
      <c r="AA834" s="194"/>
      <c r="AB834" s="194"/>
      <c r="AC834" s="194"/>
      <c r="AD834" s="194"/>
      <c r="AE834" s="194"/>
      <c r="AF834" s="194"/>
      <c r="AG834" s="194"/>
      <c r="AH834" s="194"/>
      <c r="AI834" s="194"/>
      <c r="AJ834" s="194"/>
      <c r="AK834" s="194"/>
      <c r="AL834" s="194"/>
      <c r="AM834" s="194"/>
      <c r="AN834" s="194"/>
      <c r="AO834" s="194"/>
      <c r="AP834" s="194"/>
      <c r="AQ834" s="194"/>
    </row>
    <row r="835" spans="1:43" ht="12.75" customHeight="1" outlineLevel="2" x14ac:dyDescent="0.25">
      <c r="A835" s="2"/>
      <c r="B835" s="29">
        <v>61310</v>
      </c>
      <c r="C835" s="272"/>
      <c r="D835" s="272" t="s">
        <v>41</v>
      </c>
      <c r="E835" s="272" t="s">
        <v>252</v>
      </c>
      <c r="F835" s="273" t="s">
        <v>743</v>
      </c>
      <c r="G835" s="114">
        <v>1236</v>
      </c>
      <c r="H835" s="114">
        <v>121</v>
      </c>
      <c r="I835" s="114">
        <v>0</v>
      </c>
      <c r="J835" s="114">
        <v>1236</v>
      </c>
      <c r="K835" s="114">
        <v>1194</v>
      </c>
      <c r="L835" s="241">
        <f t="shared" si="166"/>
        <v>-3.398058252427183E-2</v>
      </c>
      <c r="M835" s="114">
        <f t="shared" si="154"/>
        <v>116.8883495145631</v>
      </c>
      <c r="N835" s="242">
        <v>0</v>
      </c>
      <c r="O835" s="100"/>
      <c r="P835" s="100"/>
      <c r="Q835" s="100">
        <f t="shared" si="155"/>
        <v>0</v>
      </c>
      <c r="R835" s="243" t="e">
        <f t="shared" si="164"/>
        <v>#DIV/0!</v>
      </c>
      <c r="S835" s="243"/>
      <c r="T835" s="243"/>
      <c r="U835" s="243"/>
      <c r="V835" s="243"/>
      <c r="W835" s="243"/>
      <c r="X835" s="248"/>
      <c r="Y835" s="111"/>
      <c r="Z835" s="112"/>
      <c r="AA835" s="194"/>
      <c r="AB835" s="194"/>
      <c r="AC835" s="194"/>
      <c r="AD835" s="194"/>
      <c r="AE835" s="194"/>
      <c r="AF835" s="194"/>
      <c r="AG835" s="194"/>
      <c r="AH835" s="194"/>
      <c r="AI835" s="194"/>
      <c r="AJ835" s="194"/>
      <c r="AK835" s="194"/>
      <c r="AL835" s="194"/>
      <c r="AM835" s="194"/>
      <c r="AN835" s="194"/>
      <c r="AO835" s="194"/>
      <c r="AP835" s="194"/>
      <c r="AQ835" s="194"/>
    </row>
    <row r="836" spans="1:43" ht="12.75" customHeight="1" outlineLevel="2" x14ac:dyDescent="0.25">
      <c r="A836" s="2"/>
      <c r="B836" s="29">
        <v>61309</v>
      </c>
      <c r="C836" s="272"/>
      <c r="D836" s="272" t="s">
        <v>41</v>
      </c>
      <c r="E836" s="272" t="s">
        <v>252</v>
      </c>
      <c r="F836" s="273" t="s">
        <v>742</v>
      </c>
      <c r="G836" s="114">
        <v>326</v>
      </c>
      <c r="H836" s="114">
        <v>214</v>
      </c>
      <c r="I836" s="114">
        <v>0</v>
      </c>
      <c r="J836" s="114">
        <v>326</v>
      </c>
      <c r="K836" s="114">
        <v>309</v>
      </c>
      <c r="L836" s="241">
        <f t="shared" si="166"/>
        <v>-5.2147239263803713E-2</v>
      </c>
      <c r="M836" s="114">
        <f t="shared" si="154"/>
        <v>202.84049079754601</v>
      </c>
      <c r="N836" s="242">
        <v>0</v>
      </c>
      <c r="O836" s="100"/>
      <c r="P836" s="100"/>
      <c r="Q836" s="100">
        <f t="shared" si="155"/>
        <v>0</v>
      </c>
      <c r="R836" s="243" t="e">
        <f t="shared" si="164"/>
        <v>#DIV/0!</v>
      </c>
      <c r="S836" s="243"/>
      <c r="T836" s="243"/>
      <c r="U836" s="243"/>
      <c r="V836" s="243"/>
      <c r="W836" s="243"/>
      <c r="X836" s="248"/>
      <c r="Y836" s="111"/>
      <c r="Z836" s="112"/>
      <c r="AA836" s="194"/>
      <c r="AB836" s="194"/>
      <c r="AC836" s="194"/>
      <c r="AD836" s="194"/>
      <c r="AE836" s="194"/>
      <c r="AF836" s="194"/>
      <c r="AG836" s="194"/>
      <c r="AH836" s="194"/>
      <c r="AI836" s="194"/>
      <c r="AJ836" s="194"/>
      <c r="AK836" s="194"/>
      <c r="AL836" s="194"/>
      <c r="AM836" s="194"/>
      <c r="AN836" s="194"/>
      <c r="AO836" s="194"/>
      <c r="AP836" s="194"/>
      <c r="AQ836" s="194"/>
    </row>
    <row r="837" spans="1:43" ht="12.75" customHeight="1" outlineLevel="2" x14ac:dyDescent="0.25">
      <c r="A837" s="2"/>
      <c r="B837" s="107">
        <v>61308</v>
      </c>
      <c r="C837" s="239"/>
      <c r="D837" s="239" t="s">
        <v>41</v>
      </c>
      <c r="E837" s="239" t="s">
        <v>252</v>
      </c>
      <c r="F837" s="273" t="s">
        <v>741</v>
      </c>
      <c r="G837" s="114">
        <v>1446</v>
      </c>
      <c r="H837" s="114">
        <v>181</v>
      </c>
      <c r="I837" s="114">
        <v>0</v>
      </c>
      <c r="J837" s="114">
        <v>1446</v>
      </c>
      <c r="K837" s="114">
        <v>1390</v>
      </c>
      <c r="L837" s="241">
        <f t="shared" si="166"/>
        <v>-3.8727524204702601E-2</v>
      </c>
      <c r="M837" s="114">
        <f t="shared" si="154"/>
        <v>173.99031811894884</v>
      </c>
      <c r="N837" s="242">
        <v>0</v>
      </c>
      <c r="O837" s="100"/>
      <c r="P837" s="100"/>
      <c r="Q837" s="100">
        <f t="shared" si="155"/>
        <v>0</v>
      </c>
      <c r="R837" s="243" t="e">
        <f t="shared" si="164"/>
        <v>#DIV/0!</v>
      </c>
      <c r="S837" s="243"/>
      <c r="T837" s="243"/>
      <c r="U837" s="243"/>
      <c r="V837" s="243"/>
      <c r="W837" s="243"/>
      <c r="X837" s="248"/>
      <c r="Y837" s="111"/>
      <c r="Z837" s="112"/>
      <c r="AA837" s="194"/>
      <c r="AB837" s="194"/>
      <c r="AC837" s="194"/>
      <c r="AD837" s="194"/>
      <c r="AE837" s="194"/>
      <c r="AF837" s="194"/>
      <c r="AG837" s="194"/>
      <c r="AH837" s="194"/>
      <c r="AI837" s="194"/>
      <c r="AJ837" s="194"/>
      <c r="AK837" s="194"/>
      <c r="AL837" s="194"/>
      <c r="AM837" s="194"/>
      <c r="AN837" s="194"/>
      <c r="AO837" s="194"/>
      <c r="AP837" s="194"/>
      <c r="AQ837" s="194"/>
    </row>
    <row r="838" spans="1:43" ht="12.75" customHeight="1" outlineLevel="2" x14ac:dyDescent="0.25">
      <c r="A838" s="2"/>
      <c r="B838" s="29">
        <v>61307</v>
      </c>
      <c r="C838" s="272"/>
      <c r="D838" s="272" t="s">
        <v>41</v>
      </c>
      <c r="E838" s="272" t="s">
        <v>252</v>
      </c>
      <c r="F838" s="273" t="s">
        <v>740</v>
      </c>
      <c r="G838" s="114">
        <v>3806</v>
      </c>
      <c r="H838" s="114">
        <v>458</v>
      </c>
      <c r="I838" s="114">
        <v>0</v>
      </c>
      <c r="J838" s="114">
        <v>3806</v>
      </c>
      <c r="K838" s="114">
        <v>3700</v>
      </c>
      <c r="L838" s="241">
        <f t="shared" si="166"/>
        <v>-2.7850761954808179E-2</v>
      </c>
      <c r="M838" s="114">
        <f t="shared" si="154"/>
        <v>445.24435102469783</v>
      </c>
      <c r="N838" s="242">
        <v>0</v>
      </c>
      <c r="O838" s="100"/>
      <c r="P838" s="100"/>
      <c r="Q838" s="100">
        <f t="shared" si="155"/>
        <v>0</v>
      </c>
      <c r="R838" s="243" t="e">
        <f t="shared" si="164"/>
        <v>#DIV/0!</v>
      </c>
      <c r="S838" s="243"/>
      <c r="T838" s="243"/>
      <c r="U838" s="243"/>
      <c r="V838" s="243"/>
      <c r="W838" s="243"/>
      <c r="X838" s="248"/>
      <c r="Y838" s="111"/>
      <c r="Z838" s="112"/>
      <c r="AA838" s="194"/>
      <c r="AB838" s="194"/>
      <c r="AC838" s="194"/>
      <c r="AD838" s="194"/>
      <c r="AE838" s="194"/>
      <c r="AF838" s="194"/>
      <c r="AG838" s="194"/>
      <c r="AH838" s="194"/>
      <c r="AI838" s="194"/>
      <c r="AJ838" s="194"/>
      <c r="AK838" s="194"/>
      <c r="AL838" s="194"/>
      <c r="AM838" s="194"/>
      <c r="AN838" s="194"/>
      <c r="AO838" s="194"/>
      <c r="AP838" s="194"/>
      <c r="AQ838" s="194"/>
    </row>
    <row r="839" spans="1:43" ht="12.75" customHeight="1" outlineLevel="2" x14ac:dyDescent="0.25">
      <c r="A839" s="2"/>
      <c r="B839" s="29">
        <v>61306</v>
      </c>
      <c r="C839" s="272"/>
      <c r="D839" s="272" t="s">
        <v>41</v>
      </c>
      <c r="E839" s="272" t="s">
        <v>252</v>
      </c>
      <c r="F839" s="273" t="s">
        <v>739</v>
      </c>
      <c r="G839" s="114">
        <v>2051</v>
      </c>
      <c r="H839" s="114">
        <v>241</v>
      </c>
      <c r="I839" s="114">
        <v>0</v>
      </c>
      <c r="J839" s="114">
        <v>2051</v>
      </c>
      <c r="K839" s="114">
        <v>1955</v>
      </c>
      <c r="L839" s="241">
        <f t="shared" si="166"/>
        <v>-4.6806435884934161E-2</v>
      </c>
      <c r="M839" s="114">
        <f t="shared" si="154"/>
        <v>229.71964895173087</v>
      </c>
      <c r="N839" s="242">
        <v>0</v>
      </c>
      <c r="O839" s="100"/>
      <c r="P839" s="100"/>
      <c r="Q839" s="100">
        <f t="shared" si="155"/>
        <v>0</v>
      </c>
      <c r="R839" s="243" t="e">
        <f t="shared" si="164"/>
        <v>#DIV/0!</v>
      </c>
      <c r="S839" s="243"/>
      <c r="T839" s="243"/>
      <c r="U839" s="243"/>
      <c r="V839" s="243"/>
      <c r="W839" s="243"/>
      <c r="X839" s="248"/>
      <c r="Y839" s="111"/>
      <c r="Z839" s="112"/>
      <c r="AA839" s="194"/>
      <c r="AB839" s="194"/>
      <c r="AC839" s="194"/>
      <c r="AD839" s="194"/>
      <c r="AE839" s="194"/>
      <c r="AF839" s="194"/>
      <c r="AG839" s="194"/>
      <c r="AH839" s="194"/>
      <c r="AI839" s="194"/>
      <c r="AJ839" s="194"/>
      <c r="AK839" s="194"/>
      <c r="AL839" s="194"/>
      <c r="AM839" s="194"/>
      <c r="AN839" s="194"/>
      <c r="AO839" s="194"/>
      <c r="AP839" s="194"/>
      <c r="AQ839" s="194"/>
    </row>
    <row r="840" spans="1:43" ht="12.75" customHeight="1" outlineLevel="2" x14ac:dyDescent="0.25">
      <c r="A840" s="2"/>
      <c r="B840" s="29">
        <v>61305</v>
      </c>
      <c r="C840" s="272"/>
      <c r="D840" s="272" t="s">
        <v>41</v>
      </c>
      <c r="E840" s="272" t="s">
        <v>252</v>
      </c>
      <c r="F840" s="273" t="s">
        <v>738</v>
      </c>
      <c r="G840" s="114">
        <v>2321</v>
      </c>
      <c r="H840" s="114">
        <v>211</v>
      </c>
      <c r="I840" s="114">
        <v>0</v>
      </c>
      <c r="J840" s="114">
        <v>2321</v>
      </c>
      <c r="K840" s="114">
        <v>2264</v>
      </c>
      <c r="L840" s="241">
        <f t="shared" si="166"/>
        <v>-2.4558380008616987E-2</v>
      </c>
      <c r="M840" s="114">
        <f t="shared" si="154"/>
        <v>205.81818181818181</v>
      </c>
      <c r="N840" s="242">
        <v>0</v>
      </c>
      <c r="O840" s="100"/>
      <c r="P840" s="100"/>
      <c r="Q840" s="100">
        <f t="shared" si="155"/>
        <v>0</v>
      </c>
      <c r="R840" s="243" t="e">
        <f t="shared" si="164"/>
        <v>#DIV/0!</v>
      </c>
      <c r="S840" s="243"/>
      <c r="T840" s="243"/>
      <c r="U840" s="243"/>
      <c r="V840" s="243"/>
      <c r="W840" s="243"/>
      <c r="X840" s="248"/>
      <c r="Y840" s="111"/>
      <c r="Z840" s="112"/>
      <c r="AA840" s="194"/>
      <c r="AB840" s="194"/>
      <c r="AC840" s="194"/>
      <c r="AD840" s="194"/>
      <c r="AE840" s="194"/>
      <c r="AF840" s="194"/>
      <c r="AG840" s="194"/>
      <c r="AH840" s="194"/>
      <c r="AI840" s="194"/>
      <c r="AJ840" s="194"/>
      <c r="AK840" s="194"/>
      <c r="AL840" s="194"/>
      <c r="AM840" s="194"/>
      <c r="AN840" s="194"/>
      <c r="AO840" s="194"/>
      <c r="AP840" s="194"/>
      <c r="AQ840" s="194"/>
    </row>
    <row r="841" spans="1:43" ht="12.75" customHeight="1" outlineLevel="2" x14ac:dyDescent="0.25">
      <c r="A841" s="2"/>
      <c r="B841" s="29">
        <v>61304</v>
      </c>
      <c r="C841" s="272"/>
      <c r="D841" s="272" t="s">
        <v>41</v>
      </c>
      <c r="E841" s="272" t="s">
        <v>252</v>
      </c>
      <c r="F841" s="273" t="s">
        <v>737</v>
      </c>
      <c r="G841" s="114">
        <v>3304</v>
      </c>
      <c r="H841" s="114">
        <v>306</v>
      </c>
      <c r="I841" s="114">
        <v>0</v>
      </c>
      <c r="J841" s="114">
        <v>3304</v>
      </c>
      <c r="K841" s="114">
        <v>3242</v>
      </c>
      <c r="L841" s="241">
        <f t="shared" si="166"/>
        <v>-1.8765133171912862E-2</v>
      </c>
      <c r="M841" s="114">
        <f t="shared" si="154"/>
        <v>300.25786924939467</v>
      </c>
      <c r="N841" s="242">
        <v>0</v>
      </c>
      <c r="O841" s="100"/>
      <c r="P841" s="100"/>
      <c r="Q841" s="100">
        <f t="shared" si="155"/>
        <v>0</v>
      </c>
      <c r="R841" s="243" t="e">
        <f t="shared" si="164"/>
        <v>#DIV/0!</v>
      </c>
      <c r="S841" s="243"/>
      <c r="T841" s="243"/>
      <c r="U841" s="243"/>
      <c r="V841" s="243"/>
      <c r="W841" s="243"/>
      <c r="X841" s="248"/>
      <c r="Y841" s="111"/>
      <c r="Z841" s="112"/>
      <c r="AA841" s="194"/>
      <c r="AB841" s="194"/>
      <c r="AC841" s="194"/>
      <c r="AD841" s="194"/>
      <c r="AE841" s="194"/>
      <c r="AF841" s="194"/>
      <c r="AG841" s="194"/>
      <c r="AH841" s="194"/>
      <c r="AI841" s="194"/>
      <c r="AJ841" s="194"/>
      <c r="AK841" s="194"/>
      <c r="AL841" s="194"/>
      <c r="AM841" s="194"/>
      <c r="AN841" s="194"/>
      <c r="AO841" s="194"/>
      <c r="AP841" s="194"/>
      <c r="AQ841" s="194"/>
    </row>
    <row r="842" spans="1:43" ht="12.75" customHeight="1" outlineLevel="2" x14ac:dyDescent="0.25">
      <c r="A842" s="2"/>
      <c r="B842" s="29">
        <v>61303</v>
      </c>
      <c r="C842" s="272"/>
      <c r="D842" s="272" t="s">
        <v>41</v>
      </c>
      <c r="E842" s="272" t="s">
        <v>252</v>
      </c>
      <c r="F842" s="273" t="s">
        <v>736</v>
      </c>
      <c r="G842" s="114">
        <v>7883</v>
      </c>
      <c r="H842" s="114">
        <v>771</v>
      </c>
      <c r="I842" s="114">
        <v>0</v>
      </c>
      <c r="J842" s="114">
        <v>7883</v>
      </c>
      <c r="K842" s="114">
        <v>7716</v>
      </c>
      <c r="L842" s="241">
        <f t="shared" si="166"/>
        <v>-2.1184828111125209E-2</v>
      </c>
      <c r="M842" s="114">
        <f t="shared" si="154"/>
        <v>754.66649752632247</v>
      </c>
      <c r="N842" s="242">
        <v>0</v>
      </c>
      <c r="O842" s="100"/>
      <c r="P842" s="100"/>
      <c r="Q842" s="100">
        <f t="shared" si="155"/>
        <v>0</v>
      </c>
      <c r="R842" s="243" t="e">
        <f t="shared" si="164"/>
        <v>#DIV/0!</v>
      </c>
      <c r="S842" s="243"/>
      <c r="T842" s="243"/>
      <c r="U842" s="243"/>
      <c r="V842" s="243"/>
      <c r="W842" s="243"/>
      <c r="X842" s="248"/>
      <c r="Y842" s="111"/>
      <c r="Z842" s="112"/>
      <c r="AA842" s="194"/>
      <c r="AB842" s="194"/>
      <c r="AC842" s="194"/>
      <c r="AD842" s="194"/>
      <c r="AE842" s="194"/>
      <c r="AF842" s="194"/>
      <c r="AG842" s="194"/>
      <c r="AH842" s="194"/>
      <c r="AI842" s="194"/>
      <c r="AJ842" s="194"/>
      <c r="AK842" s="194"/>
      <c r="AL842" s="194"/>
      <c r="AM842" s="194"/>
      <c r="AN842" s="194"/>
      <c r="AO842" s="194"/>
      <c r="AP842" s="194"/>
      <c r="AQ842" s="194"/>
    </row>
    <row r="843" spans="1:43" ht="12.75" customHeight="1" outlineLevel="2" x14ac:dyDescent="0.25">
      <c r="A843" s="2"/>
      <c r="B843" s="29">
        <v>61302</v>
      </c>
      <c r="C843" s="272"/>
      <c r="D843" s="272" t="s">
        <v>41</v>
      </c>
      <c r="E843" s="272" t="s">
        <v>252</v>
      </c>
      <c r="F843" s="273" t="s">
        <v>735</v>
      </c>
      <c r="G843" s="114">
        <v>1307</v>
      </c>
      <c r="H843" s="114">
        <v>220</v>
      </c>
      <c r="I843" s="114">
        <v>0</v>
      </c>
      <c r="J843" s="114">
        <v>1307</v>
      </c>
      <c r="K843" s="114">
        <v>1263</v>
      </c>
      <c r="L843" s="241">
        <f t="shared" si="166"/>
        <v>-3.3664881407804104E-2</v>
      </c>
      <c r="M843" s="114">
        <f t="shared" si="154"/>
        <v>212.5937260902831</v>
      </c>
      <c r="N843" s="242">
        <v>0</v>
      </c>
      <c r="O843" s="100"/>
      <c r="P843" s="100"/>
      <c r="Q843" s="100">
        <f t="shared" si="155"/>
        <v>0</v>
      </c>
      <c r="R843" s="243" t="e">
        <f t="shared" si="164"/>
        <v>#DIV/0!</v>
      </c>
      <c r="S843" s="243"/>
      <c r="T843" s="243"/>
      <c r="U843" s="243"/>
      <c r="V843" s="243"/>
      <c r="W843" s="243"/>
      <c r="X843" s="248"/>
      <c r="Y843" s="111"/>
      <c r="Z843" s="112"/>
      <c r="AA843" s="194"/>
      <c r="AB843" s="194"/>
      <c r="AC843" s="194"/>
      <c r="AD843" s="194"/>
      <c r="AE843" s="194"/>
      <c r="AF843" s="194"/>
      <c r="AG843" s="194"/>
      <c r="AH843" s="194"/>
      <c r="AI843" s="194"/>
      <c r="AJ843" s="194"/>
      <c r="AK843" s="194"/>
      <c r="AL843" s="194"/>
      <c r="AM843" s="194"/>
      <c r="AN843" s="194"/>
      <c r="AO843" s="194"/>
      <c r="AP843" s="194"/>
      <c r="AQ843" s="194"/>
    </row>
    <row r="844" spans="1:43" ht="12.75" customHeight="1" outlineLevel="2" x14ac:dyDescent="0.25">
      <c r="A844" s="2"/>
      <c r="B844" s="29">
        <v>61301</v>
      </c>
      <c r="C844" s="272"/>
      <c r="D844" s="272" t="s">
        <v>41</v>
      </c>
      <c r="E844" s="272" t="s">
        <v>252</v>
      </c>
      <c r="F844" s="273" t="s">
        <v>252</v>
      </c>
      <c r="G844" s="114">
        <v>4050</v>
      </c>
      <c r="H844" s="114">
        <v>0</v>
      </c>
      <c r="I844" s="114">
        <v>5042</v>
      </c>
      <c r="J844" s="114">
        <v>4050</v>
      </c>
      <c r="K844" s="114">
        <v>3901</v>
      </c>
      <c r="L844" s="241">
        <f t="shared" si="166"/>
        <v>-3.6790123456790114E-2</v>
      </c>
      <c r="M844" s="114">
        <f t="shared" si="154"/>
        <v>0</v>
      </c>
      <c r="N844" s="242">
        <v>5102</v>
      </c>
      <c r="O844" s="100"/>
      <c r="P844" s="100"/>
      <c r="Q844" s="100">
        <f t="shared" si="155"/>
        <v>0</v>
      </c>
      <c r="R844" s="243" t="e">
        <f t="shared" si="164"/>
        <v>#DIV/0!</v>
      </c>
      <c r="S844" s="243"/>
      <c r="T844" s="243"/>
      <c r="U844" s="243"/>
      <c r="V844" s="243"/>
      <c r="W844" s="243"/>
      <c r="X844" s="248"/>
      <c r="Y844" s="111"/>
      <c r="Z844" s="112"/>
      <c r="AA844" s="194"/>
      <c r="AB844" s="194"/>
      <c r="AC844" s="194"/>
      <c r="AD844" s="194"/>
      <c r="AE844" s="194"/>
      <c r="AF844" s="194"/>
      <c r="AG844" s="194"/>
      <c r="AH844" s="194"/>
      <c r="AI844" s="194"/>
      <c r="AJ844" s="194"/>
      <c r="AK844" s="194"/>
      <c r="AL844" s="194"/>
      <c r="AM844" s="194"/>
      <c r="AN844" s="194"/>
      <c r="AO844" s="194"/>
      <c r="AP844" s="194"/>
      <c r="AQ844" s="194"/>
    </row>
    <row r="845" spans="1:43" ht="12.75" customHeight="1" outlineLevel="2" x14ac:dyDescent="0.25">
      <c r="A845" s="2"/>
      <c r="B845" s="29" t="s">
        <v>2134</v>
      </c>
      <c r="C845" s="272"/>
      <c r="D845" s="272" t="s">
        <v>41</v>
      </c>
      <c r="E845" s="272" t="s">
        <v>252</v>
      </c>
      <c r="F845" s="273" t="s">
        <v>2135</v>
      </c>
      <c r="G845" s="114"/>
      <c r="H845" s="114"/>
      <c r="I845" s="114"/>
      <c r="J845" s="114"/>
      <c r="K845" s="114"/>
      <c r="L845" s="241"/>
      <c r="M845" s="114">
        <f t="shared" si="154"/>
        <v>0</v>
      </c>
      <c r="N845" s="242"/>
      <c r="O845" s="100"/>
      <c r="P845" s="100"/>
      <c r="Q845" s="100">
        <f t="shared" si="155"/>
        <v>0</v>
      </c>
      <c r="R845" s="243" t="e">
        <f t="shared" si="164"/>
        <v>#DIV/0!</v>
      </c>
      <c r="S845" s="243"/>
      <c r="T845" s="243"/>
      <c r="U845" s="243"/>
      <c r="V845" s="243"/>
      <c r="W845" s="243"/>
      <c r="X845" s="248"/>
      <c r="Y845" s="111"/>
      <c r="Z845" s="112"/>
      <c r="AA845" s="194"/>
      <c r="AB845" s="194"/>
      <c r="AC845" s="194"/>
      <c r="AD845" s="194"/>
      <c r="AE845" s="194"/>
      <c r="AF845" s="194"/>
      <c r="AG845" s="194"/>
      <c r="AH845" s="194"/>
      <c r="AI845" s="194"/>
      <c r="AJ845" s="194"/>
      <c r="AK845" s="194"/>
      <c r="AL845" s="194"/>
      <c r="AM845" s="194"/>
      <c r="AN845" s="194"/>
      <c r="AO845" s="194"/>
      <c r="AP845" s="194"/>
      <c r="AQ845" s="194"/>
    </row>
    <row r="846" spans="1:43" ht="12.75" customHeight="1" outlineLevel="1" x14ac:dyDescent="0.25">
      <c r="A846" s="2"/>
      <c r="B846" s="274" t="s">
        <v>2136</v>
      </c>
      <c r="C846" s="275"/>
      <c r="D846" s="275" t="s">
        <v>41</v>
      </c>
      <c r="E846" s="275" t="s">
        <v>2137</v>
      </c>
      <c r="F846" s="276"/>
      <c r="G846" s="254"/>
      <c r="H846" s="254"/>
      <c r="I846" s="254"/>
      <c r="J846" s="254"/>
      <c r="K846" s="254"/>
      <c r="L846" s="255"/>
      <c r="M846" s="254">
        <f t="shared" si="154"/>
        <v>0</v>
      </c>
      <c r="N846" s="256"/>
      <c r="O846" s="257">
        <f>8*(M846+N846)</f>
        <v>0</v>
      </c>
      <c r="P846" s="257"/>
      <c r="Q846" s="257">
        <f t="shared" si="155"/>
        <v>0</v>
      </c>
      <c r="R846" s="221" t="e">
        <f t="shared" si="164"/>
        <v>#DIV/0!</v>
      </c>
      <c r="S846" s="221"/>
      <c r="T846" s="221"/>
      <c r="U846" s="221"/>
      <c r="V846" s="221"/>
      <c r="W846" s="221"/>
      <c r="X846" s="248"/>
      <c r="Y846" s="111"/>
      <c r="Z846" s="112"/>
      <c r="AA846" s="194"/>
      <c r="AB846" s="194"/>
      <c r="AC846" s="194"/>
      <c r="AD846" s="194"/>
      <c r="AE846" s="194"/>
      <c r="AF846" s="194"/>
      <c r="AG846" s="194"/>
      <c r="AH846" s="194"/>
      <c r="AI846" s="194"/>
      <c r="AJ846" s="194"/>
      <c r="AK846" s="194"/>
      <c r="AL846" s="194"/>
      <c r="AM846" s="194"/>
      <c r="AN846" s="194"/>
      <c r="AO846" s="194"/>
      <c r="AP846" s="194"/>
      <c r="AQ846" s="194"/>
    </row>
    <row r="847" spans="1:43" ht="12.75" customHeight="1" x14ac:dyDescent="0.25">
      <c r="A847" s="229"/>
      <c r="B847" s="277">
        <v>70000</v>
      </c>
      <c r="C847" s="278"/>
      <c r="D847" s="278" t="s">
        <v>42</v>
      </c>
      <c r="E847" s="278"/>
      <c r="F847" s="279"/>
      <c r="G847" s="258"/>
      <c r="H847" s="258"/>
      <c r="I847" s="258"/>
      <c r="J847" s="258"/>
      <c r="K847" s="258"/>
      <c r="L847" s="259"/>
      <c r="M847" s="258">
        <f t="shared" si="154"/>
        <v>0</v>
      </c>
      <c r="N847" s="260"/>
      <c r="O847" s="227">
        <f t="shared" ref="O847:P847" si="167">+O848+O857</f>
        <v>0</v>
      </c>
      <c r="P847" s="227">
        <f t="shared" si="167"/>
        <v>0</v>
      </c>
      <c r="Q847" s="261">
        <f t="shared" si="155"/>
        <v>0</v>
      </c>
      <c r="R847" s="228" t="e">
        <f t="shared" si="164"/>
        <v>#DIV/0!</v>
      </c>
      <c r="S847" s="268"/>
      <c r="T847" s="268"/>
      <c r="U847" s="268"/>
      <c r="V847" s="268"/>
      <c r="W847" s="268"/>
      <c r="X847" s="247"/>
      <c r="Y847" s="111"/>
      <c r="Z847" s="112"/>
      <c r="AA847" s="113"/>
      <c r="AB847" s="113"/>
      <c r="AC847" s="113"/>
      <c r="AD847" s="113"/>
      <c r="AE847" s="113"/>
      <c r="AF847" s="113"/>
      <c r="AG847" s="113"/>
      <c r="AH847" s="113"/>
      <c r="AI847" s="113"/>
      <c r="AJ847" s="113"/>
      <c r="AK847" s="113"/>
      <c r="AL847" s="113"/>
      <c r="AM847" s="113"/>
      <c r="AN847" s="113"/>
      <c r="AO847" s="113"/>
      <c r="AP847" s="113"/>
      <c r="AQ847" s="113"/>
    </row>
    <row r="848" spans="1:43" ht="12.75" customHeight="1" outlineLevel="1" x14ac:dyDescent="0.25">
      <c r="A848" s="2"/>
      <c r="B848" s="230">
        <v>70100</v>
      </c>
      <c r="C848" s="231"/>
      <c r="D848" s="231" t="s">
        <v>42</v>
      </c>
      <c r="E848" s="231" t="s">
        <v>2138</v>
      </c>
      <c r="F848" s="282"/>
      <c r="G848" s="233"/>
      <c r="H848" s="233"/>
      <c r="I848" s="233"/>
      <c r="J848" s="233"/>
      <c r="K848" s="233"/>
      <c r="L848" s="283"/>
      <c r="M848" s="233">
        <f t="shared" si="154"/>
        <v>0</v>
      </c>
      <c r="N848" s="284"/>
      <c r="O848" s="237">
        <f t="shared" ref="O848:P848" si="168">+SUM(O849:O856)</f>
        <v>0</v>
      </c>
      <c r="P848" s="237">
        <f t="shared" si="168"/>
        <v>0</v>
      </c>
      <c r="Q848" s="237">
        <f t="shared" si="155"/>
        <v>0</v>
      </c>
      <c r="R848" s="265" t="e">
        <f t="shared" si="164"/>
        <v>#DIV/0!</v>
      </c>
      <c r="S848" s="238"/>
      <c r="T848" s="238"/>
      <c r="U848" s="238"/>
      <c r="V848" s="238"/>
      <c r="W848" s="238"/>
      <c r="X848" s="248"/>
      <c r="Y848" s="111"/>
      <c r="Z848" s="112"/>
      <c r="AA848" s="194"/>
      <c r="AB848" s="194"/>
      <c r="AC848" s="194"/>
      <c r="AD848" s="194"/>
      <c r="AE848" s="194"/>
      <c r="AF848" s="194"/>
      <c r="AG848" s="194"/>
      <c r="AH848" s="194"/>
      <c r="AI848" s="194"/>
      <c r="AJ848" s="194"/>
      <c r="AK848" s="194"/>
      <c r="AL848" s="194"/>
      <c r="AM848" s="194"/>
      <c r="AN848" s="194"/>
      <c r="AO848" s="194"/>
      <c r="AP848" s="194"/>
      <c r="AQ848" s="194"/>
    </row>
    <row r="849" spans="1:43" ht="12.75" customHeight="1" outlineLevel="2" x14ac:dyDescent="0.25">
      <c r="A849" s="2"/>
      <c r="B849" s="29">
        <v>70107</v>
      </c>
      <c r="C849" s="272"/>
      <c r="D849" s="272" t="s">
        <v>42</v>
      </c>
      <c r="E849" s="272" t="s">
        <v>2138</v>
      </c>
      <c r="F849" s="273" t="s">
        <v>1851</v>
      </c>
      <c r="G849" s="114">
        <v>0</v>
      </c>
      <c r="H849" s="114">
        <v>0</v>
      </c>
      <c r="I849" s="114">
        <v>45254</v>
      </c>
      <c r="J849" s="114">
        <v>0</v>
      </c>
      <c r="K849" s="114">
        <v>0</v>
      </c>
      <c r="L849" s="241"/>
      <c r="M849" s="114">
        <f t="shared" si="154"/>
        <v>0</v>
      </c>
      <c r="N849" s="242">
        <v>45908</v>
      </c>
      <c r="O849" s="100"/>
      <c r="P849" s="100"/>
      <c r="Q849" s="100">
        <f t="shared" si="155"/>
        <v>0</v>
      </c>
      <c r="R849" s="243" t="e">
        <f t="shared" si="164"/>
        <v>#DIV/0!</v>
      </c>
      <c r="S849" s="243"/>
      <c r="T849" s="243"/>
      <c r="U849" s="243"/>
      <c r="V849" s="243"/>
      <c r="W849" s="243"/>
      <c r="X849" s="248"/>
      <c r="Y849" s="111"/>
      <c r="Z849" s="112"/>
      <c r="AA849" s="194"/>
      <c r="AB849" s="194"/>
      <c r="AC849" s="194"/>
      <c r="AD849" s="194"/>
      <c r="AE849" s="194"/>
      <c r="AF849" s="194"/>
      <c r="AG849" s="194"/>
      <c r="AH849" s="194"/>
      <c r="AI849" s="194"/>
      <c r="AJ849" s="194"/>
      <c r="AK849" s="194"/>
      <c r="AL849" s="194"/>
      <c r="AM849" s="194"/>
      <c r="AN849" s="194"/>
      <c r="AO849" s="194"/>
      <c r="AP849" s="194"/>
      <c r="AQ849" s="194"/>
    </row>
    <row r="850" spans="1:43" ht="12.75" customHeight="1" outlineLevel="2" x14ac:dyDescent="0.25">
      <c r="A850" s="2"/>
      <c r="B850" s="29">
        <v>70106</v>
      </c>
      <c r="C850" s="272"/>
      <c r="D850" s="272" t="s">
        <v>42</v>
      </c>
      <c r="E850" s="272" t="s">
        <v>2138</v>
      </c>
      <c r="F850" s="273" t="s">
        <v>1850</v>
      </c>
      <c r="G850" s="114">
        <v>0</v>
      </c>
      <c r="H850" s="114">
        <v>0</v>
      </c>
      <c r="I850" s="114">
        <v>312364</v>
      </c>
      <c r="J850" s="114">
        <v>0</v>
      </c>
      <c r="K850" s="114">
        <v>0</v>
      </c>
      <c r="L850" s="241"/>
      <c r="M850" s="114">
        <f t="shared" si="154"/>
        <v>0</v>
      </c>
      <c r="N850" s="242">
        <v>319502</v>
      </c>
      <c r="O850" s="100"/>
      <c r="P850" s="100"/>
      <c r="Q850" s="100">
        <f t="shared" si="155"/>
        <v>0</v>
      </c>
      <c r="R850" s="243" t="e">
        <f t="shared" si="164"/>
        <v>#DIV/0!</v>
      </c>
      <c r="S850" s="243"/>
      <c r="T850" s="243"/>
      <c r="U850" s="243"/>
      <c r="V850" s="243"/>
      <c r="W850" s="243"/>
      <c r="X850" s="248"/>
      <c r="Y850" s="111"/>
      <c r="Z850" s="112"/>
      <c r="AA850" s="194"/>
      <c r="AB850" s="194"/>
      <c r="AC850" s="194"/>
      <c r="AD850" s="194"/>
      <c r="AE850" s="194"/>
      <c r="AF850" s="194"/>
      <c r="AG850" s="194"/>
      <c r="AH850" s="194"/>
      <c r="AI850" s="194"/>
      <c r="AJ850" s="194"/>
      <c r="AK850" s="194"/>
      <c r="AL850" s="194"/>
      <c r="AM850" s="194"/>
      <c r="AN850" s="194"/>
      <c r="AO850" s="194"/>
      <c r="AP850" s="194"/>
      <c r="AQ850" s="194"/>
    </row>
    <row r="851" spans="1:43" ht="12.75" customHeight="1" outlineLevel="2" x14ac:dyDescent="0.25">
      <c r="A851" s="2"/>
      <c r="B851" s="29">
        <v>70105</v>
      </c>
      <c r="C851" s="272"/>
      <c r="D851" s="272" t="s">
        <v>42</v>
      </c>
      <c r="E851" s="272" t="s">
        <v>2138</v>
      </c>
      <c r="F851" s="273" t="s">
        <v>747</v>
      </c>
      <c r="G851" s="114">
        <v>0</v>
      </c>
      <c r="H851" s="114">
        <v>0</v>
      </c>
      <c r="I851" s="114">
        <v>3761</v>
      </c>
      <c r="J851" s="114">
        <v>0</v>
      </c>
      <c r="K851" s="114">
        <v>0</v>
      </c>
      <c r="L851" s="241"/>
      <c r="M851" s="114">
        <f t="shared" si="154"/>
        <v>0</v>
      </c>
      <c r="N851" s="242">
        <v>3711</v>
      </c>
      <c r="O851" s="100"/>
      <c r="P851" s="100"/>
      <c r="Q851" s="100">
        <f t="shared" si="155"/>
        <v>0</v>
      </c>
      <c r="R851" s="243" t="e">
        <f t="shared" si="164"/>
        <v>#DIV/0!</v>
      </c>
      <c r="S851" s="243"/>
      <c r="T851" s="243"/>
      <c r="U851" s="243"/>
      <c r="V851" s="243"/>
      <c r="W851" s="243"/>
      <c r="X851" s="248"/>
      <c r="Y851" s="111"/>
      <c r="Z851" s="112"/>
      <c r="AA851" s="194"/>
      <c r="AB851" s="194"/>
      <c r="AC851" s="194"/>
      <c r="AD851" s="194"/>
      <c r="AE851" s="194"/>
      <c r="AF851" s="194"/>
      <c r="AG851" s="194"/>
      <c r="AH851" s="194"/>
      <c r="AI851" s="194"/>
      <c r="AJ851" s="194"/>
      <c r="AK851" s="194"/>
      <c r="AL851" s="194"/>
      <c r="AM851" s="194"/>
      <c r="AN851" s="194"/>
      <c r="AO851" s="194"/>
      <c r="AP851" s="194"/>
      <c r="AQ851" s="194"/>
    </row>
    <row r="852" spans="1:43" ht="12.75" customHeight="1" outlineLevel="2" x14ac:dyDescent="0.25">
      <c r="A852" s="2"/>
      <c r="B852" s="29">
        <v>70104</v>
      </c>
      <c r="C852" s="272"/>
      <c r="D852" s="272" t="s">
        <v>42</v>
      </c>
      <c r="E852" s="272" t="s">
        <v>2138</v>
      </c>
      <c r="F852" s="273" t="s">
        <v>746</v>
      </c>
      <c r="G852" s="114">
        <v>0</v>
      </c>
      <c r="H852" s="114">
        <v>0</v>
      </c>
      <c r="I852" s="114">
        <v>60915</v>
      </c>
      <c r="J852" s="114">
        <v>0</v>
      </c>
      <c r="K852" s="114">
        <v>0</v>
      </c>
      <c r="L852" s="241"/>
      <c r="M852" s="114">
        <f t="shared" si="154"/>
        <v>0</v>
      </c>
      <c r="N852" s="242">
        <v>60870</v>
      </c>
      <c r="O852" s="100"/>
      <c r="P852" s="100"/>
      <c r="Q852" s="100">
        <f t="shared" si="155"/>
        <v>0</v>
      </c>
      <c r="R852" s="243" t="e">
        <f t="shared" si="164"/>
        <v>#DIV/0!</v>
      </c>
      <c r="S852" s="243"/>
      <c r="T852" s="243"/>
      <c r="U852" s="243"/>
      <c r="V852" s="243"/>
      <c r="W852" s="243"/>
      <c r="X852" s="248"/>
      <c r="Y852" s="111"/>
      <c r="Z852" s="112"/>
      <c r="AA852" s="194"/>
      <c r="AB852" s="194"/>
      <c r="AC852" s="194"/>
      <c r="AD852" s="194"/>
      <c r="AE852" s="194"/>
      <c r="AF852" s="194"/>
      <c r="AG852" s="194"/>
      <c r="AH852" s="194"/>
      <c r="AI852" s="194"/>
      <c r="AJ852" s="194"/>
      <c r="AK852" s="194"/>
      <c r="AL852" s="194"/>
      <c r="AM852" s="194"/>
      <c r="AN852" s="194"/>
      <c r="AO852" s="194"/>
      <c r="AP852" s="194"/>
      <c r="AQ852" s="194"/>
    </row>
    <row r="853" spans="1:43" ht="12.75" customHeight="1" outlineLevel="2" x14ac:dyDescent="0.25">
      <c r="A853" s="2"/>
      <c r="B853" s="107">
        <v>70103</v>
      </c>
      <c r="C853" s="239"/>
      <c r="D853" s="239" t="s">
        <v>42</v>
      </c>
      <c r="E853" s="239" t="s">
        <v>2138</v>
      </c>
      <c r="F853" s="273" t="s">
        <v>745</v>
      </c>
      <c r="G853" s="114">
        <v>0</v>
      </c>
      <c r="H853" s="114">
        <v>0</v>
      </c>
      <c r="I853" s="114">
        <v>41924</v>
      </c>
      <c r="J853" s="114">
        <v>0</v>
      </c>
      <c r="K853" s="114">
        <v>0</v>
      </c>
      <c r="L853" s="241"/>
      <c r="M853" s="114">
        <f t="shared" si="154"/>
        <v>0</v>
      </c>
      <c r="N853" s="242">
        <v>41944</v>
      </c>
      <c r="O853" s="100"/>
      <c r="P853" s="100"/>
      <c r="Q853" s="100">
        <f t="shared" si="155"/>
        <v>0</v>
      </c>
      <c r="R853" s="243" t="e">
        <f t="shared" si="164"/>
        <v>#DIV/0!</v>
      </c>
      <c r="S853" s="243"/>
      <c r="T853" s="243"/>
      <c r="U853" s="243"/>
      <c r="V853" s="243"/>
      <c r="W853" s="243"/>
      <c r="X853" s="248"/>
      <c r="Y853" s="111"/>
      <c r="Z853" s="112"/>
      <c r="AA853" s="194"/>
      <c r="AB853" s="194"/>
      <c r="AC853" s="194"/>
      <c r="AD853" s="194"/>
      <c r="AE853" s="194"/>
      <c r="AF853" s="194"/>
      <c r="AG853" s="194"/>
      <c r="AH853" s="194"/>
      <c r="AI853" s="194"/>
      <c r="AJ853" s="194"/>
      <c r="AK853" s="194"/>
      <c r="AL853" s="194"/>
      <c r="AM853" s="194"/>
      <c r="AN853" s="194"/>
      <c r="AO853" s="194"/>
      <c r="AP853" s="194"/>
      <c r="AQ853" s="194"/>
    </row>
    <row r="854" spans="1:43" ht="12.75" customHeight="1" outlineLevel="2" x14ac:dyDescent="0.25">
      <c r="A854" s="2"/>
      <c r="B854" s="29">
        <v>70102</v>
      </c>
      <c r="C854" s="272"/>
      <c r="D854" s="272" t="s">
        <v>42</v>
      </c>
      <c r="E854" s="272" t="s">
        <v>2138</v>
      </c>
      <c r="F854" s="273" t="s">
        <v>696</v>
      </c>
      <c r="G854" s="114">
        <v>0</v>
      </c>
      <c r="H854" s="114">
        <v>0</v>
      </c>
      <c r="I854" s="114">
        <v>72756</v>
      </c>
      <c r="J854" s="114">
        <v>0</v>
      </c>
      <c r="K854" s="114">
        <v>0</v>
      </c>
      <c r="L854" s="241"/>
      <c r="M854" s="114">
        <f t="shared" si="154"/>
        <v>0</v>
      </c>
      <c r="N854" s="242">
        <v>72673</v>
      </c>
      <c r="O854" s="100"/>
      <c r="P854" s="100"/>
      <c r="Q854" s="100">
        <f t="shared" si="155"/>
        <v>0</v>
      </c>
      <c r="R854" s="243" t="e">
        <f t="shared" si="164"/>
        <v>#DIV/0!</v>
      </c>
      <c r="S854" s="243"/>
      <c r="T854" s="243"/>
      <c r="U854" s="243"/>
      <c r="V854" s="243"/>
      <c r="W854" s="243"/>
      <c r="X854" s="248"/>
      <c r="Y854" s="111"/>
      <c r="Z854" s="112"/>
      <c r="AA854" s="194"/>
      <c r="AB854" s="194"/>
      <c r="AC854" s="194"/>
      <c r="AD854" s="194"/>
      <c r="AE854" s="194"/>
      <c r="AF854" s="194"/>
      <c r="AG854" s="194"/>
      <c r="AH854" s="194"/>
      <c r="AI854" s="194"/>
      <c r="AJ854" s="194"/>
      <c r="AK854" s="194"/>
      <c r="AL854" s="194"/>
      <c r="AM854" s="194"/>
      <c r="AN854" s="194"/>
      <c r="AO854" s="194"/>
      <c r="AP854" s="194"/>
      <c r="AQ854" s="194"/>
    </row>
    <row r="855" spans="1:43" ht="12.75" customHeight="1" outlineLevel="2" x14ac:dyDescent="0.25">
      <c r="A855" s="2"/>
      <c r="B855" s="29">
        <v>70101</v>
      </c>
      <c r="C855" s="272"/>
      <c r="D855" s="272" t="s">
        <v>42</v>
      </c>
      <c r="E855" s="272" t="s">
        <v>2138</v>
      </c>
      <c r="F855" s="273" t="s">
        <v>42</v>
      </c>
      <c r="G855" s="114">
        <v>0</v>
      </c>
      <c r="H855" s="114">
        <v>0</v>
      </c>
      <c r="I855" s="114">
        <v>438994</v>
      </c>
      <c r="J855" s="114">
        <v>0</v>
      </c>
      <c r="K855" s="114">
        <v>0</v>
      </c>
      <c r="L855" s="241"/>
      <c r="M855" s="114">
        <f t="shared" si="154"/>
        <v>0</v>
      </c>
      <c r="N855" s="242">
        <v>441724</v>
      </c>
      <c r="O855" s="100"/>
      <c r="P855" s="100"/>
      <c r="Q855" s="100">
        <f t="shared" si="155"/>
        <v>0</v>
      </c>
      <c r="R855" s="243" t="e">
        <f t="shared" si="164"/>
        <v>#DIV/0!</v>
      </c>
      <c r="S855" s="243"/>
      <c r="T855" s="243"/>
      <c r="U855" s="243"/>
      <c r="V855" s="243"/>
      <c r="W855" s="243"/>
      <c r="X855" s="248"/>
      <c r="Y855" s="111"/>
      <c r="Z855" s="112"/>
      <c r="AA855" s="194"/>
      <c r="AB855" s="194"/>
      <c r="AC855" s="194"/>
      <c r="AD855" s="194"/>
      <c r="AE855" s="194"/>
      <c r="AF855" s="194"/>
      <c r="AG855" s="194"/>
      <c r="AH855" s="194"/>
      <c r="AI855" s="194"/>
      <c r="AJ855" s="194"/>
      <c r="AK855" s="194"/>
      <c r="AL855" s="194"/>
      <c r="AM855" s="194"/>
      <c r="AN855" s="194"/>
      <c r="AO855" s="194"/>
      <c r="AP855" s="194"/>
      <c r="AQ855" s="194"/>
    </row>
    <row r="856" spans="1:43" ht="12.75" customHeight="1" outlineLevel="2" x14ac:dyDescent="0.25">
      <c r="A856" s="2"/>
      <c r="B856" s="29" t="s">
        <v>2139</v>
      </c>
      <c r="C856" s="272"/>
      <c r="D856" s="272" t="s">
        <v>42</v>
      </c>
      <c r="E856" s="272" t="s">
        <v>2138</v>
      </c>
      <c r="F856" s="273" t="s">
        <v>2140</v>
      </c>
      <c r="G856" s="114"/>
      <c r="H856" s="114"/>
      <c r="I856" s="114"/>
      <c r="J856" s="114"/>
      <c r="K856" s="114"/>
      <c r="L856" s="241"/>
      <c r="M856" s="114">
        <f t="shared" si="154"/>
        <v>0</v>
      </c>
      <c r="N856" s="242"/>
      <c r="O856" s="100"/>
      <c r="P856" s="100"/>
      <c r="Q856" s="100">
        <f t="shared" si="155"/>
        <v>0</v>
      </c>
      <c r="R856" s="243" t="e">
        <f t="shared" si="164"/>
        <v>#DIV/0!</v>
      </c>
      <c r="S856" s="243"/>
      <c r="T856" s="243"/>
      <c r="U856" s="243"/>
      <c r="V856" s="243"/>
      <c r="W856" s="243"/>
      <c r="X856" s="248"/>
      <c r="Y856" s="111"/>
      <c r="Z856" s="112"/>
      <c r="AA856" s="194"/>
      <c r="AB856" s="194"/>
      <c r="AC856" s="194"/>
      <c r="AD856" s="194"/>
      <c r="AE856" s="194"/>
      <c r="AF856" s="194"/>
      <c r="AG856" s="194"/>
      <c r="AH856" s="194"/>
      <c r="AI856" s="194"/>
      <c r="AJ856" s="194"/>
      <c r="AK856" s="194"/>
      <c r="AL856" s="194"/>
      <c r="AM856" s="194"/>
      <c r="AN856" s="194"/>
      <c r="AO856" s="194"/>
      <c r="AP856" s="194"/>
      <c r="AQ856" s="194"/>
    </row>
    <row r="857" spans="1:43" ht="12.75" customHeight="1" outlineLevel="1" x14ac:dyDescent="0.25">
      <c r="A857" s="2"/>
      <c r="B857" s="251" t="s">
        <v>2141</v>
      </c>
      <c r="C857" s="252"/>
      <c r="D857" s="252" t="s">
        <v>42</v>
      </c>
      <c r="E857" s="252" t="s">
        <v>2142</v>
      </c>
      <c r="F857" s="276"/>
      <c r="G857" s="254"/>
      <c r="H857" s="254"/>
      <c r="I857" s="254"/>
      <c r="J857" s="254"/>
      <c r="K857" s="254"/>
      <c r="L857" s="255"/>
      <c r="M857" s="254">
        <f t="shared" si="154"/>
        <v>0</v>
      </c>
      <c r="N857" s="256"/>
      <c r="O857" s="257">
        <f>8*(M857+N857)</f>
        <v>0</v>
      </c>
      <c r="P857" s="257"/>
      <c r="Q857" s="257">
        <f t="shared" si="155"/>
        <v>0</v>
      </c>
      <c r="R857" s="221" t="e">
        <f t="shared" si="164"/>
        <v>#DIV/0!</v>
      </c>
      <c r="S857" s="221"/>
      <c r="T857" s="221"/>
      <c r="U857" s="221"/>
      <c r="V857" s="221"/>
      <c r="W857" s="221"/>
      <c r="X857" s="248"/>
      <c r="Y857" s="111"/>
      <c r="Z857" s="112"/>
      <c r="AA857" s="194"/>
      <c r="AB857" s="194"/>
      <c r="AC857" s="194"/>
      <c r="AD857" s="194"/>
      <c r="AE857" s="194"/>
      <c r="AF857" s="194"/>
      <c r="AG857" s="194"/>
      <c r="AH857" s="194"/>
      <c r="AI857" s="194"/>
      <c r="AJ857" s="194"/>
      <c r="AK857" s="194"/>
      <c r="AL857" s="194"/>
      <c r="AM857" s="194"/>
      <c r="AN857" s="194"/>
      <c r="AO857" s="194"/>
      <c r="AP857" s="194"/>
      <c r="AQ857" s="194"/>
    </row>
    <row r="858" spans="1:43" ht="12.75" customHeight="1" x14ac:dyDescent="0.25">
      <c r="A858" s="229"/>
      <c r="B858" s="277">
        <v>80000</v>
      </c>
      <c r="C858" s="278"/>
      <c r="D858" s="278" t="s">
        <v>43</v>
      </c>
      <c r="E858" s="278"/>
      <c r="F858" s="279"/>
      <c r="G858" s="258"/>
      <c r="H858" s="258"/>
      <c r="I858" s="258"/>
      <c r="J858" s="258"/>
      <c r="K858" s="258"/>
      <c r="L858" s="259"/>
      <c r="M858" s="258">
        <f t="shared" si="154"/>
        <v>0</v>
      </c>
      <c r="N858" s="260"/>
      <c r="O858" s="227">
        <f t="shared" ref="O858:P858" si="169">+O859+O868+O879+O889+O899+O909+O919+O929+O939+O955+O966+O974+O988+O997</f>
        <v>0</v>
      </c>
      <c r="P858" s="227">
        <f t="shared" si="169"/>
        <v>0</v>
      </c>
      <c r="Q858" s="261">
        <f t="shared" si="155"/>
        <v>0</v>
      </c>
      <c r="R858" s="228" t="e">
        <f t="shared" si="164"/>
        <v>#DIV/0!</v>
      </c>
      <c r="S858" s="268"/>
      <c r="T858" s="268"/>
      <c r="U858" s="268"/>
      <c r="V858" s="268"/>
      <c r="W858" s="268"/>
      <c r="X858" s="113"/>
      <c r="Y858" s="113"/>
      <c r="Z858" s="113"/>
      <c r="AA858" s="113"/>
      <c r="AB858" s="113"/>
      <c r="AC858" s="113"/>
      <c r="AD858" s="113"/>
      <c r="AE858" s="113"/>
      <c r="AF858" s="113"/>
      <c r="AG858" s="113"/>
      <c r="AH858" s="113"/>
      <c r="AI858" s="113"/>
      <c r="AJ858" s="113"/>
      <c r="AK858" s="113"/>
      <c r="AL858" s="113"/>
      <c r="AM858" s="113"/>
      <c r="AN858" s="113"/>
      <c r="AO858" s="113"/>
      <c r="AP858" s="113"/>
      <c r="AQ858" s="113"/>
    </row>
    <row r="859" spans="1:43" ht="12.75" customHeight="1" outlineLevel="1" x14ac:dyDescent="0.25">
      <c r="A859" s="229"/>
      <c r="B859" s="280">
        <v>80200</v>
      </c>
      <c r="C859" s="285"/>
      <c r="D859" s="285" t="s">
        <v>43</v>
      </c>
      <c r="E859" s="285" t="s">
        <v>756</v>
      </c>
      <c r="F859" s="286"/>
      <c r="G859" s="234"/>
      <c r="H859" s="234"/>
      <c r="I859" s="234"/>
      <c r="J859" s="234"/>
      <c r="K859" s="234"/>
      <c r="L859" s="262"/>
      <c r="M859" s="234">
        <f t="shared" si="154"/>
        <v>0</v>
      </c>
      <c r="N859" s="263"/>
      <c r="O859" s="110">
        <f t="shared" ref="O859:P859" si="170">SUM(O860:O867)</f>
        <v>0</v>
      </c>
      <c r="P859" s="110">
        <f t="shared" si="170"/>
        <v>0</v>
      </c>
      <c r="Q859" s="264">
        <f t="shared" si="155"/>
        <v>0</v>
      </c>
      <c r="R859" s="238" t="e">
        <f t="shared" si="164"/>
        <v>#DIV/0!</v>
      </c>
      <c r="S859" s="265"/>
      <c r="T859" s="265"/>
      <c r="U859" s="265"/>
      <c r="V859" s="265"/>
      <c r="W859" s="265"/>
      <c r="X859" s="113"/>
      <c r="Y859" s="113"/>
      <c r="Z859" s="113"/>
      <c r="AA859" s="113"/>
      <c r="AB859" s="113"/>
      <c r="AC859" s="113"/>
      <c r="AD859" s="113"/>
      <c r="AE859" s="113"/>
      <c r="AF859" s="113"/>
      <c r="AG859" s="113"/>
      <c r="AH859" s="113"/>
      <c r="AI859" s="113"/>
      <c r="AJ859" s="113"/>
      <c r="AK859" s="113"/>
      <c r="AL859" s="113"/>
      <c r="AM859" s="113"/>
      <c r="AN859" s="113"/>
      <c r="AO859" s="113"/>
      <c r="AP859" s="113"/>
      <c r="AQ859" s="113"/>
    </row>
    <row r="860" spans="1:43" ht="12.75" customHeight="1" outlineLevel="2" x14ac:dyDescent="0.25">
      <c r="A860" s="2"/>
      <c r="B860" s="29">
        <v>80207</v>
      </c>
      <c r="C860" s="101"/>
      <c r="D860" s="101" t="s">
        <v>43</v>
      </c>
      <c r="E860" s="101" t="s">
        <v>756</v>
      </c>
      <c r="F860" s="287" t="s">
        <v>762</v>
      </c>
      <c r="G860" s="114">
        <v>690</v>
      </c>
      <c r="H860" s="114">
        <v>0</v>
      </c>
      <c r="I860" s="114">
        <v>2488</v>
      </c>
      <c r="J860" s="114">
        <v>3178</v>
      </c>
      <c r="K860" s="114">
        <v>3121</v>
      </c>
      <c r="L860" s="241">
        <f t="shared" ref="L860:L866" si="171">((K860/J860)^(1/($K$12-$J$12))-1)</f>
        <v>-1.7935808684707344E-2</v>
      </c>
      <c r="M860" s="114">
        <f t="shared" si="154"/>
        <v>2532.6242920075515</v>
      </c>
      <c r="N860" s="242">
        <v>0</v>
      </c>
      <c r="O860" s="100"/>
      <c r="P860" s="100"/>
      <c r="Q860" s="100">
        <f t="shared" si="155"/>
        <v>0</v>
      </c>
      <c r="R860" s="243" t="e">
        <f t="shared" si="164"/>
        <v>#DIV/0!</v>
      </c>
      <c r="S860" s="243"/>
      <c r="T860" s="243"/>
      <c r="U860" s="243"/>
      <c r="V860" s="243"/>
      <c r="W860" s="243"/>
      <c r="X860" s="194"/>
      <c r="Y860" s="194"/>
      <c r="Z860" s="194"/>
      <c r="AA860" s="194"/>
      <c r="AB860" s="194"/>
      <c r="AC860" s="194"/>
      <c r="AD860" s="194"/>
      <c r="AE860" s="194"/>
      <c r="AF860" s="194"/>
      <c r="AG860" s="194"/>
      <c r="AH860" s="194"/>
      <c r="AI860" s="194"/>
      <c r="AJ860" s="194"/>
      <c r="AK860" s="194"/>
      <c r="AL860" s="194"/>
      <c r="AM860" s="194"/>
      <c r="AN860" s="194"/>
      <c r="AO860" s="194"/>
      <c r="AP860" s="194"/>
      <c r="AQ860" s="194"/>
    </row>
    <row r="861" spans="1:43" ht="12.75" customHeight="1" outlineLevel="2" x14ac:dyDescent="0.25">
      <c r="A861" s="2"/>
      <c r="B861" s="29">
        <v>80206</v>
      </c>
      <c r="C861" s="101"/>
      <c r="D861" s="101" t="s">
        <v>43</v>
      </c>
      <c r="E861" s="101" t="s">
        <v>756</v>
      </c>
      <c r="F861" s="287" t="s">
        <v>761</v>
      </c>
      <c r="G861" s="114">
        <v>1938</v>
      </c>
      <c r="H861" s="114">
        <v>220</v>
      </c>
      <c r="I861" s="114">
        <v>0</v>
      </c>
      <c r="J861" s="114">
        <v>1938</v>
      </c>
      <c r="K861" s="114">
        <v>1841</v>
      </c>
      <c r="L861" s="241">
        <f t="shared" si="171"/>
        <v>-5.0051599587203288E-2</v>
      </c>
      <c r="M861" s="114">
        <f t="shared" si="154"/>
        <v>208.98864809081527</v>
      </c>
      <c r="N861" s="242">
        <v>0</v>
      </c>
      <c r="O861" s="100"/>
      <c r="P861" s="100"/>
      <c r="Q861" s="100">
        <f t="shared" si="155"/>
        <v>0</v>
      </c>
      <c r="R861" s="243" t="e">
        <f t="shared" si="164"/>
        <v>#DIV/0!</v>
      </c>
      <c r="S861" s="243"/>
      <c r="T861" s="243"/>
      <c r="U861" s="243"/>
      <c r="V861" s="243"/>
      <c r="W861" s="243"/>
      <c r="X861" s="194"/>
      <c r="Y861" s="194"/>
      <c r="Z861" s="194"/>
      <c r="AA861" s="194"/>
      <c r="AB861" s="194"/>
      <c r="AC861" s="194"/>
      <c r="AD861" s="194"/>
      <c r="AE861" s="194"/>
      <c r="AF861" s="194"/>
      <c r="AG861" s="194"/>
      <c r="AH861" s="194"/>
      <c r="AI861" s="194"/>
      <c r="AJ861" s="194"/>
      <c r="AK861" s="194"/>
      <c r="AL861" s="194"/>
      <c r="AM861" s="194"/>
      <c r="AN861" s="194"/>
      <c r="AO861" s="194"/>
      <c r="AP861" s="194"/>
      <c r="AQ861" s="194"/>
    </row>
    <row r="862" spans="1:43" ht="12.75" customHeight="1" outlineLevel="2" x14ac:dyDescent="0.25">
      <c r="A862" s="2"/>
      <c r="B862" s="108">
        <v>80205</v>
      </c>
      <c r="C862" s="102"/>
      <c r="D862" s="102" t="s">
        <v>43</v>
      </c>
      <c r="E862" s="102" t="s">
        <v>756</v>
      </c>
      <c r="F862" s="287" t="s">
        <v>760</v>
      </c>
      <c r="G862" s="114">
        <v>2309</v>
      </c>
      <c r="H862" s="114">
        <v>0</v>
      </c>
      <c r="I862" s="114">
        <v>4811</v>
      </c>
      <c r="J862" s="114">
        <v>3735</v>
      </c>
      <c r="K862" s="114">
        <v>3631</v>
      </c>
      <c r="L862" s="241">
        <f t="shared" si="171"/>
        <v>-2.7844712182061526E-2</v>
      </c>
      <c r="M862" s="114">
        <f t="shared" si="154"/>
        <v>0</v>
      </c>
      <c r="N862" s="242">
        <v>3370</v>
      </c>
      <c r="O862" s="100"/>
      <c r="P862" s="100"/>
      <c r="Q862" s="100">
        <f t="shared" si="155"/>
        <v>0</v>
      </c>
      <c r="R862" s="243" t="e">
        <f t="shared" si="164"/>
        <v>#DIV/0!</v>
      </c>
      <c r="S862" s="243"/>
      <c r="T862" s="243"/>
      <c r="U862" s="243"/>
      <c r="V862" s="243"/>
      <c r="W862" s="243"/>
      <c r="X862" s="194"/>
      <c r="Y862" s="194"/>
      <c r="Z862" s="194"/>
      <c r="AA862" s="194"/>
      <c r="AB862" s="194"/>
      <c r="AC862" s="194"/>
      <c r="AD862" s="194"/>
      <c r="AE862" s="194"/>
      <c r="AF862" s="194"/>
      <c r="AG862" s="194"/>
      <c r="AH862" s="194"/>
      <c r="AI862" s="194"/>
      <c r="AJ862" s="194"/>
      <c r="AK862" s="194"/>
      <c r="AL862" s="194"/>
      <c r="AM862" s="194"/>
      <c r="AN862" s="194"/>
      <c r="AO862" s="194"/>
      <c r="AP862" s="194"/>
      <c r="AQ862" s="194"/>
    </row>
    <row r="863" spans="1:43" ht="12.75" customHeight="1" outlineLevel="2" x14ac:dyDescent="0.25">
      <c r="A863" s="2"/>
      <c r="B863" s="107">
        <v>80204</v>
      </c>
      <c r="C863" s="288"/>
      <c r="D863" s="102" t="s">
        <v>43</v>
      </c>
      <c r="E863" s="102" t="s">
        <v>756</v>
      </c>
      <c r="F863" s="287" t="s">
        <v>759</v>
      </c>
      <c r="G863" s="114">
        <v>1053</v>
      </c>
      <c r="H863" s="114">
        <v>584</v>
      </c>
      <c r="I863" s="114">
        <v>0</v>
      </c>
      <c r="J863" s="114">
        <v>1053</v>
      </c>
      <c r="K863" s="114">
        <v>972</v>
      </c>
      <c r="L863" s="241">
        <f t="shared" si="171"/>
        <v>-7.6923076923076872E-2</v>
      </c>
      <c r="M863" s="114">
        <f t="shared" si="154"/>
        <v>539.07692307692309</v>
      </c>
      <c r="N863" s="242">
        <v>0</v>
      </c>
      <c r="O863" s="100"/>
      <c r="P863" s="100"/>
      <c r="Q863" s="100">
        <f t="shared" si="155"/>
        <v>0</v>
      </c>
      <c r="R863" s="243" t="e">
        <f t="shared" si="164"/>
        <v>#DIV/0!</v>
      </c>
      <c r="S863" s="243"/>
      <c r="T863" s="243"/>
      <c r="U863" s="243"/>
      <c r="V863" s="243"/>
      <c r="W863" s="243"/>
      <c r="X863" s="194"/>
      <c r="Y863" s="194"/>
      <c r="Z863" s="194"/>
      <c r="AA863" s="194"/>
      <c r="AB863" s="194"/>
      <c r="AC863" s="194"/>
      <c r="AD863" s="194"/>
      <c r="AE863" s="194"/>
      <c r="AF863" s="194"/>
      <c r="AG863" s="194"/>
      <c r="AH863" s="194"/>
      <c r="AI863" s="194"/>
      <c r="AJ863" s="194"/>
      <c r="AK863" s="194"/>
      <c r="AL863" s="194"/>
      <c r="AM863" s="194"/>
      <c r="AN863" s="194"/>
      <c r="AO863" s="194"/>
      <c r="AP863" s="194"/>
      <c r="AQ863" s="194"/>
    </row>
    <row r="864" spans="1:43" ht="12.75" customHeight="1" outlineLevel="2" x14ac:dyDescent="0.25">
      <c r="A864" s="2"/>
      <c r="B864" s="107">
        <v>80203</v>
      </c>
      <c r="C864" s="288"/>
      <c r="D864" s="102" t="s">
        <v>43</v>
      </c>
      <c r="E864" s="102" t="s">
        <v>756</v>
      </c>
      <c r="F864" s="287" t="s">
        <v>758</v>
      </c>
      <c r="G864" s="114">
        <v>2127</v>
      </c>
      <c r="H864" s="114">
        <v>678</v>
      </c>
      <c r="I864" s="114">
        <v>0</v>
      </c>
      <c r="J864" s="114">
        <v>2127</v>
      </c>
      <c r="K864" s="114">
        <v>2094</v>
      </c>
      <c r="L864" s="241">
        <f t="shared" si="171"/>
        <v>-1.5514809590973178E-2</v>
      </c>
      <c r="M864" s="114">
        <f t="shared" si="154"/>
        <v>667.48095909732024</v>
      </c>
      <c r="N864" s="242">
        <v>0</v>
      </c>
      <c r="O864" s="100"/>
      <c r="P864" s="100"/>
      <c r="Q864" s="100">
        <f t="shared" si="155"/>
        <v>0</v>
      </c>
      <c r="R864" s="243" t="e">
        <f t="shared" si="164"/>
        <v>#DIV/0!</v>
      </c>
      <c r="S864" s="243"/>
      <c r="T864" s="243"/>
      <c r="U864" s="243"/>
      <c r="V864" s="243"/>
      <c r="W864" s="243"/>
      <c r="X864" s="194"/>
      <c r="Y864" s="194"/>
      <c r="Z864" s="194"/>
      <c r="AA864" s="194"/>
      <c r="AB864" s="194"/>
      <c r="AC864" s="194"/>
      <c r="AD864" s="194"/>
      <c r="AE864" s="194"/>
      <c r="AF864" s="194"/>
      <c r="AG864" s="194"/>
      <c r="AH864" s="194"/>
      <c r="AI864" s="194"/>
      <c r="AJ864" s="194"/>
      <c r="AK864" s="194"/>
      <c r="AL864" s="194"/>
      <c r="AM864" s="194"/>
      <c r="AN864" s="194"/>
      <c r="AO864" s="194"/>
      <c r="AP864" s="194"/>
      <c r="AQ864" s="194"/>
    </row>
    <row r="865" spans="1:43" ht="12.75" customHeight="1" outlineLevel="2" x14ac:dyDescent="0.25">
      <c r="A865" s="2"/>
      <c r="B865" s="107">
        <v>80202</v>
      </c>
      <c r="C865" s="288"/>
      <c r="D865" s="102" t="s">
        <v>43</v>
      </c>
      <c r="E865" s="102" t="s">
        <v>756</v>
      </c>
      <c r="F865" s="287" t="s">
        <v>757</v>
      </c>
      <c r="G865" s="114">
        <v>2422</v>
      </c>
      <c r="H865" s="114">
        <v>1212</v>
      </c>
      <c r="I865" s="114">
        <v>0</v>
      </c>
      <c r="J865" s="114">
        <v>2422</v>
      </c>
      <c r="K865" s="114">
        <v>2409</v>
      </c>
      <c r="L865" s="241">
        <f t="shared" si="171"/>
        <v>-5.3674649050371448E-3</v>
      </c>
      <c r="M865" s="114">
        <f t="shared" si="154"/>
        <v>1205.494632535095</v>
      </c>
      <c r="N865" s="242">
        <v>0</v>
      </c>
      <c r="O865" s="100"/>
      <c r="P865" s="100"/>
      <c r="Q865" s="100">
        <f t="shared" si="155"/>
        <v>0</v>
      </c>
      <c r="R865" s="243" t="e">
        <f t="shared" si="164"/>
        <v>#DIV/0!</v>
      </c>
      <c r="S865" s="243"/>
      <c r="T865" s="243"/>
      <c r="U865" s="243"/>
      <c r="V865" s="243"/>
      <c r="W865" s="243"/>
      <c r="X865" s="194"/>
      <c r="Y865" s="194"/>
      <c r="Z865" s="194"/>
      <c r="AA865" s="194"/>
      <c r="AB865" s="194"/>
      <c r="AC865" s="194"/>
      <c r="AD865" s="194"/>
      <c r="AE865" s="194"/>
      <c r="AF865" s="194"/>
      <c r="AG865" s="194"/>
      <c r="AH865" s="194"/>
      <c r="AI865" s="194"/>
      <c r="AJ865" s="194"/>
      <c r="AK865" s="194"/>
      <c r="AL865" s="194"/>
      <c r="AM865" s="194"/>
      <c r="AN865" s="194"/>
      <c r="AO865" s="194"/>
      <c r="AP865" s="194"/>
      <c r="AQ865" s="194"/>
    </row>
    <row r="866" spans="1:43" ht="12.75" customHeight="1" outlineLevel="2" x14ac:dyDescent="0.25">
      <c r="A866" s="2"/>
      <c r="B866" s="108">
        <v>80201</v>
      </c>
      <c r="C866" s="102"/>
      <c r="D866" s="102" t="s">
        <v>43</v>
      </c>
      <c r="E866" s="102" t="s">
        <v>756</v>
      </c>
      <c r="F866" s="287" t="s">
        <v>756</v>
      </c>
      <c r="G866" s="114">
        <v>1631</v>
      </c>
      <c r="H866" s="114">
        <v>0</v>
      </c>
      <c r="I866" s="114">
        <v>2629</v>
      </c>
      <c r="J866" s="114">
        <v>2016</v>
      </c>
      <c r="K866" s="114">
        <v>1896</v>
      </c>
      <c r="L866" s="241">
        <f t="shared" si="171"/>
        <v>-5.9523809523809534E-2</v>
      </c>
      <c r="M866" s="114">
        <f t="shared" si="154"/>
        <v>0</v>
      </c>
      <c r="N866" s="242">
        <v>2254</v>
      </c>
      <c r="O866" s="100"/>
      <c r="P866" s="100"/>
      <c r="Q866" s="100">
        <f t="shared" si="155"/>
        <v>0</v>
      </c>
      <c r="R866" s="243" t="e">
        <f t="shared" si="164"/>
        <v>#DIV/0!</v>
      </c>
      <c r="S866" s="243"/>
      <c r="T866" s="243"/>
      <c r="U866" s="243"/>
      <c r="V866" s="243"/>
      <c r="W866" s="243"/>
      <c r="X866" s="194"/>
      <c r="Y866" s="194"/>
      <c r="Z866" s="194"/>
      <c r="AA866" s="194"/>
      <c r="AB866" s="194"/>
      <c r="AC866" s="194"/>
      <c r="AD866" s="194"/>
      <c r="AE866" s="194"/>
      <c r="AF866" s="194"/>
      <c r="AG866" s="194"/>
      <c r="AH866" s="194"/>
      <c r="AI866" s="194"/>
      <c r="AJ866" s="194"/>
      <c r="AK866" s="194"/>
      <c r="AL866" s="194"/>
      <c r="AM866" s="194"/>
      <c r="AN866" s="194"/>
      <c r="AO866" s="194"/>
      <c r="AP866" s="194"/>
      <c r="AQ866" s="194"/>
    </row>
    <row r="867" spans="1:43" ht="12.75" customHeight="1" outlineLevel="2" x14ac:dyDescent="0.25">
      <c r="A867" s="2"/>
      <c r="B867" s="108" t="s">
        <v>2143</v>
      </c>
      <c r="C867" s="102"/>
      <c r="D867" s="102" t="s">
        <v>43</v>
      </c>
      <c r="E867" s="102" t="s">
        <v>756</v>
      </c>
      <c r="F867" s="287" t="s">
        <v>2144</v>
      </c>
      <c r="G867" s="114"/>
      <c r="H867" s="114"/>
      <c r="I867" s="114"/>
      <c r="J867" s="114"/>
      <c r="K867" s="114"/>
      <c r="L867" s="241"/>
      <c r="M867" s="114">
        <f t="shared" si="154"/>
        <v>0</v>
      </c>
      <c r="N867" s="242"/>
      <c r="O867" s="100"/>
      <c r="P867" s="100"/>
      <c r="Q867" s="100">
        <f t="shared" si="155"/>
        <v>0</v>
      </c>
      <c r="R867" s="243" t="e">
        <f t="shared" si="164"/>
        <v>#DIV/0!</v>
      </c>
      <c r="S867" s="243"/>
      <c r="T867" s="243"/>
      <c r="U867" s="243"/>
      <c r="V867" s="243"/>
      <c r="W867" s="243"/>
      <c r="X867" s="194"/>
      <c r="Y867" s="194"/>
      <c r="Z867" s="194"/>
      <c r="AA867" s="194"/>
      <c r="AB867" s="194"/>
      <c r="AC867" s="194"/>
      <c r="AD867" s="194"/>
      <c r="AE867" s="194"/>
      <c r="AF867" s="194"/>
      <c r="AG867" s="194"/>
      <c r="AH867" s="194"/>
      <c r="AI867" s="194"/>
      <c r="AJ867" s="194"/>
      <c r="AK867" s="194"/>
      <c r="AL867" s="194"/>
      <c r="AM867" s="194"/>
      <c r="AN867" s="194"/>
      <c r="AO867" s="194"/>
      <c r="AP867" s="194"/>
      <c r="AQ867" s="194"/>
    </row>
    <row r="868" spans="1:43" ht="12.75" customHeight="1" outlineLevel="1" x14ac:dyDescent="0.25">
      <c r="A868" s="229"/>
      <c r="B868" s="289">
        <v>80300</v>
      </c>
      <c r="C868" s="290"/>
      <c r="D868" s="290" t="s">
        <v>43</v>
      </c>
      <c r="E868" s="290" t="s">
        <v>203</v>
      </c>
      <c r="F868" s="291"/>
      <c r="G868" s="114"/>
      <c r="H868" s="114"/>
      <c r="I868" s="114"/>
      <c r="J868" s="114"/>
      <c r="K868" s="114"/>
      <c r="L868" s="241"/>
      <c r="M868" s="114">
        <f t="shared" si="154"/>
        <v>0</v>
      </c>
      <c r="N868" s="242"/>
      <c r="O868" s="110">
        <f t="shared" ref="O868:P868" si="172">SUM(O869:O878)</f>
        <v>0</v>
      </c>
      <c r="P868" s="110">
        <f t="shared" si="172"/>
        <v>0</v>
      </c>
      <c r="Q868" s="100">
        <f t="shared" si="155"/>
        <v>0</v>
      </c>
      <c r="R868" s="243" t="e">
        <f t="shared" si="164"/>
        <v>#DIV/0!</v>
      </c>
      <c r="S868" s="250"/>
      <c r="T868" s="250"/>
      <c r="U868" s="250"/>
      <c r="V868" s="250"/>
      <c r="W868" s="250"/>
      <c r="X868" s="113"/>
      <c r="Y868" s="113"/>
      <c r="Z868" s="113"/>
      <c r="AA868" s="113"/>
      <c r="AB868" s="113"/>
      <c r="AC868" s="113"/>
      <c r="AD868" s="113"/>
      <c r="AE868" s="113"/>
      <c r="AF868" s="113"/>
      <c r="AG868" s="113"/>
      <c r="AH868" s="113"/>
      <c r="AI868" s="113"/>
      <c r="AJ868" s="113"/>
      <c r="AK868" s="113"/>
      <c r="AL868" s="113"/>
      <c r="AM868" s="113"/>
      <c r="AN868" s="113"/>
      <c r="AO868" s="113"/>
      <c r="AP868" s="113"/>
      <c r="AQ868" s="113"/>
    </row>
    <row r="869" spans="1:43" ht="12.75" customHeight="1" outlineLevel="2" x14ac:dyDescent="0.25">
      <c r="A869" s="2"/>
      <c r="B869" s="108">
        <v>80309</v>
      </c>
      <c r="C869" s="102"/>
      <c r="D869" s="102" t="s">
        <v>43</v>
      </c>
      <c r="E869" s="102" t="s">
        <v>203</v>
      </c>
      <c r="F869" s="287" t="s">
        <v>770</v>
      </c>
      <c r="G869" s="114">
        <v>3447</v>
      </c>
      <c r="H869" s="114">
        <v>1435</v>
      </c>
      <c r="I869" s="114">
        <v>0</v>
      </c>
      <c r="J869" s="114">
        <v>3447</v>
      </c>
      <c r="K869" s="114">
        <v>3424</v>
      </c>
      <c r="L869" s="241">
        <f t="shared" ref="L869:L877" si="173">((K869/J869)^(1/($K$12-$J$12))-1)</f>
        <v>-6.6724688134609522E-3</v>
      </c>
      <c r="M869" s="114">
        <f t="shared" si="154"/>
        <v>1425.4250072526836</v>
      </c>
      <c r="N869" s="242">
        <v>0</v>
      </c>
      <c r="O869" s="100"/>
      <c r="P869" s="100"/>
      <c r="Q869" s="100">
        <f t="shared" si="155"/>
        <v>0</v>
      </c>
      <c r="R869" s="243" t="e">
        <f t="shared" si="164"/>
        <v>#DIV/0!</v>
      </c>
      <c r="S869" s="243"/>
      <c r="T869" s="243"/>
      <c r="U869" s="243"/>
      <c r="V869" s="243"/>
      <c r="W869" s="243"/>
      <c r="X869" s="194"/>
      <c r="Y869" s="194"/>
      <c r="Z869" s="194"/>
      <c r="AA869" s="194"/>
      <c r="AB869" s="194"/>
      <c r="AC869" s="194"/>
      <c r="AD869" s="194"/>
      <c r="AE869" s="194"/>
      <c r="AF869" s="194"/>
      <c r="AG869" s="194"/>
      <c r="AH869" s="194"/>
      <c r="AI869" s="194"/>
      <c r="AJ869" s="194"/>
      <c r="AK869" s="194"/>
      <c r="AL869" s="194"/>
      <c r="AM869" s="194"/>
      <c r="AN869" s="194"/>
      <c r="AO869" s="194"/>
      <c r="AP869" s="194"/>
      <c r="AQ869" s="194"/>
    </row>
    <row r="870" spans="1:43" ht="12.75" customHeight="1" outlineLevel="2" x14ac:dyDescent="0.25">
      <c r="A870" s="2"/>
      <c r="B870" s="108">
        <v>80308</v>
      </c>
      <c r="C870" s="102"/>
      <c r="D870" s="102" t="s">
        <v>43</v>
      </c>
      <c r="E870" s="102" t="s">
        <v>203</v>
      </c>
      <c r="F870" s="287" t="s">
        <v>769</v>
      </c>
      <c r="G870" s="114">
        <v>2744</v>
      </c>
      <c r="H870" s="114">
        <v>1607</v>
      </c>
      <c r="I870" s="114">
        <v>0</v>
      </c>
      <c r="J870" s="114">
        <v>2744</v>
      </c>
      <c r="K870" s="114">
        <v>2664</v>
      </c>
      <c r="L870" s="241">
        <f t="shared" si="173"/>
        <v>-2.9154518950437303E-2</v>
      </c>
      <c r="M870" s="114">
        <f t="shared" si="154"/>
        <v>1560.1486880466473</v>
      </c>
      <c r="N870" s="242">
        <v>0</v>
      </c>
      <c r="O870" s="100"/>
      <c r="P870" s="100"/>
      <c r="Q870" s="100">
        <f t="shared" si="155"/>
        <v>0</v>
      </c>
      <c r="R870" s="243" t="e">
        <f t="shared" si="164"/>
        <v>#DIV/0!</v>
      </c>
      <c r="S870" s="243"/>
      <c r="T870" s="243"/>
      <c r="U870" s="243"/>
      <c r="V870" s="243"/>
      <c r="W870" s="243"/>
      <c r="X870" s="194"/>
      <c r="Y870" s="194"/>
      <c r="Z870" s="194"/>
      <c r="AA870" s="194"/>
      <c r="AB870" s="194"/>
      <c r="AC870" s="194"/>
      <c r="AD870" s="194"/>
      <c r="AE870" s="194"/>
      <c r="AF870" s="194"/>
      <c r="AG870" s="194"/>
      <c r="AH870" s="194"/>
      <c r="AI870" s="194"/>
      <c r="AJ870" s="194"/>
      <c r="AK870" s="194"/>
      <c r="AL870" s="194"/>
      <c r="AM870" s="194"/>
      <c r="AN870" s="194"/>
      <c r="AO870" s="194"/>
      <c r="AP870" s="194"/>
      <c r="AQ870" s="194"/>
    </row>
    <row r="871" spans="1:43" ht="12.75" customHeight="1" outlineLevel="2" x14ac:dyDescent="0.25">
      <c r="A871" s="2"/>
      <c r="B871" s="108">
        <v>80307</v>
      </c>
      <c r="C871" s="102"/>
      <c r="D871" s="102" t="s">
        <v>43</v>
      </c>
      <c r="E871" s="102" t="s">
        <v>203</v>
      </c>
      <c r="F871" s="287" t="s">
        <v>768</v>
      </c>
      <c r="G871" s="114">
        <v>3001</v>
      </c>
      <c r="H871" s="114">
        <v>1479</v>
      </c>
      <c r="I871" s="114">
        <v>0</v>
      </c>
      <c r="J871" s="114">
        <v>3001</v>
      </c>
      <c r="K871" s="114">
        <v>3011</v>
      </c>
      <c r="L871" s="241">
        <f t="shared" si="173"/>
        <v>3.3322225924692361E-3</v>
      </c>
      <c r="M871" s="114">
        <f t="shared" si="154"/>
        <v>1483.928357214262</v>
      </c>
      <c r="N871" s="242">
        <v>0</v>
      </c>
      <c r="O871" s="100"/>
      <c r="P871" s="100"/>
      <c r="Q871" s="100">
        <f t="shared" si="155"/>
        <v>0</v>
      </c>
      <c r="R871" s="243" t="e">
        <f t="shared" si="164"/>
        <v>#DIV/0!</v>
      </c>
      <c r="S871" s="243"/>
      <c r="T871" s="243"/>
      <c r="U871" s="243"/>
      <c r="V871" s="243"/>
      <c r="W871" s="243"/>
      <c r="X871" s="194"/>
      <c r="Y871" s="194"/>
      <c r="Z871" s="194"/>
      <c r="AA871" s="194"/>
      <c r="AB871" s="194"/>
      <c r="AC871" s="194"/>
      <c r="AD871" s="194"/>
      <c r="AE871" s="194"/>
      <c r="AF871" s="194"/>
      <c r="AG871" s="194"/>
      <c r="AH871" s="194"/>
      <c r="AI871" s="194"/>
      <c r="AJ871" s="194"/>
      <c r="AK871" s="194"/>
      <c r="AL871" s="194"/>
      <c r="AM871" s="194"/>
      <c r="AN871" s="194"/>
      <c r="AO871" s="194"/>
      <c r="AP871" s="194"/>
      <c r="AQ871" s="194"/>
    </row>
    <row r="872" spans="1:43" ht="12.75" customHeight="1" outlineLevel="2" x14ac:dyDescent="0.25">
      <c r="A872" s="2"/>
      <c r="B872" s="108">
        <v>80306</v>
      </c>
      <c r="C872" s="102"/>
      <c r="D872" s="102" t="s">
        <v>43</v>
      </c>
      <c r="E872" s="102" t="s">
        <v>203</v>
      </c>
      <c r="F872" s="287" t="s">
        <v>767</v>
      </c>
      <c r="G872" s="114">
        <v>7002</v>
      </c>
      <c r="H872" s="114">
        <v>1403</v>
      </c>
      <c r="I872" s="114">
        <v>0</v>
      </c>
      <c r="J872" s="114">
        <v>7002</v>
      </c>
      <c r="K872" s="114">
        <v>6841</v>
      </c>
      <c r="L872" s="241">
        <f t="shared" si="173"/>
        <v>-2.2993430448443264E-2</v>
      </c>
      <c r="M872" s="114">
        <f t="shared" si="154"/>
        <v>1370.7402170808341</v>
      </c>
      <c r="N872" s="242">
        <v>0</v>
      </c>
      <c r="O872" s="100"/>
      <c r="P872" s="100"/>
      <c r="Q872" s="100">
        <f t="shared" si="155"/>
        <v>0</v>
      </c>
      <c r="R872" s="243" t="e">
        <f t="shared" si="164"/>
        <v>#DIV/0!</v>
      </c>
      <c r="S872" s="243"/>
      <c r="T872" s="243"/>
      <c r="U872" s="243"/>
      <c r="V872" s="243"/>
      <c r="W872" s="243"/>
      <c r="X872" s="194"/>
      <c r="Y872" s="194"/>
      <c r="Z872" s="194"/>
      <c r="AA872" s="194"/>
      <c r="AB872" s="194"/>
      <c r="AC872" s="194"/>
      <c r="AD872" s="194"/>
      <c r="AE872" s="194"/>
      <c r="AF872" s="194"/>
      <c r="AG872" s="194"/>
      <c r="AH872" s="194"/>
      <c r="AI872" s="194"/>
      <c r="AJ872" s="194"/>
      <c r="AK872" s="194"/>
      <c r="AL872" s="194"/>
      <c r="AM872" s="194"/>
      <c r="AN872" s="194"/>
      <c r="AO872" s="194"/>
      <c r="AP872" s="194"/>
      <c r="AQ872" s="194"/>
    </row>
    <row r="873" spans="1:43" ht="12.75" customHeight="1" outlineLevel="2" x14ac:dyDescent="0.25">
      <c r="A873" s="2"/>
      <c r="B873" s="108">
        <v>80305</v>
      </c>
      <c r="C873" s="102"/>
      <c r="D873" s="102" t="s">
        <v>43</v>
      </c>
      <c r="E873" s="102" t="s">
        <v>203</v>
      </c>
      <c r="F873" s="287" t="s">
        <v>766</v>
      </c>
      <c r="G873" s="114">
        <v>2165</v>
      </c>
      <c r="H873" s="114">
        <v>0</v>
      </c>
      <c r="I873" s="114">
        <v>2162</v>
      </c>
      <c r="J873" s="114">
        <v>2165</v>
      </c>
      <c r="K873" s="114">
        <v>2033</v>
      </c>
      <c r="L873" s="241">
        <f t="shared" si="173"/>
        <v>-6.0969976905311807E-2</v>
      </c>
      <c r="M873" s="114">
        <f t="shared" si="154"/>
        <v>0</v>
      </c>
      <c r="N873" s="242">
        <v>2155</v>
      </c>
      <c r="O873" s="100"/>
      <c r="P873" s="100"/>
      <c r="Q873" s="100">
        <f t="shared" si="155"/>
        <v>0</v>
      </c>
      <c r="R873" s="243" t="e">
        <f t="shared" si="164"/>
        <v>#DIV/0!</v>
      </c>
      <c r="S873" s="243"/>
      <c r="T873" s="243"/>
      <c r="U873" s="243"/>
      <c r="V873" s="243"/>
      <c r="W873" s="243"/>
      <c r="X873" s="194"/>
      <c r="Y873" s="194"/>
      <c r="Z873" s="194"/>
      <c r="AA873" s="194"/>
      <c r="AB873" s="194"/>
      <c r="AC873" s="194"/>
      <c r="AD873" s="194"/>
      <c r="AE873" s="194"/>
      <c r="AF873" s="194"/>
      <c r="AG873" s="194"/>
      <c r="AH873" s="194"/>
      <c r="AI873" s="194"/>
      <c r="AJ873" s="194"/>
      <c r="AK873" s="194"/>
      <c r="AL873" s="194"/>
      <c r="AM873" s="194"/>
      <c r="AN873" s="194"/>
      <c r="AO873" s="194"/>
      <c r="AP873" s="194"/>
      <c r="AQ873" s="194"/>
    </row>
    <row r="874" spans="1:43" ht="12.75" customHeight="1" outlineLevel="2" x14ac:dyDescent="0.25">
      <c r="A874" s="2"/>
      <c r="B874" s="108">
        <v>80304</v>
      </c>
      <c r="C874" s="102"/>
      <c r="D874" s="102" t="s">
        <v>43</v>
      </c>
      <c r="E874" s="102" t="s">
        <v>203</v>
      </c>
      <c r="F874" s="287" t="s">
        <v>765</v>
      </c>
      <c r="G874" s="114">
        <v>3900</v>
      </c>
      <c r="H874" s="114">
        <v>919</v>
      </c>
      <c r="I874" s="114">
        <v>0</v>
      </c>
      <c r="J874" s="114">
        <v>3900</v>
      </c>
      <c r="K874" s="114">
        <v>3820</v>
      </c>
      <c r="L874" s="241">
        <f t="shared" si="173"/>
        <v>-2.0512820512820551E-2</v>
      </c>
      <c r="M874" s="114">
        <f t="shared" si="154"/>
        <v>900.14871794871794</v>
      </c>
      <c r="N874" s="242">
        <v>0</v>
      </c>
      <c r="O874" s="100"/>
      <c r="P874" s="100"/>
      <c r="Q874" s="100">
        <f t="shared" si="155"/>
        <v>0</v>
      </c>
      <c r="R874" s="243" t="e">
        <f t="shared" si="164"/>
        <v>#DIV/0!</v>
      </c>
      <c r="S874" s="243"/>
      <c r="T874" s="243"/>
      <c r="U874" s="243"/>
      <c r="V874" s="243"/>
      <c r="W874" s="243"/>
      <c r="X874" s="194"/>
      <c r="Y874" s="194"/>
      <c r="Z874" s="194"/>
      <c r="AA874" s="194"/>
      <c r="AB874" s="194"/>
      <c r="AC874" s="194"/>
      <c r="AD874" s="194"/>
      <c r="AE874" s="194"/>
      <c r="AF874" s="194"/>
      <c r="AG874" s="194"/>
      <c r="AH874" s="194"/>
      <c r="AI874" s="194"/>
      <c r="AJ874" s="194"/>
      <c r="AK874" s="194"/>
      <c r="AL874" s="194"/>
      <c r="AM874" s="194"/>
      <c r="AN874" s="194"/>
      <c r="AO874" s="194"/>
      <c r="AP874" s="194"/>
      <c r="AQ874" s="194"/>
    </row>
    <row r="875" spans="1:43" ht="12.75" customHeight="1" outlineLevel="2" x14ac:dyDescent="0.25">
      <c r="A875" s="2"/>
      <c r="B875" s="108">
        <v>80303</v>
      </c>
      <c r="C875" s="102"/>
      <c r="D875" s="102" t="s">
        <v>43</v>
      </c>
      <c r="E875" s="102" t="s">
        <v>203</v>
      </c>
      <c r="F875" s="287" t="s">
        <v>764</v>
      </c>
      <c r="G875" s="114">
        <v>2341</v>
      </c>
      <c r="H875" s="114">
        <v>1645</v>
      </c>
      <c r="I875" s="114">
        <v>0</v>
      </c>
      <c r="J875" s="114">
        <v>2341</v>
      </c>
      <c r="K875" s="114">
        <v>2371</v>
      </c>
      <c r="L875" s="241">
        <f t="shared" si="173"/>
        <v>1.2815036309269612E-2</v>
      </c>
      <c r="M875" s="114">
        <f t="shared" si="154"/>
        <v>1666.0807347287484</v>
      </c>
      <c r="N875" s="242">
        <v>0</v>
      </c>
      <c r="O875" s="100"/>
      <c r="P875" s="100"/>
      <c r="Q875" s="100">
        <f t="shared" si="155"/>
        <v>0</v>
      </c>
      <c r="R875" s="243" t="e">
        <f t="shared" si="164"/>
        <v>#DIV/0!</v>
      </c>
      <c r="S875" s="243"/>
      <c r="T875" s="243"/>
      <c r="U875" s="243"/>
      <c r="V875" s="243"/>
      <c r="W875" s="243"/>
      <c r="X875" s="194"/>
      <c r="Y875" s="194"/>
      <c r="Z875" s="194"/>
      <c r="AA875" s="194"/>
      <c r="AB875" s="194"/>
      <c r="AC875" s="194"/>
      <c r="AD875" s="194"/>
      <c r="AE875" s="194"/>
      <c r="AF875" s="194"/>
      <c r="AG875" s="194"/>
      <c r="AH875" s="194"/>
      <c r="AI875" s="194"/>
      <c r="AJ875" s="194"/>
      <c r="AK875" s="194"/>
      <c r="AL875" s="194"/>
      <c r="AM875" s="194"/>
      <c r="AN875" s="194"/>
      <c r="AO875" s="194"/>
      <c r="AP875" s="194"/>
      <c r="AQ875" s="194"/>
    </row>
    <row r="876" spans="1:43" ht="12.75" customHeight="1" outlineLevel="2" x14ac:dyDescent="0.25">
      <c r="A876" s="2"/>
      <c r="B876" s="108">
        <v>80302</v>
      </c>
      <c r="C876" s="102"/>
      <c r="D876" s="102" t="s">
        <v>43</v>
      </c>
      <c r="E876" s="102" t="s">
        <v>203</v>
      </c>
      <c r="F876" s="287" t="s">
        <v>763</v>
      </c>
      <c r="G876" s="114">
        <v>3474</v>
      </c>
      <c r="H876" s="114">
        <v>0</v>
      </c>
      <c r="I876" s="114">
        <v>3160</v>
      </c>
      <c r="J876" s="114">
        <v>6634</v>
      </c>
      <c r="K876" s="114">
        <v>6621</v>
      </c>
      <c r="L876" s="241">
        <f t="shared" si="173"/>
        <v>-1.9596020500451949E-3</v>
      </c>
      <c r="M876" s="114">
        <f t="shared" si="154"/>
        <v>3166.192342478143</v>
      </c>
      <c r="N876" s="242">
        <v>0</v>
      </c>
      <c r="O876" s="100"/>
      <c r="P876" s="100"/>
      <c r="Q876" s="100">
        <f t="shared" si="155"/>
        <v>0</v>
      </c>
      <c r="R876" s="243" t="e">
        <f t="shared" si="164"/>
        <v>#DIV/0!</v>
      </c>
      <c r="S876" s="243"/>
      <c r="T876" s="243"/>
      <c r="U876" s="243"/>
      <c r="V876" s="243"/>
      <c r="W876" s="243"/>
      <c r="X876" s="194"/>
      <c r="Y876" s="194"/>
      <c r="Z876" s="194"/>
      <c r="AA876" s="194"/>
      <c r="AB876" s="194"/>
      <c r="AC876" s="194"/>
      <c r="AD876" s="194"/>
      <c r="AE876" s="194"/>
      <c r="AF876" s="194"/>
      <c r="AG876" s="194"/>
      <c r="AH876" s="194"/>
      <c r="AI876" s="194"/>
      <c r="AJ876" s="194"/>
      <c r="AK876" s="194"/>
      <c r="AL876" s="194"/>
      <c r="AM876" s="194"/>
      <c r="AN876" s="194"/>
      <c r="AO876" s="194"/>
      <c r="AP876" s="194"/>
      <c r="AQ876" s="194"/>
    </row>
    <row r="877" spans="1:43" ht="12.75" customHeight="1" outlineLevel="2" x14ac:dyDescent="0.25">
      <c r="A877" s="2"/>
      <c r="B877" s="108">
        <v>80301</v>
      </c>
      <c r="C877" s="102"/>
      <c r="D877" s="102" t="s">
        <v>43</v>
      </c>
      <c r="E877" s="102" t="s">
        <v>203</v>
      </c>
      <c r="F877" s="287" t="s">
        <v>203</v>
      </c>
      <c r="G877" s="114">
        <v>10299</v>
      </c>
      <c r="H877" s="114">
        <v>0</v>
      </c>
      <c r="I877" s="114">
        <v>10876</v>
      </c>
      <c r="J877" s="114">
        <v>11441</v>
      </c>
      <c r="K877" s="114">
        <v>11617</v>
      </c>
      <c r="L877" s="241">
        <f t="shared" si="173"/>
        <v>1.5383270693121176E-2</v>
      </c>
      <c r="M877" s="114">
        <f t="shared" si="154"/>
        <v>0</v>
      </c>
      <c r="N877" s="242">
        <v>10057</v>
      </c>
      <c r="O877" s="100"/>
      <c r="P877" s="100"/>
      <c r="Q877" s="100">
        <f t="shared" si="155"/>
        <v>0</v>
      </c>
      <c r="R877" s="243" t="e">
        <f t="shared" si="164"/>
        <v>#DIV/0!</v>
      </c>
      <c r="S877" s="243"/>
      <c r="T877" s="243"/>
      <c r="U877" s="243"/>
      <c r="V877" s="243"/>
      <c r="W877" s="243"/>
      <c r="X877" s="194"/>
      <c r="Y877" s="194"/>
      <c r="Z877" s="194"/>
      <c r="AA877" s="194"/>
      <c r="AB877" s="194"/>
      <c r="AC877" s="194"/>
      <c r="AD877" s="194"/>
      <c r="AE877" s="194"/>
      <c r="AF877" s="194"/>
      <c r="AG877" s="194"/>
      <c r="AH877" s="194"/>
      <c r="AI877" s="194"/>
      <c r="AJ877" s="194"/>
      <c r="AK877" s="194"/>
      <c r="AL877" s="194"/>
      <c r="AM877" s="194"/>
      <c r="AN877" s="194"/>
      <c r="AO877" s="194"/>
      <c r="AP877" s="194"/>
      <c r="AQ877" s="194"/>
    </row>
    <row r="878" spans="1:43" ht="12.75" customHeight="1" outlineLevel="2" x14ac:dyDescent="0.25">
      <c r="A878" s="2"/>
      <c r="B878" s="108" t="s">
        <v>2145</v>
      </c>
      <c r="C878" s="102"/>
      <c r="D878" s="102" t="s">
        <v>43</v>
      </c>
      <c r="E878" s="102" t="s">
        <v>203</v>
      </c>
      <c r="F878" s="287" t="s">
        <v>2146</v>
      </c>
      <c r="G878" s="114"/>
      <c r="H878" s="114"/>
      <c r="I878" s="114"/>
      <c r="J878" s="114"/>
      <c r="K878" s="114"/>
      <c r="L878" s="241"/>
      <c r="M878" s="114">
        <f t="shared" si="154"/>
        <v>0</v>
      </c>
      <c r="N878" s="242"/>
      <c r="O878" s="100"/>
      <c r="P878" s="100"/>
      <c r="Q878" s="100">
        <f t="shared" si="155"/>
        <v>0</v>
      </c>
      <c r="R878" s="243" t="e">
        <f t="shared" si="164"/>
        <v>#DIV/0!</v>
      </c>
      <c r="S878" s="243"/>
      <c r="T878" s="243"/>
      <c r="U878" s="243"/>
      <c r="V878" s="243"/>
      <c r="W878" s="243"/>
      <c r="X878" s="194"/>
      <c r="Y878" s="194"/>
      <c r="Z878" s="194"/>
      <c r="AA878" s="194"/>
      <c r="AB878" s="194"/>
      <c r="AC878" s="194"/>
      <c r="AD878" s="194"/>
      <c r="AE878" s="194"/>
      <c r="AF878" s="194"/>
      <c r="AG878" s="194"/>
      <c r="AH878" s="194"/>
      <c r="AI878" s="194"/>
      <c r="AJ878" s="194"/>
      <c r="AK878" s="194"/>
      <c r="AL878" s="194"/>
      <c r="AM878" s="194"/>
      <c r="AN878" s="194"/>
      <c r="AO878" s="194"/>
      <c r="AP878" s="194"/>
      <c r="AQ878" s="194"/>
    </row>
    <row r="879" spans="1:43" ht="12.75" customHeight="1" outlineLevel="1" x14ac:dyDescent="0.25">
      <c r="A879" s="229"/>
      <c r="B879" s="289">
        <v>80400</v>
      </c>
      <c r="C879" s="290"/>
      <c r="D879" s="290" t="s">
        <v>43</v>
      </c>
      <c r="E879" s="290" t="s">
        <v>771</v>
      </c>
      <c r="F879" s="291"/>
      <c r="G879" s="114"/>
      <c r="H879" s="114"/>
      <c r="I879" s="114"/>
      <c r="J879" s="114"/>
      <c r="K879" s="114"/>
      <c r="L879" s="241"/>
      <c r="M879" s="114">
        <f t="shared" si="154"/>
        <v>0</v>
      </c>
      <c r="N879" s="242"/>
      <c r="O879" s="110">
        <f t="shared" ref="O879:P879" si="174">SUM(O880:O888)</f>
        <v>0</v>
      </c>
      <c r="P879" s="110">
        <f t="shared" si="174"/>
        <v>0</v>
      </c>
      <c r="Q879" s="100">
        <f t="shared" si="155"/>
        <v>0</v>
      </c>
      <c r="R879" s="243" t="e">
        <f t="shared" si="164"/>
        <v>#DIV/0!</v>
      </c>
      <c r="S879" s="250"/>
      <c r="T879" s="250"/>
      <c r="U879" s="250"/>
      <c r="V879" s="250"/>
      <c r="W879" s="250"/>
      <c r="X879" s="113"/>
      <c r="Y879" s="113"/>
      <c r="Z879" s="113"/>
      <c r="AA879" s="113"/>
      <c r="AB879" s="113"/>
      <c r="AC879" s="113"/>
      <c r="AD879" s="113"/>
      <c r="AE879" s="113"/>
      <c r="AF879" s="113"/>
      <c r="AG879" s="113"/>
      <c r="AH879" s="113"/>
      <c r="AI879" s="113"/>
      <c r="AJ879" s="113"/>
      <c r="AK879" s="113"/>
      <c r="AL879" s="113"/>
      <c r="AM879" s="113"/>
      <c r="AN879" s="113"/>
      <c r="AO879" s="113"/>
      <c r="AP879" s="113"/>
      <c r="AQ879" s="113"/>
    </row>
    <row r="880" spans="1:43" ht="12.75" customHeight="1" outlineLevel="2" x14ac:dyDescent="0.25">
      <c r="A880" s="2"/>
      <c r="B880" s="108">
        <v>80408</v>
      </c>
      <c r="C880" s="102"/>
      <c r="D880" s="102" t="s">
        <v>43</v>
      </c>
      <c r="E880" s="102" t="s">
        <v>771</v>
      </c>
      <c r="F880" s="287" t="s">
        <v>778</v>
      </c>
      <c r="G880" s="114">
        <v>6113</v>
      </c>
      <c r="H880" s="114">
        <v>0</v>
      </c>
      <c r="I880" s="114">
        <v>2154</v>
      </c>
      <c r="J880" s="114">
        <v>6113</v>
      </c>
      <c r="K880" s="114">
        <v>5897</v>
      </c>
      <c r="L880" s="241">
        <f t="shared" ref="L880:L887" si="175">((K880/J880)^(1/($K$12-$J$12))-1)</f>
        <v>-3.5334532962538856E-2</v>
      </c>
      <c r="M880" s="114">
        <f t="shared" si="154"/>
        <v>0</v>
      </c>
      <c r="N880" s="242">
        <v>2157</v>
      </c>
      <c r="O880" s="100"/>
      <c r="P880" s="100"/>
      <c r="Q880" s="100">
        <f t="shared" si="155"/>
        <v>0</v>
      </c>
      <c r="R880" s="243" t="e">
        <f t="shared" si="164"/>
        <v>#DIV/0!</v>
      </c>
      <c r="S880" s="243"/>
      <c r="T880" s="243"/>
      <c r="U880" s="243"/>
      <c r="V880" s="243"/>
      <c r="W880" s="243"/>
      <c r="X880" s="194"/>
      <c r="Y880" s="194"/>
      <c r="Z880" s="194"/>
      <c r="AA880" s="194"/>
      <c r="AB880" s="194"/>
      <c r="AC880" s="194"/>
      <c r="AD880" s="194"/>
      <c r="AE880" s="194"/>
      <c r="AF880" s="194"/>
      <c r="AG880" s="194"/>
      <c r="AH880" s="194"/>
      <c r="AI880" s="194"/>
      <c r="AJ880" s="194"/>
      <c r="AK880" s="194"/>
      <c r="AL880" s="194"/>
      <c r="AM880" s="194"/>
      <c r="AN880" s="194"/>
      <c r="AO880" s="194"/>
      <c r="AP880" s="194"/>
      <c r="AQ880" s="194"/>
    </row>
    <row r="881" spans="1:43" ht="12.75" customHeight="1" outlineLevel="2" x14ac:dyDescent="0.25">
      <c r="A881" s="2"/>
      <c r="B881" s="108">
        <v>80407</v>
      </c>
      <c r="C881" s="102"/>
      <c r="D881" s="102" t="s">
        <v>43</v>
      </c>
      <c r="E881" s="102" t="s">
        <v>771</v>
      </c>
      <c r="F881" s="287" t="s">
        <v>777</v>
      </c>
      <c r="G881" s="114">
        <v>2280</v>
      </c>
      <c r="H881" s="114">
        <v>0</v>
      </c>
      <c r="I881" s="114">
        <v>2032</v>
      </c>
      <c r="J881" s="114">
        <v>4312</v>
      </c>
      <c r="K881" s="114">
        <v>4316</v>
      </c>
      <c r="L881" s="241">
        <f t="shared" si="175"/>
        <v>9.2764378478671361E-4</v>
      </c>
      <c r="M881" s="114">
        <f t="shared" si="154"/>
        <v>2030.1150278293135</v>
      </c>
      <c r="N881" s="242">
        <v>0</v>
      </c>
      <c r="O881" s="100"/>
      <c r="P881" s="100"/>
      <c r="Q881" s="100">
        <f t="shared" si="155"/>
        <v>0</v>
      </c>
      <c r="R881" s="243" t="e">
        <f t="shared" si="164"/>
        <v>#DIV/0!</v>
      </c>
      <c r="S881" s="243"/>
      <c r="T881" s="243"/>
      <c r="U881" s="243"/>
      <c r="V881" s="243"/>
      <c r="W881" s="243"/>
      <c r="X881" s="194"/>
      <c r="Y881" s="194"/>
      <c r="Z881" s="194"/>
      <c r="AA881" s="194"/>
      <c r="AB881" s="194"/>
      <c r="AC881" s="194"/>
      <c r="AD881" s="194"/>
      <c r="AE881" s="194"/>
      <c r="AF881" s="194"/>
      <c r="AG881" s="194"/>
      <c r="AH881" s="194"/>
      <c r="AI881" s="194"/>
      <c r="AJ881" s="194"/>
      <c r="AK881" s="194"/>
      <c r="AL881" s="194"/>
      <c r="AM881" s="194"/>
      <c r="AN881" s="194"/>
      <c r="AO881" s="194"/>
      <c r="AP881" s="194"/>
      <c r="AQ881" s="194"/>
    </row>
    <row r="882" spans="1:43" ht="12.75" customHeight="1" outlineLevel="2" x14ac:dyDescent="0.25">
      <c r="A882" s="2"/>
      <c r="B882" s="108">
        <v>80406</v>
      </c>
      <c r="C882" s="102"/>
      <c r="D882" s="102" t="s">
        <v>43</v>
      </c>
      <c r="E882" s="102" t="s">
        <v>771</v>
      </c>
      <c r="F882" s="287" t="s">
        <v>776</v>
      </c>
      <c r="G882" s="114">
        <v>5221</v>
      </c>
      <c r="H882" s="114">
        <v>1361</v>
      </c>
      <c r="I882" s="114">
        <v>0</v>
      </c>
      <c r="J882" s="114">
        <v>5221</v>
      </c>
      <c r="K882" s="114">
        <v>5222</v>
      </c>
      <c r="L882" s="241">
        <f t="shared" si="175"/>
        <v>1.9153418885275997E-4</v>
      </c>
      <c r="M882" s="114">
        <f t="shared" si="154"/>
        <v>1361.2606780310286</v>
      </c>
      <c r="N882" s="242">
        <v>0</v>
      </c>
      <c r="O882" s="100"/>
      <c r="P882" s="100"/>
      <c r="Q882" s="100">
        <f t="shared" si="155"/>
        <v>0</v>
      </c>
      <c r="R882" s="243" t="e">
        <f t="shared" si="164"/>
        <v>#DIV/0!</v>
      </c>
      <c r="S882" s="243"/>
      <c r="T882" s="243"/>
      <c r="U882" s="243"/>
      <c r="V882" s="243"/>
      <c r="W882" s="243"/>
      <c r="X882" s="194"/>
      <c r="Y882" s="194"/>
      <c r="Z882" s="194"/>
      <c r="AA882" s="194"/>
      <c r="AB882" s="194"/>
      <c r="AC882" s="194"/>
      <c r="AD882" s="194"/>
      <c r="AE882" s="194"/>
      <c r="AF882" s="194"/>
      <c r="AG882" s="194"/>
      <c r="AH882" s="194"/>
      <c r="AI882" s="194"/>
      <c r="AJ882" s="194"/>
      <c r="AK882" s="194"/>
      <c r="AL882" s="194"/>
      <c r="AM882" s="194"/>
      <c r="AN882" s="194"/>
      <c r="AO882" s="194"/>
      <c r="AP882" s="194"/>
      <c r="AQ882" s="194"/>
    </row>
    <row r="883" spans="1:43" ht="12.75" customHeight="1" outlineLevel="2" x14ac:dyDescent="0.25">
      <c r="A883" s="2"/>
      <c r="B883" s="108">
        <v>80405</v>
      </c>
      <c r="C883" s="102"/>
      <c r="D883" s="102" t="s">
        <v>43</v>
      </c>
      <c r="E883" s="102" t="s">
        <v>771</v>
      </c>
      <c r="F883" s="287" t="s">
        <v>775</v>
      </c>
      <c r="G883" s="114">
        <v>5204</v>
      </c>
      <c r="H883" s="114">
        <v>0</v>
      </c>
      <c r="I883" s="114">
        <v>4390</v>
      </c>
      <c r="J883" s="114">
        <v>6037</v>
      </c>
      <c r="K883" s="114">
        <v>6039</v>
      </c>
      <c r="L883" s="241">
        <f t="shared" si="175"/>
        <v>3.3129037601464795E-4</v>
      </c>
      <c r="M883" s="114">
        <f t="shared" si="154"/>
        <v>0</v>
      </c>
      <c r="N883" s="242">
        <v>3591</v>
      </c>
      <c r="O883" s="100"/>
      <c r="P883" s="100"/>
      <c r="Q883" s="100">
        <f t="shared" si="155"/>
        <v>0</v>
      </c>
      <c r="R883" s="243" t="e">
        <f t="shared" si="164"/>
        <v>#DIV/0!</v>
      </c>
      <c r="S883" s="243"/>
      <c r="T883" s="243"/>
      <c r="U883" s="243"/>
      <c r="V883" s="243"/>
      <c r="W883" s="243"/>
      <c r="X883" s="194"/>
      <c r="Y883" s="194"/>
      <c r="Z883" s="194"/>
      <c r="AA883" s="194"/>
      <c r="AB883" s="194"/>
      <c r="AC883" s="194"/>
      <c r="AD883" s="194"/>
      <c r="AE883" s="194"/>
      <c r="AF883" s="194"/>
      <c r="AG883" s="194"/>
      <c r="AH883" s="194"/>
      <c r="AI883" s="194"/>
      <c r="AJ883" s="194"/>
      <c r="AK883" s="194"/>
      <c r="AL883" s="194"/>
      <c r="AM883" s="194"/>
      <c r="AN883" s="194"/>
      <c r="AO883" s="194"/>
      <c r="AP883" s="194"/>
      <c r="AQ883" s="194"/>
    </row>
    <row r="884" spans="1:43" ht="12.75" customHeight="1" outlineLevel="2" x14ac:dyDescent="0.25">
      <c r="A884" s="2"/>
      <c r="B884" s="108">
        <v>80404</v>
      </c>
      <c r="C884" s="102"/>
      <c r="D884" s="102" t="s">
        <v>43</v>
      </c>
      <c r="E884" s="102" t="s">
        <v>771</v>
      </c>
      <c r="F884" s="287" t="s">
        <v>774</v>
      </c>
      <c r="G884" s="114">
        <v>5444</v>
      </c>
      <c r="H884" s="114">
        <v>559</v>
      </c>
      <c r="I884" s="114">
        <v>0</v>
      </c>
      <c r="J884" s="114">
        <v>5444</v>
      </c>
      <c r="K884" s="114">
        <v>5279</v>
      </c>
      <c r="L884" s="241">
        <f t="shared" si="175"/>
        <v>-3.03085966201323E-2</v>
      </c>
      <c r="M884" s="114">
        <f t="shared" si="154"/>
        <v>542.05749448934603</v>
      </c>
      <c r="N884" s="242">
        <v>0</v>
      </c>
      <c r="O884" s="100"/>
      <c r="P884" s="100"/>
      <c r="Q884" s="100">
        <f t="shared" si="155"/>
        <v>0</v>
      </c>
      <c r="R884" s="243" t="e">
        <f t="shared" si="164"/>
        <v>#DIV/0!</v>
      </c>
      <c r="S884" s="243"/>
      <c r="T884" s="243"/>
      <c r="U884" s="243"/>
      <c r="V884" s="243"/>
      <c r="W884" s="243"/>
      <c r="X884" s="194"/>
      <c r="Y884" s="194"/>
      <c r="Z884" s="194"/>
      <c r="AA884" s="194"/>
      <c r="AB884" s="194"/>
      <c r="AC884" s="194"/>
      <c r="AD884" s="194"/>
      <c r="AE884" s="194"/>
      <c r="AF884" s="194"/>
      <c r="AG884" s="194"/>
      <c r="AH884" s="194"/>
      <c r="AI884" s="194"/>
      <c r="AJ884" s="194"/>
      <c r="AK884" s="194"/>
      <c r="AL884" s="194"/>
      <c r="AM884" s="194"/>
      <c r="AN884" s="194"/>
      <c r="AO884" s="194"/>
      <c r="AP884" s="194"/>
      <c r="AQ884" s="194"/>
    </row>
    <row r="885" spans="1:43" ht="12.75" customHeight="1" outlineLevel="2" x14ac:dyDescent="0.25">
      <c r="A885" s="2"/>
      <c r="B885" s="108">
        <v>80403</v>
      </c>
      <c r="C885" s="102"/>
      <c r="D885" s="102" t="s">
        <v>43</v>
      </c>
      <c r="E885" s="102" t="s">
        <v>771</v>
      </c>
      <c r="F885" s="287" t="s">
        <v>773</v>
      </c>
      <c r="G885" s="114">
        <v>2413</v>
      </c>
      <c r="H885" s="114">
        <v>0</v>
      </c>
      <c r="I885" s="114">
        <v>2805</v>
      </c>
      <c r="J885" s="114">
        <v>3157</v>
      </c>
      <c r="K885" s="114">
        <v>2943</v>
      </c>
      <c r="L885" s="241">
        <f t="shared" si="175"/>
        <v>-6.7785872663921443E-2</v>
      </c>
      <c r="M885" s="114">
        <f t="shared" si="154"/>
        <v>0</v>
      </c>
      <c r="N885" s="242">
        <v>2267</v>
      </c>
      <c r="O885" s="100"/>
      <c r="P885" s="100"/>
      <c r="Q885" s="100">
        <f t="shared" si="155"/>
        <v>0</v>
      </c>
      <c r="R885" s="243" t="e">
        <f t="shared" si="164"/>
        <v>#DIV/0!</v>
      </c>
      <c r="S885" s="243"/>
      <c r="T885" s="243"/>
      <c r="U885" s="243"/>
      <c r="V885" s="243"/>
      <c r="W885" s="243"/>
      <c r="X885" s="194"/>
      <c r="Y885" s="194"/>
      <c r="Z885" s="194"/>
      <c r="AA885" s="194"/>
      <c r="AB885" s="194"/>
      <c r="AC885" s="194"/>
      <c r="AD885" s="194"/>
      <c r="AE885" s="194"/>
      <c r="AF885" s="194"/>
      <c r="AG885" s="194"/>
      <c r="AH885" s="194"/>
      <c r="AI885" s="194"/>
      <c r="AJ885" s="194"/>
      <c r="AK885" s="194"/>
      <c r="AL885" s="194"/>
      <c r="AM885" s="194"/>
      <c r="AN885" s="194"/>
      <c r="AO885" s="194"/>
      <c r="AP885" s="194"/>
      <c r="AQ885" s="194"/>
    </row>
    <row r="886" spans="1:43" ht="12.75" customHeight="1" outlineLevel="2" x14ac:dyDescent="0.25">
      <c r="A886" s="2"/>
      <c r="B886" s="108">
        <v>80402</v>
      </c>
      <c r="C886" s="102"/>
      <c r="D886" s="102" t="s">
        <v>43</v>
      </c>
      <c r="E886" s="102" t="s">
        <v>771</v>
      </c>
      <c r="F886" s="287" t="s">
        <v>772</v>
      </c>
      <c r="G886" s="114">
        <v>572</v>
      </c>
      <c r="H886" s="114">
        <v>0</v>
      </c>
      <c r="I886" s="114">
        <v>2856</v>
      </c>
      <c r="J886" s="114">
        <v>3428</v>
      </c>
      <c r="K886" s="114">
        <v>3406</v>
      </c>
      <c r="L886" s="241">
        <f t="shared" si="175"/>
        <v>-6.4177362893815815E-3</v>
      </c>
      <c r="M886" s="114">
        <f t="shared" si="154"/>
        <v>2874.3290548424739</v>
      </c>
      <c r="N886" s="242">
        <v>0</v>
      </c>
      <c r="O886" s="100"/>
      <c r="P886" s="100"/>
      <c r="Q886" s="100">
        <f t="shared" si="155"/>
        <v>0</v>
      </c>
      <c r="R886" s="243" t="e">
        <f t="shared" si="164"/>
        <v>#DIV/0!</v>
      </c>
      <c r="S886" s="243"/>
      <c r="T886" s="243"/>
      <c r="U886" s="243"/>
      <c r="V886" s="243"/>
      <c r="W886" s="243"/>
      <c r="X886" s="194"/>
      <c r="Y886" s="194"/>
      <c r="Z886" s="194"/>
      <c r="AA886" s="194"/>
      <c r="AB886" s="194"/>
      <c r="AC886" s="194"/>
      <c r="AD886" s="194"/>
      <c r="AE886" s="194"/>
      <c r="AF886" s="194"/>
      <c r="AG886" s="194"/>
      <c r="AH886" s="194"/>
      <c r="AI886" s="194"/>
      <c r="AJ886" s="194"/>
      <c r="AK886" s="194"/>
      <c r="AL886" s="194"/>
      <c r="AM886" s="194"/>
      <c r="AN886" s="194"/>
      <c r="AO886" s="194"/>
      <c r="AP886" s="194"/>
      <c r="AQ886" s="194"/>
    </row>
    <row r="887" spans="1:43" ht="12.75" customHeight="1" outlineLevel="2" x14ac:dyDescent="0.25">
      <c r="A887" s="2"/>
      <c r="B887" s="108">
        <v>80401</v>
      </c>
      <c r="C887" s="102"/>
      <c r="D887" s="102" t="s">
        <v>43</v>
      </c>
      <c r="E887" s="102" t="s">
        <v>771</v>
      </c>
      <c r="F887" s="287" t="s">
        <v>771</v>
      </c>
      <c r="G887" s="114">
        <v>7109</v>
      </c>
      <c r="H887" s="114">
        <v>0</v>
      </c>
      <c r="I887" s="114">
        <v>13126</v>
      </c>
      <c r="J887" s="114">
        <v>7109</v>
      </c>
      <c r="K887" s="114">
        <v>6930</v>
      </c>
      <c r="L887" s="241">
        <f t="shared" si="175"/>
        <v>-2.5179350119566735E-2</v>
      </c>
      <c r="M887" s="114">
        <f t="shared" si="154"/>
        <v>0</v>
      </c>
      <c r="N887" s="242">
        <v>13398</v>
      </c>
      <c r="O887" s="100"/>
      <c r="P887" s="100"/>
      <c r="Q887" s="100">
        <f t="shared" si="155"/>
        <v>0</v>
      </c>
      <c r="R887" s="243" t="e">
        <f t="shared" si="164"/>
        <v>#DIV/0!</v>
      </c>
      <c r="S887" s="243"/>
      <c r="T887" s="243"/>
      <c r="U887" s="243"/>
      <c r="V887" s="243"/>
      <c r="W887" s="243"/>
      <c r="X887" s="194"/>
      <c r="Y887" s="194"/>
      <c r="Z887" s="194"/>
      <c r="AA887" s="194"/>
      <c r="AB887" s="194"/>
      <c r="AC887" s="194"/>
      <c r="AD887" s="194"/>
      <c r="AE887" s="194"/>
      <c r="AF887" s="194"/>
      <c r="AG887" s="194"/>
      <c r="AH887" s="194"/>
      <c r="AI887" s="194"/>
      <c r="AJ887" s="194"/>
      <c r="AK887" s="194"/>
      <c r="AL887" s="194"/>
      <c r="AM887" s="194"/>
      <c r="AN887" s="194"/>
      <c r="AO887" s="194"/>
      <c r="AP887" s="194"/>
      <c r="AQ887" s="194"/>
    </row>
    <row r="888" spans="1:43" ht="12.75" customHeight="1" outlineLevel="2" x14ac:dyDescent="0.25">
      <c r="A888" s="2"/>
      <c r="B888" s="108" t="s">
        <v>2147</v>
      </c>
      <c r="C888" s="102"/>
      <c r="D888" s="102" t="s">
        <v>43</v>
      </c>
      <c r="E888" s="102" t="s">
        <v>771</v>
      </c>
      <c r="F888" s="287" t="s">
        <v>2148</v>
      </c>
      <c r="G888" s="114"/>
      <c r="H888" s="114"/>
      <c r="I888" s="114"/>
      <c r="J888" s="114"/>
      <c r="K888" s="114"/>
      <c r="L888" s="241"/>
      <c r="M888" s="114">
        <f t="shared" si="154"/>
        <v>0</v>
      </c>
      <c r="N888" s="242"/>
      <c r="O888" s="100"/>
      <c r="P888" s="100"/>
      <c r="Q888" s="100">
        <f t="shared" si="155"/>
        <v>0</v>
      </c>
      <c r="R888" s="243" t="e">
        <f t="shared" si="164"/>
        <v>#DIV/0!</v>
      </c>
      <c r="S888" s="243"/>
      <c r="T888" s="243"/>
      <c r="U888" s="243"/>
      <c r="V888" s="243"/>
      <c r="W888" s="243"/>
      <c r="X888" s="194"/>
      <c r="Y888" s="194"/>
      <c r="Z888" s="194"/>
      <c r="AA888" s="194"/>
      <c r="AB888" s="194"/>
      <c r="AC888" s="194"/>
      <c r="AD888" s="194"/>
      <c r="AE888" s="194"/>
      <c r="AF888" s="194"/>
      <c r="AG888" s="194"/>
      <c r="AH888" s="194"/>
      <c r="AI888" s="194"/>
      <c r="AJ888" s="194"/>
      <c r="AK888" s="194"/>
      <c r="AL888" s="194"/>
      <c r="AM888" s="194"/>
      <c r="AN888" s="194"/>
      <c r="AO888" s="194"/>
      <c r="AP888" s="194"/>
      <c r="AQ888" s="194"/>
    </row>
    <row r="889" spans="1:43" ht="12.75" customHeight="1" outlineLevel="1" x14ac:dyDescent="0.25">
      <c r="A889" s="229"/>
      <c r="B889" s="289">
        <v>80500</v>
      </c>
      <c r="C889" s="290"/>
      <c r="D889" s="290" t="s">
        <v>43</v>
      </c>
      <c r="E889" s="290" t="s">
        <v>779</v>
      </c>
      <c r="F889" s="291"/>
      <c r="G889" s="114"/>
      <c r="H889" s="114"/>
      <c r="I889" s="114"/>
      <c r="J889" s="114"/>
      <c r="K889" s="114"/>
      <c r="L889" s="241"/>
      <c r="M889" s="114">
        <f t="shared" si="154"/>
        <v>0</v>
      </c>
      <c r="N889" s="242"/>
      <c r="O889" s="110">
        <f t="shared" ref="O889:P889" si="176">SUM(O890:O898)</f>
        <v>0</v>
      </c>
      <c r="P889" s="110">
        <f t="shared" si="176"/>
        <v>0</v>
      </c>
      <c r="Q889" s="100">
        <f t="shared" si="155"/>
        <v>0</v>
      </c>
      <c r="R889" s="243" t="e">
        <f t="shared" si="164"/>
        <v>#DIV/0!</v>
      </c>
      <c r="S889" s="250"/>
      <c r="T889" s="250"/>
      <c r="U889" s="250"/>
      <c r="V889" s="250"/>
      <c r="W889" s="250"/>
      <c r="X889" s="113"/>
      <c r="Y889" s="113"/>
      <c r="Z889" s="113"/>
      <c r="AA889" s="113"/>
      <c r="AB889" s="113"/>
      <c r="AC889" s="113"/>
      <c r="AD889" s="113"/>
      <c r="AE889" s="113"/>
      <c r="AF889" s="113"/>
      <c r="AG889" s="113"/>
      <c r="AH889" s="113"/>
      <c r="AI889" s="113"/>
      <c r="AJ889" s="113"/>
      <c r="AK889" s="113"/>
      <c r="AL889" s="113"/>
      <c r="AM889" s="113"/>
      <c r="AN889" s="113"/>
      <c r="AO889" s="113"/>
      <c r="AP889" s="113"/>
      <c r="AQ889" s="113"/>
    </row>
    <row r="890" spans="1:43" ht="12.75" customHeight="1" outlineLevel="2" x14ac:dyDescent="0.25">
      <c r="A890" s="2"/>
      <c r="B890" s="108">
        <v>80508</v>
      </c>
      <c r="C890" s="102"/>
      <c r="D890" s="102" t="s">
        <v>43</v>
      </c>
      <c r="E890" s="102" t="s">
        <v>779</v>
      </c>
      <c r="F890" s="287" t="s">
        <v>786</v>
      </c>
      <c r="G890" s="114">
        <v>2394</v>
      </c>
      <c r="H890" s="114">
        <v>409</v>
      </c>
      <c r="I890" s="114">
        <v>0</v>
      </c>
      <c r="J890" s="114">
        <v>2394</v>
      </c>
      <c r="K890" s="114">
        <v>2337</v>
      </c>
      <c r="L890" s="241">
        <f t="shared" ref="L890:L897" si="177">((K890/J890)^(1/($K$12-$J$12))-1)</f>
        <v>-2.3809523809523836E-2</v>
      </c>
      <c r="M890" s="114">
        <f t="shared" si="154"/>
        <v>399.26190476190476</v>
      </c>
      <c r="N890" s="242">
        <v>0</v>
      </c>
      <c r="O890" s="100"/>
      <c r="P890" s="100"/>
      <c r="Q890" s="100">
        <f t="shared" si="155"/>
        <v>0</v>
      </c>
      <c r="R890" s="243" t="e">
        <f t="shared" si="164"/>
        <v>#DIV/0!</v>
      </c>
      <c r="S890" s="243"/>
      <c r="T890" s="243"/>
      <c r="U890" s="243"/>
      <c r="V890" s="243"/>
      <c r="W890" s="243"/>
      <c r="X890" s="194"/>
      <c r="Y890" s="194"/>
      <c r="Z890" s="194"/>
      <c r="AA890" s="194"/>
      <c r="AB890" s="194"/>
      <c r="AC890" s="194"/>
      <c r="AD890" s="194"/>
      <c r="AE890" s="194"/>
      <c r="AF890" s="194"/>
      <c r="AG890" s="194"/>
      <c r="AH890" s="194"/>
      <c r="AI890" s="194"/>
      <c r="AJ890" s="194"/>
      <c r="AK890" s="194"/>
      <c r="AL890" s="194"/>
      <c r="AM890" s="194"/>
      <c r="AN890" s="194"/>
      <c r="AO890" s="194"/>
      <c r="AP890" s="194"/>
      <c r="AQ890" s="194"/>
    </row>
    <row r="891" spans="1:43" ht="12.75" customHeight="1" outlineLevel="2" x14ac:dyDescent="0.25">
      <c r="A891" s="2"/>
      <c r="B891" s="108">
        <v>80507</v>
      </c>
      <c r="C891" s="102"/>
      <c r="D891" s="102" t="s">
        <v>43</v>
      </c>
      <c r="E891" s="102" t="s">
        <v>779</v>
      </c>
      <c r="F891" s="287" t="s">
        <v>785</v>
      </c>
      <c r="G891" s="114">
        <v>2544</v>
      </c>
      <c r="H891" s="114">
        <v>315</v>
      </c>
      <c r="I891" s="114">
        <v>0</v>
      </c>
      <c r="J891" s="114">
        <v>2544</v>
      </c>
      <c r="K891" s="114">
        <v>2473</v>
      </c>
      <c r="L891" s="241">
        <f t="shared" si="177"/>
        <v>-2.7908805031446549E-2</v>
      </c>
      <c r="M891" s="114">
        <f t="shared" si="154"/>
        <v>306.20872641509436</v>
      </c>
      <c r="N891" s="242">
        <v>0</v>
      </c>
      <c r="O891" s="100"/>
      <c r="P891" s="100"/>
      <c r="Q891" s="100">
        <f t="shared" si="155"/>
        <v>0</v>
      </c>
      <c r="R891" s="243" t="e">
        <f t="shared" si="164"/>
        <v>#DIV/0!</v>
      </c>
      <c r="S891" s="243"/>
      <c r="T891" s="243"/>
      <c r="U891" s="243"/>
      <c r="V891" s="243"/>
      <c r="W891" s="243"/>
      <c r="X891" s="194"/>
      <c r="Y891" s="194"/>
      <c r="Z891" s="194"/>
      <c r="AA891" s="194"/>
      <c r="AB891" s="194"/>
      <c r="AC891" s="194"/>
      <c r="AD891" s="194"/>
      <c r="AE891" s="194"/>
      <c r="AF891" s="194"/>
      <c r="AG891" s="194"/>
      <c r="AH891" s="194"/>
      <c r="AI891" s="194"/>
      <c r="AJ891" s="194"/>
      <c r="AK891" s="194"/>
      <c r="AL891" s="194"/>
      <c r="AM891" s="194"/>
      <c r="AN891" s="194"/>
      <c r="AO891" s="194"/>
      <c r="AP891" s="194"/>
      <c r="AQ891" s="194"/>
    </row>
    <row r="892" spans="1:43" ht="12.75" customHeight="1" outlineLevel="2" x14ac:dyDescent="0.25">
      <c r="A892" s="2"/>
      <c r="B892" s="108">
        <v>80506</v>
      </c>
      <c r="C892" s="102"/>
      <c r="D892" s="102" t="s">
        <v>43</v>
      </c>
      <c r="E892" s="102" t="s">
        <v>779</v>
      </c>
      <c r="F892" s="287" t="s">
        <v>508</v>
      </c>
      <c r="G892" s="114">
        <v>1629</v>
      </c>
      <c r="H892" s="114">
        <v>589</v>
      </c>
      <c r="I892" s="114">
        <v>0</v>
      </c>
      <c r="J892" s="114">
        <v>1629</v>
      </c>
      <c r="K892" s="114">
        <v>1589</v>
      </c>
      <c r="L892" s="241">
        <f t="shared" si="177"/>
        <v>-2.4554941682013554E-2</v>
      </c>
      <c r="M892" s="114">
        <f t="shared" si="154"/>
        <v>574.53713934929397</v>
      </c>
      <c r="N892" s="242">
        <v>0</v>
      </c>
      <c r="O892" s="100"/>
      <c r="P892" s="100"/>
      <c r="Q892" s="100">
        <f t="shared" si="155"/>
        <v>0</v>
      </c>
      <c r="R892" s="243" t="e">
        <f t="shared" si="164"/>
        <v>#DIV/0!</v>
      </c>
      <c r="S892" s="243"/>
      <c r="T892" s="243"/>
      <c r="U892" s="243"/>
      <c r="V892" s="243"/>
      <c r="W892" s="243"/>
      <c r="X892" s="194"/>
      <c r="Y892" s="194"/>
      <c r="Z892" s="194"/>
      <c r="AA892" s="194"/>
      <c r="AB892" s="194"/>
      <c r="AC892" s="194"/>
      <c r="AD892" s="194"/>
      <c r="AE892" s="194"/>
      <c r="AF892" s="194"/>
      <c r="AG892" s="194"/>
      <c r="AH892" s="194"/>
      <c r="AI892" s="194"/>
      <c r="AJ892" s="194"/>
      <c r="AK892" s="194"/>
      <c r="AL892" s="194"/>
      <c r="AM892" s="194"/>
      <c r="AN892" s="194"/>
      <c r="AO892" s="194"/>
      <c r="AP892" s="194"/>
      <c r="AQ892" s="194"/>
    </row>
    <row r="893" spans="1:43" ht="12.75" customHeight="1" outlineLevel="2" x14ac:dyDescent="0.25">
      <c r="A893" s="2"/>
      <c r="B893" s="108">
        <v>80505</v>
      </c>
      <c r="C893" s="102"/>
      <c r="D893" s="102" t="s">
        <v>43</v>
      </c>
      <c r="E893" s="102" t="s">
        <v>779</v>
      </c>
      <c r="F893" s="287" t="s">
        <v>784</v>
      </c>
      <c r="G893" s="114">
        <v>5087</v>
      </c>
      <c r="H893" s="114">
        <v>587</v>
      </c>
      <c r="I893" s="114">
        <v>0</v>
      </c>
      <c r="J893" s="114">
        <v>5087</v>
      </c>
      <c r="K893" s="114">
        <v>4976</v>
      </c>
      <c r="L893" s="241">
        <f t="shared" si="177"/>
        <v>-2.1820326321997263E-2</v>
      </c>
      <c r="M893" s="114">
        <f t="shared" si="154"/>
        <v>574.19146844898762</v>
      </c>
      <c r="N893" s="242">
        <v>0</v>
      </c>
      <c r="O893" s="100"/>
      <c r="P893" s="100"/>
      <c r="Q893" s="100">
        <f t="shared" si="155"/>
        <v>0</v>
      </c>
      <c r="R893" s="243" t="e">
        <f t="shared" si="164"/>
        <v>#DIV/0!</v>
      </c>
      <c r="S893" s="243"/>
      <c r="T893" s="243"/>
      <c r="U893" s="243"/>
      <c r="V893" s="243"/>
      <c r="W893" s="243"/>
      <c r="X893" s="194"/>
      <c r="Y893" s="194"/>
      <c r="Z893" s="194"/>
      <c r="AA893" s="194"/>
      <c r="AB893" s="194"/>
      <c r="AC893" s="194"/>
      <c r="AD893" s="194"/>
      <c r="AE893" s="194"/>
      <c r="AF893" s="194"/>
      <c r="AG893" s="194"/>
      <c r="AH893" s="194"/>
      <c r="AI893" s="194"/>
      <c r="AJ893" s="194"/>
      <c r="AK893" s="194"/>
      <c r="AL893" s="194"/>
      <c r="AM893" s="194"/>
      <c r="AN893" s="194"/>
      <c r="AO893" s="194"/>
      <c r="AP893" s="194"/>
      <c r="AQ893" s="194"/>
    </row>
    <row r="894" spans="1:43" ht="12.75" customHeight="1" outlineLevel="2" x14ac:dyDescent="0.25">
      <c r="A894" s="2"/>
      <c r="B894" s="108">
        <v>80504</v>
      </c>
      <c r="C894" s="102"/>
      <c r="D894" s="102" t="s">
        <v>43</v>
      </c>
      <c r="E894" s="102" t="s">
        <v>779</v>
      </c>
      <c r="F894" s="287" t="s">
        <v>783</v>
      </c>
      <c r="G894" s="114">
        <v>1903</v>
      </c>
      <c r="H894" s="114">
        <v>310</v>
      </c>
      <c r="I894" s="114">
        <v>0</v>
      </c>
      <c r="J894" s="114">
        <v>1903</v>
      </c>
      <c r="K894" s="114">
        <v>1831</v>
      </c>
      <c r="L894" s="241">
        <f t="shared" si="177"/>
        <v>-3.7834997372569679E-2</v>
      </c>
      <c r="M894" s="114">
        <f t="shared" si="154"/>
        <v>298.27115081450341</v>
      </c>
      <c r="N894" s="242">
        <v>0</v>
      </c>
      <c r="O894" s="100"/>
      <c r="P894" s="100"/>
      <c r="Q894" s="100">
        <f t="shared" si="155"/>
        <v>0</v>
      </c>
      <c r="R894" s="243" t="e">
        <f t="shared" si="164"/>
        <v>#DIV/0!</v>
      </c>
      <c r="S894" s="243"/>
      <c r="T894" s="243"/>
      <c r="U894" s="243"/>
      <c r="V894" s="243"/>
      <c r="W894" s="243"/>
      <c r="X894" s="194"/>
      <c r="Y894" s="194"/>
      <c r="Z894" s="194"/>
      <c r="AA894" s="194"/>
      <c r="AB894" s="194"/>
      <c r="AC894" s="194"/>
      <c r="AD894" s="194"/>
      <c r="AE894" s="194"/>
      <c r="AF894" s="194"/>
      <c r="AG894" s="194"/>
      <c r="AH894" s="194"/>
      <c r="AI894" s="194"/>
      <c r="AJ894" s="194"/>
      <c r="AK894" s="194"/>
      <c r="AL894" s="194"/>
      <c r="AM894" s="194"/>
      <c r="AN894" s="194"/>
      <c r="AO894" s="194"/>
      <c r="AP894" s="194"/>
      <c r="AQ894" s="194"/>
    </row>
    <row r="895" spans="1:43" ht="12.75" customHeight="1" outlineLevel="2" x14ac:dyDescent="0.25">
      <c r="A895" s="2"/>
      <c r="B895" s="108">
        <v>80503</v>
      </c>
      <c r="C895" s="102"/>
      <c r="D895" s="102" t="s">
        <v>43</v>
      </c>
      <c r="E895" s="102" t="s">
        <v>779</v>
      </c>
      <c r="F895" s="287" t="s">
        <v>782</v>
      </c>
      <c r="G895" s="114">
        <v>4622</v>
      </c>
      <c r="H895" s="114">
        <v>1309</v>
      </c>
      <c r="I895" s="114">
        <v>0</v>
      </c>
      <c r="J895" s="114">
        <v>4622</v>
      </c>
      <c r="K895" s="114">
        <v>4544</v>
      </c>
      <c r="L895" s="241">
        <f t="shared" si="177"/>
        <v>-1.6875811337083491E-2</v>
      </c>
      <c r="M895" s="114">
        <f t="shared" si="154"/>
        <v>1286.9095629597577</v>
      </c>
      <c r="N895" s="242">
        <v>0</v>
      </c>
      <c r="O895" s="100"/>
      <c r="P895" s="100"/>
      <c r="Q895" s="100">
        <f t="shared" si="155"/>
        <v>0</v>
      </c>
      <c r="R895" s="243" t="e">
        <f t="shared" si="164"/>
        <v>#DIV/0!</v>
      </c>
      <c r="S895" s="243"/>
      <c r="T895" s="243"/>
      <c r="U895" s="243"/>
      <c r="V895" s="243"/>
      <c r="W895" s="243"/>
      <c r="X895" s="194"/>
      <c r="Y895" s="194"/>
      <c r="Z895" s="194"/>
      <c r="AA895" s="194"/>
      <c r="AB895" s="194"/>
      <c r="AC895" s="194"/>
      <c r="AD895" s="194"/>
      <c r="AE895" s="194"/>
      <c r="AF895" s="194"/>
      <c r="AG895" s="194"/>
      <c r="AH895" s="194"/>
      <c r="AI895" s="194"/>
      <c r="AJ895" s="194"/>
      <c r="AK895" s="194"/>
      <c r="AL895" s="194"/>
      <c r="AM895" s="194"/>
      <c r="AN895" s="194"/>
      <c r="AO895" s="194"/>
      <c r="AP895" s="194"/>
      <c r="AQ895" s="194"/>
    </row>
    <row r="896" spans="1:43" ht="12.75" customHeight="1" outlineLevel="2" x14ac:dyDescent="0.25">
      <c r="A896" s="2"/>
      <c r="B896" s="108">
        <v>80502</v>
      </c>
      <c r="C896" s="102"/>
      <c r="D896" s="102" t="s">
        <v>43</v>
      </c>
      <c r="E896" s="102" t="s">
        <v>779</v>
      </c>
      <c r="F896" s="287" t="s">
        <v>781</v>
      </c>
      <c r="G896" s="114">
        <v>4985</v>
      </c>
      <c r="H896" s="114">
        <v>410</v>
      </c>
      <c r="I896" s="114">
        <v>0</v>
      </c>
      <c r="J896" s="114">
        <v>4985</v>
      </c>
      <c r="K896" s="114">
        <v>4886</v>
      </c>
      <c r="L896" s="241">
        <f t="shared" si="177"/>
        <v>-1.9859578736208583E-2</v>
      </c>
      <c r="M896" s="114">
        <f t="shared" si="154"/>
        <v>401.85757271815447</v>
      </c>
      <c r="N896" s="242">
        <v>0</v>
      </c>
      <c r="O896" s="100"/>
      <c r="P896" s="100"/>
      <c r="Q896" s="100">
        <f t="shared" si="155"/>
        <v>0</v>
      </c>
      <c r="R896" s="243" t="e">
        <f t="shared" si="164"/>
        <v>#DIV/0!</v>
      </c>
      <c r="S896" s="243"/>
      <c r="T896" s="243"/>
      <c r="U896" s="243"/>
      <c r="V896" s="243"/>
      <c r="W896" s="243"/>
      <c r="X896" s="194"/>
      <c r="Y896" s="194"/>
      <c r="Z896" s="194"/>
      <c r="AA896" s="194"/>
      <c r="AB896" s="194"/>
      <c r="AC896" s="194"/>
      <c r="AD896" s="194"/>
      <c r="AE896" s="194"/>
      <c r="AF896" s="194"/>
      <c r="AG896" s="194"/>
      <c r="AH896" s="194"/>
      <c r="AI896" s="194"/>
      <c r="AJ896" s="194"/>
      <c r="AK896" s="194"/>
      <c r="AL896" s="194"/>
      <c r="AM896" s="194"/>
      <c r="AN896" s="194"/>
      <c r="AO896" s="194"/>
      <c r="AP896" s="194"/>
      <c r="AQ896" s="194"/>
    </row>
    <row r="897" spans="1:43" ht="12.75" customHeight="1" outlineLevel="2" x14ac:dyDescent="0.25">
      <c r="A897" s="2"/>
      <c r="B897" s="108">
        <v>80501</v>
      </c>
      <c r="C897" s="102"/>
      <c r="D897" s="102" t="s">
        <v>43</v>
      </c>
      <c r="E897" s="102" t="s">
        <v>779</v>
      </c>
      <c r="F897" s="287" t="s">
        <v>780</v>
      </c>
      <c r="G897" s="114">
        <v>4716</v>
      </c>
      <c r="H897" s="114">
        <v>0</v>
      </c>
      <c r="I897" s="114">
        <v>3396</v>
      </c>
      <c r="J897" s="114">
        <v>5267</v>
      </c>
      <c r="K897" s="114">
        <v>5054</v>
      </c>
      <c r="L897" s="241">
        <f t="shared" si="177"/>
        <v>-4.0440478450730954E-2</v>
      </c>
      <c r="M897" s="114">
        <f t="shared" si="154"/>
        <v>0</v>
      </c>
      <c r="N897" s="242">
        <v>2899</v>
      </c>
      <c r="O897" s="100"/>
      <c r="P897" s="100"/>
      <c r="Q897" s="100">
        <f t="shared" si="155"/>
        <v>0</v>
      </c>
      <c r="R897" s="243" t="e">
        <f t="shared" si="164"/>
        <v>#DIV/0!</v>
      </c>
      <c r="S897" s="243"/>
      <c r="T897" s="243"/>
      <c r="U897" s="243"/>
      <c r="V897" s="243"/>
      <c r="W897" s="243"/>
      <c r="X897" s="194"/>
      <c r="Y897" s="194"/>
      <c r="Z897" s="194"/>
      <c r="AA897" s="194"/>
      <c r="AB897" s="194"/>
      <c r="AC897" s="194"/>
      <c r="AD897" s="194"/>
      <c r="AE897" s="194"/>
      <c r="AF897" s="194"/>
      <c r="AG897" s="194"/>
      <c r="AH897" s="194"/>
      <c r="AI897" s="194"/>
      <c r="AJ897" s="194"/>
      <c r="AK897" s="194"/>
      <c r="AL897" s="194"/>
      <c r="AM897" s="194"/>
      <c r="AN897" s="194"/>
      <c r="AO897" s="194"/>
      <c r="AP897" s="194"/>
      <c r="AQ897" s="194"/>
    </row>
    <row r="898" spans="1:43" ht="12.75" customHeight="1" outlineLevel="2" x14ac:dyDescent="0.25">
      <c r="A898" s="2"/>
      <c r="B898" s="108" t="s">
        <v>2149</v>
      </c>
      <c r="C898" s="102"/>
      <c r="D898" s="102" t="s">
        <v>43</v>
      </c>
      <c r="E898" s="102" t="s">
        <v>779</v>
      </c>
      <c r="F898" s="287" t="s">
        <v>2150</v>
      </c>
      <c r="G898" s="114"/>
      <c r="H898" s="114"/>
      <c r="I898" s="114"/>
      <c r="J898" s="114"/>
      <c r="K898" s="114"/>
      <c r="L898" s="241"/>
      <c r="M898" s="114">
        <f t="shared" si="154"/>
        <v>0</v>
      </c>
      <c r="N898" s="242"/>
      <c r="O898" s="100"/>
      <c r="P898" s="100"/>
      <c r="Q898" s="100">
        <f t="shared" si="155"/>
        <v>0</v>
      </c>
      <c r="R898" s="243" t="e">
        <f t="shared" si="164"/>
        <v>#DIV/0!</v>
      </c>
      <c r="S898" s="243"/>
      <c r="T898" s="243"/>
      <c r="U898" s="243"/>
      <c r="V898" s="243"/>
      <c r="W898" s="243"/>
      <c r="X898" s="194"/>
      <c r="Y898" s="194"/>
      <c r="Z898" s="194"/>
      <c r="AA898" s="194"/>
      <c r="AB898" s="194"/>
      <c r="AC898" s="194"/>
      <c r="AD898" s="194"/>
      <c r="AE898" s="194"/>
      <c r="AF898" s="194"/>
      <c r="AG898" s="194"/>
      <c r="AH898" s="194"/>
      <c r="AI898" s="194"/>
      <c r="AJ898" s="194"/>
      <c r="AK898" s="194"/>
      <c r="AL898" s="194"/>
      <c r="AM898" s="194"/>
      <c r="AN898" s="194"/>
      <c r="AO898" s="194"/>
      <c r="AP898" s="194"/>
      <c r="AQ898" s="194"/>
    </row>
    <row r="899" spans="1:43" ht="12.75" customHeight="1" outlineLevel="1" x14ac:dyDescent="0.25">
      <c r="A899" s="229"/>
      <c r="B899" s="289">
        <v>80600</v>
      </c>
      <c r="C899" s="290"/>
      <c r="D899" s="290" t="s">
        <v>43</v>
      </c>
      <c r="E899" s="290" t="s">
        <v>787</v>
      </c>
      <c r="F899" s="291"/>
      <c r="G899" s="114"/>
      <c r="H899" s="114"/>
      <c r="I899" s="114"/>
      <c r="J899" s="114"/>
      <c r="K899" s="114"/>
      <c r="L899" s="241"/>
      <c r="M899" s="114">
        <f t="shared" si="154"/>
        <v>0</v>
      </c>
      <c r="N899" s="242"/>
      <c r="O899" s="110">
        <f t="shared" ref="O899:P899" si="178">SUM(O900:O908)</f>
        <v>0</v>
      </c>
      <c r="P899" s="110">
        <f t="shared" si="178"/>
        <v>0</v>
      </c>
      <c r="Q899" s="100">
        <f t="shared" si="155"/>
        <v>0</v>
      </c>
      <c r="R899" s="243" t="e">
        <f t="shared" si="164"/>
        <v>#DIV/0!</v>
      </c>
      <c r="S899" s="250"/>
      <c r="T899" s="250"/>
      <c r="U899" s="250"/>
      <c r="V899" s="250"/>
      <c r="W899" s="250"/>
      <c r="X899" s="113"/>
      <c r="Y899" s="113"/>
      <c r="Z899" s="113"/>
      <c r="AA899" s="113"/>
      <c r="AB899" s="113"/>
      <c r="AC899" s="113"/>
      <c r="AD899" s="113"/>
      <c r="AE899" s="113"/>
      <c r="AF899" s="113"/>
      <c r="AG899" s="113"/>
      <c r="AH899" s="113"/>
      <c r="AI899" s="113"/>
      <c r="AJ899" s="113"/>
      <c r="AK899" s="113"/>
      <c r="AL899" s="113"/>
      <c r="AM899" s="113"/>
      <c r="AN899" s="113"/>
      <c r="AO899" s="113"/>
      <c r="AP899" s="113"/>
      <c r="AQ899" s="113"/>
    </row>
    <row r="900" spans="1:43" ht="12.75" customHeight="1" outlineLevel="2" x14ac:dyDescent="0.25">
      <c r="A900" s="2"/>
      <c r="B900" s="108">
        <v>80608</v>
      </c>
      <c r="C900" s="102"/>
      <c r="D900" s="102" t="s">
        <v>43</v>
      </c>
      <c r="E900" s="102" t="s">
        <v>787</v>
      </c>
      <c r="F900" s="287" t="s">
        <v>793</v>
      </c>
      <c r="G900" s="114">
        <v>2303</v>
      </c>
      <c r="H900" s="114">
        <v>0</v>
      </c>
      <c r="I900" s="114">
        <v>2710</v>
      </c>
      <c r="J900" s="114">
        <v>2303</v>
      </c>
      <c r="K900" s="114">
        <v>2238</v>
      </c>
      <c r="L900" s="241">
        <f t="shared" ref="L900:L907" si="179">((K900/J900)^(1/($K$12-$J$12))-1)</f>
        <v>-2.8224055579678664E-2</v>
      </c>
      <c r="M900" s="114">
        <f t="shared" si="154"/>
        <v>0</v>
      </c>
      <c r="N900" s="242">
        <v>2725</v>
      </c>
      <c r="O900" s="100"/>
      <c r="P900" s="100"/>
      <c r="Q900" s="100">
        <f t="shared" si="155"/>
        <v>0</v>
      </c>
      <c r="R900" s="243" t="e">
        <f t="shared" si="164"/>
        <v>#DIV/0!</v>
      </c>
      <c r="S900" s="243"/>
      <c r="T900" s="243"/>
      <c r="U900" s="243"/>
      <c r="V900" s="243"/>
      <c r="W900" s="243"/>
      <c r="X900" s="194"/>
      <c r="Y900" s="194"/>
      <c r="Z900" s="194"/>
      <c r="AA900" s="194"/>
      <c r="AB900" s="194"/>
      <c r="AC900" s="194"/>
      <c r="AD900" s="194"/>
      <c r="AE900" s="194"/>
      <c r="AF900" s="194"/>
      <c r="AG900" s="194"/>
      <c r="AH900" s="194"/>
      <c r="AI900" s="194"/>
      <c r="AJ900" s="194"/>
      <c r="AK900" s="194"/>
      <c r="AL900" s="194"/>
      <c r="AM900" s="194"/>
      <c r="AN900" s="194"/>
      <c r="AO900" s="194"/>
      <c r="AP900" s="194"/>
      <c r="AQ900" s="194"/>
    </row>
    <row r="901" spans="1:43" ht="12.75" customHeight="1" outlineLevel="2" x14ac:dyDescent="0.25">
      <c r="A901" s="2"/>
      <c r="B901" s="108">
        <v>80607</v>
      </c>
      <c r="C901" s="102"/>
      <c r="D901" s="102" t="s">
        <v>43</v>
      </c>
      <c r="E901" s="102" t="s">
        <v>787</v>
      </c>
      <c r="F901" s="287" t="s">
        <v>272</v>
      </c>
      <c r="G901" s="114">
        <v>2530</v>
      </c>
      <c r="H901" s="114">
        <v>1189</v>
      </c>
      <c r="I901" s="114">
        <v>0</v>
      </c>
      <c r="J901" s="114">
        <v>2530</v>
      </c>
      <c r="K901" s="114">
        <v>2489</v>
      </c>
      <c r="L901" s="241">
        <f t="shared" si="179"/>
        <v>-1.6205533596837962E-2</v>
      </c>
      <c r="M901" s="114">
        <f t="shared" si="154"/>
        <v>1169.7316205533596</v>
      </c>
      <c r="N901" s="242">
        <v>0</v>
      </c>
      <c r="O901" s="100"/>
      <c r="P901" s="100"/>
      <c r="Q901" s="100">
        <f t="shared" si="155"/>
        <v>0</v>
      </c>
      <c r="R901" s="243" t="e">
        <f t="shared" si="164"/>
        <v>#DIV/0!</v>
      </c>
      <c r="S901" s="243"/>
      <c r="T901" s="243"/>
      <c r="U901" s="243"/>
      <c r="V901" s="243"/>
      <c r="W901" s="243"/>
      <c r="X901" s="194"/>
      <c r="Y901" s="194"/>
      <c r="Z901" s="194"/>
      <c r="AA901" s="194"/>
      <c r="AB901" s="194"/>
      <c r="AC901" s="194"/>
      <c r="AD901" s="194"/>
      <c r="AE901" s="194"/>
      <c r="AF901" s="194"/>
      <c r="AG901" s="194"/>
      <c r="AH901" s="194"/>
      <c r="AI901" s="194"/>
      <c r="AJ901" s="194"/>
      <c r="AK901" s="194"/>
      <c r="AL901" s="194"/>
      <c r="AM901" s="194"/>
      <c r="AN901" s="194"/>
      <c r="AO901" s="194"/>
      <c r="AP901" s="194"/>
      <c r="AQ901" s="194"/>
    </row>
    <row r="902" spans="1:43" ht="12.75" customHeight="1" outlineLevel="2" x14ac:dyDescent="0.25">
      <c r="A902" s="2"/>
      <c r="B902" s="108">
        <v>80606</v>
      </c>
      <c r="C902" s="102"/>
      <c r="D902" s="102" t="s">
        <v>43</v>
      </c>
      <c r="E902" s="102" t="s">
        <v>787</v>
      </c>
      <c r="F902" s="287" t="s">
        <v>732</v>
      </c>
      <c r="G902" s="114">
        <v>4060</v>
      </c>
      <c r="H902" s="114">
        <v>1542</v>
      </c>
      <c r="I902" s="114">
        <v>0</v>
      </c>
      <c r="J902" s="114">
        <v>4060</v>
      </c>
      <c r="K902" s="114">
        <v>3969</v>
      </c>
      <c r="L902" s="241">
        <f t="shared" si="179"/>
        <v>-2.2413793103448265E-2</v>
      </c>
      <c r="M902" s="114">
        <f t="shared" si="154"/>
        <v>1507.4379310344827</v>
      </c>
      <c r="N902" s="242">
        <v>0</v>
      </c>
      <c r="O902" s="100"/>
      <c r="P902" s="100"/>
      <c r="Q902" s="100">
        <f t="shared" si="155"/>
        <v>0</v>
      </c>
      <c r="R902" s="243" t="e">
        <f t="shared" si="164"/>
        <v>#DIV/0!</v>
      </c>
      <c r="S902" s="243"/>
      <c r="T902" s="243"/>
      <c r="U902" s="243"/>
      <c r="V902" s="243"/>
      <c r="W902" s="243"/>
      <c r="X902" s="194"/>
      <c r="Y902" s="194"/>
      <c r="Z902" s="194"/>
      <c r="AA902" s="194"/>
      <c r="AB902" s="194"/>
      <c r="AC902" s="194"/>
      <c r="AD902" s="194"/>
      <c r="AE902" s="194"/>
      <c r="AF902" s="194"/>
      <c r="AG902" s="194"/>
      <c r="AH902" s="194"/>
      <c r="AI902" s="194"/>
      <c r="AJ902" s="194"/>
      <c r="AK902" s="194"/>
      <c r="AL902" s="194"/>
      <c r="AM902" s="194"/>
      <c r="AN902" s="194"/>
      <c r="AO902" s="194"/>
      <c r="AP902" s="194"/>
      <c r="AQ902" s="194"/>
    </row>
    <row r="903" spans="1:43" ht="12.75" customHeight="1" outlineLevel="2" x14ac:dyDescent="0.25">
      <c r="A903" s="2"/>
      <c r="B903" s="108">
        <v>80605</v>
      </c>
      <c r="C903" s="102"/>
      <c r="D903" s="102" t="s">
        <v>43</v>
      </c>
      <c r="E903" s="102" t="s">
        <v>787</v>
      </c>
      <c r="F903" s="287" t="s">
        <v>792</v>
      </c>
      <c r="G903" s="114">
        <v>3144</v>
      </c>
      <c r="H903" s="114">
        <v>0</v>
      </c>
      <c r="I903" s="114">
        <v>3938</v>
      </c>
      <c r="J903" s="114">
        <v>3456</v>
      </c>
      <c r="K903" s="114">
        <v>3394</v>
      </c>
      <c r="L903" s="241">
        <f t="shared" si="179"/>
        <v>-1.793981481481477E-2</v>
      </c>
      <c r="M903" s="114">
        <f t="shared" si="154"/>
        <v>0</v>
      </c>
      <c r="N903" s="242">
        <v>3691</v>
      </c>
      <c r="O903" s="100"/>
      <c r="P903" s="100"/>
      <c r="Q903" s="100">
        <f t="shared" si="155"/>
        <v>0</v>
      </c>
      <c r="R903" s="243" t="e">
        <f t="shared" si="164"/>
        <v>#DIV/0!</v>
      </c>
      <c r="S903" s="243"/>
      <c r="T903" s="243"/>
      <c r="U903" s="243"/>
      <c r="V903" s="243"/>
      <c r="W903" s="243"/>
      <c r="X903" s="194"/>
      <c r="Y903" s="194"/>
      <c r="Z903" s="194"/>
      <c r="AA903" s="194"/>
      <c r="AB903" s="194"/>
      <c r="AC903" s="194"/>
      <c r="AD903" s="194"/>
      <c r="AE903" s="194"/>
      <c r="AF903" s="194"/>
      <c r="AG903" s="194"/>
      <c r="AH903" s="194"/>
      <c r="AI903" s="194"/>
      <c r="AJ903" s="194"/>
      <c r="AK903" s="194"/>
      <c r="AL903" s="194"/>
      <c r="AM903" s="194"/>
      <c r="AN903" s="194"/>
      <c r="AO903" s="194"/>
      <c r="AP903" s="194"/>
      <c r="AQ903" s="194"/>
    </row>
    <row r="904" spans="1:43" ht="12.75" customHeight="1" outlineLevel="2" x14ac:dyDescent="0.25">
      <c r="A904" s="2"/>
      <c r="B904" s="108">
        <v>80604</v>
      </c>
      <c r="C904" s="102"/>
      <c r="D904" s="102" t="s">
        <v>43</v>
      </c>
      <c r="E904" s="102" t="s">
        <v>787</v>
      </c>
      <c r="F904" s="287" t="s">
        <v>791</v>
      </c>
      <c r="G904" s="114">
        <v>6198</v>
      </c>
      <c r="H904" s="114">
        <v>0</v>
      </c>
      <c r="I904" s="114">
        <v>2994</v>
      </c>
      <c r="J904" s="114">
        <v>6545</v>
      </c>
      <c r="K904" s="114">
        <v>6335</v>
      </c>
      <c r="L904" s="241">
        <f t="shared" si="179"/>
        <v>-3.208556149732622E-2</v>
      </c>
      <c r="M904" s="114">
        <f t="shared" si="154"/>
        <v>0</v>
      </c>
      <c r="N904" s="242">
        <v>2669</v>
      </c>
      <c r="O904" s="100"/>
      <c r="P904" s="100"/>
      <c r="Q904" s="100">
        <f t="shared" si="155"/>
        <v>0</v>
      </c>
      <c r="R904" s="243" t="e">
        <f t="shared" si="164"/>
        <v>#DIV/0!</v>
      </c>
      <c r="S904" s="243"/>
      <c r="T904" s="243"/>
      <c r="U904" s="243"/>
      <c r="V904" s="243"/>
      <c r="W904" s="243"/>
      <c r="X904" s="194"/>
      <c r="Y904" s="194"/>
      <c r="Z904" s="194"/>
      <c r="AA904" s="194"/>
      <c r="AB904" s="194"/>
      <c r="AC904" s="194"/>
      <c r="AD904" s="194"/>
      <c r="AE904" s="194"/>
      <c r="AF904" s="194"/>
      <c r="AG904" s="194"/>
      <c r="AH904" s="194"/>
      <c r="AI904" s="194"/>
      <c r="AJ904" s="194"/>
      <c r="AK904" s="194"/>
      <c r="AL904" s="194"/>
      <c r="AM904" s="194"/>
      <c r="AN904" s="194"/>
      <c r="AO904" s="194"/>
      <c r="AP904" s="194"/>
      <c r="AQ904" s="194"/>
    </row>
    <row r="905" spans="1:43" ht="12.75" customHeight="1" outlineLevel="2" x14ac:dyDescent="0.25">
      <c r="A905" s="2"/>
      <c r="B905" s="108">
        <v>80603</v>
      </c>
      <c r="C905" s="102"/>
      <c r="D905" s="102" t="s">
        <v>43</v>
      </c>
      <c r="E905" s="102" t="s">
        <v>787</v>
      </c>
      <c r="F905" s="287" t="s">
        <v>790</v>
      </c>
      <c r="G905" s="114">
        <v>4531</v>
      </c>
      <c r="H905" s="114">
        <v>1997</v>
      </c>
      <c r="I905" s="114">
        <v>0</v>
      </c>
      <c r="J905" s="114">
        <v>4531</v>
      </c>
      <c r="K905" s="114">
        <v>4483</v>
      </c>
      <c r="L905" s="241">
        <f t="shared" si="179"/>
        <v>-1.0593687927609841E-2</v>
      </c>
      <c r="M905" s="114">
        <f t="shared" si="154"/>
        <v>1975.8444052085631</v>
      </c>
      <c r="N905" s="242">
        <v>0</v>
      </c>
      <c r="O905" s="100"/>
      <c r="P905" s="100"/>
      <c r="Q905" s="100">
        <f t="shared" si="155"/>
        <v>0</v>
      </c>
      <c r="R905" s="243" t="e">
        <f t="shared" si="164"/>
        <v>#DIV/0!</v>
      </c>
      <c r="S905" s="243"/>
      <c r="T905" s="243"/>
      <c r="U905" s="243"/>
      <c r="V905" s="243"/>
      <c r="W905" s="243"/>
      <c r="X905" s="194"/>
      <c r="Y905" s="194"/>
      <c r="Z905" s="194"/>
      <c r="AA905" s="194"/>
      <c r="AB905" s="194"/>
      <c r="AC905" s="194"/>
      <c r="AD905" s="194"/>
      <c r="AE905" s="194"/>
      <c r="AF905" s="194"/>
      <c r="AG905" s="194"/>
      <c r="AH905" s="194"/>
      <c r="AI905" s="194"/>
      <c r="AJ905" s="194"/>
      <c r="AK905" s="194"/>
      <c r="AL905" s="194"/>
      <c r="AM905" s="194"/>
      <c r="AN905" s="194"/>
      <c r="AO905" s="194"/>
      <c r="AP905" s="194"/>
      <c r="AQ905" s="194"/>
    </row>
    <row r="906" spans="1:43" ht="12.75" customHeight="1" outlineLevel="2" x14ac:dyDescent="0.25">
      <c r="A906" s="2"/>
      <c r="B906" s="108">
        <v>80602</v>
      </c>
      <c r="C906" s="102"/>
      <c r="D906" s="102" t="s">
        <v>43</v>
      </c>
      <c r="E906" s="102" t="s">
        <v>787</v>
      </c>
      <c r="F906" s="287" t="s">
        <v>789</v>
      </c>
      <c r="G906" s="114">
        <v>2375</v>
      </c>
      <c r="H906" s="114">
        <v>0</v>
      </c>
      <c r="I906" s="114">
        <v>2277</v>
      </c>
      <c r="J906" s="114">
        <v>4652</v>
      </c>
      <c r="K906" s="114">
        <v>4631</v>
      </c>
      <c r="L906" s="241">
        <f t="shared" si="179"/>
        <v>-4.5141874462596432E-3</v>
      </c>
      <c r="M906" s="114">
        <f t="shared" si="154"/>
        <v>2287.2788048151333</v>
      </c>
      <c r="N906" s="242">
        <v>0</v>
      </c>
      <c r="O906" s="100"/>
      <c r="P906" s="100"/>
      <c r="Q906" s="100">
        <f t="shared" si="155"/>
        <v>0</v>
      </c>
      <c r="R906" s="243" t="e">
        <f t="shared" si="164"/>
        <v>#DIV/0!</v>
      </c>
      <c r="S906" s="243"/>
      <c r="T906" s="243"/>
      <c r="U906" s="243"/>
      <c r="V906" s="243"/>
      <c r="W906" s="243"/>
      <c r="X906" s="194"/>
      <c r="Y906" s="194"/>
      <c r="Z906" s="194"/>
      <c r="AA906" s="194"/>
      <c r="AB906" s="194"/>
      <c r="AC906" s="194"/>
      <c r="AD906" s="194"/>
      <c r="AE906" s="194"/>
      <c r="AF906" s="194"/>
      <c r="AG906" s="194"/>
      <c r="AH906" s="194"/>
      <c r="AI906" s="194"/>
      <c r="AJ906" s="194"/>
      <c r="AK906" s="194"/>
      <c r="AL906" s="194"/>
      <c r="AM906" s="194"/>
      <c r="AN906" s="194"/>
      <c r="AO906" s="194"/>
      <c r="AP906" s="194"/>
      <c r="AQ906" s="194"/>
    </row>
    <row r="907" spans="1:43" ht="12.75" customHeight="1" outlineLevel="2" x14ac:dyDescent="0.25">
      <c r="A907" s="2"/>
      <c r="B907" s="108">
        <v>80601</v>
      </c>
      <c r="C907" s="102"/>
      <c r="D907" s="102" t="s">
        <v>43</v>
      </c>
      <c r="E907" s="102" t="s">
        <v>787</v>
      </c>
      <c r="F907" s="287" t="s">
        <v>788</v>
      </c>
      <c r="G907" s="114">
        <v>10441</v>
      </c>
      <c r="H907" s="114">
        <v>0</v>
      </c>
      <c r="I907" s="114">
        <v>46259</v>
      </c>
      <c r="J907" s="114">
        <v>11725</v>
      </c>
      <c r="K907" s="114">
        <v>11508</v>
      </c>
      <c r="L907" s="241">
        <f t="shared" si="179"/>
        <v>-1.8507462686567111E-2</v>
      </c>
      <c r="M907" s="114">
        <f t="shared" si="154"/>
        <v>0</v>
      </c>
      <c r="N907" s="242">
        <v>45382</v>
      </c>
      <c r="O907" s="100"/>
      <c r="P907" s="100"/>
      <c r="Q907" s="100">
        <f t="shared" si="155"/>
        <v>0</v>
      </c>
      <c r="R907" s="243" t="e">
        <f t="shared" si="164"/>
        <v>#DIV/0!</v>
      </c>
      <c r="S907" s="243"/>
      <c r="T907" s="243"/>
      <c r="U907" s="243"/>
      <c r="V907" s="243"/>
      <c r="W907" s="243"/>
      <c r="X907" s="194"/>
      <c r="Y907" s="194"/>
      <c r="Z907" s="194"/>
      <c r="AA907" s="194"/>
      <c r="AB907" s="194"/>
      <c r="AC907" s="194"/>
      <c r="AD907" s="194"/>
      <c r="AE907" s="194"/>
      <c r="AF907" s="194"/>
      <c r="AG907" s="194"/>
      <c r="AH907" s="194"/>
      <c r="AI907" s="194"/>
      <c r="AJ907" s="194"/>
      <c r="AK907" s="194"/>
      <c r="AL907" s="194"/>
      <c r="AM907" s="194"/>
      <c r="AN907" s="194"/>
      <c r="AO907" s="194"/>
      <c r="AP907" s="194"/>
      <c r="AQ907" s="194"/>
    </row>
    <row r="908" spans="1:43" ht="12.75" customHeight="1" outlineLevel="2" x14ac:dyDescent="0.25">
      <c r="A908" s="2"/>
      <c r="B908" s="108" t="s">
        <v>2151</v>
      </c>
      <c r="C908" s="102"/>
      <c r="D908" s="102" t="s">
        <v>43</v>
      </c>
      <c r="E908" s="102" t="s">
        <v>787</v>
      </c>
      <c r="F908" s="287" t="s">
        <v>2152</v>
      </c>
      <c r="G908" s="114"/>
      <c r="H908" s="114"/>
      <c r="I908" s="114"/>
      <c r="J908" s="114"/>
      <c r="K908" s="114"/>
      <c r="L908" s="241"/>
      <c r="M908" s="114">
        <f t="shared" si="154"/>
        <v>0</v>
      </c>
      <c r="N908" s="242"/>
      <c r="O908" s="100"/>
      <c r="P908" s="100"/>
      <c r="Q908" s="100">
        <f t="shared" si="155"/>
        <v>0</v>
      </c>
      <c r="R908" s="243" t="e">
        <f t="shared" si="164"/>
        <v>#DIV/0!</v>
      </c>
      <c r="S908" s="243"/>
      <c r="T908" s="243"/>
      <c r="U908" s="243"/>
      <c r="V908" s="243"/>
      <c r="W908" s="243"/>
      <c r="X908" s="194"/>
      <c r="Y908" s="194"/>
      <c r="Z908" s="194"/>
      <c r="AA908" s="194"/>
      <c r="AB908" s="194"/>
      <c r="AC908" s="194"/>
      <c r="AD908" s="194"/>
      <c r="AE908" s="194"/>
      <c r="AF908" s="194"/>
      <c r="AG908" s="194"/>
      <c r="AH908" s="194"/>
      <c r="AI908" s="194"/>
      <c r="AJ908" s="194"/>
      <c r="AK908" s="194"/>
      <c r="AL908" s="194"/>
      <c r="AM908" s="194"/>
      <c r="AN908" s="194"/>
      <c r="AO908" s="194"/>
      <c r="AP908" s="194"/>
      <c r="AQ908" s="194"/>
    </row>
    <row r="909" spans="1:43" ht="12.75" customHeight="1" outlineLevel="1" x14ac:dyDescent="0.25">
      <c r="A909" s="229"/>
      <c r="B909" s="289">
        <v>80700</v>
      </c>
      <c r="C909" s="290"/>
      <c r="D909" s="290" t="s">
        <v>43</v>
      </c>
      <c r="E909" s="290" t="s">
        <v>794</v>
      </c>
      <c r="F909" s="291"/>
      <c r="G909" s="114"/>
      <c r="H909" s="114"/>
      <c r="I909" s="114"/>
      <c r="J909" s="114"/>
      <c r="K909" s="114"/>
      <c r="L909" s="241"/>
      <c r="M909" s="114">
        <f t="shared" si="154"/>
        <v>0</v>
      </c>
      <c r="N909" s="242"/>
      <c r="O909" s="110">
        <f t="shared" ref="O909:P909" si="180">SUM(O910:O918)</f>
        <v>0</v>
      </c>
      <c r="P909" s="110">
        <f t="shared" si="180"/>
        <v>0</v>
      </c>
      <c r="Q909" s="100">
        <f t="shared" si="155"/>
        <v>0</v>
      </c>
      <c r="R909" s="243" t="e">
        <f t="shared" si="164"/>
        <v>#DIV/0!</v>
      </c>
      <c r="S909" s="250"/>
      <c r="T909" s="250"/>
      <c r="U909" s="250"/>
      <c r="V909" s="250"/>
      <c r="W909" s="250"/>
      <c r="X909" s="113"/>
      <c r="Y909" s="113"/>
      <c r="Z909" s="113"/>
      <c r="AA909" s="113"/>
      <c r="AB909" s="113"/>
      <c r="AC909" s="113"/>
      <c r="AD909" s="113"/>
      <c r="AE909" s="113"/>
      <c r="AF909" s="113"/>
      <c r="AG909" s="113"/>
      <c r="AH909" s="113"/>
      <c r="AI909" s="113"/>
      <c r="AJ909" s="113"/>
      <c r="AK909" s="113"/>
      <c r="AL909" s="113"/>
      <c r="AM909" s="113"/>
      <c r="AN909" s="113"/>
      <c r="AO909" s="113"/>
      <c r="AP909" s="113"/>
      <c r="AQ909" s="113"/>
    </row>
    <row r="910" spans="1:43" ht="12.75" customHeight="1" outlineLevel="2" x14ac:dyDescent="0.25">
      <c r="A910" s="2"/>
      <c r="B910" s="108">
        <v>80708</v>
      </c>
      <c r="C910" s="102"/>
      <c r="D910" s="102" t="s">
        <v>43</v>
      </c>
      <c r="E910" s="102" t="s">
        <v>794</v>
      </c>
      <c r="F910" s="287" t="s">
        <v>801</v>
      </c>
      <c r="G910" s="114">
        <v>3534</v>
      </c>
      <c r="H910" s="114">
        <v>0</v>
      </c>
      <c r="I910" s="114">
        <v>3833</v>
      </c>
      <c r="J910" s="114">
        <v>4710</v>
      </c>
      <c r="K910" s="114">
        <v>4390</v>
      </c>
      <c r="L910" s="241">
        <f t="shared" ref="L910:L917" si="181">((K910/J910)^(1/($K$12-$J$12))-1)</f>
        <v>-6.7940552016985123E-2</v>
      </c>
      <c r="M910" s="114">
        <f t="shared" si="154"/>
        <v>0</v>
      </c>
      <c r="N910" s="242">
        <v>2923</v>
      </c>
      <c r="O910" s="100"/>
      <c r="P910" s="100"/>
      <c r="Q910" s="100">
        <f t="shared" si="155"/>
        <v>0</v>
      </c>
      <c r="R910" s="243" t="e">
        <f t="shared" si="164"/>
        <v>#DIV/0!</v>
      </c>
      <c r="S910" s="243"/>
      <c r="T910" s="243"/>
      <c r="U910" s="243"/>
      <c r="V910" s="243"/>
      <c r="W910" s="243"/>
      <c r="X910" s="194"/>
      <c r="Y910" s="194"/>
      <c r="Z910" s="194"/>
      <c r="AA910" s="194"/>
      <c r="AB910" s="194"/>
      <c r="AC910" s="194"/>
      <c r="AD910" s="194"/>
      <c r="AE910" s="194"/>
      <c r="AF910" s="194"/>
      <c r="AG910" s="194"/>
      <c r="AH910" s="194"/>
      <c r="AI910" s="194"/>
      <c r="AJ910" s="194"/>
      <c r="AK910" s="194"/>
      <c r="AL910" s="194"/>
      <c r="AM910" s="194"/>
      <c r="AN910" s="194"/>
      <c r="AO910" s="194"/>
      <c r="AP910" s="194"/>
      <c r="AQ910" s="194"/>
    </row>
    <row r="911" spans="1:43" ht="12.75" customHeight="1" outlineLevel="2" x14ac:dyDescent="0.25">
      <c r="A911" s="2"/>
      <c r="B911" s="108">
        <v>80707</v>
      </c>
      <c r="C911" s="102"/>
      <c r="D911" s="102" t="s">
        <v>43</v>
      </c>
      <c r="E911" s="102" t="s">
        <v>794</v>
      </c>
      <c r="F911" s="287" t="s">
        <v>800</v>
      </c>
      <c r="G911" s="114">
        <v>3738</v>
      </c>
      <c r="H911" s="114">
        <v>853</v>
      </c>
      <c r="I911" s="114">
        <v>0</v>
      </c>
      <c r="J911" s="114">
        <v>3738</v>
      </c>
      <c r="K911" s="114">
        <v>3681</v>
      </c>
      <c r="L911" s="241">
        <f t="shared" si="181"/>
        <v>-1.5248796147672605E-2</v>
      </c>
      <c r="M911" s="114">
        <f t="shared" si="154"/>
        <v>839.99277688603524</v>
      </c>
      <c r="N911" s="242">
        <v>0</v>
      </c>
      <c r="O911" s="100"/>
      <c r="P911" s="100"/>
      <c r="Q911" s="100">
        <f t="shared" si="155"/>
        <v>0</v>
      </c>
      <c r="R911" s="243" t="e">
        <f t="shared" si="164"/>
        <v>#DIV/0!</v>
      </c>
      <c r="S911" s="243"/>
      <c r="T911" s="243"/>
      <c r="U911" s="243"/>
      <c r="V911" s="243"/>
      <c r="W911" s="243"/>
      <c r="X911" s="194"/>
      <c r="Y911" s="194"/>
      <c r="Z911" s="194"/>
      <c r="AA911" s="194"/>
      <c r="AB911" s="194"/>
      <c r="AC911" s="194"/>
      <c r="AD911" s="194"/>
      <c r="AE911" s="194"/>
      <c r="AF911" s="194"/>
      <c r="AG911" s="194"/>
      <c r="AH911" s="194"/>
      <c r="AI911" s="194"/>
      <c r="AJ911" s="194"/>
      <c r="AK911" s="194"/>
      <c r="AL911" s="194"/>
      <c r="AM911" s="194"/>
      <c r="AN911" s="194"/>
      <c r="AO911" s="194"/>
      <c r="AP911" s="194"/>
      <c r="AQ911" s="194"/>
    </row>
    <row r="912" spans="1:43" ht="12.75" customHeight="1" outlineLevel="2" x14ac:dyDescent="0.25">
      <c r="A912" s="2"/>
      <c r="B912" s="108">
        <v>80706</v>
      </c>
      <c r="C912" s="102"/>
      <c r="D912" s="102" t="s">
        <v>43</v>
      </c>
      <c r="E912" s="102" t="s">
        <v>794</v>
      </c>
      <c r="F912" s="287" t="s">
        <v>799</v>
      </c>
      <c r="G912" s="114">
        <v>4177</v>
      </c>
      <c r="H912" s="114">
        <v>820</v>
      </c>
      <c r="I912" s="114">
        <v>0</v>
      </c>
      <c r="J912" s="114">
        <v>4177</v>
      </c>
      <c r="K912" s="114">
        <v>3958</v>
      </c>
      <c r="L912" s="241">
        <f t="shared" si="181"/>
        <v>-5.2429973665309992E-2</v>
      </c>
      <c r="M912" s="114">
        <f t="shared" si="154"/>
        <v>777.00742159444576</v>
      </c>
      <c r="N912" s="242">
        <v>0</v>
      </c>
      <c r="O912" s="100"/>
      <c r="P912" s="100"/>
      <c r="Q912" s="100">
        <f t="shared" si="155"/>
        <v>0</v>
      </c>
      <c r="R912" s="243" t="e">
        <f t="shared" si="164"/>
        <v>#DIV/0!</v>
      </c>
      <c r="S912" s="243"/>
      <c r="T912" s="243"/>
      <c r="U912" s="243"/>
      <c r="V912" s="243"/>
      <c r="W912" s="243"/>
      <c r="X912" s="194"/>
      <c r="Y912" s="194"/>
      <c r="Z912" s="194"/>
      <c r="AA912" s="194"/>
      <c r="AB912" s="194"/>
      <c r="AC912" s="194"/>
      <c r="AD912" s="194"/>
      <c r="AE912" s="194"/>
      <c r="AF912" s="194"/>
      <c r="AG912" s="194"/>
      <c r="AH912" s="194"/>
      <c r="AI912" s="194"/>
      <c r="AJ912" s="194"/>
      <c r="AK912" s="194"/>
      <c r="AL912" s="194"/>
      <c r="AM912" s="194"/>
      <c r="AN912" s="194"/>
      <c r="AO912" s="194"/>
      <c r="AP912" s="194"/>
      <c r="AQ912" s="194"/>
    </row>
    <row r="913" spans="1:43" ht="12.75" customHeight="1" outlineLevel="2" x14ac:dyDescent="0.25">
      <c r="A913" s="2"/>
      <c r="B913" s="108">
        <v>80705</v>
      </c>
      <c r="C913" s="102"/>
      <c r="D913" s="102" t="s">
        <v>43</v>
      </c>
      <c r="E913" s="102" t="s">
        <v>794</v>
      </c>
      <c r="F913" s="287" t="s">
        <v>798</v>
      </c>
      <c r="G913" s="114">
        <v>10209</v>
      </c>
      <c r="H913" s="114">
        <v>1283</v>
      </c>
      <c r="I913" s="114">
        <v>0</v>
      </c>
      <c r="J913" s="114">
        <v>10209</v>
      </c>
      <c r="K913" s="114">
        <v>10091</v>
      </c>
      <c r="L913" s="241">
        <f t="shared" si="181"/>
        <v>-1.1558428837300405E-2</v>
      </c>
      <c r="M913" s="114">
        <f t="shared" si="154"/>
        <v>1268.1705358017437</v>
      </c>
      <c r="N913" s="242">
        <v>0</v>
      </c>
      <c r="O913" s="100"/>
      <c r="P913" s="100"/>
      <c r="Q913" s="100">
        <f t="shared" si="155"/>
        <v>0</v>
      </c>
      <c r="R913" s="243" t="e">
        <f t="shared" si="164"/>
        <v>#DIV/0!</v>
      </c>
      <c r="S913" s="243"/>
      <c r="T913" s="243"/>
      <c r="U913" s="243"/>
      <c r="V913" s="243"/>
      <c r="W913" s="243"/>
      <c r="X913" s="194"/>
      <c r="Y913" s="194"/>
      <c r="Z913" s="194"/>
      <c r="AA913" s="194"/>
      <c r="AB913" s="194"/>
      <c r="AC913" s="194"/>
      <c r="AD913" s="194"/>
      <c r="AE913" s="194"/>
      <c r="AF913" s="194"/>
      <c r="AG913" s="194"/>
      <c r="AH913" s="194"/>
      <c r="AI913" s="194"/>
      <c r="AJ913" s="194"/>
      <c r="AK913" s="194"/>
      <c r="AL913" s="194"/>
      <c r="AM913" s="194"/>
      <c r="AN913" s="194"/>
      <c r="AO913" s="194"/>
      <c r="AP913" s="194"/>
      <c r="AQ913" s="194"/>
    </row>
    <row r="914" spans="1:43" ht="12.75" customHeight="1" outlineLevel="2" x14ac:dyDescent="0.25">
      <c r="A914" s="2"/>
      <c r="B914" s="108">
        <v>80704</v>
      </c>
      <c r="C914" s="102"/>
      <c r="D914" s="102" t="s">
        <v>43</v>
      </c>
      <c r="E914" s="102" t="s">
        <v>794</v>
      </c>
      <c r="F914" s="287" t="s">
        <v>797</v>
      </c>
      <c r="G914" s="114">
        <v>6683</v>
      </c>
      <c r="H914" s="114">
        <v>1309</v>
      </c>
      <c r="I914" s="114">
        <v>0</v>
      </c>
      <c r="J914" s="114">
        <v>6683</v>
      </c>
      <c r="K914" s="114">
        <v>6492</v>
      </c>
      <c r="L914" s="241">
        <f t="shared" si="181"/>
        <v>-2.8579979051324256E-2</v>
      </c>
      <c r="M914" s="114">
        <f t="shared" si="154"/>
        <v>1271.5888074218165</v>
      </c>
      <c r="N914" s="242">
        <v>0</v>
      </c>
      <c r="O914" s="100"/>
      <c r="P914" s="100"/>
      <c r="Q914" s="100">
        <f t="shared" si="155"/>
        <v>0</v>
      </c>
      <c r="R914" s="243" t="e">
        <f t="shared" si="164"/>
        <v>#DIV/0!</v>
      </c>
      <c r="S914" s="243"/>
      <c r="T914" s="243"/>
      <c r="U914" s="243"/>
      <c r="V914" s="243"/>
      <c r="W914" s="243"/>
      <c r="X914" s="194"/>
      <c r="Y914" s="194"/>
      <c r="Z914" s="194"/>
      <c r="AA914" s="194"/>
      <c r="AB914" s="194"/>
      <c r="AC914" s="194"/>
      <c r="AD914" s="194"/>
      <c r="AE914" s="194"/>
      <c r="AF914" s="194"/>
      <c r="AG914" s="194"/>
      <c r="AH914" s="194"/>
      <c r="AI914" s="194"/>
      <c r="AJ914" s="194"/>
      <c r="AK914" s="194"/>
      <c r="AL914" s="194"/>
      <c r="AM914" s="194"/>
      <c r="AN914" s="194"/>
      <c r="AO914" s="194"/>
      <c r="AP914" s="194"/>
      <c r="AQ914" s="194"/>
    </row>
    <row r="915" spans="1:43" ht="12.75" customHeight="1" outlineLevel="2" x14ac:dyDescent="0.25">
      <c r="A915" s="2"/>
      <c r="B915" s="108">
        <v>80703</v>
      </c>
      <c r="C915" s="102"/>
      <c r="D915" s="102" t="s">
        <v>43</v>
      </c>
      <c r="E915" s="102" t="s">
        <v>794</v>
      </c>
      <c r="F915" s="287" t="s">
        <v>796</v>
      </c>
      <c r="G915" s="114">
        <v>6006</v>
      </c>
      <c r="H915" s="114">
        <v>767</v>
      </c>
      <c r="I915" s="114">
        <v>0</v>
      </c>
      <c r="J915" s="114">
        <v>6006</v>
      </c>
      <c r="K915" s="114">
        <v>5838</v>
      </c>
      <c r="L915" s="241">
        <f t="shared" si="181"/>
        <v>-2.7972027972028024E-2</v>
      </c>
      <c r="M915" s="114">
        <f t="shared" si="154"/>
        <v>745.5454545454545</v>
      </c>
      <c r="N915" s="242">
        <v>0</v>
      </c>
      <c r="O915" s="100"/>
      <c r="P915" s="100"/>
      <c r="Q915" s="100">
        <f t="shared" si="155"/>
        <v>0</v>
      </c>
      <c r="R915" s="243" t="e">
        <f t="shared" si="164"/>
        <v>#DIV/0!</v>
      </c>
      <c r="S915" s="243"/>
      <c r="T915" s="243"/>
      <c r="U915" s="243"/>
      <c r="V915" s="243"/>
      <c r="W915" s="243"/>
      <c r="X915" s="194"/>
      <c r="Y915" s="194"/>
      <c r="Z915" s="194"/>
      <c r="AA915" s="194"/>
      <c r="AB915" s="194"/>
      <c r="AC915" s="194"/>
      <c r="AD915" s="194"/>
      <c r="AE915" s="194"/>
      <c r="AF915" s="194"/>
      <c r="AG915" s="194"/>
      <c r="AH915" s="194"/>
      <c r="AI915" s="194"/>
      <c r="AJ915" s="194"/>
      <c r="AK915" s="194"/>
      <c r="AL915" s="194"/>
      <c r="AM915" s="194"/>
      <c r="AN915" s="194"/>
      <c r="AO915" s="194"/>
      <c r="AP915" s="194"/>
      <c r="AQ915" s="194"/>
    </row>
    <row r="916" spans="1:43" ht="12.75" customHeight="1" outlineLevel="2" x14ac:dyDescent="0.25">
      <c r="A916" s="2"/>
      <c r="B916" s="108">
        <v>80702</v>
      </c>
      <c r="C916" s="102"/>
      <c r="D916" s="102" t="s">
        <v>43</v>
      </c>
      <c r="E916" s="102" t="s">
        <v>794</v>
      </c>
      <c r="F916" s="287" t="s">
        <v>795</v>
      </c>
      <c r="G916" s="114">
        <v>3712</v>
      </c>
      <c r="H916" s="114">
        <v>621</v>
      </c>
      <c r="I916" s="114">
        <v>0</v>
      </c>
      <c r="J916" s="114">
        <v>3712</v>
      </c>
      <c r="K916" s="114">
        <v>3625</v>
      </c>
      <c r="L916" s="241">
        <f t="shared" si="181"/>
        <v>-2.34375E-2</v>
      </c>
      <c r="M916" s="114">
        <f t="shared" si="154"/>
        <v>606.4453125</v>
      </c>
      <c r="N916" s="242">
        <v>0</v>
      </c>
      <c r="O916" s="100"/>
      <c r="P916" s="100"/>
      <c r="Q916" s="100">
        <f t="shared" si="155"/>
        <v>0</v>
      </c>
      <c r="R916" s="243" t="e">
        <f t="shared" si="164"/>
        <v>#DIV/0!</v>
      </c>
      <c r="S916" s="243"/>
      <c r="T916" s="243"/>
      <c r="U916" s="243"/>
      <c r="V916" s="243"/>
      <c r="W916" s="243"/>
      <c r="X916" s="194"/>
      <c r="Y916" s="194"/>
      <c r="Z916" s="194"/>
      <c r="AA916" s="194"/>
      <c r="AB916" s="194"/>
      <c r="AC916" s="194"/>
      <c r="AD916" s="194"/>
      <c r="AE916" s="194"/>
      <c r="AF916" s="194"/>
      <c r="AG916" s="194"/>
      <c r="AH916" s="194"/>
      <c r="AI916" s="194"/>
      <c r="AJ916" s="194"/>
      <c r="AK916" s="194"/>
      <c r="AL916" s="194"/>
      <c r="AM916" s="194"/>
      <c r="AN916" s="194"/>
      <c r="AO916" s="194"/>
      <c r="AP916" s="194"/>
      <c r="AQ916" s="194"/>
    </row>
    <row r="917" spans="1:43" ht="12.75" customHeight="1" outlineLevel="2" x14ac:dyDescent="0.25">
      <c r="A917" s="2"/>
      <c r="B917" s="108">
        <v>80701</v>
      </c>
      <c r="C917" s="102"/>
      <c r="D917" s="102" t="s">
        <v>43</v>
      </c>
      <c r="E917" s="102" t="s">
        <v>794</v>
      </c>
      <c r="F917" s="287" t="s">
        <v>137</v>
      </c>
      <c r="G917" s="114">
        <v>9915</v>
      </c>
      <c r="H917" s="114">
        <v>0</v>
      </c>
      <c r="I917" s="114">
        <v>11264</v>
      </c>
      <c r="J917" s="114">
        <v>11454</v>
      </c>
      <c r="K917" s="114">
        <v>10909</v>
      </c>
      <c r="L917" s="241">
        <f t="shared" si="181"/>
        <v>-4.7581630871311287E-2</v>
      </c>
      <c r="M917" s="114">
        <f t="shared" si="154"/>
        <v>0</v>
      </c>
      <c r="N917" s="242">
        <v>9961</v>
      </c>
      <c r="O917" s="100"/>
      <c r="P917" s="100"/>
      <c r="Q917" s="100">
        <f t="shared" si="155"/>
        <v>0</v>
      </c>
      <c r="R917" s="243" t="e">
        <f t="shared" si="164"/>
        <v>#DIV/0!</v>
      </c>
      <c r="S917" s="243"/>
      <c r="T917" s="243"/>
      <c r="U917" s="243"/>
      <c r="V917" s="243"/>
      <c r="W917" s="243"/>
      <c r="X917" s="194"/>
      <c r="Y917" s="194"/>
      <c r="Z917" s="194"/>
      <c r="AA917" s="194"/>
      <c r="AB917" s="194"/>
      <c r="AC917" s="194"/>
      <c r="AD917" s="194"/>
      <c r="AE917" s="194"/>
      <c r="AF917" s="194"/>
      <c r="AG917" s="194"/>
      <c r="AH917" s="194"/>
      <c r="AI917" s="194"/>
      <c r="AJ917" s="194"/>
      <c r="AK917" s="194"/>
      <c r="AL917" s="194"/>
      <c r="AM917" s="194"/>
      <c r="AN917" s="194"/>
      <c r="AO917" s="194"/>
      <c r="AP917" s="194"/>
      <c r="AQ917" s="194"/>
    </row>
    <row r="918" spans="1:43" ht="12.75" customHeight="1" outlineLevel="2" x14ac:dyDescent="0.25">
      <c r="A918" s="2"/>
      <c r="B918" s="108" t="s">
        <v>2153</v>
      </c>
      <c r="C918" s="102"/>
      <c r="D918" s="102" t="s">
        <v>43</v>
      </c>
      <c r="E918" s="102" t="s">
        <v>794</v>
      </c>
      <c r="F918" s="287" t="s">
        <v>2154</v>
      </c>
      <c r="G918" s="114"/>
      <c r="H918" s="114"/>
      <c r="I918" s="114"/>
      <c r="J918" s="114"/>
      <c r="K918" s="114"/>
      <c r="L918" s="241"/>
      <c r="M918" s="114">
        <f t="shared" si="154"/>
        <v>0</v>
      </c>
      <c r="N918" s="242"/>
      <c r="O918" s="100"/>
      <c r="P918" s="100"/>
      <c r="Q918" s="100">
        <f t="shared" si="155"/>
        <v>0</v>
      </c>
      <c r="R918" s="243" t="e">
        <f t="shared" si="164"/>
        <v>#DIV/0!</v>
      </c>
      <c r="S918" s="243"/>
      <c r="T918" s="243"/>
      <c r="U918" s="243"/>
      <c r="V918" s="243"/>
      <c r="W918" s="243"/>
      <c r="X918" s="194"/>
      <c r="Y918" s="194"/>
      <c r="Z918" s="194"/>
      <c r="AA918" s="194"/>
      <c r="AB918" s="194"/>
      <c r="AC918" s="194"/>
      <c r="AD918" s="194"/>
      <c r="AE918" s="194"/>
      <c r="AF918" s="194"/>
      <c r="AG918" s="194"/>
      <c r="AH918" s="194"/>
      <c r="AI918" s="194"/>
      <c r="AJ918" s="194"/>
      <c r="AK918" s="194"/>
      <c r="AL918" s="194"/>
      <c r="AM918" s="194"/>
      <c r="AN918" s="194"/>
      <c r="AO918" s="194"/>
      <c r="AP918" s="194"/>
      <c r="AQ918" s="194"/>
    </row>
    <row r="919" spans="1:43" ht="12.75" customHeight="1" outlineLevel="1" x14ac:dyDescent="0.25">
      <c r="A919" s="229"/>
      <c r="B919" s="289">
        <v>80100</v>
      </c>
      <c r="C919" s="290"/>
      <c r="D919" s="290" t="s">
        <v>43</v>
      </c>
      <c r="E919" s="290" t="s">
        <v>43</v>
      </c>
      <c r="F919" s="291"/>
      <c r="G919" s="114"/>
      <c r="H919" s="114"/>
      <c r="I919" s="114"/>
      <c r="J919" s="114"/>
      <c r="K919" s="114"/>
      <c r="L919" s="241"/>
      <c r="M919" s="114">
        <f t="shared" si="154"/>
        <v>0</v>
      </c>
      <c r="N919" s="242"/>
      <c r="O919" s="110">
        <f t="shared" ref="O919:P919" si="182">SUM(O920:O928)</f>
        <v>0</v>
      </c>
      <c r="P919" s="110">
        <f t="shared" si="182"/>
        <v>0</v>
      </c>
      <c r="Q919" s="100">
        <f t="shared" si="155"/>
        <v>0</v>
      </c>
      <c r="R919" s="243" t="e">
        <f t="shared" si="164"/>
        <v>#DIV/0!</v>
      </c>
      <c r="S919" s="250"/>
      <c r="T919" s="250"/>
      <c r="U919" s="250"/>
      <c r="V919" s="250"/>
      <c r="W919" s="250"/>
      <c r="X919" s="113"/>
      <c r="Y919" s="113"/>
      <c r="Z919" s="113"/>
      <c r="AA919" s="113"/>
      <c r="AB919" s="113"/>
      <c r="AC919" s="113"/>
      <c r="AD919" s="113"/>
      <c r="AE919" s="113"/>
      <c r="AF919" s="113"/>
      <c r="AG919" s="113"/>
      <c r="AH919" s="113"/>
      <c r="AI919" s="113"/>
      <c r="AJ919" s="113"/>
      <c r="AK919" s="113"/>
      <c r="AL919" s="113"/>
      <c r="AM919" s="113"/>
      <c r="AN919" s="113"/>
      <c r="AO919" s="113"/>
      <c r="AP919" s="113"/>
      <c r="AQ919" s="113"/>
    </row>
    <row r="920" spans="1:43" ht="12.75" customHeight="1" outlineLevel="2" x14ac:dyDescent="0.25">
      <c r="A920" s="2"/>
      <c r="B920" s="108">
        <v>80108</v>
      </c>
      <c r="C920" s="102"/>
      <c r="D920" s="102" t="s">
        <v>43</v>
      </c>
      <c r="E920" s="102" t="s">
        <v>43</v>
      </c>
      <c r="F920" s="287" t="s">
        <v>755</v>
      </c>
      <c r="G920" s="114">
        <v>0</v>
      </c>
      <c r="H920" s="114">
        <v>0</v>
      </c>
      <c r="I920" s="114">
        <v>55652</v>
      </c>
      <c r="J920" s="114">
        <v>0</v>
      </c>
      <c r="K920" s="114">
        <v>0</v>
      </c>
      <c r="L920" s="241"/>
      <c r="M920" s="114">
        <f t="shared" si="154"/>
        <v>0</v>
      </c>
      <c r="N920" s="242">
        <v>55546</v>
      </c>
      <c r="O920" s="100"/>
      <c r="P920" s="100"/>
      <c r="Q920" s="100">
        <f t="shared" si="155"/>
        <v>0</v>
      </c>
      <c r="R920" s="243" t="e">
        <f t="shared" si="164"/>
        <v>#DIV/0!</v>
      </c>
      <c r="S920" s="243"/>
      <c r="T920" s="243"/>
      <c r="U920" s="243"/>
      <c r="V920" s="243"/>
      <c r="W920" s="243"/>
      <c r="X920" s="194"/>
      <c r="Y920" s="194"/>
      <c r="Z920" s="194"/>
      <c r="AA920" s="194"/>
      <c r="AB920" s="194"/>
      <c r="AC920" s="194"/>
      <c r="AD920" s="194"/>
      <c r="AE920" s="194"/>
      <c r="AF920" s="194"/>
      <c r="AG920" s="194"/>
      <c r="AH920" s="194"/>
      <c r="AI920" s="194"/>
      <c r="AJ920" s="194"/>
      <c r="AK920" s="194"/>
      <c r="AL920" s="194"/>
      <c r="AM920" s="194"/>
      <c r="AN920" s="194"/>
      <c r="AO920" s="194"/>
      <c r="AP920" s="194"/>
      <c r="AQ920" s="194"/>
    </row>
    <row r="921" spans="1:43" ht="12.75" customHeight="1" outlineLevel="2" x14ac:dyDescent="0.25">
      <c r="A921" s="2"/>
      <c r="B921" s="108">
        <v>80107</v>
      </c>
      <c r="C921" s="102"/>
      <c r="D921" s="102" t="s">
        <v>43</v>
      </c>
      <c r="E921" s="102" t="s">
        <v>43</v>
      </c>
      <c r="F921" s="287" t="s">
        <v>754</v>
      </c>
      <c r="G921" s="114">
        <v>2058</v>
      </c>
      <c r="H921" s="114">
        <v>0</v>
      </c>
      <c r="I921" s="114">
        <v>3289</v>
      </c>
      <c r="J921" s="114">
        <v>3240</v>
      </c>
      <c r="K921" s="114">
        <v>3278</v>
      </c>
      <c r="L921" s="241">
        <f t="shared" ref="L921:L927" si="183">((K921/J921)^(1/($K$12-$J$12))-1)</f>
        <v>1.1728395061728403E-2</v>
      </c>
      <c r="M921" s="114">
        <f t="shared" si="154"/>
        <v>0</v>
      </c>
      <c r="N921" s="242">
        <v>2318</v>
      </c>
      <c r="O921" s="100"/>
      <c r="P921" s="100"/>
      <c r="Q921" s="100">
        <f t="shared" si="155"/>
        <v>0</v>
      </c>
      <c r="R921" s="243" t="e">
        <f t="shared" si="164"/>
        <v>#DIV/0!</v>
      </c>
      <c r="S921" s="243"/>
      <c r="T921" s="243"/>
      <c r="U921" s="243"/>
      <c r="V921" s="243"/>
      <c r="W921" s="243"/>
      <c r="X921" s="194"/>
      <c r="Y921" s="194"/>
      <c r="Z921" s="194"/>
      <c r="AA921" s="194"/>
      <c r="AB921" s="194"/>
      <c r="AC921" s="194"/>
      <c r="AD921" s="194"/>
      <c r="AE921" s="194"/>
      <c r="AF921" s="194"/>
      <c r="AG921" s="194"/>
      <c r="AH921" s="194"/>
      <c r="AI921" s="194"/>
      <c r="AJ921" s="194"/>
      <c r="AK921" s="194"/>
      <c r="AL921" s="194"/>
      <c r="AM921" s="194"/>
      <c r="AN921" s="194"/>
      <c r="AO921" s="194"/>
      <c r="AP921" s="194"/>
      <c r="AQ921" s="194"/>
    </row>
    <row r="922" spans="1:43" ht="12.75" customHeight="1" outlineLevel="2" x14ac:dyDescent="0.25">
      <c r="A922" s="2"/>
      <c r="B922" s="108">
        <v>80106</v>
      </c>
      <c r="C922" s="102"/>
      <c r="D922" s="102" t="s">
        <v>43</v>
      </c>
      <c r="E922" s="102" t="s">
        <v>43</v>
      </c>
      <c r="F922" s="287" t="s">
        <v>753</v>
      </c>
      <c r="G922" s="114">
        <v>2027</v>
      </c>
      <c r="H922" s="114">
        <v>0</v>
      </c>
      <c r="I922" s="114">
        <v>90696</v>
      </c>
      <c r="J922" s="114">
        <v>2027</v>
      </c>
      <c r="K922" s="114">
        <v>2002</v>
      </c>
      <c r="L922" s="241">
        <f t="shared" si="183"/>
        <v>-1.2333497779970393E-2</v>
      </c>
      <c r="M922" s="114">
        <f t="shared" si="154"/>
        <v>0</v>
      </c>
      <c r="N922" s="242">
        <v>91661</v>
      </c>
      <c r="O922" s="100"/>
      <c r="P922" s="100"/>
      <c r="Q922" s="100">
        <f t="shared" si="155"/>
        <v>0</v>
      </c>
      <c r="R922" s="243" t="e">
        <f t="shared" si="164"/>
        <v>#DIV/0!</v>
      </c>
      <c r="S922" s="243"/>
      <c r="T922" s="243"/>
      <c r="U922" s="243"/>
      <c r="V922" s="243"/>
      <c r="W922" s="243"/>
      <c r="X922" s="194"/>
      <c r="Y922" s="194"/>
      <c r="Z922" s="194"/>
      <c r="AA922" s="194"/>
      <c r="AB922" s="194"/>
      <c r="AC922" s="194"/>
      <c r="AD922" s="194"/>
      <c r="AE922" s="194"/>
      <c r="AF922" s="194"/>
      <c r="AG922" s="194"/>
      <c r="AH922" s="194"/>
      <c r="AI922" s="194"/>
      <c r="AJ922" s="194"/>
      <c r="AK922" s="194"/>
      <c r="AL922" s="194"/>
      <c r="AM922" s="194"/>
      <c r="AN922" s="194"/>
      <c r="AO922" s="194"/>
      <c r="AP922" s="194"/>
      <c r="AQ922" s="194"/>
    </row>
    <row r="923" spans="1:43" ht="12.75" customHeight="1" outlineLevel="2" x14ac:dyDescent="0.25">
      <c r="A923" s="2"/>
      <c r="B923" s="108">
        <v>80105</v>
      </c>
      <c r="C923" s="102"/>
      <c r="D923" s="102" t="s">
        <v>43</v>
      </c>
      <c r="E923" s="102" t="s">
        <v>43</v>
      </c>
      <c r="F923" s="287" t="s">
        <v>752</v>
      </c>
      <c r="G923" s="114">
        <v>1714</v>
      </c>
      <c r="H923" s="114">
        <v>0</v>
      </c>
      <c r="I923" s="114">
        <v>109767</v>
      </c>
      <c r="J923" s="114">
        <v>2616</v>
      </c>
      <c r="K923" s="114">
        <v>2635</v>
      </c>
      <c r="L923" s="241">
        <f t="shared" si="183"/>
        <v>7.2629969418960272E-3</v>
      </c>
      <c r="M923" s="114">
        <f t="shared" si="154"/>
        <v>0</v>
      </c>
      <c r="N923" s="242">
        <v>112575</v>
      </c>
      <c r="O923" s="100"/>
      <c r="P923" s="100"/>
      <c r="Q923" s="100">
        <f t="shared" si="155"/>
        <v>0</v>
      </c>
      <c r="R923" s="243" t="e">
        <f t="shared" si="164"/>
        <v>#DIV/0!</v>
      </c>
      <c r="S923" s="243"/>
      <c r="T923" s="243"/>
      <c r="U923" s="243"/>
      <c r="V923" s="243"/>
      <c r="W923" s="243"/>
      <c r="X923" s="194"/>
      <c r="Y923" s="194"/>
      <c r="Z923" s="194"/>
      <c r="AA923" s="194"/>
      <c r="AB923" s="194"/>
      <c r="AC923" s="194"/>
      <c r="AD923" s="194"/>
      <c r="AE923" s="194"/>
      <c r="AF923" s="194"/>
      <c r="AG923" s="194"/>
      <c r="AH923" s="194"/>
      <c r="AI923" s="194"/>
      <c r="AJ923" s="194"/>
      <c r="AK923" s="194"/>
      <c r="AL923" s="194"/>
      <c r="AM923" s="194"/>
      <c r="AN923" s="194"/>
      <c r="AO923" s="194"/>
      <c r="AP923" s="194"/>
      <c r="AQ923" s="194"/>
    </row>
    <row r="924" spans="1:43" ht="12.75" customHeight="1" outlineLevel="2" x14ac:dyDescent="0.25">
      <c r="A924" s="2"/>
      <c r="B924" s="108">
        <v>80104</v>
      </c>
      <c r="C924" s="102"/>
      <c r="D924" s="102" t="s">
        <v>43</v>
      </c>
      <c r="E924" s="102" t="s">
        <v>43</v>
      </c>
      <c r="F924" s="287" t="s">
        <v>134</v>
      </c>
      <c r="G924" s="114">
        <v>1740</v>
      </c>
      <c r="H924" s="114">
        <v>0</v>
      </c>
      <c r="I924" s="114">
        <v>51702</v>
      </c>
      <c r="J924" s="114">
        <v>1740</v>
      </c>
      <c r="K924" s="114">
        <v>1713</v>
      </c>
      <c r="L924" s="241">
        <f t="shared" si="183"/>
        <v>-1.551724137931032E-2</v>
      </c>
      <c r="M924" s="114">
        <f t="shared" si="154"/>
        <v>0</v>
      </c>
      <c r="N924" s="242">
        <v>53907</v>
      </c>
      <c r="O924" s="100"/>
      <c r="P924" s="100"/>
      <c r="Q924" s="100">
        <f t="shared" si="155"/>
        <v>0</v>
      </c>
      <c r="R924" s="243" t="e">
        <f t="shared" si="164"/>
        <v>#DIV/0!</v>
      </c>
      <c r="S924" s="243"/>
      <c r="T924" s="243"/>
      <c r="U924" s="243"/>
      <c r="V924" s="243"/>
      <c r="W924" s="243"/>
      <c r="X924" s="194"/>
      <c r="Y924" s="194"/>
      <c r="Z924" s="194"/>
      <c r="AA924" s="194"/>
      <c r="AB924" s="194"/>
      <c r="AC924" s="194"/>
      <c r="AD924" s="194"/>
      <c r="AE924" s="194"/>
      <c r="AF924" s="194"/>
      <c r="AG924" s="194"/>
      <c r="AH924" s="194"/>
      <c r="AI924" s="194"/>
      <c r="AJ924" s="194"/>
      <c r="AK924" s="194"/>
      <c r="AL924" s="194"/>
      <c r="AM924" s="194"/>
      <c r="AN924" s="194"/>
      <c r="AO924" s="194"/>
      <c r="AP924" s="194"/>
      <c r="AQ924" s="194"/>
    </row>
    <row r="925" spans="1:43" ht="12.75" customHeight="1" outlineLevel="2" x14ac:dyDescent="0.25">
      <c r="A925" s="2"/>
      <c r="B925" s="108">
        <v>80103</v>
      </c>
      <c r="C925" s="102"/>
      <c r="D925" s="102" t="s">
        <v>43</v>
      </c>
      <c r="E925" s="102" t="s">
        <v>43</v>
      </c>
      <c r="F925" s="287" t="s">
        <v>751</v>
      </c>
      <c r="G925" s="114">
        <v>2425</v>
      </c>
      <c r="H925" s="114">
        <v>1399</v>
      </c>
      <c r="I925" s="114">
        <v>0</v>
      </c>
      <c r="J925" s="114">
        <v>2425</v>
      </c>
      <c r="K925" s="114">
        <v>2226</v>
      </c>
      <c r="L925" s="241">
        <f t="shared" si="183"/>
        <v>-8.2061855670103045E-2</v>
      </c>
      <c r="M925" s="114">
        <f t="shared" si="154"/>
        <v>1284.1954639175258</v>
      </c>
      <c r="N925" s="242">
        <v>0</v>
      </c>
      <c r="O925" s="100"/>
      <c r="P925" s="100"/>
      <c r="Q925" s="100">
        <f t="shared" si="155"/>
        <v>0</v>
      </c>
      <c r="R925" s="243" t="e">
        <f t="shared" si="164"/>
        <v>#DIV/0!</v>
      </c>
      <c r="S925" s="243"/>
      <c r="T925" s="243"/>
      <c r="U925" s="243"/>
      <c r="V925" s="243"/>
      <c r="W925" s="243"/>
      <c r="X925" s="194"/>
      <c r="Y925" s="194"/>
      <c r="Z925" s="194"/>
      <c r="AA925" s="194"/>
      <c r="AB925" s="194"/>
      <c r="AC925" s="194"/>
      <c r="AD925" s="194"/>
      <c r="AE925" s="194"/>
      <c r="AF925" s="194"/>
      <c r="AG925" s="194"/>
      <c r="AH925" s="194"/>
      <c r="AI925" s="194"/>
      <c r="AJ925" s="194"/>
      <c r="AK925" s="194"/>
      <c r="AL925" s="194"/>
      <c r="AM925" s="194"/>
      <c r="AN925" s="194"/>
      <c r="AO925" s="194"/>
      <c r="AP925" s="194"/>
      <c r="AQ925" s="194"/>
    </row>
    <row r="926" spans="1:43" ht="12.75" customHeight="1" outlineLevel="2" x14ac:dyDescent="0.25">
      <c r="A926" s="2"/>
      <c r="B926" s="108">
        <v>80102</v>
      </c>
      <c r="C926" s="102"/>
      <c r="D926" s="102" t="s">
        <v>43</v>
      </c>
      <c r="E926" s="102" t="s">
        <v>43</v>
      </c>
      <c r="F926" s="287" t="s">
        <v>750</v>
      </c>
      <c r="G926" s="114">
        <v>2246</v>
      </c>
      <c r="H926" s="114">
        <v>265</v>
      </c>
      <c r="I926" s="114">
        <v>0</v>
      </c>
      <c r="J926" s="114">
        <v>2246</v>
      </c>
      <c r="K926" s="114">
        <v>2236</v>
      </c>
      <c r="L926" s="241">
        <f t="shared" si="183"/>
        <v>-4.4523597506678225E-3</v>
      </c>
      <c r="M926" s="114">
        <f t="shared" si="154"/>
        <v>263.82012466607301</v>
      </c>
      <c r="N926" s="242">
        <v>0</v>
      </c>
      <c r="O926" s="100"/>
      <c r="P926" s="100"/>
      <c r="Q926" s="100">
        <f t="shared" si="155"/>
        <v>0</v>
      </c>
      <c r="R926" s="243" t="e">
        <f t="shared" si="164"/>
        <v>#DIV/0!</v>
      </c>
      <c r="S926" s="243"/>
      <c r="T926" s="243"/>
      <c r="U926" s="243"/>
      <c r="V926" s="243"/>
      <c r="W926" s="243"/>
      <c r="X926" s="194"/>
      <c r="Y926" s="194"/>
      <c r="Z926" s="194"/>
      <c r="AA926" s="194"/>
      <c r="AB926" s="194"/>
      <c r="AC926" s="194"/>
      <c r="AD926" s="194"/>
      <c r="AE926" s="194"/>
      <c r="AF926" s="194"/>
      <c r="AG926" s="194"/>
      <c r="AH926" s="194"/>
      <c r="AI926" s="194"/>
      <c r="AJ926" s="194"/>
      <c r="AK926" s="194"/>
      <c r="AL926" s="194"/>
      <c r="AM926" s="194"/>
      <c r="AN926" s="194"/>
      <c r="AO926" s="194"/>
      <c r="AP926" s="194"/>
      <c r="AQ926" s="194"/>
    </row>
    <row r="927" spans="1:43" ht="12.75" customHeight="1" outlineLevel="2" x14ac:dyDescent="0.25">
      <c r="A927" s="2"/>
      <c r="B927" s="108">
        <v>80101</v>
      </c>
      <c r="C927" s="102"/>
      <c r="D927" s="102" t="s">
        <v>43</v>
      </c>
      <c r="E927" s="102" t="s">
        <v>43</v>
      </c>
      <c r="F927" s="287" t="s">
        <v>43</v>
      </c>
      <c r="G927" s="114">
        <v>2697</v>
      </c>
      <c r="H927" s="114">
        <v>0</v>
      </c>
      <c r="I927" s="114">
        <v>105298</v>
      </c>
      <c r="J927" s="114">
        <v>2697</v>
      </c>
      <c r="K927" s="114">
        <v>2727</v>
      </c>
      <c r="L927" s="241">
        <f t="shared" si="183"/>
        <v>1.1123470522803158E-2</v>
      </c>
      <c r="M927" s="114">
        <f t="shared" si="154"/>
        <v>0</v>
      </c>
      <c r="N927" s="242">
        <v>105895</v>
      </c>
      <c r="O927" s="100"/>
      <c r="P927" s="100"/>
      <c r="Q927" s="100">
        <f t="shared" si="155"/>
        <v>0</v>
      </c>
      <c r="R927" s="243" t="e">
        <f t="shared" si="164"/>
        <v>#DIV/0!</v>
      </c>
      <c r="S927" s="243"/>
      <c r="T927" s="243"/>
      <c r="U927" s="243"/>
      <c r="V927" s="243"/>
      <c r="W927" s="243"/>
      <c r="X927" s="194"/>
      <c r="Y927" s="194"/>
      <c r="Z927" s="194"/>
      <c r="AA927" s="194"/>
      <c r="AB927" s="194"/>
      <c r="AC927" s="194"/>
      <c r="AD927" s="194"/>
      <c r="AE927" s="194"/>
      <c r="AF927" s="194"/>
      <c r="AG927" s="194"/>
      <c r="AH927" s="194"/>
      <c r="AI927" s="194"/>
      <c r="AJ927" s="194"/>
      <c r="AK927" s="194"/>
      <c r="AL927" s="194"/>
      <c r="AM927" s="194"/>
      <c r="AN927" s="194"/>
      <c r="AO927" s="194"/>
      <c r="AP927" s="194"/>
      <c r="AQ927" s="194"/>
    </row>
    <row r="928" spans="1:43" ht="12.75" customHeight="1" outlineLevel="2" x14ac:dyDescent="0.25">
      <c r="A928" s="2"/>
      <c r="B928" s="108" t="s">
        <v>2155</v>
      </c>
      <c r="C928" s="102"/>
      <c r="D928" s="102" t="s">
        <v>43</v>
      </c>
      <c r="E928" s="102" t="s">
        <v>43</v>
      </c>
      <c r="F928" s="287" t="s">
        <v>2156</v>
      </c>
      <c r="G928" s="114"/>
      <c r="H928" s="114"/>
      <c r="I928" s="114"/>
      <c r="J928" s="114"/>
      <c r="K928" s="114"/>
      <c r="L928" s="241"/>
      <c r="M928" s="114">
        <f t="shared" si="154"/>
        <v>0</v>
      </c>
      <c r="N928" s="242"/>
      <c r="O928" s="100"/>
      <c r="P928" s="100"/>
      <c r="Q928" s="100">
        <f t="shared" si="155"/>
        <v>0</v>
      </c>
      <c r="R928" s="243" t="e">
        <f t="shared" si="164"/>
        <v>#DIV/0!</v>
      </c>
      <c r="S928" s="243"/>
      <c r="T928" s="243"/>
      <c r="U928" s="243"/>
      <c r="V928" s="243"/>
      <c r="W928" s="243"/>
      <c r="X928" s="194"/>
      <c r="Y928" s="194"/>
      <c r="Z928" s="194"/>
      <c r="AA928" s="194"/>
      <c r="AB928" s="194"/>
      <c r="AC928" s="194"/>
      <c r="AD928" s="194"/>
      <c r="AE928" s="194"/>
      <c r="AF928" s="194"/>
      <c r="AG928" s="194"/>
      <c r="AH928" s="194"/>
      <c r="AI928" s="194"/>
      <c r="AJ928" s="194"/>
      <c r="AK928" s="194"/>
      <c r="AL928" s="194"/>
      <c r="AM928" s="194"/>
      <c r="AN928" s="194"/>
      <c r="AO928" s="194"/>
      <c r="AP928" s="194"/>
      <c r="AQ928" s="194"/>
    </row>
    <row r="929" spans="1:43" ht="12.75" customHeight="1" outlineLevel="1" x14ac:dyDescent="0.25">
      <c r="A929" s="229"/>
      <c r="B929" s="289">
        <v>80800</v>
      </c>
      <c r="C929" s="290"/>
      <c r="D929" s="290" t="s">
        <v>43</v>
      </c>
      <c r="E929" s="290" t="s">
        <v>802</v>
      </c>
      <c r="F929" s="291"/>
      <c r="G929" s="114"/>
      <c r="H929" s="114"/>
      <c r="I929" s="114"/>
      <c r="J929" s="114"/>
      <c r="K929" s="114"/>
      <c r="L929" s="241"/>
      <c r="M929" s="114">
        <f t="shared" si="154"/>
        <v>0</v>
      </c>
      <c r="N929" s="242"/>
      <c r="O929" s="110">
        <f t="shared" ref="O929:P929" si="184">SUM(O930:O938)</f>
        <v>0</v>
      </c>
      <c r="P929" s="110">
        <f t="shared" si="184"/>
        <v>0</v>
      </c>
      <c r="Q929" s="100">
        <f t="shared" si="155"/>
        <v>0</v>
      </c>
      <c r="R929" s="243" t="e">
        <f t="shared" si="164"/>
        <v>#DIV/0!</v>
      </c>
      <c r="S929" s="250"/>
      <c r="T929" s="250"/>
      <c r="U929" s="250"/>
      <c r="V929" s="250"/>
      <c r="W929" s="250"/>
      <c r="X929" s="113"/>
      <c r="Y929" s="113"/>
      <c r="Z929" s="113"/>
      <c r="AA929" s="113"/>
      <c r="AB929" s="113"/>
      <c r="AC929" s="113"/>
      <c r="AD929" s="113"/>
      <c r="AE929" s="113"/>
      <c r="AF929" s="113"/>
      <c r="AG929" s="113"/>
      <c r="AH929" s="113"/>
      <c r="AI929" s="113"/>
      <c r="AJ929" s="113"/>
      <c r="AK929" s="113"/>
      <c r="AL929" s="113"/>
      <c r="AM929" s="113"/>
      <c r="AN929" s="113"/>
      <c r="AO929" s="113"/>
      <c r="AP929" s="113"/>
      <c r="AQ929" s="113"/>
    </row>
    <row r="930" spans="1:43" ht="12.75" customHeight="1" outlineLevel="2" x14ac:dyDescent="0.25">
      <c r="A930" s="2"/>
      <c r="B930" s="108">
        <v>80808</v>
      </c>
      <c r="C930" s="102"/>
      <c r="D930" s="102" t="s">
        <v>43</v>
      </c>
      <c r="E930" s="102" t="s">
        <v>802</v>
      </c>
      <c r="F930" s="287" t="s">
        <v>808</v>
      </c>
      <c r="G930" s="114">
        <v>1884</v>
      </c>
      <c r="H930" s="114">
        <v>321</v>
      </c>
      <c r="I930" s="114">
        <v>0</v>
      </c>
      <c r="J930" s="114">
        <v>1884</v>
      </c>
      <c r="K930" s="114">
        <v>1819</v>
      </c>
      <c r="L930" s="241">
        <f t="shared" ref="L930:L937" si="185">((K930/J930)^(1/($K$12-$J$12))-1)</f>
        <v>-3.4501061571125313E-2</v>
      </c>
      <c r="M930" s="114">
        <f t="shared" si="154"/>
        <v>309.92515923566879</v>
      </c>
      <c r="N930" s="242">
        <v>0</v>
      </c>
      <c r="O930" s="100"/>
      <c r="P930" s="100"/>
      <c r="Q930" s="100">
        <f t="shared" si="155"/>
        <v>0</v>
      </c>
      <c r="R930" s="243" t="e">
        <f t="shared" si="164"/>
        <v>#DIV/0!</v>
      </c>
      <c r="S930" s="243"/>
      <c r="T930" s="243"/>
      <c r="U930" s="243"/>
      <c r="V930" s="243"/>
      <c r="W930" s="243"/>
      <c r="X930" s="194"/>
      <c r="Y930" s="194"/>
      <c r="Z930" s="194"/>
      <c r="AA930" s="194"/>
      <c r="AB930" s="194"/>
      <c r="AC930" s="194"/>
      <c r="AD930" s="194"/>
      <c r="AE930" s="194"/>
      <c r="AF930" s="194"/>
      <c r="AG930" s="194"/>
      <c r="AH930" s="194"/>
      <c r="AI930" s="194"/>
      <c r="AJ930" s="194"/>
      <c r="AK930" s="194"/>
      <c r="AL930" s="194"/>
      <c r="AM930" s="194"/>
      <c r="AN930" s="194"/>
      <c r="AO930" s="194"/>
      <c r="AP930" s="194"/>
      <c r="AQ930" s="194"/>
    </row>
    <row r="931" spans="1:43" ht="12.75" customHeight="1" outlineLevel="2" x14ac:dyDescent="0.25">
      <c r="A931" s="2"/>
      <c r="B931" s="108">
        <v>80807</v>
      </c>
      <c r="C931" s="102"/>
      <c r="D931" s="102" t="s">
        <v>43</v>
      </c>
      <c r="E931" s="102" t="s">
        <v>802</v>
      </c>
      <c r="F931" s="287" t="s">
        <v>807</v>
      </c>
      <c r="G931" s="114">
        <v>1609</v>
      </c>
      <c r="H931" s="114">
        <v>356</v>
      </c>
      <c r="I931" s="114">
        <v>0</v>
      </c>
      <c r="J931" s="114">
        <v>1609</v>
      </c>
      <c r="K931" s="114">
        <v>1496</v>
      </c>
      <c r="L931" s="241">
        <f t="shared" si="185"/>
        <v>-7.0229956494717194E-2</v>
      </c>
      <c r="M931" s="114">
        <f t="shared" si="154"/>
        <v>330.99813548788069</v>
      </c>
      <c r="N931" s="242">
        <v>0</v>
      </c>
      <c r="O931" s="100"/>
      <c r="P931" s="100"/>
      <c r="Q931" s="100">
        <f t="shared" si="155"/>
        <v>0</v>
      </c>
      <c r="R931" s="243" t="e">
        <f t="shared" si="164"/>
        <v>#DIV/0!</v>
      </c>
      <c r="S931" s="243"/>
      <c r="T931" s="243"/>
      <c r="U931" s="243"/>
      <c r="V931" s="243"/>
      <c r="W931" s="243"/>
      <c r="X931" s="194"/>
      <c r="Y931" s="194"/>
      <c r="Z931" s="194"/>
      <c r="AA931" s="194"/>
      <c r="AB931" s="194"/>
      <c r="AC931" s="194"/>
      <c r="AD931" s="194"/>
      <c r="AE931" s="194"/>
      <c r="AF931" s="194"/>
      <c r="AG931" s="194"/>
      <c r="AH931" s="194"/>
      <c r="AI931" s="194"/>
      <c r="AJ931" s="194"/>
      <c r="AK931" s="194"/>
      <c r="AL931" s="194"/>
      <c r="AM931" s="194"/>
      <c r="AN931" s="194"/>
      <c r="AO931" s="194"/>
      <c r="AP931" s="194"/>
      <c r="AQ931" s="194"/>
    </row>
    <row r="932" spans="1:43" ht="12.75" customHeight="1" outlineLevel="2" x14ac:dyDescent="0.25">
      <c r="A932" s="2"/>
      <c r="B932" s="108">
        <v>80806</v>
      </c>
      <c r="C932" s="102"/>
      <c r="D932" s="102" t="s">
        <v>43</v>
      </c>
      <c r="E932" s="102" t="s">
        <v>802</v>
      </c>
      <c r="F932" s="287" t="s">
        <v>806</v>
      </c>
      <c r="G932" s="114">
        <v>2745</v>
      </c>
      <c r="H932" s="114">
        <v>296</v>
      </c>
      <c r="I932" s="114">
        <v>0</v>
      </c>
      <c r="J932" s="114">
        <v>2745</v>
      </c>
      <c r="K932" s="114">
        <v>2670</v>
      </c>
      <c r="L932" s="241">
        <f t="shared" si="185"/>
        <v>-2.732240437158473E-2</v>
      </c>
      <c r="M932" s="114">
        <f t="shared" si="154"/>
        <v>287.91256830601094</v>
      </c>
      <c r="N932" s="242">
        <v>0</v>
      </c>
      <c r="O932" s="100"/>
      <c r="P932" s="100"/>
      <c r="Q932" s="100">
        <f t="shared" si="155"/>
        <v>0</v>
      </c>
      <c r="R932" s="243" t="e">
        <f t="shared" si="164"/>
        <v>#DIV/0!</v>
      </c>
      <c r="S932" s="243"/>
      <c r="T932" s="243"/>
      <c r="U932" s="243"/>
      <c r="V932" s="243"/>
      <c r="W932" s="243"/>
      <c r="X932" s="194"/>
      <c r="Y932" s="194"/>
      <c r="Z932" s="194"/>
      <c r="AA932" s="194"/>
      <c r="AB932" s="194"/>
      <c r="AC932" s="194"/>
      <c r="AD932" s="194"/>
      <c r="AE932" s="194"/>
      <c r="AF932" s="194"/>
      <c r="AG932" s="194"/>
      <c r="AH932" s="194"/>
      <c r="AI932" s="194"/>
      <c r="AJ932" s="194"/>
      <c r="AK932" s="194"/>
      <c r="AL932" s="194"/>
      <c r="AM932" s="194"/>
      <c r="AN932" s="194"/>
      <c r="AO932" s="194"/>
      <c r="AP932" s="194"/>
      <c r="AQ932" s="194"/>
    </row>
    <row r="933" spans="1:43" ht="12.75" customHeight="1" outlineLevel="2" x14ac:dyDescent="0.25">
      <c r="A933" s="2"/>
      <c r="B933" s="108">
        <v>80805</v>
      </c>
      <c r="C933" s="102"/>
      <c r="D933" s="102" t="s">
        <v>43</v>
      </c>
      <c r="E933" s="102" t="s">
        <v>802</v>
      </c>
      <c r="F933" s="287" t="s">
        <v>805</v>
      </c>
      <c r="G933" s="114">
        <v>2071</v>
      </c>
      <c r="H933" s="114">
        <v>0</v>
      </c>
      <c r="I933" s="114">
        <v>2455</v>
      </c>
      <c r="J933" s="114">
        <v>2071</v>
      </c>
      <c r="K933" s="114">
        <v>1751</v>
      </c>
      <c r="L933" s="241">
        <f t="shared" si="185"/>
        <v>-0.15451472718493486</v>
      </c>
      <c r="M933" s="114">
        <f t="shared" si="154"/>
        <v>0</v>
      </c>
      <c r="N933" s="242">
        <v>2701</v>
      </c>
      <c r="O933" s="100"/>
      <c r="P933" s="100"/>
      <c r="Q933" s="100">
        <f t="shared" si="155"/>
        <v>0</v>
      </c>
      <c r="R933" s="243" t="e">
        <f t="shared" si="164"/>
        <v>#DIV/0!</v>
      </c>
      <c r="S933" s="243"/>
      <c r="T933" s="243"/>
      <c r="U933" s="243"/>
      <c r="V933" s="243"/>
      <c r="W933" s="243"/>
      <c r="X933" s="194"/>
      <c r="Y933" s="194"/>
      <c r="Z933" s="194"/>
      <c r="AA933" s="194"/>
      <c r="AB933" s="194"/>
      <c r="AC933" s="194"/>
      <c r="AD933" s="194"/>
      <c r="AE933" s="194"/>
      <c r="AF933" s="194"/>
      <c r="AG933" s="194"/>
      <c r="AH933" s="194"/>
      <c r="AI933" s="194"/>
      <c r="AJ933" s="194"/>
      <c r="AK933" s="194"/>
      <c r="AL933" s="194"/>
      <c r="AM933" s="194"/>
      <c r="AN933" s="194"/>
      <c r="AO933" s="194"/>
      <c r="AP933" s="194"/>
      <c r="AQ933" s="194"/>
    </row>
    <row r="934" spans="1:43" ht="12.75" customHeight="1" outlineLevel="2" x14ac:dyDescent="0.25">
      <c r="A934" s="2"/>
      <c r="B934" s="108">
        <v>80804</v>
      </c>
      <c r="C934" s="102"/>
      <c r="D934" s="102" t="s">
        <v>43</v>
      </c>
      <c r="E934" s="102" t="s">
        <v>802</v>
      </c>
      <c r="F934" s="287" t="s">
        <v>804</v>
      </c>
      <c r="G934" s="114">
        <v>1019</v>
      </c>
      <c r="H934" s="114">
        <v>168</v>
      </c>
      <c r="I934" s="114">
        <v>0</v>
      </c>
      <c r="J934" s="114">
        <v>1019</v>
      </c>
      <c r="K934" s="114">
        <v>954</v>
      </c>
      <c r="L934" s="241">
        <f t="shared" si="185"/>
        <v>-6.3788027477919562E-2</v>
      </c>
      <c r="M934" s="114">
        <f t="shared" si="154"/>
        <v>157.28361138370951</v>
      </c>
      <c r="N934" s="242">
        <v>0</v>
      </c>
      <c r="O934" s="100"/>
      <c r="P934" s="100"/>
      <c r="Q934" s="100">
        <f t="shared" si="155"/>
        <v>0</v>
      </c>
      <c r="R934" s="243" t="e">
        <f t="shared" si="164"/>
        <v>#DIV/0!</v>
      </c>
      <c r="S934" s="243"/>
      <c r="T934" s="243"/>
      <c r="U934" s="243"/>
      <c r="V934" s="243"/>
      <c r="W934" s="243"/>
      <c r="X934" s="194"/>
      <c r="Y934" s="194"/>
      <c r="Z934" s="194"/>
      <c r="AA934" s="194"/>
      <c r="AB934" s="194"/>
      <c r="AC934" s="194"/>
      <c r="AD934" s="194"/>
      <c r="AE934" s="194"/>
      <c r="AF934" s="194"/>
      <c r="AG934" s="194"/>
      <c r="AH934" s="194"/>
      <c r="AI934" s="194"/>
      <c r="AJ934" s="194"/>
      <c r="AK934" s="194"/>
      <c r="AL934" s="194"/>
      <c r="AM934" s="194"/>
      <c r="AN934" s="194"/>
      <c r="AO934" s="194"/>
      <c r="AP934" s="194"/>
      <c r="AQ934" s="194"/>
    </row>
    <row r="935" spans="1:43" ht="12.75" customHeight="1" outlineLevel="2" x14ac:dyDescent="0.25">
      <c r="A935" s="2"/>
      <c r="B935" s="108">
        <v>80803</v>
      </c>
      <c r="C935" s="102"/>
      <c r="D935" s="102" t="s">
        <v>43</v>
      </c>
      <c r="E935" s="102" t="s">
        <v>802</v>
      </c>
      <c r="F935" s="287" t="s">
        <v>475</v>
      </c>
      <c r="G935" s="114">
        <v>9473</v>
      </c>
      <c r="H935" s="114">
        <v>248</v>
      </c>
      <c r="I935" s="114">
        <v>0</v>
      </c>
      <c r="J935" s="114">
        <v>9473</v>
      </c>
      <c r="K935" s="114">
        <v>8850</v>
      </c>
      <c r="L935" s="241">
        <f t="shared" si="185"/>
        <v>-6.5765860867729287E-2</v>
      </c>
      <c r="M935" s="114">
        <f t="shared" si="154"/>
        <v>231.69006650480313</v>
      </c>
      <c r="N935" s="242">
        <v>0</v>
      </c>
      <c r="O935" s="100"/>
      <c r="P935" s="100"/>
      <c r="Q935" s="100">
        <f t="shared" si="155"/>
        <v>0</v>
      </c>
      <c r="R935" s="243" t="e">
        <f t="shared" si="164"/>
        <v>#DIV/0!</v>
      </c>
      <c r="S935" s="243"/>
      <c r="T935" s="243"/>
      <c r="U935" s="243"/>
      <c r="V935" s="243"/>
      <c r="W935" s="243"/>
      <c r="X935" s="194"/>
      <c r="Y935" s="194"/>
      <c r="Z935" s="194"/>
      <c r="AA935" s="194"/>
      <c r="AB935" s="194"/>
      <c r="AC935" s="194"/>
      <c r="AD935" s="194"/>
      <c r="AE935" s="194"/>
      <c r="AF935" s="194"/>
      <c r="AG935" s="194"/>
      <c r="AH935" s="194"/>
      <c r="AI935" s="194"/>
      <c r="AJ935" s="194"/>
      <c r="AK935" s="194"/>
      <c r="AL935" s="194"/>
      <c r="AM935" s="194"/>
      <c r="AN935" s="194"/>
      <c r="AO935" s="194"/>
      <c r="AP935" s="194"/>
      <c r="AQ935" s="194"/>
    </row>
    <row r="936" spans="1:43" ht="12.75" customHeight="1" outlineLevel="2" x14ac:dyDescent="0.25">
      <c r="A936" s="2"/>
      <c r="B936" s="108">
        <v>80802</v>
      </c>
      <c r="C936" s="102"/>
      <c r="D936" s="102" t="s">
        <v>43</v>
      </c>
      <c r="E936" s="102" t="s">
        <v>802</v>
      </c>
      <c r="F936" s="287" t="s">
        <v>803</v>
      </c>
      <c r="G936" s="114">
        <v>764</v>
      </c>
      <c r="H936" s="114">
        <v>433</v>
      </c>
      <c r="I936" s="114">
        <v>0</v>
      </c>
      <c r="J936" s="114">
        <v>764</v>
      </c>
      <c r="K936" s="114">
        <v>723</v>
      </c>
      <c r="L936" s="241">
        <f t="shared" si="185"/>
        <v>-5.3664921465968574E-2</v>
      </c>
      <c r="M936" s="114">
        <f t="shared" si="154"/>
        <v>409.7630890052356</v>
      </c>
      <c r="N936" s="242">
        <v>0</v>
      </c>
      <c r="O936" s="100"/>
      <c r="P936" s="100"/>
      <c r="Q936" s="100">
        <f t="shared" si="155"/>
        <v>0</v>
      </c>
      <c r="R936" s="243" t="e">
        <f t="shared" si="164"/>
        <v>#DIV/0!</v>
      </c>
      <c r="S936" s="243"/>
      <c r="T936" s="243"/>
      <c r="U936" s="243"/>
      <c r="V936" s="243"/>
      <c r="W936" s="243"/>
      <c r="X936" s="194"/>
      <c r="Y936" s="194"/>
      <c r="Z936" s="194"/>
      <c r="AA936" s="194"/>
      <c r="AB936" s="194"/>
      <c r="AC936" s="194"/>
      <c r="AD936" s="194"/>
      <c r="AE936" s="194"/>
      <c r="AF936" s="194"/>
      <c r="AG936" s="194"/>
      <c r="AH936" s="194"/>
      <c r="AI936" s="194"/>
      <c r="AJ936" s="194"/>
      <c r="AK936" s="194"/>
      <c r="AL936" s="194"/>
      <c r="AM936" s="194"/>
      <c r="AN936" s="194"/>
      <c r="AO936" s="194"/>
      <c r="AP936" s="194"/>
      <c r="AQ936" s="194"/>
    </row>
    <row r="937" spans="1:43" ht="12.75" customHeight="1" outlineLevel="2" x14ac:dyDescent="0.25">
      <c r="A937" s="2"/>
      <c r="B937" s="108">
        <v>80801</v>
      </c>
      <c r="C937" s="102"/>
      <c r="D937" s="102" t="s">
        <v>43</v>
      </c>
      <c r="E937" s="102" t="s">
        <v>802</v>
      </c>
      <c r="F937" s="287" t="s">
        <v>802</v>
      </c>
      <c r="G937" s="114">
        <v>3256</v>
      </c>
      <c r="H937" s="114">
        <v>0</v>
      </c>
      <c r="I937" s="114">
        <v>28070</v>
      </c>
      <c r="J937" s="114">
        <v>3725</v>
      </c>
      <c r="K937" s="114">
        <v>3527</v>
      </c>
      <c r="L937" s="241">
        <f t="shared" si="185"/>
        <v>-5.3154362416107381E-2</v>
      </c>
      <c r="M937" s="114">
        <f t="shared" si="154"/>
        <v>0</v>
      </c>
      <c r="N937" s="242">
        <v>28109</v>
      </c>
      <c r="O937" s="100"/>
      <c r="P937" s="100"/>
      <c r="Q937" s="100">
        <f t="shared" si="155"/>
        <v>0</v>
      </c>
      <c r="R937" s="243" t="e">
        <f t="shared" si="164"/>
        <v>#DIV/0!</v>
      </c>
      <c r="S937" s="243"/>
      <c r="T937" s="243"/>
      <c r="U937" s="243"/>
      <c r="V937" s="243"/>
      <c r="W937" s="243"/>
      <c r="X937" s="194"/>
      <c r="Y937" s="194"/>
      <c r="Z937" s="194"/>
      <c r="AA937" s="194"/>
      <c r="AB937" s="194"/>
      <c r="AC937" s="194"/>
      <c r="AD937" s="194"/>
      <c r="AE937" s="194"/>
      <c r="AF937" s="194"/>
      <c r="AG937" s="194"/>
      <c r="AH937" s="194"/>
      <c r="AI937" s="194"/>
      <c r="AJ937" s="194"/>
      <c r="AK937" s="194"/>
      <c r="AL937" s="194"/>
      <c r="AM937" s="194"/>
      <c r="AN937" s="194"/>
      <c r="AO937" s="194"/>
      <c r="AP937" s="194"/>
      <c r="AQ937" s="194"/>
    </row>
    <row r="938" spans="1:43" ht="12.75" customHeight="1" outlineLevel="2" x14ac:dyDescent="0.25">
      <c r="A938" s="2"/>
      <c r="B938" s="108" t="s">
        <v>2157</v>
      </c>
      <c r="C938" s="102"/>
      <c r="D938" s="102" t="s">
        <v>43</v>
      </c>
      <c r="E938" s="102" t="s">
        <v>802</v>
      </c>
      <c r="F938" s="287" t="s">
        <v>2158</v>
      </c>
      <c r="G938" s="114"/>
      <c r="H938" s="114"/>
      <c r="I938" s="114"/>
      <c r="J938" s="114"/>
      <c r="K938" s="114"/>
      <c r="L938" s="241"/>
      <c r="M938" s="114">
        <f t="shared" si="154"/>
        <v>0</v>
      </c>
      <c r="N938" s="242"/>
      <c r="O938" s="100"/>
      <c r="P938" s="100"/>
      <c r="Q938" s="100">
        <f t="shared" si="155"/>
        <v>0</v>
      </c>
      <c r="R938" s="243" t="e">
        <f t="shared" si="164"/>
        <v>#DIV/0!</v>
      </c>
      <c r="S938" s="243"/>
      <c r="T938" s="243"/>
      <c r="U938" s="243"/>
      <c r="V938" s="243"/>
      <c r="W938" s="243"/>
      <c r="X938" s="194"/>
      <c r="Y938" s="194"/>
      <c r="Z938" s="194"/>
      <c r="AA938" s="194"/>
      <c r="AB938" s="194"/>
      <c r="AC938" s="194"/>
      <c r="AD938" s="194"/>
      <c r="AE938" s="194"/>
      <c r="AF938" s="194"/>
      <c r="AG938" s="194"/>
      <c r="AH938" s="194"/>
      <c r="AI938" s="194"/>
      <c r="AJ938" s="194"/>
      <c r="AK938" s="194"/>
      <c r="AL938" s="194"/>
      <c r="AM938" s="194"/>
      <c r="AN938" s="194"/>
      <c r="AO938" s="194"/>
      <c r="AP938" s="194"/>
      <c r="AQ938" s="194"/>
    </row>
    <row r="939" spans="1:43" ht="12.75" customHeight="1" outlineLevel="1" x14ac:dyDescent="0.25">
      <c r="A939" s="229"/>
      <c r="B939" s="289">
        <v>80900</v>
      </c>
      <c r="C939" s="290"/>
      <c r="D939" s="290" t="s">
        <v>43</v>
      </c>
      <c r="E939" s="290" t="s">
        <v>809</v>
      </c>
      <c r="F939" s="291"/>
      <c r="G939" s="114"/>
      <c r="H939" s="114"/>
      <c r="I939" s="114"/>
      <c r="J939" s="114"/>
      <c r="K939" s="114"/>
      <c r="L939" s="241"/>
      <c r="M939" s="114">
        <f t="shared" si="154"/>
        <v>0</v>
      </c>
      <c r="N939" s="242"/>
      <c r="O939" s="110">
        <f t="shared" ref="O939:P939" si="186">SUM(O940:O954)</f>
        <v>0</v>
      </c>
      <c r="P939" s="110">
        <f t="shared" si="186"/>
        <v>0</v>
      </c>
      <c r="Q939" s="100">
        <f t="shared" si="155"/>
        <v>0</v>
      </c>
      <c r="R939" s="243" t="e">
        <f t="shared" si="164"/>
        <v>#DIV/0!</v>
      </c>
      <c r="S939" s="250"/>
      <c r="T939" s="250"/>
      <c r="U939" s="250"/>
      <c r="V939" s="250"/>
      <c r="W939" s="250"/>
      <c r="X939" s="113"/>
      <c r="Y939" s="113"/>
      <c r="Z939" s="113"/>
      <c r="AA939" s="113"/>
      <c r="AB939" s="113"/>
      <c r="AC939" s="113"/>
      <c r="AD939" s="113"/>
      <c r="AE939" s="113"/>
      <c r="AF939" s="113"/>
      <c r="AG939" s="113"/>
      <c r="AH939" s="113"/>
      <c r="AI939" s="113"/>
      <c r="AJ939" s="113"/>
      <c r="AK939" s="113"/>
      <c r="AL939" s="113"/>
      <c r="AM939" s="113"/>
      <c r="AN939" s="113"/>
      <c r="AO939" s="113"/>
      <c r="AP939" s="113"/>
      <c r="AQ939" s="113"/>
    </row>
    <row r="940" spans="1:43" ht="12.75" customHeight="1" outlineLevel="2" x14ac:dyDescent="0.25">
      <c r="A940" s="2"/>
      <c r="B940" s="108">
        <v>80914</v>
      </c>
      <c r="C940" s="102"/>
      <c r="D940" s="102" t="s">
        <v>43</v>
      </c>
      <c r="E940" s="102" t="s">
        <v>809</v>
      </c>
      <c r="F940" s="287" t="s">
        <v>1854</v>
      </c>
      <c r="G940" s="114">
        <v>4886</v>
      </c>
      <c r="H940" s="114">
        <v>349</v>
      </c>
      <c r="I940" s="114">
        <v>0</v>
      </c>
      <c r="J940" s="114">
        <v>4886</v>
      </c>
      <c r="K940" s="114">
        <v>4555</v>
      </c>
      <c r="L940" s="241">
        <f t="shared" ref="L940:L953" si="187">((K940/J940)^(1/($K$12-$J$12))-1)</f>
        <v>-6.7744576340564855E-2</v>
      </c>
      <c r="M940" s="114">
        <f t="shared" si="154"/>
        <v>325.35714285714289</v>
      </c>
      <c r="N940" s="242">
        <v>0</v>
      </c>
      <c r="O940" s="100"/>
      <c r="P940" s="100"/>
      <c r="Q940" s="100">
        <f t="shared" si="155"/>
        <v>0</v>
      </c>
      <c r="R940" s="243" t="e">
        <f t="shared" si="164"/>
        <v>#DIV/0!</v>
      </c>
      <c r="S940" s="243"/>
      <c r="T940" s="243"/>
      <c r="U940" s="243"/>
      <c r="V940" s="243"/>
      <c r="W940" s="243"/>
      <c r="X940" s="194"/>
      <c r="Y940" s="194"/>
      <c r="Z940" s="194"/>
      <c r="AA940" s="194"/>
      <c r="AB940" s="194"/>
      <c r="AC940" s="194"/>
      <c r="AD940" s="194"/>
      <c r="AE940" s="194"/>
      <c r="AF940" s="194"/>
      <c r="AG940" s="194"/>
      <c r="AH940" s="194"/>
      <c r="AI940" s="194"/>
      <c r="AJ940" s="194"/>
      <c r="AK940" s="194"/>
      <c r="AL940" s="194"/>
      <c r="AM940" s="194"/>
      <c r="AN940" s="194"/>
      <c r="AO940" s="194"/>
      <c r="AP940" s="194"/>
      <c r="AQ940" s="194"/>
    </row>
    <row r="941" spans="1:43" ht="12.75" customHeight="1" outlineLevel="2" x14ac:dyDescent="0.25">
      <c r="A941" s="2"/>
      <c r="B941" s="108">
        <v>80913</v>
      </c>
      <c r="C941" s="102"/>
      <c r="D941" s="102" t="s">
        <v>43</v>
      </c>
      <c r="E941" s="102" t="s">
        <v>809</v>
      </c>
      <c r="F941" s="287" t="s">
        <v>821</v>
      </c>
      <c r="G941" s="114">
        <v>1963</v>
      </c>
      <c r="H941" s="114">
        <v>527</v>
      </c>
      <c r="I941" s="114">
        <v>0</v>
      </c>
      <c r="J941" s="114">
        <v>1963</v>
      </c>
      <c r="K941" s="114">
        <v>1952</v>
      </c>
      <c r="L941" s="241">
        <f t="shared" si="187"/>
        <v>-5.6036678553235131E-3</v>
      </c>
      <c r="M941" s="114">
        <f t="shared" si="154"/>
        <v>524.04686704024448</v>
      </c>
      <c r="N941" s="242">
        <v>0</v>
      </c>
      <c r="O941" s="100"/>
      <c r="P941" s="100"/>
      <c r="Q941" s="100">
        <f t="shared" si="155"/>
        <v>0</v>
      </c>
      <c r="R941" s="243" t="e">
        <f t="shared" si="164"/>
        <v>#DIV/0!</v>
      </c>
      <c r="S941" s="243"/>
      <c r="T941" s="243"/>
      <c r="U941" s="243"/>
      <c r="V941" s="243"/>
      <c r="W941" s="243"/>
      <c r="X941" s="194"/>
      <c r="Y941" s="194"/>
      <c r="Z941" s="194"/>
      <c r="AA941" s="194"/>
      <c r="AB941" s="194"/>
      <c r="AC941" s="194"/>
      <c r="AD941" s="194"/>
      <c r="AE941" s="194"/>
      <c r="AF941" s="194"/>
      <c r="AG941" s="194"/>
      <c r="AH941" s="194"/>
      <c r="AI941" s="194"/>
      <c r="AJ941" s="194"/>
      <c r="AK941" s="194"/>
      <c r="AL941" s="194"/>
      <c r="AM941" s="194"/>
      <c r="AN941" s="194"/>
      <c r="AO941" s="194"/>
      <c r="AP941" s="194"/>
      <c r="AQ941" s="194"/>
    </row>
    <row r="942" spans="1:43" ht="12.75" customHeight="1" outlineLevel="2" x14ac:dyDescent="0.25">
      <c r="A942" s="2"/>
      <c r="B942" s="108">
        <v>80912</v>
      </c>
      <c r="C942" s="102"/>
      <c r="D942" s="102" t="s">
        <v>43</v>
      </c>
      <c r="E942" s="102" t="s">
        <v>809</v>
      </c>
      <c r="F942" s="287" t="s">
        <v>1853</v>
      </c>
      <c r="G942" s="114">
        <v>1821</v>
      </c>
      <c r="H942" s="114">
        <v>1003</v>
      </c>
      <c r="I942" s="114">
        <v>0</v>
      </c>
      <c r="J942" s="114">
        <v>1821</v>
      </c>
      <c r="K942" s="114">
        <v>1802</v>
      </c>
      <c r="L942" s="241">
        <f t="shared" si="187"/>
        <v>-1.0433827567270737E-2</v>
      </c>
      <c r="M942" s="114">
        <f t="shared" si="154"/>
        <v>992.53487095002743</v>
      </c>
      <c r="N942" s="242">
        <v>0</v>
      </c>
      <c r="O942" s="100"/>
      <c r="P942" s="100"/>
      <c r="Q942" s="100">
        <f t="shared" si="155"/>
        <v>0</v>
      </c>
      <c r="R942" s="243" t="e">
        <f t="shared" si="164"/>
        <v>#DIV/0!</v>
      </c>
      <c r="S942" s="243"/>
      <c r="T942" s="243"/>
      <c r="U942" s="243"/>
      <c r="V942" s="243"/>
      <c r="W942" s="243"/>
      <c r="X942" s="194"/>
      <c r="Y942" s="194"/>
      <c r="Z942" s="194"/>
      <c r="AA942" s="194"/>
      <c r="AB942" s="194"/>
      <c r="AC942" s="194"/>
      <c r="AD942" s="194"/>
      <c r="AE942" s="194"/>
      <c r="AF942" s="194"/>
      <c r="AG942" s="194"/>
      <c r="AH942" s="194"/>
      <c r="AI942" s="194"/>
      <c r="AJ942" s="194"/>
      <c r="AK942" s="194"/>
      <c r="AL942" s="194"/>
      <c r="AM942" s="194"/>
      <c r="AN942" s="194"/>
      <c r="AO942" s="194"/>
      <c r="AP942" s="194"/>
      <c r="AQ942" s="194"/>
    </row>
    <row r="943" spans="1:43" ht="12.75" customHeight="1" outlineLevel="2" x14ac:dyDescent="0.25">
      <c r="A943" s="2"/>
      <c r="B943" s="108">
        <v>80911</v>
      </c>
      <c r="C943" s="102"/>
      <c r="D943" s="102" t="s">
        <v>43</v>
      </c>
      <c r="E943" s="102" t="s">
        <v>809</v>
      </c>
      <c r="F943" s="287" t="s">
        <v>819</v>
      </c>
      <c r="G943" s="114">
        <v>4167</v>
      </c>
      <c r="H943" s="114">
        <v>643</v>
      </c>
      <c r="I943" s="114">
        <v>0</v>
      </c>
      <c r="J943" s="114">
        <v>4167</v>
      </c>
      <c r="K943" s="114">
        <v>4158</v>
      </c>
      <c r="L943" s="241">
        <f t="shared" si="187"/>
        <v>-2.1598272138229069E-3</v>
      </c>
      <c r="M943" s="114">
        <f t="shared" si="154"/>
        <v>641.61123110151186</v>
      </c>
      <c r="N943" s="242">
        <v>0</v>
      </c>
      <c r="O943" s="100"/>
      <c r="P943" s="100"/>
      <c r="Q943" s="100">
        <f t="shared" si="155"/>
        <v>0</v>
      </c>
      <c r="R943" s="243" t="e">
        <f t="shared" si="164"/>
        <v>#DIV/0!</v>
      </c>
      <c r="S943" s="243"/>
      <c r="T943" s="243"/>
      <c r="U943" s="243"/>
      <c r="V943" s="243"/>
      <c r="W943" s="243"/>
      <c r="X943" s="194"/>
      <c r="Y943" s="194"/>
      <c r="Z943" s="194"/>
      <c r="AA943" s="194"/>
      <c r="AB943" s="194"/>
      <c r="AC943" s="194"/>
      <c r="AD943" s="194"/>
      <c r="AE943" s="194"/>
      <c r="AF943" s="194"/>
      <c r="AG943" s="194"/>
      <c r="AH943" s="194"/>
      <c r="AI943" s="194"/>
      <c r="AJ943" s="194"/>
      <c r="AK943" s="194"/>
      <c r="AL943" s="194"/>
      <c r="AM943" s="194"/>
      <c r="AN943" s="194"/>
      <c r="AO943" s="194"/>
      <c r="AP943" s="194"/>
      <c r="AQ943" s="194"/>
    </row>
    <row r="944" spans="1:43" ht="12.75" customHeight="1" outlineLevel="2" x14ac:dyDescent="0.25">
      <c r="A944" s="2"/>
      <c r="B944" s="108">
        <v>80910</v>
      </c>
      <c r="C944" s="102"/>
      <c r="D944" s="102" t="s">
        <v>43</v>
      </c>
      <c r="E944" s="102" t="s">
        <v>809</v>
      </c>
      <c r="F944" s="287" t="s">
        <v>818</v>
      </c>
      <c r="G944" s="114">
        <v>5707</v>
      </c>
      <c r="H944" s="114">
        <v>0</v>
      </c>
      <c r="I944" s="114">
        <v>14633</v>
      </c>
      <c r="J944" s="114">
        <v>5707</v>
      </c>
      <c r="K944" s="114">
        <v>5238</v>
      </c>
      <c r="L944" s="241">
        <f t="shared" si="187"/>
        <v>-8.2179779218503612E-2</v>
      </c>
      <c r="M944" s="114">
        <f t="shared" si="154"/>
        <v>0</v>
      </c>
      <c r="N944" s="242">
        <v>15592</v>
      </c>
      <c r="O944" s="100"/>
      <c r="P944" s="100"/>
      <c r="Q944" s="100">
        <f t="shared" si="155"/>
        <v>0</v>
      </c>
      <c r="R944" s="243" t="e">
        <f t="shared" si="164"/>
        <v>#DIV/0!</v>
      </c>
      <c r="S944" s="243"/>
      <c r="T944" s="243"/>
      <c r="U944" s="243"/>
      <c r="V944" s="243"/>
      <c r="W944" s="243"/>
      <c r="X944" s="194"/>
      <c r="Y944" s="194"/>
      <c r="Z944" s="194"/>
      <c r="AA944" s="194"/>
      <c r="AB944" s="194"/>
      <c r="AC944" s="194"/>
      <c r="AD944" s="194"/>
      <c r="AE944" s="194"/>
      <c r="AF944" s="194"/>
      <c r="AG944" s="194"/>
      <c r="AH944" s="194"/>
      <c r="AI944" s="194"/>
      <c r="AJ944" s="194"/>
      <c r="AK944" s="194"/>
      <c r="AL944" s="194"/>
      <c r="AM944" s="194"/>
      <c r="AN944" s="194"/>
      <c r="AO944" s="194"/>
      <c r="AP944" s="194"/>
      <c r="AQ944" s="194"/>
    </row>
    <row r="945" spans="1:43" ht="12.75" customHeight="1" outlineLevel="2" x14ac:dyDescent="0.25">
      <c r="A945" s="2"/>
      <c r="B945" s="108">
        <v>80909</v>
      </c>
      <c r="C945" s="102"/>
      <c r="D945" s="102" t="s">
        <v>43</v>
      </c>
      <c r="E945" s="102" t="s">
        <v>809</v>
      </c>
      <c r="F945" s="287" t="s">
        <v>403</v>
      </c>
      <c r="G945" s="114">
        <v>9290</v>
      </c>
      <c r="H945" s="114">
        <v>333</v>
      </c>
      <c r="I945" s="114">
        <v>0</v>
      </c>
      <c r="J945" s="114">
        <v>9290</v>
      </c>
      <c r="K945" s="114">
        <v>9065</v>
      </c>
      <c r="L945" s="241">
        <f t="shared" si="187"/>
        <v>-2.4219590958019399E-2</v>
      </c>
      <c r="M945" s="114">
        <f t="shared" si="154"/>
        <v>324.93487621097955</v>
      </c>
      <c r="N945" s="242">
        <v>0</v>
      </c>
      <c r="O945" s="100"/>
      <c r="P945" s="100"/>
      <c r="Q945" s="100">
        <f t="shared" si="155"/>
        <v>0</v>
      </c>
      <c r="R945" s="243" t="e">
        <f t="shared" si="164"/>
        <v>#DIV/0!</v>
      </c>
      <c r="S945" s="243"/>
      <c r="T945" s="243"/>
      <c r="U945" s="243"/>
      <c r="V945" s="243"/>
      <c r="W945" s="243"/>
      <c r="X945" s="194"/>
      <c r="Y945" s="194"/>
      <c r="Z945" s="194"/>
      <c r="AA945" s="194"/>
      <c r="AB945" s="194"/>
      <c r="AC945" s="194"/>
      <c r="AD945" s="194"/>
      <c r="AE945" s="194"/>
      <c r="AF945" s="194"/>
      <c r="AG945" s="194"/>
      <c r="AH945" s="194"/>
      <c r="AI945" s="194"/>
      <c r="AJ945" s="194"/>
      <c r="AK945" s="194"/>
      <c r="AL945" s="194"/>
      <c r="AM945" s="194"/>
      <c r="AN945" s="194"/>
      <c r="AO945" s="194"/>
      <c r="AP945" s="194"/>
      <c r="AQ945" s="194"/>
    </row>
    <row r="946" spans="1:43" ht="12.75" customHeight="1" outlineLevel="2" x14ac:dyDescent="0.25">
      <c r="A946" s="2"/>
      <c r="B946" s="108">
        <v>80908</v>
      </c>
      <c r="C946" s="102"/>
      <c r="D946" s="102" t="s">
        <v>43</v>
      </c>
      <c r="E946" s="102" t="s">
        <v>809</v>
      </c>
      <c r="F946" s="287" t="s">
        <v>816</v>
      </c>
      <c r="G946" s="114">
        <v>5667</v>
      </c>
      <c r="H946" s="114">
        <v>1280</v>
      </c>
      <c r="I946" s="114">
        <v>0</v>
      </c>
      <c r="J946" s="114">
        <v>5667</v>
      </c>
      <c r="K946" s="114">
        <v>5559</v>
      </c>
      <c r="L946" s="241">
        <f t="shared" si="187"/>
        <v>-1.9057702488088912E-2</v>
      </c>
      <c r="M946" s="114">
        <f t="shared" si="154"/>
        <v>1255.6061408152461</v>
      </c>
      <c r="N946" s="242">
        <v>0</v>
      </c>
      <c r="O946" s="100"/>
      <c r="P946" s="100"/>
      <c r="Q946" s="100">
        <f t="shared" si="155"/>
        <v>0</v>
      </c>
      <c r="R946" s="243" t="e">
        <f t="shared" si="164"/>
        <v>#DIV/0!</v>
      </c>
      <c r="S946" s="243"/>
      <c r="T946" s="243"/>
      <c r="U946" s="243"/>
      <c r="V946" s="243"/>
      <c r="W946" s="243"/>
      <c r="X946" s="194"/>
      <c r="Y946" s="194"/>
      <c r="Z946" s="194"/>
      <c r="AA946" s="194"/>
      <c r="AB946" s="194"/>
      <c r="AC946" s="194"/>
      <c r="AD946" s="194"/>
      <c r="AE946" s="194"/>
      <c r="AF946" s="194"/>
      <c r="AG946" s="194"/>
      <c r="AH946" s="194"/>
      <c r="AI946" s="194"/>
      <c r="AJ946" s="194"/>
      <c r="AK946" s="194"/>
      <c r="AL946" s="194"/>
      <c r="AM946" s="194"/>
      <c r="AN946" s="194"/>
      <c r="AO946" s="194"/>
      <c r="AP946" s="194"/>
      <c r="AQ946" s="194"/>
    </row>
    <row r="947" spans="1:43" ht="12.75" customHeight="1" outlineLevel="2" x14ac:dyDescent="0.25">
      <c r="A947" s="2"/>
      <c r="B947" s="108">
        <v>80907</v>
      </c>
      <c r="C947" s="102"/>
      <c r="D947" s="102" t="s">
        <v>43</v>
      </c>
      <c r="E947" s="102" t="s">
        <v>809</v>
      </c>
      <c r="F947" s="287" t="s">
        <v>815</v>
      </c>
      <c r="G947" s="114">
        <v>6149</v>
      </c>
      <c r="H947" s="114">
        <v>0</v>
      </c>
      <c r="I947" s="114">
        <v>9715</v>
      </c>
      <c r="J947" s="114">
        <v>10007</v>
      </c>
      <c r="K947" s="114">
        <v>10011</v>
      </c>
      <c r="L947" s="241">
        <f t="shared" si="187"/>
        <v>3.997201958629848E-4</v>
      </c>
      <c r="M947" s="114">
        <f t="shared" si="154"/>
        <v>0</v>
      </c>
      <c r="N947" s="242">
        <v>6012</v>
      </c>
      <c r="O947" s="100"/>
      <c r="P947" s="100"/>
      <c r="Q947" s="100">
        <f t="shared" si="155"/>
        <v>0</v>
      </c>
      <c r="R947" s="243" t="e">
        <f t="shared" si="164"/>
        <v>#DIV/0!</v>
      </c>
      <c r="S947" s="243"/>
      <c r="T947" s="243"/>
      <c r="U947" s="243"/>
      <c r="V947" s="243"/>
      <c r="W947" s="243"/>
      <c r="X947" s="194"/>
      <c r="Y947" s="194"/>
      <c r="Z947" s="194"/>
      <c r="AA947" s="194"/>
      <c r="AB947" s="194"/>
      <c r="AC947" s="194"/>
      <c r="AD947" s="194"/>
      <c r="AE947" s="194"/>
      <c r="AF947" s="194"/>
      <c r="AG947" s="194"/>
      <c r="AH947" s="194"/>
      <c r="AI947" s="194"/>
      <c r="AJ947" s="194"/>
      <c r="AK947" s="194"/>
      <c r="AL947" s="194"/>
      <c r="AM947" s="194"/>
      <c r="AN947" s="194"/>
      <c r="AO947" s="194"/>
      <c r="AP947" s="194"/>
      <c r="AQ947" s="194"/>
    </row>
    <row r="948" spans="1:43" ht="12.75" customHeight="1" outlineLevel="2" x14ac:dyDescent="0.25">
      <c r="A948" s="2"/>
      <c r="B948" s="108">
        <v>80906</v>
      </c>
      <c r="C948" s="102"/>
      <c r="D948" s="102" t="s">
        <v>43</v>
      </c>
      <c r="E948" s="102" t="s">
        <v>809</v>
      </c>
      <c r="F948" s="287" t="s">
        <v>814</v>
      </c>
      <c r="G948" s="114">
        <v>13125</v>
      </c>
      <c r="H948" s="114">
        <v>1386</v>
      </c>
      <c r="I948" s="114">
        <v>0</v>
      </c>
      <c r="J948" s="114">
        <v>13125</v>
      </c>
      <c r="K948" s="114">
        <v>12948</v>
      </c>
      <c r="L948" s="241">
        <f t="shared" si="187"/>
        <v>-1.3485714285714323E-2</v>
      </c>
      <c r="M948" s="114">
        <f t="shared" si="154"/>
        <v>1367.3088</v>
      </c>
      <c r="N948" s="242">
        <v>0</v>
      </c>
      <c r="O948" s="100"/>
      <c r="P948" s="100"/>
      <c r="Q948" s="100">
        <f t="shared" si="155"/>
        <v>0</v>
      </c>
      <c r="R948" s="243" t="e">
        <f t="shared" si="164"/>
        <v>#DIV/0!</v>
      </c>
      <c r="S948" s="243"/>
      <c r="T948" s="243"/>
      <c r="U948" s="243"/>
      <c r="V948" s="243"/>
      <c r="W948" s="243"/>
      <c r="X948" s="194"/>
      <c r="Y948" s="194"/>
      <c r="Z948" s="194"/>
      <c r="AA948" s="194"/>
      <c r="AB948" s="194"/>
      <c r="AC948" s="194"/>
      <c r="AD948" s="194"/>
      <c r="AE948" s="194"/>
      <c r="AF948" s="194"/>
      <c r="AG948" s="194"/>
      <c r="AH948" s="194"/>
      <c r="AI948" s="194"/>
      <c r="AJ948" s="194"/>
      <c r="AK948" s="194"/>
      <c r="AL948" s="194"/>
      <c r="AM948" s="194"/>
      <c r="AN948" s="194"/>
      <c r="AO948" s="194"/>
      <c r="AP948" s="194"/>
      <c r="AQ948" s="194"/>
    </row>
    <row r="949" spans="1:43" ht="12.75" customHeight="1" outlineLevel="2" x14ac:dyDescent="0.25">
      <c r="A949" s="2"/>
      <c r="B949" s="108">
        <v>80905</v>
      </c>
      <c r="C949" s="102"/>
      <c r="D949" s="102" t="s">
        <v>43</v>
      </c>
      <c r="E949" s="102" t="s">
        <v>809</v>
      </c>
      <c r="F949" s="287" t="s">
        <v>385</v>
      </c>
      <c r="G949" s="114">
        <v>4205</v>
      </c>
      <c r="H949" s="114">
        <v>135</v>
      </c>
      <c r="I949" s="114">
        <v>0</v>
      </c>
      <c r="J949" s="114">
        <v>4205</v>
      </c>
      <c r="K949" s="114">
        <v>4002</v>
      </c>
      <c r="L949" s="241">
        <f t="shared" si="187"/>
        <v>-4.8275862068965503E-2</v>
      </c>
      <c r="M949" s="114">
        <f t="shared" si="154"/>
        <v>128.48275862068965</v>
      </c>
      <c r="N949" s="242">
        <v>0</v>
      </c>
      <c r="O949" s="100"/>
      <c r="P949" s="100"/>
      <c r="Q949" s="100">
        <f t="shared" si="155"/>
        <v>0</v>
      </c>
      <c r="R949" s="243" t="e">
        <f t="shared" si="164"/>
        <v>#DIV/0!</v>
      </c>
      <c r="S949" s="243"/>
      <c r="T949" s="243"/>
      <c r="U949" s="243"/>
      <c r="V949" s="243"/>
      <c r="W949" s="243"/>
      <c r="X949" s="194"/>
      <c r="Y949" s="194"/>
      <c r="Z949" s="194"/>
      <c r="AA949" s="194"/>
      <c r="AB949" s="194"/>
      <c r="AC949" s="194"/>
      <c r="AD949" s="194"/>
      <c r="AE949" s="194"/>
      <c r="AF949" s="194"/>
      <c r="AG949" s="194"/>
      <c r="AH949" s="194"/>
      <c r="AI949" s="194"/>
      <c r="AJ949" s="194"/>
      <c r="AK949" s="194"/>
      <c r="AL949" s="194"/>
      <c r="AM949" s="194"/>
      <c r="AN949" s="194"/>
      <c r="AO949" s="194"/>
      <c r="AP949" s="194"/>
      <c r="AQ949" s="194"/>
    </row>
    <row r="950" spans="1:43" ht="12.75" customHeight="1" outlineLevel="2" x14ac:dyDescent="0.25">
      <c r="A950" s="2"/>
      <c r="B950" s="108">
        <v>80904</v>
      </c>
      <c r="C950" s="102"/>
      <c r="D950" s="102" t="s">
        <v>43</v>
      </c>
      <c r="E950" s="102" t="s">
        <v>809</v>
      </c>
      <c r="F950" s="287" t="s">
        <v>813</v>
      </c>
      <c r="G950" s="114">
        <v>3878</v>
      </c>
      <c r="H950" s="114">
        <v>346</v>
      </c>
      <c r="I950" s="114">
        <v>0</v>
      </c>
      <c r="J950" s="114">
        <v>3878</v>
      </c>
      <c r="K950" s="114">
        <v>3600</v>
      </c>
      <c r="L950" s="241">
        <f t="shared" si="187"/>
        <v>-7.1686436307374923E-2</v>
      </c>
      <c r="M950" s="114">
        <f t="shared" si="154"/>
        <v>321.19649303764828</v>
      </c>
      <c r="N950" s="242">
        <v>0</v>
      </c>
      <c r="O950" s="100"/>
      <c r="P950" s="100"/>
      <c r="Q950" s="100">
        <f t="shared" si="155"/>
        <v>0</v>
      </c>
      <c r="R950" s="243" t="e">
        <f t="shared" si="164"/>
        <v>#DIV/0!</v>
      </c>
      <c r="S950" s="243"/>
      <c r="T950" s="243"/>
      <c r="U950" s="243"/>
      <c r="V950" s="243"/>
      <c r="W950" s="243"/>
      <c r="X950" s="194"/>
      <c r="Y950" s="194"/>
      <c r="Z950" s="194"/>
      <c r="AA950" s="194"/>
      <c r="AB950" s="194"/>
      <c r="AC950" s="194"/>
      <c r="AD950" s="194"/>
      <c r="AE950" s="194"/>
      <c r="AF950" s="194"/>
      <c r="AG950" s="194"/>
      <c r="AH950" s="194"/>
      <c r="AI950" s="194"/>
      <c r="AJ950" s="194"/>
      <c r="AK950" s="194"/>
      <c r="AL950" s="194"/>
      <c r="AM950" s="194"/>
      <c r="AN950" s="194"/>
      <c r="AO950" s="194"/>
      <c r="AP950" s="194"/>
      <c r="AQ950" s="194"/>
    </row>
    <row r="951" spans="1:43" ht="12.75" customHeight="1" outlineLevel="2" x14ac:dyDescent="0.25">
      <c r="A951" s="2"/>
      <c r="B951" s="108">
        <v>80903</v>
      </c>
      <c r="C951" s="102"/>
      <c r="D951" s="102" t="s">
        <v>43</v>
      </c>
      <c r="E951" s="102" t="s">
        <v>809</v>
      </c>
      <c r="F951" s="287" t="s">
        <v>812</v>
      </c>
      <c r="G951" s="114">
        <v>2242</v>
      </c>
      <c r="H951" s="114">
        <v>0</v>
      </c>
      <c r="I951" s="114">
        <v>2223</v>
      </c>
      <c r="J951" s="114">
        <v>4465</v>
      </c>
      <c r="K951" s="114">
        <v>4375</v>
      </c>
      <c r="L951" s="241">
        <f t="shared" si="187"/>
        <v>-2.015677491601342E-2</v>
      </c>
      <c r="M951" s="114">
        <f t="shared" si="154"/>
        <v>2267.8085106382978</v>
      </c>
      <c r="N951" s="242">
        <v>0</v>
      </c>
      <c r="O951" s="100"/>
      <c r="P951" s="100"/>
      <c r="Q951" s="100">
        <f t="shared" si="155"/>
        <v>0</v>
      </c>
      <c r="R951" s="243" t="e">
        <f t="shared" si="164"/>
        <v>#DIV/0!</v>
      </c>
      <c r="S951" s="243"/>
      <c r="T951" s="243"/>
      <c r="U951" s="243"/>
      <c r="V951" s="243"/>
      <c r="W951" s="243"/>
      <c r="X951" s="194"/>
      <c r="Y951" s="194"/>
      <c r="Z951" s="194"/>
      <c r="AA951" s="194"/>
      <c r="AB951" s="194"/>
      <c r="AC951" s="194"/>
      <c r="AD951" s="194"/>
      <c r="AE951" s="194"/>
      <c r="AF951" s="194"/>
      <c r="AG951" s="194"/>
      <c r="AH951" s="194"/>
      <c r="AI951" s="194"/>
      <c r="AJ951" s="194"/>
      <c r="AK951" s="194"/>
      <c r="AL951" s="194"/>
      <c r="AM951" s="194"/>
      <c r="AN951" s="194"/>
      <c r="AO951" s="194"/>
      <c r="AP951" s="194"/>
      <c r="AQ951" s="194"/>
    </row>
    <row r="952" spans="1:43" ht="12.75" customHeight="1" outlineLevel="2" x14ac:dyDescent="0.25">
      <c r="A952" s="2"/>
      <c r="B952" s="108">
        <v>80902</v>
      </c>
      <c r="C952" s="102"/>
      <c r="D952" s="102" t="s">
        <v>43</v>
      </c>
      <c r="E952" s="102" t="s">
        <v>809</v>
      </c>
      <c r="F952" s="287" t="s">
        <v>1852</v>
      </c>
      <c r="G952" s="114">
        <v>17867</v>
      </c>
      <c r="H952" s="114">
        <v>0</v>
      </c>
      <c r="I952" s="114">
        <v>2605</v>
      </c>
      <c r="J952" s="114">
        <v>20472</v>
      </c>
      <c r="K952" s="114">
        <v>19187</v>
      </c>
      <c r="L952" s="241">
        <f t="shared" si="187"/>
        <v>-6.2768659632668977E-2</v>
      </c>
      <c r="M952" s="114">
        <f t="shared" si="154"/>
        <v>2768.5123583431032</v>
      </c>
      <c r="N952" s="242">
        <v>0</v>
      </c>
      <c r="O952" s="100"/>
      <c r="P952" s="100"/>
      <c r="Q952" s="100">
        <f t="shared" si="155"/>
        <v>0</v>
      </c>
      <c r="R952" s="243" t="e">
        <f t="shared" si="164"/>
        <v>#DIV/0!</v>
      </c>
      <c r="S952" s="243"/>
      <c r="T952" s="243"/>
      <c r="U952" s="243"/>
      <c r="V952" s="243"/>
      <c r="W952" s="243"/>
      <c r="X952" s="194"/>
      <c r="Y952" s="194"/>
      <c r="Z952" s="194"/>
      <c r="AA952" s="194"/>
      <c r="AB952" s="194"/>
      <c r="AC952" s="194"/>
      <c r="AD952" s="194"/>
      <c r="AE952" s="194"/>
      <c r="AF952" s="194"/>
      <c r="AG952" s="194"/>
      <c r="AH952" s="194"/>
      <c r="AI952" s="194"/>
      <c r="AJ952" s="194"/>
      <c r="AK952" s="194"/>
      <c r="AL952" s="194"/>
      <c r="AM952" s="194"/>
      <c r="AN952" s="194"/>
      <c r="AO952" s="194"/>
      <c r="AP952" s="194"/>
      <c r="AQ952" s="194"/>
    </row>
    <row r="953" spans="1:43" ht="12.75" customHeight="1" outlineLevel="2" x14ac:dyDescent="0.25">
      <c r="A953" s="2"/>
      <c r="B953" s="108">
        <v>80901</v>
      </c>
      <c r="C953" s="102"/>
      <c r="D953" s="102" t="s">
        <v>43</v>
      </c>
      <c r="E953" s="102" t="s">
        <v>809</v>
      </c>
      <c r="F953" s="287" t="s">
        <v>810</v>
      </c>
      <c r="G953" s="114">
        <v>3768</v>
      </c>
      <c r="H953" s="114">
        <v>0</v>
      </c>
      <c r="I953" s="114">
        <v>13450</v>
      </c>
      <c r="J953" s="114">
        <v>3768</v>
      </c>
      <c r="K953" s="114">
        <v>3479</v>
      </c>
      <c r="L953" s="241">
        <f t="shared" si="187"/>
        <v>-7.6698513800424584E-2</v>
      </c>
      <c r="M953" s="114">
        <f t="shared" si="154"/>
        <v>0</v>
      </c>
      <c r="N953" s="242">
        <v>12207</v>
      </c>
      <c r="O953" s="100"/>
      <c r="P953" s="100"/>
      <c r="Q953" s="100">
        <f t="shared" si="155"/>
        <v>0</v>
      </c>
      <c r="R953" s="243" t="e">
        <f t="shared" si="164"/>
        <v>#DIV/0!</v>
      </c>
      <c r="S953" s="243"/>
      <c r="T953" s="243"/>
      <c r="U953" s="243"/>
      <c r="V953" s="243"/>
      <c r="W953" s="243"/>
      <c r="X953" s="194"/>
      <c r="Y953" s="194"/>
      <c r="Z953" s="194"/>
      <c r="AA953" s="194"/>
      <c r="AB953" s="194"/>
      <c r="AC953" s="194"/>
      <c r="AD953" s="194"/>
      <c r="AE953" s="194"/>
      <c r="AF953" s="194"/>
      <c r="AG953" s="194"/>
      <c r="AH953" s="194"/>
      <c r="AI953" s="194"/>
      <c r="AJ953" s="194"/>
      <c r="AK953" s="194"/>
      <c r="AL953" s="194"/>
      <c r="AM953" s="194"/>
      <c r="AN953" s="194"/>
      <c r="AO953" s="194"/>
      <c r="AP953" s="194"/>
      <c r="AQ953" s="194"/>
    </row>
    <row r="954" spans="1:43" ht="12.75" customHeight="1" outlineLevel="2" x14ac:dyDescent="0.25">
      <c r="A954" s="2"/>
      <c r="B954" s="108" t="s">
        <v>2159</v>
      </c>
      <c r="C954" s="102"/>
      <c r="D954" s="102" t="s">
        <v>43</v>
      </c>
      <c r="E954" s="102" t="s">
        <v>809</v>
      </c>
      <c r="F954" s="287" t="s">
        <v>2160</v>
      </c>
      <c r="G954" s="114"/>
      <c r="H954" s="114"/>
      <c r="I954" s="114"/>
      <c r="J954" s="114"/>
      <c r="K954" s="114"/>
      <c r="L954" s="241"/>
      <c r="M954" s="114">
        <f t="shared" si="154"/>
        <v>0</v>
      </c>
      <c r="N954" s="242"/>
      <c r="O954" s="100"/>
      <c r="P954" s="100"/>
      <c r="Q954" s="100">
        <f t="shared" si="155"/>
        <v>0</v>
      </c>
      <c r="R954" s="243" t="e">
        <f t="shared" si="164"/>
        <v>#DIV/0!</v>
      </c>
      <c r="S954" s="243"/>
      <c r="T954" s="243"/>
      <c r="U954" s="243"/>
      <c r="V954" s="243"/>
      <c r="W954" s="243"/>
      <c r="X954" s="194"/>
      <c r="Y954" s="194"/>
      <c r="Z954" s="194"/>
      <c r="AA954" s="194"/>
      <c r="AB954" s="194"/>
      <c r="AC954" s="194"/>
      <c r="AD954" s="194"/>
      <c r="AE954" s="194"/>
      <c r="AF954" s="194"/>
      <c r="AG954" s="194"/>
      <c r="AH954" s="194"/>
      <c r="AI954" s="194"/>
      <c r="AJ954" s="194"/>
      <c r="AK954" s="194"/>
      <c r="AL954" s="194"/>
      <c r="AM954" s="194"/>
      <c r="AN954" s="194"/>
      <c r="AO954" s="194"/>
      <c r="AP954" s="194"/>
      <c r="AQ954" s="194"/>
    </row>
    <row r="955" spans="1:43" ht="12.75" customHeight="1" outlineLevel="1" x14ac:dyDescent="0.25">
      <c r="A955" s="229"/>
      <c r="B955" s="289">
        <v>81000</v>
      </c>
      <c r="C955" s="290"/>
      <c r="D955" s="290" t="s">
        <v>43</v>
      </c>
      <c r="E955" s="290" t="s">
        <v>823</v>
      </c>
      <c r="F955" s="291"/>
      <c r="G955" s="114"/>
      <c r="H955" s="114"/>
      <c r="I955" s="114"/>
      <c r="J955" s="114"/>
      <c r="K955" s="114"/>
      <c r="L955" s="241"/>
      <c r="M955" s="114">
        <f t="shared" si="154"/>
        <v>0</v>
      </c>
      <c r="N955" s="242"/>
      <c r="O955" s="110">
        <f t="shared" ref="O955:P955" si="188">SUM(O956:O965)</f>
        <v>0</v>
      </c>
      <c r="P955" s="110">
        <f t="shared" si="188"/>
        <v>0</v>
      </c>
      <c r="Q955" s="100">
        <f t="shared" si="155"/>
        <v>0</v>
      </c>
      <c r="R955" s="243" t="e">
        <f t="shared" si="164"/>
        <v>#DIV/0!</v>
      </c>
      <c r="S955" s="250"/>
      <c r="T955" s="250"/>
      <c r="U955" s="250"/>
      <c r="V955" s="250"/>
      <c r="W955" s="250"/>
      <c r="X955" s="113"/>
      <c r="Y955" s="113"/>
      <c r="Z955" s="113"/>
      <c r="AA955" s="113"/>
      <c r="AB955" s="113"/>
      <c r="AC955" s="113"/>
      <c r="AD955" s="113"/>
      <c r="AE955" s="113"/>
      <c r="AF955" s="113"/>
      <c r="AG955" s="113"/>
      <c r="AH955" s="113"/>
      <c r="AI955" s="113"/>
      <c r="AJ955" s="113"/>
      <c r="AK955" s="113"/>
      <c r="AL955" s="113"/>
      <c r="AM955" s="113"/>
      <c r="AN955" s="113"/>
      <c r="AO955" s="113"/>
      <c r="AP955" s="113"/>
      <c r="AQ955" s="113"/>
    </row>
    <row r="956" spans="1:43" ht="12.75" customHeight="1" outlineLevel="2" x14ac:dyDescent="0.25">
      <c r="A956" s="2"/>
      <c r="B956" s="108">
        <v>81009</v>
      </c>
      <c r="C956" s="102"/>
      <c r="D956" s="102" t="s">
        <v>43</v>
      </c>
      <c r="E956" s="102" t="s">
        <v>823</v>
      </c>
      <c r="F956" s="287" t="s">
        <v>831</v>
      </c>
      <c r="G956" s="114">
        <v>1924</v>
      </c>
      <c r="H956" s="114">
        <v>543</v>
      </c>
      <c r="I956" s="114">
        <v>0</v>
      </c>
      <c r="J956" s="114">
        <v>1924</v>
      </c>
      <c r="K956" s="114">
        <v>1859</v>
      </c>
      <c r="L956" s="241">
        <f t="shared" ref="L956:L964" si="189">((K956/J956)^(1/($K$12-$J$12))-1)</f>
        <v>-3.3783783783783772E-2</v>
      </c>
      <c r="M956" s="114">
        <f t="shared" si="154"/>
        <v>524.65540540540542</v>
      </c>
      <c r="N956" s="242">
        <v>0</v>
      </c>
      <c r="O956" s="100"/>
      <c r="P956" s="100"/>
      <c r="Q956" s="100">
        <f t="shared" si="155"/>
        <v>0</v>
      </c>
      <c r="R956" s="243" t="e">
        <f t="shared" si="164"/>
        <v>#DIV/0!</v>
      </c>
      <c r="S956" s="243"/>
      <c r="T956" s="243"/>
      <c r="U956" s="243"/>
      <c r="V956" s="243"/>
      <c r="W956" s="243"/>
      <c r="X956" s="194"/>
      <c r="Y956" s="194"/>
      <c r="Z956" s="194"/>
      <c r="AA956" s="194"/>
      <c r="AB956" s="194"/>
      <c r="AC956" s="194"/>
      <c r="AD956" s="194"/>
      <c r="AE956" s="194"/>
      <c r="AF956" s="194"/>
      <c r="AG956" s="194"/>
      <c r="AH956" s="194"/>
      <c r="AI956" s="194"/>
      <c r="AJ956" s="194"/>
      <c r="AK956" s="194"/>
      <c r="AL956" s="194"/>
      <c r="AM956" s="194"/>
      <c r="AN956" s="194"/>
      <c r="AO956" s="194"/>
      <c r="AP956" s="194"/>
      <c r="AQ956" s="194"/>
    </row>
    <row r="957" spans="1:43" ht="12.75" customHeight="1" outlineLevel="2" x14ac:dyDescent="0.25">
      <c r="A957" s="2"/>
      <c r="B957" s="108">
        <v>81008</v>
      </c>
      <c r="C957" s="102"/>
      <c r="D957" s="102" t="s">
        <v>43</v>
      </c>
      <c r="E957" s="102" t="s">
        <v>823</v>
      </c>
      <c r="F957" s="287" t="s">
        <v>830</v>
      </c>
      <c r="G957" s="114">
        <v>1026</v>
      </c>
      <c r="H957" s="114">
        <v>543</v>
      </c>
      <c r="I957" s="114">
        <v>0</v>
      </c>
      <c r="J957" s="114">
        <v>1026</v>
      </c>
      <c r="K957" s="114">
        <v>996</v>
      </c>
      <c r="L957" s="241">
        <f t="shared" si="189"/>
        <v>-2.9239766081871399E-2</v>
      </c>
      <c r="M957" s="114">
        <f t="shared" si="154"/>
        <v>527.12280701754378</v>
      </c>
      <c r="N957" s="242">
        <v>0</v>
      </c>
      <c r="O957" s="100"/>
      <c r="P957" s="100"/>
      <c r="Q957" s="100">
        <f t="shared" si="155"/>
        <v>0</v>
      </c>
      <c r="R957" s="243" t="e">
        <f t="shared" si="164"/>
        <v>#DIV/0!</v>
      </c>
      <c r="S957" s="243"/>
      <c r="T957" s="243"/>
      <c r="U957" s="243"/>
      <c r="V957" s="243"/>
      <c r="W957" s="243"/>
      <c r="X957" s="194"/>
      <c r="Y957" s="194"/>
      <c r="Z957" s="194"/>
      <c r="AA957" s="194"/>
      <c r="AB957" s="194"/>
      <c r="AC957" s="194"/>
      <c r="AD957" s="194"/>
      <c r="AE957" s="194"/>
      <c r="AF957" s="194"/>
      <c r="AG957" s="194"/>
      <c r="AH957" s="194"/>
      <c r="AI957" s="194"/>
      <c r="AJ957" s="194"/>
      <c r="AK957" s="194"/>
      <c r="AL957" s="194"/>
      <c r="AM957" s="194"/>
      <c r="AN957" s="194"/>
      <c r="AO957" s="194"/>
      <c r="AP957" s="194"/>
      <c r="AQ957" s="194"/>
    </row>
    <row r="958" spans="1:43" ht="12.75" customHeight="1" outlineLevel="2" x14ac:dyDescent="0.25">
      <c r="A958" s="2"/>
      <c r="B958" s="108">
        <v>81007</v>
      </c>
      <c r="C958" s="102"/>
      <c r="D958" s="102" t="s">
        <v>43</v>
      </c>
      <c r="E958" s="102" t="s">
        <v>823</v>
      </c>
      <c r="F958" s="287" t="s">
        <v>829</v>
      </c>
      <c r="G958" s="114">
        <v>1767</v>
      </c>
      <c r="H958" s="114">
        <v>534</v>
      </c>
      <c r="I958" s="114">
        <v>0</v>
      </c>
      <c r="J958" s="114">
        <v>1767</v>
      </c>
      <c r="K958" s="114">
        <v>1703</v>
      </c>
      <c r="L958" s="241">
        <f t="shared" si="189"/>
        <v>-3.6219581211092255E-2</v>
      </c>
      <c r="M958" s="114">
        <f t="shared" si="154"/>
        <v>514.65874363327669</v>
      </c>
      <c r="N958" s="242">
        <v>0</v>
      </c>
      <c r="O958" s="100"/>
      <c r="P958" s="100"/>
      <c r="Q958" s="100">
        <f t="shared" si="155"/>
        <v>0</v>
      </c>
      <c r="R958" s="243" t="e">
        <f t="shared" si="164"/>
        <v>#DIV/0!</v>
      </c>
      <c r="S958" s="243"/>
      <c r="T958" s="243"/>
      <c r="U958" s="243"/>
      <c r="V958" s="243"/>
      <c r="W958" s="243"/>
      <c r="X958" s="194"/>
      <c r="Y958" s="194"/>
      <c r="Z958" s="194"/>
      <c r="AA958" s="194"/>
      <c r="AB958" s="194"/>
      <c r="AC958" s="194"/>
      <c r="AD958" s="194"/>
      <c r="AE958" s="194"/>
      <c r="AF958" s="194"/>
      <c r="AG958" s="194"/>
      <c r="AH958" s="194"/>
      <c r="AI958" s="194"/>
      <c r="AJ958" s="194"/>
      <c r="AK958" s="194"/>
      <c r="AL958" s="194"/>
      <c r="AM958" s="194"/>
      <c r="AN958" s="194"/>
      <c r="AO958" s="194"/>
      <c r="AP958" s="194"/>
      <c r="AQ958" s="194"/>
    </row>
    <row r="959" spans="1:43" ht="12.75" customHeight="1" outlineLevel="2" x14ac:dyDescent="0.25">
      <c r="A959" s="2"/>
      <c r="B959" s="108">
        <v>81006</v>
      </c>
      <c r="C959" s="102"/>
      <c r="D959" s="102" t="s">
        <v>43</v>
      </c>
      <c r="E959" s="102" t="s">
        <v>823</v>
      </c>
      <c r="F959" s="287" t="s">
        <v>828</v>
      </c>
      <c r="G959" s="114">
        <v>5287</v>
      </c>
      <c r="H959" s="114">
        <v>235</v>
      </c>
      <c r="I959" s="114">
        <v>0</v>
      </c>
      <c r="J959" s="114">
        <v>5287</v>
      </c>
      <c r="K959" s="114">
        <v>5173</v>
      </c>
      <c r="L959" s="241">
        <f t="shared" si="189"/>
        <v>-2.1562322678267409E-2</v>
      </c>
      <c r="M959" s="114">
        <f t="shared" si="154"/>
        <v>229.93285417060716</v>
      </c>
      <c r="N959" s="242">
        <v>0</v>
      </c>
      <c r="O959" s="100"/>
      <c r="P959" s="100"/>
      <c r="Q959" s="100">
        <f t="shared" si="155"/>
        <v>0</v>
      </c>
      <c r="R959" s="243" t="e">
        <f t="shared" si="164"/>
        <v>#DIV/0!</v>
      </c>
      <c r="S959" s="243"/>
      <c r="T959" s="243"/>
      <c r="U959" s="243"/>
      <c r="V959" s="243"/>
      <c r="W959" s="243"/>
      <c r="X959" s="194"/>
      <c r="Y959" s="194"/>
      <c r="Z959" s="194"/>
      <c r="AA959" s="194"/>
      <c r="AB959" s="194"/>
      <c r="AC959" s="194"/>
      <c r="AD959" s="194"/>
      <c r="AE959" s="194"/>
      <c r="AF959" s="194"/>
      <c r="AG959" s="194"/>
      <c r="AH959" s="194"/>
      <c r="AI959" s="194"/>
      <c r="AJ959" s="194"/>
      <c r="AK959" s="194"/>
      <c r="AL959" s="194"/>
      <c r="AM959" s="194"/>
      <c r="AN959" s="194"/>
      <c r="AO959" s="194"/>
      <c r="AP959" s="194"/>
      <c r="AQ959" s="194"/>
    </row>
    <row r="960" spans="1:43" ht="12.75" customHeight="1" outlineLevel="2" x14ac:dyDescent="0.25">
      <c r="A960" s="2"/>
      <c r="B960" s="108">
        <v>81005</v>
      </c>
      <c r="C960" s="102"/>
      <c r="D960" s="102" t="s">
        <v>43</v>
      </c>
      <c r="E960" s="102" t="s">
        <v>823</v>
      </c>
      <c r="F960" s="287" t="s">
        <v>827</v>
      </c>
      <c r="G960" s="114">
        <v>4852</v>
      </c>
      <c r="H960" s="114">
        <v>1531</v>
      </c>
      <c r="I960" s="114">
        <v>0</v>
      </c>
      <c r="J960" s="114">
        <v>4852</v>
      </c>
      <c r="K960" s="114">
        <v>4783</v>
      </c>
      <c r="L960" s="241">
        <f t="shared" si="189"/>
        <v>-1.4220939818631484E-2</v>
      </c>
      <c r="M960" s="114">
        <f t="shared" si="154"/>
        <v>1509.2277411376751</v>
      </c>
      <c r="N960" s="242">
        <v>0</v>
      </c>
      <c r="O960" s="100"/>
      <c r="P960" s="100"/>
      <c r="Q960" s="100">
        <f t="shared" si="155"/>
        <v>0</v>
      </c>
      <c r="R960" s="243" t="e">
        <f t="shared" si="164"/>
        <v>#DIV/0!</v>
      </c>
      <c r="S960" s="243"/>
      <c r="T960" s="243"/>
      <c r="U960" s="243"/>
      <c r="V960" s="243"/>
      <c r="W960" s="243"/>
      <c r="X960" s="194"/>
      <c r="Y960" s="194"/>
      <c r="Z960" s="194"/>
      <c r="AA960" s="194"/>
      <c r="AB960" s="194"/>
      <c r="AC960" s="194"/>
      <c r="AD960" s="194"/>
      <c r="AE960" s="194"/>
      <c r="AF960" s="194"/>
      <c r="AG960" s="194"/>
      <c r="AH960" s="194"/>
      <c r="AI960" s="194"/>
      <c r="AJ960" s="194"/>
      <c r="AK960" s="194"/>
      <c r="AL960" s="194"/>
      <c r="AM960" s="194"/>
      <c r="AN960" s="194"/>
      <c r="AO960" s="194"/>
      <c r="AP960" s="194"/>
      <c r="AQ960" s="194"/>
    </row>
    <row r="961" spans="1:43" ht="12.75" customHeight="1" outlineLevel="2" x14ac:dyDescent="0.25">
      <c r="A961" s="2"/>
      <c r="B961" s="108">
        <v>81004</v>
      </c>
      <c r="C961" s="102"/>
      <c r="D961" s="102" t="s">
        <v>43</v>
      </c>
      <c r="E961" s="102" t="s">
        <v>823</v>
      </c>
      <c r="F961" s="287" t="s">
        <v>826</v>
      </c>
      <c r="G961" s="114">
        <v>963</v>
      </c>
      <c r="H961" s="114">
        <v>170</v>
      </c>
      <c r="I961" s="114">
        <v>0</v>
      </c>
      <c r="J961" s="114">
        <v>963</v>
      </c>
      <c r="K961" s="114">
        <v>926</v>
      </c>
      <c r="L961" s="241">
        <f t="shared" si="189"/>
        <v>-3.8421599169262688E-2</v>
      </c>
      <c r="M961" s="114">
        <f t="shared" si="154"/>
        <v>163.46832814122536</v>
      </c>
      <c r="N961" s="242">
        <v>0</v>
      </c>
      <c r="O961" s="100"/>
      <c r="P961" s="100"/>
      <c r="Q961" s="100">
        <f t="shared" si="155"/>
        <v>0</v>
      </c>
      <c r="R961" s="243" t="e">
        <f t="shared" si="164"/>
        <v>#DIV/0!</v>
      </c>
      <c r="S961" s="243"/>
      <c r="T961" s="243"/>
      <c r="U961" s="243"/>
      <c r="V961" s="243"/>
      <c r="W961" s="243"/>
      <c r="X961" s="194"/>
      <c r="Y961" s="194"/>
      <c r="Z961" s="194"/>
      <c r="AA961" s="194"/>
      <c r="AB961" s="194"/>
      <c r="AC961" s="194"/>
      <c r="AD961" s="194"/>
      <c r="AE961" s="194"/>
      <c r="AF961" s="194"/>
      <c r="AG961" s="194"/>
      <c r="AH961" s="194"/>
      <c r="AI961" s="194"/>
      <c r="AJ961" s="194"/>
      <c r="AK961" s="194"/>
      <c r="AL961" s="194"/>
      <c r="AM961" s="194"/>
      <c r="AN961" s="194"/>
      <c r="AO961" s="194"/>
      <c r="AP961" s="194"/>
      <c r="AQ961" s="194"/>
    </row>
    <row r="962" spans="1:43" ht="12.75" customHeight="1" outlineLevel="2" x14ac:dyDescent="0.25">
      <c r="A962" s="2"/>
      <c r="B962" s="108">
        <v>81003</v>
      </c>
      <c r="C962" s="102"/>
      <c r="D962" s="102" t="s">
        <v>43</v>
      </c>
      <c r="E962" s="102" t="s">
        <v>823</v>
      </c>
      <c r="F962" s="287" t="s">
        <v>825</v>
      </c>
      <c r="G962" s="114">
        <v>2996</v>
      </c>
      <c r="H962" s="114">
        <v>726</v>
      </c>
      <c r="I962" s="114">
        <v>0</v>
      </c>
      <c r="J962" s="114">
        <v>2996</v>
      </c>
      <c r="K962" s="114">
        <v>2912</v>
      </c>
      <c r="L962" s="241">
        <f t="shared" si="189"/>
        <v>-2.8037383177570097E-2</v>
      </c>
      <c r="M962" s="114">
        <f t="shared" si="154"/>
        <v>705.64485981308405</v>
      </c>
      <c r="N962" s="242">
        <v>0</v>
      </c>
      <c r="O962" s="100"/>
      <c r="P962" s="100"/>
      <c r="Q962" s="100">
        <f t="shared" si="155"/>
        <v>0</v>
      </c>
      <c r="R962" s="243" t="e">
        <f t="shared" si="164"/>
        <v>#DIV/0!</v>
      </c>
      <c r="S962" s="243"/>
      <c r="T962" s="243"/>
      <c r="U962" s="243"/>
      <c r="V962" s="243"/>
      <c r="W962" s="243"/>
      <c r="X962" s="194"/>
      <c r="Y962" s="194"/>
      <c r="Z962" s="194"/>
      <c r="AA962" s="194"/>
      <c r="AB962" s="194"/>
      <c r="AC962" s="194"/>
      <c r="AD962" s="194"/>
      <c r="AE962" s="194"/>
      <c r="AF962" s="194"/>
      <c r="AG962" s="194"/>
      <c r="AH962" s="194"/>
      <c r="AI962" s="194"/>
      <c r="AJ962" s="194"/>
      <c r="AK962" s="194"/>
      <c r="AL962" s="194"/>
      <c r="AM962" s="194"/>
      <c r="AN962" s="194"/>
      <c r="AO962" s="194"/>
      <c r="AP962" s="194"/>
      <c r="AQ962" s="194"/>
    </row>
    <row r="963" spans="1:43" ht="12.75" customHeight="1" outlineLevel="2" x14ac:dyDescent="0.25">
      <c r="A963" s="2"/>
      <c r="B963" s="108">
        <v>81002</v>
      </c>
      <c r="C963" s="102"/>
      <c r="D963" s="102" t="s">
        <v>43</v>
      </c>
      <c r="E963" s="102" t="s">
        <v>823</v>
      </c>
      <c r="F963" s="287" t="s">
        <v>824</v>
      </c>
      <c r="G963" s="114">
        <v>3028</v>
      </c>
      <c r="H963" s="114">
        <v>1217</v>
      </c>
      <c r="I963" s="114">
        <v>0</v>
      </c>
      <c r="J963" s="114">
        <v>3028</v>
      </c>
      <c r="K963" s="114">
        <v>2952</v>
      </c>
      <c r="L963" s="241">
        <f t="shared" si="189"/>
        <v>-2.5099075297225881E-2</v>
      </c>
      <c r="M963" s="114">
        <f t="shared" si="154"/>
        <v>1186.4544253632762</v>
      </c>
      <c r="N963" s="242">
        <v>0</v>
      </c>
      <c r="O963" s="100"/>
      <c r="P963" s="100"/>
      <c r="Q963" s="100">
        <f t="shared" si="155"/>
        <v>0</v>
      </c>
      <c r="R963" s="243" t="e">
        <f t="shared" si="164"/>
        <v>#DIV/0!</v>
      </c>
      <c r="S963" s="243"/>
      <c r="T963" s="243"/>
      <c r="U963" s="243"/>
      <c r="V963" s="243"/>
      <c r="W963" s="243"/>
      <c r="X963" s="194"/>
      <c r="Y963" s="194"/>
      <c r="Z963" s="194"/>
      <c r="AA963" s="194"/>
      <c r="AB963" s="194"/>
      <c r="AC963" s="194"/>
      <c r="AD963" s="194"/>
      <c r="AE963" s="194"/>
      <c r="AF963" s="194"/>
      <c r="AG963" s="194"/>
      <c r="AH963" s="194"/>
      <c r="AI963" s="194"/>
      <c r="AJ963" s="194"/>
      <c r="AK963" s="194"/>
      <c r="AL963" s="194"/>
      <c r="AM963" s="194"/>
      <c r="AN963" s="194"/>
      <c r="AO963" s="194"/>
      <c r="AP963" s="194"/>
      <c r="AQ963" s="194"/>
    </row>
    <row r="964" spans="1:43" ht="12.75" customHeight="1" outlineLevel="2" x14ac:dyDescent="0.25">
      <c r="A964" s="2"/>
      <c r="B964" s="108">
        <v>81001</v>
      </c>
      <c r="C964" s="102"/>
      <c r="D964" s="102" t="s">
        <v>43</v>
      </c>
      <c r="E964" s="102" t="s">
        <v>823</v>
      </c>
      <c r="F964" s="287" t="s">
        <v>823</v>
      </c>
      <c r="G964" s="114">
        <v>2989</v>
      </c>
      <c r="H964" s="114">
        <v>1603</v>
      </c>
      <c r="I964" s="114">
        <v>0</v>
      </c>
      <c r="J964" s="114">
        <v>2989</v>
      </c>
      <c r="K964" s="114">
        <v>2937</v>
      </c>
      <c r="L964" s="241">
        <f t="shared" si="189"/>
        <v>-1.7397122783539665E-2</v>
      </c>
      <c r="M964" s="114">
        <f t="shared" si="154"/>
        <v>1575.112412177986</v>
      </c>
      <c r="N964" s="242">
        <v>0</v>
      </c>
      <c r="O964" s="100"/>
      <c r="P964" s="100"/>
      <c r="Q964" s="100">
        <f t="shared" si="155"/>
        <v>0</v>
      </c>
      <c r="R964" s="243" t="e">
        <f t="shared" si="164"/>
        <v>#DIV/0!</v>
      </c>
      <c r="S964" s="243"/>
      <c r="T964" s="243"/>
      <c r="U964" s="243"/>
      <c r="V964" s="243"/>
      <c r="W964" s="243"/>
      <c r="X964" s="194"/>
      <c r="Y964" s="194"/>
      <c r="Z964" s="194"/>
      <c r="AA964" s="194"/>
      <c r="AB964" s="194"/>
      <c r="AC964" s="194"/>
      <c r="AD964" s="194"/>
      <c r="AE964" s="194"/>
      <c r="AF964" s="194"/>
      <c r="AG964" s="194"/>
      <c r="AH964" s="194"/>
      <c r="AI964" s="194"/>
      <c r="AJ964" s="194"/>
      <c r="AK964" s="194"/>
      <c r="AL964" s="194"/>
      <c r="AM964" s="194"/>
      <c r="AN964" s="194"/>
      <c r="AO964" s="194"/>
      <c r="AP964" s="194"/>
      <c r="AQ964" s="194"/>
    </row>
    <row r="965" spans="1:43" ht="12.75" customHeight="1" outlineLevel="2" x14ac:dyDescent="0.25">
      <c r="A965" s="2"/>
      <c r="B965" s="108" t="s">
        <v>2161</v>
      </c>
      <c r="C965" s="102"/>
      <c r="D965" s="102" t="s">
        <v>43</v>
      </c>
      <c r="E965" s="102" t="s">
        <v>823</v>
      </c>
      <c r="F965" s="287" t="s">
        <v>2162</v>
      </c>
      <c r="G965" s="114"/>
      <c r="H965" s="114"/>
      <c r="I965" s="114"/>
      <c r="J965" s="114"/>
      <c r="K965" s="114"/>
      <c r="L965" s="241"/>
      <c r="M965" s="114">
        <f t="shared" si="154"/>
        <v>0</v>
      </c>
      <c r="N965" s="242"/>
      <c r="O965" s="100"/>
      <c r="P965" s="100"/>
      <c r="Q965" s="100">
        <f t="shared" si="155"/>
        <v>0</v>
      </c>
      <c r="R965" s="243" t="e">
        <f t="shared" si="164"/>
        <v>#DIV/0!</v>
      </c>
      <c r="S965" s="243"/>
      <c r="T965" s="243"/>
      <c r="U965" s="243"/>
      <c r="V965" s="243"/>
      <c r="W965" s="243"/>
      <c r="X965" s="194"/>
      <c r="Y965" s="194"/>
      <c r="Z965" s="194"/>
      <c r="AA965" s="194"/>
      <c r="AB965" s="194"/>
      <c r="AC965" s="194"/>
      <c r="AD965" s="194"/>
      <c r="AE965" s="194"/>
      <c r="AF965" s="194"/>
      <c r="AG965" s="194"/>
      <c r="AH965" s="194"/>
      <c r="AI965" s="194"/>
      <c r="AJ965" s="194"/>
      <c r="AK965" s="194"/>
      <c r="AL965" s="194"/>
      <c r="AM965" s="194"/>
      <c r="AN965" s="194"/>
      <c r="AO965" s="194"/>
      <c r="AP965" s="194"/>
      <c r="AQ965" s="194"/>
    </row>
    <row r="966" spans="1:43" ht="12.75" customHeight="1" outlineLevel="1" x14ac:dyDescent="0.25">
      <c r="A966" s="229"/>
      <c r="B966" s="289">
        <v>81100</v>
      </c>
      <c r="C966" s="290"/>
      <c r="D966" s="290" t="s">
        <v>43</v>
      </c>
      <c r="E966" s="290" t="s">
        <v>832</v>
      </c>
      <c r="F966" s="291"/>
      <c r="G966" s="114"/>
      <c r="H966" s="114"/>
      <c r="I966" s="114"/>
      <c r="J966" s="114"/>
      <c r="K966" s="114"/>
      <c r="L966" s="241"/>
      <c r="M966" s="114">
        <f t="shared" si="154"/>
        <v>0</v>
      </c>
      <c r="N966" s="242"/>
      <c r="O966" s="110">
        <f t="shared" ref="O966:P966" si="190">SUM(O967:O973)</f>
        <v>0</v>
      </c>
      <c r="P966" s="110">
        <f t="shared" si="190"/>
        <v>0</v>
      </c>
      <c r="Q966" s="100">
        <f t="shared" si="155"/>
        <v>0</v>
      </c>
      <c r="R966" s="243" t="e">
        <f t="shared" si="164"/>
        <v>#DIV/0!</v>
      </c>
      <c r="S966" s="250"/>
      <c r="T966" s="250"/>
      <c r="U966" s="250"/>
      <c r="V966" s="250"/>
      <c r="W966" s="250"/>
      <c r="X966" s="113"/>
      <c r="Y966" s="113"/>
      <c r="Z966" s="113"/>
      <c r="AA966" s="113"/>
      <c r="AB966" s="113"/>
      <c r="AC966" s="113"/>
      <c r="AD966" s="113"/>
      <c r="AE966" s="113"/>
      <c r="AF966" s="113"/>
      <c r="AG966" s="113"/>
      <c r="AH966" s="113"/>
      <c r="AI966" s="113"/>
      <c r="AJ966" s="113"/>
      <c r="AK966" s="113"/>
      <c r="AL966" s="113"/>
      <c r="AM966" s="113"/>
      <c r="AN966" s="113"/>
      <c r="AO966" s="113"/>
      <c r="AP966" s="113"/>
      <c r="AQ966" s="113"/>
    </row>
    <row r="967" spans="1:43" ht="12.75" customHeight="1" outlineLevel="2" x14ac:dyDescent="0.25">
      <c r="A967" s="2"/>
      <c r="B967" s="108">
        <v>81106</v>
      </c>
      <c r="C967" s="102"/>
      <c r="D967" s="102" t="s">
        <v>43</v>
      </c>
      <c r="E967" s="102" t="s">
        <v>832</v>
      </c>
      <c r="F967" s="287" t="s">
        <v>837</v>
      </c>
      <c r="G967" s="114">
        <v>4200</v>
      </c>
      <c r="H967" s="114">
        <v>1777</v>
      </c>
      <c r="I967" s="114">
        <v>0</v>
      </c>
      <c r="J967" s="114">
        <v>4200</v>
      </c>
      <c r="K967" s="114">
        <v>4155</v>
      </c>
      <c r="L967" s="241">
        <f t="shared" ref="L967:L972" si="191">((K967/J967)^(1/($K$12-$J$12))-1)</f>
        <v>-1.0714285714285676E-2</v>
      </c>
      <c r="M967" s="114">
        <f t="shared" si="154"/>
        <v>1757.9607142857144</v>
      </c>
      <c r="N967" s="242">
        <v>0</v>
      </c>
      <c r="O967" s="100"/>
      <c r="P967" s="100"/>
      <c r="Q967" s="100">
        <f t="shared" si="155"/>
        <v>0</v>
      </c>
      <c r="R967" s="243" t="e">
        <f t="shared" si="164"/>
        <v>#DIV/0!</v>
      </c>
      <c r="S967" s="243"/>
      <c r="T967" s="243"/>
      <c r="U967" s="243"/>
      <c r="V967" s="243"/>
      <c r="W967" s="243"/>
      <c r="X967" s="194"/>
      <c r="Y967" s="194"/>
      <c r="Z967" s="194"/>
      <c r="AA967" s="194"/>
      <c r="AB967" s="194"/>
      <c r="AC967" s="194"/>
      <c r="AD967" s="194"/>
      <c r="AE967" s="194"/>
      <c r="AF967" s="194"/>
      <c r="AG967" s="194"/>
      <c r="AH967" s="194"/>
      <c r="AI967" s="194"/>
      <c r="AJ967" s="194"/>
      <c r="AK967" s="194"/>
      <c r="AL967" s="194"/>
      <c r="AM967" s="194"/>
      <c r="AN967" s="194"/>
      <c r="AO967" s="194"/>
      <c r="AP967" s="194"/>
      <c r="AQ967" s="194"/>
    </row>
    <row r="968" spans="1:43" ht="12.75" customHeight="1" outlineLevel="2" x14ac:dyDescent="0.25">
      <c r="A968" s="2"/>
      <c r="B968" s="108">
        <v>81105</v>
      </c>
      <c r="C968" s="102"/>
      <c r="D968" s="102" t="s">
        <v>43</v>
      </c>
      <c r="E968" s="102" t="s">
        <v>832</v>
      </c>
      <c r="F968" s="287" t="s">
        <v>836</v>
      </c>
      <c r="G968" s="114">
        <v>6869</v>
      </c>
      <c r="H968" s="114">
        <v>1800</v>
      </c>
      <c r="I968" s="114">
        <v>0</v>
      </c>
      <c r="J968" s="114">
        <v>6869</v>
      </c>
      <c r="K968" s="114">
        <v>6870</v>
      </c>
      <c r="L968" s="241">
        <f t="shared" si="191"/>
        <v>1.4558159848587771E-4</v>
      </c>
      <c r="M968" s="114">
        <f t="shared" si="154"/>
        <v>1800.2620468772745</v>
      </c>
      <c r="N968" s="242">
        <v>0</v>
      </c>
      <c r="O968" s="100"/>
      <c r="P968" s="100"/>
      <c r="Q968" s="100">
        <f t="shared" si="155"/>
        <v>0</v>
      </c>
      <c r="R968" s="243" t="e">
        <f t="shared" si="164"/>
        <v>#DIV/0!</v>
      </c>
      <c r="S968" s="243"/>
      <c r="T968" s="243"/>
      <c r="U968" s="243"/>
      <c r="V968" s="243"/>
      <c r="W968" s="243"/>
      <c r="X968" s="194"/>
      <c r="Y968" s="194"/>
      <c r="Z968" s="194"/>
      <c r="AA968" s="194"/>
      <c r="AB968" s="194"/>
      <c r="AC968" s="194"/>
      <c r="AD968" s="194"/>
      <c r="AE968" s="194"/>
      <c r="AF968" s="194"/>
      <c r="AG968" s="194"/>
      <c r="AH968" s="194"/>
      <c r="AI968" s="194"/>
      <c r="AJ968" s="194"/>
      <c r="AK968" s="194"/>
      <c r="AL968" s="194"/>
      <c r="AM968" s="194"/>
      <c r="AN968" s="194"/>
      <c r="AO968" s="194"/>
      <c r="AP968" s="194"/>
      <c r="AQ968" s="194"/>
    </row>
    <row r="969" spans="1:43" ht="12.75" customHeight="1" outlineLevel="2" x14ac:dyDescent="0.25">
      <c r="A969" s="2"/>
      <c r="B969" s="108">
        <v>81104</v>
      </c>
      <c r="C969" s="102"/>
      <c r="D969" s="102" t="s">
        <v>43</v>
      </c>
      <c r="E969" s="102" t="s">
        <v>832</v>
      </c>
      <c r="F969" s="287" t="s">
        <v>835</v>
      </c>
      <c r="G969" s="114">
        <v>8044</v>
      </c>
      <c r="H969" s="114">
        <v>569</v>
      </c>
      <c r="I969" s="114">
        <v>0</v>
      </c>
      <c r="J969" s="114">
        <v>8044</v>
      </c>
      <c r="K969" s="114">
        <v>7891</v>
      </c>
      <c r="L969" s="241">
        <f t="shared" si="191"/>
        <v>-1.9020387866732991E-2</v>
      </c>
      <c r="M969" s="114">
        <f t="shared" si="154"/>
        <v>558.17739930382891</v>
      </c>
      <c r="N969" s="242">
        <v>0</v>
      </c>
      <c r="O969" s="100"/>
      <c r="P969" s="100"/>
      <c r="Q969" s="100">
        <f t="shared" si="155"/>
        <v>0</v>
      </c>
      <c r="R969" s="243" t="e">
        <f t="shared" si="164"/>
        <v>#DIV/0!</v>
      </c>
      <c r="S969" s="243"/>
      <c r="T969" s="243"/>
      <c r="U969" s="243"/>
      <c r="V969" s="243"/>
      <c r="W969" s="243"/>
      <c r="X969" s="194"/>
      <c r="Y969" s="194"/>
      <c r="Z969" s="194"/>
      <c r="AA969" s="194"/>
      <c r="AB969" s="194"/>
      <c r="AC969" s="194"/>
      <c r="AD969" s="194"/>
      <c r="AE969" s="194"/>
      <c r="AF969" s="194"/>
      <c r="AG969" s="194"/>
      <c r="AH969" s="194"/>
      <c r="AI969" s="194"/>
      <c r="AJ969" s="194"/>
      <c r="AK969" s="194"/>
      <c r="AL969" s="194"/>
      <c r="AM969" s="194"/>
      <c r="AN969" s="194"/>
      <c r="AO969" s="194"/>
      <c r="AP969" s="194"/>
      <c r="AQ969" s="194"/>
    </row>
    <row r="970" spans="1:43" ht="12.75" customHeight="1" outlineLevel="2" x14ac:dyDescent="0.25">
      <c r="A970" s="2"/>
      <c r="B970" s="108">
        <v>81103</v>
      </c>
      <c r="C970" s="102"/>
      <c r="D970" s="102" t="s">
        <v>43</v>
      </c>
      <c r="E970" s="102" t="s">
        <v>832</v>
      </c>
      <c r="F970" s="287" t="s">
        <v>834</v>
      </c>
      <c r="G970" s="114">
        <v>8423</v>
      </c>
      <c r="H970" s="114">
        <v>1195</v>
      </c>
      <c r="I970" s="114">
        <v>0</v>
      </c>
      <c r="J970" s="114">
        <v>8423</v>
      </c>
      <c r="K970" s="114">
        <v>8268</v>
      </c>
      <c r="L970" s="241">
        <f t="shared" si="191"/>
        <v>-1.84019945387629E-2</v>
      </c>
      <c r="M970" s="114">
        <f t="shared" si="154"/>
        <v>1173.0096165261784</v>
      </c>
      <c r="N970" s="242">
        <v>0</v>
      </c>
      <c r="O970" s="100"/>
      <c r="P970" s="100"/>
      <c r="Q970" s="100">
        <f t="shared" si="155"/>
        <v>0</v>
      </c>
      <c r="R970" s="243" t="e">
        <f t="shared" si="164"/>
        <v>#DIV/0!</v>
      </c>
      <c r="S970" s="243"/>
      <c r="T970" s="243"/>
      <c r="U970" s="243"/>
      <c r="V970" s="243"/>
      <c r="W970" s="243"/>
      <c r="X970" s="194"/>
      <c r="Y970" s="194"/>
      <c r="Z970" s="194"/>
      <c r="AA970" s="194"/>
      <c r="AB970" s="194"/>
      <c r="AC970" s="194"/>
      <c r="AD970" s="194"/>
      <c r="AE970" s="194"/>
      <c r="AF970" s="194"/>
      <c r="AG970" s="194"/>
      <c r="AH970" s="194"/>
      <c r="AI970" s="194"/>
      <c r="AJ970" s="194"/>
      <c r="AK970" s="194"/>
      <c r="AL970" s="194"/>
      <c r="AM970" s="194"/>
      <c r="AN970" s="194"/>
      <c r="AO970" s="194"/>
      <c r="AP970" s="194"/>
      <c r="AQ970" s="194"/>
    </row>
    <row r="971" spans="1:43" ht="12.75" customHeight="1" outlineLevel="2" x14ac:dyDescent="0.25">
      <c r="A971" s="2"/>
      <c r="B971" s="108">
        <v>81102</v>
      </c>
      <c r="C971" s="102"/>
      <c r="D971" s="102" t="s">
        <v>43</v>
      </c>
      <c r="E971" s="102" t="s">
        <v>832</v>
      </c>
      <c r="F971" s="287" t="s">
        <v>833</v>
      </c>
      <c r="G971" s="114">
        <v>2716</v>
      </c>
      <c r="H971" s="114">
        <v>331</v>
      </c>
      <c r="I971" s="114">
        <v>0</v>
      </c>
      <c r="J971" s="114">
        <v>2716</v>
      </c>
      <c r="K971" s="114">
        <v>2736</v>
      </c>
      <c r="L971" s="241">
        <f t="shared" si="191"/>
        <v>7.3637702503681624E-3</v>
      </c>
      <c r="M971" s="114">
        <f t="shared" si="154"/>
        <v>333.43740795287187</v>
      </c>
      <c r="N971" s="242">
        <v>0</v>
      </c>
      <c r="O971" s="100"/>
      <c r="P971" s="100"/>
      <c r="Q971" s="100">
        <f t="shared" si="155"/>
        <v>0</v>
      </c>
      <c r="R971" s="243" t="e">
        <f t="shared" si="164"/>
        <v>#DIV/0!</v>
      </c>
      <c r="S971" s="243"/>
      <c r="T971" s="243"/>
      <c r="U971" s="243"/>
      <c r="V971" s="243"/>
      <c r="W971" s="243"/>
      <c r="X971" s="194"/>
      <c r="Y971" s="194"/>
      <c r="Z971" s="194"/>
      <c r="AA971" s="194"/>
      <c r="AB971" s="194"/>
      <c r="AC971" s="194"/>
      <c r="AD971" s="194"/>
      <c r="AE971" s="194"/>
      <c r="AF971" s="194"/>
      <c r="AG971" s="194"/>
      <c r="AH971" s="194"/>
      <c r="AI971" s="194"/>
      <c r="AJ971" s="194"/>
      <c r="AK971" s="194"/>
      <c r="AL971" s="194"/>
      <c r="AM971" s="194"/>
      <c r="AN971" s="194"/>
      <c r="AO971" s="194"/>
      <c r="AP971" s="194"/>
      <c r="AQ971" s="194"/>
    </row>
    <row r="972" spans="1:43" ht="12.75" customHeight="1" outlineLevel="2" x14ac:dyDescent="0.25">
      <c r="A972" s="2"/>
      <c r="B972" s="108">
        <v>81101</v>
      </c>
      <c r="C972" s="102"/>
      <c r="D972" s="102" t="s">
        <v>43</v>
      </c>
      <c r="E972" s="102" t="s">
        <v>832</v>
      </c>
      <c r="F972" s="287" t="s">
        <v>832</v>
      </c>
      <c r="G972" s="114">
        <v>7881</v>
      </c>
      <c r="H972" s="114">
        <v>0</v>
      </c>
      <c r="I972" s="114">
        <v>3850</v>
      </c>
      <c r="J972" s="114">
        <v>7881</v>
      </c>
      <c r="K972" s="114">
        <v>7820</v>
      </c>
      <c r="L972" s="241">
        <f t="shared" si="191"/>
        <v>-7.7401345006978817E-3</v>
      </c>
      <c r="M972" s="114">
        <f t="shared" si="154"/>
        <v>0</v>
      </c>
      <c r="N972" s="242">
        <v>3891</v>
      </c>
      <c r="O972" s="100"/>
      <c r="P972" s="100"/>
      <c r="Q972" s="100">
        <f t="shared" si="155"/>
        <v>0</v>
      </c>
      <c r="R972" s="243" t="e">
        <f t="shared" si="164"/>
        <v>#DIV/0!</v>
      </c>
      <c r="S972" s="243"/>
      <c r="T972" s="243"/>
      <c r="U972" s="243"/>
      <c r="V972" s="243"/>
      <c r="W972" s="243"/>
      <c r="X972" s="194"/>
      <c r="Y972" s="194"/>
      <c r="Z972" s="194"/>
      <c r="AA972" s="194"/>
      <c r="AB972" s="194"/>
      <c r="AC972" s="194"/>
      <c r="AD972" s="194"/>
      <c r="AE972" s="194"/>
      <c r="AF972" s="194"/>
      <c r="AG972" s="194"/>
      <c r="AH972" s="194"/>
      <c r="AI972" s="194"/>
      <c r="AJ972" s="194"/>
      <c r="AK972" s="194"/>
      <c r="AL972" s="194"/>
      <c r="AM972" s="194"/>
      <c r="AN972" s="194"/>
      <c r="AO972" s="194"/>
      <c r="AP972" s="194"/>
      <c r="AQ972" s="194"/>
    </row>
    <row r="973" spans="1:43" ht="12.75" customHeight="1" outlineLevel="2" x14ac:dyDescent="0.25">
      <c r="A973" s="2"/>
      <c r="B973" s="108" t="s">
        <v>2163</v>
      </c>
      <c r="C973" s="102"/>
      <c r="D973" s="102" t="s">
        <v>43</v>
      </c>
      <c r="E973" s="102" t="s">
        <v>832</v>
      </c>
      <c r="F973" s="287" t="s">
        <v>2164</v>
      </c>
      <c r="G973" s="114"/>
      <c r="H973" s="114"/>
      <c r="I973" s="114"/>
      <c r="J973" s="114"/>
      <c r="K973" s="114"/>
      <c r="L973" s="241"/>
      <c r="M973" s="114">
        <f t="shared" si="154"/>
        <v>0</v>
      </c>
      <c r="N973" s="242"/>
      <c r="O973" s="100"/>
      <c r="P973" s="100"/>
      <c r="Q973" s="100">
        <f t="shared" si="155"/>
        <v>0</v>
      </c>
      <c r="R973" s="243" t="e">
        <f t="shared" si="164"/>
        <v>#DIV/0!</v>
      </c>
      <c r="S973" s="243"/>
      <c r="T973" s="243"/>
      <c r="U973" s="243"/>
      <c r="V973" s="243"/>
      <c r="W973" s="243"/>
      <c r="X973" s="194"/>
      <c r="Y973" s="194"/>
      <c r="Z973" s="194"/>
      <c r="AA973" s="194"/>
      <c r="AB973" s="194"/>
      <c r="AC973" s="194"/>
      <c r="AD973" s="194"/>
      <c r="AE973" s="194"/>
      <c r="AF973" s="194"/>
      <c r="AG973" s="194"/>
      <c r="AH973" s="194"/>
      <c r="AI973" s="194"/>
      <c r="AJ973" s="194"/>
      <c r="AK973" s="194"/>
      <c r="AL973" s="194"/>
      <c r="AM973" s="194"/>
      <c r="AN973" s="194"/>
      <c r="AO973" s="194"/>
      <c r="AP973" s="194"/>
      <c r="AQ973" s="194"/>
    </row>
    <row r="974" spans="1:43" ht="12.75" customHeight="1" outlineLevel="1" x14ac:dyDescent="0.25">
      <c r="A974" s="229"/>
      <c r="B974" s="289">
        <v>81200</v>
      </c>
      <c r="C974" s="290"/>
      <c r="D974" s="290" t="s">
        <v>43</v>
      </c>
      <c r="E974" s="290" t="s">
        <v>838</v>
      </c>
      <c r="F974" s="291"/>
      <c r="G974" s="114"/>
      <c r="H974" s="114"/>
      <c r="I974" s="114"/>
      <c r="J974" s="114"/>
      <c r="K974" s="114"/>
      <c r="L974" s="241"/>
      <c r="M974" s="114">
        <f t="shared" si="154"/>
        <v>0</v>
      </c>
      <c r="N974" s="242"/>
      <c r="O974" s="110">
        <f t="shared" ref="O974:P974" si="192">SUM(O975:O987)</f>
        <v>0</v>
      </c>
      <c r="P974" s="110">
        <f t="shared" si="192"/>
        <v>0</v>
      </c>
      <c r="Q974" s="100">
        <f t="shared" si="155"/>
        <v>0</v>
      </c>
      <c r="R974" s="243" t="e">
        <f t="shared" si="164"/>
        <v>#DIV/0!</v>
      </c>
      <c r="S974" s="250"/>
      <c r="T974" s="250"/>
      <c r="U974" s="250"/>
      <c r="V974" s="250"/>
      <c r="W974" s="250"/>
      <c r="X974" s="113"/>
      <c r="Y974" s="113"/>
      <c r="Z974" s="113"/>
      <c r="AA974" s="113"/>
      <c r="AB974" s="113"/>
      <c r="AC974" s="113"/>
      <c r="AD974" s="113"/>
      <c r="AE974" s="113"/>
      <c r="AF974" s="113"/>
      <c r="AG974" s="113"/>
      <c r="AH974" s="113"/>
      <c r="AI974" s="113"/>
      <c r="AJ974" s="113"/>
      <c r="AK974" s="113"/>
      <c r="AL974" s="113"/>
      <c r="AM974" s="113"/>
      <c r="AN974" s="113"/>
      <c r="AO974" s="113"/>
      <c r="AP974" s="113"/>
      <c r="AQ974" s="113"/>
    </row>
    <row r="975" spans="1:43" ht="12.75" customHeight="1" outlineLevel="2" x14ac:dyDescent="0.25">
      <c r="A975" s="2"/>
      <c r="B975" s="108">
        <v>81212</v>
      </c>
      <c r="C975" s="102"/>
      <c r="D975" s="102" t="s">
        <v>43</v>
      </c>
      <c r="E975" s="102" t="s">
        <v>838</v>
      </c>
      <c r="F975" s="287" t="s">
        <v>848</v>
      </c>
      <c r="G975" s="114">
        <v>6892</v>
      </c>
      <c r="H975" s="114">
        <v>0</v>
      </c>
      <c r="I975" s="114">
        <v>3389</v>
      </c>
      <c r="J975" s="114">
        <v>8033</v>
      </c>
      <c r="K975" s="114">
        <v>7806</v>
      </c>
      <c r="L975" s="241">
        <f t="shared" ref="L975:L986" si="193">((K975/J975)^(1/($K$12-$J$12))-1)</f>
        <v>-2.8258433959915341E-2</v>
      </c>
      <c r="M975" s="114">
        <f t="shared" si="154"/>
        <v>0</v>
      </c>
      <c r="N975" s="242">
        <v>2473</v>
      </c>
      <c r="O975" s="100"/>
      <c r="P975" s="100"/>
      <c r="Q975" s="100">
        <f t="shared" si="155"/>
        <v>0</v>
      </c>
      <c r="R975" s="243" t="e">
        <f t="shared" si="164"/>
        <v>#DIV/0!</v>
      </c>
      <c r="S975" s="243"/>
      <c r="T975" s="243"/>
      <c r="U975" s="243"/>
      <c r="V975" s="243"/>
      <c r="W975" s="243"/>
      <c r="X975" s="194"/>
      <c r="Y975" s="194"/>
      <c r="Z975" s="194"/>
      <c r="AA975" s="194"/>
      <c r="AB975" s="194"/>
      <c r="AC975" s="194"/>
      <c r="AD975" s="194"/>
      <c r="AE975" s="194"/>
      <c r="AF975" s="194"/>
      <c r="AG975" s="194"/>
      <c r="AH975" s="194"/>
      <c r="AI975" s="194"/>
      <c r="AJ975" s="194"/>
      <c r="AK975" s="194"/>
      <c r="AL975" s="194"/>
      <c r="AM975" s="194"/>
      <c r="AN975" s="194"/>
      <c r="AO975" s="194"/>
      <c r="AP975" s="194"/>
      <c r="AQ975" s="194"/>
    </row>
    <row r="976" spans="1:43" ht="12.75" customHeight="1" outlineLevel="2" x14ac:dyDescent="0.25">
      <c r="A976" s="2"/>
      <c r="B976" s="108">
        <v>81211</v>
      </c>
      <c r="C976" s="102"/>
      <c r="D976" s="102" t="s">
        <v>43</v>
      </c>
      <c r="E976" s="102" t="s">
        <v>838</v>
      </c>
      <c r="F976" s="287" t="s">
        <v>355</v>
      </c>
      <c r="G976" s="114">
        <v>777</v>
      </c>
      <c r="H976" s="114">
        <v>0</v>
      </c>
      <c r="I976" s="114">
        <v>8406</v>
      </c>
      <c r="J976" s="114">
        <v>2566</v>
      </c>
      <c r="K976" s="114">
        <v>2482</v>
      </c>
      <c r="L976" s="241">
        <f t="shared" si="193"/>
        <v>-3.2735775526110733E-2</v>
      </c>
      <c r="M976" s="114">
        <f t="shared" si="154"/>
        <v>0</v>
      </c>
      <c r="N976" s="242">
        <v>6979</v>
      </c>
      <c r="O976" s="100"/>
      <c r="P976" s="100"/>
      <c r="Q976" s="100">
        <f t="shared" si="155"/>
        <v>0</v>
      </c>
      <c r="R976" s="243" t="e">
        <f t="shared" si="164"/>
        <v>#DIV/0!</v>
      </c>
      <c r="S976" s="243"/>
      <c r="T976" s="243"/>
      <c r="U976" s="243"/>
      <c r="V976" s="243"/>
      <c r="W976" s="243"/>
      <c r="X976" s="194"/>
      <c r="Y976" s="194"/>
      <c r="Z976" s="194"/>
      <c r="AA976" s="194"/>
      <c r="AB976" s="194"/>
      <c r="AC976" s="194"/>
      <c r="AD976" s="194"/>
      <c r="AE976" s="194"/>
      <c r="AF976" s="194"/>
      <c r="AG976" s="194"/>
      <c r="AH976" s="194"/>
      <c r="AI976" s="194"/>
      <c r="AJ976" s="194"/>
      <c r="AK976" s="194"/>
      <c r="AL976" s="194"/>
      <c r="AM976" s="194"/>
      <c r="AN976" s="194"/>
      <c r="AO976" s="194"/>
      <c r="AP976" s="194"/>
      <c r="AQ976" s="194"/>
    </row>
    <row r="977" spans="1:43" ht="12.75" customHeight="1" outlineLevel="2" x14ac:dyDescent="0.25">
      <c r="A977" s="2"/>
      <c r="B977" s="108">
        <v>81210</v>
      </c>
      <c r="C977" s="102"/>
      <c r="D977" s="102" t="s">
        <v>43</v>
      </c>
      <c r="E977" s="102" t="s">
        <v>838</v>
      </c>
      <c r="F977" s="287" t="s">
        <v>847</v>
      </c>
      <c r="G977" s="114">
        <v>11064</v>
      </c>
      <c r="H977" s="114">
        <v>0</v>
      </c>
      <c r="I977" s="114">
        <v>4159</v>
      </c>
      <c r="J977" s="114">
        <v>13130</v>
      </c>
      <c r="K977" s="114">
        <v>13119</v>
      </c>
      <c r="L977" s="241">
        <f t="shared" si="193"/>
        <v>-8.3777608530088976E-4</v>
      </c>
      <c r="M977" s="114">
        <f t="shared" si="154"/>
        <v>0</v>
      </c>
      <c r="N977" s="242">
        <v>2302</v>
      </c>
      <c r="O977" s="100"/>
      <c r="P977" s="100"/>
      <c r="Q977" s="100">
        <f t="shared" si="155"/>
        <v>0</v>
      </c>
      <c r="R977" s="243" t="e">
        <f t="shared" si="164"/>
        <v>#DIV/0!</v>
      </c>
      <c r="S977" s="243"/>
      <c r="T977" s="243"/>
      <c r="U977" s="243"/>
      <c r="V977" s="243"/>
      <c r="W977" s="243"/>
      <c r="X977" s="194"/>
      <c r="Y977" s="194"/>
      <c r="Z977" s="194"/>
      <c r="AA977" s="194"/>
      <c r="AB977" s="194"/>
      <c r="AC977" s="194"/>
      <c r="AD977" s="194"/>
      <c r="AE977" s="194"/>
      <c r="AF977" s="194"/>
      <c r="AG977" s="194"/>
      <c r="AH977" s="194"/>
      <c r="AI977" s="194"/>
      <c r="AJ977" s="194"/>
      <c r="AK977" s="194"/>
      <c r="AL977" s="194"/>
      <c r="AM977" s="194"/>
      <c r="AN977" s="194"/>
      <c r="AO977" s="194"/>
      <c r="AP977" s="194"/>
      <c r="AQ977" s="194"/>
    </row>
    <row r="978" spans="1:43" ht="12.75" customHeight="1" outlineLevel="2" x14ac:dyDescent="0.25">
      <c r="A978" s="2"/>
      <c r="B978" s="108">
        <v>81209</v>
      </c>
      <c r="C978" s="102"/>
      <c r="D978" s="102" t="s">
        <v>43</v>
      </c>
      <c r="E978" s="102" t="s">
        <v>838</v>
      </c>
      <c r="F978" s="287" t="s">
        <v>846</v>
      </c>
      <c r="G978" s="114">
        <v>4307</v>
      </c>
      <c r="H978" s="114">
        <v>679</v>
      </c>
      <c r="I978" s="114">
        <v>0</v>
      </c>
      <c r="J978" s="114">
        <v>4307</v>
      </c>
      <c r="K978" s="114">
        <v>4296</v>
      </c>
      <c r="L978" s="241">
        <f t="shared" si="193"/>
        <v>-2.5539818899465994E-3</v>
      </c>
      <c r="M978" s="114">
        <f t="shared" si="154"/>
        <v>677.26584629672629</v>
      </c>
      <c r="N978" s="242">
        <v>0</v>
      </c>
      <c r="O978" s="100"/>
      <c r="P978" s="100"/>
      <c r="Q978" s="100">
        <f t="shared" si="155"/>
        <v>0</v>
      </c>
      <c r="R978" s="243" t="e">
        <f t="shared" si="164"/>
        <v>#DIV/0!</v>
      </c>
      <c r="S978" s="243"/>
      <c r="T978" s="243"/>
      <c r="U978" s="243"/>
      <c r="V978" s="243"/>
      <c r="W978" s="243"/>
      <c r="X978" s="194"/>
      <c r="Y978" s="194"/>
      <c r="Z978" s="194"/>
      <c r="AA978" s="194"/>
      <c r="AB978" s="194"/>
      <c r="AC978" s="194"/>
      <c r="AD978" s="194"/>
      <c r="AE978" s="194"/>
      <c r="AF978" s="194"/>
      <c r="AG978" s="194"/>
      <c r="AH978" s="194"/>
      <c r="AI978" s="194"/>
      <c r="AJ978" s="194"/>
      <c r="AK978" s="194"/>
      <c r="AL978" s="194"/>
      <c r="AM978" s="194"/>
      <c r="AN978" s="194"/>
      <c r="AO978" s="194"/>
      <c r="AP978" s="194"/>
      <c r="AQ978" s="194"/>
    </row>
    <row r="979" spans="1:43" ht="12.75" customHeight="1" outlineLevel="2" x14ac:dyDescent="0.25">
      <c r="A979" s="2"/>
      <c r="B979" s="108">
        <v>81208</v>
      </c>
      <c r="C979" s="102"/>
      <c r="D979" s="102" t="s">
        <v>43</v>
      </c>
      <c r="E979" s="102" t="s">
        <v>838</v>
      </c>
      <c r="F979" s="287" t="s">
        <v>366</v>
      </c>
      <c r="G979" s="114">
        <v>587</v>
      </c>
      <c r="H979" s="114">
        <v>0</v>
      </c>
      <c r="I979" s="114">
        <v>4019</v>
      </c>
      <c r="J979" s="114">
        <v>1994</v>
      </c>
      <c r="K979" s="114">
        <v>2011</v>
      </c>
      <c r="L979" s="241">
        <f t="shared" si="193"/>
        <v>8.5255767301906094E-3</v>
      </c>
      <c r="M979" s="114">
        <f t="shared" si="154"/>
        <v>0</v>
      </c>
      <c r="N979" s="242">
        <v>2671</v>
      </c>
      <c r="O979" s="100"/>
      <c r="P979" s="100"/>
      <c r="Q979" s="100">
        <f t="shared" si="155"/>
        <v>0</v>
      </c>
      <c r="R979" s="243" t="e">
        <f t="shared" si="164"/>
        <v>#DIV/0!</v>
      </c>
      <c r="S979" s="243"/>
      <c r="T979" s="243"/>
      <c r="U979" s="243"/>
      <c r="V979" s="243"/>
      <c r="W979" s="243"/>
      <c r="X979" s="194"/>
      <c r="Y979" s="194"/>
      <c r="Z979" s="194"/>
      <c r="AA979" s="194"/>
      <c r="AB979" s="194"/>
      <c r="AC979" s="194"/>
      <c r="AD979" s="194"/>
      <c r="AE979" s="194"/>
      <c r="AF979" s="194"/>
      <c r="AG979" s="194"/>
      <c r="AH979" s="194"/>
      <c r="AI979" s="194"/>
      <c r="AJ979" s="194"/>
      <c r="AK979" s="194"/>
      <c r="AL979" s="194"/>
      <c r="AM979" s="194"/>
      <c r="AN979" s="194"/>
      <c r="AO979" s="194"/>
      <c r="AP979" s="194"/>
      <c r="AQ979" s="194"/>
    </row>
    <row r="980" spans="1:43" ht="12.75" customHeight="1" outlineLevel="2" x14ac:dyDescent="0.25">
      <c r="A980" s="2"/>
      <c r="B980" s="108">
        <v>81207</v>
      </c>
      <c r="C980" s="102"/>
      <c r="D980" s="102" t="s">
        <v>43</v>
      </c>
      <c r="E980" s="102" t="s">
        <v>838</v>
      </c>
      <c r="F980" s="287" t="s">
        <v>845</v>
      </c>
      <c r="G980" s="114">
        <v>1384</v>
      </c>
      <c r="H980" s="114">
        <v>0</v>
      </c>
      <c r="I980" s="114">
        <v>3023</v>
      </c>
      <c r="J980" s="114">
        <v>4407</v>
      </c>
      <c r="K980" s="114">
        <v>4450</v>
      </c>
      <c r="L980" s="241">
        <f t="shared" si="193"/>
        <v>9.7572044474698583E-3</v>
      </c>
      <c r="M980" s="114">
        <f t="shared" si="154"/>
        <v>2993.5039709552984</v>
      </c>
      <c r="N980" s="242">
        <v>0</v>
      </c>
      <c r="O980" s="100"/>
      <c r="P980" s="100"/>
      <c r="Q980" s="100">
        <f t="shared" si="155"/>
        <v>0</v>
      </c>
      <c r="R980" s="243" t="e">
        <f t="shared" si="164"/>
        <v>#DIV/0!</v>
      </c>
      <c r="S980" s="243"/>
      <c r="T980" s="243"/>
      <c r="U980" s="243"/>
      <c r="V980" s="243"/>
      <c r="W980" s="243"/>
      <c r="X980" s="194"/>
      <c r="Y980" s="194"/>
      <c r="Z980" s="194"/>
      <c r="AA980" s="194"/>
      <c r="AB980" s="194"/>
      <c r="AC980" s="194"/>
      <c r="AD980" s="194"/>
      <c r="AE980" s="194"/>
      <c r="AF980" s="194"/>
      <c r="AG980" s="194"/>
      <c r="AH980" s="194"/>
      <c r="AI980" s="194"/>
      <c r="AJ980" s="194"/>
      <c r="AK980" s="194"/>
      <c r="AL980" s="194"/>
      <c r="AM980" s="194"/>
      <c r="AN980" s="194"/>
      <c r="AO980" s="194"/>
      <c r="AP980" s="194"/>
      <c r="AQ980" s="194"/>
    </row>
    <row r="981" spans="1:43" ht="12.75" customHeight="1" outlineLevel="2" x14ac:dyDescent="0.25">
      <c r="A981" s="2"/>
      <c r="B981" s="108">
        <v>81206</v>
      </c>
      <c r="C981" s="102"/>
      <c r="D981" s="102" t="s">
        <v>43</v>
      </c>
      <c r="E981" s="102" t="s">
        <v>838</v>
      </c>
      <c r="F981" s="287" t="s">
        <v>844</v>
      </c>
      <c r="G981" s="114">
        <v>4221</v>
      </c>
      <c r="H981" s="114">
        <v>1307</v>
      </c>
      <c r="I981" s="114">
        <v>0</v>
      </c>
      <c r="J981" s="114">
        <v>4221</v>
      </c>
      <c r="K981" s="114">
        <v>4168</v>
      </c>
      <c r="L981" s="241">
        <f t="shared" si="193"/>
        <v>-1.255626628760953E-2</v>
      </c>
      <c r="M981" s="114">
        <f t="shared" si="154"/>
        <v>1290.5889599620943</v>
      </c>
      <c r="N981" s="242">
        <v>0</v>
      </c>
      <c r="O981" s="100"/>
      <c r="P981" s="100"/>
      <c r="Q981" s="100">
        <f t="shared" si="155"/>
        <v>0</v>
      </c>
      <c r="R981" s="243" t="e">
        <f t="shared" si="164"/>
        <v>#DIV/0!</v>
      </c>
      <c r="S981" s="243"/>
      <c r="T981" s="243"/>
      <c r="U981" s="243"/>
      <c r="V981" s="243"/>
      <c r="W981" s="243"/>
      <c r="X981" s="194"/>
      <c r="Y981" s="194"/>
      <c r="Z981" s="194"/>
      <c r="AA981" s="194"/>
      <c r="AB981" s="194"/>
      <c r="AC981" s="194"/>
      <c r="AD981" s="194"/>
      <c r="AE981" s="194"/>
      <c r="AF981" s="194"/>
      <c r="AG981" s="194"/>
      <c r="AH981" s="194"/>
      <c r="AI981" s="194"/>
      <c r="AJ981" s="194"/>
      <c r="AK981" s="194"/>
      <c r="AL981" s="194"/>
      <c r="AM981" s="194"/>
      <c r="AN981" s="194"/>
      <c r="AO981" s="194"/>
      <c r="AP981" s="194"/>
      <c r="AQ981" s="194"/>
    </row>
    <row r="982" spans="1:43" ht="12.75" customHeight="1" outlineLevel="2" x14ac:dyDescent="0.25">
      <c r="A982" s="2"/>
      <c r="B982" s="108">
        <v>81205</v>
      </c>
      <c r="C982" s="102"/>
      <c r="D982" s="102" t="s">
        <v>43</v>
      </c>
      <c r="E982" s="102" t="s">
        <v>838</v>
      </c>
      <c r="F982" s="287" t="s">
        <v>843</v>
      </c>
      <c r="G982" s="114">
        <v>9615</v>
      </c>
      <c r="H982" s="114">
        <v>0</v>
      </c>
      <c r="I982" s="114">
        <v>3544</v>
      </c>
      <c r="J982" s="114">
        <v>13159</v>
      </c>
      <c r="K982" s="114">
        <v>13077</v>
      </c>
      <c r="L982" s="241">
        <f t="shared" si="193"/>
        <v>-6.2314765559693397E-3</v>
      </c>
      <c r="M982" s="114">
        <f t="shared" si="154"/>
        <v>3566.0843529143558</v>
      </c>
      <c r="N982" s="242">
        <v>0</v>
      </c>
      <c r="O982" s="100"/>
      <c r="P982" s="100"/>
      <c r="Q982" s="100">
        <f t="shared" si="155"/>
        <v>0</v>
      </c>
      <c r="R982" s="243" t="e">
        <f t="shared" si="164"/>
        <v>#DIV/0!</v>
      </c>
      <c r="S982" s="243"/>
      <c r="T982" s="243"/>
      <c r="U982" s="243"/>
      <c r="V982" s="243"/>
      <c r="W982" s="243"/>
      <c r="X982" s="194"/>
      <c r="Y982" s="194"/>
      <c r="Z982" s="194"/>
      <c r="AA982" s="194"/>
      <c r="AB982" s="194"/>
      <c r="AC982" s="194"/>
      <c r="AD982" s="194"/>
      <c r="AE982" s="194"/>
      <c r="AF982" s="194"/>
      <c r="AG982" s="194"/>
      <c r="AH982" s="194"/>
      <c r="AI982" s="194"/>
      <c r="AJ982" s="194"/>
      <c r="AK982" s="194"/>
      <c r="AL982" s="194"/>
      <c r="AM982" s="194"/>
      <c r="AN982" s="194"/>
      <c r="AO982" s="194"/>
      <c r="AP982" s="194"/>
      <c r="AQ982" s="194"/>
    </row>
    <row r="983" spans="1:43" ht="12.75" customHeight="1" outlineLevel="2" x14ac:dyDescent="0.25">
      <c r="A983" s="2"/>
      <c r="B983" s="108">
        <v>81204</v>
      </c>
      <c r="C983" s="102"/>
      <c r="D983" s="102" t="s">
        <v>43</v>
      </c>
      <c r="E983" s="102" t="s">
        <v>838</v>
      </c>
      <c r="F983" s="287" t="s">
        <v>842</v>
      </c>
      <c r="G983" s="114">
        <v>2752</v>
      </c>
      <c r="H983" s="114">
        <v>805</v>
      </c>
      <c r="I983" s="114">
        <v>0</v>
      </c>
      <c r="J983" s="114">
        <v>2752</v>
      </c>
      <c r="K983" s="114">
        <v>2739</v>
      </c>
      <c r="L983" s="241">
        <f t="shared" si="193"/>
        <v>-4.7238372093023617E-3</v>
      </c>
      <c r="M983" s="114">
        <f t="shared" si="154"/>
        <v>801.19731104651157</v>
      </c>
      <c r="N983" s="242">
        <v>0</v>
      </c>
      <c r="O983" s="100"/>
      <c r="P983" s="100"/>
      <c r="Q983" s="100">
        <f t="shared" si="155"/>
        <v>0</v>
      </c>
      <c r="R983" s="243" t="e">
        <f t="shared" si="164"/>
        <v>#DIV/0!</v>
      </c>
      <c r="S983" s="243"/>
      <c r="T983" s="243"/>
      <c r="U983" s="243"/>
      <c r="V983" s="243"/>
      <c r="W983" s="243"/>
      <c r="X983" s="194"/>
      <c r="Y983" s="194"/>
      <c r="Z983" s="194"/>
      <c r="AA983" s="194"/>
      <c r="AB983" s="194"/>
      <c r="AC983" s="194"/>
      <c r="AD983" s="194"/>
      <c r="AE983" s="194"/>
      <c r="AF983" s="194"/>
      <c r="AG983" s="194"/>
      <c r="AH983" s="194"/>
      <c r="AI983" s="194"/>
      <c r="AJ983" s="194"/>
      <c r="AK983" s="194"/>
      <c r="AL983" s="194"/>
      <c r="AM983" s="194"/>
      <c r="AN983" s="194"/>
      <c r="AO983" s="194"/>
      <c r="AP983" s="194"/>
      <c r="AQ983" s="194"/>
    </row>
    <row r="984" spans="1:43" ht="12.75" customHeight="1" outlineLevel="2" x14ac:dyDescent="0.25">
      <c r="A984" s="2"/>
      <c r="B984" s="108">
        <v>81203</v>
      </c>
      <c r="C984" s="102"/>
      <c r="D984" s="102" t="s">
        <v>43</v>
      </c>
      <c r="E984" s="102" t="s">
        <v>838</v>
      </c>
      <c r="F984" s="287" t="s">
        <v>841</v>
      </c>
      <c r="G984" s="114">
        <v>2039</v>
      </c>
      <c r="H984" s="114">
        <v>1586</v>
      </c>
      <c r="I984" s="114">
        <v>0</v>
      </c>
      <c r="J984" s="114">
        <v>2039</v>
      </c>
      <c r="K984" s="114">
        <v>2070</v>
      </c>
      <c r="L984" s="241">
        <f t="shared" si="193"/>
        <v>1.5203531142716997E-2</v>
      </c>
      <c r="M984" s="114">
        <f t="shared" si="154"/>
        <v>1610.1128003923491</v>
      </c>
      <c r="N984" s="242">
        <v>0</v>
      </c>
      <c r="O984" s="100"/>
      <c r="P984" s="100"/>
      <c r="Q984" s="100">
        <f t="shared" si="155"/>
        <v>0</v>
      </c>
      <c r="R984" s="243" t="e">
        <f t="shared" si="164"/>
        <v>#DIV/0!</v>
      </c>
      <c r="S984" s="243"/>
      <c r="T984" s="243"/>
      <c r="U984" s="243"/>
      <c r="V984" s="243"/>
      <c r="W984" s="243"/>
      <c r="X984" s="194"/>
      <c r="Y984" s="194"/>
      <c r="Z984" s="194"/>
      <c r="AA984" s="194"/>
      <c r="AB984" s="194"/>
      <c r="AC984" s="194"/>
      <c r="AD984" s="194"/>
      <c r="AE984" s="194"/>
      <c r="AF984" s="194"/>
      <c r="AG984" s="194"/>
      <c r="AH984" s="194"/>
      <c r="AI984" s="194"/>
      <c r="AJ984" s="194"/>
      <c r="AK984" s="194"/>
      <c r="AL984" s="194"/>
      <c r="AM984" s="194"/>
      <c r="AN984" s="194"/>
      <c r="AO984" s="194"/>
      <c r="AP984" s="194"/>
      <c r="AQ984" s="194"/>
    </row>
    <row r="985" spans="1:43" ht="12.75" customHeight="1" outlineLevel="2" x14ac:dyDescent="0.25">
      <c r="A985" s="2"/>
      <c r="B985" s="108">
        <v>81202</v>
      </c>
      <c r="C985" s="102"/>
      <c r="D985" s="102" t="s">
        <v>43</v>
      </c>
      <c r="E985" s="102" t="s">
        <v>838</v>
      </c>
      <c r="F985" s="287" t="s">
        <v>840</v>
      </c>
      <c r="G985" s="114">
        <v>1588</v>
      </c>
      <c r="H985" s="114">
        <v>0</v>
      </c>
      <c r="I985" s="114">
        <v>4166</v>
      </c>
      <c r="J985" s="114">
        <v>2940</v>
      </c>
      <c r="K985" s="114">
        <v>2962</v>
      </c>
      <c r="L985" s="241">
        <f t="shared" si="193"/>
        <v>7.4829931972788533E-3</v>
      </c>
      <c r="M985" s="114">
        <f t="shared" si="154"/>
        <v>0</v>
      </c>
      <c r="N985" s="242">
        <v>2883</v>
      </c>
      <c r="O985" s="100"/>
      <c r="P985" s="100"/>
      <c r="Q985" s="100">
        <f t="shared" si="155"/>
        <v>0</v>
      </c>
      <c r="R985" s="243" t="e">
        <f t="shared" si="164"/>
        <v>#DIV/0!</v>
      </c>
      <c r="S985" s="243"/>
      <c r="T985" s="243"/>
      <c r="U985" s="243"/>
      <c r="V985" s="243"/>
      <c r="W985" s="243"/>
      <c r="X985" s="194"/>
      <c r="Y985" s="194"/>
      <c r="Z985" s="194"/>
      <c r="AA985" s="194"/>
      <c r="AB985" s="194"/>
      <c r="AC985" s="194"/>
      <c r="AD985" s="194"/>
      <c r="AE985" s="194"/>
      <c r="AF985" s="194"/>
      <c r="AG985" s="194"/>
      <c r="AH985" s="194"/>
      <c r="AI985" s="194"/>
      <c r="AJ985" s="194"/>
      <c r="AK985" s="194"/>
      <c r="AL985" s="194"/>
      <c r="AM985" s="194"/>
      <c r="AN985" s="194"/>
      <c r="AO985" s="194"/>
      <c r="AP985" s="194"/>
      <c r="AQ985" s="194"/>
    </row>
    <row r="986" spans="1:43" ht="12.75" customHeight="1" outlineLevel="2" x14ac:dyDescent="0.25">
      <c r="A986" s="2"/>
      <c r="B986" s="108">
        <v>81201</v>
      </c>
      <c r="C986" s="102"/>
      <c r="D986" s="102" t="s">
        <v>43</v>
      </c>
      <c r="E986" s="102" t="s">
        <v>838</v>
      </c>
      <c r="F986" s="287" t="s">
        <v>839</v>
      </c>
      <c r="G986" s="114">
        <v>3645</v>
      </c>
      <c r="H986" s="114">
        <v>0</v>
      </c>
      <c r="I986" s="114">
        <v>6786</v>
      </c>
      <c r="J986" s="114">
        <v>4646</v>
      </c>
      <c r="K986" s="114">
        <v>4613</v>
      </c>
      <c r="L986" s="241">
        <f t="shared" si="193"/>
        <v>-7.1028842014636551E-3</v>
      </c>
      <c r="M986" s="114">
        <f t="shared" si="154"/>
        <v>0</v>
      </c>
      <c r="N986" s="242">
        <v>5863</v>
      </c>
      <c r="O986" s="100"/>
      <c r="P986" s="100"/>
      <c r="Q986" s="100">
        <f t="shared" si="155"/>
        <v>0</v>
      </c>
      <c r="R986" s="243" t="e">
        <f t="shared" si="164"/>
        <v>#DIV/0!</v>
      </c>
      <c r="S986" s="243"/>
      <c r="T986" s="243"/>
      <c r="U986" s="243"/>
      <c r="V986" s="243"/>
      <c r="W986" s="243"/>
      <c r="X986" s="194"/>
      <c r="Y986" s="194"/>
      <c r="Z986" s="194"/>
      <c r="AA986" s="194"/>
      <c r="AB986" s="194"/>
      <c r="AC986" s="194"/>
      <c r="AD986" s="194"/>
      <c r="AE986" s="194"/>
      <c r="AF986" s="194"/>
      <c r="AG986" s="194"/>
      <c r="AH986" s="194"/>
      <c r="AI986" s="194"/>
      <c r="AJ986" s="194"/>
      <c r="AK986" s="194"/>
      <c r="AL986" s="194"/>
      <c r="AM986" s="194"/>
      <c r="AN986" s="194"/>
      <c r="AO986" s="194"/>
      <c r="AP986" s="194"/>
      <c r="AQ986" s="194"/>
    </row>
    <row r="987" spans="1:43" ht="12.75" customHeight="1" outlineLevel="2" x14ac:dyDescent="0.25">
      <c r="A987" s="2"/>
      <c r="B987" s="108" t="s">
        <v>2165</v>
      </c>
      <c r="C987" s="102"/>
      <c r="D987" s="102" t="s">
        <v>43</v>
      </c>
      <c r="E987" s="102" t="s">
        <v>838</v>
      </c>
      <c r="F987" s="287" t="s">
        <v>2166</v>
      </c>
      <c r="G987" s="114"/>
      <c r="H987" s="114"/>
      <c r="I987" s="114"/>
      <c r="J987" s="114"/>
      <c r="K987" s="114"/>
      <c r="L987" s="241"/>
      <c r="M987" s="114">
        <f t="shared" si="154"/>
        <v>0</v>
      </c>
      <c r="N987" s="242"/>
      <c r="O987" s="100"/>
      <c r="P987" s="100"/>
      <c r="Q987" s="100">
        <f t="shared" si="155"/>
        <v>0</v>
      </c>
      <c r="R987" s="243" t="e">
        <f t="shared" si="164"/>
        <v>#DIV/0!</v>
      </c>
      <c r="S987" s="243"/>
      <c r="T987" s="243"/>
      <c r="U987" s="243"/>
      <c r="V987" s="243"/>
      <c r="W987" s="243"/>
      <c r="X987" s="194"/>
      <c r="Y987" s="194"/>
      <c r="Z987" s="194"/>
      <c r="AA987" s="194"/>
      <c r="AB987" s="194"/>
      <c r="AC987" s="194"/>
      <c r="AD987" s="194"/>
      <c r="AE987" s="194"/>
      <c r="AF987" s="194"/>
      <c r="AG987" s="194"/>
      <c r="AH987" s="194"/>
      <c r="AI987" s="194"/>
      <c r="AJ987" s="194"/>
      <c r="AK987" s="194"/>
      <c r="AL987" s="194"/>
      <c r="AM987" s="194"/>
      <c r="AN987" s="194"/>
      <c r="AO987" s="194"/>
      <c r="AP987" s="194"/>
      <c r="AQ987" s="194"/>
    </row>
    <row r="988" spans="1:43" ht="12.75" customHeight="1" outlineLevel="1" x14ac:dyDescent="0.25">
      <c r="A988" s="229"/>
      <c r="B988" s="289">
        <v>81300</v>
      </c>
      <c r="C988" s="290"/>
      <c r="D988" s="290" t="s">
        <v>43</v>
      </c>
      <c r="E988" s="290" t="s">
        <v>849</v>
      </c>
      <c r="F988" s="291"/>
      <c r="G988" s="114"/>
      <c r="H988" s="114"/>
      <c r="I988" s="114"/>
      <c r="J988" s="114"/>
      <c r="K988" s="114"/>
      <c r="L988" s="241"/>
      <c r="M988" s="114">
        <f t="shared" si="154"/>
        <v>0</v>
      </c>
      <c r="N988" s="242"/>
      <c r="O988" s="110">
        <f t="shared" ref="O988:P988" si="194">SUM(O989:O996)</f>
        <v>0</v>
      </c>
      <c r="P988" s="110">
        <f t="shared" si="194"/>
        <v>0</v>
      </c>
      <c r="Q988" s="100">
        <f t="shared" si="155"/>
        <v>0</v>
      </c>
      <c r="R988" s="243" t="e">
        <f t="shared" si="164"/>
        <v>#DIV/0!</v>
      </c>
      <c r="S988" s="250"/>
      <c r="T988" s="250"/>
      <c r="U988" s="250"/>
      <c r="V988" s="250"/>
      <c r="W988" s="250"/>
      <c r="X988" s="113"/>
      <c r="Y988" s="113"/>
      <c r="Z988" s="113"/>
      <c r="AA988" s="113"/>
      <c r="AB988" s="113"/>
      <c r="AC988" s="113"/>
      <c r="AD988" s="113"/>
      <c r="AE988" s="113"/>
      <c r="AF988" s="113"/>
      <c r="AG988" s="113"/>
      <c r="AH988" s="113"/>
      <c r="AI988" s="113"/>
      <c r="AJ988" s="113"/>
      <c r="AK988" s="113"/>
      <c r="AL988" s="113"/>
      <c r="AM988" s="113"/>
      <c r="AN988" s="113"/>
      <c r="AO988" s="113"/>
      <c r="AP988" s="113"/>
      <c r="AQ988" s="113"/>
    </row>
    <row r="989" spans="1:43" ht="12.75" customHeight="1" outlineLevel="2" x14ac:dyDescent="0.25">
      <c r="A989" s="2"/>
      <c r="B989" s="108">
        <v>81307</v>
      </c>
      <c r="C989" s="102"/>
      <c r="D989" s="102" t="s">
        <v>43</v>
      </c>
      <c r="E989" s="102" t="s">
        <v>849</v>
      </c>
      <c r="F989" s="287" t="s">
        <v>854</v>
      </c>
      <c r="G989" s="114">
        <v>69</v>
      </c>
      <c r="H989" s="114">
        <v>0</v>
      </c>
      <c r="I989" s="114">
        <v>3100</v>
      </c>
      <c r="J989" s="114">
        <v>69</v>
      </c>
      <c r="K989" s="114">
        <v>63</v>
      </c>
      <c r="L989" s="241">
        <f t="shared" ref="L989:L995" si="195">((K989/J989)^(1/($K$12-$J$12))-1)</f>
        <v>-8.6956521739130488E-2</v>
      </c>
      <c r="M989" s="114">
        <f t="shared" si="154"/>
        <v>0</v>
      </c>
      <c r="N989" s="242">
        <v>3136</v>
      </c>
      <c r="O989" s="100"/>
      <c r="P989" s="100"/>
      <c r="Q989" s="100">
        <f t="shared" si="155"/>
        <v>0</v>
      </c>
      <c r="R989" s="243" t="e">
        <f t="shared" si="164"/>
        <v>#DIV/0!</v>
      </c>
      <c r="S989" s="243"/>
      <c r="T989" s="243"/>
      <c r="U989" s="243"/>
      <c r="V989" s="243"/>
      <c r="W989" s="243"/>
      <c r="X989" s="194"/>
      <c r="Y989" s="194"/>
      <c r="Z989" s="194"/>
      <c r="AA989" s="194"/>
      <c r="AB989" s="194"/>
      <c r="AC989" s="194"/>
      <c r="AD989" s="194"/>
      <c r="AE989" s="194"/>
      <c r="AF989" s="194"/>
      <c r="AG989" s="194"/>
      <c r="AH989" s="194"/>
      <c r="AI989" s="194"/>
      <c r="AJ989" s="194"/>
      <c r="AK989" s="194"/>
      <c r="AL989" s="194"/>
      <c r="AM989" s="194"/>
      <c r="AN989" s="194"/>
      <c r="AO989" s="194"/>
      <c r="AP989" s="194"/>
      <c r="AQ989" s="194"/>
    </row>
    <row r="990" spans="1:43" ht="12.75" customHeight="1" outlineLevel="2" x14ac:dyDescent="0.25">
      <c r="A990" s="2"/>
      <c r="B990" s="108">
        <v>81306</v>
      </c>
      <c r="C990" s="102"/>
      <c r="D990" s="102" t="s">
        <v>43</v>
      </c>
      <c r="E990" s="102" t="s">
        <v>849</v>
      </c>
      <c r="F990" s="287" t="s">
        <v>853</v>
      </c>
      <c r="G990" s="114">
        <v>6463</v>
      </c>
      <c r="H990" s="114">
        <v>0</v>
      </c>
      <c r="I990" s="114">
        <v>2798</v>
      </c>
      <c r="J990" s="114">
        <v>6941</v>
      </c>
      <c r="K990" s="114">
        <v>6948</v>
      </c>
      <c r="L990" s="241">
        <f t="shared" si="195"/>
        <v>1.0085002161070999E-3</v>
      </c>
      <c r="M990" s="114">
        <f t="shared" si="154"/>
        <v>0</v>
      </c>
      <c r="N990" s="242">
        <v>2340</v>
      </c>
      <c r="O990" s="100"/>
      <c r="P990" s="100"/>
      <c r="Q990" s="100">
        <f t="shared" si="155"/>
        <v>0</v>
      </c>
      <c r="R990" s="243" t="e">
        <f t="shared" si="164"/>
        <v>#DIV/0!</v>
      </c>
      <c r="S990" s="243"/>
      <c r="T990" s="243"/>
      <c r="U990" s="243"/>
      <c r="V990" s="243"/>
      <c r="W990" s="243"/>
      <c r="X990" s="194"/>
      <c r="Y990" s="194"/>
      <c r="Z990" s="194"/>
      <c r="AA990" s="194"/>
      <c r="AB990" s="194"/>
      <c r="AC990" s="194"/>
      <c r="AD990" s="194"/>
      <c r="AE990" s="194"/>
      <c r="AF990" s="194"/>
      <c r="AG990" s="194"/>
      <c r="AH990" s="194"/>
      <c r="AI990" s="194"/>
      <c r="AJ990" s="194"/>
      <c r="AK990" s="194"/>
      <c r="AL990" s="194"/>
      <c r="AM990" s="194"/>
      <c r="AN990" s="194"/>
      <c r="AO990" s="194"/>
      <c r="AP990" s="194"/>
      <c r="AQ990" s="194"/>
    </row>
    <row r="991" spans="1:43" ht="12.75" customHeight="1" outlineLevel="2" x14ac:dyDescent="0.25">
      <c r="A991" s="2"/>
      <c r="B991" s="108">
        <v>81305</v>
      </c>
      <c r="C991" s="102"/>
      <c r="D991" s="102" t="s">
        <v>43</v>
      </c>
      <c r="E991" s="102" t="s">
        <v>849</v>
      </c>
      <c r="F991" s="287" t="s">
        <v>852</v>
      </c>
      <c r="G991" s="114">
        <v>5925</v>
      </c>
      <c r="H991" s="114">
        <v>1557</v>
      </c>
      <c r="I991" s="114">
        <v>0</v>
      </c>
      <c r="J991" s="114">
        <v>5925</v>
      </c>
      <c r="K991" s="114">
        <v>5893</v>
      </c>
      <c r="L991" s="241">
        <f t="shared" si="195"/>
        <v>-5.4008438818565763E-3</v>
      </c>
      <c r="M991" s="114">
        <f t="shared" si="154"/>
        <v>1548.5908860759494</v>
      </c>
      <c r="N991" s="242">
        <v>0</v>
      </c>
      <c r="O991" s="100"/>
      <c r="P991" s="100"/>
      <c r="Q991" s="100">
        <f t="shared" si="155"/>
        <v>0</v>
      </c>
      <c r="R991" s="243" t="e">
        <f t="shared" si="164"/>
        <v>#DIV/0!</v>
      </c>
      <c r="S991" s="243"/>
      <c r="T991" s="243"/>
      <c r="U991" s="243"/>
      <c r="V991" s="243"/>
      <c r="W991" s="243"/>
      <c r="X991" s="194"/>
      <c r="Y991" s="194"/>
      <c r="Z991" s="194"/>
      <c r="AA991" s="194"/>
      <c r="AB991" s="194"/>
      <c r="AC991" s="194"/>
      <c r="AD991" s="194"/>
      <c r="AE991" s="194"/>
      <c r="AF991" s="194"/>
      <c r="AG991" s="194"/>
      <c r="AH991" s="194"/>
      <c r="AI991" s="194"/>
      <c r="AJ991" s="194"/>
      <c r="AK991" s="194"/>
      <c r="AL991" s="194"/>
      <c r="AM991" s="194"/>
      <c r="AN991" s="194"/>
      <c r="AO991" s="194"/>
      <c r="AP991" s="194"/>
      <c r="AQ991" s="194"/>
    </row>
    <row r="992" spans="1:43" ht="12.75" customHeight="1" outlineLevel="2" x14ac:dyDescent="0.25">
      <c r="A992" s="2"/>
      <c r="B992" s="108">
        <v>81304</v>
      </c>
      <c r="C992" s="102"/>
      <c r="D992" s="102" t="s">
        <v>43</v>
      </c>
      <c r="E992" s="102" t="s">
        <v>849</v>
      </c>
      <c r="F992" s="287" t="s">
        <v>851</v>
      </c>
      <c r="G992" s="114">
        <v>594</v>
      </c>
      <c r="H992" s="114">
        <v>0</v>
      </c>
      <c r="I992" s="114">
        <v>3337</v>
      </c>
      <c r="J992" s="114">
        <v>594</v>
      </c>
      <c r="K992" s="114">
        <v>577</v>
      </c>
      <c r="L992" s="241">
        <f t="shared" si="195"/>
        <v>-2.8619528619528656E-2</v>
      </c>
      <c r="M992" s="114">
        <f t="shared" si="154"/>
        <v>0</v>
      </c>
      <c r="N992" s="242">
        <v>3370</v>
      </c>
      <c r="O992" s="100"/>
      <c r="P992" s="100"/>
      <c r="Q992" s="100">
        <f t="shared" si="155"/>
        <v>0</v>
      </c>
      <c r="R992" s="243" t="e">
        <f t="shared" si="164"/>
        <v>#DIV/0!</v>
      </c>
      <c r="S992" s="243"/>
      <c r="T992" s="243"/>
      <c r="U992" s="243"/>
      <c r="V992" s="243"/>
      <c r="W992" s="243"/>
      <c r="X992" s="194"/>
      <c r="Y992" s="194"/>
      <c r="Z992" s="194"/>
      <c r="AA992" s="194"/>
      <c r="AB992" s="194"/>
      <c r="AC992" s="194"/>
      <c r="AD992" s="194"/>
      <c r="AE992" s="194"/>
      <c r="AF992" s="194"/>
      <c r="AG992" s="194"/>
      <c r="AH992" s="194"/>
      <c r="AI992" s="194"/>
      <c r="AJ992" s="194"/>
      <c r="AK992" s="194"/>
      <c r="AL992" s="194"/>
      <c r="AM992" s="194"/>
      <c r="AN992" s="194"/>
      <c r="AO992" s="194"/>
      <c r="AP992" s="194"/>
      <c r="AQ992" s="194"/>
    </row>
    <row r="993" spans="1:43" ht="12.75" customHeight="1" outlineLevel="2" x14ac:dyDescent="0.25">
      <c r="A993" s="2"/>
      <c r="B993" s="108">
        <v>81303</v>
      </c>
      <c r="C993" s="102"/>
      <c r="D993" s="102" t="s">
        <v>43</v>
      </c>
      <c r="E993" s="102" t="s">
        <v>849</v>
      </c>
      <c r="F993" s="287" t="s">
        <v>310</v>
      </c>
      <c r="G993" s="114">
        <v>3307</v>
      </c>
      <c r="H993" s="114">
        <v>0</v>
      </c>
      <c r="I993" s="114">
        <v>2019</v>
      </c>
      <c r="J993" s="114">
        <v>5326</v>
      </c>
      <c r="K993" s="114">
        <v>5364</v>
      </c>
      <c r="L993" s="241">
        <f t="shared" si="195"/>
        <v>7.1348103642507876E-3</v>
      </c>
      <c r="M993" s="114">
        <f t="shared" si="154"/>
        <v>2004.5948178745778</v>
      </c>
      <c r="N993" s="242">
        <v>0</v>
      </c>
      <c r="O993" s="100"/>
      <c r="P993" s="100"/>
      <c r="Q993" s="100">
        <f t="shared" si="155"/>
        <v>0</v>
      </c>
      <c r="R993" s="243" t="e">
        <f t="shared" si="164"/>
        <v>#DIV/0!</v>
      </c>
      <c r="S993" s="243"/>
      <c r="T993" s="243"/>
      <c r="U993" s="243"/>
      <c r="V993" s="243"/>
      <c r="W993" s="243"/>
      <c r="X993" s="194"/>
      <c r="Y993" s="194"/>
      <c r="Z993" s="194"/>
      <c r="AA993" s="194"/>
      <c r="AB993" s="194"/>
      <c r="AC993" s="194"/>
      <c r="AD993" s="194"/>
      <c r="AE993" s="194"/>
      <c r="AF993" s="194"/>
      <c r="AG993" s="194"/>
      <c r="AH993" s="194"/>
      <c r="AI993" s="194"/>
      <c r="AJ993" s="194"/>
      <c r="AK993" s="194"/>
      <c r="AL993" s="194"/>
      <c r="AM993" s="194"/>
      <c r="AN993" s="194"/>
      <c r="AO993" s="194"/>
      <c r="AP993" s="194"/>
      <c r="AQ993" s="194"/>
    </row>
    <row r="994" spans="1:43" ht="12.75" customHeight="1" outlineLevel="2" x14ac:dyDescent="0.25">
      <c r="A994" s="2"/>
      <c r="B994" s="108">
        <v>81302</v>
      </c>
      <c r="C994" s="102"/>
      <c r="D994" s="102" t="s">
        <v>43</v>
      </c>
      <c r="E994" s="102" t="s">
        <v>849</v>
      </c>
      <c r="F994" s="287" t="s">
        <v>850</v>
      </c>
      <c r="G994" s="114">
        <v>6336</v>
      </c>
      <c r="H994" s="114">
        <v>0</v>
      </c>
      <c r="I994" s="114">
        <v>4107</v>
      </c>
      <c r="J994" s="114">
        <v>6712</v>
      </c>
      <c r="K994" s="114">
        <v>6707</v>
      </c>
      <c r="L994" s="241">
        <f t="shared" si="195"/>
        <v>-7.4493444576873014E-4</v>
      </c>
      <c r="M994" s="114">
        <f t="shared" si="154"/>
        <v>0</v>
      </c>
      <c r="N994" s="242">
        <v>3842</v>
      </c>
      <c r="O994" s="100"/>
      <c r="P994" s="100"/>
      <c r="Q994" s="100">
        <f t="shared" si="155"/>
        <v>0</v>
      </c>
      <c r="R994" s="243" t="e">
        <f t="shared" si="164"/>
        <v>#DIV/0!</v>
      </c>
      <c r="S994" s="243"/>
      <c r="T994" s="243"/>
      <c r="U994" s="243"/>
      <c r="V994" s="243"/>
      <c r="W994" s="243"/>
      <c r="X994" s="194"/>
      <c r="Y994" s="194"/>
      <c r="Z994" s="194"/>
      <c r="AA994" s="194"/>
      <c r="AB994" s="194"/>
      <c r="AC994" s="194"/>
      <c r="AD994" s="194"/>
      <c r="AE994" s="194"/>
      <c r="AF994" s="194"/>
      <c r="AG994" s="194"/>
      <c r="AH994" s="194"/>
      <c r="AI994" s="194"/>
      <c r="AJ994" s="194"/>
      <c r="AK994" s="194"/>
      <c r="AL994" s="194"/>
      <c r="AM994" s="194"/>
      <c r="AN994" s="194"/>
      <c r="AO994" s="194"/>
      <c r="AP994" s="194"/>
      <c r="AQ994" s="194"/>
    </row>
    <row r="995" spans="1:43" ht="12.75" customHeight="1" outlineLevel="2" x14ac:dyDescent="0.25">
      <c r="A995" s="2"/>
      <c r="B995" s="108">
        <v>81301</v>
      </c>
      <c r="C995" s="102"/>
      <c r="D995" s="102" t="s">
        <v>43</v>
      </c>
      <c r="E995" s="102" t="s">
        <v>849</v>
      </c>
      <c r="F995" s="287" t="s">
        <v>849</v>
      </c>
      <c r="G995" s="114">
        <v>6021</v>
      </c>
      <c r="H995" s="114">
        <v>0</v>
      </c>
      <c r="I995" s="114">
        <v>13102</v>
      </c>
      <c r="J995" s="114">
        <v>6021</v>
      </c>
      <c r="K995" s="114">
        <v>6026</v>
      </c>
      <c r="L995" s="241">
        <f t="shared" si="195"/>
        <v>8.3042683939549278E-4</v>
      </c>
      <c r="M995" s="114">
        <f t="shared" si="154"/>
        <v>0</v>
      </c>
      <c r="N995" s="242">
        <v>13294</v>
      </c>
      <c r="O995" s="100"/>
      <c r="P995" s="100"/>
      <c r="Q995" s="100">
        <f t="shared" si="155"/>
        <v>0</v>
      </c>
      <c r="R995" s="243" t="e">
        <f t="shared" si="164"/>
        <v>#DIV/0!</v>
      </c>
      <c r="S995" s="243"/>
      <c r="T995" s="243"/>
      <c r="U995" s="243"/>
      <c r="V995" s="243"/>
      <c r="W995" s="243"/>
      <c r="X995" s="194"/>
      <c r="Y995" s="194"/>
      <c r="Z995" s="194"/>
      <c r="AA995" s="194"/>
      <c r="AB995" s="194"/>
      <c r="AC995" s="194"/>
      <c r="AD995" s="194"/>
      <c r="AE995" s="194"/>
      <c r="AF995" s="194"/>
      <c r="AG995" s="194"/>
      <c r="AH995" s="194"/>
      <c r="AI995" s="194"/>
      <c r="AJ995" s="194"/>
      <c r="AK995" s="194"/>
      <c r="AL995" s="194"/>
      <c r="AM995" s="194"/>
      <c r="AN995" s="194"/>
      <c r="AO995" s="194"/>
      <c r="AP995" s="194"/>
      <c r="AQ995" s="194"/>
    </row>
    <row r="996" spans="1:43" ht="12.75" customHeight="1" outlineLevel="2" x14ac:dyDescent="0.25">
      <c r="A996" s="2"/>
      <c r="B996" s="108" t="s">
        <v>2167</v>
      </c>
      <c r="C996" s="102"/>
      <c r="D996" s="102" t="s">
        <v>43</v>
      </c>
      <c r="E996" s="102" t="s">
        <v>849</v>
      </c>
      <c r="F996" s="287" t="s">
        <v>2168</v>
      </c>
      <c r="G996" s="114"/>
      <c r="H996" s="114"/>
      <c r="I996" s="114"/>
      <c r="J996" s="114"/>
      <c r="K996" s="114"/>
      <c r="L996" s="241"/>
      <c r="M996" s="114">
        <f t="shared" si="154"/>
        <v>0</v>
      </c>
      <c r="N996" s="242"/>
      <c r="O996" s="100"/>
      <c r="P996" s="100"/>
      <c r="Q996" s="100">
        <f t="shared" si="155"/>
        <v>0</v>
      </c>
      <c r="R996" s="243" t="e">
        <f t="shared" si="164"/>
        <v>#DIV/0!</v>
      </c>
      <c r="S996" s="243"/>
      <c r="T996" s="243"/>
      <c r="U996" s="243"/>
      <c r="V996" s="243"/>
      <c r="W996" s="243"/>
      <c r="X996" s="194"/>
      <c r="Y996" s="194"/>
      <c r="Z996" s="194"/>
      <c r="AA996" s="194"/>
      <c r="AB996" s="194"/>
      <c r="AC996" s="194"/>
      <c r="AD996" s="194"/>
      <c r="AE996" s="194"/>
      <c r="AF996" s="194"/>
      <c r="AG996" s="194"/>
      <c r="AH996" s="194"/>
      <c r="AI996" s="194"/>
      <c r="AJ996" s="194"/>
      <c r="AK996" s="194"/>
      <c r="AL996" s="194"/>
      <c r="AM996" s="194"/>
      <c r="AN996" s="194"/>
      <c r="AO996" s="194"/>
      <c r="AP996" s="194"/>
      <c r="AQ996" s="194"/>
    </row>
    <row r="997" spans="1:43" ht="12.75" customHeight="1" outlineLevel="1" x14ac:dyDescent="0.25">
      <c r="A997" s="2"/>
      <c r="B997" s="292" t="s">
        <v>2169</v>
      </c>
      <c r="C997" s="293"/>
      <c r="D997" s="293" t="s">
        <v>43</v>
      </c>
      <c r="E997" s="293" t="s">
        <v>2170</v>
      </c>
      <c r="F997" s="294"/>
      <c r="G997" s="254"/>
      <c r="H997" s="254"/>
      <c r="I997" s="254"/>
      <c r="J997" s="254"/>
      <c r="K997" s="254"/>
      <c r="L997" s="255"/>
      <c r="M997" s="254">
        <f t="shared" si="154"/>
        <v>0</v>
      </c>
      <c r="N997" s="256"/>
      <c r="O997" s="257">
        <f>8*(M997+N997)</f>
        <v>0</v>
      </c>
      <c r="P997" s="257"/>
      <c r="Q997" s="257">
        <f t="shared" si="155"/>
        <v>0</v>
      </c>
      <c r="R997" s="221" t="e">
        <f t="shared" si="164"/>
        <v>#DIV/0!</v>
      </c>
      <c r="S997" s="221"/>
      <c r="T997" s="221"/>
      <c r="U997" s="221"/>
      <c r="V997" s="221"/>
      <c r="W997" s="221"/>
      <c r="X997" s="194"/>
      <c r="Y997" s="194"/>
      <c r="Z997" s="194"/>
      <c r="AA997" s="194"/>
      <c r="AB997" s="194"/>
      <c r="AC997" s="194"/>
      <c r="AD997" s="194"/>
      <c r="AE997" s="194"/>
      <c r="AF997" s="194"/>
      <c r="AG997" s="194"/>
      <c r="AH997" s="194"/>
      <c r="AI997" s="194"/>
      <c r="AJ997" s="194"/>
      <c r="AK997" s="194"/>
      <c r="AL997" s="194"/>
      <c r="AM997" s="194"/>
      <c r="AN997" s="194"/>
      <c r="AO997" s="194"/>
      <c r="AP997" s="194"/>
      <c r="AQ997" s="194"/>
    </row>
    <row r="998" spans="1:43" ht="12.75" customHeight="1" x14ac:dyDescent="0.25">
      <c r="A998" s="229"/>
      <c r="B998" s="295">
        <v>90000</v>
      </c>
      <c r="C998" s="279"/>
      <c r="D998" s="279" t="s">
        <v>44</v>
      </c>
      <c r="E998" s="279"/>
      <c r="F998" s="279"/>
      <c r="G998" s="258"/>
      <c r="H998" s="258"/>
      <c r="I998" s="258"/>
      <c r="J998" s="258"/>
      <c r="K998" s="258"/>
      <c r="L998" s="259"/>
      <c r="M998" s="258">
        <f t="shared" si="154"/>
        <v>0</v>
      </c>
      <c r="N998" s="260"/>
      <c r="O998" s="227">
        <f t="shared" ref="O998:P998" si="196">+O999+O1009+O1023+O1038+O1051+O1072+O1090+O1113</f>
        <v>0</v>
      </c>
      <c r="P998" s="227">
        <f t="shared" si="196"/>
        <v>0</v>
      </c>
      <c r="Q998" s="261">
        <f t="shared" si="155"/>
        <v>0</v>
      </c>
      <c r="R998" s="228" t="e">
        <f t="shared" si="164"/>
        <v>#DIV/0!</v>
      </c>
      <c r="S998" s="268"/>
      <c r="T998" s="268"/>
      <c r="U998" s="268"/>
      <c r="V998" s="268"/>
      <c r="W998" s="268"/>
      <c r="X998" s="113"/>
      <c r="Y998" s="113"/>
      <c r="Z998" s="113"/>
      <c r="AA998" s="113"/>
      <c r="AB998" s="113"/>
      <c r="AC998" s="113"/>
      <c r="AD998" s="113"/>
      <c r="AE998" s="113"/>
      <c r="AF998" s="113"/>
      <c r="AG998" s="113"/>
      <c r="AH998" s="113"/>
      <c r="AI998" s="113"/>
      <c r="AJ998" s="113"/>
      <c r="AK998" s="113"/>
      <c r="AL998" s="113"/>
      <c r="AM998" s="113"/>
      <c r="AN998" s="113"/>
      <c r="AO998" s="113"/>
      <c r="AP998" s="113"/>
      <c r="AQ998" s="113"/>
    </row>
    <row r="999" spans="1:43" ht="12.75" customHeight="1" outlineLevel="1" x14ac:dyDescent="0.25">
      <c r="A999" s="229"/>
      <c r="B999" s="296">
        <v>90200</v>
      </c>
      <c r="C999" s="297"/>
      <c r="D999" s="297" t="s">
        <v>44</v>
      </c>
      <c r="E999" s="297" t="s">
        <v>306</v>
      </c>
      <c r="F999" s="286"/>
      <c r="G999" s="234"/>
      <c r="H999" s="234"/>
      <c r="I999" s="234"/>
      <c r="J999" s="234"/>
      <c r="K999" s="234"/>
      <c r="L999" s="262"/>
      <c r="M999" s="234">
        <f t="shared" si="154"/>
        <v>0</v>
      </c>
      <c r="N999" s="263"/>
      <c r="O999" s="110">
        <f t="shared" ref="O999:P999" si="197">SUM(O1000:O1008)</f>
        <v>0</v>
      </c>
      <c r="P999" s="110">
        <f t="shared" si="197"/>
        <v>0</v>
      </c>
      <c r="Q999" s="264">
        <f t="shared" si="155"/>
        <v>0</v>
      </c>
      <c r="R999" s="238" t="e">
        <f t="shared" si="164"/>
        <v>#DIV/0!</v>
      </c>
      <c r="S999" s="265"/>
      <c r="T999" s="265"/>
      <c r="U999" s="265"/>
      <c r="V999" s="265"/>
      <c r="W999" s="265"/>
      <c r="X999" s="113"/>
      <c r="Y999" s="113"/>
      <c r="Z999" s="113"/>
      <c r="AA999" s="113"/>
      <c r="AB999" s="113"/>
      <c r="AC999" s="113"/>
      <c r="AD999" s="113"/>
      <c r="AE999" s="113"/>
      <c r="AF999" s="113"/>
      <c r="AG999" s="113"/>
      <c r="AH999" s="113"/>
      <c r="AI999" s="113"/>
      <c r="AJ999" s="113"/>
      <c r="AK999" s="113"/>
      <c r="AL999" s="113"/>
      <c r="AM999" s="113"/>
      <c r="AN999" s="113"/>
      <c r="AO999" s="113"/>
      <c r="AP999" s="113"/>
      <c r="AQ999" s="113"/>
    </row>
    <row r="1000" spans="1:43" ht="12.75" customHeight="1" outlineLevel="2" x14ac:dyDescent="0.25">
      <c r="A1000" s="2"/>
      <c r="B1000" s="108">
        <v>90208</v>
      </c>
      <c r="C1000" s="102"/>
      <c r="D1000" s="102" t="s">
        <v>44</v>
      </c>
      <c r="E1000" s="102" t="s">
        <v>306</v>
      </c>
      <c r="F1000" s="287" t="s">
        <v>875</v>
      </c>
      <c r="G1000" s="114">
        <v>4683</v>
      </c>
      <c r="H1000" s="114">
        <v>288</v>
      </c>
      <c r="I1000" s="114">
        <v>0</v>
      </c>
      <c r="J1000" s="114">
        <v>4683</v>
      </c>
      <c r="K1000" s="114">
        <v>4455</v>
      </c>
      <c r="L1000" s="241">
        <f t="shared" ref="L1000:L1007" si="198">((K1000/J1000)^(1/($K$12-$J$12))-1)</f>
        <v>-4.8686739269698909E-2</v>
      </c>
      <c r="M1000" s="114">
        <f t="shared" si="154"/>
        <v>273.97821909032672</v>
      </c>
      <c r="N1000" s="242">
        <v>0</v>
      </c>
      <c r="O1000" s="100"/>
      <c r="P1000" s="100"/>
      <c r="Q1000" s="100">
        <f t="shared" si="155"/>
        <v>0</v>
      </c>
      <c r="R1000" s="243" t="e">
        <f t="shared" si="164"/>
        <v>#DIV/0!</v>
      </c>
      <c r="S1000" s="243"/>
      <c r="T1000" s="243"/>
      <c r="U1000" s="243"/>
      <c r="V1000" s="243"/>
      <c r="W1000" s="243"/>
      <c r="X1000" s="194"/>
      <c r="Y1000" s="194"/>
      <c r="Z1000" s="194"/>
      <c r="AA1000" s="194"/>
      <c r="AB1000" s="194"/>
      <c r="AC1000" s="194"/>
      <c r="AD1000" s="194"/>
      <c r="AE1000" s="194"/>
      <c r="AF1000" s="194"/>
      <c r="AG1000" s="194"/>
      <c r="AH1000" s="194"/>
      <c r="AI1000" s="194"/>
      <c r="AJ1000" s="194"/>
      <c r="AK1000" s="194"/>
      <c r="AL1000" s="194"/>
      <c r="AM1000" s="194"/>
      <c r="AN1000" s="194"/>
      <c r="AO1000" s="194"/>
      <c r="AP1000" s="194"/>
      <c r="AQ1000" s="194"/>
    </row>
    <row r="1001" spans="1:43" ht="12.75" customHeight="1" outlineLevel="2" x14ac:dyDescent="0.25">
      <c r="A1001" s="2"/>
      <c r="B1001" s="108">
        <v>90207</v>
      </c>
      <c r="C1001" s="102"/>
      <c r="D1001" s="102" t="s">
        <v>44</v>
      </c>
      <c r="E1001" s="102" t="s">
        <v>306</v>
      </c>
      <c r="F1001" s="287" t="s">
        <v>342</v>
      </c>
      <c r="G1001" s="114">
        <v>2818</v>
      </c>
      <c r="H1001" s="114">
        <v>324</v>
      </c>
      <c r="I1001" s="114">
        <v>0</v>
      </c>
      <c r="J1001" s="114">
        <v>2818</v>
      </c>
      <c r="K1001" s="114">
        <v>2673</v>
      </c>
      <c r="L1001" s="241">
        <f t="shared" si="198"/>
        <v>-5.1454932576295298E-2</v>
      </c>
      <c r="M1001" s="114">
        <f t="shared" si="154"/>
        <v>307.32860184528033</v>
      </c>
      <c r="N1001" s="242">
        <v>0</v>
      </c>
      <c r="O1001" s="100"/>
      <c r="P1001" s="100"/>
      <c r="Q1001" s="100">
        <f t="shared" si="155"/>
        <v>0</v>
      </c>
      <c r="R1001" s="243" t="e">
        <f t="shared" si="164"/>
        <v>#DIV/0!</v>
      </c>
      <c r="S1001" s="243"/>
      <c r="T1001" s="243"/>
      <c r="U1001" s="243"/>
      <c r="V1001" s="243"/>
      <c r="W1001" s="243"/>
      <c r="X1001" s="194"/>
      <c r="Y1001" s="194"/>
      <c r="Z1001" s="194"/>
      <c r="AA1001" s="194"/>
      <c r="AB1001" s="194"/>
      <c r="AC1001" s="194"/>
      <c r="AD1001" s="194"/>
      <c r="AE1001" s="194"/>
      <c r="AF1001" s="194"/>
      <c r="AG1001" s="194"/>
      <c r="AH1001" s="194"/>
      <c r="AI1001" s="194"/>
      <c r="AJ1001" s="194"/>
      <c r="AK1001" s="194"/>
      <c r="AL1001" s="194"/>
      <c r="AM1001" s="194"/>
      <c r="AN1001" s="194"/>
      <c r="AO1001" s="194"/>
      <c r="AP1001" s="194"/>
      <c r="AQ1001" s="194"/>
    </row>
    <row r="1002" spans="1:43" ht="12.75" customHeight="1" outlineLevel="2" x14ac:dyDescent="0.25">
      <c r="A1002" s="2"/>
      <c r="B1002" s="108">
        <v>90206</v>
      </c>
      <c r="C1002" s="102"/>
      <c r="D1002" s="102" t="s">
        <v>44</v>
      </c>
      <c r="E1002" s="102" t="s">
        <v>306</v>
      </c>
      <c r="F1002" s="287" t="s">
        <v>874</v>
      </c>
      <c r="G1002" s="114">
        <v>5922</v>
      </c>
      <c r="H1002" s="114">
        <v>0</v>
      </c>
      <c r="I1002" s="114">
        <v>3672</v>
      </c>
      <c r="J1002" s="114">
        <v>5922</v>
      </c>
      <c r="K1002" s="114">
        <v>5355</v>
      </c>
      <c r="L1002" s="241">
        <f t="shared" si="198"/>
        <v>-9.5744680851063801E-2</v>
      </c>
      <c r="M1002" s="114">
        <f t="shared" si="154"/>
        <v>0</v>
      </c>
      <c r="N1002" s="242">
        <v>3448</v>
      </c>
      <c r="O1002" s="100"/>
      <c r="P1002" s="100"/>
      <c r="Q1002" s="100">
        <f t="shared" si="155"/>
        <v>0</v>
      </c>
      <c r="R1002" s="243" t="e">
        <f t="shared" si="164"/>
        <v>#DIV/0!</v>
      </c>
      <c r="S1002" s="243"/>
      <c r="T1002" s="243"/>
      <c r="U1002" s="243"/>
      <c r="V1002" s="243"/>
      <c r="W1002" s="243"/>
      <c r="X1002" s="194"/>
      <c r="Y1002" s="194"/>
      <c r="Z1002" s="194"/>
      <c r="AA1002" s="194"/>
      <c r="AB1002" s="194"/>
      <c r="AC1002" s="194"/>
      <c r="AD1002" s="194"/>
      <c r="AE1002" s="194"/>
      <c r="AF1002" s="194"/>
      <c r="AG1002" s="194"/>
      <c r="AH1002" s="194"/>
      <c r="AI1002" s="194"/>
      <c r="AJ1002" s="194"/>
      <c r="AK1002" s="194"/>
      <c r="AL1002" s="194"/>
      <c r="AM1002" s="194"/>
      <c r="AN1002" s="194"/>
      <c r="AO1002" s="194"/>
      <c r="AP1002" s="194"/>
      <c r="AQ1002" s="194"/>
    </row>
    <row r="1003" spans="1:43" ht="12.75" customHeight="1" outlineLevel="2" x14ac:dyDescent="0.25">
      <c r="A1003" s="2"/>
      <c r="B1003" s="108">
        <v>90205</v>
      </c>
      <c r="C1003" s="102"/>
      <c r="D1003" s="102" t="s">
        <v>44</v>
      </c>
      <c r="E1003" s="102" t="s">
        <v>306</v>
      </c>
      <c r="F1003" s="287" t="s">
        <v>873</v>
      </c>
      <c r="G1003" s="114">
        <v>1506</v>
      </c>
      <c r="H1003" s="114">
        <v>501</v>
      </c>
      <c r="I1003" s="114">
        <v>0</v>
      </c>
      <c r="J1003" s="114">
        <v>1506</v>
      </c>
      <c r="K1003" s="114">
        <v>1421</v>
      </c>
      <c r="L1003" s="241">
        <f t="shared" si="198"/>
        <v>-5.6440903054448821E-2</v>
      </c>
      <c r="M1003" s="114">
        <f t="shared" si="154"/>
        <v>472.72310756972115</v>
      </c>
      <c r="N1003" s="242">
        <v>0</v>
      </c>
      <c r="O1003" s="100"/>
      <c r="P1003" s="100"/>
      <c r="Q1003" s="100">
        <f t="shared" si="155"/>
        <v>0</v>
      </c>
      <c r="R1003" s="243" t="e">
        <f t="shared" si="164"/>
        <v>#DIV/0!</v>
      </c>
      <c r="S1003" s="243"/>
      <c r="T1003" s="243"/>
      <c r="U1003" s="243"/>
      <c r="V1003" s="243"/>
      <c r="W1003" s="243"/>
      <c r="X1003" s="194"/>
      <c r="Y1003" s="194"/>
      <c r="Z1003" s="194"/>
      <c r="AA1003" s="194"/>
      <c r="AB1003" s="194"/>
      <c r="AC1003" s="194"/>
      <c r="AD1003" s="194"/>
      <c r="AE1003" s="194"/>
      <c r="AF1003" s="194"/>
      <c r="AG1003" s="194"/>
      <c r="AH1003" s="194"/>
      <c r="AI1003" s="194"/>
      <c r="AJ1003" s="194"/>
      <c r="AK1003" s="194"/>
      <c r="AL1003" s="194"/>
      <c r="AM1003" s="194"/>
      <c r="AN1003" s="194"/>
      <c r="AO1003" s="194"/>
      <c r="AP1003" s="194"/>
      <c r="AQ1003" s="194"/>
    </row>
    <row r="1004" spans="1:43" ht="12.75" customHeight="1" outlineLevel="2" x14ac:dyDescent="0.25">
      <c r="A1004" s="2"/>
      <c r="B1004" s="108">
        <v>90204</v>
      </c>
      <c r="C1004" s="102"/>
      <c r="D1004" s="102" t="s">
        <v>44</v>
      </c>
      <c r="E1004" s="102" t="s">
        <v>306</v>
      </c>
      <c r="F1004" s="287" t="s">
        <v>872</v>
      </c>
      <c r="G1004" s="114">
        <v>1829</v>
      </c>
      <c r="H1004" s="114">
        <v>472</v>
      </c>
      <c r="I1004" s="114">
        <v>0</v>
      </c>
      <c r="J1004" s="114">
        <v>1829</v>
      </c>
      <c r="K1004" s="114">
        <v>1715</v>
      </c>
      <c r="L1004" s="241">
        <f t="shared" si="198"/>
        <v>-6.2329141607435745E-2</v>
      </c>
      <c r="M1004" s="114">
        <f t="shared" si="154"/>
        <v>442.58064516129031</v>
      </c>
      <c r="N1004" s="242">
        <v>0</v>
      </c>
      <c r="O1004" s="100"/>
      <c r="P1004" s="100"/>
      <c r="Q1004" s="100">
        <f t="shared" si="155"/>
        <v>0</v>
      </c>
      <c r="R1004" s="243" t="e">
        <f t="shared" si="164"/>
        <v>#DIV/0!</v>
      </c>
      <c r="S1004" s="243"/>
      <c r="T1004" s="243"/>
      <c r="U1004" s="243"/>
      <c r="V1004" s="243"/>
      <c r="W1004" s="243"/>
      <c r="X1004" s="194"/>
      <c r="Y1004" s="194"/>
      <c r="Z1004" s="194"/>
      <c r="AA1004" s="194"/>
      <c r="AB1004" s="194"/>
      <c r="AC1004" s="194"/>
      <c r="AD1004" s="194"/>
      <c r="AE1004" s="194"/>
      <c r="AF1004" s="194"/>
      <c r="AG1004" s="194"/>
      <c r="AH1004" s="194"/>
      <c r="AI1004" s="194"/>
      <c r="AJ1004" s="194"/>
      <c r="AK1004" s="194"/>
      <c r="AL1004" s="194"/>
      <c r="AM1004" s="194"/>
      <c r="AN1004" s="194"/>
      <c r="AO1004" s="194"/>
      <c r="AP1004" s="194"/>
      <c r="AQ1004" s="194"/>
    </row>
    <row r="1005" spans="1:43" ht="12.75" customHeight="1" outlineLevel="2" x14ac:dyDescent="0.25">
      <c r="A1005" s="2"/>
      <c r="B1005" s="108">
        <v>90203</v>
      </c>
      <c r="C1005" s="102"/>
      <c r="D1005" s="102" t="s">
        <v>44</v>
      </c>
      <c r="E1005" s="102" t="s">
        <v>306</v>
      </c>
      <c r="F1005" s="287" t="s">
        <v>203</v>
      </c>
      <c r="G1005" s="114">
        <v>4540</v>
      </c>
      <c r="H1005" s="114">
        <v>219</v>
      </c>
      <c r="I1005" s="114">
        <v>0</v>
      </c>
      <c r="J1005" s="114">
        <v>4540</v>
      </c>
      <c r="K1005" s="114">
        <v>4169</v>
      </c>
      <c r="L1005" s="241">
        <f t="shared" si="198"/>
        <v>-8.1718061674008857E-2</v>
      </c>
      <c r="M1005" s="114">
        <f t="shared" si="154"/>
        <v>201.10374449339207</v>
      </c>
      <c r="N1005" s="242">
        <v>0</v>
      </c>
      <c r="O1005" s="100"/>
      <c r="P1005" s="100"/>
      <c r="Q1005" s="100">
        <f t="shared" si="155"/>
        <v>0</v>
      </c>
      <c r="R1005" s="243" t="e">
        <f t="shared" si="164"/>
        <v>#DIV/0!</v>
      </c>
      <c r="S1005" s="243"/>
      <c r="T1005" s="243"/>
      <c r="U1005" s="243"/>
      <c r="V1005" s="243"/>
      <c r="W1005" s="243"/>
      <c r="X1005" s="194"/>
      <c r="Y1005" s="194"/>
      <c r="Z1005" s="194"/>
      <c r="AA1005" s="194"/>
      <c r="AB1005" s="194"/>
      <c r="AC1005" s="194"/>
      <c r="AD1005" s="194"/>
      <c r="AE1005" s="194"/>
      <c r="AF1005" s="194"/>
      <c r="AG1005" s="194"/>
      <c r="AH1005" s="194"/>
      <c r="AI1005" s="194"/>
      <c r="AJ1005" s="194"/>
      <c r="AK1005" s="194"/>
      <c r="AL1005" s="194"/>
      <c r="AM1005" s="194"/>
      <c r="AN1005" s="194"/>
      <c r="AO1005" s="194"/>
      <c r="AP1005" s="194"/>
      <c r="AQ1005" s="194"/>
    </row>
    <row r="1006" spans="1:43" ht="12.75" customHeight="1" outlineLevel="2" x14ac:dyDescent="0.25">
      <c r="A1006" s="2"/>
      <c r="B1006" s="108">
        <v>90202</v>
      </c>
      <c r="C1006" s="102"/>
      <c r="D1006" s="102" t="s">
        <v>44</v>
      </c>
      <c r="E1006" s="102" t="s">
        <v>306</v>
      </c>
      <c r="F1006" s="287" t="s">
        <v>735</v>
      </c>
      <c r="G1006" s="114">
        <v>3092</v>
      </c>
      <c r="H1006" s="114">
        <v>461</v>
      </c>
      <c r="I1006" s="114">
        <v>0</v>
      </c>
      <c r="J1006" s="114">
        <v>3092</v>
      </c>
      <c r="K1006" s="114">
        <v>2921</v>
      </c>
      <c r="L1006" s="241">
        <f t="shared" si="198"/>
        <v>-5.5304010349288446E-2</v>
      </c>
      <c r="M1006" s="114">
        <f t="shared" si="154"/>
        <v>435.50485122897805</v>
      </c>
      <c r="N1006" s="242">
        <v>0</v>
      </c>
      <c r="O1006" s="100"/>
      <c r="P1006" s="100"/>
      <c r="Q1006" s="100">
        <f t="shared" si="155"/>
        <v>0</v>
      </c>
      <c r="R1006" s="243" t="e">
        <f t="shared" si="164"/>
        <v>#DIV/0!</v>
      </c>
      <c r="S1006" s="243"/>
      <c r="T1006" s="243"/>
      <c r="U1006" s="243"/>
      <c r="V1006" s="243"/>
      <c r="W1006" s="243"/>
      <c r="X1006" s="194"/>
      <c r="Y1006" s="194"/>
      <c r="Z1006" s="194"/>
      <c r="AA1006" s="194"/>
      <c r="AB1006" s="194"/>
      <c r="AC1006" s="194"/>
      <c r="AD1006" s="194"/>
      <c r="AE1006" s="194"/>
      <c r="AF1006" s="194"/>
      <c r="AG1006" s="194"/>
      <c r="AH1006" s="194"/>
      <c r="AI1006" s="194"/>
      <c r="AJ1006" s="194"/>
      <c r="AK1006" s="194"/>
      <c r="AL1006" s="194"/>
      <c r="AM1006" s="194"/>
      <c r="AN1006" s="194"/>
      <c r="AO1006" s="194"/>
      <c r="AP1006" s="194"/>
      <c r="AQ1006" s="194"/>
    </row>
    <row r="1007" spans="1:43" ht="12.75" customHeight="1" outlineLevel="2" x14ac:dyDescent="0.25">
      <c r="A1007" s="2"/>
      <c r="B1007" s="108">
        <v>90201</v>
      </c>
      <c r="C1007" s="102"/>
      <c r="D1007" s="102" t="s">
        <v>44</v>
      </c>
      <c r="E1007" s="102" t="s">
        <v>306</v>
      </c>
      <c r="F1007" s="287" t="s">
        <v>306</v>
      </c>
      <c r="G1007" s="114">
        <v>3237</v>
      </c>
      <c r="H1007" s="114">
        <v>0</v>
      </c>
      <c r="I1007" s="114">
        <v>5532</v>
      </c>
      <c r="J1007" s="114">
        <v>3549</v>
      </c>
      <c r="K1007" s="114">
        <v>3387</v>
      </c>
      <c r="L1007" s="241">
        <f t="shared" si="198"/>
        <v>-4.5646661031276459E-2</v>
      </c>
      <c r="M1007" s="114">
        <f t="shared" si="154"/>
        <v>0</v>
      </c>
      <c r="N1007" s="242">
        <v>5281</v>
      </c>
      <c r="O1007" s="100"/>
      <c r="P1007" s="100"/>
      <c r="Q1007" s="100">
        <f t="shared" si="155"/>
        <v>0</v>
      </c>
      <c r="R1007" s="243" t="e">
        <f t="shared" si="164"/>
        <v>#DIV/0!</v>
      </c>
      <c r="S1007" s="243"/>
      <c r="T1007" s="243"/>
      <c r="U1007" s="243"/>
      <c r="V1007" s="243"/>
      <c r="W1007" s="243"/>
      <c r="X1007" s="194"/>
      <c r="Y1007" s="194"/>
      <c r="Z1007" s="194"/>
      <c r="AA1007" s="194"/>
      <c r="AB1007" s="194"/>
      <c r="AC1007" s="194"/>
      <c r="AD1007" s="194"/>
      <c r="AE1007" s="194"/>
      <c r="AF1007" s="194"/>
      <c r="AG1007" s="194"/>
      <c r="AH1007" s="194"/>
      <c r="AI1007" s="194"/>
      <c r="AJ1007" s="194"/>
      <c r="AK1007" s="194"/>
      <c r="AL1007" s="194"/>
      <c r="AM1007" s="194"/>
      <c r="AN1007" s="194"/>
      <c r="AO1007" s="194"/>
      <c r="AP1007" s="194"/>
      <c r="AQ1007" s="194"/>
    </row>
    <row r="1008" spans="1:43" ht="12.75" customHeight="1" outlineLevel="2" x14ac:dyDescent="0.25">
      <c r="A1008" s="2"/>
      <c r="B1008" s="108" t="s">
        <v>2171</v>
      </c>
      <c r="C1008" s="102"/>
      <c r="D1008" s="102" t="s">
        <v>44</v>
      </c>
      <c r="E1008" s="102" t="s">
        <v>306</v>
      </c>
      <c r="F1008" s="287" t="s">
        <v>2172</v>
      </c>
      <c r="G1008" s="114"/>
      <c r="H1008" s="114"/>
      <c r="I1008" s="114"/>
      <c r="J1008" s="114"/>
      <c r="K1008" s="114"/>
      <c r="L1008" s="241"/>
      <c r="M1008" s="114">
        <f t="shared" si="154"/>
        <v>0</v>
      </c>
      <c r="N1008" s="242"/>
      <c r="O1008" s="100"/>
      <c r="P1008" s="100"/>
      <c r="Q1008" s="100">
        <f t="shared" si="155"/>
        <v>0</v>
      </c>
      <c r="R1008" s="243" t="e">
        <f t="shared" si="164"/>
        <v>#DIV/0!</v>
      </c>
      <c r="S1008" s="243"/>
      <c r="T1008" s="243"/>
      <c r="U1008" s="243"/>
      <c r="V1008" s="243"/>
      <c r="W1008" s="243"/>
      <c r="X1008" s="194"/>
      <c r="Y1008" s="194"/>
      <c r="Z1008" s="194"/>
      <c r="AA1008" s="194"/>
      <c r="AB1008" s="194"/>
      <c r="AC1008" s="194"/>
      <c r="AD1008" s="194"/>
      <c r="AE1008" s="194"/>
      <c r="AF1008" s="194"/>
      <c r="AG1008" s="194"/>
      <c r="AH1008" s="194"/>
      <c r="AI1008" s="194"/>
      <c r="AJ1008" s="194"/>
      <c r="AK1008" s="194"/>
      <c r="AL1008" s="194"/>
      <c r="AM1008" s="194"/>
      <c r="AN1008" s="194"/>
      <c r="AO1008" s="194"/>
      <c r="AP1008" s="194"/>
      <c r="AQ1008" s="194"/>
    </row>
    <row r="1009" spans="1:43" ht="12.75" customHeight="1" outlineLevel="1" x14ac:dyDescent="0.25">
      <c r="A1009" s="229"/>
      <c r="B1009" s="289">
        <v>90300</v>
      </c>
      <c r="C1009" s="290"/>
      <c r="D1009" s="290" t="s">
        <v>44</v>
      </c>
      <c r="E1009" s="290" t="s">
        <v>876</v>
      </c>
      <c r="F1009" s="291"/>
      <c r="G1009" s="114"/>
      <c r="H1009" s="114"/>
      <c r="I1009" s="114"/>
      <c r="J1009" s="114"/>
      <c r="K1009" s="114"/>
      <c r="L1009" s="241"/>
      <c r="M1009" s="114">
        <f t="shared" si="154"/>
        <v>0</v>
      </c>
      <c r="N1009" s="242"/>
      <c r="O1009" s="110">
        <f t="shared" ref="O1009:P1009" si="199">SUM(O1010:O1022)</f>
        <v>0</v>
      </c>
      <c r="P1009" s="110">
        <f t="shared" si="199"/>
        <v>0</v>
      </c>
      <c r="Q1009" s="100">
        <f t="shared" si="155"/>
        <v>0</v>
      </c>
      <c r="R1009" s="243" t="e">
        <f t="shared" si="164"/>
        <v>#DIV/0!</v>
      </c>
      <c r="S1009" s="250"/>
      <c r="T1009" s="250"/>
      <c r="U1009" s="250"/>
      <c r="V1009" s="250"/>
      <c r="W1009" s="250"/>
      <c r="X1009" s="113"/>
      <c r="Y1009" s="113"/>
      <c r="Z1009" s="113"/>
      <c r="AA1009" s="113"/>
      <c r="AB1009" s="113"/>
      <c r="AC1009" s="113"/>
      <c r="AD1009" s="113"/>
      <c r="AE1009" s="113"/>
      <c r="AF1009" s="113"/>
      <c r="AG1009" s="113"/>
      <c r="AH1009" s="113"/>
      <c r="AI1009" s="113"/>
      <c r="AJ1009" s="113"/>
      <c r="AK1009" s="113"/>
      <c r="AL1009" s="113"/>
      <c r="AM1009" s="113"/>
      <c r="AN1009" s="113"/>
      <c r="AO1009" s="113"/>
      <c r="AP1009" s="113"/>
      <c r="AQ1009" s="113"/>
    </row>
    <row r="1010" spans="1:43" ht="12.75" customHeight="1" outlineLevel="2" x14ac:dyDescent="0.25">
      <c r="A1010" s="2"/>
      <c r="B1010" s="108">
        <v>90312</v>
      </c>
      <c r="C1010" s="102"/>
      <c r="D1010" s="102" t="s">
        <v>44</v>
      </c>
      <c r="E1010" s="102" t="s">
        <v>876</v>
      </c>
      <c r="F1010" s="287" t="s">
        <v>888</v>
      </c>
      <c r="G1010" s="114">
        <v>2949</v>
      </c>
      <c r="H1010" s="114">
        <v>519</v>
      </c>
      <c r="I1010" s="114">
        <v>0</v>
      </c>
      <c r="J1010" s="114">
        <v>2949</v>
      </c>
      <c r="K1010" s="114">
        <v>2906</v>
      </c>
      <c r="L1010" s="241">
        <f t="shared" ref="L1010:L1021" si="200">((K1010/J1010)^(1/($K$12-$J$12))-1)</f>
        <v>-1.4581213970837559E-2</v>
      </c>
      <c r="M1010" s="114">
        <f t="shared" si="154"/>
        <v>511.4323499491353</v>
      </c>
      <c r="N1010" s="242">
        <v>0</v>
      </c>
      <c r="O1010" s="100"/>
      <c r="P1010" s="100"/>
      <c r="Q1010" s="100">
        <f t="shared" si="155"/>
        <v>0</v>
      </c>
      <c r="R1010" s="243" t="e">
        <f t="shared" si="164"/>
        <v>#DIV/0!</v>
      </c>
      <c r="S1010" s="243"/>
      <c r="T1010" s="243"/>
      <c r="U1010" s="243"/>
      <c r="V1010" s="243"/>
      <c r="W1010" s="243"/>
      <c r="X1010" s="194"/>
      <c r="Y1010" s="194"/>
      <c r="Z1010" s="194"/>
      <c r="AA1010" s="194"/>
      <c r="AB1010" s="194"/>
      <c r="AC1010" s="194"/>
      <c r="AD1010" s="194"/>
      <c r="AE1010" s="194"/>
      <c r="AF1010" s="194"/>
      <c r="AG1010" s="194"/>
      <c r="AH1010" s="194"/>
      <c r="AI1010" s="194"/>
      <c r="AJ1010" s="194"/>
      <c r="AK1010" s="194"/>
      <c r="AL1010" s="194"/>
      <c r="AM1010" s="194"/>
      <c r="AN1010" s="194"/>
      <c r="AO1010" s="194"/>
      <c r="AP1010" s="194"/>
      <c r="AQ1010" s="194"/>
    </row>
    <row r="1011" spans="1:43" ht="12.75" customHeight="1" outlineLevel="2" x14ac:dyDescent="0.25">
      <c r="A1011" s="2"/>
      <c r="B1011" s="108">
        <v>90311</v>
      </c>
      <c r="C1011" s="102"/>
      <c r="D1011" s="102" t="s">
        <v>44</v>
      </c>
      <c r="E1011" s="102" t="s">
        <v>876</v>
      </c>
      <c r="F1011" s="287" t="s">
        <v>887</v>
      </c>
      <c r="G1011" s="114">
        <v>1404</v>
      </c>
      <c r="H1011" s="114">
        <v>402</v>
      </c>
      <c r="I1011" s="114">
        <v>0</v>
      </c>
      <c r="J1011" s="114">
        <v>1404</v>
      </c>
      <c r="K1011" s="114">
        <v>1362</v>
      </c>
      <c r="L1011" s="241">
        <f t="shared" si="200"/>
        <v>-2.9914529914529919E-2</v>
      </c>
      <c r="M1011" s="114">
        <f t="shared" si="154"/>
        <v>389.97435897435895</v>
      </c>
      <c r="N1011" s="242">
        <v>0</v>
      </c>
      <c r="O1011" s="100"/>
      <c r="P1011" s="100"/>
      <c r="Q1011" s="100">
        <f t="shared" si="155"/>
        <v>0</v>
      </c>
      <c r="R1011" s="243" t="e">
        <f t="shared" si="164"/>
        <v>#DIV/0!</v>
      </c>
      <c r="S1011" s="243"/>
      <c r="T1011" s="243"/>
      <c r="U1011" s="243"/>
      <c r="V1011" s="243"/>
      <c r="W1011" s="243"/>
      <c r="X1011" s="194"/>
      <c r="Y1011" s="194"/>
      <c r="Z1011" s="194"/>
      <c r="AA1011" s="194"/>
      <c r="AB1011" s="194"/>
      <c r="AC1011" s="194"/>
      <c r="AD1011" s="194"/>
      <c r="AE1011" s="194"/>
      <c r="AF1011" s="194"/>
      <c r="AG1011" s="194"/>
      <c r="AH1011" s="194"/>
      <c r="AI1011" s="194"/>
      <c r="AJ1011" s="194"/>
      <c r="AK1011" s="194"/>
      <c r="AL1011" s="194"/>
      <c r="AM1011" s="194"/>
      <c r="AN1011" s="194"/>
      <c r="AO1011" s="194"/>
      <c r="AP1011" s="194"/>
      <c r="AQ1011" s="194"/>
    </row>
    <row r="1012" spans="1:43" ht="12.75" customHeight="1" outlineLevel="2" x14ac:dyDescent="0.25">
      <c r="A1012" s="2"/>
      <c r="B1012" s="108">
        <v>90310</v>
      </c>
      <c r="C1012" s="102"/>
      <c r="D1012" s="102" t="s">
        <v>44</v>
      </c>
      <c r="E1012" s="102" t="s">
        <v>876</v>
      </c>
      <c r="F1012" s="287" t="s">
        <v>886</v>
      </c>
      <c r="G1012" s="114">
        <v>2317</v>
      </c>
      <c r="H1012" s="114">
        <v>385</v>
      </c>
      <c r="I1012" s="114">
        <v>0</v>
      </c>
      <c r="J1012" s="114">
        <v>2317</v>
      </c>
      <c r="K1012" s="114">
        <v>2243</v>
      </c>
      <c r="L1012" s="241">
        <f t="shared" si="200"/>
        <v>-3.1937850668968482E-2</v>
      </c>
      <c r="M1012" s="114">
        <f t="shared" si="154"/>
        <v>372.70392749244712</v>
      </c>
      <c r="N1012" s="242">
        <v>0</v>
      </c>
      <c r="O1012" s="100"/>
      <c r="P1012" s="100"/>
      <c r="Q1012" s="100">
        <f t="shared" si="155"/>
        <v>0</v>
      </c>
      <c r="R1012" s="243" t="e">
        <f t="shared" si="164"/>
        <v>#DIV/0!</v>
      </c>
      <c r="S1012" s="243"/>
      <c r="T1012" s="243"/>
      <c r="U1012" s="243"/>
      <c r="V1012" s="243"/>
      <c r="W1012" s="243"/>
      <c r="X1012" s="194"/>
      <c r="Y1012" s="194"/>
      <c r="Z1012" s="194"/>
      <c r="AA1012" s="194"/>
      <c r="AB1012" s="194"/>
      <c r="AC1012" s="194"/>
      <c r="AD1012" s="194"/>
      <c r="AE1012" s="194"/>
      <c r="AF1012" s="194"/>
      <c r="AG1012" s="194"/>
      <c r="AH1012" s="194"/>
      <c r="AI1012" s="194"/>
      <c r="AJ1012" s="194"/>
      <c r="AK1012" s="194"/>
      <c r="AL1012" s="194"/>
      <c r="AM1012" s="194"/>
      <c r="AN1012" s="194"/>
      <c r="AO1012" s="194"/>
      <c r="AP1012" s="194"/>
      <c r="AQ1012" s="194"/>
    </row>
    <row r="1013" spans="1:43" ht="12.75" customHeight="1" outlineLevel="2" x14ac:dyDescent="0.25">
      <c r="A1013" s="2"/>
      <c r="B1013" s="108">
        <v>90309</v>
      </c>
      <c r="C1013" s="102"/>
      <c r="D1013" s="102" t="s">
        <v>44</v>
      </c>
      <c r="E1013" s="102" t="s">
        <v>876</v>
      </c>
      <c r="F1013" s="287" t="s">
        <v>885</v>
      </c>
      <c r="G1013" s="114">
        <v>1652</v>
      </c>
      <c r="H1013" s="114">
        <v>1015</v>
      </c>
      <c r="I1013" s="114">
        <v>0</v>
      </c>
      <c r="J1013" s="114">
        <v>1652</v>
      </c>
      <c r="K1013" s="114">
        <v>1653</v>
      </c>
      <c r="L1013" s="241">
        <f t="shared" si="200"/>
        <v>6.0532687651337902E-4</v>
      </c>
      <c r="M1013" s="114">
        <f t="shared" si="154"/>
        <v>1015.6144067796611</v>
      </c>
      <c r="N1013" s="242">
        <v>0</v>
      </c>
      <c r="O1013" s="100"/>
      <c r="P1013" s="100"/>
      <c r="Q1013" s="100">
        <f t="shared" si="155"/>
        <v>0</v>
      </c>
      <c r="R1013" s="243" t="e">
        <f t="shared" si="164"/>
        <v>#DIV/0!</v>
      </c>
      <c r="S1013" s="243"/>
      <c r="T1013" s="243"/>
      <c r="U1013" s="243"/>
      <c r="V1013" s="243"/>
      <c r="W1013" s="243"/>
      <c r="X1013" s="194"/>
      <c r="Y1013" s="194"/>
      <c r="Z1013" s="194"/>
      <c r="AA1013" s="194"/>
      <c r="AB1013" s="194"/>
      <c r="AC1013" s="194"/>
      <c r="AD1013" s="194"/>
      <c r="AE1013" s="194"/>
      <c r="AF1013" s="194"/>
      <c r="AG1013" s="194"/>
      <c r="AH1013" s="194"/>
      <c r="AI1013" s="194"/>
      <c r="AJ1013" s="194"/>
      <c r="AK1013" s="194"/>
      <c r="AL1013" s="194"/>
      <c r="AM1013" s="194"/>
      <c r="AN1013" s="194"/>
      <c r="AO1013" s="194"/>
      <c r="AP1013" s="194"/>
      <c r="AQ1013" s="194"/>
    </row>
    <row r="1014" spans="1:43" ht="12.75" customHeight="1" outlineLevel="2" x14ac:dyDescent="0.25">
      <c r="A1014" s="2"/>
      <c r="B1014" s="108">
        <v>90308</v>
      </c>
      <c r="C1014" s="102"/>
      <c r="D1014" s="102" t="s">
        <v>44</v>
      </c>
      <c r="E1014" s="102" t="s">
        <v>876</v>
      </c>
      <c r="F1014" s="287" t="s">
        <v>884</v>
      </c>
      <c r="G1014" s="114">
        <v>1093</v>
      </c>
      <c r="H1014" s="114">
        <v>1000</v>
      </c>
      <c r="I1014" s="114">
        <v>0</v>
      </c>
      <c r="J1014" s="114">
        <v>1093</v>
      </c>
      <c r="K1014" s="114">
        <v>1002</v>
      </c>
      <c r="L1014" s="241">
        <f t="shared" si="200"/>
        <v>-8.3257090576395187E-2</v>
      </c>
      <c r="M1014" s="114">
        <f t="shared" si="154"/>
        <v>916.74290942360483</v>
      </c>
      <c r="N1014" s="242">
        <v>0</v>
      </c>
      <c r="O1014" s="100"/>
      <c r="P1014" s="100"/>
      <c r="Q1014" s="100">
        <f t="shared" si="155"/>
        <v>0</v>
      </c>
      <c r="R1014" s="243" t="e">
        <f t="shared" si="164"/>
        <v>#DIV/0!</v>
      </c>
      <c r="S1014" s="243"/>
      <c r="T1014" s="243"/>
      <c r="U1014" s="243"/>
      <c r="V1014" s="243"/>
      <c r="W1014" s="243"/>
      <c r="X1014" s="194"/>
      <c r="Y1014" s="194"/>
      <c r="Z1014" s="194"/>
      <c r="AA1014" s="194"/>
      <c r="AB1014" s="194"/>
      <c r="AC1014" s="194"/>
      <c r="AD1014" s="194"/>
      <c r="AE1014" s="194"/>
      <c r="AF1014" s="194"/>
      <c r="AG1014" s="194"/>
      <c r="AH1014" s="194"/>
      <c r="AI1014" s="194"/>
      <c r="AJ1014" s="194"/>
      <c r="AK1014" s="194"/>
      <c r="AL1014" s="194"/>
      <c r="AM1014" s="194"/>
      <c r="AN1014" s="194"/>
      <c r="AO1014" s="194"/>
      <c r="AP1014" s="194"/>
      <c r="AQ1014" s="194"/>
    </row>
    <row r="1015" spans="1:43" ht="12.75" customHeight="1" outlineLevel="2" x14ac:dyDescent="0.25">
      <c r="A1015" s="2"/>
      <c r="B1015" s="108">
        <v>90307</v>
      </c>
      <c r="C1015" s="102"/>
      <c r="D1015" s="102" t="s">
        <v>44</v>
      </c>
      <c r="E1015" s="102" t="s">
        <v>876</v>
      </c>
      <c r="F1015" s="287" t="s">
        <v>883</v>
      </c>
      <c r="G1015" s="114">
        <v>1258</v>
      </c>
      <c r="H1015" s="114">
        <v>839</v>
      </c>
      <c r="I1015" s="114">
        <v>0</v>
      </c>
      <c r="J1015" s="114">
        <v>1258</v>
      </c>
      <c r="K1015" s="114">
        <v>1220</v>
      </c>
      <c r="L1015" s="241">
        <f t="shared" si="200"/>
        <v>-3.0206677265500748E-2</v>
      </c>
      <c r="M1015" s="114">
        <f t="shared" si="154"/>
        <v>813.65659777424491</v>
      </c>
      <c r="N1015" s="242">
        <v>0</v>
      </c>
      <c r="O1015" s="100"/>
      <c r="P1015" s="100"/>
      <c r="Q1015" s="100">
        <f t="shared" si="155"/>
        <v>0</v>
      </c>
      <c r="R1015" s="243" t="e">
        <f t="shared" si="164"/>
        <v>#DIV/0!</v>
      </c>
      <c r="S1015" s="243"/>
      <c r="T1015" s="243"/>
      <c r="U1015" s="243"/>
      <c r="V1015" s="243"/>
      <c r="W1015" s="243"/>
      <c r="X1015" s="194"/>
      <c r="Y1015" s="194"/>
      <c r="Z1015" s="194"/>
      <c r="AA1015" s="194"/>
      <c r="AB1015" s="194"/>
      <c r="AC1015" s="194"/>
      <c r="AD1015" s="194"/>
      <c r="AE1015" s="194"/>
      <c r="AF1015" s="194"/>
      <c r="AG1015" s="194"/>
      <c r="AH1015" s="194"/>
      <c r="AI1015" s="194"/>
      <c r="AJ1015" s="194"/>
      <c r="AK1015" s="194"/>
      <c r="AL1015" s="194"/>
      <c r="AM1015" s="194"/>
      <c r="AN1015" s="194"/>
      <c r="AO1015" s="194"/>
      <c r="AP1015" s="194"/>
      <c r="AQ1015" s="194"/>
    </row>
    <row r="1016" spans="1:43" ht="12.75" customHeight="1" outlineLevel="2" x14ac:dyDescent="0.25">
      <c r="A1016" s="2"/>
      <c r="B1016" s="108">
        <v>90306</v>
      </c>
      <c r="C1016" s="102"/>
      <c r="D1016" s="102" t="s">
        <v>44</v>
      </c>
      <c r="E1016" s="102" t="s">
        <v>876</v>
      </c>
      <c r="F1016" s="287" t="s">
        <v>882</v>
      </c>
      <c r="G1016" s="114">
        <v>3476</v>
      </c>
      <c r="H1016" s="114">
        <v>617</v>
      </c>
      <c r="I1016" s="114">
        <v>0</v>
      </c>
      <c r="J1016" s="114">
        <v>3476</v>
      </c>
      <c r="K1016" s="114">
        <v>3386</v>
      </c>
      <c r="L1016" s="241">
        <f t="shared" si="200"/>
        <v>-2.589182968929804E-2</v>
      </c>
      <c r="M1016" s="114">
        <f t="shared" si="154"/>
        <v>601.02474108170316</v>
      </c>
      <c r="N1016" s="242">
        <v>0</v>
      </c>
      <c r="O1016" s="100"/>
      <c r="P1016" s="100"/>
      <c r="Q1016" s="100">
        <f t="shared" si="155"/>
        <v>0</v>
      </c>
      <c r="R1016" s="243" t="e">
        <f t="shared" si="164"/>
        <v>#DIV/0!</v>
      </c>
      <c r="S1016" s="243"/>
      <c r="T1016" s="243"/>
      <c r="U1016" s="243"/>
      <c r="V1016" s="243"/>
      <c r="W1016" s="243"/>
      <c r="X1016" s="194"/>
      <c r="Y1016" s="194"/>
      <c r="Z1016" s="194"/>
      <c r="AA1016" s="194"/>
      <c r="AB1016" s="194"/>
      <c r="AC1016" s="194"/>
      <c r="AD1016" s="194"/>
      <c r="AE1016" s="194"/>
      <c r="AF1016" s="194"/>
      <c r="AG1016" s="194"/>
      <c r="AH1016" s="194"/>
      <c r="AI1016" s="194"/>
      <c r="AJ1016" s="194"/>
      <c r="AK1016" s="194"/>
      <c r="AL1016" s="194"/>
      <c r="AM1016" s="194"/>
      <c r="AN1016" s="194"/>
      <c r="AO1016" s="194"/>
      <c r="AP1016" s="194"/>
      <c r="AQ1016" s="194"/>
    </row>
    <row r="1017" spans="1:43" ht="12.75" customHeight="1" outlineLevel="2" x14ac:dyDescent="0.25">
      <c r="A1017" s="2"/>
      <c r="B1017" s="108">
        <v>90305</v>
      </c>
      <c r="C1017" s="102"/>
      <c r="D1017" s="102" t="s">
        <v>44</v>
      </c>
      <c r="E1017" s="102" t="s">
        <v>876</v>
      </c>
      <c r="F1017" s="287" t="s">
        <v>881</v>
      </c>
      <c r="G1017" s="114">
        <v>943</v>
      </c>
      <c r="H1017" s="114">
        <v>76</v>
      </c>
      <c r="I1017" s="114">
        <v>0</v>
      </c>
      <c r="J1017" s="114">
        <v>943</v>
      </c>
      <c r="K1017" s="114">
        <v>905</v>
      </c>
      <c r="L1017" s="241">
        <f t="shared" si="200"/>
        <v>-4.0296924708377535E-2</v>
      </c>
      <c r="M1017" s="114">
        <f t="shared" si="154"/>
        <v>72.937433722163306</v>
      </c>
      <c r="N1017" s="242">
        <v>0</v>
      </c>
      <c r="O1017" s="100"/>
      <c r="P1017" s="100"/>
      <c r="Q1017" s="100">
        <f t="shared" si="155"/>
        <v>0</v>
      </c>
      <c r="R1017" s="243" t="e">
        <f t="shared" si="164"/>
        <v>#DIV/0!</v>
      </c>
      <c r="S1017" s="243"/>
      <c r="T1017" s="243"/>
      <c r="U1017" s="243"/>
      <c r="V1017" s="243"/>
      <c r="W1017" s="243"/>
      <c r="X1017" s="194"/>
      <c r="Y1017" s="194"/>
      <c r="Z1017" s="194"/>
      <c r="AA1017" s="194"/>
      <c r="AB1017" s="194"/>
      <c r="AC1017" s="194"/>
      <c r="AD1017" s="194"/>
      <c r="AE1017" s="194"/>
      <c r="AF1017" s="194"/>
      <c r="AG1017" s="194"/>
      <c r="AH1017" s="194"/>
      <c r="AI1017" s="194"/>
      <c r="AJ1017" s="194"/>
      <c r="AK1017" s="194"/>
      <c r="AL1017" s="194"/>
      <c r="AM1017" s="194"/>
      <c r="AN1017" s="194"/>
      <c r="AO1017" s="194"/>
      <c r="AP1017" s="194"/>
      <c r="AQ1017" s="194"/>
    </row>
    <row r="1018" spans="1:43" ht="12.75" customHeight="1" outlineLevel="2" x14ac:dyDescent="0.25">
      <c r="A1018" s="2"/>
      <c r="B1018" s="108">
        <v>90304</v>
      </c>
      <c r="C1018" s="102"/>
      <c r="D1018" s="102" t="s">
        <v>44</v>
      </c>
      <c r="E1018" s="102" t="s">
        <v>876</v>
      </c>
      <c r="F1018" s="287" t="s">
        <v>880</v>
      </c>
      <c r="G1018" s="114">
        <v>2916</v>
      </c>
      <c r="H1018" s="114">
        <v>962</v>
      </c>
      <c r="I1018" s="114">
        <v>0</v>
      </c>
      <c r="J1018" s="114">
        <v>2916</v>
      </c>
      <c r="K1018" s="114">
        <v>2868</v>
      </c>
      <c r="L1018" s="241">
        <f t="shared" si="200"/>
        <v>-1.6460905349794275E-2</v>
      </c>
      <c r="M1018" s="114">
        <f t="shared" si="154"/>
        <v>946.16460905349788</v>
      </c>
      <c r="N1018" s="242">
        <v>0</v>
      </c>
      <c r="O1018" s="100"/>
      <c r="P1018" s="100"/>
      <c r="Q1018" s="100">
        <f t="shared" si="155"/>
        <v>0</v>
      </c>
      <c r="R1018" s="243" t="e">
        <f t="shared" si="164"/>
        <v>#DIV/0!</v>
      </c>
      <c r="S1018" s="243"/>
      <c r="T1018" s="243"/>
      <c r="U1018" s="243"/>
      <c r="V1018" s="243"/>
      <c r="W1018" s="243"/>
      <c r="X1018" s="194"/>
      <c r="Y1018" s="194"/>
      <c r="Z1018" s="194"/>
      <c r="AA1018" s="194"/>
      <c r="AB1018" s="194"/>
      <c r="AC1018" s="194"/>
      <c r="AD1018" s="194"/>
      <c r="AE1018" s="194"/>
      <c r="AF1018" s="194"/>
      <c r="AG1018" s="194"/>
      <c r="AH1018" s="194"/>
      <c r="AI1018" s="194"/>
      <c r="AJ1018" s="194"/>
      <c r="AK1018" s="194"/>
      <c r="AL1018" s="194"/>
      <c r="AM1018" s="194"/>
      <c r="AN1018" s="194"/>
      <c r="AO1018" s="194"/>
      <c r="AP1018" s="194"/>
      <c r="AQ1018" s="194"/>
    </row>
    <row r="1019" spans="1:43" ht="12.75" customHeight="1" outlineLevel="2" x14ac:dyDescent="0.25">
      <c r="A1019" s="2"/>
      <c r="B1019" s="108">
        <v>90303</v>
      </c>
      <c r="C1019" s="102"/>
      <c r="D1019" s="102" t="s">
        <v>44</v>
      </c>
      <c r="E1019" s="102" t="s">
        <v>876</v>
      </c>
      <c r="F1019" s="287" t="s">
        <v>879</v>
      </c>
      <c r="G1019" s="114">
        <v>556</v>
      </c>
      <c r="H1019" s="114">
        <v>435</v>
      </c>
      <c r="I1019" s="114">
        <v>0</v>
      </c>
      <c r="J1019" s="114">
        <v>556</v>
      </c>
      <c r="K1019" s="114">
        <v>522</v>
      </c>
      <c r="L1019" s="241">
        <f t="shared" si="200"/>
        <v>-6.11510791366906E-2</v>
      </c>
      <c r="M1019" s="114">
        <f t="shared" si="154"/>
        <v>408.39928057553959</v>
      </c>
      <c r="N1019" s="242">
        <v>0</v>
      </c>
      <c r="O1019" s="100"/>
      <c r="P1019" s="100"/>
      <c r="Q1019" s="100">
        <f t="shared" si="155"/>
        <v>0</v>
      </c>
      <c r="R1019" s="243" t="e">
        <f t="shared" si="164"/>
        <v>#DIV/0!</v>
      </c>
      <c r="S1019" s="243"/>
      <c r="T1019" s="243"/>
      <c r="U1019" s="243"/>
      <c r="V1019" s="243"/>
      <c r="W1019" s="243"/>
      <c r="X1019" s="194"/>
      <c r="Y1019" s="194"/>
      <c r="Z1019" s="194"/>
      <c r="AA1019" s="194"/>
      <c r="AB1019" s="194"/>
      <c r="AC1019" s="194"/>
      <c r="AD1019" s="194"/>
      <c r="AE1019" s="194"/>
      <c r="AF1019" s="194"/>
      <c r="AG1019" s="194"/>
      <c r="AH1019" s="194"/>
      <c r="AI1019" s="194"/>
      <c r="AJ1019" s="194"/>
      <c r="AK1019" s="194"/>
      <c r="AL1019" s="194"/>
      <c r="AM1019" s="194"/>
      <c r="AN1019" s="194"/>
      <c r="AO1019" s="194"/>
      <c r="AP1019" s="194"/>
      <c r="AQ1019" s="194"/>
    </row>
    <row r="1020" spans="1:43" ht="12.75" customHeight="1" outlineLevel="2" x14ac:dyDescent="0.25">
      <c r="A1020" s="2"/>
      <c r="B1020" s="108">
        <v>90302</v>
      </c>
      <c r="C1020" s="102"/>
      <c r="D1020" s="102" t="s">
        <v>44</v>
      </c>
      <c r="E1020" s="102" t="s">
        <v>876</v>
      </c>
      <c r="F1020" s="287" t="s">
        <v>878</v>
      </c>
      <c r="G1020" s="114">
        <v>7115</v>
      </c>
      <c r="H1020" s="114">
        <v>259</v>
      </c>
      <c r="I1020" s="114">
        <v>0</v>
      </c>
      <c r="J1020" s="114">
        <v>7115</v>
      </c>
      <c r="K1020" s="114">
        <v>7078</v>
      </c>
      <c r="L1020" s="241">
        <f t="shared" si="200"/>
        <v>-5.2002810962754609E-3</v>
      </c>
      <c r="M1020" s="114">
        <f t="shared" si="154"/>
        <v>257.65312719606464</v>
      </c>
      <c r="N1020" s="242">
        <v>0</v>
      </c>
      <c r="O1020" s="100"/>
      <c r="P1020" s="100"/>
      <c r="Q1020" s="100">
        <f t="shared" si="155"/>
        <v>0</v>
      </c>
      <c r="R1020" s="243" t="e">
        <f t="shared" si="164"/>
        <v>#DIV/0!</v>
      </c>
      <c r="S1020" s="243"/>
      <c r="T1020" s="243"/>
      <c r="U1020" s="243"/>
      <c r="V1020" s="243"/>
      <c r="W1020" s="243"/>
      <c r="X1020" s="194"/>
      <c r="Y1020" s="194"/>
      <c r="Z1020" s="194"/>
      <c r="AA1020" s="194"/>
      <c r="AB1020" s="194"/>
      <c r="AC1020" s="194"/>
      <c r="AD1020" s="194"/>
      <c r="AE1020" s="194"/>
      <c r="AF1020" s="194"/>
      <c r="AG1020" s="194"/>
      <c r="AH1020" s="194"/>
      <c r="AI1020" s="194"/>
      <c r="AJ1020" s="194"/>
      <c r="AK1020" s="194"/>
      <c r="AL1020" s="194"/>
      <c r="AM1020" s="194"/>
      <c r="AN1020" s="194"/>
      <c r="AO1020" s="194"/>
      <c r="AP1020" s="194"/>
      <c r="AQ1020" s="194"/>
    </row>
    <row r="1021" spans="1:43" ht="12.75" customHeight="1" outlineLevel="2" x14ac:dyDescent="0.25">
      <c r="A1021" s="2"/>
      <c r="B1021" s="108">
        <v>90301</v>
      </c>
      <c r="C1021" s="102"/>
      <c r="D1021" s="102" t="s">
        <v>44</v>
      </c>
      <c r="E1021" s="102" t="s">
        <v>876</v>
      </c>
      <c r="F1021" s="287" t="s">
        <v>877</v>
      </c>
      <c r="G1021" s="114">
        <v>11732</v>
      </c>
      <c r="H1021" s="114">
        <v>0</v>
      </c>
      <c r="I1021" s="114">
        <v>10845</v>
      </c>
      <c r="J1021" s="114">
        <v>13267</v>
      </c>
      <c r="K1021" s="114">
        <v>12789</v>
      </c>
      <c r="L1021" s="241">
        <f t="shared" si="200"/>
        <v>-3.6029245496344342E-2</v>
      </c>
      <c r="M1021" s="114">
        <f t="shared" si="154"/>
        <v>0</v>
      </c>
      <c r="N1021" s="242">
        <v>9596</v>
      </c>
      <c r="O1021" s="100"/>
      <c r="P1021" s="100"/>
      <c r="Q1021" s="100">
        <f t="shared" si="155"/>
        <v>0</v>
      </c>
      <c r="R1021" s="243" t="e">
        <f t="shared" si="164"/>
        <v>#DIV/0!</v>
      </c>
      <c r="S1021" s="243"/>
      <c r="T1021" s="243"/>
      <c r="U1021" s="243"/>
      <c r="V1021" s="243"/>
      <c r="W1021" s="243"/>
      <c r="X1021" s="194"/>
      <c r="Y1021" s="194"/>
      <c r="Z1021" s="194"/>
      <c r="AA1021" s="194"/>
      <c r="AB1021" s="194"/>
      <c r="AC1021" s="194"/>
      <c r="AD1021" s="194"/>
      <c r="AE1021" s="194"/>
      <c r="AF1021" s="194"/>
      <c r="AG1021" s="194"/>
      <c r="AH1021" s="194"/>
      <c r="AI1021" s="194"/>
      <c r="AJ1021" s="194"/>
      <c r="AK1021" s="194"/>
      <c r="AL1021" s="194"/>
      <c r="AM1021" s="194"/>
      <c r="AN1021" s="194"/>
      <c r="AO1021" s="194"/>
      <c r="AP1021" s="194"/>
      <c r="AQ1021" s="194"/>
    </row>
    <row r="1022" spans="1:43" ht="12.75" customHeight="1" outlineLevel="2" x14ac:dyDescent="0.25">
      <c r="A1022" s="2"/>
      <c r="B1022" s="108" t="s">
        <v>2173</v>
      </c>
      <c r="C1022" s="102"/>
      <c r="D1022" s="102" t="s">
        <v>44</v>
      </c>
      <c r="E1022" s="102" t="s">
        <v>876</v>
      </c>
      <c r="F1022" s="287" t="s">
        <v>2174</v>
      </c>
      <c r="G1022" s="114"/>
      <c r="H1022" s="114"/>
      <c r="I1022" s="114"/>
      <c r="J1022" s="114"/>
      <c r="K1022" s="114"/>
      <c r="L1022" s="241"/>
      <c r="M1022" s="114">
        <f t="shared" si="154"/>
        <v>0</v>
      </c>
      <c r="N1022" s="242"/>
      <c r="O1022" s="100"/>
      <c r="P1022" s="100"/>
      <c r="Q1022" s="100">
        <f t="shared" si="155"/>
        <v>0</v>
      </c>
      <c r="R1022" s="243" t="e">
        <f t="shared" si="164"/>
        <v>#DIV/0!</v>
      </c>
      <c r="S1022" s="243"/>
      <c r="T1022" s="243"/>
      <c r="U1022" s="243"/>
      <c r="V1022" s="243"/>
      <c r="W1022" s="243"/>
      <c r="X1022" s="194"/>
      <c r="Y1022" s="194"/>
      <c r="Z1022" s="194"/>
      <c r="AA1022" s="194"/>
      <c r="AB1022" s="194"/>
      <c r="AC1022" s="194"/>
      <c r="AD1022" s="194"/>
      <c r="AE1022" s="194"/>
      <c r="AF1022" s="194"/>
      <c r="AG1022" s="194"/>
      <c r="AH1022" s="194"/>
      <c r="AI1022" s="194"/>
      <c r="AJ1022" s="194"/>
      <c r="AK1022" s="194"/>
      <c r="AL1022" s="194"/>
      <c r="AM1022" s="194"/>
      <c r="AN1022" s="194"/>
      <c r="AO1022" s="194"/>
      <c r="AP1022" s="194"/>
      <c r="AQ1022" s="194"/>
    </row>
    <row r="1023" spans="1:43" ht="12.75" customHeight="1" outlineLevel="1" x14ac:dyDescent="0.25">
      <c r="A1023" s="229"/>
      <c r="B1023" s="289">
        <v>90400</v>
      </c>
      <c r="C1023" s="290"/>
      <c r="D1023" s="290" t="s">
        <v>44</v>
      </c>
      <c r="E1023" s="290" t="s">
        <v>889</v>
      </c>
      <c r="F1023" s="291"/>
      <c r="G1023" s="114"/>
      <c r="H1023" s="114"/>
      <c r="I1023" s="114"/>
      <c r="J1023" s="114"/>
      <c r="K1023" s="114"/>
      <c r="L1023" s="241"/>
      <c r="M1023" s="114">
        <f t="shared" si="154"/>
        <v>0</v>
      </c>
      <c r="N1023" s="242"/>
      <c r="O1023" s="110">
        <f t="shared" ref="O1023:P1023" si="201">SUM(O1024:O1037)</f>
        <v>0</v>
      </c>
      <c r="P1023" s="110">
        <f t="shared" si="201"/>
        <v>0</v>
      </c>
      <c r="Q1023" s="100">
        <f t="shared" si="155"/>
        <v>0</v>
      </c>
      <c r="R1023" s="243" t="e">
        <f t="shared" si="164"/>
        <v>#DIV/0!</v>
      </c>
      <c r="S1023" s="250"/>
      <c r="T1023" s="250"/>
      <c r="U1023" s="250"/>
      <c r="V1023" s="250"/>
      <c r="W1023" s="250"/>
      <c r="X1023" s="113"/>
      <c r="Y1023" s="113"/>
      <c r="Z1023" s="113"/>
      <c r="AA1023" s="113"/>
      <c r="AB1023" s="113"/>
      <c r="AC1023" s="113"/>
      <c r="AD1023" s="113"/>
      <c r="AE1023" s="113"/>
      <c r="AF1023" s="113"/>
      <c r="AG1023" s="113"/>
      <c r="AH1023" s="113"/>
      <c r="AI1023" s="113"/>
      <c r="AJ1023" s="113"/>
      <c r="AK1023" s="113"/>
      <c r="AL1023" s="113"/>
      <c r="AM1023" s="113"/>
      <c r="AN1023" s="113"/>
      <c r="AO1023" s="113"/>
      <c r="AP1023" s="113"/>
      <c r="AQ1023" s="113"/>
    </row>
    <row r="1024" spans="1:43" ht="12.75" customHeight="1" outlineLevel="2" x14ac:dyDescent="0.25">
      <c r="A1024" s="2"/>
      <c r="B1024" s="108">
        <v>90413</v>
      </c>
      <c r="C1024" s="102"/>
      <c r="D1024" s="102" t="s">
        <v>44</v>
      </c>
      <c r="E1024" s="102" t="s">
        <v>889</v>
      </c>
      <c r="F1024" s="287" t="s">
        <v>899</v>
      </c>
      <c r="G1024" s="114">
        <v>1414</v>
      </c>
      <c r="H1024" s="114">
        <v>888</v>
      </c>
      <c r="I1024" s="114">
        <v>0</v>
      </c>
      <c r="J1024" s="114">
        <v>1414</v>
      </c>
      <c r="K1024" s="114">
        <v>1379</v>
      </c>
      <c r="L1024" s="241">
        <f t="shared" ref="L1024:L1036" si="202">((K1024/J1024)^(1/($K$12-$J$12))-1)</f>
        <v>-2.4752475247524774E-2</v>
      </c>
      <c r="M1024" s="114">
        <f t="shared" si="154"/>
        <v>866.01980198019805</v>
      </c>
      <c r="N1024" s="242">
        <v>0</v>
      </c>
      <c r="O1024" s="100"/>
      <c r="P1024" s="100"/>
      <c r="Q1024" s="100">
        <f t="shared" si="155"/>
        <v>0</v>
      </c>
      <c r="R1024" s="243" t="e">
        <f t="shared" si="164"/>
        <v>#DIV/0!</v>
      </c>
      <c r="S1024" s="243"/>
      <c r="T1024" s="243"/>
      <c r="U1024" s="243"/>
      <c r="V1024" s="243"/>
      <c r="W1024" s="243"/>
      <c r="X1024" s="194"/>
      <c r="Y1024" s="194"/>
      <c r="Z1024" s="194"/>
      <c r="AA1024" s="194"/>
      <c r="AB1024" s="194"/>
      <c r="AC1024" s="194"/>
      <c r="AD1024" s="194"/>
      <c r="AE1024" s="194"/>
      <c r="AF1024" s="194"/>
      <c r="AG1024" s="194"/>
      <c r="AH1024" s="194"/>
      <c r="AI1024" s="194"/>
      <c r="AJ1024" s="194"/>
      <c r="AK1024" s="194"/>
      <c r="AL1024" s="194"/>
      <c r="AM1024" s="194"/>
      <c r="AN1024" s="194"/>
      <c r="AO1024" s="194"/>
      <c r="AP1024" s="194"/>
      <c r="AQ1024" s="194"/>
    </row>
    <row r="1025" spans="1:43" ht="12.75" customHeight="1" outlineLevel="2" x14ac:dyDescent="0.25">
      <c r="A1025" s="2"/>
      <c r="B1025" s="108">
        <v>90412</v>
      </c>
      <c r="C1025" s="102"/>
      <c r="D1025" s="102" t="s">
        <v>44</v>
      </c>
      <c r="E1025" s="102" t="s">
        <v>889</v>
      </c>
      <c r="F1025" s="287" t="s">
        <v>898</v>
      </c>
      <c r="G1025" s="114">
        <v>601</v>
      </c>
      <c r="H1025" s="114">
        <v>299</v>
      </c>
      <c r="I1025" s="114">
        <v>0</v>
      </c>
      <c r="J1025" s="114">
        <v>601</v>
      </c>
      <c r="K1025" s="114">
        <v>584</v>
      </c>
      <c r="L1025" s="241">
        <f t="shared" si="202"/>
        <v>-2.8286189683860208E-2</v>
      </c>
      <c r="M1025" s="114">
        <f t="shared" si="154"/>
        <v>290.54242928452578</v>
      </c>
      <c r="N1025" s="242">
        <v>0</v>
      </c>
      <c r="O1025" s="100"/>
      <c r="P1025" s="100"/>
      <c r="Q1025" s="100">
        <f t="shared" si="155"/>
        <v>0</v>
      </c>
      <c r="R1025" s="243" t="e">
        <f t="shared" si="164"/>
        <v>#DIV/0!</v>
      </c>
      <c r="S1025" s="243"/>
      <c r="T1025" s="243"/>
      <c r="U1025" s="243"/>
      <c r="V1025" s="243"/>
      <c r="W1025" s="243"/>
      <c r="X1025" s="194"/>
      <c r="Y1025" s="194"/>
      <c r="Z1025" s="194"/>
      <c r="AA1025" s="194"/>
      <c r="AB1025" s="194"/>
      <c r="AC1025" s="194"/>
      <c r="AD1025" s="194"/>
      <c r="AE1025" s="194"/>
      <c r="AF1025" s="194"/>
      <c r="AG1025" s="194"/>
      <c r="AH1025" s="194"/>
      <c r="AI1025" s="194"/>
      <c r="AJ1025" s="194"/>
      <c r="AK1025" s="194"/>
      <c r="AL1025" s="194"/>
      <c r="AM1025" s="194"/>
      <c r="AN1025" s="194"/>
      <c r="AO1025" s="194"/>
      <c r="AP1025" s="194"/>
      <c r="AQ1025" s="194"/>
    </row>
    <row r="1026" spans="1:43" ht="12.75" customHeight="1" outlineLevel="2" x14ac:dyDescent="0.25">
      <c r="A1026" s="2"/>
      <c r="B1026" s="108">
        <v>90411</v>
      </c>
      <c r="C1026" s="102"/>
      <c r="D1026" s="102" t="s">
        <v>44</v>
      </c>
      <c r="E1026" s="102" t="s">
        <v>889</v>
      </c>
      <c r="F1026" s="287" t="s">
        <v>810</v>
      </c>
      <c r="G1026" s="114">
        <v>766</v>
      </c>
      <c r="H1026" s="114">
        <v>153</v>
      </c>
      <c r="I1026" s="114">
        <v>0</v>
      </c>
      <c r="J1026" s="114">
        <v>766</v>
      </c>
      <c r="K1026" s="114">
        <v>735</v>
      </c>
      <c r="L1026" s="241">
        <f t="shared" si="202"/>
        <v>-4.0469973890339461E-2</v>
      </c>
      <c r="M1026" s="114">
        <f t="shared" si="154"/>
        <v>146.80809399477806</v>
      </c>
      <c r="N1026" s="242">
        <v>0</v>
      </c>
      <c r="O1026" s="100"/>
      <c r="P1026" s="100"/>
      <c r="Q1026" s="100">
        <f t="shared" si="155"/>
        <v>0</v>
      </c>
      <c r="R1026" s="243" t="e">
        <f t="shared" si="164"/>
        <v>#DIV/0!</v>
      </c>
      <c r="S1026" s="243"/>
      <c r="T1026" s="243"/>
      <c r="U1026" s="243"/>
      <c r="V1026" s="243"/>
      <c r="W1026" s="243"/>
      <c r="X1026" s="194"/>
      <c r="Y1026" s="194"/>
      <c r="Z1026" s="194"/>
      <c r="AA1026" s="194"/>
      <c r="AB1026" s="194"/>
      <c r="AC1026" s="194"/>
      <c r="AD1026" s="194"/>
      <c r="AE1026" s="194"/>
      <c r="AF1026" s="194"/>
      <c r="AG1026" s="194"/>
      <c r="AH1026" s="194"/>
      <c r="AI1026" s="194"/>
      <c r="AJ1026" s="194"/>
      <c r="AK1026" s="194"/>
      <c r="AL1026" s="194"/>
      <c r="AM1026" s="194"/>
      <c r="AN1026" s="194"/>
      <c r="AO1026" s="194"/>
      <c r="AP1026" s="194"/>
      <c r="AQ1026" s="194"/>
    </row>
    <row r="1027" spans="1:43" ht="12.75" customHeight="1" outlineLevel="2" x14ac:dyDescent="0.25">
      <c r="A1027" s="2"/>
      <c r="B1027" s="108">
        <v>90410</v>
      </c>
      <c r="C1027" s="102"/>
      <c r="D1027" s="102" t="s">
        <v>44</v>
      </c>
      <c r="E1027" s="102" t="s">
        <v>889</v>
      </c>
      <c r="F1027" s="287" t="s">
        <v>313</v>
      </c>
      <c r="G1027" s="114">
        <v>615</v>
      </c>
      <c r="H1027" s="114">
        <v>167</v>
      </c>
      <c r="I1027" s="114">
        <v>0</v>
      </c>
      <c r="J1027" s="114">
        <v>615</v>
      </c>
      <c r="K1027" s="114">
        <v>615</v>
      </c>
      <c r="L1027" s="241">
        <f t="shared" si="202"/>
        <v>0</v>
      </c>
      <c r="M1027" s="114">
        <f t="shared" si="154"/>
        <v>167</v>
      </c>
      <c r="N1027" s="242">
        <v>0</v>
      </c>
      <c r="O1027" s="100"/>
      <c r="P1027" s="100"/>
      <c r="Q1027" s="100">
        <f t="shared" si="155"/>
        <v>0</v>
      </c>
      <c r="R1027" s="243" t="e">
        <f t="shared" si="164"/>
        <v>#DIV/0!</v>
      </c>
      <c r="S1027" s="243"/>
      <c r="T1027" s="243"/>
      <c r="U1027" s="243"/>
      <c r="V1027" s="243"/>
      <c r="W1027" s="243"/>
      <c r="X1027" s="194"/>
      <c r="Y1027" s="194"/>
      <c r="Z1027" s="194"/>
      <c r="AA1027" s="194"/>
      <c r="AB1027" s="194"/>
      <c r="AC1027" s="194"/>
      <c r="AD1027" s="194"/>
      <c r="AE1027" s="194"/>
      <c r="AF1027" s="194"/>
      <c r="AG1027" s="194"/>
      <c r="AH1027" s="194"/>
      <c r="AI1027" s="194"/>
      <c r="AJ1027" s="194"/>
      <c r="AK1027" s="194"/>
      <c r="AL1027" s="194"/>
      <c r="AM1027" s="194"/>
      <c r="AN1027" s="194"/>
      <c r="AO1027" s="194"/>
      <c r="AP1027" s="194"/>
      <c r="AQ1027" s="194"/>
    </row>
    <row r="1028" spans="1:43" ht="12.75" customHeight="1" outlineLevel="2" x14ac:dyDescent="0.25">
      <c r="A1028" s="2"/>
      <c r="B1028" s="108">
        <v>90409</v>
      </c>
      <c r="C1028" s="102"/>
      <c r="D1028" s="102" t="s">
        <v>44</v>
      </c>
      <c r="E1028" s="102" t="s">
        <v>889</v>
      </c>
      <c r="F1028" s="287" t="s">
        <v>897</v>
      </c>
      <c r="G1028" s="114">
        <v>1142</v>
      </c>
      <c r="H1028" s="114">
        <v>142</v>
      </c>
      <c r="I1028" s="114">
        <v>0</v>
      </c>
      <c r="J1028" s="114">
        <v>1142</v>
      </c>
      <c r="K1028" s="114">
        <v>1101</v>
      </c>
      <c r="L1028" s="241">
        <f t="shared" si="202"/>
        <v>-3.5901926444833587E-2</v>
      </c>
      <c r="M1028" s="114">
        <f t="shared" si="154"/>
        <v>136.90192644483363</v>
      </c>
      <c r="N1028" s="242">
        <v>0</v>
      </c>
      <c r="O1028" s="100"/>
      <c r="P1028" s="100"/>
      <c r="Q1028" s="100">
        <f t="shared" si="155"/>
        <v>0</v>
      </c>
      <c r="R1028" s="243" t="e">
        <f t="shared" si="164"/>
        <v>#DIV/0!</v>
      </c>
      <c r="S1028" s="243"/>
      <c r="T1028" s="243"/>
      <c r="U1028" s="243"/>
      <c r="V1028" s="243"/>
      <c r="W1028" s="243"/>
      <c r="X1028" s="194"/>
      <c r="Y1028" s="194"/>
      <c r="Z1028" s="194"/>
      <c r="AA1028" s="194"/>
      <c r="AB1028" s="194"/>
      <c r="AC1028" s="194"/>
      <c r="AD1028" s="194"/>
      <c r="AE1028" s="194"/>
      <c r="AF1028" s="194"/>
      <c r="AG1028" s="194"/>
      <c r="AH1028" s="194"/>
      <c r="AI1028" s="194"/>
      <c r="AJ1028" s="194"/>
      <c r="AK1028" s="194"/>
      <c r="AL1028" s="194"/>
      <c r="AM1028" s="194"/>
      <c r="AN1028" s="194"/>
      <c r="AO1028" s="194"/>
      <c r="AP1028" s="194"/>
      <c r="AQ1028" s="194"/>
    </row>
    <row r="1029" spans="1:43" ht="12.75" customHeight="1" outlineLevel="2" x14ac:dyDescent="0.25">
      <c r="A1029" s="2"/>
      <c r="B1029" s="108">
        <v>90408</v>
      </c>
      <c r="C1029" s="102"/>
      <c r="D1029" s="102" t="s">
        <v>44</v>
      </c>
      <c r="E1029" s="102" t="s">
        <v>889</v>
      </c>
      <c r="F1029" s="287" t="s">
        <v>896</v>
      </c>
      <c r="G1029" s="114">
        <v>377</v>
      </c>
      <c r="H1029" s="114">
        <v>137</v>
      </c>
      <c r="I1029" s="114">
        <v>0</v>
      </c>
      <c r="J1029" s="114">
        <v>377</v>
      </c>
      <c r="K1029" s="114">
        <v>371</v>
      </c>
      <c r="L1029" s="241">
        <f t="shared" si="202"/>
        <v>-1.591511936339518E-2</v>
      </c>
      <c r="M1029" s="114">
        <f t="shared" si="154"/>
        <v>134.81962864721487</v>
      </c>
      <c r="N1029" s="242">
        <v>0</v>
      </c>
      <c r="O1029" s="100"/>
      <c r="P1029" s="100"/>
      <c r="Q1029" s="100">
        <f t="shared" si="155"/>
        <v>0</v>
      </c>
      <c r="R1029" s="243" t="e">
        <f t="shared" si="164"/>
        <v>#DIV/0!</v>
      </c>
      <c r="S1029" s="243"/>
      <c r="T1029" s="243"/>
      <c r="U1029" s="243"/>
      <c r="V1029" s="243"/>
      <c r="W1029" s="243"/>
      <c r="X1029" s="194"/>
      <c r="Y1029" s="194"/>
      <c r="Z1029" s="194"/>
      <c r="AA1029" s="194"/>
      <c r="AB1029" s="194"/>
      <c r="AC1029" s="194"/>
      <c r="AD1029" s="194"/>
      <c r="AE1029" s="194"/>
      <c r="AF1029" s="194"/>
      <c r="AG1029" s="194"/>
      <c r="AH1029" s="194"/>
      <c r="AI1029" s="194"/>
      <c r="AJ1029" s="194"/>
      <c r="AK1029" s="194"/>
      <c r="AL1029" s="194"/>
      <c r="AM1029" s="194"/>
      <c r="AN1029" s="194"/>
      <c r="AO1029" s="194"/>
      <c r="AP1029" s="194"/>
      <c r="AQ1029" s="194"/>
    </row>
    <row r="1030" spans="1:43" ht="12.75" customHeight="1" outlineLevel="2" x14ac:dyDescent="0.25">
      <c r="A1030" s="2"/>
      <c r="B1030" s="108">
        <v>90407</v>
      </c>
      <c r="C1030" s="102"/>
      <c r="D1030" s="102" t="s">
        <v>44</v>
      </c>
      <c r="E1030" s="102" t="s">
        <v>889</v>
      </c>
      <c r="F1030" s="287" t="s">
        <v>895</v>
      </c>
      <c r="G1030" s="114">
        <v>878</v>
      </c>
      <c r="H1030" s="114">
        <v>211</v>
      </c>
      <c r="I1030" s="114">
        <v>0</v>
      </c>
      <c r="J1030" s="114">
        <v>878</v>
      </c>
      <c r="K1030" s="114">
        <v>818</v>
      </c>
      <c r="L1030" s="241">
        <f t="shared" si="202"/>
        <v>-6.833712984054674E-2</v>
      </c>
      <c r="M1030" s="114">
        <f t="shared" si="154"/>
        <v>196.58086560364464</v>
      </c>
      <c r="N1030" s="242">
        <v>0</v>
      </c>
      <c r="O1030" s="100"/>
      <c r="P1030" s="100"/>
      <c r="Q1030" s="100">
        <f t="shared" si="155"/>
        <v>0</v>
      </c>
      <c r="R1030" s="243" t="e">
        <f t="shared" si="164"/>
        <v>#DIV/0!</v>
      </c>
      <c r="S1030" s="243"/>
      <c r="T1030" s="243"/>
      <c r="U1030" s="243"/>
      <c r="V1030" s="243"/>
      <c r="W1030" s="243"/>
      <c r="X1030" s="194"/>
      <c r="Y1030" s="194"/>
      <c r="Z1030" s="194"/>
      <c r="AA1030" s="194"/>
      <c r="AB1030" s="194"/>
      <c r="AC1030" s="194"/>
      <c r="AD1030" s="194"/>
      <c r="AE1030" s="194"/>
      <c r="AF1030" s="194"/>
      <c r="AG1030" s="194"/>
      <c r="AH1030" s="194"/>
      <c r="AI1030" s="194"/>
      <c r="AJ1030" s="194"/>
      <c r="AK1030" s="194"/>
      <c r="AL1030" s="194"/>
      <c r="AM1030" s="194"/>
      <c r="AN1030" s="194"/>
      <c r="AO1030" s="194"/>
      <c r="AP1030" s="194"/>
      <c r="AQ1030" s="194"/>
    </row>
    <row r="1031" spans="1:43" ht="12.75" customHeight="1" outlineLevel="2" x14ac:dyDescent="0.25">
      <c r="A1031" s="2"/>
      <c r="B1031" s="108">
        <v>90406</v>
      </c>
      <c r="C1031" s="102"/>
      <c r="D1031" s="102" t="s">
        <v>44</v>
      </c>
      <c r="E1031" s="102" t="s">
        <v>889</v>
      </c>
      <c r="F1031" s="287" t="s">
        <v>894</v>
      </c>
      <c r="G1031" s="114">
        <v>693</v>
      </c>
      <c r="H1031" s="114">
        <v>137</v>
      </c>
      <c r="I1031" s="114">
        <v>0</v>
      </c>
      <c r="J1031" s="114">
        <v>693</v>
      </c>
      <c r="K1031" s="114">
        <v>668</v>
      </c>
      <c r="L1031" s="241">
        <f t="shared" si="202"/>
        <v>-3.6075036075036038E-2</v>
      </c>
      <c r="M1031" s="114">
        <f t="shared" si="154"/>
        <v>132.05772005772008</v>
      </c>
      <c r="N1031" s="242">
        <v>0</v>
      </c>
      <c r="O1031" s="100"/>
      <c r="P1031" s="100"/>
      <c r="Q1031" s="100">
        <f t="shared" si="155"/>
        <v>0</v>
      </c>
      <c r="R1031" s="243" t="e">
        <f t="shared" si="164"/>
        <v>#DIV/0!</v>
      </c>
      <c r="S1031" s="243"/>
      <c r="T1031" s="243"/>
      <c r="U1031" s="243"/>
      <c r="V1031" s="243"/>
      <c r="W1031" s="243"/>
      <c r="X1031" s="194"/>
      <c r="Y1031" s="194"/>
      <c r="Z1031" s="194"/>
      <c r="AA1031" s="194"/>
      <c r="AB1031" s="194"/>
      <c r="AC1031" s="194"/>
      <c r="AD1031" s="194"/>
      <c r="AE1031" s="194"/>
      <c r="AF1031" s="194"/>
      <c r="AG1031" s="194"/>
      <c r="AH1031" s="194"/>
      <c r="AI1031" s="194"/>
      <c r="AJ1031" s="194"/>
      <c r="AK1031" s="194"/>
      <c r="AL1031" s="194"/>
      <c r="AM1031" s="194"/>
      <c r="AN1031" s="194"/>
      <c r="AO1031" s="194"/>
      <c r="AP1031" s="194"/>
      <c r="AQ1031" s="194"/>
    </row>
    <row r="1032" spans="1:43" ht="12.75" customHeight="1" outlineLevel="2" x14ac:dyDescent="0.25">
      <c r="A1032" s="2"/>
      <c r="B1032" s="108">
        <v>90405</v>
      </c>
      <c r="C1032" s="102"/>
      <c r="D1032" s="102" t="s">
        <v>44</v>
      </c>
      <c r="E1032" s="102" t="s">
        <v>889</v>
      </c>
      <c r="F1032" s="287" t="s">
        <v>893</v>
      </c>
      <c r="G1032" s="114">
        <v>852</v>
      </c>
      <c r="H1032" s="114">
        <v>206</v>
      </c>
      <c r="I1032" s="114">
        <v>0</v>
      </c>
      <c r="J1032" s="114">
        <v>852</v>
      </c>
      <c r="K1032" s="114">
        <v>825</v>
      </c>
      <c r="L1032" s="241">
        <f t="shared" si="202"/>
        <v>-3.169014084507038E-2</v>
      </c>
      <c r="M1032" s="114">
        <f t="shared" si="154"/>
        <v>199.47183098591549</v>
      </c>
      <c r="N1032" s="242">
        <v>0</v>
      </c>
      <c r="O1032" s="100"/>
      <c r="P1032" s="100"/>
      <c r="Q1032" s="100">
        <f t="shared" si="155"/>
        <v>0</v>
      </c>
      <c r="R1032" s="243" t="e">
        <f t="shared" si="164"/>
        <v>#DIV/0!</v>
      </c>
      <c r="S1032" s="243"/>
      <c r="T1032" s="243"/>
      <c r="U1032" s="243"/>
      <c r="V1032" s="243"/>
      <c r="W1032" s="243"/>
      <c r="X1032" s="194"/>
      <c r="Y1032" s="194"/>
      <c r="Z1032" s="194"/>
      <c r="AA1032" s="194"/>
      <c r="AB1032" s="194"/>
      <c r="AC1032" s="194"/>
      <c r="AD1032" s="194"/>
      <c r="AE1032" s="194"/>
      <c r="AF1032" s="194"/>
      <c r="AG1032" s="194"/>
      <c r="AH1032" s="194"/>
      <c r="AI1032" s="194"/>
      <c r="AJ1032" s="194"/>
      <c r="AK1032" s="194"/>
      <c r="AL1032" s="194"/>
      <c r="AM1032" s="194"/>
      <c r="AN1032" s="194"/>
      <c r="AO1032" s="194"/>
      <c r="AP1032" s="194"/>
      <c r="AQ1032" s="194"/>
    </row>
    <row r="1033" spans="1:43" ht="12.75" customHeight="1" outlineLevel="2" x14ac:dyDescent="0.25">
      <c r="A1033" s="2"/>
      <c r="B1033" s="108">
        <v>90404</v>
      </c>
      <c r="C1033" s="102"/>
      <c r="D1033" s="102" t="s">
        <v>44</v>
      </c>
      <c r="E1033" s="102" t="s">
        <v>889</v>
      </c>
      <c r="F1033" s="287" t="s">
        <v>892</v>
      </c>
      <c r="G1033" s="114">
        <v>883</v>
      </c>
      <c r="H1033" s="114">
        <v>155</v>
      </c>
      <c r="I1033" s="114">
        <v>0</v>
      </c>
      <c r="J1033" s="114">
        <v>883</v>
      </c>
      <c r="K1033" s="114">
        <v>832</v>
      </c>
      <c r="L1033" s="241">
        <f t="shared" si="202"/>
        <v>-5.7757644394111018E-2</v>
      </c>
      <c r="M1033" s="114">
        <f t="shared" si="154"/>
        <v>146.04756511891279</v>
      </c>
      <c r="N1033" s="242">
        <v>0</v>
      </c>
      <c r="O1033" s="100"/>
      <c r="P1033" s="100"/>
      <c r="Q1033" s="100">
        <f t="shared" si="155"/>
        <v>0</v>
      </c>
      <c r="R1033" s="243" t="e">
        <f t="shared" si="164"/>
        <v>#DIV/0!</v>
      </c>
      <c r="S1033" s="243"/>
      <c r="T1033" s="243"/>
      <c r="U1033" s="243"/>
      <c r="V1033" s="243"/>
      <c r="W1033" s="243"/>
      <c r="X1033" s="194"/>
      <c r="Y1033" s="194"/>
      <c r="Z1033" s="194"/>
      <c r="AA1033" s="194"/>
      <c r="AB1033" s="194"/>
      <c r="AC1033" s="194"/>
      <c r="AD1033" s="194"/>
      <c r="AE1033" s="194"/>
      <c r="AF1033" s="194"/>
      <c r="AG1033" s="194"/>
      <c r="AH1033" s="194"/>
      <c r="AI1033" s="194"/>
      <c r="AJ1033" s="194"/>
      <c r="AK1033" s="194"/>
      <c r="AL1033" s="194"/>
      <c r="AM1033" s="194"/>
      <c r="AN1033" s="194"/>
      <c r="AO1033" s="194"/>
      <c r="AP1033" s="194"/>
      <c r="AQ1033" s="194"/>
    </row>
    <row r="1034" spans="1:43" ht="12.75" customHeight="1" outlineLevel="2" x14ac:dyDescent="0.25">
      <c r="A1034" s="2"/>
      <c r="B1034" s="108">
        <v>90403</v>
      </c>
      <c r="C1034" s="102"/>
      <c r="D1034" s="102" t="s">
        <v>44</v>
      </c>
      <c r="E1034" s="102" t="s">
        <v>889</v>
      </c>
      <c r="F1034" s="287" t="s">
        <v>891</v>
      </c>
      <c r="G1034" s="114">
        <v>1403</v>
      </c>
      <c r="H1034" s="114">
        <v>404</v>
      </c>
      <c r="I1034" s="114">
        <v>0</v>
      </c>
      <c r="J1034" s="114">
        <v>1403</v>
      </c>
      <c r="K1034" s="114">
        <v>1330</v>
      </c>
      <c r="L1034" s="241">
        <f t="shared" si="202"/>
        <v>-5.2031361368496065E-2</v>
      </c>
      <c r="M1034" s="114">
        <f t="shared" si="154"/>
        <v>382.9793300071276</v>
      </c>
      <c r="N1034" s="242">
        <v>0</v>
      </c>
      <c r="O1034" s="100"/>
      <c r="P1034" s="100"/>
      <c r="Q1034" s="100">
        <f t="shared" si="155"/>
        <v>0</v>
      </c>
      <c r="R1034" s="243" t="e">
        <f t="shared" si="164"/>
        <v>#DIV/0!</v>
      </c>
      <c r="S1034" s="243"/>
      <c r="T1034" s="243"/>
      <c r="U1034" s="243"/>
      <c r="V1034" s="243"/>
      <c r="W1034" s="243"/>
      <c r="X1034" s="194"/>
      <c r="Y1034" s="194"/>
      <c r="Z1034" s="194"/>
      <c r="AA1034" s="194"/>
      <c r="AB1034" s="194"/>
      <c r="AC1034" s="194"/>
      <c r="AD1034" s="194"/>
      <c r="AE1034" s="194"/>
      <c r="AF1034" s="194"/>
      <c r="AG1034" s="194"/>
      <c r="AH1034" s="194"/>
      <c r="AI1034" s="194"/>
      <c r="AJ1034" s="194"/>
      <c r="AK1034" s="194"/>
      <c r="AL1034" s="194"/>
      <c r="AM1034" s="194"/>
      <c r="AN1034" s="194"/>
      <c r="AO1034" s="194"/>
      <c r="AP1034" s="194"/>
      <c r="AQ1034" s="194"/>
    </row>
    <row r="1035" spans="1:43" ht="12.75" customHeight="1" outlineLevel="2" x14ac:dyDescent="0.25">
      <c r="A1035" s="2"/>
      <c r="B1035" s="108">
        <v>90402</v>
      </c>
      <c r="C1035" s="102"/>
      <c r="D1035" s="102" t="s">
        <v>44</v>
      </c>
      <c r="E1035" s="102" t="s">
        <v>889</v>
      </c>
      <c r="F1035" s="287" t="s">
        <v>890</v>
      </c>
      <c r="G1035" s="114">
        <v>942</v>
      </c>
      <c r="H1035" s="114">
        <v>285</v>
      </c>
      <c r="I1035" s="114">
        <v>0</v>
      </c>
      <c r="J1035" s="114">
        <v>942</v>
      </c>
      <c r="K1035" s="114">
        <v>887</v>
      </c>
      <c r="L1035" s="241">
        <f t="shared" si="202"/>
        <v>-5.838641188959659E-2</v>
      </c>
      <c r="M1035" s="114">
        <f t="shared" si="154"/>
        <v>268.35987261146499</v>
      </c>
      <c r="N1035" s="242">
        <v>0</v>
      </c>
      <c r="O1035" s="100"/>
      <c r="P1035" s="100"/>
      <c r="Q1035" s="100">
        <f t="shared" si="155"/>
        <v>0</v>
      </c>
      <c r="R1035" s="243" t="e">
        <f t="shared" si="164"/>
        <v>#DIV/0!</v>
      </c>
      <c r="S1035" s="243"/>
      <c r="T1035" s="243"/>
      <c r="U1035" s="243"/>
      <c r="V1035" s="243"/>
      <c r="W1035" s="243"/>
      <c r="X1035" s="194"/>
      <c r="Y1035" s="194"/>
      <c r="Z1035" s="194"/>
      <c r="AA1035" s="194"/>
      <c r="AB1035" s="194"/>
      <c r="AC1035" s="194"/>
      <c r="AD1035" s="194"/>
      <c r="AE1035" s="194"/>
      <c r="AF1035" s="194"/>
      <c r="AG1035" s="194"/>
      <c r="AH1035" s="194"/>
      <c r="AI1035" s="194"/>
      <c r="AJ1035" s="194"/>
      <c r="AK1035" s="194"/>
      <c r="AL1035" s="194"/>
      <c r="AM1035" s="194"/>
      <c r="AN1035" s="194"/>
      <c r="AO1035" s="194"/>
      <c r="AP1035" s="194"/>
      <c r="AQ1035" s="194"/>
    </row>
    <row r="1036" spans="1:43" ht="12.75" customHeight="1" outlineLevel="2" x14ac:dyDescent="0.25">
      <c r="A1036" s="2"/>
      <c r="B1036" s="108">
        <v>90401</v>
      </c>
      <c r="C1036" s="102"/>
      <c r="D1036" s="102" t="s">
        <v>44</v>
      </c>
      <c r="E1036" s="102" t="s">
        <v>889</v>
      </c>
      <c r="F1036" s="287" t="s">
        <v>889</v>
      </c>
      <c r="G1036" s="114">
        <v>2808</v>
      </c>
      <c r="H1036" s="114">
        <v>1328</v>
      </c>
      <c r="I1036" s="114">
        <v>0</v>
      </c>
      <c r="J1036" s="114">
        <v>2808</v>
      </c>
      <c r="K1036" s="114">
        <v>2751</v>
      </c>
      <c r="L1036" s="241">
        <f t="shared" si="202"/>
        <v>-2.0299145299145338E-2</v>
      </c>
      <c r="M1036" s="114">
        <f t="shared" ref="M1036:M1290" si="203">IF(N1036=0,(IF(H1036&gt;1,(H1036*(1+L1036)),(I1036*(1-L1036)))),0)</f>
        <v>1301.0427350427351</v>
      </c>
      <c r="N1036" s="242">
        <v>0</v>
      </c>
      <c r="O1036" s="100"/>
      <c r="P1036" s="100"/>
      <c r="Q1036" s="100">
        <f t="shared" ref="Q1036:Q1290" si="204">+O1036-P1036</f>
        <v>0</v>
      </c>
      <c r="R1036" s="243" t="e">
        <f t="shared" si="164"/>
        <v>#DIV/0!</v>
      </c>
      <c r="S1036" s="243"/>
      <c r="T1036" s="243"/>
      <c r="U1036" s="243"/>
      <c r="V1036" s="243"/>
      <c r="W1036" s="243"/>
      <c r="X1036" s="194"/>
      <c r="Y1036" s="194"/>
      <c r="Z1036" s="194"/>
      <c r="AA1036" s="194"/>
      <c r="AB1036" s="194"/>
      <c r="AC1036" s="194"/>
      <c r="AD1036" s="194"/>
      <c r="AE1036" s="194"/>
      <c r="AF1036" s="194"/>
      <c r="AG1036" s="194"/>
      <c r="AH1036" s="194"/>
      <c r="AI1036" s="194"/>
      <c r="AJ1036" s="194"/>
      <c r="AK1036" s="194"/>
      <c r="AL1036" s="194"/>
      <c r="AM1036" s="194"/>
      <c r="AN1036" s="194"/>
      <c r="AO1036" s="194"/>
      <c r="AP1036" s="194"/>
      <c r="AQ1036" s="194"/>
    </row>
    <row r="1037" spans="1:43" ht="12.75" customHeight="1" outlineLevel="2" x14ac:dyDescent="0.25">
      <c r="A1037" s="2"/>
      <c r="B1037" s="108" t="s">
        <v>2175</v>
      </c>
      <c r="C1037" s="102"/>
      <c r="D1037" s="102" t="s">
        <v>44</v>
      </c>
      <c r="E1037" s="102" t="s">
        <v>889</v>
      </c>
      <c r="F1037" s="287" t="s">
        <v>2176</v>
      </c>
      <c r="G1037" s="114"/>
      <c r="H1037" s="114"/>
      <c r="I1037" s="114"/>
      <c r="J1037" s="114"/>
      <c r="K1037" s="114"/>
      <c r="L1037" s="241"/>
      <c r="M1037" s="114">
        <f t="shared" si="203"/>
        <v>0</v>
      </c>
      <c r="N1037" s="242"/>
      <c r="O1037" s="100"/>
      <c r="P1037" s="100"/>
      <c r="Q1037" s="100">
        <f t="shared" si="204"/>
        <v>0</v>
      </c>
      <c r="R1037" s="243" t="e">
        <f t="shared" si="164"/>
        <v>#DIV/0!</v>
      </c>
      <c r="S1037" s="243"/>
      <c r="T1037" s="243"/>
      <c r="U1037" s="243"/>
      <c r="V1037" s="243"/>
      <c r="W1037" s="243"/>
      <c r="X1037" s="194"/>
      <c r="Y1037" s="194"/>
      <c r="Z1037" s="194"/>
      <c r="AA1037" s="194"/>
      <c r="AB1037" s="194"/>
      <c r="AC1037" s="194"/>
      <c r="AD1037" s="194"/>
      <c r="AE1037" s="194"/>
      <c r="AF1037" s="194"/>
      <c r="AG1037" s="194"/>
      <c r="AH1037" s="194"/>
      <c r="AI1037" s="194"/>
      <c r="AJ1037" s="194"/>
      <c r="AK1037" s="194"/>
      <c r="AL1037" s="194"/>
      <c r="AM1037" s="194"/>
      <c r="AN1037" s="194"/>
      <c r="AO1037" s="194"/>
      <c r="AP1037" s="194"/>
      <c r="AQ1037" s="194"/>
    </row>
    <row r="1038" spans="1:43" ht="12.75" customHeight="1" outlineLevel="1" x14ac:dyDescent="0.25">
      <c r="A1038" s="229"/>
      <c r="B1038" s="289">
        <v>90500</v>
      </c>
      <c r="C1038" s="290"/>
      <c r="D1038" s="290" t="s">
        <v>44</v>
      </c>
      <c r="E1038" s="290" t="s">
        <v>900</v>
      </c>
      <c r="F1038" s="291"/>
      <c r="G1038" s="114"/>
      <c r="H1038" s="114"/>
      <c r="I1038" s="114"/>
      <c r="J1038" s="114"/>
      <c r="K1038" s="114"/>
      <c r="L1038" s="241"/>
      <c r="M1038" s="114">
        <f t="shared" si="203"/>
        <v>0</v>
      </c>
      <c r="N1038" s="242"/>
      <c r="O1038" s="110">
        <f t="shared" ref="O1038:P1038" si="205">SUM(O1039:O1050)</f>
        <v>0</v>
      </c>
      <c r="P1038" s="110">
        <f t="shared" si="205"/>
        <v>0</v>
      </c>
      <c r="Q1038" s="100">
        <f t="shared" si="204"/>
        <v>0</v>
      </c>
      <c r="R1038" s="243" t="e">
        <f t="shared" si="164"/>
        <v>#DIV/0!</v>
      </c>
      <c r="S1038" s="250"/>
      <c r="T1038" s="250"/>
      <c r="U1038" s="250"/>
      <c r="V1038" s="250"/>
      <c r="W1038" s="250"/>
      <c r="X1038" s="113"/>
      <c r="Y1038" s="113"/>
      <c r="Z1038" s="113"/>
      <c r="AA1038" s="113"/>
      <c r="AB1038" s="113"/>
      <c r="AC1038" s="113"/>
      <c r="AD1038" s="113"/>
      <c r="AE1038" s="113"/>
      <c r="AF1038" s="113"/>
      <c r="AG1038" s="113"/>
      <c r="AH1038" s="113"/>
      <c r="AI1038" s="113"/>
      <c r="AJ1038" s="113"/>
      <c r="AK1038" s="113"/>
      <c r="AL1038" s="113"/>
      <c r="AM1038" s="113"/>
      <c r="AN1038" s="113"/>
      <c r="AO1038" s="113"/>
      <c r="AP1038" s="113"/>
      <c r="AQ1038" s="113"/>
    </row>
    <row r="1039" spans="1:43" ht="12.75" customHeight="1" outlineLevel="2" x14ac:dyDescent="0.25">
      <c r="A1039" s="2"/>
      <c r="B1039" s="108">
        <v>90511</v>
      </c>
      <c r="C1039" s="102"/>
      <c r="D1039" s="102" t="s">
        <v>44</v>
      </c>
      <c r="E1039" s="102" t="s">
        <v>900</v>
      </c>
      <c r="F1039" s="287" t="s">
        <v>908</v>
      </c>
      <c r="G1039" s="114">
        <v>2820</v>
      </c>
      <c r="H1039" s="114">
        <v>920</v>
      </c>
      <c r="I1039" s="114">
        <v>0</v>
      </c>
      <c r="J1039" s="114">
        <v>2820</v>
      </c>
      <c r="K1039" s="114">
        <v>2684</v>
      </c>
      <c r="L1039" s="241">
        <f t="shared" ref="L1039:L1049" si="206">((K1039/J1039)^(1/($K$12-$J$12))-1)</f>
        <v>-4.8226950354609888E-2</v>
      </c>
      <c r="M1039" s="114">
        <f t="shared" si="203"/>
        <v>875.63120567375893</v>
      </c>
      <c r="N1039" s="242">
        <v>0</v>
      </c>
      <c r="O1039" s="100"/>
      <c r="P1039" s="100"/>
      <c r="Q1039" s="100">
        <f t="shared" si="204"/>
        <v>0</v>
      </c>
      <c r="R1039" s="243" t="e">
        <f t="shared" si="164"/>
        <v>#DIV/0!</v>
      </c>
      <c r="S1039" s="243"/>
      <c r="T1039" s="243"/>
      <c r="U1039" s="243"/>
      <c r="V1039" s="243"/>
      <c r="W1039" s="243"/>
      <c r="X1039" s="194"/>
      <c r="Y1039" s="194"/>
      <c r="Z1039" s="194"/>
      <c r="AA1039" s="194"/>
      <c r="AB1039" s="194"/>
      <c r="AC1039" s="194"/>
      <c r="AD1039" s="194"/>
      <c r="AE1039" s="194"/>
      <c r="AF1039" s="194"/>
      <c r="AG1039" s="194"/>
      <c r="AH1039" s="194"/>
      <c r="AI1039" s="194"/>
      <c r="AJ1039" s="194"/>
      <c r="AK1039" s="194"/>
      <c r="AL1039" s="194"/>
      <c r="AM1039" s="194"/>
      <c r="AN1039" s="194"/>
      <c r="AO1039" s="194"/>
      <c r="AP1039" s="194"/>
      <c r="AQ1039" s="194"/>
    </row>
    <row r="1040" spans="1:43" ht="12.75" customHeight="1" outlineLevel="2" x14ac:dyDescent="0.25">
      <c r="A1040" s="2"/>
      <c r="B1040" s="108">
        <v>90510</v>
      </c>
      <c r="C1040" s="102"/>
      <c r="D1040" s="102" t="s">
        <v>44</v>
      </c>
      <c r="E1040" s="102" t="s">
        <v>900</v>
      </c>
      <c r="F1040" s="287" t="s">
        <v>907</v>
      </c>
      <c r="G1040" s="114">
        <v>1856</v>
      </c>
      <c r="H1040" s="114">
        <v>205</v>
      </c>
      <c r="I1040" s="114">
        <v>0</v>
      </c>
      <c r="J1040" s="114">
        <v>1856</v>
      </c>
      <c r="K1040" s="114">
        <v>1748</v>
      </c>
      <c r="L1040" s="241">
        <f t="shared" si="206"/>
        <v>-5.8189655172413812E-2</v>
      </c>
      <c r="M1040" s="114">
        <f t="shared" si="203"/>
        <v>193.07112068965517</v>
      </c>
      <c r="N1040" s="242">
        <v>0</v>
      </c>
      <c r="O1040" s="100"/>
      <c r="P1040" s="100"/>
      <c r="Q1040" s="100">
        <f t="shared" si="204"/>
        <v>0</v>
      </c>
      <c r="R1040" s="243" t="e">
        <f t="shared" si="164"/>
        <v>#DIV/0!</v>
      </c>
      <c r="S1040" s="243"/>
      <c r="T1040" s="243"/>
      <c r="U1040" s="243"/>
      <c r="V1040" s="243"/>
      <c r="W1040" s="243"/>
      <c r="X1040" s="194"/>
      <c r="Y1040" s="194"/>
      <c r="Z1040" s="194"/>
      <c r="AA1040" s="194"/>
      <c r="AB1040" s="194"/>
      <c r="AC1040" s="194"/>
      <c r="AD1040" s="194"/>
      <c r="AE1040" s="194"/>
      <c r="AF1040" s="194"/>
      <c r="AG1040" s="194"/>
      <c r="AH1040" s="194"/>
      <c r="AI1040" s="194"/>
      <c r="AJ1040" s="194"/>
      <c r="AK1040" s="194"/>
      <c r="AL1040" s="194"/>
      <c r="AM1040" s="194"/>
      <c r="AN1040" s="194"/>
      <c r="AO1040" s="194"/>
      <c r="AP1040" s="194"/>
      <c r="AQ1040" s="194"/>
    </row>
    <row r="1041" spans="1:43" ht="12.75" customHeight="1" outlineLevel="2" x14ac:dyDescent="0.25">
      <c r="A1041" s="2"/>
      <c r="B1041" s="108">
        <v>90509</v>
      </c>
      <c r="C1041" s="102"/>
      <c r="D1041" s="102" t="s">
        <v>44</v>
      </c>
      <c r="E1041" s="102" t="s">
        <v>900</v>
      </c>
      <c r="F1041" s="287" t="s">
        <v>906</v>
      </c>
      <c r="G1041" s="114">
        <v>2578</v>
      </c>
      <c r="H1041" s="114">
        <v>714</v>
      </c>
      <c r="I1041" s="114">
        <v>0</v>
      </c>
      <c r="J1041" s="114">
        <v>2578</v>
      </c>
      <c r="K1041" s="114">
        <v>2487</v>
      </c>
      <c r="L1041" s="241">
        <f t="shared" si="206"/>
        <v>-3.5298681148176914E-2</v>
      </c>
      <c r="M1041" s="114">
        <f t="shared" si="203"/>
        <v>688.79674166020163</v>
      </c>
      <c r="N1041" s="242">
        <v>0</v>
      </c>
      <c r="O1041" s="100"/>
      <c r="P1041" s="100"/>
      <c r="Q1041" s="100">
        <f t="shared" si="204"/>
        <v>0</v>
      </c>
      <c r="R1041" s="243" t="e">
        <f t="shared" si="164"/>
        <v>#DIV/0!</v>
      </c>
      <c r="S1041" s="243"/>
      <c r="T1041" s="243"/>
      <c r="U1041" s="243"/>
      <c r="V1041" s="243"/>
      <c r="W1041" s="243"/>
      <c r="X1041" s="194"/>
      <c r="Y1041" s="194"/>
      <c r="Z1041" s="194"/>
      <c r="AA1041" s="194"/>
      <c r="AB1041" s="194"/>
      <c r="AC1041" s="194"/>
      <c r="AD1041" s="194"/>
      <c r="AE1041" s="194"/>
      <c r="AF1041" s="194"/>
      <c r="AG1041" s="194"/>
      <c r="AH1041" s="194"/>
      <c r="AI1041" s="194"/>
      <c r="AJ1041" s="194"/>
      <c r="AK1041" s="194"/>
      <c r="AL1041" s="194"/>
      <c r="AM1041" s="194"/>
      <c r="AN1041" s="194"/>
      <c r="AO1041" s="194"/>
      <c r="AP1041" s="194"/>
      <c r="AQ1041" s="194"/>
    </row>
    <row r="1042" spans="1:43" ht="12.75" customHeight="1" outlineLevel="2" x14ac:dyDescent="0.25">
      <c r="A1042" s="2"/>
      <c r="B1042" s="108">
        <v>90508</v>
      </c>
      <c r="C1042" s="102"/>
      <c r="D1042" s="102" t="s">
        <v>44</v>
      </c>
      <c r="E1042" s="102" t="s">
        <v>900</v>
      </c>
      <c r="F1042" s="287" t="s">
        <v>905</v>
      </c>
      <c r="G1042" s="114">
        <v>644</v>
      </c>
      <c r="H1042" s="114">
        <v>418</v>
      </c>
      <c r="I1042" s="114">
        <v>0</v>
      </c>
      <c r="J1042" s="114">
        <v>644</v>
      </c>
      <c r="K1042" s="114">
        <v>596</v>
      </c>
      <c r="L1042" s="241">
        <f t="shared" si="206"/>
        <v>-7.4534161490683259E-2</v>
      </c>
      <c r="M1042" s="114">
        <f t="shared" si="203"/>
        <v>386.84472049689441</v>
      </c>
      <c r="N1042" s="242">
        <v>0</v>
      </c>
      <c r="O1042" s="100"/>
      <c r="P1042" s="100"/>
      <c r="Q1042" s="100">
        <f t="shared" si="204"/>
        <v>0</v>
      </c>
      <c r="R1042" s="243" t="e">
        <f t="shared" si="164"/>
        <v>#DIV/0!</v>
      </c>
      <c r="S1042" s="243"/>
      <c r="T1042" s="243"/>
      <c r="U1042" s="243"/>
      <c r="V1042" s="243"/>
      <c r="W1042" s="243"/>
      <c r="X1042" s="194"/>
      <c r="Y1042" s="194"/>
      <c r="Z1042" s="194"/>
      <c r="AA1042" s="194"/>
      <c r="AB1042" s="194"/>
      <c r="AC1042" s="194"/>
      <c r="AD1042" s="194"/>
      <c r="AE1042" s="194"/>
      <c r="AF1042" s="194"/>
      <c r="AG1042" s="194"/>
      <c r="AH1042" s="194"/>
      <c r="AI1042" s="194"/>
      <c r="AJ1042" s="194"/>
      <c r="AK1042" s="194"/>
      <c r="AL1042" s="194"/>
      <c r="AM1042" s="194"/>
      <c r="AN1042" s="194"/>
      <c r="AO1042" s="194"/>
      <c r="AP1042" s="194"/>
      <c r="AQ1042" s="194"/>
    </row>
    <row r="1043" spans="1:43" ht="12.75" customHeight="1" outlineLevel="2" x14ac:dyDescent="0.25">
      <c r="A1043" s="2"/>
      <c r="B1043" s="108">
        <v>90507</v>
      </c>
      <c r="C1043" s="102"/>
      <c r="D1043" s="102" t="s">
        <v>44</v>
      </c>
      <c r="E1043" s="102" t="s">
        <v>900</v>
      </c>
      <c r="F1043" s="287" t="s">
        <v>904</v>
      </c>
      <c r="G1043" s="114">
        <v>4319</v>
      </c>
      <c r="H1043" s="114">
        <v>779</v>
      </c>
      <c r="I1043" s="114">
        <v>0</v>
      </c>
      <c r="J1043" s="114">
        <v>4319</v>
      </c>
      <c r="K1043" s="114">
        <v>4015</v>
      </c>
      <c r="L1043" s="241">
        <f t="shared" si="206"/>
        <v>-7.0386663579532271E-2</v>
      </c>
      <c r="M1043" s="114">
        <f t="shared" si="203"/>
        <v>724.16878907154432</v>
      </c>
      <c r="N1043" s="242">
        <v>0</v>
      </c>
      <c r="O1043" s="100"/>
      <c r="P1043" s="100"/>
      <c r="Q1043" s="100">
        <f t="shared" si="204"/>
        <v>0</v>
      </c>
      <c r="R1043" s="243" t="e">
        <f t="shared" si="164"/>
        <v>#DIV/0!</v>
      </c>
      <c r="S1043" s="243"/>
      <c r="T1043" s="243"/>
      <c r="U1043" s="243"/>
      <c r="V1043" s="243"/>
      <c r="W1043" s="243"/>
      <c r="X1043" s="194"/>
      <c r="Y1043" s="194"/>
      <c r="Z1043" s="194"/>
      <c r="AA1043" s="194"/>
      <c r="AB1043" s="194"/>
      <c r="AC1043" s="194"/>
      <c r="AD1043" s="194"/>
      <c r="AE1043" s="194"/>
      <c r="AF1043" s="194"/>
      <c r="AG1043" s="194"/>
      <c r="AH1043" s="194"/>
      <c r="AI1043" s="194"/>
      <c r="AJ1043" s="194"/>
      <c r="AK1043" s="194"/>
      <c r="AL1043" s="194"/>
      <c r="AM1043" s="194"/>
      <c r="AN1043" s="194"/>
      <c r="AO1043" s="194"/>
      <c r="AP1043" s="194"/>
      <c r="AQ1043" s="194"/>
    </row>
    <row r="1044" spans="1:43" ht="12.75" customHeight="1" outlineLevel="2" x14ac:dyDescent="0.25">
      <c r="A1044" s="2"/>
      <c r="B1044" s="108">
        <v>90506</v>
      </c>
      <c r="C1044" s="102"/>
      <c r="D1044" s="102" t="s">
        <v>44</v>
      </c>
      <c r="E1044" s="102" t="s">
        <v>900</v>
      </c>
      <c r="F1044" s="287" t="s">
        <v>903</v>
      </c>
      <c r="G1044" s="114">
        <v>3270</v>
      </c>
      <c r="H1044" s="114">
        <v>844</v>
      </c>
      <c r="I1044" s="114">
        <v>0</v>
      </c>
      <c r="J1044" s="114">
        <v>3270</v>
      </c>
      <c r="K1044" s="114">
        <v>3153</v>
      </c>
      <c r="L1044" s="241">
        <f t="shared" si="206"/>
        <v>-3.5779816513761498E-2</v>
      </c>
      <c r="M1044" s="114">
        <f t="shared" si="203"/>
        <v>813.80183486238525</v>
      </c>
      <c r="N1044" s="242">
        <v>0</v>
      </c>
      <c r="O1044" s="100"/>
      <c r="P1044" s="100"/>
      <c r="Q1044" s="100">
        <f t="shared" si="204"/>
        <v>0</v>
      </c>
      <c r="R1044" s="243" t="e">
        <f t="shared" si="164"/>
        <v>#DIV/0!</v>
      </c>
      <c r="S1044" s="243"/>
      <c r="T1044" s="243"/>
      <c r="U1044" s="243"/>
      <c r="V1044" s="243"/>
      <c r="W1044" s="243"/>
      <c r="X1044" s="194"/>
      <c r="Y1044" s="194"/>
      <c r="Z1044" s="194"/>
      <c r="AA1044" s="194"/>
      <c r="AB1044" s="194"/>
      <c r="AC1044" s="194"/>
      <c r="AD1044" s="194"/>
      <c r="AE1044" s="194"/>
      <c r="AF1044" s="194"/>
      <c r="AG1044" s="194"/>
      <c r="AH1044" s="194"/>
      <c r="AI1044" s="194"/>
      <c r="AJ1044" s="194"/>
      <c r="AK1044" s="194"/>
      <c r="AL1044" s="194"/>
      <c r="AM1044" s="194"/>
      <c r="AN1044" s="194"/>
      <c r="AO1044" s="194"/>
      <c r="AP1044" s="194"/>
      <c r="AQ1044" s="194"/>
    </row>
    <row r="1045" spans="1:43" ht="12.75" customHeight="1" outlineLevel="2" x14ac:dyDescent="0.25">
      <c r="A1045" s="2"/>
      <c r="B1045" s="108">
        <v>90505</v>
      </c>
      <c r="C1045" s="102"/>
      <c r="D1045" s="102" t="s">
        <v>44</v>
      </c>
      <c r="E1045" s="102" t="s">
        <v>900</v>
      </c>
      <c r="F1045" s="287" t="s">
        <v>174</v>
      </c>
      <c r="G1045" s="114">
        <v>1073</v>
      </c>
      <c r="H1045" s="114">
        <v>555</v>
      </c>
      <c r="I1045" s="114">
        <v>0</v>
      </c>
      <c r="J1045" s="114">
        <v>1073</v>
      </c>
      <c r="K1045" s="114">
        <v>1065</v>
      </c>
      <c r="L1045" s="241">
        <f t="shared" si="206"/>
        <v>-7.45573159366264E-3</v>
      </c>
      <c r="M1045" s="114">
        <f t="shared" si="203"/>
        <v>550.86206896551721</v>
      </c>
      <c r="N1045" s="242">
        <v>0</v>
      </c>
      <c r="O1045" s="100"/>
      <c r="P1045" s="100"/>
      <c r="Q1045" s="100">
        <f t="shared" si="204"/>
        <v>0</v>
      </c>
      <c r="R1045" s="243" t="e">
        <f t="shared" si="164"/>
        <v>#DIV/0!</v>
      </c>
      <c r="S1045" s="243"/>
      <c r="T1045" s="243"/>
      <c r="U1045" s="243"/>
      <c r="V1045" s="243"/>
      <c r="W1045" s="243"/>
      <c r="X1045" s="194"/>
      <c r="Y1045" s="194"/>
      <c r="Z1045" s="194"/>
      <c r="AA1045" s="194"/>
      <c r="AB1045" s="194"/>
      <c r="AC1045" s="194"/>
      <c r="AD1045" s="194"/>
      <c r="AE1045" s="194"/>
      <c r="AF1045" s="194"/>
      <c r="AG1045" s="194"/>
      <c r="AH1045" s="194"/>
      <c r="AI1045" s="194"/>
      <c r="AJ1045" s="194"/>
      <c r="AK1045" s="194"/>
      <c r="AL1045" s="194"/>
      <c r="AM1045" s="194"/>
      <c r="AN1045" s="194"/>
      <c r="AO1045" s="194"/>
      <c r="AP1045" s="194"/>
      <c r="AQ1045" s="194"/>
    </row>
    <row r="1046" spans="1:43" ht="12.75" customHeight="1" outlineLevel="2" x14ac:dyDescent="0.25">
      <c r="A1046" s="2"/>
      <c r="B1046" s="108">
        <v>90504</v>
      </c>
      <c r="C1046" s="102"/>
      <c r="D1046" s="102" t="s">
        <v>44</v>
      </c>
      <c r="E1046" s="102" t="s">
        <v>900</v>
      </c>
      <c r="F1046" s="287" t="s">
        <v>902</v>
      </c>
      <c r="G1046" s="114">
        <v>2409</v>
      </c>
      <c r="H1046" s="114">
        <v>153</v>
      </c>
      <c r="I1046" s="114">
        <v>0</v>
      </c>
      <c r="J1046" s="114">
        <v>2409</v>
      </c>
      <c r="K1046" s="114">
        <v>2340</v>
      </c>
      <c r="L1046" s="241">
        <f t="shared" si="206"/>
        <v>-2.8642590286425906E-2</v>
      </c>
      <c r="M1046" s="114">
        <f t="shared" si="203"/>
        <v>148.61768368617683</v>
      </c>
      <c r="N1046" s="242">
        <v>0</v>
      </c>
      <c r="O1046" s="100"/>
      <c r="P1046" s="100"/>
      <c r="Q1046" s="100">
        <f t="shared" si="204"/>
        <v>0</v>
      </c>
      <c r="R1046" s="243" t="e">
        <f t="shared" si="164"/>
        <v>#DIV/0!</v>
      </c>
      <c r="S1046" s="243"/>
      <c r="T1046" s="243"/>
      <c r="U1046" s="243"/>
      <c r="V1046" s="243"/>
      <c r="W1046" s="243"/>
      <c r="X1046" s="194"/>
      <c r="Y1046" s="194"/>
      <c r="Z1046" s="194"/>
      <c r="AA1046" s="194"/>
      <c r="AB1046" s="194"/>
      <c r="AC1046" s="194"/>
      <c r="AD1046" s="194"/>
      <c r="AE1046" s="194"/>
      <c r="AF1046" s="194"/>
      <c r="AG1046" s="194"/>
      <c r="AH1046" s="194"/>
      <c r="AI1046" s="194"/>
      <c r="AJ1046" s="194"/>
      <c r="AK1046" s="194"/>
      <c r="AL1046" s="194"/>
      <c r="AM1046" s="194"/>
      <c r="AN1046" s="194"/>
      <c r="AO1046" s="194"/>
      <c r="AP1046" s="194"/>
      <c r="AQ1046" s="194"/>
    </row>
    <row r="1047" spans="1:43" ht="12.75" customHeight="1" outlineLevel="2" x14ac:dyDescent="0.25">
      <c r="A1047" s="2"/>
      <c r="B1047" s="108">
        <v>90503</v>
      </c>
      <c r="C1047" s="102"/>
      <c r="D1047" s="102" t="s">
        <v>44</v>
      </c>
      <c r="E1047" s="102" t="s">
        <v>900</v>
      </c>
      <c r="F1047" s="287" t="s">
        <v>901</v>
      </c>
      <c r="G1047" s="114">
        <v>1979</v>
      </c>
      <c r="H1047" s="114">
        <v>322</v>
      </c>
      <c r="I1047" s="114">
        <v>0</v>
      </c>
      <c r="J1047" s="114">
        <v>1979</v>
      </c>
      <c r="K1047" s="114">
        <v>1834</v>
      </c>
      <c r="L1047" s="241">
        <f t="shared" si="206"/>
        <v>-7.3269327943405793E-2</v>
      </c>
      <c r="M1047" s="114">
        <f t="shared" si="203"/>
        <v>298.40727640222332</v>
      </c>
      <c r="N1047" s="242">
        <v>0</v>
      </c>
      <c r="O1047" s="100"/>
      <c r="P1047" s="100"/>
      <c r="Q1047" s="100">
        <f t="shared" si="204"/>
        <v>0</v>
      </c>
      <c r="R1047" s="243" t="e">
        <f t="shared" si="164"/>
        <v>#DIV/0!</v>
      </c>
      <c r="S1047" s="243"/>
      <c r="T1047" s="243"/>
      <c r="U1047" s="243"/>
      <c r="V1047" s="243"/>
      <c r="W1047" s="243"/>
      <c r="X1047" s="194"/>
      <c r="Y1047" s="194"/>
      <c r="Z1047" s="194"/>
      <c r="AA1047" s="194"/>
      <c r="AB1047" s="194"/>
      <c r="AC1047" s="194"/>
      <c r="AD1047" s="194"/>
      <c r="AE1047" s="194"/>
      <c r="AF1047" s="194"/>
      <c r="AG1047" s="194"/>
      <c r="AH1047" s="194"/>
      <c r="AI1047" s="194"/>
      <c r="AJ1047" s="194"/>
      <c r="AK1047" s="194"/>
      <c r="AL1047" s="194"/>
      <c r="AM1047" s="194"/>
      <c r="AN1047" s="194"/>
      <c r="AO1047" s="194"/>
      <c r="AP1047" s="194"/>
      <c r="AQ1047" s="194"/>
    </row>
    <row r="1048" spans="1:43" ht="12.75" customHeight="1" outlineLevel="2" x14ac:dyDescent="0.25">
      <c r="A1048" s="2"/>
      <c r="B1048" s="108">
        <v>90502</v>
      </c>
      <c r="C1048" s="102"/>
      <c r="D1048" s="102" t="s">
        <v>44</v>
      </c>
      <c r="E1048" s="102" t="s">
        <v>900</v>
      </c>
      <c r="F1048" s="287" t="s">
        <v>554</v>
      </c>
      <c r="G1048" s="114">
        <v>5232</v>
      </c>
      <c r="H1048" s="114">
        <v>927</v>
      </c>
      <c r="I1048" s="114">
        <v>0</v>
      </c>
      <c r="J1048" s="114">
        <v>5232</v>
      </c>
      <c r="K1048" s="114">
        <v>5091</v>
      </c>
      <c r="L1048" s="241">
        <f t="shared" si="206"/>
        <v>-2.6949541284403633E-2</v>
      </c>
      <c r="M1048" s="114">
        <f t="shared" si="203"/>
        <v>902.01777522935788</v>
      </c>
      <c r="N1048" s="242">
        <v>0</v>
      </c>
      <c r="O1048" s="100"/>
      <c r="P1048" s="100"/>
      <c r="Q1048" s="100">
        <f t="shared" si="204"/>
        <v>0</v>
      </c>
      <c r="R1048" s="243" t="e">
        <f t="shared" si="164"/>
        <v>#DIV/0!</v>
      </c>
      <c r="S1048" s="243"/>
      <c r="T1048" s="243"/>
      <c r="U1048" s="243"/>
      <c r="V1048" s="243"/>
      <c r="W1048" s="243"/>
      <c r="X1048" s="194"/>
      <c r="Y1048" s="194"/>
      <c r="Z1048" s="194"/>
      <c r="AA1048" s="194"/>
      <c r="AB1048" s="194"/>
      <c r="AC1048" s="194"/>
      <c r="AD1048" s="194"/>
      <c r="AE1048" s="194"/>
      <c r="AF1048" s="194"/>
      <c r="AG1048" s="194"/>
      <c r="AH1048" s="194"/>
      <c r="AI1048" s="194"/>
      <c r="AJ1048" s="194"/>
      <c r="AK1048" s="194"/>
      <c r="AL1048" s="194"/>
      <c r="AM1048" s="194"/>
      <c r="AN1048" s="194"/>
      <c r="AO1048" s="194"/>
      <c r="AP1048" s="194"/>
      <c r="AQ1048" s="194"/>
    </row>
    <row r="1049" spans="1:43" ht="12.75" customHeight="1" outlineLevel="2" x14ac:dyDescent="0.25">
      <c r="A1049" s="2"/>
      <c r="B1049" s="108">
        <v>90501</v>
      </c>
      <c r="C1049" s="102"/>
      <c r="D1049" s="102" t="s">
        <v>44</v>
      </c>
      <c r="E1049" s="102" t="s">
        <v>900</v>
      </c>
      <c r="F1049" s="287" t="s">
        <v>900</v>
      </c>
      <c r="G1049" s="114">
        <v>1782</v>
      </c>
      <c r="H1049" s="114">
        <v>0</v>
      </c>
      <c r="I1049" s="114">
        <v>2906</v>
      </c>
      <c r="J1049" s="114">
        <v>1782</v>
      </c>
      <c r="K1049" s="114">
        <v>1632</v>
      </c>
      <c r="L1049" s="241">
        <f t="shared" si="206"/>
        <v>-8.4175084175084125E-2</v>
      </c>
      <c r="M1049" s="114">
        <f t="shared" si="203"/>
        <v>0</v>
      </c>
      <c r="N1049" s="242">
        <v>2934</v>
      </c>
      <c r="O1049" s="100"/>
      <c r="P1049" s="100"/>
      <c r="Q1049" s="100">
        <f t="shared" si="204"/>
        <v>0</v>
      </c>
      <c r="R1049" s="243" t="e">
        <f t="shared" si="164"/>
        <v>#DIV/0!</v>
      </c>
      <c r="S1049" s="243"/>
      <c r="T1049" s="243"/>
      <c r="U1049" s="243"/>
      <c r="V1049" s="243"/>
      <c r="W1049" s="243"/>
      <c r="X1049" s="194"/>
      <c r="Y1049" s="194"/>
      <c r="Z1049" s="194"/>
      <c r="AA1049" s="194"/>
      <c r="AB1049" s="194"/>
      <c r="AC1049" s="194"/>
      <c r="AD1049" s="194"/>
      <c r="AE1049" s="194"/>
      <c r="AF1049" s="194"/>
      <c r="AG1049" s="194"/>
      <c r="AH1049" s="194"/>
      <c r="AI1049" s="194"/>
      <c r="AJ1049" s="194"/>
      <c r="AK1049" s="194"/>
      <c r="AL1049" s="194"/>
      <c r="AM1049" s="194"/>
      <c r="AN1049" s="194"/>
      <c r="AO1049" s="194"/>
      <c r="AP1049" s="194"/>
      <c r="AQ1049" s="194"/>
    </row>
    <row r="1050" spans="1:43" ht="12.75" customHeight="1" outlineLevel="2" x14ac:dyDescent="0.25">
      <c r="A1050" s="2"/>
      <c r="B1050" s="108" t="s">
        <v>2177</v>
      </c>
      <c r="C1050" s="102"/>
      <c r="D1050" s="102" t="s">
        <v>44</v>
      </c>
      <c r="E1050" s="102" t="s">
        <v>900</v>
      </c>
      <c r="F1050" s="287" t="s">
        <v>2178</v>
      </c>
      <c r="G1050" s="114"/>
      <c r="H1050" s="114"/>
      <c r="I1050" s="114"/>
      <c r="J1050" s="114"/>
      <c r="K1050" s="114"/>
      <c r="L1050" s="241"/>
      <c r="M1050" s="114">
        <f t="shared" si="203"/>
        <v>0</v>
      </c>
      <c r="N1050" s="242"/>
      <c r="O1050" s="100"/>
      <c r="P1050" s="100"/>
      <c r="Q1050" s="100">
        <f t="shared" si="204"/>
        <v>0</v>
      </c>
      <c r="R1050" s="243" t="e">
        <f t="shared" si="164"/>
        <v>#DIV/0!</v>
      </c>
      <c r="S1050" s="243"/>
      <c r="T1050" s="243"/>
      <c r="U1050" s="243"/>
      <c r="V1050" s="243"/>
      <c r="W1050" s="243"/>
      <c r="X1050" s="194"/>
      <c r="Y1050" s="194"/>
      <c r="Z1050" s="194"/>
      <c r="AA1050" s="194"/>
      <c r="AB1050" s="194"/>
      <c r="AC1050" s="194"/>
      <c r="AD1050" s="194"/>
      <c r="AE1050" s="194"/>
      <c r="AF1050" s="194"/>
      <c r="AG1050" s="194"/>
      <c r="AH1050" s="194"/>
      <c r="AI1050" s="194"/>
      <c r="AJ1050" s="194"/>
      <c r="AK1050" s="194"/>
      <c r="AL1050" s="194"/>
      <c r="AM1050" s="194"/>
      <c r="AN1050" s="194"/>
      <c r="AO1050" s="194"/>
      <c r="AP1050" s="194"/>
      <c r="AQ1050" s="194"/>
    </row>
    <row r="1051" spans="1:43" ht="12.75" customHeight="1" outlineLevel="1" x14ac:dyDescent="0.25">
      <c r="A1051" s="229"/>
      <c r="B1051" s="289">
        <v>90100</v>
      </c>
      <c r="C1051" s="290"/>
      <c r="D1051" s="290" t="s">
        <v>44</v>
      </c>
      <c r="E1051" s="290" t="s">
        <v>44</v>
      </c>
      <c r="F1051" s="291"/>
      <c r="G1051" s="114"/>
      <c r="H1051" s="114"/>
      <c r="I1051" s="114"/>
      <c r="J1051" s="114"/>
      <c r="K1051" s="114"/>
      <c r="L1051" s="241"/>
      <c r="M1051" s="114">
        <f t="shared" si="203"/>
        <v>0</v>
      </c>
      <c r="N1051" s="242"/>
      <c r="O1051" s="110">
        <f t="shared" ref="O1051:P1051" si="207">SUM(O1052:O1071)</f>
        <v>0</v>
      </c>
      <c r="P1051" s="110">
        <f t="shared" si="207"/>
        <v>0</v>
      </c>
      <c r="Q1051" s="100">
        <f t="shared" si="204"/>
        <v>0</v>
      </c>
      <c r="R1051" s="243" t="e">
        <f t="shared" si="164"/>
        <v>#DIV/0!</v>
      </c>
      <c r="S1051" s="250"/>
      <c r="T1051" s="250"/>
      <c r="U1051" s="250"/>
      <c r="V1051" s="250"/>
      <c r="W1051" s="250"/>
      <c r="X1051" s="113"/>
      <c r="Y1051" s="113"/>
      <c r="Z1051" s="113"/>
      <c r="AA1051" s="113"/>
      <c r="AB1051" s="113"/>
      <c r="AC1051" s="113"/>
      <c r="AD1051" s="113"/>
      <c r="AE1051" s="113"/>
      <c r="AF1051" s="113"/>
      <c r="AG1051" s="113"/>
      <c r="AH1051" s="113"/>
      <c r="AI1051" s="113"/>
      <c r="AJ1051" s="113"/>
      <c r="AK1051" s="113"/>
      <c r="AL1051" s="113"/>
      <c r="AM1051" s="113"/>
      <c r="AN1051" s="113"/>
      <c r="AO1051" s="113"/>
      <c r="AP1051" s="113"/>
      <c r="AQ1051" s="113"/>
    </row>
    <row r="1052" spans="1:43" ht="12.75" customHeight="1" outlineLevel="2" x14ac:dyDescent="0.25">
      <c r="A1052" s="2"/>
      <c r="B1052" s="108">
        <v>90119</v>
      </c>
      <c r="C1052" s="102"/>
      <c r="D1052" s="102" t="s">
        <v>44</v>
      </c>
      <c r="E1052" s="102" t="s">
        <v>44</v>
      </c>
      <c r="F1052" s="287" t="s">
        <v>871</v>
      </c>
      <c r="G1052" s="114">
        <v>5757</v>
      </c>
      <c r="H1052" s="114">
        <v>1243</v>
      </c>
      <c r="I1052" s="114">
        <v>0</v>
      </c>
      <c r="J1052" s="114">
        <v>5757</v>
      </c>
      <c r="K1052" s="114">
        <v>5558</v>
      </c>
      <c r="L1052" s="241">
        <f t="shared" ref="L1052:L1070" si="208">((K1052/J1052)^(1/($K$12-$J$12))-1)</f>
        <v>-3.4566614556192476E-2</v>
      </c>
      <c r="M1052" s="114">
        <f t="shared" si="203"/>
        <v>1200.0336981066528</v>
      </c>
      <c r="N1052" s="242">
        <v>0</v>
      </c>
      <c r="O1052" s="100"/>
      <c r="P1052" s="100"/>
      <c r="Q1052" s="100">
        <f t="shared" si="204"/>
        <v>0</v>
      </c>
      <c r="R1052" s="243" t="e">
        <f t="shared" si="164"/>
        <v>#DIV/0!</v>
      </c>
      <c r="S1052" s="243"/>
      <c r="T1052" s="243"/>
      <c r="U1052" s="243"/>
      <c r="V1052" s="243"/>
      <c r="W1052" s="243"/>
      <c r="X1052" s="194"/>
      <c r="Y1052" s="194"/>
      <c r="Z1052" s="194"/>
      <c r="AA1052" s="194"/>
      <c r="AB1052" s="194"/>
      <c r="AC1052" s="194"/>
      <c r="AD1052" s="194"/>
      <c r="AE1052" s="194"/>
      <c r="AF1052" s="194"/>
      <c r="AG1052" s="194"/>
      <c r="AH1052" s="194"/>
      <c r="AI1052" s="194"/>
      <c r="AJ1052" s="194"/>
      <c r="AK1052" s="194"/>
      <c r="AL1052" s="194"/>
      <c r="AM1052" s="194"/>
      <c r="AN1052" s="194"/>
      <c r="AO1052" s="194"/>
      <c r="AP1052" s="194"/>
      <c r="AQ1052" s="194"/>
    </row>
    <row r="1053" spans="1:43" ht="12.75" customHeight="1" outlineLevel="2" x14ac:dyDescent="0.25">
      <c r="A1053" s="2"/>
      <c r="B1053" s="108">
        <v>90118</v>
      </c>
      <c r="C1053" s="102"/>
      <c r="D1053" s="102" t="s">
        <v>44</v>
      </c>
      <c r="E1053" s="102" t="s">
        <v>44</v>
      </c>
      <c r="F1053" s="287" t="s">
        <v>870</v>
      </c>
      <c r="G1053" s="114">
        <v>651</v>
      </c>
      <c r="H1053" s="114">
        <v>0</v>
      </c>
      <c r="I1053" s="114">
        <v>11678</v>
      </c>
      <c r="J1053" s="114">
        <v>651</v>
      </c>
      <c r="K1053" s="114">
        <v>651</v>
      </c>
      <c r="L1053" s="241">
        <f t="shared" si="208"/>
        <v>0</v>
      </c>
      <c r="M1053" s="114">
        <f t="shared" si="203"/>
        <v>0</v>
      </c>
      <c r="N1053" s="242">
        <v>11972</v>
      </c>
      <c r="O1053" s="100"/>
      <c r="P1053" s="100"/>
      <c r="Q1053" s="100">
        <f t="shared" si="204"/>
        <v>0</v>
      </c>
      <c r="R1053" s="243" t="e">
        <f t="shared" si="164"/>
        <v>#DIV/0!</v>
      </c>
      <c r="S1053" s="243"/>
      <c r="T1053" s="243"/>
      <c r="U1053" s="243"/>
      <c r="V1053" s="243"/>
      <c r="W1053" s="243"/>
      <c r="X1053" s="194"/>
      <c r="Y1053" s="194"/>
      <c r="Z1053" s="194"/>
      <c r="AA1053" s="194"/>
      <c r="AB1053" s="194"/>
      <c r="AC1053" s="194"/>
      <c r="AD1053" s="194"/>
      <c r="AE1053" s="194"/>
      <c r="AF1053" s="194"/>
      <c r="AG1053" s="194"/>
      <c r="AH1053" s="194"/>
      <c r="AI1053" s="194"/>
      <c r="AJ1053" s="194"/>
      <c r="AK1053" s="194"/>
      <c r="AL1053" s="194"/>
      <c r="AM1053" s="194"/>
      <c r="AN1053" s="194"/>
      <c r="AO1053" s="194"/>
      <c r="AP1053" s="194"/>
      <c r="AQ1053" s="194"/>
    </row>
    <row r="1054" spans="1:43" ht="12.75" customHeight="1" outlineLevel="2" x14ac:dyDescent="0.25">
      <c r="A1054" s="2"/>
      <c r="B1054" s="108">
        <v>90117</v>
      </c>
      <c r="C1054" s="102"/>
      <c r="D1054" s="102" t="s">
        <v>44</v>
      </c>
      <c r="E1054" s="102" t="s">
        <v>44</v>
      </c>
      <c r="F1054" s="287" t="s">
        <v>869</v>
      </c>
      <c r="G1054" s="114">
        <v>13549</v>
      </c>
      <c r="H1054" s="114">
        <v>0</v>
      </c>
      <c r="I1054" s="114">
        <v>5428</v>
      </c>
      <c r="J1054" s="114">
        <v>16161</v>
      </c>
      <c r="K1054" s="114">
        <v>15285</v>
      </c>
      <c r="L1054" s="241">
        <f t="shared" si="208"/>
        <v>-5.4204566549099664E-2</v>
      </c>
      <c r="M1054" s="114">
        <f t="shared" si="203"/>
        <v>0</v>
      </c>
      <c r="N1054" s="242">
        <v>2680</v>
      </c>
      <c r="O1054" s="100"/>
      <c r="P1054" s="100"/>
      <c r="Q1054" s="100">
        <f t="shared" si="204"/>
        <v>0</v>
      </c>
      <c r="R1054" s="243" t="e">
        <f t="shared" si="164"/>
        <v>#DIV/0!</v>
      </c>
      <c r="S1054" s="243"/>
      <c r="T1054" s="243"/>
      <c r="U1054" s="243"/>
      <c r="V1054" s="243"/>
      <c r="W1054" s="243"/>
      <c r="X1054" s="194"/>
      <c r="Y1054" s="194"/>
      <c r="Z1054" s="194"/>
      <c r="AA1054" s="194"/>
      <c r="AB1054" s="194"/>
      <c r="AC1054" s="194"/>
      <c r="AD1054" s="194"/>
      <c r="AE1054" s="194"/>
      <c r="AF1054" s="194"/>
      <c r="AG1054" s="194"/>
      <c r="AH1054" s="194"/>
      <c r="AI1054" s="194"/>
      <c r="AJ1054" s="194"/>
      <c r="AK1054" s="194"/>
      <c r="AL1054" s="194"/>
      <c r="AM1054" s="194"/>
      <c r="AN1054" s="194"/>
      <c r="AO1054" s="194"/>
      <c r="AP1054" s="194"/>
      <c r="AQ1054" s="194"/>
    </row>
    <row r="1055" spans="1:43" ht="12.75" customHeight="1" outlineLevel="2" x14ac:dyDescent="0.25">
      <c r="A1055" s="2"/>
      <c r="B1055" s="108">
        <v>90116</v>
      </c>
      <c r="C1055" s="102"/>
      <c r="D1055" s="102" t="s">
        <v>44</v>
      </c>
      <c r="E1055" s="102" t="s">
        <v>44</v>
      </c>
      <c r="F1055" s="287" t="s">
        <v>868</v>
      </c>
      <c r="G1055" s="114">
        <v>1891</v>
      </c>
      <c r="H1055" s="114">
        <v>172</v>
      </c>
      <c r="I1055" s="114">
        <v>0</v>
      </c>
      <c r="J1055" s="114">
        <v>1891</v>
      </c>
      <c r="K1055" s="114">
        <v>1764</v>
      </c>
      <c r="L1055" s="241">
        <f t="shared" si="208"/>
        <v>-6.7160232681121146E-2</v>
      </c>
      <c r="M1055" s="114">
        <f t="shared" si="203"/>
        <v>160.44843997884718</v>
      </c>
      <c r="N1055" s="242">
        <v>0</v>
      </c>
      <c r="O1055" s="100"/>
      <c r="P1055" s="100"/>
      <c r="Q1055" s="100">
        <f t="shared" si="204"/>
        <v>0</v>
      </c>
      <c r="R1055" s="243" t="e">
        <f t="shared" si="164"/>
        <v>#DIV/0!</v>
      </c>
      <c r="S1055" s="243"/>
      <c r="T1055" s="243"/>
      <c r="U1055" s="243"/>
      <c r="V1055" s="243"/>
      <c r="W1055" s="243"/>
      <c r="X1055" s="194"/>
      <c r="Y1055" s="194"/>
      <c r="Z1055" s="194"/>
      <c r="AA1055" s="194"/>
      <c r="AB1055" s="194"/>
      <c r="AC1055" s="194"/>
      <c r="AD1055" s="194"/>
      <c r="AE1055" s="194"/>
      <c r="AF1055" s="194"/>
      <c r="AG1055" s="194"/>
      <c r="AH1055" s="194"/>
      <c r="AI1055" s="194"/>
      <c r="AJ1055" s="194"/>
      <c r="AK1055" s="194"/>
      <c r="AL1055" s="194"/>
      <c r="AM1055" s="194"/>
      <c r="AN1055" s="194"/>
      <c r="AO1055" s="194"/>
      <c r="AP1055" s="194"/>
      <c r="AQ1055" s="194"/>
    </row>
    <row r="1056" spans="1:43" ht="12.75" customHeight="1" outlineLevel="2" x14ac:dyDescent="0.25">
      <c r="A1056" s="2"/>
      <c r="B1056" s="108">
        <v>90115</v>
      </c>
      <c r="C1056" s="102"/>
      <c r="D1056" s="102" t="s">
        <v>44</v>
      </c>
      <c r="E1056" s="102" t="s">
        <v>44</v>
      </c>
      <c r="F1056" s="287" t="s">
        <v>867</v>
      </c>
      <c r="G1056" s="114">
        <v>500</v>
      </c>
      <c r="H1056" s="114">
        <v>344</v>
      </c>
      <c r="I1056" s="114">
        <v>0</v>
      </c>
      <c r="J1056" s="114">
        <v>500</v>
      </c>
      <c r="K1056" s="114">
        <v>487</v>
      </c>
      <c r="L1056" s="241">
        <f t="shared" si="208"/>
        <v>-2.6000000000000023E-2</v>
      </c>
      <c r="M1056" s="114">
        <f t="shared" si="203"/>
        <v>335.05599999999998</v>
      </c>
      <c r="N1056" s="242">
        <v>0</v>
      </c>
      <c r="O1056" s="100"/>
      <c r="P1056" s="100"/>
      <c r="Q1056" s="100">
        <f t="shared" si="204"/>
        <v>0</v>
      </c>
      <c r="R1056" s="243" t="e">
        <f t="shared" si="164"/>
        <v>#DIV/0!</v>
      </c>
      <c r="S1056" s="243"/>
      <c r="T1056" s="243"/>
      <c r="U1056" s="243"/>
      <c r="V1056" s="243"/>
      <c r="W1056" s="243"/>
      <c r="X1056" s="194"/>
      <c r="Y1056" s="194"/>
      <c r="Z1056" s="194"/>
      <c r="AA1056" s="194"/>
      <c r="AB1056" s="194"/>
      <c r="AC1056" s="194"/>
      <c r="AD1056" s="194"/>
      <c r="AE1056" s="194"/>
      <c r="AF1056" s="194"/>
      <c r="AG1056" s="194"/>
      <c r="AH1056" s="194"/>
      <c r="AI1056" s="194"/>
      <c r="AJ1056" s="194"/>
      <c r="AK1056" s="194"/>
      <c r="AL1056" s="194"/>
      <c r="AM1056" s="194"/>
      <c r="AN1056" s="194"/>
      <c r="AO1056" s="194"/>
      <c r="AP1056" s="194"/>
      <c r="AQ1056" s="194"/>
    </row>
    <row r="1057" spans="1:43" ht="12.75" customHeight="1" outlineLevel="2" x14ac:dyDescent="0.25">
      <c r="A1057" s="2"/>
      <c r="B1057" s="108">
        <v>90114</v>
      </c>
      <c r="C1057" s="102"/>
      <c r="D1057" s="102" t="s">
        <v>44</v>
      </c>
      <c r="E1057" s="102" t="s">
        <v>44</v>
      </c>
      <c r="F1057" s="287" t="s">
        <v>866</v>
      </c>
      <c r="G1057" s="114">
        <v>1943</v>
      </c>
      <c r="H1057" s="114">
        <v>591</v>
      </c>
      <c r="I1057" s="114">
        <v>0</v>
      </c>
      <c r="J1057" s="114">
        <v>1943</v>
      </c>
      <c r="K1057" s="114">
        <v>1791</v>
      </c>
      <c r="L1057" s="241">
        <f t="shared" si="208"/>
        <v>-7.822954194544518E-2</v>
      </c>
      <c r="M1057" s="114">
        <f t="shared" si="203"/>
        <v>544.76634071024193</v>
      </c>
      <c r="N1057" s="242">
        <v>0</v>
      </c>
      <c r="O1057" s="100"/>
      <c r="P1057" s="100"/>
      <c r="Q1057" s="100">
        <f t="shared" si="204"/>
        <v>0</v>
      </c>
      <c r="R1057" s="243" t="e">
        <f t="shared" si="164"/>
        <v>#DIV/0!</v>
      </c>
      <c r="S1057" s="243"/>
      <c r="T1057" s="243"/>
      <c r="U1057" s="243"/>
      <c r="V1057" s="243"/>
      <c r="W1057" s="243"/>
      <c r="X1057" s="194"/>
      <c r="Y1057" s="194"/>
      <c r="Z1057" s="194"/>
      <c r="AA1057" s="194"/>
      <c r="AB1057" s="194"/>
      <c r="AC1057" s="194"/>
      <c r="AD1057" s="194"/>
      <c r="AE1057" s="194"/>
      <c r="AF1057" s="194"/>
      <c r="AG1057" s="194"/>
      <c r="AH1057" s="194"/>
      <c r="AI1057" s="194"/>
      <c r="AJ1057" s="194"/>
      <c r="AK1057" s="194"/>
      <c r="AL1057" s="194"/>
      <c r="AM1057" s="194"/>
      <c r="AN1057" s="194"/>
      <c r="AO1057" s="194"/>
      <c r="AP1057" s="194"/>
      <c r="AQ1057" s="194"/>
    </row>
    <row r="1058" spans="1:43" ht="12.75" customHeight="1" outlineLevel="2" x14ac:dyDescent="0.25">
      <c r="A1058" s="2"/>
      <c r="B1058" s="108">
        <v>90113</v>
      </c>
      <c r="C1058" s="102"/>
      <c r="D1058" s="102" t="s">
        <v>44</v>
      </c>
      <c r="E1058" s="102" t="s">
        <v>44</v>
      </c>
      <c r="F1058" s="287" t="s">
        <v>865</v>
      </c>
      <c r="G1058" s="114">
        <v>1639</v>
      </c>
      <c r="H1058" s="114">
        <v>460</v>
      </c>
      <c r="I1058" s="114">
        <v>0</v>
      </c>
      <c r="J1058" s="114">
        <v>1639</v>
      </c>
      <c r="K1058" s="114">
        <v>1549</v>
      </c>
      <c r="L1058" s="241">
        <f t="shared" si="208"/>
        <v>-5.4911531421598547E-2</v>
      </c>
      <c r="M1058" s="114">
        <f t="shared" si="203"/>
        <v>434.74069554606467</v>
      </c>
      <c r="N1058" s="242">
        <v>0</v>
      </c>
      <c r="O1058" s="100"/>
      <c r="P1058" s="100"/>
      <c r="Q1058" s="100">
        <f t="shared" si="204"/>
        <v>0</v>
      </c>
      <c r="R1058" s="243" t="e">
        <f t="shared" si="164"/>
        <v>#DIV/0!</v>
      </c>
      <c r="S1058" s="243"/>
      <c r="T1058" s="243"/>
      <c r="U1058" s="243"/>
      <c r="V1058" s="243"/>
      <c r="W1058" s="243"/>
      <c r="X1058" s="194"/>
      <c r="Y1058" s="194"/>
      <c r="Z1058" s="194"/>
      <c r="AA1058" s="194"/>
      <c r="AB1058" s="194"/>
      <c r="AC1058" s="194"/>
      <c r="AD1058" s="194"/>
      <c r="AE1058" s="194"/>
      <c r="AF1058" s="194"/>
      <c r="AG1058" s="194"/>
      <c r="AH1058" s="194"/>
      <c r="AI1058" s="194"/>
      <c r="AJ1058" s="194"/>
      <c r="AK1058" s="194"/>
      <c r="AL1058" s="194"/>
      <c r="AM1058" s="194"/>
      <c r="AN1058" s="194"/>
      <c r="AO1058" s="194"/>
      <c r="AP1058" s="194"/>
      <c r="AQ1058" s="194"/>
    </row>
    <row r="1059" spans="1:43" ht="12.75" customHeight="1" outlineLevel="2" x14ac:dyDescent="0.25">
      <c r="A1059" s="2"/>
      <c r="B1059" s="108">
        <v>90112</v>
      </c>
      <c r="C1059" s="102"/>
      <c r="D1059" s="102" t="s">
        <v>44</v>
      </c>
      <c r="E1059" s="102" t="s">
        <v>44</v>
      </c>
      <c r="F1059" s="287" t="s">
        <v>864</v>
      </c>
      <c r="G1059" s="114">
        <v>968</v>
      </c>
      <c r="H1059" s="114">
        <v>356</v>
      </c>
      <c r="I1059" s="114">
        <v>0</v>
      </c>
      <c r="J1059" s="114">
        <v>968</v>
      </c>
      <c r="K1059" s="114">
        <v>889</v>
      </c>
      <c r="L1059" s="241">
        <f t="shared" si="208"/>
        <v>-8.1611570247933862E-2</v>
      </c>
      <c r="M1059" s="114">
        <f t="shared" si="203"/>
        <v>326.94628099173553</v>
      </c>
      <c r="N1059" s="242">
        <v>0</v>
      </c>
      <c r="O1059" s="100"/>
      <c r="P1059" s="100"/>
      <c r="Q1059" s="100">
        <f t="shared" si="204"/>
        <v>0</v>
      </c>
      <c r="R1059" s="243" t="e">
        <f t="shared" si="164"/>
        <v>#DIV/0!</v>
      </c>
      <c r="S1059" s="243"/>
      <c r="T1059" s="243"/>
      <c r="U1059" s="243"/>
      <c r="V1059" s="243"/>
      <c r="W1059" s="243"/>
      <c r="X1059" s="194"/>
      <c r="Y1059" s="194"/>
      <c r="Z1059" s="194"/>
      <c r="AA1059" s="194"/>
      <c r="AB1059" s="194"/>
      <c r="AC1059" s="194"/>
      <c r="AD1059" s="194"/>
      <c r="AE1059" s="194"/>
      <c r="AF1059" s="194"/>
      <c r="AG1059" s="194"/>
      <c r="AH1059" s="194"/>
      <c r="AI1059" s="194"/>
      <c r="AJ1059" s="194"/>
      <c r="AK1059" s="194"/>
      <c r="AL1059" s="194"/>
      <c r="AM1059" s="194"/>
      <c r="AN1059" s="194"/>
      <c r="AO1059" s="194"/>
      <c r="AP1059" s="194"/>
      <c r="AQ1059" s="194"/>
    </row>
    <row r="1060" spans="1:43" ht="12.75" customHeight="1" outlineLevel="2" x14ac:dyDescent="0.25">
      <c r="A1060" s="2"/>
      <c r="B1060" s="108">
        <v>90111</v>
      </c>
      <c r="C1060" s="102"/>
      <c r="D1060" s="102" t="s">
        <v>44</v>
      </c>
      <c r="E1060" s="102" t="s">
        <v>44</v>
      </c>
      <c r="F1060" s="287" t="s">
        <v>437</v>
      </c>
      <c r="G1060" s="114">
        <v>468</v>
      </c>
      <c r="H1060" s="114">
        <v>406</v>
      </c>
      <c r="I1060" s="114">
        <v>0</v>
      </c>
      <c r="J1060" s="114">
        <v>468</v>
      </c>
      <c r="K1060" s="114">
        <v>440</v>
      </c>
      <c r="L1060" s="241">
        <f t="shared" si="208"/>
        <v>-5.9829059829059839E-2</v>
      </c>
      <c r="M1060" s="114">
        <f t="shared" si="203"/>
        <v>381.70940170940173</v>
      </c>
      <c r="N1060" s="242">
        <v>0</v>
      </c>
      <c r="O1060" s="100"/>
      <c r="P1060" s="100"/>
      <c r="Q1060" s="100">
        <f t="shared" si="204"/>
        <v>0</v>
      </c>
      <c r="R1060" s="243" t="e">
        <f t="shared" si="164"/>
        <v>#DIV/0!</v>
      </c>
      <c r="S1060" s="243"/>
      <c r="T1060" s="243"/>
      <c r="U1060" s="243"/>
      <c r="V1060" s="243"/>
      <c r="W1060" s="243"/>
      <c r="X1060" s="194"/>
      <c r="Y1060" s="194"/>
      <c r="Z1060" s="194"/>
      <c r="AA1060" s="194"/>
      <c r="AB1060" s="194"/>
      <c r="AC1060" s="194"/>
      <c r="AD1060" s="194"/>
      <c r="AE1060" s="194"/>
      <c r="AF1060" s="194"/>
      <c r="AG1060" s="194"/>
      <c r="AH1060" s="194"/>
      <c r="AI1060" s="194"/>
      <c r="AJ1060" s="194"/>
      <c r="AK1060" s="194"/>
      <c r="AL1060" s="194"/>
      <c r="AM1060" s="194"/>
      <c r="AN1060" s="194"/>
      <c r="AO1060" s="194"/>
      <c r="AP1060" s="194"/>
      <c r="AQ1060" s="194"/>
    </row>
    <row r="1061" spans="1:43" ht="12.75" customHeight="1" outlineLevel="2" x14ac:dyDescent="0.25">
      <c r="A1061" s="2"/>
      <c r="B1061" s="108">
        <v>90110</v>
      </c>
      <c r="C1061" s="102"/>
      <c r="D1061" s="102" t="s">
        <v>44</v>
      </c>
      <c r="E1061" s="102" t="s">
        <v>44</v>
      </c>
      <c r="F1061" s="287" t="s">
        <v>863</v>
      </c>
      <c r="G1061" s="114">
        <v>856</v>
      </c>
      <c r="H1061" s="114">
        <v>243</v>
      </c>
      <c r="I1061" s="114">
        <v>0</v>
      </c>
      <c r="J1061" s="114">
        <v>856</v>
      </c>
      <c r="K1061" s="114">
        <v>797</v>
      </c>
      <c r="L1061" s="241">
        <f t="shared" si="208"/>
        <v>-6.8925233644859807E-2</v>
      </c>
      <c r="M1061" s="114">
        <f t="shared" si="203"/>
        <v>226.25116822429908</v>
      </c>
      <c r="N1061" s="242">
        <v>0</v>
      </c>
      <c r="O1061" s="100"/>
      <c r="P1061" s="100"/>
      <c r="Q1061" s="100">
        <f t="shared" si="204"/>
        <v>0</v>
      </c>
      <c r="R1061" s="243" t="e">
        <f t="shared" si="164"/>
        <v>#DIV/0!</v>
      </c>
      <c r="S1061" s="243"/>
      <c r="T1061" s="243"/>
      <c r="U1061" s="243"/>
      <c r="V1061" s="243"/>
      <c r="W1061" s="243"/>
      <c r="X1061" s="194"/>
      <c r="Y1061" s="194"/>
      <c r="Z1061" s="194"/>
      <c r="AA1061" s="194"/>
      <c r="AB1061" s="194"/>
      <c r="AC1061" s="194"/>
      <c r="AD1061" s="194"/>
      <c r="AE1061" s="194"/>
      <c r="AF1061" s="194"/>
      <c r="AG1061" s="194"/>
      <c r="AH1061" s="194"/>
      <c r="AI1061" s="194"/>
      <c r="AJ1061" s="194"/>
      <c r="AK1061" s="194"/>
      <c r="AL1061" s="194"/>
      <c r="AM1061" s="194"/>
      <c r="AN1061" s="194"/>
      <c r="AO1061" s="194"/>
      <c r="AP1061" s="194"/>
      <c r="AQ1061" s="194"/>
    </row>
    <row r="1062" spans="1:43" ht="12.75" customHeight="1" outlineLevel="2" x14ac:dyDescent="0.25">
      <c r="A1062" s="2"/>
      <c r="B1062" s="108">
        <v>90109</v>
      </c>
      <c r="C1062" s="102"/>
      <c r="D1062" s="102" t="s">
        <v>44</v>
      </c>
      <c r="E1062" s="102" t="s">
        <v>44</v>
      </c>
      <c r="F1062" s="287" t="s">
        <v>862</v>
      </c>
      <c r="G1062" s="114">
        <v>715</v>
      </c>
      <c r="H1062" s="114">
        <v>210</v>
      </c>
      <c r="I1062" s="114">
        <v>0</v>
      </c>
      <c r="J1062" s="114">
        <v>715</v>
      </c>
      <c r="K1062" s="114">
        <v>667</v>
      </c>
      <c r="L1062" s="241">
        <f t="shared" si="208"/>
        <v>-6.7132867132867147E-2</v>
      </c>
      <c r="M1062" s="114">
        <f t="shared" si="203"/>
        <v>195.90209790209789</v>
      </c>
      <c r="N1062" s="242">
        <v>0</v>
      </c>
      <c r="O1062" s="100"/>
      <c r="P1062" s="100"/>
      <c r="Q1062" s="100">
        <f t="shared" si="204"/>
        <v>0</v>
      </c>
      <c r="R1062" s="243" t="e">
        <f t="shared" si="164"/>
        <v>#DIV/0!</v>
      </c>
      <c r="S1062" s="243"/>
      <c r="T1062" s="243"/>
      <c r="U1062" s="243"/>
      <c r="V1062" s="243"/>
      <c r="W1062" s="243"/>
      <c r="X1062" s="194"/>
      <c r="Y1062" s="194"/>
      <c r="Z1062" s="194"/>
      <c r="AA1062" s="194"/>
      <c r="AB1062" s="194"/>
      <c r="AC1062" s="194"/>
      <c r="AD1062" s="194"/>
      <c r="AE1062" s="194"/>
      <c r="AF1062" s="194"/>
      <c r="AG1062" s="194"/>
      <c r="AH1062" s="194"/>
      <c r="AI1062" s="194"/>
      <c r="AJ1062" s="194"/>
      <c r="AK1062" s="194"/>
      <c r="AL1062" s="194"/>
      <c r="AM1062" s="194"/>
      <c r="AN1062" s="194"/>
      <c r="AO1062" s="194"/>
      <c r="AP1062" s="194"/>
      <c r="AQ1062" s="194"/>
    </row>
    <row r="1063" spans="1:43" ht="12.75" customHeight="1" outlineLevel="2" x14ac:dyDescent="0.25">
      <c r="A1063" s="2"/>
      <c r="B1063" s="108">
        <v>90108</v>
      </c>
      <c r="C1063" s="102"/>
      <c r="D1063" s="102" t="s">
        <v>44</v>
      </c>
      <c r="E1063" s="102" t="s">
        <v>44</v>
      </c>
      <c r="F1063" s="287" t="s">
        <v>861</v>
      </c>
      <c r="G1063" s="114">
        <v>782</v>
      </c>
      <c r="H1063" s="114">
        <v>493</v>
      </c>
      <c r="I1063" s="114">
        <v>0</v>
      </c>
      <c r="J1063" s="114">
        <v>782</v>
      </c>
      <c r="K1063" s="114">
        <v>769</v>
      </c>
      <c r="L1063" s="241">
        <f t="shared" si="208"/>
        <v>-1.6624040920716121E-2</v>
      </c>
      <c r="M1063" s="114">
        <f t="shared" si="203"/>
        <v>484.80434782608694</v>
      </c>
      <c r="N1063" s="242">
        <v>0</v>
      </c>
      <c r="O1063" s="100"/>
      <c r="P1063" s="100"/>
      <c r="Q1063" s="100">
        <f t="shared" si="204"/>
        <v>0</v>
      </c>
      <c r="R1063" s="243" t="e">
        <f t="shared" si="164"/>
        <v>#DIV/0!</v>
      </c>
      <c r="S1063" s="243"/>
      <c r="T1063" s="243"/>
      <c r="U1063" s="243"/>
      <c r="V1063" s="243"/>
      <c r="W1063" s="243"/>
      <c r="X1063" s="194"/>
      <c r="Y1063" s="194"/>
      <c r="Z1063" s="194"/>
      <c r="AA1063" s="194"/>
      <c r="AB1063" s="194"/>
      <c r="AC1063" s="194"/>
      <c r="AD1063" s="194"/>
      <c r="AE1063" s="194"/>
      <c r="AF1063" s="194"/>
      <c r="AG1063" s="194"/>
      <c r="AH1063" s="194"/>
      <c r="AI1063" s="194"/>
      <c r="AJ1063" s="194"/>
      <c r="AK1063" s="194"/>
      <c r="AL1063" s="194"/>
      <c r="AM1063" s="194"/>
      <c r="AN1063" s="194"/>
      <c r="AO1063" s="194"/>
      <c r="AP1063" s="194"/>
      <c r="AQ1063" s="194"/>
    </row>
    <row r="1064" spans="1:43" ht="15.75" customHeight="1" outlineLevel="2" x14ac:dyDescent="0.25">
      <c r="A1064" s="2"/>
      <c r="B1064" s="109">
        <v>90107</v>
      </c>
      <c r="C1064" s="34"/>
      <c r="D1064" s="34" t="s">
        <v>44</v>
      </c>
      <c r="E1064" s="34" t="s">
        <v>44</v>
      </c>
      <c r="F1064" s="298" t="s">
        <v>860</v>
      </c>
      <c r="G1064" s="114">
        <v>594</v>
      </c>
      <c r="H1064" s="114">
        <v>414</v>
      </c>
      <c r="I1064" s="114">
        <v>0</v>
      </c>
      <c r="J1064" s="114">
        <v>594</v>
      </c>
      <c r="K1064" s="114">
        <v>563</v>
      </c>
      <c r="L1064" s="241">
        <f t="shared" si="208"/>
        <v>-5.2188552188552229E-2</v>
      </c>
      <c r="M1064" s="114">
        <f t="shared" si="203"/>
        <v>392.39393939393938</v>
      </c>
      <c r="N1064" s="242">
        <v>0</v>
      </c>
      <c r="O1064" s="100"/>
      <c r="P1064" s="100"/>
      <c r="Q1064" s="100">
        <f t="shared" si="204"/>
        <v>0</v>
      </c>
      <c r="R1064" s="243" t="e">
        <f t="shared" si="164"/>
        <v>#DIV/0!</v>
      </c>
      <c r="S1064" s="299"/>
      <c r="T1064" s="299"/>
      <c r="U1064" s="299"/>
      <c r="V1064" s="299"/>
      <c r="W1064" s="299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</row>
    <row r="1065" spans="1:43" ht="15.75" customHeight="1" outlineLevel="2" x14ac:dyDescent="0.25">
      <c r="A1065" s="2"/>
      <c r="B1065" s="109">
        <v>90106</v>
      </c>
      <c r="C1065" s="34"/>
      <c r="D1065" s="34" t="s">
        <v>44</v>
      </c>
      <c r="E1065" s="34" t="s">
        <v>44</v>
      </c>
      <c r="F1065" s="298" t="s">
        <v>859</v>
      </c>
      <c r="G1065" s="114">
        <v>1557</v>
      </c>
      <c r="H1065" s="114">
        <v>820</v>
      </c>
      <c r="I1065" s="114">
        <v>0</v>
      </c>
      <c r="J1065" s="114">
        <v>1557</v>
      </c>
      <c r="K1065" s="114">
        <v>1430</v>
      </c>
      <c r="L1065" s="241">
        <f t="shared" si="208"/>
        <v>-8.1567116249197213E-2</v>
      </c>
      <c r="M1065" s="114">
        <f t="shared" si="203"/>
        <v>753.11496467565826</v>
      </c>
      <c r="N1065" s="242">
        <v>0</v>
      </c>
      <c r="O1065" s="100"/>
      <c r="P1065" s="100"/>
      <c r="Q1065" s="100">
        <f t="shared" si="204"/>
        <v>0</v>
      </c>
      <c r="R1065" s="243" t="e">
        <f t="shared" si="164"/>
        <v>#DIV/0!</v>
      </c>
      <c r="S1065" s="299"/>
      <c r="T1065" s="299"/>
      <c r="U1065" s="299"/>
      <c r="V1065" s="299"/>
      <c r="W1065" s="299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</row>
    <row r="1066" spans="1:43" ht="15.75" customHeight="1" outlineLevel="2" x14ac:dyDescent="0.25">
      <c r="A1066" s="2"/>
      <c r="B1066" s="109">
        <v>90105</v>
      </c>
      <c r="C1066" s="34"/>
      <c r="D1066" s="34" t="s">
        <v>44</v>
      </c>
      <c r="E1066" s="34" t="s">
        <v>44</v>
      </c>
      <c r="F1066" s="298" t="s">
        <v>858</v>
      </c>
      <c r="G1066" s="114">
        <v>1137</v>
      </c>
      <c r="H1066" s="114">
        <v>321</v>
      </c>
      <c r="I1066" s="114">
        <v>0</v>
      </c>
      <c r="J1066" s="114">
        <v>1137</v>
      </c>
      <c r="K1066" s="114">
        <v>1064</v>
      </c>
      <c r="L1066" s="241">
        <f t="shared" si="208"/>
        <v>-6.4204045734388759E-2</v>
      </c>
      <c r="M1066" s="114">
        <f t="shared" si="203"/>
        <v>300.3905013192612</v>
      </c>
      <c r="N1066" s="242">
        <v>0</v>
      </c>
      <c r="O1066" s="100"/>
      <c r="P1066" s="100"/>
      <c r="Q1066" s="100">
        <f t="shared" si="204"/>
        <v>0</v>
      </c>
      <c r="R1066" s="243" t="e">
        <f t="shared" si="164"/>
        <v>#DIV/0!</v>
      </c>
      <c r="S1066" s="299"/>
      <c r="T1066" s="299"/>
      <c r="U1066" s="299"/>
      <c r="V1066" s="299"/>
      <c r="W1066" s="299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</row>
    <row r="1067" spans="1:43" ht="15.75" customHeight="1" outlineLevel="2" x14ac:dyDescent="0.25">
      <c r="A1067" s="2"/>
      <c r="B1067" s="109">
        <v>90104</v>
      </c>
      <c r="C1067" s="34"/>
      <c r="D1067" s="34" t="s">
        <v>44</v>
      </c>
      <c r="E1067" s="34" t="s">
        <v>44</v>
      </c>
      <c r="F1067" s="298" t="s">
        <v>857</v>
      </c>
      <c r="G1067" s="114">
        <v>807</v>
      </c>
      <c r="H1067" s="114">
        <v>610</v>
      </c>
      <c r="I1067" s="114">
        <v>0</v>
      </c>
      <c r="J1067" s="114">
        <v>807</v>
      </c>
      <c r="K1067" s="114">
        <v>756</v>
      </c>
      <c r="L1067" s="241">
        <f t="shared" si="208"/>
        <v>-6.3197026022304814E-2</v>
      </c>
      <c r="M1067" s="114">
        <f t="shared" si="203"/>
        <v>571.44981412639402</v>
      </c>
      <c r="N1067" s="242">
        <v>0</v>
      </c>
      <c r="O1067" s="100"/>
      <c r="P1067" s="100"/>
      <c r="Q1067" s="100">
        <f t="shared" si="204"/>
        <v>0</v>
      </c>
      <c r="R1067" s="243" t="e">
        <f t="shared" si="164"/>
        <v>#DIV/0!</v>
      </c>
      <c r="S1067" s="299"/>
      <c r="T1067" s="299"/>
      <c r="U1067" s="299"/>
      <c r="V1067" s="299"/>
      <c r="W1067" s="299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</row>
    <row r="1068" spans="1:43" ht="15.75" customHeight="1" outlineLevel="2" x14ac:dyDescent="0.25">
      <c r="A1068" s="2"/>
      <c r="B1068" s="109">
        <v>90103</v>
      </c>
      <c r="C1068" s="34"/>
      <c r="D1068" s="34" t="s">
        <v>44</v>
      </c>
      <c r="E1068" s="34" t="s">
        <v>44</v>
      </c>
      <c r="F1068" s="298" t="s">
        <v>856</v>
      </c>
      <c r="G1068" s="114">
        <v>12691</v>
      </c>
      <c r="H1068" s="114">
        <v>0</v>
      </c>
      <c r="I1068" s="114">
        <v>4753</v>
      </c>
      <c r="J1068" s="114">
        <v>17444</v>
      </c>
      <c r="K1068" s="114">
        <v>16062</v>
      </c>
      <c r="L1068" s="241">
        <f t="shared" si="208"/>
        <v>-7.9224948406328877E-2</v>
      </c>
      <c r="M1068" s="114">
        <f t="shared" si="203"/>
        <v>5129.5561797752816</v>
      </c>
      <c r="N1068" s="242">
        <v>0</v>
      </c>
      <c r="O1068" s="100"/>
      <c r="P1068" s="100"/>
      <c r="Q1068" s="100">
        <f t="shared" si="204"/>
        <v>0</v>
      </c>
      <c r="R1068" s="243" t="e">
        <f t="shared" si="164"/>
        <v>#DIV/0!</v>
      </c>
      <c r="S1068" s="299"/>
      <c r="T1068" s="299"/>
      <c r="U1068" s="299"/>
      <c r="V1068" s="299"/>
      <c r="W1068" s="299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</row>
    <row r="1069" spans="1:43" ht="15.75" customHeight="1" outlineLevel="2" x14ac:dyDescent="0.25">
      <c r="A1069" s="2"/>
      <c r="B1069" s="109">
        <v>90102</v>
      </c>
      <c r="C1069" s="34"/>
      <c r="D1069" s="34" t="s">
        <v>44</v>
      </c>
      <c r="E1069" s="34" t="s">
        <v>44</v>
      </c>
      <c r="F1069" s="298" t="s">
        <v>855</v>
      </c>
      <c r="G1069" s="114">
        <v>1830</v>
      </c>
      <c r="H1069" s="114">
        <v>317</v>
      </c>
      <c r="I1069" s="114">
        <v>0</v>
      </c>
      <c r="J1069" s="114">
        <v>1830</v>
      </c>
      <c r="K1069" s="114">
        <v>1692</v>
      </c>
      <c r="L1069" s="241">
        <f t="shared" si="208"/>
        <v>-7.5409836065573721E-2</v>
      </c>
      <c r="M1069" s="114">
        <f t="shared" si="203"/>
        <v>293.0950819672131</v>
      </c>
      <c r="N1069" s="242">
        <v>0</v>
      </c>
      <c r="O1069" s="100"/>
      <c r="P1069" s="100"/>
      <c r="Q1069" s="100">
        <f t="shared" si="204"/>
        <v>0</v>
      </c>
      <c r="R1069" s="243" t="e">
        <f t="shared" si="164"/>
        <v>#DIV/0!</v>
      </c>
      <c r="S1069" s="299"/>
      <c r="T1069" s="299"/>
      <c r="U1069" s="299"/>
      <c r="V1069" s="299"/>
      <c r="W1069" s="299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</row>
    <row r="1070" spans="1:43" ht="15.75" customHeight="1" outlineLevel="2" x14ac:dyDescent="0.25">
      <c r="A1070" s="2"/>
      <c r="B1070" s="109">
        <v>90101</v>
      </c>
      <c r="C1070" s="34"/>
      <c r="D1070" s="34" t="s">
        <v>44</v>
      </c>
      <c r="E1070" s="34" t="s">
        <v>44</v>
      </c>
      <c r="F1070" s="298" t="s">
        <v>44</v>
      </c>
      <c r="G1070" s="114">
        <v>3508</v>
      </c>
      <c r="H1070" s="114">
        <v>0</v>
      </c>
      <c r="I1070" s="114">
        <v>35160</v>
      </c>
      <c r="J1070" s="114">
        <v>5121</v>
      </c>
      <c r="K1070" s="114">
        <v>5000</v>
      </c>
      <c r="L1070" s="241">
        <f t="shared" si="208"/>
        <v>-2.362819761765278E-2</v>
      </c>
      <c r="M1070" s="114">
        <f t="shared" si="203"/>
        <v>0</v>
      </c>
      <c r="N1070" s="242">
        <v>33902</v>
      </c>
      <c r="O1070" s="100"/>
      <c r="P1070" s="100"/>
      <c r="Q1070" s="100">
        <f t="shared" si="204"/>
        <v>0</v>
      </c>
      <c r="R1070" s="243" t="e">
        <f t="shared" si="164"/>
        <v>#DIV/0!</v>
      </c>
      <c r="S1070" s="299"/>
      <c r="T1070" s="299"/>
      <c r="U1070" s="299"/>
      <c r="V1070" s="299"/>
      <c r="W1070" s="299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</row>
    <row r="1071" spans="1:43" ht="15.75" customHeight="1" outlineLevel="2" x14ac:dyDescent="0.25">
      <c r="A1071" s="2"/>
      <c r="B1071" s="109" t="s">
        <v>2179</v>
      </c>
      <c r="C1071" s="34"/>
      <c r="D1071" s="34" t="s">
        <v>44</v>
      </c>
      <c r="E1071" s="34" t="s">
        <v>44</v>
      </c>
      <c r="F1071" s="298" t="s">
        <v>2180</v>
      </c>
      <c r="G1071" s="114"/>
      <c r="H1071" s="114"/>
      <c r="I1071" s="114"/>
      <c r="J1071" s="114"/>
      <c r="K1071" s="114"/>
      <c r="L1071" s="241"/>
      <c r="M1071" s="114">
        <f t="shared" si="203"/>
        <v>0</v>
      </c>
      <c r="N1071" s="242"/>
      <c r="O1071" s="100"/>
      <c r="P1071" s="100"/>
      <c r="Q1071" s="100">
        <f t="shared" si="204"/>
        <v>0</v>
      </c>
      <c r="R1071" s="243" t="e">
        <f t="shared" si="164"/>
        <v>#DIV/0!</v>
      </c>
      <c r="S1071" s="299"/>
      <c r="T1071" s="299"/>
      <c r="U1071" s="299"/>
      <c r="V1071" s="299"/>
      <c r="W1071" s="299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</row>
    <row r="1072" spans="1:43" ht="15.75" customHeight="1" outlineLevel="1" x14ac:dyDescent="0.25">
      <c r="A1072" s="229"/>
      <c r="B1072" s="104">
        <v>90600</v>
      </c>
      <c r="C1072" s="300"/>
      <c r="D1072" s="300" t="s">
        <v>44</v>
      </c>
      <c r="E1072" s="300" t="s">
        <v>909</v>
      </c>
      <c r="F1072" s="301"/>
      <c r="G1072" s="114"/>
      <c r="H1072" s="114"/>
      <c r="I1072" s="114"/>
      <c r="J1072" s="114"/>
      <c r="K1072" s="114"/>
      <c r="L1072" s="241"/>
      <c r="M1072" s="114">
        <f t="shared" si="203"/>
        <v>0</v>
      </c>
      <c r="N1072" s="242"/>
      <c r="O1072" s="110">
        <f t="shared" ref="O1072:P1072" si="209">SUM(O1073:O1089)</f>
        <v>0</v>
      </c>
      <c r="P1072" s="110">
        <f t="shared" si="209"/>
        <v>0</v>
      </c>
      <c r="Q1072" s="100">
        <f t="shared" si="204"/>
        <v>0</v>
      </c>
      <c r="R1072" s="243" t="e">
        <f t="shared" si="164"/>
        <v>#DIV/0!</v>
      </c>
      <c r="S1072" s="302"/>
      <c r="T1072" s="302"/>
      <c r="U1072" s="302"/>
      <c r="V1072" s="302"/>
      <c r="W1072" s="302"/>
      <c r="X1072" s="229"/>
      <c r="Y1072" s="229"/>
      <c r="Z1072" s="229"/>
      <c r="AA1072" s="229"/>
      <c r="AB1072" s="229"/>
      <c r="AC1072" s="229"/>
      <c r="AD1072" s="229"/>
      <c r="AE1072" s="229"/>
      <c r="AF1072" s="229"/>
      <c r="AG1072" s="229"/>
      <c r="AH1072" s="229"/>
      <c r="AI1072" s="229"/>
      <c r="AJ1072" s="229"/>
      <c r="AK1072" s="229"/>
      <c r="AL1072" s="229"/>
      <c r="AM1072" s="229"/>
      <c r="AN1072" s="229"/>
      <c r="AO1072" s="229"/>
      <c r="AP1072" s="229"/>
      <c r="AQ1072" s="229"/>
    </row>
    <row r="1073" spans="1:43" ht="15.75" customHeight="1" outlineLevel="2" x14ac:dyDescent="0.25">
      <c r="A1073" s="2"/>
      <c r="B1073" s="109">
        <v>90616</v>
      </c>
      <c r="C1073" s="34"/>
      <c r="D1073" s="34" t="s">
        <v>44</v>
      </c>
      <c r="E1073" s="34" t="s">
        <v>909</v>
      </c>
      <c r="F1073" s="298" t="s">
        <v>559</v>
      </c>
      <c r="G1073" s="114">
        <v>648</v>
      </c>
      <c r="H1073" s="114">
        <v>272</v>
      </c>
      <c r="I1073" s="114">
        <v>0</v>
      </c>
      <c r="J1073" s="114">
        <v>648</v>
      </c>
      <c r="K1073" s="114">
        <v>664</v>
      </c>
      <c r="L1073" s="241">
        <f t="shared" ref="L1073:L1088" si="210">((K1073/J1073)^(1/($K$12-$J$12))-1)</f>
        <v>2.4691358024691468E-2</v>
      </c>
      <c r="M1073" s="114">
        <f t="shared" si="203"/>
        <v>278.71604938271605</v>
      </c>
      <c r="N1073" s="242">
        <v>0</v>
      </c>
      <c r="O1073" s="100"/>
      <c r="P1073" s="100"/>
      <c r="Q1073" s="100">
        <f t="shared" si="204"/>
        <v>0</v>
      </c>
      <c r="R1073" s="243" t="e">
        <f t="shared" si="164"/>
        <v>#DIV/0!</v>
      </c>
      <c r="S1073" s="299"/>
      <c r="T1073" s="299"/>
      <c r="U1073" s="299"/>
      <c r="V1073" s="299"/>
      <c r="W1073" s="299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</row>
    <row r="1074" spans="1:43" ht="15.75" customHeight="1" outlineLevel="2" x14ac:dyDescent="0.25">
      <c r="A1074" s="2"/>
      <c r="B1074" s="109">
        <v>90615</v>
      </c>
      <c r="C1074" s="34"/>
      <c r="D1074" s="34" t="s">
        <v>44</v>
      </c>
      <c r="E1074" s="34" t="s">
        <v>909</v>
      </c>
      <c r="F1074" s="298" t="s">
        <v>923</v>
      </c>
      <c r="G1074" s="114">
        <v>724</v>
      </c>
      <c r="H1074" s="114">
        <v>168</v>
      </c>
      <c r="I1074" s="114">
        <v>0</v>
      </c>
      <c r="J1074" s="114">
        <v>724</v>
      </c>
      <c r="K1074" s="114">
        <v>691</v>
      </c>
      <c r="L1074" s="241">
        <f t="shared" si="210"/>
        <v>-4.5580110497237536E-2</v>
      </c>
      <c r="M1074" s="114">
        <f t="shared" si="203"/>
        <v>160.3425414364641</v>
      </c>
      <c r="N1074" s="242">
        <v>0</v>
      </c>
      <c r="O1074" s="100"/>
      <c r="P1074" s="100"/>
      <c r="Q1074" s="100">
        <f t="shared" si="204"/>
        <v>0</v>
      </c>
      <c r="R1074" s="243" t="e">
        <f t="shared" si="164"/>
        <v>#DIV/0!</v>
      </c>
      <c r="S1074" s="299"/>
      <c r="T1074" s="299"/>
      <c r="U1074" s="299"/>
      <c r="V1074" s="299"/>
      <c r="W1074" s="299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</row>
    <row r="1075" spans="1:43" ht="15.75" customHeight="1" outlineLevel="2" x14ac:dyDescent="0.25">
      <c r="A1075" s="2"/>
      <c r="B1075" s="109">
        <v>90614</v>
      </c>
      <c r="C1075" s="34"/>
      <c r="D1075" s="34" t="s">
        <v>44</v>
      </c>
      <c r="E1075" s="34" t="s">
        <v>909</v>
      </c>
      <c r="F1075" s="298" t="s">
        <v>922</v>
      </c>
      <c r="G1075" s="114">
        <v>376</v>
      </c>
      <c r="H1075" s="114">
        <v>225</v>
      </c>
      <c r="I1075" s="114">
        <v>0</v>
      </c>
      <c r="J1075" s="114">
        <v>376</v>
      </c>
      <c r="K1075" s="114">
        <v>344</v>
      </c>
      <c r="L1075" s="241">
        <f t="shared" si="210"/>
        <v>-8.5106382978723416E-2</v>
      </c>
      <c r="M1075" s="114">
        <f t="shared" si="203"/>
        <v>205.85106382978722</v>
      </c>
      <c r="N1075" s="242">
        <v>0</v>
      </c>
      <c r="O1075" s="100"/>
      <c r="P1075" s="100"/>
      <c r="Q1075" s="100">
        <f t="shared" si="204"/>
        <v>0</v>
      </c>
      <c r="R1075" s="243" t="e">
        <f t="shared" si="164"/>
        <v>#DIV/0!</v>
      </c>
      <c r="S1075" s="299"/>
      <c r="T1075" s="299"/>
      <c r="U1075" s="299"/>
      <c r="V1075" s="299"/>
      <c r="W1075" s="299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</row>
    <row r="1076" spans="1:43" ht="15.75" customHeight="1" outlineLevel="2" x14ac:dyDescent="0.25">
      <c r="A1076" s="2"/>
      <c r="B1076" s="109">
        <v>90613</v>
      </c>
      <c r="C1076" s="34"/>
      <c r="D1076" s="34" t="s">
        <v>44</v>
      </c>
      <c r="E1076" s="34" t="s">
        <v>909</v>
      </c>
      <c r="F1076" s="298" t="s">
        <v>921</v>
      </c>
      <c r="G1076" s="114">
        <v>1608</v>
      </c>
      <c r="H1076" s="114">
        <v>258</v>
      </c>
      <c r="I1076" s="114">
        <v>0</v>
      </c>
      <c r="J1076" s="114">
        <v>1608</v>
      </c>
      <c r="K1076" s="114">
        <v>1498</v>
      </c>
      <c r="L1076" s="241">
        <f t="shared" si="210"/>
        <v>-6.8407960199004969E-2</v>
      </c>
      <c r="M1076" s="114">
        <f t="shared" si="203"/>
        <v>240.35074626865671</v>
      </c>
      <c r="N1076" s="242">
        <v>0</v>
      </c>
      <c r="O1076" s="100"/>
      <c r="P1076" s="100"/>
      <c r="Q1076" s="100">
        <f t="shared" si="204"/>
        <v>0</v>
      </c>
      <c r="R1076" s="243" t="e">
        <f t="shared" si="164"/>
        <v>#DIV/0!</v>
      </c>
      <c r="S1076" s="299"/>
      <c r="T1076" s="299"/>
      <c r="U1076" s="299"/>
      <c r="V1076" s="299"/>
      <c r="W1076" s="299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</row>
    <row r="1077" spans="1:43" ht="15.75" customHeight="1" outlineLevel="2" x14ac:dyDescent="0.25">
      <c r="A1077" s="2"/>
      <c r="B1077" s="109">
        <v>90612</v>
      </c>
      <c r="C1077" s="34"/>
      <c r="D1077" s="34" t="s">
        <v>44</v>
      </c>
      <c r="E1077" s="34" t="s">
        <v>909</v>
      </c>
      <c r="F1077" s="298" t="s">
        <v>920</v>
      </c>
      <c r="G1077" s="114">
        <v>1050</v>
      </c>
      <c r="H1077" s="114">
        <v>351</v>
      </c>
      <c r="I1077" s="114">
        <v>0</v>
      </c>
      <c r="J1077" s="114">
        <v>1050</v>
      </c>
      <c r="K1077" s="114">
        <v>1044</v>
      </c>
      <c r="L1077" s="241">
        <f t="shared" si="210"/>
        <v>-5.7142857142856718E-3</v>
      </c>
      <c r="M1077" s="114">
        <f t="shared" si="203"/>
        <v>348.99428571428575</v>
      </c>
      <c r="N1077" s="242">
        <v>0</v>
      </c>
      <c r="O1077" s="100"/>
      <c r="P1077" s="100"/>
      <c r="Q1077" s="100">
        <f t="shared" si="204"/>
        <v>0</v>
      </c>
      <c r="R1077" s="243" t="e">
        <f t="shared" si="164"/>
        <v>#DIV/0!</v>
      </c>
      <c r="S1077" s="299"/>
      <c r="T1077" s="299"/>
      <c r="U1077" s="299"/>
      <c r="V1077" s="299"/>
      <c r="W1077" s="299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</row>
    <row r="1078" spans="1:43" ht="15.75" customHeight="1" outlineLevel="2" x14ac:dyDescent="0.25">
      <c r="A1078" s="2"/>
      <c r="B1078" s="109">
        <v>90611</v>
      </c>
      <c r="C1078" s="34"/>
      <c r="D1078" s="34" t="s">
        <v>44</v>
      </c>
      <c r="E1078" s="34" t="s">
        <v>909</v>
      </c>
      <c r="F1078" s="298" t="s">
        <v>919</v>
      </c>
      <c r="G1078" s="114">
        <v>825</v>
      </c>
      <c r="H1078" s="114">
        <v>284</v>
      </c>
      <c r="I1078" s="114">
        <v>0</v>
      </c>
      <c r="J1078" s="114">
        <v>825</v>
      </c>
      <c r="K1078" s="114">
        <v>825</v>
      </c>
      <c r="L1078" s="241">
        <f t="shared" si="210"/>
        <v>0</v>
      </c>
      <c r="M1078" s="114">
        <f t="shared" si="203"/>
        <v>284</v>
      </c>
      <c r="N1078" s="242">
        <v>0</v>
      </c>
      <c r="O1078" s="100"/>
      <c r="P1078" s="100"/>
      <c r="Q1078" s="100">
        <f t="shared" si="204"/>
        <v>0</v>
      </c>
      <c r="R1078" s="243" t="e">
        <f t="shared" si="164"/>
        <v>#DIV/0!</v>
      </c>
      <c r="S1078" s="299"/>
      <c r="T1078" s="299"/>
      <c r="U1078" s="299"/>
      <c r="V1078" s="299"/>
      <c r="W1078" s="299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</row>
    <row r="1079" spans="1:43" ht="15.75" customHeight="1" outlineLevel="2" x14ac:dyDescent="0.25">
      <c r="A1079" s="2"/>
      <c r="B1079" s="109">
        <v>90610</v>
      </c>
      <c r="C1079" s="34"/>
      <c r="D1079" s="34" t="s">
        <v>44</v>
      </c>
      <c r="E1079" s="34" t="s">
        <v>909</v>
      </c>
      <c r="F1079" s="298" t="s">
        <v>918</v>
      </c>
      <c r="G1079" s="114">
        <v>1358</v>
      </c>
      <c r="H1079" s="114">
        <v>145</v>
      </c>
      <c r="I1079" s="114">
        <v>0</v>
      </c>
      <c r="J1079" s="114">
        <v>1358</v>
      </c>
      <c r="K1079" s="114">
        <v>1329</v>
      </c>
      <c r="L1079" s="241">
        <f t="shared" si="210"/>
        <v>-2.1354933726067782E-2</v>
      </c>
      <c r="M1079" s="114">
        <f t="shared" si="203"/>
        <v>141.90353460972017</v>
      </c>
      <c r="N1079" s="242">
        <v>0</v>
      </c>
      <c r="O1079" s="100"/>
      <c r="P1079" s="100"/>
      <c r="Q1079" s="100">
        <f t="shared" si="204"/>
        <v>0</v>
      </c>
      <c r="R1079" s="243" t="e">
        <f t="shared" si="164"/>
        <v>#DIV/0!</v>
      </c>
      <c r="S1079" s="299"/>
      <c r="T1079" s="299"/>
      <c r="U1079" s="299"/>
      <c r="V1079" s="299"/>
      <c r="W1079" s="299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</row>
    <row r="1080" spans="1:43" ht="15.75" customHeight="1" outlineLevel="2" x14ac:dyDescent="0.25">
      <c r="A1080" s="2"/>
      <c r="B1080" s="109">
        <v>90609</v>
      </c>
      <c r="C1080" s="34"/>
      <c r="D1080" s="34" t="s">
        <v>44</v>
      </c>
      <c r="E1080" s="34" t="s">
        <v>909</v>
      </c>
      <c r="F1080" s="298" t="s">
        <v>917</v>
      </c>
      <c r="G1080" s="114">
        <v>664</v>
      </c>
      <c r="H1080" s="114">
        <v>120</v>
      </c>
      <c r="I1080" s="114">
        <v>0</v>
      </c>
      <c r="J1080" s="114">
        <v>664</v>
      </c>
      <c r="K1080" s="114">
        <v>644</v>
      </c>
      <c r="L1080" s="241">
        <f t="shared" si="210"/>
        <v>-3.0120481927710885E-2</v>
      </c>
      <c r="M1080" s="114">
        <f t="shared" si="203"/>
        <v>116.38554216867469</v>
      </c>
      <c r="N1080" s="242">
        <v>0</v>
      </c>
      <c r="O1080" s="100"/>
      <c r="P1080" s="100"/>
      <c r="Q1080" s="100">
        <f t="shared" si="204"/>
        <v>0</v>
      </c>
      <c r="R1080" s="243" t="e">
        <f t="shared" si="164"/>
        <v>#DIV/0!</v>
      </c>
      <c r="S1080" s="299"/>
      <c r="T1080" s="299"/>
      <c r="U1080" s="299"/>
      <c r="V1080" s="299"/>
      <c r="W1080" s="299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</row>
    <row r="1081" spans="1:43" ht="15.75" customHeight="1" outlineLevel="2" x14ac:dyDescent="0.25">
      <c r="A1081" s="2"/>
      <c r="B1081" s="109">
        <v>90608</v>
      </c>
      <c r="C1081" s="34"/>
      <c r="D1081" s="34" t="s">
        <v>44</v>
      </c>
      <c r="E1081" s="34" t="s">
        <v>909</v>
      </c>
      <c r="F1081" s="298" t="s">
        <v>916</v>
      </c>
      <c r="G1081" s="114">
        <v>985</v>
      </c>
      <c r="H1081" s="114">
        <v>631</v>
      </c>
      <c r="I1081" s="114">
        <v>0</v>
      </c>
      <c r="J1081" s="114">
        <v>985</v>
      </c>
      <c r="K1081" s="114">
        <v>1000</v>
      </c>
      <c r="L1081" s="241">
        <f t="shared" si="210"/>
        <v>1.5228426395939021E-2</v>
      </c>
      <c r="M1081" s="114">
        <f t="shared" si="203"/>
        <v>640.60913705583755</v>
      </c>
      <c r="N1081" s="242">
        <v>0</v>
      </c>
      <c r="O1081" s="100"/>
      <c r="P1081" s="100"/>
      <c r="Q1081" s="100">
        <f t="shared" si="204"/>
        <v>0</v>
      </c>
      <c r="R1081" s="243" t="e">
        <f t="shared" si="164"/>
        <v>#DIV/0!</v>
      </c>
      <c r="S1081" s="299"/>
      <c r="T1081" s="299"/>
      <c r="U1081" s="299"/>
      <c r="V1081" s="299"/>
      <c r="W1081" s="299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</row>
    <row r="1082" spans="1:43" ht="15.75" customHeight="1" outlineLevel="2" x14ac:dyDescent="0.25">
      <c r="A1082" s="2"/>
      <c r="B1082" s="109">
        <v>90607</v>
      </c>
      <c r="C1082" s="34"/>
      <c r="D1082" s="34" t="s">
        <v>44</v>
      </c>
      <c r="E1082" s="34" t="s">
        <v>909</v>
      </c>
      <c r="F1082" s="298" t="s">
        <v>915</v>
      </c>
      <c r="G1082" s="114">
        <v>2690</v>
      </c>
      <c r="H1082" s="114">
        <v>674</v>
      </c>
      <c r="I1082" s="114">
        <v>0</v>
      </c>
      <c r="J1082" s="114">
        <v>2690</v>
      </c>
      <c r="K1082" s="114">
        <v>2590</v>
      </c>
      <c r="L1082" s="241">
        <f t="shared" si="210"/>
        <v>-3.7174721189591087E-2</v>
      </c>
      <c r="M1082" s="114">
        <f t="shared" si="203"/>
        <v>648.94423791821566</v>
      </c>
      <c r="N1082" s="242">
        <v>0</v>
      </c>
      <c r="O1082" s="100"/>
      <c r="P1082" s="100"/>
      <c r="Q1082" s="100">
        <f t="shared" si="204"/>
        <v>0</v>
      </c>
      <c r="R1082" s="243" t="e">
        <f t="shared" si="164"/>
        <v>#DIV/0!</v>
      </c>
      <c r="S1082" s="299"/>
      <c r="T1082" s="299"/>
      <c r="U1082" s="299"/>
      <c r="V1082" s="299"/>
      <c r="W1082" s="299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</row>
    <row r="1083" spans="1:43" ht="15.75" customHeight="1" outlineLevel="2" x14ac:dyDescent="0.25">
      <c r="A1083" s="2"/>
      <c r="B1083" s="109">
        <v>90606</v>
      </c>
      <c r="C1083" s="34"/>
      <c r="D1083" s="34" t="s">
        <v>44</v>
      </c>
      <c r="E1083" s="34" t="s">
        <v>909</v>
      </c>
      <c r="F1083" s="298" t="s">
        <v>914</v>
      </c>
      <c r="G1083" s="114">
        <v>593</v>
      </c>
      <c r="H1083" s="114">
        <v>124</v>
      </c>
      <c r="I1083" s="114">
        <v>0</v>
      </c>
      <c r="J1083" s="114">
        <v>593</v>
      </c>
      <c r="K1083" s="114">
        <v>544</v>
      </c>
      <c r="L1083" s="241">
        <f t="shared" si="210"/>
        <v>-8.2630691399662726E-2</v>
      </c>
      <c r="M1083" s="114">
        <f t="shared" si="203"/>
        <v>113.75379426644182</v>
      </c>
      <c r="N1083" s="242">
        <v>0</v>
      </c>
      <c r="O1083" s="100"/>
      <c r="P1083" s="100"/>
      <c r="Q1083" s="100">
        <f t="shared" si="204"/>
        <v>0</v>
      </c>
      <c r="R1083" s="243" t="e">
        <f t="shared" si="164"/>
        <v>#DIV/0!</v>
      </c>
      <c r="S1083" s="299"/>
      <c r="T1083" s="299"/>
      <c r="U1083" s="299"/>
      <c r="V1083" s="299"/>
      <c r="W1083" s="299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</row>
    <row r="1084" spans="1:43" ht="15.75" customHeight="1" outlineLevel="2" x14ac:dyDescent="0.25">
      <c r="A1084" s="2"/>
      <c r="B1084" s="109">
        <v>90605</v>
      </c>
      <c r="C1084" s="34"/>
      <c r="D1084" s="34" t="s">
        <v>44</v>
      </c>
      <c r="E1084" s="34" t="s">
        <v>909</v>
      </c>
      <c r="F1084" s="298" t="s">
        <v>913</v>
      </c>
      <c r="G1084" s="114">
        <v>797</v>
      </c>
      <c r="H1084" s="114">
        <v>605</v>
      </c>
      <c r="I1084" s="114">
        <v>0</v>
      </c>
      <c r="J1084" s="114">
        <v>797</v>
      </c>
      <c r="K1084" s="114">
        <v>773</v>
      </c>
      <c r="L1084" s="241">
        <f t="shared" si="210"/>
        <v>-3.0112923462986219E-2</v>
      </c>
      <c r="M1084" s="114">
        <f t="shared" si="203"/>
        <v>586.78168130489337</v>
      </c>
      <c r="N1084" s="242">
        <v>0</v>
      </c>
      <c r="O1084" s="100"/>
      <c r="P1084" s="100"/>
      <c r="Q1084" s="100">
        <f t="shared" si="204"/>
        <v>0</v>
      </c>
      <c r="R1084" s="243" t="e">
        <f t="shared" si="164"/>
        <v>#DIV/0!</v>
      </c>
      <c r="S1084" s="299"/>
      <c r="T1084" s="299"/>
      <c r="U1084" s="299"/>
      <c r="V1084" s="299"/>
      <c r="W1084" s="299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</row>
    <row r="1085" spans="1:43" ht="15.75" customHeight="1" outlineLevel="2" x14ac:dyDescent="0.25">
      <c r="A1085" s="2"/>
      <c r="B1085" s="109">
        <v>90604</v>
      </c>
      <c r="C1085" s="34"/>
      <c r="D1085" s="34" t="s">
        <v>44</v>
      </c>
      <c r="E1085" s="34" t="s">
        <v>909</v>
      </c>
      <c r="F1085" s="298" t="s">
        <v>912</v>
      </c>
      <c r="G1085" s="114">
        <v>443</v>
      </c>
      <c r="H1085" s="114">
        <v>268</v>
      </c>
      <c r="I1085" s="114">
        <v>0</v>
      </c>
      <c r="J1085" s="114">
        <v>443</v>
      </c>
      <c r="K1085" s="114">
        <v>442</v>
      </c>
      <c r="L1085" s="241">
        <f t="shared" si="210"/>
        <v>-2.2573363431150906E-3</v>
      </c>
      <c r="M1085" s="114">
        <f t="shared" si="203"/>
        <v>267.39503386004515</v>
      </c>
      <c r="N1085" s="242">
        <v>0</v>
      </c>
      <c r="O1085" s="100"/>
      <c r="P1085" s="100"/>
      <c r="Q1085" s="100">
        <f t="shared" si="204"/>
        <v>0</v>
      </c>
      <c r="R1085" s="243" t="e">
        <f t="shared" si="164"/>
        <v>#DIV/0!</v>
      </c>
      <c r="S1085" s="299"/>
      <c r="T1085" s="299"/>
      <c r="U1085" s="299"/>
      <c r="V1085" s="299"/>
      <c r="W1085" s="299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</row>
    <row r="1086" spans="1:43" ht="15.75" customHeight="1" outlineLevel="2" x14ac:dyDescent="0.25">
      <c r="A1086" s="2"/>
      <c r="B1086" s="109">
        <v>90603</v>
      </c>
      <c r="C1086" s="34"/>
      <c r="D1086" s="34" t="s">
        <v>44</v>
      </c>
      <c r="E1086" s="34" t="s">
        <v>909</v>
      </c>
      <c r="F1086" s="298" t="s">
        <v>911</v>
      </c>
      <c r="G1086" s="114">
        <v>999</v>
      </c>
      <c r="H1086" s="114">
        <v>289</v>
      </c>
      <c r="I1086" s="114">
        <v>0</v>
      </c>
      <c r="J1086" s="114">
        <v>999</v>
      </c>
      <c r="K1086" s="114">
        <v>962</v>
      </c>
      <c r="L1086" s="241">
        <f t="shared" si="210"/>
        <v>-3.703703703703709E-2</v>
      </c>
      <c r="M1086" s="114">
        <f t="shared" si="203"/>
        <v>278.2962962962963</v>
      </c>
      <c r="N1086" s="242">
        <v>0</v>
      </c>
      <c r="O1086" s="100"/>
      <c r="P1086" s="100"/>
      <c r="Q1086" s="100">
        <f t="shared" si="204"/>
        <v>0</v>
      </c>
      <c r="R1086" s="243" t="e">
        <f t="shared" si="164"/>
        <v>#DIV/0!</v>
      </c>
      <c r="S1086" s="299"/>
      <c r="T1086" s="299"/>
      <c r="U1086" s="299"/>
      <c r="V1086" s="299"/>
      <c r="W1086" s="299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</row>
    <row r="1087" spans="1:43" ht="15.75" customHeight="1" outlineLevel="2" x14ac:dyDescent="0.25">
      <c r="A1087" s="2"/>
      <c r="B1087" s="109">
        <v>90602</v>
      </c>
      <c r="C1087" s="34"/>
      <c r="D1087" s="34" t="s">
        <v>44</v>
      </c>
      <c r="E1087" s="34" t="s">
        <v>909</v>
      </c>
      <c r="F1087" s="298" t="s">
        <v>910</v>
      </c>
      <c r="G1087" s="114">
        <v>718</v>
      </c>
      <c r="H1087" s="114">
        <v>250</v>
      </c>
      <c r="I1087" s="114">
        <v>0</v>
      </c>
      <c r="J1087" s="114">
        <v>718</v>
      </c>
      <c r="K1087" s="114">
        <v>708</v>
      </c>
      <c r="L1087" s="241">
        <f t="shared" si="210"/>
        <v>-1.3927576601671321E-2</v>
      </c>
      <c r="M1087" s="114">
        <f t="shared" si="203"/>
        <v>246.51810584958216</v>
      </c>
      <c r="N1087" s="242">
        <v>0</v>
      </c>
      <c r="O1087" s="100"/>
      <c r="P1087" s="100"/>
      <c r="Q1087" s="100">
        <f t="shared" si="204"/>
        <v>0</v>
      </c>
      <c r="R1087" s="243" t="e">
        <f t="shared" ref="R1087:R1341" si="211">+(1-(P1087/O1087))*100</f>
        <v>#DIV/0!</v>
      </c>
      <c r="S1087" s="299"/>
      <c r="T1087" s="299"/>
      <c r="U1087" s="299"/>
      <c r="V1087" s="299"/>
      <c r="W1087" s="299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</row>
    <row r="1088" spans="1:43" ht="15.75" customHeight="1" outlineLevel="2" x14ac:dyDescent="0.25">
      <c r="A1088" s="2"/>
      <c r="B1088" s="109">
        <v>90601</v>
      </c>
      <c r="C1088" s="34"/>
      <c r="D1088" s="34" t="s">
        <v>44</v>
      </c>
      <c r="E1088" s="34" t="s">
        <v>909</v>
      </c>
      <c r="F1088" s="298" t="s">
        <v>909</v>
      </c>
      <c r="G1088" s="114">
        <v>2080</v>
      </c>
      <c r="H1088" s="114">
        <v>1099</v>
      </c>
      <c r="I1088" s="114">
        <v>0</v>
      </c>
      <c r="J1088" s="114">
        <v>2080</v>
      </c>
      <c r="K1088" s="114">
        <v>2069</v>
      </c>
      <c r="L1088" s="241">
        <f t="shared" si="210"/>
        <v>-5.2884615384615197E-3</v>
      </c>
      <c r="M1088" s="114">
        <f t="shared" si="203"/>
        <v>1093.1879807692308</v>
      </c>
      <c r="N1088" s="242">
        <v>0</v>
      </c>
      <c r="O1088" s="100"/>
      <c r="P1088" s="100"/>
      <c r="Q1088" s="100">
        <f t="shared" si="204"/>
        <v>0</v>
      </c>
      <c r="R1088" s="243" t="e">
        <f t="shared" si="211"/>
        <v>#DIV/0!</v>
      </c>
      <c r="S1088" s="299"/>
      <c r="T1088" s="299"/>
      <c r="U1088" s="299"/>
      <c r="V1088" s="299"/>
      <c r="W1088" s="299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</row>
    <row r="1089" spans="1:43" ht="15.75" customHeight="1" outlineLevel="2" x14ac:dyDescent="0.25">
      <c r="A1089" s="2"/>
      <c r="B1089" s="109" t="s">
        <v>2181</v>
      </c>
      <c r="C1089" s="34"/>
      <c r="D1089" s="34" t="s">
        <v>44</v>
      </c>
      <c r="E1089" s="34" t="s">
        <v>909</v>
      </c>
      <c r="F1089" s="298" t="s">
        <v>2182</v>
      </c>
      <c r="G1089" s="114"/>
      <c r="H1089" s="114"/>
      <c r="I1089" s="114"/>
      <c r="J1089" s="114"/>
      <c r="K1089" s="114"/>
      <c r="L1089" s="241"/>
      <c r="M1089" s="114">
        <f t="shared" si="203"/>
        <v>0</v>
      </c>
      <c r="N1089" s="242"/>
      <c r="O1089" s="100"/>
      <c r="P1089" s="100"/>
      <c r="Q1089" s="100">
        <f t="shared" si="204"/>
        <v>0</v>
      </c>
      <c r="R1089" s="243" t="e">
        <f t="shared" si="211"/>
        <v>#DIV/0!</v>
      </c>
      <c r="S1089" s="299"/>
      <c r="T1089" s="299"/>
      <c r="U1089" s="299"/>
      <c r="V1089" s="299"/>
      <c r="W1089" s="299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</row>
    <row r="1090" spans="1:43" ht="15.75" customHeight="1" outlineLevel="1" x14ac:dyDescent="0.25">
      <c r="A1090" s="229"/>
      <c r="B1090" s="104">
        <v>90700</v>
      </c>
      <c r="C1090" s="300"/>
      <c r="D1090" s="300" t="s">
        <v>44</v>
      </c>
      <c r="E1090" s="300" t="s">
        <v>924</v>
      </c>
      <c r="F1090" s="301"/>
      <c r="G1090" s="114"/>
      <c r="H1090" s="114"/>
      <c r="I1090" s="114"/>
      <c r="J1090" s="114"/>
      <c r="K1090" s="114"/>
      <c r="L1090" s="241"/>
      <c r="M1090" s="114">
        <f t="shared" si="203"/>
        <v>0</v>
      </c>
      <c r="N1090" s="242"/>
      <c r="O1090" s="110">
        <f t="shared" ref="O1090:P1090" si="212">SUM(O1091:O1112)</f>
        <v>0</v>
      </c>
      <c r="P1090" s="110">
        <f t="shared" si="212"/>
        <v>0</v>
      </c>
      <c r="Q1090" s="100">
        <f t="shared" si="204"/>
        <v>0</v>
      </c>
      <c r="R1090" s="243" t="e">
        <f t="shared" si="211"/>
        <v>#DIV/0!</v>
      </c>
      <c r="S1090" s="302"/>
      <c r="T1090" s="302"/>
      <c r="U1090" s="302"/>
      <c r="V1090" s="302"/>
      <c r="W1090" s="302"/>
      <c r="X1090" s="229"/>
      <c r="Y1090" s="229"/>
      <c r="Z1090" s="229"/>
      <c r="AA1090" s="229"/>
      <c r="AB1090" s="229"/>
      <c r="AC1090" s="229"/>
      <c r="AD1090" s="229"/>
      <c r="AE1090" s="229"/>
      <c r="AF1090" s="229"/>
      <c r="AG1090" s="229"/>
      <c r="AH1090" s="229"/>
      <c r="AI1090" s="229"/>
      <c r="AJ1090" s="229"/>
      <c r="AK1090" s="229"/>
      <c r="AL1090" s="229"/>
      <c r="AM1090" s="229"/>
      <c r="AN1090" s="229"/>
      <c r="AO1090" s="229"/>
      <c r="AP1090" s="229"/>
      <c r="AQ1090" s="229"/>
    </row>
    <row r="1091" spans="1:43" ht="15.75" customHeight="1" outlineLevel="2" x14ac:dyDescent="0.25">
      <c r="A1091" s="2"/>
      <c r="B1091" s="109">
        <v>90723</v>
      </c>
      <c r="C1091" s="34"/>
      <c r="D1091" s="34" t="s">
        <v>44</v>
      </c>
      <c r="E1091" s="34" t="s">
        <v>924</v>
      </c>
      <c r="F1091" s="298" t="s">
        <v>1857</v>
      </c>
      <c r="G1091" s="114">
        <v>1533</v>
      </c>
      <c r="H1091" s="114">
        <v>594</v>
      </c>
      <c r="I1091" s="114">
        <v>0</v>
      </c>
      <c r="J1091" s="114">
        <v>1533</v>
      </c>
      <c r="K1091" s="114">
        <v>1484</v>
      </c>
      <c r="L1091" s="241">
        <f t="shared" ref="L1091:L1111" si="213">((K1091/J1091)^(1/($K$12-$J$12))-1)</f>
        <v>-3.1963470319634757E-2</v>
      </c>
      <c r="M1091" s="114">
        <f t="shared" si="203"/>
        <v>575.0136986301369</v>
      </c>
      <c r="N1091" s="242">
        <v>0</v>
      </c>
      <c r="O1091" s="100"/>
      <c r="P1091" s="100"/>
      <c r="Q1091" s="100">
        <f t="shared" si="204"/>
        <v>0</v>
      </c>
      <c r="R1091" s="243" t="e">
        <f t="shared" si="211"/>
        <v>#DIV/0!</v>
      </c>
      <c r="S1091" s="299"/>
      <c r="T1091" s="299"/>
      <c r="U1091" s="299"/>
      <c r="V1091" s="299"/>
      <c r="W1091" s="299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</row>
    <row r="1092" spans="1:43" ht="15.75" customHeight="1" outlineLevel="2" x14ac:dyDescent="0.25">
      <c r="A1092" s="2"/>
      <c r="B1092" s="109">
        <v>90722</v>
      </c>
      <c r="C1092" s="34"/>
      <c r="D1092" s="34" t="s">
        <v>44</v>
      </c>
      <c r="E1092" s="34" t="s">
        <v>924</v>
      </c>
      <c r="F1092" s="298" t="s">
        <v>943</v>
      </c>
      <c r="G1092" s="114">
        <v>1914</v>
      </c>
      <c r="H1092" s="114">
        <v>961</v>
      </c>
      <c r="I1092" s="114">
        <v>0</v>
      </c>
      <c r="J1092" s="114">
        <v>1914</v>
      </c>
      <c r="K1092" s="114">
        <v>1770</v>
      </c>
      <c r="L1092" s="241">
        <f t="shared" si="213"/>
        <v>-7.5235109717868287E-2</v>
      </c>
      <c r="M1092" s="114">
        <f t="shared" si="203"/>
        <v>888.69905956112859</v>
      </c>
      <c r="N1092" s="242">
        <v>0</v>
      </c>
      <c r="O1092" s="100"/>
      <c r="P1092" s="100"/>
      <c r="Q1092" s="100">
        <f t="shared" si="204"/>
        <v>0</v>
      </c>
      <c r="R1092" s="243" t="e">
        <f t="shared" si="211"/>
        <v>#DIV/0!</v>
      </c>
      <c r="S1092" s="299"/>
      <c r="T1092" s="299"/>
      <c r="U1092" s="299"/>
      <c r="V1092" s="299"/>
      <c r="W1092" s="299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</row>
    <row r="1093" spans="1:43" ht="15.75" customHeight="1" outlineLevel="2" x14ac:dyDescent="0.25">
      <c r="A1093" s="2"/>
      <c r="B1093" s="109">
        <v>90721</v>
      </c>
      <c r="C1093" s="34"/>
      <c r="D1093" s="34" t="s">
        <v>44</v>
      </c>
      <c r="E1093" s="34" t="s">
        <v>924</v>
      </c>
      <c r="F1093" s="298" t="s">
        <v>942</v>
      </c>
      <c r="G1093" s="114">
        <v>1290</v>
      </c>
      <c r="H1093" s="114">
        <v>534</v>
      </c>
      <c r="I1093" s="114">
        <v>0</v>
      </c>
      <c r="J1093" s="114">
        <v>1290</v>
      </c>
      <c r="K1093" s="114">
        <v>1194</v>
      </c>
      <c r="L1093" s="241">
        <f t="shared" si="213"/>
        <v>-7.441860465116279E-2</v>
      </c>
      <c r="M1093" s="114">
        <f t="shared" si="203"/>
        <v>494.26046511627908</v>
      </c>
      <c r="N1093" s="242">
        <v>0</v>
      </c>
      <c r="O1093" s="100"/>
      <c r="P1093" s="100"/>
      <c r="Q1093" s="100">
        <f t="shared" si="204"/>
        <v>0</v>
      </c>
      <c r="R1093" s="243" t="e">
        <f t="shared" si="211"/>
        <v>#DIV/0!</v>
      </c>
      <c r="S1093" s="299"/>
      <c r="T1093" s="299"/>
      <c r="U1093" s="299"/>
      <c r="V1093" s="299"/>
      <c r="W1093" s="299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</row>
    <row r="1094" spans="1:43" ht="15.75" customHeight="1" outlineLevel="2" x14ac:dyDescent="0.25">
      <c r="A1094" s="2"/>
      <c r="B1094" s="109">
        <v>90720</v>
      </c>
      <c r="C1094" s="34"/>
      <c r="D1094" s="34" t="s">
        <v>44</v>
      </c>
      <c r="E1094" s="34" t="s">
        <v>924</v>
      </c>
      <c r="F1094" s="298" t="s">
        <v>1855</v>
      </c>
      <c r="G1094" s="114">
        <v>2213</v>
      </c>
      <c r="H1094" s="114">
        <v>408</v>
      </c>
      <c r="I1094" s="114">
        <v>0</v>
      </c>
      <c r="J1094" s="114">
        <v>2213</v>
      </c>
      <c r="K1094" s="114">
        <v>2188</v>
      </c>
      <c r="L1094" s="241">
        <f t="shared" si="213"/>
        <v>-1.1296882060551239E-2</v>
      </c>
      <c r="M1094" s="114">
        <f t="shared" si="203"/>
        <v>403.39087211929507</v>
      </c>
      <c r="N1094" s="242">
        <v>0</v>
      </c>
      <c r="O1094" s="100"/>
      <c r="P1094" s="100"/>
      <c r="Q1094" s="100">
        <f t="shared" si="204"/>
        <v>0</v>
      </c>
      <c r="R1094" s="243" t="e">
        <f t="shared" si="211"/>
        <v>#DIV/0!</v>
      </c>
      <c r="S1094" s="299"/>
      <c r="T1094" s="299"/>
      <c r="U1094" s="299"/>
      <c r="V1094" s="299"/>
      <c r="W1094" s="299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</row>
    <row r="1095" spans="1:43" ht="15.75" customHeight="1" outlineLevel="2" x14ac:dyDescent="0.25">
      <c r="A1095" s="2"/>
      <c r="B1095" s="109">
        <v>90719</v>
      </c>
      <c r="C1095" s="34"/>
      <c r="D1095" s="34" t="s">
        <v>44</v>
      </c>
      <c r="E1095" s="34" t="s">
        <v>924</v>
      </c>
      <c r="F1095" s="298" t="s">
        <v>1856</v>
      </c>
      <c r="G1095" s="114">
        <v>3828</v>
      </c>
      <c r="H1095" s="114">
        <v>571</v>
      </c>
      <c r="I1095" s="114">
        <v>0</v>
      </c>
      <c r="J1095" s="114">
        <v>3828</v>
      </c>
      <c r="K1095" s="114">
        <v>3767</v>
      </c>
      <c r="L1095" s="241">
        <f t="shared" si="213"/>
        <v>-1.5935214211076243E-2</v>
      </c>
      <c r="M1095" s="114">
        <f t="shared" si="203"/>
        <v>561.90099268547544</v>
      </c>
      <c r="N1095" s="242">
        <v>0</v>
      </c>
      <c r="O1095" s="100"/>
      <c r="P1095" s="100"/>
      <c r="Q1095" s="100">
        <f t="shared" si="204"/>
        <v>0</v>
      </c>
      <c r="R1095" s="243" t="e">
        <f t="shared" si="211"/>
        <v>#DIV/0!</v>
      </c>
      <c r="S1095" s="299"/>
      <c r="T1095" s="299"/>
      <c r="U1095" s="299"/>
      <c r="V1095" s="299"/>
      <c r="W1095" s="299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</row>
    <row r="1096" spans="1:43" ht="15.75" customHeight="1" outlineLevel="2" x14ac:dyDescent="0.25">
      <c r="A1096" s="2"/>
      <c r="B1096" s="109">
        <v>90718</v>
      </c>
      <c r="C1096" s="34"/>
      <c r="D1096" s="34" t="s">
        <v>44</v>
      </c>
      <c r="E1096" s="34" t="s">
        <v>924</v>
      </c>
      <c r="F1096" s="298" t="s">
        <v>939</v>
      </c>
      <c r="G1096" s="114">
        <v>2890</v>
      </c>
      <c r="H1096" s="114">
        <v>440</v>
      </c>
      <c r="I1096" s="114">
        <v>0</v>
      </c>
      <c r="J1096" s="114">
        <v>2890</v>
      </c>
      <c r="K1096" s="114">
        <v>2700</v>
      </c>
      <c r="L1096" s="241">
        <f t="shared" si="213"/>
        <v>-6.5743944636678209E-2</v>
      </c>
      <c r="M1096" s="114">
        <f t="shared" si="203"/>
        <v>411.07266435986156</v>
      </c>
      <c r="N1096" s="242">
        <v>0</v>
      </c>
      <c r="O1096" s="100"/>
      <c r="P1096" s="100"/>
      <c r="Q1096" s="100">
        <f t="shared" si="204"/>
        <v>0</v>
      </c>
      <c r="R1096" s="243" t="e">
        <f t="shared" si="211"/>
        <v>#DIV/0!</v>
      </c>
      <c r="S1096" s="299"/>
      <c r="T1096" s="299"/>
      <c r="U1096" s="299"/>
      <c r="V1096" s="299"/>
      <c r="W1096" s="299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</row>
    <row r="1097" spans="1:43" ht="15.75" customHeight="1" outlineLevel="2" x14ac:dyDescent="0.25">
      <c r="A1097" s="2"/>
      <c r="B1097" s="109">
        <v>90717</v>
      </c>
      <c r="C1097" s="34"/>
      <c r="D1097" s="34" t="s">
        <v>44</v>
      </c>
      <c r="E1097" s="34" t="s">
        <v>924</v>
      </c>
      <c r="F1097" s="298" t="s">
        <v>938</v>
      </c>
      <c r="G1097" s="114">
        <v>4460</v>
      </c>
      <c r="H1097" s="114">
        <v>539</v>
      </c>
      <c r="I1097" s="114">
        <v>0</v>
      </c>
      <c r="J1097" s="114">
        <v>4460</v>
      </c>
      <c r="K1097" s="114">
        <v>4396</v>
      </c>
      <c r="L1097" s="241">
        <f t="shared" si="213"/>
        <v>-1.4349775784753382E-2</v>
      </c>
      <c r="M1097" s="114">
        <f t="shared" si="203"/>
        <v>531.26547085201787</v>
      </c>
      <c r="N1097" s="242">
        <v>0</v>
      </c>
      <c r="O1097" s="100"/>
      <c r="P1097" s="100"/>
      <c r="Q1097" s="100">
        <f t="shared" si="204"/>
        <v>0</v>
      </c>
      <c r="R1097" s="243" t="e">
        <f t="shared" si="211"/>
        <v>#DIV/0!</v>
      </c>
      <c r="S1097" s="299"/>
      <c r="T1097" s="299"/>
      <c r="U1097" s="299"/>
      <c r="V1097" s="299"/>
      <c r="W1097" s="299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</row>
    <row r="1098" spans="1:43" ht="15.75" customHeight="1" outlineLevel="2" x14ac:dyDescent="0.25">
      <c r="A1098" s="2"/>
      <c r="B1098" s="109">
        <v>90716</v>
      </c>
      <c r="C1098" s="34"/>
      <c r="D1098" s="34" t="s">
        <v>44</v>
      </c>
      <c r="E1098" s="34" t="s">
        <v>924</v>
      </c>
      <c r="F1098" s="298" t="s">
        <v>937</v>
      </c>
      <c r="G1098" s="114">
        <v>1813</v>
      </c>
      <c r="H1098" s="114">
        <v>282</v>
      </c>
      <c r="I1098" s="114">
        <v>0</v>
      </c>
      <c r="J1098" s="114">
        <v>1813</v>
      </c>
      <c r="K1098" s="114">
        <v>1674</v>
      </c>
      <c r="L1098" s="241">
        <f t="shared" si="213"/>
        <v>-7.6668505239933848E-2</v>
      </c>
      <c r="M1098" s="114">
        <f t="shared" si="203"/>
        <v>260.37948152233866</v>
      </c>
      <c r="N1098" s="242">
        <v>0</v>
      </c>
      <c r="O1098" s="100"/>
      <c r="P1098" s="100"/>
      <c r="Q1098" s="100">
        <f t="shared" si="204"/>
        <v>0</v>
      </c>
      <c r="R1098" s="243" t="e">
        <f t="shared" si="211"/>
        <v>#DIV/0!</v>
      </c>
      <c r="S1098" s="299"/>
      <c r="T1098" s="299"/>
      <c r="U1098" s="299"/>
      <c r="V1098" s="299"/>
      <c r="W1098" s="299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</row>
    <row r="1099" spans="1:43" ht="15.75" customHeight="1" outlineLevel="2" x14ac:dyDescent="0.25">
      <c r="A1099" s="2"/>
      <c r="B1099" s="109">
        <v>90715</v>
      </c>
      <c r="C1099" s="34"/>
      <c r="D1099" s="34" t="s">
        <v>44</v>
      </c>
      <c r="E1099" s="34" t="s">
        <v>924</v>
      </c>
      <c r="F1099" s="298" t="s">
        <v>936</v>
      </c>
      <c r="G1099" s="114">
        <v>2542</v>
      </c>
      <c r="H1099" s="114">
        <v>262</v>
      </c>
      <c r="I1099" s="114">
        <v>0</v>
      </c>
      <c r="J1099" s="114">
        <v>2542</v>
      </c>
      <c r="K1099" s="114">
        <v>2414</v>
      </c>
      <c r="L1099" s="241">
        <f t="shared" si="213"/>
        <v>-5.0354051927616106E-2</v>
      </c>
      <c r="M1099" s="114">
        <f t="shared" si="203"/>
        <v>248.80723839496457</v>
      </c>
      <c r="N1099" s="242">
        <v>0</v>
      </c>
      <c r="O1099" s="100"/>
      <c r="P1099" s="100"/>
      <c r="Q1099" s="100">
        <f t="shared" si="204"/>
        <v>0</v>
      </c>
      <c r="R1099" s="243" t="e">
        <f t="shared" si="211"/>
        <v>#DIV/0!</v>
      </c>
      <c r="S1099" s="299"/>
      <c r="T1099" s="299"/>
      <c r="U1099" s="299"/>
      <c r="V1099" s="299"/>
      <c r="W1099" s="299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</row>
    <row r="1100" spans="1:43" ht="15.75" customHeight="1" outlineLevel="2" x14ac:dyDescent="0.25">
      <c r="A1100" s="2"/>
      <c r="B1100" s="109">
        <v>90714</v>
      </c>
      <c r="C1100" s="34"/>
      <c r="D1100" s="34" t="s">
        <v>44</v>
      </c>
      <c r="E1100" s="34" t="s">
        <v>924</v>
      </c>
      <c r="F1100" s="298" t="s">
        <v>935</v>
      </c>
      <c r="G1100" s="114">
        <v>3791</v>
      </c>
      <c r="H1100" s="114">
        <v>210</v>
      </c>
      <c r="I1100" s="114">
        <v>0</v>
      </c>
      <c r="J1100" s="114">
        <v>3791</v>
      </c>
      <c r="K1100" s="114">
        <v>3659</v>
      </c>
      <c r="L1100" s="241">
        <f t="shared" si="213"/>
        <v>-3.4819308889475042E-2</v>
      </c>
      <c r="M1100" s="114">
        <f t="shared" si="203"/>
        <v>202.68794513321023</v>
      </c>
      <c r="N1100" s="242">
        <v>0</v>
      </c>
      <c r="O1100" s="100"/>
      <c r="P1100" s="100"/>
      <c r="Q1100" s="100">
        <f t="shared" si="204"/>
        <v>0</v>
      </c>
      <c r="R1100" s="243" t="e">
        <f t="shared" si="211"/>
        <v>#DIV/0!</v>
      </c>
      <c r="S1100" s="299"/>
      <c r="T1100" s="299"/>
      <c r="U1100" s="299"/>
      <c r="V1100" s="299"/>
      <c r="W1100" s="299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</row>
    <row r="1101" spans="1:43" ht="15.75" customHeight="1" outlineLevel="2" x14ac:dyDescent="0.25">
      <c r="A1101" s="2"/>
      <c r="B1101" s="109">
        <v>90713</v>
      </c>
      <c r="C1101" s="34"/>
      <c r="D1101" s="34" t="s">
        <v>44</v>
      </c>
      <c r="E1101" s="34" t="s">
        <v>924</v>
      </c>
      <c r="F1101" s="298" t="s">
        <v>934</v>
      </c>
      <c r="G1101" s="114">
        <v>731</v>
      </c>
      <c r="H1101" s="114">
        <v>649</v>
      </c>
      <c r="I1101" s="114">
        <v>0</v>
      </c>
      <c r="J1101" s="114">
        <v>731</v>
      </c>
      <c r="K1101" s="114">
        <v>711</v>
      </c>
      <c r="L1101" s="241">
        <f t="shared" si="213"/>
        <v>-2.7359781121751081E-2</v>
      </c>
      <c r="M1101" s="114">
        <f t="shared" si="203"/>
        <v>631.24350205198357</v>
      </c>
      <c r="N1101" s="242">
        <v>0</v>
      </c>
      <c r="O1101" s="100"/>
      <c r="P1101" s="100"/>
      <c r="Q1101" s="100">
        <f t="shared" si="204"/>
        <v>0</v>
      </c>
      <c r="R1101" s="243" t="e">
        <f t="shared" si="211"/>
        <v>#DIV/0!</v>
      </c>
      <c r="S1101" s="299"/>
      <c r="T1101" s="299"/>
      <c r="U1101" s="299"/>
      <c r="V1101" s="299"/>
      <c r="W1101" s="299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</row>
    <row r="1102" spans="1:43" ht="15.75" customHeight="1" outlineLevel="2" x14ac:dyDescent="0.25">
      <c r="A1102" s="2"/>
      <c r="B1102" s="109">
        <v>90711</v>
      </c>
      <c r="C1102" s="34"/>
      <c r="D1102" s="34" t="s">
        <v>44</v>
      </c>
      <c r="E1102" s="34" t="s">
        <v>924</v>
      </c>
      <c r="F1102" s="298" t="s">
        <v>933</v>
      </c>
      <c r="G1102" s="114">
        <v>2214</v>
      </c>
      <c r="H1102" s="114">
        <v>0</v>
      </c>
      <c r="I1102" s="114">
        <v>2728</v>
      </c>
      <c r="J1102" s="114">
        <v>4942</v>
      </c>
      <c r="K1102" s="114">
        <v>4687</v>
      </c>
      <c r="L1102" s="241">
        <f t="shared" si="213"/>
        <v>-5.1598543099959482E-2</v>
      </c>
      <c r="M1102" s="114">
        <f t="shared" si="203"/>
        <v>2868.7608255766895</v>
      </c>
      <c r="N1102" s="242">
        <v>0</v>
      </c>
      <c r="O1102" s="100"/>
      <c r="P1102" s="100"/>
      <c r="Q1102" s="100">
        <f t="shared" si="204"/>
        <v>0</v>
      </c>
      <c r="R1102" s="243" t="e">
        <f t="shared" si="211"/>
        <v>#DIV/0!</v>
      </c>
      <c r="S1102" s="299"/>
      <c r="T1102" s="299"/>
      <c r="U1102" s="299"/>
      <c r="V1102" s="299"/>
      <c r="W1102" s="299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</row>
    <row r="1103" spans="1:43" ht="15.75" customHeight="1" outlineLevel="2" x14ac:dyDescent="0.25">
      <c r="A1103" s="2"/>
      <c r="B1103" s="109">
        <v>90710</v>
      </c>
      <c r="C1103" s="34"/>
      <c r="D1103" s="34" t="s">
        <v>44</v>
      </c>
      <c r="E1103" s="34" t="s">
        <v>924</v>
      </c>
      <c r="F1103" s="298" t="s">
        <v>932</v>
      </c>
      <c r="G1103" s="114">
        <v>1480</v>
      </c>
      <c r="H1103" s="114">
        <v>673</v>
      </c>
      <c r="I1103" s="114">
        <v>0</v>
      </c>
      <c r="J1103" s="114">
        <v>1480</v>
      </c>
      <c r="K1103" s="114">
        <v>1411</v>
      </c>
      <c r="L1103" s="241">
        <f t="shared" si="213"/>
        <v>-4.6621621621621645E-2</v>
      </c>
      <c r="M1103" s="114">
        <f t="shared" si="203"/>
        <v>641.62364864864867</v>
      </c>
      <c r="N1103" s="242">
        <v>0</v>
      </c>
      <c r="O1103" s="100"/>
      <c r="P1103" s="100"/>
      <c r="Q1103" s="100">
        <f t="shared" si="204"/>
        <v>0</v>
      </c>
      <c r="R1103" s="243" t="e">
        <f t="shared" si="211"/>
        <v>#DIV/0!</v>
      </c>
      <c r="S1103" s="299"/>
      <c r="T1103" s="299"/>
      <c r="U1103" s="299"/>
      <c r="V1103" s="299"/>
      <c r="W1103" s="299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</row>
    <row r="1104" spans="1:43" ht="15.75" customHeight="1" outlineLevel="2" x14ac:dyDescent="0.25">
      <c r="A1104" s="2"/>
      <c r="B1104" s="109">
        <v>90709</v>
      </c>
      <c r="C1104" s="34"/>
      <c r="D1104" s="34" t="s">
        <v>44</v>
      </c>
      <c r="E1104" s="34" t="s">
        <v>924</v>
      </c>
      <c r="F1104" s="298" t="s">
        <v>931</v>
      </c>
      <c r="G1104" s="114">
        <v>3003</v>
      </c>
      <c r="H1104" s="114">
        <v>530</v>
      </c>
      <c r="I1104" s="114">
        <v>0</v>
      </c>
      <c r="J1104" s="114">
        <v>3003</v>
      </c>
      <c r="K1104" s="114">
        <v>2875</v>
      </c>
      <c r="L1104" s="241">
        <f t="shared" si="213"/>
        <v>-4.2624042624042624E-2</v>
      </c>
      <c r="M1104" s="114">
        <f t="shared" si="203"/>
        <v>507.40925740925741</v>
      </c>
      <c r="N1104" s="242">
        <v>0</v>
      </c>
      <c r="O1104" s="100"/>
      <c r="P1104" s="100"/>
      <c r="Q1104" s="100">
        <f t="shared" si="204"/>
        <v>0</v>
      </c>
      <c r="R1104" s="243" t="e">
        <f t="shared" si="211"/>
        <v>#DIV/0!</v>
      </c>
      <c r="S1104" s="299"/>
      <c r="T1104" s="299"/>
      <c r="U1104" s="299"/>
      <c r="V1104" s="299"/>
      <c r="W1104" s="299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</row>
    <row r="1105" spans="1:43" ht="15.75" customHeight="1" outlineLevel="2" x14ac:dyDescent="0.25">
      <c r="A1105" s="2"/>
      <c r="B1105" s="109">
        <v>90707</v>
      </c>
      <c r="C1105" s="34"/>
      <c r="D1105" s="34" t="s">
        <v>44</v>
      </c>
      <c r="E1105" s="34" t="s">
        <v>924</v>
      </c>
      <c r="F1105" s="298" t="s">
        <v>859</v>
      </c>
      <c r="G1105" s="114">
        <v>3147</v>
      </c>
      <c r="H1105" s="114">
        <v>895</v>
      </c>
      <c r="I1105" s="114">
        <v>0</v>
      </c>
      <c r="J1105" s="114">
        <v>3147</v>
      </c>
      <c r="K1105" s="114">
        <v>2970</v>
      </c>
      <c r="L1105" s="241">
        <f t="shared" si="213"/>
        <v>-5.6244041944709222E-2</v>
      </c>
      <c r="M1105" s="114">
        <f t="shared" si="203"/>
        <v>844.6615824594852</v>
      </c>
      <c r="N1105" s="242">
        <v>0</v>
      </c>
      <c r="O1105" s="100"/>
      <c r="P1105" s="100"/>
      <c r="Q1105" s="100">
        <f t="shared" si="204"/>
        <v>0</v>
      </c>
      <c r="R1105" s="243" t="e">
        <f t="shared" si="211"/>
        <v>#DIV/0!</v>
      </c>
      <c r="S1105" s="299"/>
      <c r="T1105" s="299"/>
      <c r="U1105" s="299"/>
      <c r="V1105" s="299"/>
      <c r="W1105" s="299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</row>
    <row r="1106" spans="1:43" ht="15.75" customHeight="1" outlineLevel="2" x14ac:dyDescent="0.25">
      <c r="A1106" s="2"/>
      <c r="B1106" s="109">
        <v>90706</v>
      </c>
      <c r="C1106" s="34"/>
      <c r="D1106" s="34" t="s">
        <v>44</v>
      </c>
      <c r="E1106" s="34" t="s">
        <v>924</v>
      </c>
      <c r="F1106" s="298" t="s">
        <v>1836</v>
      </c>
      <c r="G1106" s="114">
        <v>3582</v>
      </c>
      <c r="H1106" s="114">
        <v>0</v>
      </c>
      <c r="I1106" s="114">
        <v>5245</v>
      </c>
      <c r="J1106" s="114">
        <v>3582</v>
      </c>
      <c r="K1106" s="114">
        <v>3367</v>
      </c>
      <c r="L1106" s="241">
        <f t="shared" si="213"/>
        <v>-6.0022333891680657E-2</v>
      </c>
      <c r="M1106" s="114">
        <f t="shared" si="203"/>
        <v>0</v>
      </c>
      <c r="N1106" s="242">
        <v>5391</v>
      </c>
      <c r="O1106" s="100"/>
      <c r="P1106" s="100"/>
      <c r="Q1106" s="100">
        <f t="shared" si="204"/>
        <v>0</v>
      </c>
      <c r="R1106" s="243" t="e">
        <f t="shared" si="211"/>
        <v>#DIV/0!</v>
      </c>
      <c r="S1106" s="299"/>
      <c r="T1106" s="299"/>
      <c r="U1106" s="299"/>
      <c r="V1106" s="299"/>
      <c r="W1106" s="299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</row>
    <row r="1107" spans="1:43" ht="15.75" customHeight="1" outlineLevel="2" x14ac:dyDescent="0.25">
      <c r="A1107" s="2"/>
      <c r="B1107" s="109">
        <v>90705</v>
      </c>
      <c r="C1107" s="34"/>
      <c r="D1107" s="34" t="s">
        <v>44</v>
      </c>
      <c r="E1107" s="34" t="s">
        <v>924</v>
      </c>
      <c r="F1107" s="298" t="s">
        <v>163</v>
      </c>
      <c r="G1107" s="114">
        <v>8141</v>
      </c>
      <c r="H1107" s="114">
        <v>0</v>
      </c>
      <c r="I1107" s="114">
        <v>2413</v>
      </c>
      <c r="J1107" s="114">
        <v>8150</v>
      </c>
      <c r="K1107" s="114">
        <v>7635</v>
      </c>
      <c r="L1107" s="241">
        <f t="shared" si="213"/>
        <v>-6.3190184049079723E-2</v>
      </c>
      <c r="M1107" s="114">
        <f t="shared" si="203"/>
        <v>0</v>
      </c>
      <c r="N1107" s="242">
        <v>2644</v>
      </c>
      <c r="O1107" s="100"/>
      <c r="P1107" s="100"/>
      <c r="Q1107" s="100">
        <f t="shared" si="204"/>
        <v>0</v>
      </c>
      <c r="R1107" s="243" t="e">
        <f t="shared" si="211"/>
        <v>#DIV/0!</v>
      </c>
      <c r="S1107" s="299"/>
      <c r="T1107" s="299"/>
      <c r="U1107" s="299"/>
      <c r="V1107" s="299"/>
      <c r="W1107" s="299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</row>
    <row r="1108" spans="1:43" ht="15.75" customHeight="1" outlineLevel="2" x14ac:dyDescent="0.25">
      <c r="A1108" s="2"/>
      <c r="B1108" s="109">
        <v>90704</v>
      </c>
      <c r="C1108" s="34"/>
      <c r="D1108" s="34" t="s">
        <v>44</v>
      </c>
      <c r="E1108" s="34" t="s">
        <v>924</v>
      </c>
      <c r="F1108" s="298" t="s">
        <v>928</v>
      </c>
      <c r="G1108" s="114">
        <v>3873</v>
      </c>
      <c r="H1108" s="114">
        <v>849</v>
      </c>
      <c r="I1108" s="114">
        <v>0</v>
      </c>
      <c r="J1108" s="114">
        <v>3873</v>
      </c>
      <c r="K1108" s="114">
        <v>3740</v>
      </c>
      <c r="L1108" s="241">
        <f t="shared" si="213"/>
        <v>-3.4340304673379785E-2</v>
      </c>
      <c r="M1108" s="114">
        <f t="shared" si="203"/>
        <v>819.84508133230054</v>
      </c>
      <c r="N1108" s="242">
        <v>0</v>
      </c>
      <c r="O1108" s="100"/>
      <c r="P1108" s="100"/>
      <c r="Q1108" s="100">
        <f t="shared" si="204"/>
        <v>0</v>
      </c>
      <c r="R1108" s="243" t="e">
        <f t="shared" si="211"/>
        <v>#DIV/0!</v>
      </c>
      <c r="S1108" s="299"/>
      <c r="T1108" s="299"/>
      <c r="U1108" s="299"/>
      <c r="V1108" s="299"/>
      <c r="W1108" s="299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</row>
    <row r="1109" spans="1:43" ht="15.75" customHeight="1" outlineLevel="2" x14ac:dyDescent="0.25">
      <c r="A1109" s="2"/>
      <c r="B1109" s="109">
        <v>90703</v>
      </c>
      <c r="C1109" s="34"/>
      <c r="D1109" s="34" t="s">
        <v>44</v>
      </c>
      <c r="E1109" s="34" t="s">
        <v>924</v>
      </c>
      <c r="F1109" s="298" t="s">
        <v>927</v>
      </c>
      <c r="G1109" s="114">
        <v>3520</v>
      </c>
      <c r="H1109" s="114">
        <v>907</v>
      </c>
      <c r="I1109" s="114">
        <v>0</v>
      </c>
      <c r="J1109" s="114">
        <v>3520</v>
      </c>
      <c r="K1109" s="114">
        <v>3352</v>
      </c>
      <c r="L1109" s="241">
        <f t="shared" si="213"/>
        <v>-4.7727272727272729E-2</v>
      </c>
      <c r="M1109" s="114">
        <f t="shared" si="203"/>
        <v>863.71136363636367</v>
      </c>
      <c r="N1109" s="242">
        <v>0</v>
      </c>
      <c r="O1109" s="100"/>
      <c r="P1109" s="100"/>
      <c r="Q1109" s="100">
        <f t="shared" si="204"/>
        <v>0</v>
      </c>
      <c r="R1109" s="243" t="e">
        <f t="shared" si="211"/>
        <v>#DIV/0!</v>
      </c>
      <c r="S1109" s="299"/>
      <c r="T1109" s="299"/>
      <c r="U1109" s="299"/>
      <c r="V1109" s="299"/>
      <c r="W1109" s="299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</row>
    <row r="1110" spans="1:43" ht="15.75" customHeight="1" outlineLevel="2" x14ac:dyDescent="0.25">
      <c r="A1110" s="2"/>
      <c r="B1110" s="109">
        <v>90702</v>
      </c>
      <c r="C1110" s="34"/>
      <c r="D1110" s="34" t="s">
        <v>44</v>
      </c>
      <c r="E1110" s="34" t="s">
        <v>924</v>
      </c>
      <c r="F1110" s="298" t="s">
        <v>926</v>
      </c>
      <c r="G1110" s="114">
        <v>3152</v>
      </c>
      <c r="H1110" s="114">
        <v>800</v>
      </c>
      <c r="I1110" s="114">
        <v>0</v>
      </c>
      <c r="J1110" s="114">
        <v>3152</v>
      </c>
      <c r="K1110" s="114">
        <v>3016</v>
      </c>
      <c r="L1110" s="241">
        <f t="shared" si="213"/>
        <v>-4.3147208121827374E-2</v>
      </c>
      <c r="M1110" s="114">
        <f t="shared" si="203"/>
        <v>765.48223350253807</v>
      </c>
      <c r="N1110" s="242">
        <v>0</v>
      </c>
      <c r="O1110" s="100"/>
      <c r="P1110" s="100"/>
      <c r="Q1110" s="100">
        <f t="shared" si="204"/>
        <v>0</v>
      </c>
      <c r="R1110" s="243" t="e">
        <f t="shared" si="211"/>
        <v>#DIV/0!</v>
      </c>
      <c r="S1110" s="299"/>
      <c r="T1110" s="299"/>
      <c r="U1110" s="299"/>
      <c r="V1110" s="299"/>
      <c r="W1110" s="299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</row>
    <row r="1111" spans="1:43" ht="15.75" customHeight="1" outlineLevel="2" x14ac:dyDescent="0.25">
      <c r="A1111" s="2"/>
      <c r="B1111" s="109">
        <v>90701</v>
      </c>
      <c r="C1111" s="34"/>
      <c r="D1111" s="34" t="s">
        <v>44</v>
      </c>
      <c r="E1111" s="34" t="s">
        <v>924</v>
      </c>
      <c r="F1111" s="298" t="s">
        <v>167</v>
      </c>
      <c r="G1111" s="114">
        <v>1883</v>
      </c>
      <c r="H1111" s="114">
        <v>0</v>
      </c>
      <c r="I1111" s="114">
        <v>7108</v>
      </c>
      <c r="J1111" s="114">
        <v>2164</v>
      </c>
      <c r="K1111" s="114">
        <v>2090</v>
      </c>
      <c r="L1111" s="241">
        <f t="shared" si="213"/>
        <v>-3.4195933456561911E-2</v>
      </c>
      <c r="M1111" s="114">
        <f t="shared" si="203"/>
        <v>0</v>
      </c>
      <c r="N1111" s="242">
        <v>6916</v>
      </c>
      <c r="O1111" s="100"/>
      <c r="P1111" s="100"/>
      <c r="Q1111" s="100">
        <f t="shared" si="204"/>
        <v>0</v>
      </c>
      <c r="R1111" s="243" t="e">
        <f t="shared" si="211"/>
        <v>#DIV/0!</v>
      </c>
      <c r="S1111" s="299"/>
      <c r="T1111" s="299"/>
      <c r="U1111" s="299"/>
      <c r="V1111" s="299"/>
      <c r="W1111" s="299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</row>
    <row r="1112" spans="1:43" ht="15.75" customHeight="1" outlineLevel="2" x14ac:dyDescent="0.25">
      <c r="A1112" s="2"/>
      <c r="B1112" s="109" t="s">
        <v>2183</v>
      </c>
      <c r="C1112" s="34"/>
      <c r="D1112" s="34" t="s">
        <v>44</v>
      </c>
      <c r="E1112" s="34" t="s">
        <v>924</v>
      </c>
      <c r="F1112" s="298" t="s">
        <v>2184</v>
      </c>
      <c r="G1112" s="114"/>
      <c r="H1112" s="114"/>
      <c r="I1112" s="114"/>
      <c r="J1112" s="114"/>
      <c r="K1112" s="114"/>
      <c r="L1112" s="241"/>
      <c r="M1112" s="114">
        <f t="shared" si="203"/>
        <v>0</v>
      </c>
      <c r="N1112" s="242"/>
      <c r="O1112" s="100"/>
      <c r="P1112" s="100"/>
      <c r="Q1112" s="100">
        <f t="shared" si="204"/>
        <v>0</v>
      </c>
      <c r="R1112" s="243" t="e">
        <f t="shared" si="211"/>
        <v>#DIV/0!</v>
      </c>
      <c r="S1112" s="299"/>
      <c r="T1112" s="299"/>
      <c r="U1112" s="299"/>
      <c r="V1112" s="299"/>
      <c r="W1112" s="299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</row>
    <row r="1113" spans="1:43" ht="15.75" customHeight="1" outlineLevel="1" x14ac:dyDescent="0.25">
      <c r="A1113" s="2"/>
      <c r="B1113" s="303" t="s">
        <v>2185</v>
      </c>
      <c r="C1113" s="304"/>
      <c r="D1113" s="304" t="s">
        <v>44</v>
      </c>
      <c r="E1113" s="304" t="s">
        <v>2186</v>
      </c>
      <c r="F1113" s="305"/>
      <c r="G1113" s="254"/>
      <c r="H1113" s="254"/>
      <c r="I1113" s="254"/>
      <c r="J1113" s="254"/>
      <c r="K1113" s="254"/>
      <c r="L1113" s="255"/>
      <c r="M1113" s="254">
        <f t="shared" si="203"/>
        <v>0</v>
      </c>
      <c r="N1113" s="256"/>
      <c r="O1113" s="257">
        <f>8*(M1113+N1113)</f>
        <v>0</v>
      </c>
      <c r="P1113" s="257"/>
      <c r="Q1113" s="257">
        <f t="shared" si="204"/>
        <v>0</v>
      </c>
      <c r="R1113" s="221" t="e">
        <f t="shared" si="211"/>
        <v>#DIV/0!</v>
      </c>
      <c r="S1113" s="306"/>
      <c r="T1113" s="306"/>
      <c r="U1113" s="306"/>
      <c r="V1113" s="306"/>
      <c r="W1113" s="306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</row>
    <row r="1114" spans="1:43" ht="15.75" customHeight="1" x14ac:dyDescent="0.25">
      <c r="A1114" s="229"/>
      <c r="B1114" s="307">
        <v>100000</v>
      </c>
      <c r="C1114" s="308"/>
      <c r="D1114" s="308" t="s">
        <v>45</v>
      </c>
      <c r="E1114" s="308"/>
      <c r="F1114" s="308"/>
      <c r="G1114" s="258"/>
      <c r="H1114" s="258"/>
      <c r="I1114" s="258"/>
      <c r="J1114" s="258"/>
      <c r="K1114" s="258"/>
      <c r="L1114" s="259"/>
      <c r="M1114" s="258">
        <f t="shared" si="203"/>
        <v>0</v>
      </c>
      <c r="N1114" s="260"/>
      <c r="O1114" s="227">
        <f t="shared" ref="O1114:P1114" si="214">+O1115+O1125+O1136+O1142+O1155+O1170+O1179+O1191+O1198+O1204+O1211+O1221</f>
        <v>0</v>
      </c>
      <c r="P1114" s="227">
        <f t="shared" si="214"/>
        <v>0</v>
      </c>
      <c r="Q1114" s="261">
        <f t="shared" si="204"/>
        <v>0</v>
      </c>
      <c r="R1114" s="228" t="e">
        <f t="shared" si="211"/>
        <v>#DIV/0!</v>
      </c>
      <c r="S1114" s="309"/>
      <c r="T1114" s="309"/>
      <c r="U1114" s="309"/>
      <c r="V1114" s="309"/>
      <c r="W1114" s="309"/>
      <c r="X1114" s="229"/>
      <c r="Y1114" s="229"/>
      <c r="Z1114" s="229"/>
      <c r="AA1114" s="229"/>
      <c r="AB1114" s="229"/>
      <c r="AC1114" s="229"/>
      <c r="AD1114" s="229"/>
      <c r="AE1114" s="229"/>
      <c r="AF1114" s="229"/>
      <c r="AG1114" s="229"/>
      <c r="AH1114" s="229"/>
      <c r="AI1114" s="229"/>
      <c r="AJ1114" s="229"/>
      <c r="AK1114" s="229"/>
      <c r="AL1114" s="229"/>
      <c r="AM1114" s="229"/>
      <c r="AN1114" s="229"/>
      <c r="AO1114" s="229"/>
      <c r="AP1114" s="229"/>
      <c r="AQ1114" s="229"/>
    </row>
    <row r="1115" spans="1:43" ht="15.75" customHeight="1" outlineLevel="1" x14ac:dyDescent="0.25">
      <c r="A1115" s="229"/>
      <c r="B1115" s="310">
        <v>100200</v>
      </c>
      <c r="C1115" s="311"/>
      <c r="D1115" s="311" t="s">
        <v>45</v>
      </c>
      <c r="E1115" s="311" t="s">
        <v>957</v>
      </c>
      <c r="F1115" s="312"/>
      <c r="G1115" s="234"/>
      <c r="H1115" s="234"/>
      <c r="I1115" s="234"/>
      <c r="J1115" s="234"/>
      <c r="K1115" s="234"/>
      <c r="L1115" s="262"/>
      <c r="M1115" s="234">
        <f t="shared" si="203"/>
        <v>0</v>
      </c>
      <c r="N1115" s="263"/>
      <c r="O1115" s="110">
        <f t="shared" ref="O1115:P1115" si="215">SUM(O1116:O1124)</f>
        <v>0</v>
      </c>
      <c r="P1115" s="110">
        <f t="shared" si="215"/>
        <v>0</v>
      </c>
      <c r="Q1115" s="264">
        <f t="shared" si="204"/>
        <v>0</v>
      </c>
      <c r="R1115" s="238" t="e">
        <f t="shared" si="211"/>
        <v>#DIV/0!</v>
      </c>
      <c r="S1115" s="313"/>
      <c r="T1115" s="313"/>
      <c r="U1115" s="313"/>
      <c r="V1115" s="313"/>
      <c r="W1115" s="313"/>
      <c r="X1115" s="229"/>
      <c r="Y1115" s="229"/>
      <c r="Z1115" s="229"/>
      <c r="AA1115" s="229"/>
      <c r="AB1115" s="229"/>
      <c r="AC1115" s="229"/>
      <c r="AD1115" s="229"/>
      <c r="AE1115" s="229"/>
      <c r="AF1115" s="229"/>
      <c r="AG1115" s="229"/>
      <c r="AH1115" s="229"/>
      <c r="AI1115" s="229"/>
      <c r="AJ1115" s="229"/>
      <c r="AK1115" s="229"/>
      <c r="AL1115" s="229"/>
      <c r="AM1115" s="229"/>
      <c r="AN1115" s="229"/>
      <c r="AO1115" s="229"/>
      <c r="AP1115" s="229"/>
      <c r="AQ1115" s="229"/>
    </row>
    <row r="1116" spans="1:43" ht="15.75" customHeight="1" outlineLevel="2" x14ac:dyDescent="0.25">
      <c r="A1116" s="2"/>
      <c r="B1116" s="109">
        <v>100208</v>
      </c>
      <c r="C1116" s="34"/>
      <c r="D1116" s="34" t="s">
        <v>45</v>
      </c>
      <c r="E1116" s="34" t="s">
        <v>957</v>
      </c>
      <c r="F1116" s="298" t="s">
        <v>964</v>
      </c>
      <c r="G1116" s="114">
        <v>3258</v>
      </c>
      <c r="H1116" s="114">
        <v>1856</v>
      </c>
      <c r="I1116" s="114">
        <v>0</v>
      </c>
      <c r="J1116" s="114">
        <v>3258</v>
      </c>
      <c r="K1116" s="114">
        <v>3138</v>
      </c>
      <c r="L1116" s="241">
        <f t="shared" ref="L1116:L1123" si="216">((K1116/J1116)^(1/($K$12-$J$12))-1)</f>
        <v>-3.6832412523020275E-2</v>
      </c>
      <c r="M1116" s="114">
        <f t="shared" si="203"/>
        <v>1787.6390423572743</v>
      </c>
      <c r="N1116" s="242">
        <v>0</v>
      </c>
      <c r="O1116" s="100"/>
      <c r="P1116" s="100"/>
      <c r="Q1116" s="100">
        <f t="shared" si="204"/>
        <v>0</v>
      </c>
      <c r="R1116" s="243" t="e">
        <f t="shared" si="211"/>
        <v>#DIV/0!</v>
      </c>
      <c r="S1116" s="299"/>
      <c r="T1116" s="299"/>
      <c r="U1116" s="299"/>
      <c r="V1116" s="299"/>
      <c r="W1116" s="299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</row>
    <row r="1117" spans="1:43" ht="15.75" customHeight="1" outlineLevel="2" x14ac:dyDescent="0.25">
      <c r="A1117" s="2"/>
      <c r="B1117" s="109">
        <v>100207</v>
      </c>
      <c r="C1117" s="34"/>
      <c r="D1117" s="34" t="s">
        <v>45</v>
      </c>
      <c r="E1117" s="34" t="s">
        <v>957</v>
      </c>
      <c r="F1117" s="298" t="s">
        <v>963</v>
      </c>
      <c r="G1117" s="114">
        <v>5865</v>
      </c>
      <c r="H1117" s="114">
        <v>0</v>
      </c>
      <c r="I1117" s="114">
        <v>2808</v>
      </c>
      <c r="J1117" s="114">
        <v>6617</v>
      </c>
      <c r="K1117" s="114">
        <v>6138</v>
      </c>
      <c r="L1117" s="241">
        <f t="shared" si="216"/>
        <v>-7.2389300287139191E-2</v>
      </c>
      <c r="M1117" s="114">
        <f t="shared" si="203"/>
        <v>0</v>
      </c>
      <c r="N1117" s="242">
        <v>2262</v>
      </c>
      <c r="O1117" s="100"/>
      <c r="P1117" s="100"/>
      <c r="Q1117" s="100">
        <f t="shared" si="204"/>
        <v>0</v>
      </c>
      <c r="R1117" s="243" t="e">
        <f t="shared" si="211"/>
        <v>#DIV/0!</v>
      </c>
      <c r="S1117" s="299"/>
      <c r="T1117" s="299"/>
      <c r="U1117" s="299"/>
      <c r="V1117" s="299"/>
      <c r="W1117" s="299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</row>
    <row r="1118" spans="1:43" ht="15.75" customHeight="1" outlineLevel="2" x14ac:dyDescent="0.25">
      <c r="A1118" s="2"/>
      <c r="B1118" s="109">
        <v>100206</v>
      </c>
      <c r="C1118" s="34"/>
      <c r="D1118" s="34" t="s">
        <v>45</v>
      </c>
      <c r="E1118" s="34" t="s">
        <v>957</v>
      </c>
      <c r="F1118" s="298" t="s">
        <v>962</v>
      </c>
      <c r="G1118" s="114">
        <v>1472</v>
      </c>
      <c r="H1118" s="114">
        <v>371</v>
      </c>
      <c r="I1118" s="114">
        <v>0</v>
      </c>
      <c r="J1118" s="114">
        <v>1472</v>
      </c>
      <c r="K1118" s="114">
        <v>1358</v>
      </c>
      <c r="L1118" s="241">
        <f t="shared" si="216"/>
        <v>-7.7445652173913082E-2</v>
      </c>
      <c r="M1118" s="114">
        <f t="shared" si="203"/>
        <v>342.26766304347825</v>
      </c>
      <c r="N1118" s="242">
        <v>0</v>
      </c>
      <c r="O1118" s="100"/>
      <c r="P1118" s="100"/>
      <c r="Q1118" s="100">
        <f t="shared" si="204"/>
        <v>0</v>
      </c>
      <c r="R1118" s="243" t="e">
        <f t="shared" si="211"/>
        <v>#DIV/0!</v>
      </c>
      <c r="S1118" s="299"/>
      <c r="T1118" s="299"/>
      <c r="U1118" s="299"/>
      <c r="V1118" s="299"/>
      <c r="W1118" s="299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</row>
    <row r="1119" spans="1:43" ht="15.75" customHeight="1" outlineLevel="2" x14ac:dyDescent="0.25">
      <c r="A1119" s="2"/>
      <c r="B1119" s="109">
        <v>100205</v>
      </c>
      <c r="C1119" s="34"/>
      <c r="D1119" s="34" t="s">
        <v>45</v>
      </c>
      <c r="E1119" s="34" t="s">
        <v>957</v>
      </c>
      <c r="F1119" s="298" t="s">
        <v>961</v>
      </c>
      <c r="G1119" s="114">
        <v>6671</v>
      </c>
      <c r="H1119" s="114">
        <v>1269</v>
      </c>
      <c r="I1119" s="114">
        <v>0</v>
      </c>
      <c r="J1119" s="114">
        <v>6671</v>
      </c>
      <c r="K1119" s="114">
        <v>6530</v>
      </c>
      <c r="L1119" s="241">
        <f t="shared" si="216"/>
        <v>-2.1136261430070413E-2</v>
      </c>
      <c r="M1119" s="114">
        <f t="shared" si="203"/>
        <v>1242.1780842452406</v>
      </c>
      <c r="N1119" s="242">
        <v>0</v>
      </c>
      <c r="O1119" s="100"/>
      <c r="P1119" s="100"/>
      <c r="Q1119" s="100">
        <f t="shared" si="204"/>
        <v>0</v>
      </c>
      <c r="R1119" s="243" t="e">
        <f t="shared" si="211"/>
        <v>#DIV/0!</v>
      </c>
      <c r="S1119" s="299"/>
      <c r="T1119" s="299"/>
      <c r="U1119" s="299"/>
      <c r="V1119" s="299"/>
      <c r="W1119" s="299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</row>
    <row r="1120" spans="1:43" ht="15.75" customHeight="1" outlineLevel="2" x14ac:dyDescent="0.25">
      <c r="A1120" s="2"/>
      <c r="B1120" s="109">
        <v>100204</v>
      </c>
      <c r="C1120" s="34"/>
      <c r="D1120" s="34" t="s">
        <v>45</v>
      </c>
      <c r="E1120" s="34" t="s">
        <v>957</v>
      </c>
      <c r="F1120" s="298" t="s">
        <v>960</v>
      </c>
      <c r="G1120" s="114">
        <v>4367</v>
      </c>
      <c r="H1120" s="114">
        <v>410</v>
      </c>
      <c r="I1120" s="114">
        <v>0</v>
      </c>
      <c r="J1120" s="114">
        <v>4367</v>
      </c>
      <c r="K1120" s="114">
        <v>4215</v>
      </c>
      <c r="L1120" s="241">
        <f t="shared" si="216"/>
        <v>-3.4806503320357174E-2</v>
      </c>
      <c r="M1120" s="114">
        <f t="shared" si="203"/>
        <v>395.72933363865354</v>
      </c>
      <c r="N1120" s="242">
        <v>0</v>
      </c>
      <c r="O1120" s="100"/>
      <c r="P1120" s="100"/>
      <c r="Q1120" s="100">
        <f t="shared" si="204"/>
        <v>0</v>
      </c>
      <c r="R1120" s="243" t="e">
        <f t="shared" si="211"/>
        <v>#DIV/0!</v>
      </c>
      <c r="S1120" s="299"/>
      <c r="T1120" s="299"/>
      <c r="U1120" s="299"/>
      <c r="V1120" s="299"/>
      <c r="W1120" s="299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</row>
    <row r="1121" spans="1:43" ht="15.75" customHeight="1" outlineLevel="2" x14ac:dyDescent="0.25">
      <c r="A1121" s="2"/>
      <c r="B1121" s="109">
        <v>100203</v>
      </c>
      <c r="C1121" s="34"/>
      <c r="D1121" s="34" t="s">
        <v>45</v>
      </c>
      <c r="E1121" s="34" t="s">
        <v>957</v>
      </c>
      <c r="F1121" s="298" t="s">
        <v>959</v>
      </c>
      <c r="G1121" s="114">
        <v>1731</v>
      </c>
      <c r="H1121" s="114">
        <v>281</v>
      </c>
      <c r="I1121" s="114">
        <v>0</v>
      </c>
      <c r="J1121" s="114">
        <v>1731</v>
      </c>
      <c r="K1121" s="114">
        <v>1634</v>
      </c>
      <c r="L1121" s="241">
        <f t="shared" si="216"/>
        <v>-5.6036972848064748E-2</v>
      </c>
      <c r="M1121" s="114">
        <f t="shared" si="203"/>
        <v>265.25361062969381</v>
      </c>
      <c r="N1121" s="242">
        <v>0</v>
      </c>
      <c r="O1121" s="100"/>
      <c r="P1121" s="100"/>
      <c r="Q1121" s="100">
        <f t="shared" si="204"/>
        <v>0</v>
      </c>
      <c r="R1121" s="243" t="e">
        <f t="shared" si="211"/>
        <v>#DIV/0!</v>
      </c>
      <c r="S1121" s="299"/>
      <c r="T1121" s="299"/>
      <c r="U1121" s="299"/>
      <c r="V1121" s="299"/>
      <c r="W1121" s="299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</row>
    <row r="1122" spans="1:43" ht="15.75" customHeight="1" outlineLevel="2" x14ac:dyDescent="0.25">
      <c r="A1122" s="2"/>
      <c r="B1122" s="109">
        <v>100202</v>
      </c>
      <c r="C1122" s="34"/>
      <c r="D1122" s="34" t="s">
        <v>45</v>
      </c>
      <c r="E1122" s="34" t="s">
        <v>957</v>
      </c>
      <c r="F1122" s="298" t="s">
        <v>958</v>
      </c>
      <c r="G1122" s="114">
        <v>2502</v>
      </c>
      <c r="H1122" s="114">
        <v>595</v>
      </c>
      <c r="I1122" s="114">
        <v>0</v>
      </c>
      <c r="J1122" s="114">
        <v>2502</v>
      </c>
      <c r="K1122" s="114">
        <v>2382</v>
      </c>
      <c r="L1122" s="241">
        <f t="shared" si="216"/>
        <v>-4.796163069544368E-2</v>
      </c>
      <c r="M1122" s="114">
        <f t="shared" si="203"/>
        <v>566.46282973621101</v>
      </c>
      <c r="N1122" s="242">
        <v>0</v>
      </c>
      <c r="O1122" s="100"/>
      <c r="P1122" s="100"/>
      <c r="Q1122" s="100">
        <f t="shared" si="204"/>
        <v>0</v>
      </c>
      <c r="R1122" s="243" t="e">
        <f t="shared" si="211"/>
        <v>#DIV/0!</v>
      </c>
      <c r="S1122" s="299"/>
      <c r="T1122" s="299"/>
      <c r="U1122" s="299"/>
      <c r="V1122" s="299"/>
      <c r="W1122" s="299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</row>
    <row r="1123" spans="1:43" ht="15.75" customHeight="1" outlineLevel="2" x14ac:dyDescent="0.25">
      <c r="A1123" s="2"/>
      <c r="B1123" s="109">
        <v>100201</v>
      </c>
      <c r="C1123" s="34"/>
      <c r="D1123" s="34" t="s">
        <v>45</v>
      </c>
      <c r="E1123" s="34" t="s">
        <v>957</v>
      </c>
      <c r="F1123" s="298" t="s">
        <v>957</v>
      </c>
      <c r="G1123" s="114">
        <v>5907</v>
      </c>
      <c r="H1123" s="114">
        <v>0</v>
      </c>
      <c r="I1123" s="114">
        <v>14621</v>
      </c>
      <c r="J1123" s="114">
        <v>8125</v>
      </c>
      <c r="K1123" s="114">
        <v>8042</v>
      </c>
      <c r="L1123" s="241">
        <f t="shared" si="216"/>
        <v>-1.0215384615384626E-2</v>
      </c>
      <c r="M1123" s="114">
        <f t="shared" si="203"/>
        <v>0</v>
      </c>
      <c r="N1123" s="242">
        <v>12978</v>
      </c>
      <c r="O1123" s="100"/>
      <c r="P1123" s="100"/>
      <c r="Q1123" s="100">
        <f t="shared" si="204"/>
        <v>0</v>
      </c>
      <c r="R1123" s="243" t="e">
        <f t="shared" si="211"/>
        <v>#DIV/0!</v>
      </c>
      <c r="S1123" s="299"/>
      <c r="T1123" s="299"/>
      <c r="U1123" s="299"/>
      <c r="V1123" s="299"/>
      <c r="W1123" s="299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</row>
    <row r="1124" spans="1:43" ht="15.75" customHeight="1" outlineLevel="2" x14ac:dyDescent="0.25">
      <c r="A1124" s="2"/>
      <c r="B1124" s="109" t="s">
        <v>2187</v>
      </c>
      <c r="C1124" s="34"/>
      <c r="D1124" s="34" t="s">
        <v>45</v>
      </c>
      <c r="E1124" s="34" t="s">
        <v>957</v>
      </c>
      <c r="F1124" s="298" t="s">
        <v>2188</v>
      </c>
      <c r="G1124" s="114"/>
      <c r="H1124" s="114"/>
      <c r="I1124" s="114"/>
      <c r="J1124" s="114"/>
      <c r="K1124" s="114"/>
      <c r="L1124" s="241"/>
      <c r="M1124" s="114">
        <f t="shared" si="203"/>
        <v>0</v>
      </c>
      <c r="N1124" s="242"/>
      <c r="O1124" s="100"/>
      <c r="P1124" s="100"/>
      <c r="Q1124" s="100">
        <f t="shared" si="204"/>
        <v>0</v>
      </c>
      <c r="R1124" s="243" t="e">
        <f t="shared" si="211"/>
        <v>#DIV/0!</v>
      </c>
      <c r="S1124" s="299"/>
      <c r="T1124" s="299"/>
      <c r="U1124" s="299"/>
      <c r="V1124" s="299"/>
      <c r="W1124" s="299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</row>
    <row r="1125" spans="1:43" ht="15.75" customHeight="1" outlineLevel="1" x14ac:dyDescent="0.25">
      <c r="A1125" s="229"/>
      <c r="B1125" s="104">
        <v>100300</v>
      </c>
      <c r="C1125" s="300"/>
      <c r="D1125" s="300" t="s">
        <v>45</v>
      </c>
      <c r="E1125" s="300" t="s">
        <v>965</v>
      </c>
      <c r="F1125" s="301"/>
      <c r="G1125" s="114"/>
      <c r="H1125" s="114"/>
      <c r="I1125" s="114"/>
      <c r="J1125" s="114"/>
      <c r="K1125" s="114"/>
      <c r="L1125" s="241"/>
      <c r="M1125" s="114">
        <f t="shared" si="203"/>
        <v>0</v>
      </c>
      <c r="N1125" s="242"/>
      <c r="O1125" s="110">
        <f t="shared" ref="O1125:P1125" si="217">SUM(O1126:O1135)</f>
        <v>0</v>
      </c>
      <c r="P1125" s="110">
        <f t="shared" si="217"/>
        <v>0</v>
      </c>
      <c r="Q1125" s="100">
        <f t="shared" si="204"/>
        <v>0</v>
      </c>
      <c r="R1125" s="243" t="e">
        <f t="shared" si="211"/>
        <v>#DIV/0!</v>
      </c>
      <c r="S1125" s="302"/>
      <c r="T1125" s="302"/>
      <c r="U1125" s="302"/>
      <c r="V1125" s="302"/>
      <c r="W1125" s="302"/>
      <c r="X1125" s="229"/>
      <c r="Y1125" s="229"/>
      <c r="Z1125" s="229"/>
      <c r="AA1125" s="229"/>
      <c r="AB1125" s="229"/>
      <c r="AC1125" s="229"/>
      <c r="AD1125" s="229"/>
      <c r="AE1125" s="229"/>
      <c r="AF1125" s="229"/>
      <c r="AG1125" s="229"/>
      <c r="AH1125" s="229"/>
      <c r="AI1125" s="229"/>
      <c r="AJ1125" s="229"/>
      <c r="AK1125" s="229"/>
      <c r="AL1125" s="229"/>
      <c r="AM1125" s="229"/>
      <c r="AN1125" s="229"/>
      <c r="AO1125" s="229"/>
      <c r="AP1125" s="229"/>
      <c r="AQ1125" s="229"/>
    </row>
    <row r="1126" spans="1:43" ht="15.75" customHeight="1" outlineLevel="2" x14ac:dyDescent="0.25">
      <c r="A1126" s="2"/>
      <c r="B1126" s="109">
        <v>100323</v>
      </c>
      <c r="C1126" s="34"/>
      <c r="D1126" s="34" t="s">
        <v>45</v>
      </c>
      <c r="E1126" s="34" t="s">
        <v>965</v>
      </c>
      <c r="F1126" s="298" t="s">
        <v>973</v>
      </c>
      <c r="G1126" s="114">
        <v>2168</v>
      </c>
      <c r="H1126" s="114">
        <v>790</v>
      </c>
      <c r="I1126" s="114">
        <v>0</v>
      </c>
      <c r="J1126" s="114">
        <v>2168</v>
      </c>
      <c r="K1126" s="114">
        <v>2072</v>
      </c>
      <c r="L1126" s="241">
        <f t="shared" ref="L1126:L1134" si="218">((K1126/J1126)^(1/($K$12-$J$12))-1)</f>
        <v>-4.4280442804428E-2</v>
      </c>
      <c r="M1126" s="114">
        <f t="shared" si="203"/>
        <v>755.01845018450183</v>
      </c>
      <c r="N1126" s="242">
        <v>0</v>
      </c>
      <c r="O1126" s="100"/>
      <c r="P1126" s="100"/>
      <c r="Q1126" s="100">
        <f t="shared" si="204"/>
        <v>0</v>
      </c>
      <c r="R1126" s="243" t="e">
        <f t="shared" si="211"/>
        <v>#DIV/0!</v>
      </c>
      <c r="S1126" s="299"/>
      <c r="T1126" s="299"/>
      <c r="U1126" s="299"/>
      <c r="V1126" s="299"/>
      <c r="W1126" s="299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</row>
    <row r="1127" spans="1:43" ht="15.75" customHeight="1" outlineLevel="2" x14ac:dyDescent="0.25">
      <c r="A1127" s="2"/>
      <c r="B1127" s="109">
        <v>100322</v>
      </c>
      <c r="C1127" s="34"/>
      <c r="D1127" s="34" t="s">
        <v>45</v>
      </c>
      <c r="E1127" s="34" t="s">
        <v>965</v>
      </c>
      <c r="F1127" s="298" t="s">
        <v>972</v>
      </c>
      <c r="G1127" s="114">
        <v>1814</v>
      </c>
      <c r="H1127" s="114">
        <v>496</v>
      </c>
      <c r="I1127" s="114">
        <v>0</v>
      </c>
      <c r="J1127" s="114">
        <v>1814</v>
      </c>
      <c r="K1127" s="114">
        <v>1706</v>
      </c>
      <c r="L1127" s="241">
        <f t="shared" si="218"/>
        <v>-5.9536934950385922E-2</v>
      </c>
      <c r="M1127" s="114">
        <f t="shared" si="203"/>
        <v>466.4696802646086</v>
      </c>
      <c r="N1127" s="242">
        <v>0</v>
      </c>
      <c r="O1127" s="100"/>
      <c r="P1127" s="100"/>
      <c r="Q1127" s="100">
        <f t="shared" si="204"/>
        <v>0</v>
      </c>
      <c r="R1127" s="243" t="e">
        <f t="shared" si="211"/>
        <v>#DIV/0!</v>
      </c>
      <c r="S1127" s="299"/>
      <c r="T1127" s="299"/>
      <c r="U1127" s="299"/>
      <c r="V1127" s="299"/>
      <c r="W1127" s="299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</row>
    <row r="1128" spans="1:43" ht="15.75" customHeight="1" outlineLevel="2" x14ac:dyDescent="0.25">
      <c r="A1128" s="2"/>
      <c r="B1128" s="109">
        <v>100321</v>
      </c>
      <c r="C1128" s="34"/>
      <c r="D1128" s="34" t="s">
        <v>45</v>
      </c>
      <c r="E1128" s="34" t="s">
        <v>965</v>
      </c>
      <c r="F1128" s="298" t="s">
        <v>971</v>
      </c>
      <c r="G1128" s="114">
        <v>1696</v>
      </c>
      <c r="H1128" s="114">
        <v>499</v>
      </c>
      <c r="I1128" s="114">
        <v>0</v>
      </c>
      <c r="J1128" s="114">
        <v>1696</v>
      </c>
      <c r="K1128" s="114">
        <v>1611</v>
      </c>
      <c r="L1128" s="241">
        <f t="shared" si="218"/>
        <v>-5.0117924528301883E-2</v>
      </c>
      <c r="M1128" s="114">
        <f t="shared" si="203"/>
        <v>473.99115566037739</v>
      </c>
      <c r="N1128" s="242">
        <v>0</v>
      </c>
      <c r="O1128" s="100"/>
      <c r="P1128" s="100"/>
      <c r="Q1128" s="100">
        <f t="shared" si="204"/>
        <v>0</v>
      </c>
      <c r="R1128" s="243" t="e">
        <f t="shared" si="211"/>
        <v>#DIV/0!</v>
      </c>
      <c r="S1128" s="299"/>
      <c r="T1128" s="299"/>
      <c r="U1128" s="299"/>
      <c r="V1128" s="299"/>
      <c r="W1128" s="299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</row>
    <row r="1129" spans="1:43" ht="15.75" customHeight="1" outlineLevel="2" x14ac:dyDescent="0.25">
      <c r="A1129" s="2"/>
      <c r="B1129" s="109">
        <v>100317</v>
      </c>
      <c r="C1129" s="34"/>
      <c r="D1129" s="34" t="s">
        <v>45</v>
      </c>
      <c r="E1129" s="34" t="s">
        <v>965</v>
      </c>
      <c r="F1129" s="298" t="s">
        <v>970</v>
      </c>
      <c r="G1129" s="114">
        <v>2081</v>
      </c>
      <c r="H1129" s="114">
        <v>0</v>
      </c>
      <c r="I1129" s="114">
        <v>2970</v>
      </c>
      <c r="J1129" s="114">
        <v>2498</v>
      </c>
      <c r="K1129" s="114">
        <v>2343</v>
      </c>
      <c r="L1129" s="241">
        <f t="shared" si="218"/>
        <v>-6.2049639711769466E-2</v>
      </c>
      <c r="M1129" s="114">
        <f t="shared" si="203"/>
        <v>0</v>
      </c>
      <c r="N1129" s="242">
        <v>2583</v>
      </c>
      <c r="O1129" s="100"/>
      <c r="P1129" s="100"/>
      <c r="Q1129" s="100">
        <f t="shared" si="204"/>
        <v>0</v>
      </c>
      <c r="R1129" s="243" t="e">
        <f t="shared" si="211"/>
        <v>#DIV/0!</v>
      </c>
      <c r="S1129" s="299"/>
      <c r="T1129" s="299"/>
      <c r="U1129" s="299"/>
      <c r="V1129" s="299"/>
      <c r="W1129" s="299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</row>
    <row r="1130" spans="1:43" ht="15.75" customHeight="1" outlineLevel="2" x14ac:dyDescent="0.25">
      <c r="A1130" s="2"/>
      <c r="B1130" s="109">
        <v>100316</v>
      </c>
      <c r="C1130" s="34"/>
      <c r="D1130" s="34" t="s">
        <v>45</v>
      </c>
      <c r="E1130" s="34" t="s">
        <v>965</v>
      </c>
      <c r="F1130" s="298" t="s">
        <v>969</v>
      </c>
      <c r="G1130" s="114">
        <v>1085</v>
      </c>
      <c r="H1130" s="114">
        <v>560</v>
      </c>
      <c r="I1130" s="114">
        <v>0</v>
      </c>
      <c r="J1130" s="114">
        <v>1085</v>
      </c>
      <c r="K1130" s="114">
        <v>1016</v>
      </c>
      <c r="L1130" s="241">
        <f t="shared" si="218"/>
        <v>-6.3594470046082985E-2</v>
      </c>
      <c r="M1130" s="114">
        <f t="shared" si="203"/>
        <v>524.38709677419354</v>
      </c>
      <c r="N1130" s="242">
        <v>0</v>
      </c>
      <c r="O1130" s="100"/>
      <c r="P1130" s="100"/>
      <c r="Q1130" s="100">
        <f t="shared" si="204"/>
        <v>0</v>
      </c>
      <c r="R1130" s="243" t="e">
        <f t="shared" si="211"/>
        <v>#DIV/0!</v>
      </c>
      <c r="S1130" s="299"/>
      <c r="T1130" s="299"/>
      <c r="U1130" s="299"/>
      <c r="V1130" s="299"/>
      <c r="W1130" s="299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</row>
    <row r="1131" spans="1:43" ht="15.75" customHeight="1" outlineLevel="2" x14ac:dyDescent="0.25">
      <c r="A1131" s="2"/>
      <c r="B1131" s="109">
        <v>100313</v>
      </c>
      <c r="C1131" s="34"/>
      <c r="D1131" s="34" t="s">
        <v>45</v>
      </c>
      <c r="E1131" s="34" t="s">
        <v>965</v>
      </c>
      <c r="F1131" s="298" t="s">
        <v>968</v>
      </c>
      <c r="G1131" s="114">
        <v>5393</v>
      </c>
      <c r="H1131" s="114">
        <v>1286</v>
      </c>
      <c r="I1131" s="114">
        <v>0</v>
      </c>
      <c r="J1131" s="114">
        <v>5393</v>
      </c>
      <c r="K1131" s="114">
        <v>4823</v>
      </c>
      <c r="L1131" s="241">
        <f t="shared" si="218"/>
        <v>-0.10569256443537922</v>
      </c>
      <c r="M1131" s="114">
        <f t="shared" si="203"/>
        <v>1150.0793621361024</v>
      </c>
      <c r="N1131" s="242">
        <v>0</v>
      </c>
      <c r="O1131" s="100"/>
      <c r="P1131" s="100"/>
      <c r="Q1131" s="100">
        <f t="shared" si="204"/>
        <v>0</v>
      </c>
      <c r="R1131" s="243" t="e">
        <f t="shared" si="211"/>
        <v>#DIV/0!</v>
      </c>
      <c r="S1131" s="299"/>
      <c r="T1131" s="299"/>
      <c r="U1131" s="299"/>
      <c r="V1131" s="299"/>
      <c r="W1131" s="299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</row>
    <row r="1132" spans="1:43" ht="15.75" customHeight="1" outlineLevel="2" x14ac:dyDescent="0.25">
      <c r="A1132" s="2"/>
      <c r="B1132" s="109">
        <v>100311</v>
      </c>
      <c r="C1132" s="34"/>
      <c r="D1132" s="34" t="s">
        <v>45</v>
      </c>
      <c r="E1132" s="34" t="s">
        <v>965</v>
      </c>
      <c r="F1132" s="298" t="s">
        <v>967</v>
      </c>
      <c r="G1132" s="114">
        <v>5453</v>
      </c>
      <c r="H1132" s="114">
        <v>940</v>
      </c>
      <c r="I1132" s="114">
        <v>0</v>
      </c>
      <c r="J1132" s="114">
        <v>5453</v>
      </c>
      <c r="K1132" s="114">
        <v>5233</v>
      </c>
      <c r="L1132" s="241">
        <f t="shared" si="218"/>
        <v>-4.0344764349899087E-2</v>
      </c>
      <c r="M1132" s="114">
        <f t="shared" si="203"/>
        <v>902.07592151109486</v>
      </c>
      <c r="N1132" s="242">
        <v>0</v>
      </c>
      <c r="O1132" s="100"/>
      <c r="P1132" s="100"/>
      <c r="Q1132" s="100">
        <f t="shared" si="204"/>
        <v>0</v>
      </c>
      <c r="R1132" s="243" t="e">
        <f t="shared" si="211"/>
        <v>#DIV/0!</v>
      </c>
      <c r="S1132" s="299"/>
      <c r="T1132" s="299"/>
      <c r="U1132" s="299"/>
      <c r="V1132" s="299"/>
      <c r="W1132" s="299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</row>
    <row r="1133" spans="1:43" ht="15.75" customHeight="1" outlineLevel="2" x14ac:dyDescent="0.25">
      <c r="A1133" s="2"/>
      <c r="B1133" s="109">
        <v>100307</v>
      </c>
      <c r="C1133" s="34"/>
      <c r="D1133" s="34" t="s">
        <v>45</v>
      </c>
      <c r="E1133" s="34" t="s">
        <v>965</v>
      </c>
      <c r="F1133" s="298" t="s">
        <v>966</v>
      </c>
      <c r="G1133" s="114">
        <v>3236</v>
      </c>
      <c r="H1133" s="114">
        <v>776</v>
      </c>
      <c r="I1133" s="114">
        <v>0</v>
      </c>
      <c r="J1133" s="114">
        <v>3236</v>
      </c>
      <c r="K1133" s="114">
        <v>3047</v>
      </c>
      <c r="L1133" s="241">
        <f t="shared" si="218"/>
        <v>-5.8405438813349808E-2</v>
      </c>
      <c r="M1133" s="114">
        <f t="shared" si="203"/>
        <v>730.6773794808405</v>
      </c>
      <c r="N1133" s="242">
        <v>0</v>
      </c>
      <c r="O1133" s="100"/>
      <c r="P1133" s="100"/>
      <c r="Q1133" s="100">
        <f t="shared" si="204"/>
        <v>0</v>
      </c>
      <c r="R1133" s="243" t="e">
        <f t="shared" si="211"/>
        <v>#DIV/0!</v>
      </c>
      <c r="S1133" s="299"/>
      <c r="T1133" s="299"/>
      <c r="U1133" s="299"/>
      <c r="V1133" s="299"/>
      <c r="W1133" s="299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</row>
    <row r="1134" spans="1:43" ht="15.75" customHeight="1" outlineLevel="2" x14ac:dyDescent="0.25">
      <c r="A1134" s="2"/>
      <c r="B1134" s="109">
        <v>100301</v>
      </c>
      <c r="C1134" s="34"/>
      <c r="D1134" s="34" t="s">
        <v>45</v>
      </c>
      <c r="E1134" s="34" t="s">
        <v>965</v>
      </c>
      <c r="F1134" s="298" t="s">
        <v>503</v>
      </c>
      <c r="G1134" s="114">
        <v>1144</v>
      </c>
      <c r="H1134" s="114">
        <v>0</v>
      </c>
      <c r="I1134" s="114">
        <v>5070</v>
      </c>
      <c r="J1134" s="114">
        <v>1352</v>
      </c>
      <c r="K1134" s="114">
        <v>1280</v>
      </c>
      <c r="L1134" s="241">
        <f t="shared" si="218"/>
        <v>-5.3254437869822535E-2</v>
      </c>
      <c r="M1134" s="114">
        <f t="shared" si="203"/>
        <v>0</v>
      </c>
      <c r="N1134" s="242">
        <v>4881</v>
      </c>
      <c r="O1134" s="100"/>
      <c r="P1134" s="100"/>
      <c r="Q1134" s="100">
        <f t="shared" si="204"/>
        <v>0</v>
      </c>
      <c r="R1134" s="243" t="e">
        <f t="shared" si="211"/>
        <v>#DIV/0!</v>
      </c>
      <c r="S1134" s="299"/>
      <c r="T1134" s="299"/>
      <c r="U1134" s="299"/>
      <c r="V1134" s="299"/>
      <c r="W1134" s="299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</row>
    <row r="1135" spans="1:43" ht="15.75" customHeight="1" outlineLevel="2" x14ac:dyDescent="0.25">
      <c r="A1135" s="2"/>
      <c r="B1135" s="109" t="s">
        <v>2189</v>
      </c>
      <c r="C1135" s="34"/>
      <c r="D1135" s="34" t="s">
        <v>45</v>
      </c>
      <c r="E1135" s="34" t="s">
        <v>965</v>
      </c>
      <c r="F1135" s="298" t="s">
        <v>2190</v>
      </c>
      <c r="G1135" s="114"/>
      <c r="H1135" s="114"/>
      <c r="I1135" s="114"/>
      <c r="J1135" s="114"/>
      <c r="K1135" s="114"/>
      <c r="L1135" s="241"/>
      <c r="M1135" s="114">
        <f t="shared" si="203"/>
        <v>0</v>
      </c>
      <c r="N1135" s="242"/>
      <c r="O1135" s="100"/>
      <c r="P1135" s="100"/>
      <c r="Q1135" s="100">
        <f t="shared" si="204"/>
        <v>0</v>
      </c>
      <c r="R1135" s="243" t="e">
        <f t="shared" si="211"/>
        <v>#DIV/0!</v>
      </c>
      <c r="S1135" s="299"/>
      <c r="T1135" s="299"/>
      <c r="U1135" s="299"/>
      <c r="V1135" s="299"/>
      <c r="W1135" s="299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</row>
    <row r="1136" spans="1:43" ht="15.75" customHeight="1" outlineLevel="1" x14ac:dyDescent="0.25">
      <c r="A1136" s="229"/>
      <c r="B1136" s="104">
        <v>100400</v>
      </c>
      <c r="C1136" s="300"/>
      <c r="D1136" s="300" t="s">
        <v>45</v>
      </c>
      <c r="E1136" s="300" t="s">
        <v>974</v>
      </c>
      <c r="F1136" s="301"/>
      <c r="G1136" s="114"/>
      <c r="H1136" s="114"/>
      <c r="I1136" s="114"/>
      <c r="J1136" s="114"/>
      <c r="K1136" s="114"/>
      <c r="L1136" s="241"/>
      <c r="M1136" s="114">
        <f t="shared" si="203"/>
        <v>0</v>
      </c>
      <c r="N1136" s="242"/>
      <c r="O1136" s="110">
        <f t="shared" ref="O1136:P1136" si="219">SUM(O1137:O1141)</f>
        <v>0</v>
      </c>
      <c r="P1136" s="110">
        <f t="shared" si="219"/>
        <v>0</v>
      </c>
      <c r="Q1136" s="100">
        <f t="shared" si="204"/>
        <v>0</v>
      </c>
      <c r="R1136" s="243" t="e">
        <f t="shared" si="211"/>
        <v>#DIV/0!</v>
      </c>
      <c r="S1136" s="302"/>
      <c r="T1136" s="302"/>
      <c r="U1136" s="302"/>
      <c r="V1136" s="302"/>
      <c r="W1136" s="302"/>
      <c r="X1136" s="229"/>
      <c r="Y1136" s="229"/>
      <c r="Z1136" s="229"/>
      <c r="AA1136" s="229"/>
      <c r="AB1136" s="229"/>
      <c r="AC1136" s="229"/>
      <c r="AD1136" s="229"/>
      <c r="AE1136" s="229"/>
      <c r="AF1136" s="229"/>
      <c r="AG1136" s="229"/>
      <c r="AH1136" s="229"/>
      <c r="AI1136" s="229"/>
      <c r="AJ1136" s="229"/>
      <c r="AK1136" s="229"/>
      <c r="AL1136" s="229"/>
      <c r="AM1136" s="229"/>
      <c r="AN1136" s="229"/>
      <c r="AO1136" s="229"/>
      <c r="AP1136" s="229"/>
      <c r="AQ1136" s="229"/>
    </row>
    <row r="1137" spans="1:43" ht="15.75" customHeight="1" outlineLevel="2" x14ac:dyDescent="0.25">
      <c r="A1137" s="2"/>
      <c r="B1137" s="109">
        <v>100404</v>
      </c>
      <c r="C1137" s="34"/>
      <c r="D1137" s="34" t="s">
        <v>45</v>
      </c>
      <c r="E1137" s="34" t="s">
        <v>974</v>
      </c>
      <c r="F1137" s="298" t="s">
        <v>976</v>
      </c>
      <c r="G1137" s="114">
        <v>6389</v>
      </c>
      <c r="H1137" s="114">
        <v>616</v>
      </c>
      <c r="I1137" s="114">
        <v>0</v>
      </c>
      <c r="J1137" s="114">
        <v>6389</v>
      </c>
      <c r="K1137" s="114">
        <v>6240</v>
      </c>
      <c r="L1137" s="241">
        <f t="shared" ref="L1137:L1140" si="220">((K1137/J1137)^(1/($K$12-$J$12))-1)</f>
        <v>-2.3321333542025369E-2</v>
      </c>
      <c r="M1137" s="114">
        <f t="shared" si="203"/>
        <v>601.63405853811241</v>
      </c>
      <c r="N1137" s="242">
        <v>0</v>
      </c>
      <c r="O1137" s="100"/>
      <c r="P1137" s="100"/>
      <c r="Q1137" s="100">
        <f t="shared" si="204"/>
        <v>0</v>
      </c>
      <c r="R1137" s="243" t="e">
        <f t="shared" si="211"/>
        <v>#DIV/0!</v>
      </c>
      <c r="S1137" s="299"/>
      <c r="T1137" s="299"/>
      <c r="U1137" s="299"/>
      <c r="V1137" s="299"/>
      <c r="W1137" s="299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</row>
    <row r="1138" spans="1:43" ht="15.75" customHeight="1" outlineLevel="2" x14ac:dyDescent="0.25">
      <c r="A1138" s="2"/>
      <c r="B1138" s="109">
        <v>100403</v>
      </c>
      <c r="C1138" s="34"/>
      <c r="D1138" s="34" t="s">
        <v>45</v>
      </c>
      <c r="E1138" s="34" t="s">
        <v>974</v>
      </c>
      <c r="F1138" s="298" t="s">
        <v>162</v>
      </c>
      <c r="G1138" s="114">
        <v>1515</v>
      </c>
      <c r="H1138" s="114">
        <v>419</v>
      </c>
      <c r="I1138" s="114">
        <v>0</v>
      </c>
      <c r="J1138" s="114">
        <v>1515</v>
      </c>
      <c r="K1138" s="114">
        <v>1393</v>
      </c>
      <c r="L1138" s="241">
        <f t="shared" si="220"/>
        <v>-8.0528052805280526E-2</v>
      </c>
      <c r="M1138" s="114">
        <f t="shared" si="203"/>
        <v>385.25874587458748</v>
      </c>
      <c r="N1138" s="242">
        <v>0</v>
      </c>
      <c r="O1138" s="100"/>
      <c r="P1138" s="100"/>
      <c r="Q1138" s="100">
        <f t="shared" si="204"/>
        <v>0</v>
      </c>
      <c r="R1138" s="243" t="e">
        <f t="shared" si="211"/>
        <v>#DIV/0!</v>
      </c>
      <c r="S1138" s="299"/>
      <c r="T1138" s="299"/>
      <c r="U1138" s="299"/>
      <c r="V1138" s="299"/>
      <c r="W1138" s="299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</row>
    <row r="1139" spans="1:43" ht="15.75" customHeight="1" outlineLevel="2" x14ac:dyDescent="0.25">
      <c r="A1139" s="2"/>
      <c r="B1139" s="109">
        <v>100402</v>
      </c>
      <c r="C1139" s="34"/>
      <c r="D1139" s="34" t="s">
        <v>45</v>
      </c>
      <c r="E1139" s="34" t="s">
        <v>974</v>
      </c>
      <c r="F1139" s="298" t="s">
        <v>975</v>
      </c>
      <c r="G1139" s="114">
        <v>2671</v>
      </c>
      <c r="H1139" s="114">
        <v>532</v>
      </c>
      <c r="I1139" s="114">
        <v>0</v>
      </c>
      <c r="J1139" s="114">
        <v>2671</v>
      </c>
      <c r="K1139" s="114">
        <v>2634</v>
      </c>
      <c r="L1139" s="241">
        <f t="shared" si="220"/>
        <v>-1.3852489704230586E-2</v>
      </c>
      <c r="M1139" s="114">
        <f t="shared" si="203"/>
        <v>524.63047547734936</v>
      </c>
      <c r="N1139" s="242">
        <v>0</v>
      </c>
      <c r="O1139" s="100"/>
      <c r="P1139" s="100"/>
      <c r="Q1139" s="100">
        <f t="shared" si="204"/>
        <v>0</v>
      </c>
      <c r="R1139" s="243" t="e">
        <f t="shared" si="211"/>
        <v>#DIV/0!</v>
      </c>
      <c r="S1139" s="299"/>
      <c r="T1139" s="299"/>
      <c r="U1139" s="299"/>
      <c r="V1139" s="299"/>
      <c r="W1139" s="299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</row>
    <row r="1140" spans="1:43" ht="15.75" customHeight="1" outlineLevel="2" x14ac:dyDescent="0.25">
      <c r="A1140" s="2"/>
      <c r="B1140" s="109">
        <v>100401</v>
      </c>
      <c r="C1140" s="34"/>
      <c r="D1140" s="34" t="s">
        <v>45</v>
      </c>
      <c r="E1140" s="34" t="s">
        <v>974</v>
      </c>
      <c r="F1140" s="298" t="s">
        <v>974</v>
      </c>
      <c r="G1140" s="114">
        <v>3232</v>
      </c>
      <c r="H1140" s="114">
        <v>0</v>
      </c>
      <c r="I1140" s="114">
        <v>2316</v>
      </c>
      <c r="J1140" s="114">
        <v>5548</v>
      </c>
      <c r="K1140" s="114">
        <v>5437</v>
      </c>
      <c r="L1140" s="241">
        <f t="shared" si="220"/>
        <v>-2.0007209805335213E-2</v>
      </c>
      <c r="M1140" s="114">
        <f t="shared" si="203"/>
        <v>2362.3366979091566</v>
      </c>
      <c r="N1140" s="242">
        <v>0</v>
      </c>
      <c r="O1140" s="100"/>
      <c r="P1140" s="100"/>
      <c r="Q1140" s="100">
        <f t="shared" si="204"/>
        <v>0</v>
      </c>
      <c r="R1140" s="243" t="e">
        <f t="shared" si="211"/>
        <v>#DIV/0!</v>
      </c>
      <c r="S1140" s="299"/>
      <c r="T1140" s="299"/>
      <c r="U1140" s="299"/>
      <c r="V1140" s="299"/>
      <c r="W1140" s="299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</row>
    <row r="1141" spans="1:43" ht="15.75" customHeight="1" outlineLevel="2" x14ac:dyDescent="0.25">
      <c r="A1141" s="2"/>
      <c r="B1141" s="109" t="s">
        <v>2191</v>
      </c>
      <c r="C1141" s="34"/>
      <c r="D1141" s="34" t="s">
        <v>45</v>
      </c>
      <c r="E1141" s="34" t="s">
        <v>974</v>
      </c>
      <c r="F1141" s="298" t="s">
        <v>2192</v>
      </c>
      <c r="G1141" s="114"/>
      <c r="H1141" s="114"/>
      <c r="I1141" s="114"/>
      <c r="J1141" s="114"/>
      <c r="K1141" s="114"/>
      <c r="L1141" s="241"/>
      <c r="M1141" s="114">
        <f t="shared" si="203"/>
        <v>0</v>
      </c>
      <c r="N1141" s="242"/>
      <c r="O1141" s="100"/>
      <c r="P1141" s="100"/>
      <c r="Q1141" s="100">
        <f t="shared" si="204"/>
        <v>0</v>
      </c>
      <c r="R1141" s="243" t="e">
        <f t="shared" si="211"/>
        <v>#DIV/0!</v>
      </c>
      <c r="S1141" s="299"/>
      <c r="T1141" s="299"/>
      <c r="U1141" s="299"/>
      <c r="V1141" s="299"/>
      <c r="W1141" s="299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</row>
    <row r="1142" spans="1:43" ht="15.75" customHeight="1" outlineLevel="1" x14ac:dyDescent="0.25">
      <c r="A1142" s="229"/>
      <c r="B1142" s="104">
        <v>100500</v>
      </c>
      <c r="C1142" s="300"/>
      <c r="D1142" s="300" t="s">
        <v>45</v>
      </c>
      <c r="E1142" s="300" t="s">
        <v>977</v>
      </c>
      <c r="F1142" s="301"/>
      <c r="G1142" s="114"/>
      <c r="H1142" s="114"/>
      <c r="I1142" s="114"/>
      <c r="J1142" s="114"/>
      <c r="K1142" s="114"/>
      <c r="L1142" s="241"/>
      <c r="M1142" s="114">
        <f t="shared" si="203"/>
        <v>0</v>
      </c>
      <c r="N1142" s="242"/>
      <c r="O1142" s="110">
        <f t="shared" ref="O1142:P1142" si="221">SUM(O1143:O1154)</f>
        <v>0</v>
      </c>
      <c r="P1142" s="110">
        <f t="shared" si="221"/>
        <v>0</v>
      </c>
      <c r="Q1142" s="100">
        <f t="shared" si="204"/>
        <v>0</v>
      </c>
      <c r="R1142" s="243" t="e">
        <f t="shared" si="211"/>
        <v>#DIV/0!</v>
      </c>
      <c r="S1142" s="302"/>
      <c r="T1142" s="302"/>
      <c r="U1142" s="302"/>
      <c r="V1142" s="302"/>
      <c r="W1142" s="302"/>
      <c r="X1142" s="229"/>
      <c r="Y1142" s="229"/>
      <c r="Z1142" s="229"/>
      <c r="AA1142" s="229"/>
      <c r="AB1142" s="229"/>
      <c r="AC1142" s="229"/>
      <c r="AD1142" s="229"/>
      <c r="AE1142" s="229"/>
      <c r="AF1142" s="229"/>
      <c r="AG1142" s="229"/>
      <c r="AH1142" s="229"/>
      <c r="AI1142" s="229"/>
      <c r="AJ1142" s="229"/>
      <c r="AK1142" s="229"/>
      <c r="AL1142" s="229"/>
      <c r="AM1142" s="229"/>
      <c r="AN1142" s="229"/>
      <c r="AO1142" s="229"/>
      <c r="AP1142" s="229"/>
      <c r="AQ1142" s="229"/>
    </row>
    <row r="1143" spans="1:43" ht="15.75" customHeight="1" outlineLevel="2" x14ac:dyDescent="0.25">
      <c r="A1143" s="2"/>
      <c r="B1143" s="109">
        <v>100511</v>
      </c>
      <c r="C1143" s="34"/>
      <c r="D1143" s="34" t="s">
        <v>45</v>
      </c>
      <c r="E1143" s="34" t="s">
        <v>977</v>
      </c>
      <c r="F1143" s="298" t="s">
        <v>987</v>
      </c>
      <c r="G1143" s="114">
        <v>1777</v>
      </c>
      <c r="H1143" s="114">
        <v>221</v>
      </c>
      <c r="I1143" s="114">
        <v>0</v>
      </c>
      <c r="J1143" s="114">
        <v>1777</v>
      </c>
      <c r="K1143" s="114">
        <v>1667</v>
      </c>
      <c r="L1143" s="241">
        <f t="shared" ref="L1143:L1153" si="222">((K1143/J1143)^(1/($K$12-$J$12))-1)</f>
        <v>-6.1902082160945393E-2</v>
      </c>
      <c r="M1143" s="114">
        <f t="shared" si="203"/>
        <v>207.31963984243106</v>
      </c>
      <c r="N1143" s="242">
        <v>0</v>
      </c>
      <c r="O1143" s="100"/>
      <c r="P1143" s="100"/>
      <c r="Q1143" s="100">
        <f t="shared" si="204"/>
        <v>0</v>
      </c>
      <c r="R1143" s="243" t="e">
        <f t="shared" si="211"/>
        <v>#DIV/0!</v>
      </c>
      <c r="S1143" s="299"/>
      <c r="T1143" s="299"/>
      <c r="U1143" s="299"/>
      <c r="V1143" s="299"/>
      <c r="W1143" s="299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</row>
    <row r="1144" spans="1:43" ht="15.75" customHeight="1" outlineLevel="2" x14ac:dyDescent="0.25">
      <c r="A1144" s="2"/>
      <c r="B1144" s="109">
        <v>100510</v>
      </c>
      <c r="C1144" s="34"/>
      <c r="D1144" s="34" t="s">
        <v>45</v>
      </c>
      <c r="E1144" s="34" t="s">
        <v>977</v>
      </c>
      <c r="F1144" s="298" t="s">
        <v>986</v>
      </c>
      <c r="G1144" s="114">
        <v>2942</v>
      </c>
      <c r="H1144" s="114">
        <v>982</v>
      </c>
      <c r="I1144" s="114">
        <v>0</v>
      </c>
      <c r="J1144" s="114">
        <v>2942</v>
      </c>
      <c r="K1144" s="114">
        <v>2836</v>
      </c>
      <c r="L1144" s="241">
        <f t="shared" si="222"/>
        <v>-3.6029911624745115E-2</v>
      </c>
      <c r="M1144" s="114">
        <f t="shared" si="203"/>
        <v>946.61862678450029</v>
      </c>
      <c r="N1144" s="242">
        <v>0</v>
      </c>
      <c r="O1144" s="100"/>
      <c r="P1144" s="100"/>
      <c r="Q1144" s="100">
        <f t="shared" si="204"/>
        <v>0</v>
      </c>
      <c r="R1144" s="243" t="e">
        <f t="shared" si="211"/>
        <v>#DIV/0!</v>
      </c>
      <c r="S1144" s="299"/>
      <c r="T1144" s="299"/>
      <c r="U1144" s="299"/>
      <c r="V1144" s="299"/>
      <c r="W1144" s="299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</row>
    <row r="1145" spans="1:43" ht="15.75" customHeight="1" outlineLevel="2" x14ac:dyDescent="0.25">
      <c r="A1145" s="2"/>
      <c r="B1145" s="109">
        <v>100509</v>
      </c>
      <c r="C1145" s="34"/>
      <c r="D1145" s="34" t="s">
        <v>45</v>
      </c>
      <c r="E1145" s="34" t="s">
        <v>977</v>
      </c>
      <c r="F1145" s="298" t="s">
        <v>985</v>
      </c>
      <c r="G1145" s="114">
        <v>3943</v>
      </c>
      <c r="H1145" s="114">
        <v>1066</v>
      </c>
      <c r="I1145" s="114">
        <v>0</v>
      </c>
      <c r="J1145" s="114">
        <v>3943</v>
      </c>
      <c r="K1145" s="114">
        <v>3866</v>
      </c>
      <c r="L1145" s="241">
        <f t="shared" si="222"/>
        <v>-1.9528277960943474E-2</v>
      </c>
      <c r="M1145" s="114">
        <f t="shared" si="203"/>
        <v>1045.1828556936343</v>
      </c>
      <c r="N1145" s="242">
        <v>0</v>
      </c>
      <c r="O1145" s="100"/>
      <c r="P1145" s="100"/>
      <c r="Q1145" s="100">
        <f t="shared" si="204"/>
        <v>0</v>
      </c>
      <c r="R1145" s="243" t="e">
        <f t="shared" si="211"/>
        <v>#DIV/0!</v>
      </c>
      <c r="S1145" s="299"/>
      <c r="T1145" s="299"/>
      <c r="U1145" s="299"/>
      <c r="V1145" s="299"/>
      <c r="W1145" s="299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</row>
    <row r="1146" spans="1:43" ht="15.75" customHeight="1" outlineLevel="2" x14ac:dyDescent="0.25">
      <c r="A1146" s="2"/>
      <c r="B1146" s="109">
        <v>100508</v>
      </c>
      <c r="C1146" s="34"/>
      <c r="D1146" s="34" t="s">
        <v>45</v>
      </c>
      <c r="E1146" s="34" t="s">
        <v>977</v>
      </c>
      <c r="F1146" s="298" t="s">
        <v>984</v>
      </c>
      <c r="G1146" s="114">
        <v>1836</v>
      </c>
      <c r="H1146" s="114">
        <v>1427</v>
      </c>
      <c r="I1146" s="114">
        <v>0</v>
      </c>
      <c r="J1146" s="114">
        <v>1836</v>
      </c>
      <c r="K1146" s="114">
        <v>1790</v>
      </c>
      <c r="L1146" s="241">
        <f t="shared" si="222"/>
        <v>-2.5054466230936767E-2</v>
      </c>
      <c r="M1146" s="114">
        <f t="shared" si="203"/>
        <v>1391.2472766884532</v>
      </c>
      <c r="N1146" s="242">
        <v>0</v>
      </c>
      <c r="O1146" s="100"/>
      <c r="P1146" s="100"/>
      <c r="Q1146" s="100">
        <f t="shared" si="204"/>
        <v>0</v>
      </c>
      <c r="R1146" s="243" t="e">
        <f t="shared" si="211"/>
        <v>#DIV/0!</v>
      </c>
      <c r="S1146" s="299"/>
      <c r="T1146" s="299"/>
      <c r="U1146" s="299"/>
      <c r="V1146" s="299"/>
      <c r="W1146" s="299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</row>
    <row r="1147" spans="1:43" ht="15.75" customHeight="1" outlineLevel="2" x14ac:dyDescent="0.25">
      <c r="A1147" s="2"/>
      <c r="B1147" s="109">
        <v>100507</v>
      </c>
      <c r="C1147" s="34"/>
      <c r="D1147" s="34" t="s">
        <v>45</v>
      </c>
      <c r="E1147" s="34" t="s">
        <v>977</v>
      </c>
      <c r="F1147" s="298" t="s">
        <v>983</v>
      </c>
      <c r="G1147" s="114">
        <v>5793</v>
      </c>
      <c r="H1147" s="114">
        <v>0</v>
      </c>
      <c r="I1147" s="114">
        <v>6132</v>
      </c>
      <c r="J1147" s="114">
        <v>9780</v>
      </c>
      <c r="K1147" s="114">
        <v>9128</v>
      </c>
      <c r="L1147" s="241">
        <f t="shared" si="222"/>
        <v>-6.6666666666666652E-2</v>
      </c>
      <c r="M1147" s="114">
        <f t="shared" si="203"/>
        <v>0</v>
      </c>
      <c r="N1147" s="242">
        <v>2127</v>
      </c>
      <c r="O1147" s="100"/>
      <c r="P1147" s="100"/>
      <c r="Q1147" s="100">
        <f t="shared" si="204"/>
        <v>0</v>
      </c>
      <c r="R1147" s="243" t="e">
        <f t="shared" si="211"/>
        <v>#DIV/0!</v>
      </c>
      <c r="S1147" s="299"/>
      <c r="T1147" s="299"/>
      <c r="U1147" s="299"/>
      <c r="V1147" s="299"/>
      <c r="W1147" s="299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</row>
    <row r="1148" spans="1:43" ht="15.75" customHeight="1" outlineLevel="2" x14ac:dyDescent="0.25">
      <c r="A1148" s="2"/>
      <c r="B1148" s="109">
        <v>100506</v>
      </c>
      <c r="C1148" s="34"/>
      <c r="D1148" s="34" t="s">
        <v>45</v>
      </c>
      <c r="E1148" s="34" t="s">
        <v>977</v>
      </c>
      <c r="F1148" s="298" t="s">
        <v>414</v>
      </c>
      <c r="G1148" s="114">
        <v>2928</v>
      </c>
      <c r="H1148" s="114">
        <v>1373</v>
      </c>
      <c r="I1148" s="114">
        <v>0</v>
      </c>
      <c r="J1148" s="114">
        <v>2928</v>
      </c>
      <c r="K1148" s="114">
        <v>2875</v>
      </c>
      <c r="L1148" s="241">
        <f t="shared" si="222"/>
        <v>-1.8101092896174897E-2</v>
      </c>
      <c r="M1148" s="114">
        <f t="shared" si="203"/>
        <v>1348.1471994535518</v>
      </c>
      <c r="N1148" s="242">
        <v>0</v>
      </c>
      <c r="O1148" s="100"/>
      <c r="P1148" s="100"/>
      <c r="Q1148" s="100">
        <f t="shared" si="204"/>
        <v>0</v>
      </c>
      <c r="R1148" s="243" t="e">
        <f t="shared" si="211"/>
        <v>#DIV/0!</v>
      </c>
      <c r="S1148" s="299"/>
      <c r="T1148" s="299"/>
      <c r="U1148" s="299"/>
      <c r="V1148" s="299"/>
      <c r="W1148" s="299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</row>
    <row r="1149" spans="1:43" ht="15.75" customHeight="1" outlineLevel="2" x14ac:dyDescent="0.25">
      <c r="A1149" s="2"/>
      <c r="B1149" s="109">
        <v>100505</v>
      </c>
      <c r="C1149" s="34"/>
      <c r="D1149" s="34" t="s">
        <v>45</v>
      </c>
      <c r="E1149" s="34" t="s">
        <v>977</v>
      </c>
      <c r="F1149" s="298" t="s">
        <v>982</v>
      </c>
      <c r="G1149" s="114">
        <v>1387</v>
      </c>
      <c r="H1149" s="114">
        <v>295</v>
      </c>
      <c r="I1149" s="114">
        <v>0</v>
      </c>
      <c r="J1149" s="114">
        <v>1387</v>
      </c>
      <c r="K1149" s="114">
        <v>1286</v>
      </c>
      <c r="L1149" s="241">
        <f t="shared" si="222"/>
        <v>-7.2819033886085127E-2</v>
      </c>
      <c r="M1149" s="114">
        <f t="shared" si="203"/>
        <v>273.51838500360486</v>
      </c>
      <c r="N1149" s="242">
        <v>0</v>
      </c>
      <c r="O1149" s="100"/>
      <c r="P1149" s="100"/>
      <c r="Q1149" s="100">
        <f t="shared" si="204"/>
        <v>0</v>
      </c>
      <c r="R1149" s="243" t="e">
        <f t="shared" si="211"/>
        <v>#DIV/0!</v>
      </c>
      <c r="S1149" s="299"/>
      <c r="T1149" s="299"/>
      <c r="U1149" s="299"/>
      <c r="V1149" s="299"/>
      <c r="W1149" s="299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</row>
    <row r="1150" spans="1:43" ht="15.75" customHeight="1" outlineLevel="2" x14ac:dyDescent="0.25">
      <c r="A1150" s="2"/>
      <c r="B1150" s="109">
        <v>100504</v>
      </c>
      <c r="C1150" s="34"/>
      <c r="D1150" s="34" t="s">
        <v>45</v>
      </c>
      <c r="E1150" s="34" t="s">
        <v>977</v>
      </c>
      <c r="F1150" s="298" t="s">
        <v>981</v>
      </c>
      <c r="G1150" s="114">
        <v>5330</v>
      </c>
      <c r="H1150" s="114">
        <v>574</v>
      </c>
      <c r="I1150" s="114">
        <v>0</v>
      </c>
      <c r="J1150" s="114">
        <v>5330</v>
      </c>
      <c r="K1150" s="114">
        <v>5225</v>
      </c>
      <c r="L1150" s="241">
        <f t="shared" si="222"/>
        <v>-1.9699812382739212E-2</v>
      </c>
      <c r="M1150" s="114">
        <f t="shared" si="203"/>
        <v>562.69230769230774</v>
      </c>
      <c r="N1150" s="242">
        <v>0</v>
      </c>
      <c r="O1150" s="100"/>
      <c r="P1150" s="100"/>
      <c r="Q1150" s="100">
        <f t="shared" si="204"/>
        <v>0</v>
      </c>
      <c r="R1150" s="243" t="e">
        <f t="shared" si="211"/>
        <v>#DIV/0!</v>
      </c>
      <c r="S1150" s="299"/>
      <c r="T1150" s="299"/>
      <c r="U1150" s="299"/>
      <c r="V1150" s="299"/>
      <c r="W1150" s="299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</row>
    <row r="1151" spans="1:43" ht="15.75" customHeight="1" outlineLevel="2" x14ac:dyDescent="0.25">
      <c r="A1151" s="2"/>
      <c r="B1151" s="109">
        <v>100503</v>
      </c>
      <c r="C1151" s="34"/>
      <c r="D1151" s="34" t="s">
        <v>45</v>
      </c>
      <c r="E1151" s="34" t="s">
        <v>977</v>
      </c>
      <c r="F1151" s="298" t="s">
        <v>980</v>
      </c>
      <c r="G1151" s="114">
        <v>3793</v>
      </c>
      <c r="H1151" s="114">
        <v>975</v>
      </c>
      <c r="I1151" s="114">
        <v>0</v>
      </c>
      <c r="J1151" s="114">
        <v>3793</v>
      </c>
      <c r="K1151" s="114">
        <v>3743</v>
      </c>
      <c r="L1151" s="241">
        <f t="shared" si="222"/>
        <v>-1.3182177695755359E-2</v>
      </c>
      <c r="M1151" s="114">
        <f t="shared" si="203"/>
        <v>962.14737674663854</v>
      </c>
      <c r="N1151" s="242">
        <v>0</v>
      </c>
      <c r="O1151" s="100"/>
      <c r="P1151" s="100"/>
      <c r="Q1151" s="100">
        <f t="shared" si="204"/>
        <v>0</v>
      </c>
      <c r="R1151" s="243" t="e">
        <f t="shared" si="211"/>
        <v>#DIV/0!</v>
      </c>
      <c r="S1151" s="299"/>
      <c r="T1151" s="299"/>
      <c r="U1151" s="299"/>
      <c r="V1151" s="299"/>
      <c r="W1151" s="299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</row>
    <row r="1152" spans="1:43" ht="15.75" customHeight="1" outlineLevel="2" x14ac:dyDescent="0.25">
      <c r="A1152" s="2"/>
      <c r="B1152" s="109">
        <v>100502</v>
      </c>
      <c r="C1152" s="34"/>
      <c r="D1152" s="34" t="s">
        <v>45</v>
      </c>
      <c r="E1152" s="34" t="s">
        <v>977</v>
      </c>
      <c r="F1152" s="298" t="s">
        <v>979</v>
      </c>
      <c r="G1152" s="114">
        <v>1319</v>
      </c>
      <c r="H1152" s="114">
        <v>332</v>
      </c>
      <c r="I1152" s="114">
        <v>0</v>
      </c>
      <c r="J1152" s="114">
        <v>1319</v>
      </c>
      <c r="K1152" s="114">
        <v>1274</v>
      </c>
      <c r="L1152" s="241">
        <f t="shared" si="222"/>
        <v>-3.411675511751322E-2</v>
      </c>
      <c r="M1152" s="114">
        <f t="shared" si="203"/>
        <v>320.67323730098559</v>
      </c>
      <c r="N1152" s="242">
        <v>0</v>
      </c>
      <c r="O1152" s="100"/>
      <c r="P1152" s="100"/>
      <c r="Q1152" s="100">
        <f t="shared" si="204"/>
        <v>0</v>
      </c>
      <c r="R1152" s="243" t="e">
        <f t="shared" si="211"/>
        <v>#DIV/0!</v>
      </c>
      <c r="S1152" s="299"/>
      <c r="T1152" s="299"/>
      <c r="U1152" s="299"/>
      <c r="V1152" s="299"/>
      <c r="W1152" s="299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</row>
    <row r="1153" spans="1:43" ht="15.75" customHeight="1" outlineLevel="2" x14ac:dyDescent="0.25">
      <c r="A1153" s="2"/>
      <c r="B1153" s="109">
        <v>100501</v>
      </c>
      <c r="C1153" s="34"/>
      <c r="D1153" s="34" t="s">
        <v>45</v>
      </c>
      <c r="E1153" s="34" t="s">
        <v>977</v>
      </c>
      <c r="F1153" s="298" t="s">
        <v>978</v>
      </c>
      <c r="G1153" s="114">
        <v>5296</v>
      </c>
      <c r="H1153" s="114">
        <v>0</v>
      </c>
      <c r="I1153" s="114">
        <v>6911</v>
      </c>
      <c r="J1153" s="114">
        <v>7374</v>
      </c>
      <c r="K1153" s="114">
        <v>7055</v>
      </c>
      <c r="L1153" s="241">
        <f t="shared" si="222"/>
        <v>-4.3260103064822308E-2</v>
      </c>
      <c r="M1153" s="114">
        <f t="shared" si="203"/>
        <v>0</v>
      </c>
      <c r="N1153" s="242">
        <v>4908</v>
      </c>
      <c r="O1153" s="100"/>
      <c r="P1153" s="100"/>
      <c r="Q1153" s="100">
        <f t="shared" si="204"/>
        <v>0</v>
      </c>
      <c r="R1153" s="243" t="e">
        <f t="shared" si="211"/>
        <v>#DIV/0!</v>
      </c>
      <c r="S1153" s="299"/>
      <c r="T1153" s="299"/>
      <c r="U1153" s="299"/>
      <c r="V1153" s="299"/>
      <c r="W1153" s="299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</row>
    <row r="1154" spans="1:43" ht="15.75" customHeight="1" outlineLevel="2" x14ac:dyDescent="0.25">
      <c r="A1154" s="2"/>
      <c r="B1154" s="109" t="s">
        <v>2193</v>
      </c>
      <c r="C1154" s="34"/>
      <c r="D1154" s="34" t="s">
        <v>45</v>
      </c>
      <c r="E1154" s="34" t="s">
        <v>977</v>
      </c>
      <c r="F1154" s="298" t="s">
        <v>2194</v>
      </c>
      <c r="G1154" s="114"/>
      <c r="H1154" s="114"/>
      <c r="I1154" s="114"/>
      <c r="J1154" s="114"/>
      <c r="K1154" s="114"/>
      <c r="L1154" s="241"/>
      <c r="M1154" s="114">
        <f t="shared" si="203"/>
        <v>0</v>
      </c>
      <c r="N1154" s="242"/>
      <c r="O1154" s="100"/>
      <c r="P1154" s="100"/>
      <c r="Q1154" s="100">
        <f t="shared" si="204"/>
        <v>0</v>
      </c>
      <c r="R1154" s="243" t="e">
        <f t="shared" si="211"/>
        <v>#DIV/0!</v>
      </c>
      <c r="S1154" s="299"/>
      <c r="T1154" s="299"/>
      <c r="U1154" s="299"/>
      <c r="V1154" s="299"/>
      <c r="W1154" s="299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</row>
    <row r="1155" spans="1:43" ht="15.75" customHeight="1" outlineLevel="1" x14ac:dyDescent="0.25">
      <c r="A1155" s="229"/>
      <c r="B1155" s="104">
        <v>100100</v>
      </c>
      <c r="C1155" s="300"/>
      <c r="D1155" s="300" t="s">
        <v>45</v>
      </c>
      <c r="E1155" s="300" t="s">
        <v>45</v>
      </c>
      <c r="F1155" s="301"/>
      <c r="G1155" s="114"/>
      <c r="H1155" s="114"/>
      <c r="I1155" s="114"/>
      <c r="J1155" s="114"/>
      <c r="K1155" s="114"/>
      <c r="L1155" s="241"/>
      <c r="M1155" s="114">
        <f t="shared" si="203"/>
        <v>0</v>
      </c>
      <c r="N1155" s="242"/>
      <c r="O1155" s="110">
        <f t="shared" ref="O1155:P1155" si="223">SUM(O1156:O1169)</f>
        <v>0</v>
      </c>
      <c r="P1155" s="110">
        <f t="shared" si="223"/>
        <v>0</v>
      </c>
      <c r="Q1155" s="100">
        <f t="shared" si="204"/>
        <v>0</v>
      </c>
      <c r="R1155" s="243" t="e">
        <f t="shared" si="211"/>
        <v>#DIV/0!</v>
      </c>
      <c r="S1155" s="302"/>
      <c r="T1155" s="302"/>
      <c r="U1155" s="302"/>
      <c r="V1155" s="302"/>
      <c r="W1155" s="302"/>
      <c r="X1155" s="229"/>
      <c r="Y1155" s="229"/>
      <c r="Z1155" s="229"/>
      <c r="AA1155" s="229"/>
      <c r="AB1155" s="229"/>
      <c r="AC1155" s="229"/>
      <c r="AD1155" s="229"/>
      <c r="AE1155" s="229"/>
      <c r="AF1155" s="229"/>
      <c r="AG1155" s="229"/>
      <c r="AH1155" s="229"/>
      <c r="AI1155" s="229"/>
      <c r="AJ1155" s="229"/>
      <c r="AK1155" s="229"/>
      <c r="AL1155" s="229"/>
      <c r="AM1155" s="229"/>
      <c r="AN1155" s="229"/>
      <c r="AO1155" s="229"/>
      <c r="AP1155" s="229"/>
      <c r="AQ1155" s="229"/>
    </row>
    <row r="1156" spans="1:43" ht="15.75" customHeight="1" outlineLevel="2" x14ac:dyDescent="0.25">
      <c r="A1156" s="2"/>
      <c r="B1156" s="109">
        <v>100113</v>
      </c>
      <c r="C1156" s="34"/>
      <c r="D1156" s="34" t="s">
        <v>45</v>
      </c>
      <c r="E1156" s="34" t="s">
        <v>45</v>
      </c>
      <c r="F1156" s="298" t="s">
        <v>956</v>
      </c>
      <c r="G1156" s="114">
        <v>8228</v>
      </c>
      <c r="H1156" s="114">
        <v>1182</v>
      </c>
      <c r="I1156" s="114">
        <v>0</v>
      </c>
      <c r="J1156" s="114">
        <v>8228</v>
      </c>
      <c r="K1156" s="114">
        <v>8142</v>
      </c>
      <c r="L1156" s="241">
        <f t="shared" ref="L1156:L1168" si="224">((K1156/J1156)^(1/($K$12-$J$12))-1)</f>
        <v>-1.0452114730189588E-2</v>
      </c>
      <c r="M1156" s="114">
        <f t="shared" si="203"/>
        <v>1169.6456003889159</v>
      </c>
      <c r="N1156" s="242">
        <v>0</v>
      </c>
      <c r="O1156" s="100"/>
      <c r="P1156" s="100"/>
      <c r="Q1156" s="100">
        <f t="shared" si="204"/>
        <v>0</v>
      </c>
      <c r="R1156" s="243" t="e">
        <f t="shared" si="211"/>
        <v>#DIV/0!</v>
      </c>
      <c r="S1156" s="299"/>
      <c r="T1156" s="299"/>
      <c r="U1156" s="299"/>
      <c r="V1156" s="299"/>
      <c r="W1156" s="299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</row>
    <row r="1157" spans="1:43" ht="15.75" customHeight="1" outlineLevel="2" x14ac:dyDescent="0.25">
      <c r="A1157" s="2"/>
      <c r="B1157" s="109">
        <v>100112</v>
      </c>
      <c r="C1157" s="34"/>
      <c r="D1157" s="34" t="s">
        <v>45</v>
      </c>
      <c r="E1157" s="34" t="s">
        <v>45</v>
      </c>
      <c r="F1157" s="298" t="s">
        <v>955</v>
      </c>
      <c r="G1157" s="114">
        <v>3202</v>
      </c>
      <c r="H1157" s="114">
        <v>0</v>
      </c>
      <c r="I1157" s="114">
        <v>2094</v>
      </c>
      <c r="J1157" s="114">
        <v>3202</v>
      </c>
      <c r="K1157" s="114">
        <v>2898</v>
      </c>
      <c r="L1157" s="241">
        <f t="shared" si="224"/>
        <v>-9.4940662086196115E-2</v>
      </c>
      <c r="M1157" s="114">
        <f t="shared" si="203"/>
        <v>0</v>
      </c>
      <c r="N1157" s="242">
        <v>2303</v>
      </c>
      <c r="O1157" s="100"/>
      <c r="P1157" s="100"/>
      <c r="Q1157" s="100">
        <f t="shared" si="204"/>
        <v>0</v>
      </c>
      <c r="R1157" s="243" t="e">
        <f t="shared" si="211"/>
        <v>#DIV/0!</v>
      </c>
      <c r="S1157" s="299"/>
      <c r="T1157" s="299"/>
      <c r="U1157" s="299"/>
      <c r="V1157" s="299"/>
      <c r="W1157" s="299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</row>
    <row r="1158" spans="1:43" ht="15.75" customHeight="1" outlineLevel="2" x14ac:dyDescent="0.25">
      <c r="A1158" s="2"/>
      <c r="B1158" s="109">
        <v>100111</v>
      </c>
      <c r="C1158" s="34"/>
      <c r="D1158" s="34" t="s">
        <v>45</v>
      </c>
      <c r="E1158" s="34" t="s">
        <v>45</v>
      </c>
      <c r="F1158" s="298" t="s">
        <v>954</v>
      </c>
      <c r="G1158" s="114">
        <v>2734</v>
      </c>
      <c r="H1158" s="114">
        <v>0</v>
      </c>
      <c r="I1158" s="114">
        <v>37224</v>
      </c>
      <c r="J1158" s="114">
        <v>3027</v>
      </c>
      <c r="K1158" s="114">
        <v>3055</v>
      </c>
      <c r="L1158" s="241">
        <f t="shared" si="224"/>
        <v>9.2500825900230232E-3</v>
      </c>
      <c r="M1158" s="114">
        <f t="shared" si="203"/>
        <v>0</v>
      </c>
      <c r="N1158" s="242">
        <v>38659</v>
      </c>
      <c r="O1158" s="100"/>
      <c r="P1158" s="100"/>
      <c r="Q1158" s="100">
        <f t="shared" si="204"/>
        <v>0</v>
      </c>
      <c r="R1158" s="243" t="e">
        <f t="shared" si="211"/>
        <v>#DIV/0!</v>
      </c>
      <c r="S1158" s="299"/>
      <c r="T1158" s="299"/>
      <c r="U1158" s="299"/>
      <c r="V1158" s="299"/>
      <c r="W1158" s="299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</row>
    <row r="1159" spans="1:43" ht="15.75" customHeight="1" outlineLevel="2" x14ac:dyDescent="0.25">
      <c r="A1159" s="2"/>
      <c r="B1159" s="109">
        <v>100110</v>
      </c>
      <c r="C1159" s="34"/>
      <c r="D1159" s="34" t="s">
        <v>45</v>
      </c>
      <c r="E1159" s="34" t="s">
        <v>45</v>
      </c>
      <c r="F1159" s="298" t="s">
        <v>953</v>
      </c>
      <c r="G1159" s="114">
        <v>1545</v>
      </c>
      <c r="H1159" s="114">
        <v>315</v>
      </c>
      <c r="I1159" s="114">
        <v>0</v>
      </c>
      <c r="J1159" s="114">
        <v>1545</v>
      </c>
      <c r="K1159" s="114">
        <v>1434</v>
      </c>
      <c r="L1159" s="241">
        <f t="shared" si="224"/>
        <v>-7.1844660194174792E-2</v>
      </c>
      <c r="M1159" s="114">
        <f t="shared" si="203"/>
        <v>292.36893203883494</v>
      </c>
      <c r="N1159" s="242">
        <v>0</v>
      </c>
      <c r="O1159" s="100"/>
      <c r="P1159" s="100"/>
      <c r="Q1159" s="100">
        <f t="shared" si="204"/>
        <v>0</v>
      </c>
      <c r="R1159" s="243" t="e">
        <f t="shared" si="211"/>
        <v>#DIV/0!</v>
      </c>
      <c r="S1159" s="299"/>
      <c r="T1159" s="299"/>
      <c r="U1159" s="299"/>
      <c r="V1159" s="299"/>
      <c r="W1159" s="299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</row>
    <row r="1160" spans="1:43" ht="15.75" customHeight="1" outlineLevel="2" x14ac:dyDescent="0.25">
      <c r="A1160" s="2"/>
      <c r="B1160" s="109">
        <v>100109</v>
      </c>
      <c r="C1160" s="34"/>
      <c r="D1160" s="34" t="s">
        <v>45</v>
      </c>
      <c r="E1160" s="34" t="s">
        <v>45</v>
      </c>
      <c r="F1160" s="298" t="s">
        <v>952</v>
      </c>
      <c r="G1160" s="114">
        <v>18948</v>
      </c>
      <c r="H1160" s="114">
        <v>1844</v>
      </c>
      <c r="I1160" s="114">
        <v>0</v>
      </c>
      <c r="J1160" s="114">
        <v>18948</v>
      </c>
      <c r="K1160" s="114">
        <v>19059</v>
      </c>
      <c r="L1160" s="241">
        <f t="shared" si="224"/>
        <v>5.8581380620645884E-3</v>
      </c>
      <c r="M1160" s="114">
        <f t="shared" si="203"/>
        <v>1854.8024065864472</v>
      </c>
      <c r="N1160" s="242">
        <v>0</v>
      </c>
      <c r="O1160" s="100"/>
      <c r="P1160" s="100"/>
      <c r="Q1160" s="100">
        <f t="shared" si="204"/>
        <v>0</v>
      </c>
      <c r="R1160" s="243" t="e">
        <f t="shared" si="211"/>
        <v>#DIV/0!</v>
      </c>
      <c r="S1160" s="299"/>
      <c r="T1160" s="299"/>
      <c r="U1160" s="299"/>
      <c r="V1160" s="299"/>
      <c r="W1160" s="299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</row>
    <row r="1161" spans="1:43" ht="15.75" customHeight="1" outlineLevel="2" x14ac:dyDescent="0.25">
      <c r="A1161" s="2"/>
      <c r="B1161" s="109">
        <v>100108</v>
      </c>
      <c r="C1161" s="34"/>
      <c r="D1161" s="34" t="s">
        <v>45</v>
      </c>
      <c r="E1161" s="34" t="s">
        <v>45</v>
      </c>
      <c r="F1161" s="298" t="s">
        <v>951</v>
      </c>
      <c r="G1161" s="114">
        <v>2776</v>
      </c>
      <c r="H1161" s="114">
        <v>591</v>
      </c>
      <c r="I1161" s="114">
        <v>0</v>
      </c>
      <c r="J1161" s="114">
        <v>2776</v>
      </c>
      <c r="K1161" s="114">
        <v>2536</v>
      </c>
      <c r="L1161" s="241">
        <f t="shared" si="224"/>
        <v>-8.6455331412103709E-2</v>
      </c>
      <c r="M1161" s="114">
        <f t="shared" si="203"/>
        <v>539.90489913544673</v>
      </c>
      <c r="N1161" s="242">
        <v>0</v>
      </c>
      <c r="O1161" s="100"/>
      <c r="P1161" s="100"/>
      <c r="Q1161" s="100">
        <f t="shared" si="204"/>
        <v>0</v>
      </c>
      <c r="R1161" s="243" t="e">
        <f t="shared" si="211"/>
        <v>#DIV/0!</v>
      </c>
      <c r="S1161" s="299"/>
      <c r="T1161" s="299"/>
      <c r="U1161" s="299"/>
      <c r="V1161" s="299"/>
      <c r="W1161" s="299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</row>
    <row r="1162" spans="1:43" ht="15.75" customHeight="1" outlineLevel="2" x14ac:dyDescent="0.25">
      <c r="A1162" s="2"/>
      <c r="B1162" s="109">
        <v>100107</v>
      </c>
      <c r="C1162" s="34"/>
      <c r="D1162" s="34" t="s">
        <v>45</v>
      </c>
      <c r="E1162" s="34" t="s">
        <v>45</v>
      </c>
      <c r="F1162" s="298" t="s">
        <v>950</v>
      </c>
      <c r="G1162" s="114">
        <v>4773</v>
      </c>
      <c r="H1162" s="114">
        <v>578</v>
      </c>
      <c r="I1162" s="114">
        <v>0</v>
      </c>
      <c r="J1162" s="114">
        <v>4773</v>
      </c>
      <c r="K1162" s="114">
        <v>4768</v>
      </c>
      <c r="L1162" s="241">
        <f t="shared" si="224"/>
        <v>-1.0475591870940937E-3</v>
      </c>
      <c r="M1162" s="114">
        <f t="shared" si="203"/>
        <v>577.39451078985962</v>
      </c>
      <c r="N1162" s="242">
        <v>0</v>
      </c>
      <c r="O1162" s="100"/>
      <c r="P1162" s="100"/>
      <c r="Q1162" s="100">
        <f t="shared" si="204"/>
        <v>0</v>
      </c>
      <c r="R1162" s="243" t="e">
        <f t="shared" si="211"/>
        <v>#DIV/0!</v>
      </c>
      <c r="S1162" s="299"/>
      <c r="T1162" s="299"/>
      <c r="U1162" s="299"/>
      <c r="V1162" s="299"/>
      <c r="W1162" s="299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</row>
    <row r="1163" spans="1:43" ht="15.75" customHeight="1" outlineLevel="2" x14ac:dyDescent="0.25">
      <c r="A1163" s="2"/>
      <c r="B1163" s="109">
        <v>100106</v>
      </c>
      <c r="C1163" s="34"/>
      <c r="D1163" s="34" t="s">
        <v>45</v>
      </c>
      <c r="E1163" s="34" t="s">
        <v>45</v>
      </c>
      <c r="F1163" s="298" t="s">
        <v>949</v>
      </c>
      <c r="G1163" s="114">
        <v>3453</v>
      </c>
      <c r="H1163" s="114">
        <v>266</v>
      </c>
      <c r="I1163" s="114">
        <v>0</v>
      </c>
      <c r="J1163" s="114">
        <v>3453</v>
      </c>
      <c r="K1163" s="114">
        <v>3220</v>
      </c>
      <c r="L1163" s="241">
        <f t="shared" si="224"/>
        <v>-6.7477555748624352E-2</v>
      </c>
      <c r="M1163" s="114">
        <f t="shared" si="203"/>
        <v>248.05097017086592</v>
      </c>
      <c r="N1163" s="242">
        <v>0</v>
      </c>
      <c r="O1163" s="100"/>
      <c r="P1163" s="100"/>
      <c r="Q1163" s="100">
        <f t="shared" si="204"/>
        <v>0</v>
      </c>
      <c r="R1163" s="243" t="e">
        <f t="shared" si="211"/>
        <v>#DIV/0!</v>
      </c>
      <c r="S1163" s="299"/>
      <c r="T1163" s="299"/>
      <c r="U1163" s="299"/>
      <c r="V1163" s="299"/>
      <c r="W1163" s="299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</row>
    <row r="1164" spans="1:43" ht="15.75" customHeight="1" outlineLevel="2" x14ac:dyDescent="0.25">
      <c r="A1164" s="2"/>
      <c r="B1164" s="109">
        <v>100105</v>
      </c>
      <c r="C1164" s="34"/>
      <c r="D1164" s="34" t="s">
        <v>45</v>
      </c>
      <c r="E1164" s="34" t="s">
        <v>45</v>
      </c>
      <c r="F1164" s="298" t="s">
        <v>948</v>
      </c>
      <c r="G1164" s="114">
        <v>4117</v>
      </c>
      <c r="H1164" s="114">
        <v>1080</v>
      </c>
      <c r="I1164" s="114">
        <v>0</v>
      </c>
      <c r="J1164" s="114">
        <v>4117</v>
      </c>
      <c r="K1164" s="114">
        <v>3684</v>
      </c>
      <c r="L1164" s="241">
        <f t="shared" si="224"/>
        <v>-0.10517367014816614</v>
      </c>
      <c r="M1164" s="114">
        <f t="shared" si="203"/>
        <v>966.41243623998059</v>
      </c>
      <c r="N1164" s="242">
        <v>0</v>
      </c>
      <c r="O1164" s="100"/>
      <c r="P1164" s="100"/>
      <c r="Q1164" s="100">
        <f t="shared" si="204"/>
        <v>0</v>
      </c>
      <c r="R1164" s="243" t="e">
        <f t="shared" si="211"/>
        <v>#DIV/0!</v>
      </c>
      <c r="S1164" s="299"/>
      <c r="T1164" s="299"/>
      <c r="U1164" s="299"/>
      <c r="V1164" s="299"/>
      <c r="W1164" s="299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</row>
    <row r="1165" spans="1:43" ht="15.75" customHeight="1" outlineLevel="2" x14ac:dyDescent="0.25">
      <c r="A1165" s="2"/>
      <c r="B1165" s="109">
        <v>100104</v>
      </c>
      <c r="C1165" s="34"/>
      <c r="D1165" s="34" t="s">
        <v>45</v>
      </c>
      <c r="E1165" s="34" t="s">
        <v>45</v>
      </c>
      <c r="F1165" s="298" t="s">
        <v>947</v>
      </c>
      <c r="G1165" s="114">
        <v>12736</v>
      </c>
      <c r="H1165" s="114">
        <v>0</v>
      </c>
      <c r="I1165" s="114">
        <v>2912</v>
      </c>
      <c r="J1165" s="114">
        <v>15648</v>
      </c>
      <c r="K1165" s="114">
        <v>14747</v>
      </c>
      <c r="L1165" s="241">
        <f t="shared" si="224"/>
        <v>-5.7579243353783283E-2</v>
      </c>
      <c r="M1165" s="114">
        <f t="shared" si="203"/>
        <v>3079.6707566462173</v>
      </c>
      <c r="N1165" s="242">
        <v>0</v>
      </c>
      <c r="O1165" s="100"/>
      <c r="P1165" s="100"/>
      <c r="Q1165" s="100">
        <f t="shared" si="204"/>
        <v>0</v>
      </c>
      <c r="R1165" s="243" t="e">
        <f t="shared" si="211"/>
        <v>#DIV/0!</v>
      </c>
      <c r="S1165" s="299"/>
      <c r="T1165" s="299"/>
      <c r="U1165" s="299"/>
      <c r="V1165" s="299"/>
      <c r="W1165" s="299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</row>
    <row r="1166" spans="1:43" ht="15.75" customHeight="1" outlineLevel="2" x14ac:dyDescent="0.25">
      <c r="A1166" s="2"/>
      <c r="B1166" s="109">
        <v>100103</v>
      </c>
      <c r="C1166" s="34"/>
      <c r="D1166" s="34" t="s">
        <v>45</v>
      </c>
      <c r="E1166" s="34" t="s">
        <v>45</v>
      </c>
      <c r="F1166" s="298" t="s">
        <v>946</v>
      </c>
      <c r="G1166" s="114">
        <v>9639</v>
      </c>
      <c r="H1166" s="114">
        <v>0</v>
      </c>
      <c r="I1166" s="114">
        <v>3197</v>
      </c>
      <c r="J1166" s="114">
        <v>12836</v>
      </c>
      <c r="K1166" s="114">
        <v>12797</v>
      </c>
      <c r="L1166" s="241">
        <f t="shared" si="224"/>
        <v>-3.0383296977251062E-3</v>
      </c>
      <c r="M1166" s="114">
        <f t="shared" si="203"/>
        <v>3206.7135400436277</v>
      </c>
      <c r="N1166" s="242">
        <v>0</v>
      </c>
      <c r="O1166" s="100"/>
      <c r="P1166" s="100"/>
      <c r="Q1166" s="100">
        <f t="shared" si="204"/>
        <v>0</v>
      </c>
      <c r="R1166" s="243" t="e">
        <f t="shared" si="211"/>
        <v>#DIV/0!</v>
      </c>
      <c r="S1166" s="299"/>
      <c r="T1166" s="299"/>
      <c r="U1166" s="299"/>
      <c r="V1166" s="299"/>
      <c r="W1166" s="299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</row>
    <row r="1167" spans="1:43" ht="15.75" customHeight="1" outlineLevel="2" x14ac:dyDescent="0.25">
      <c r="A1167" s="2"/>
      <c r="B1167" s="109">
        <v>100102</v>
      </c>
      <c r="C1167" s="34"/>
      <c r="D1167" s="34" t="s">
        <v>45</v>
      </c>
      <c r="E1167" s="34" t="s">
        <v>45</v>
      </c>
      <c r="F1167" s="298" t="s">
        <v>945</v>
      </c>
      <c r="G1167" s="114">
        <v>5128</v>
      </c>
      <c r="H1167" s="114">
        <v>0</v>
      </c>
      <c r="I1167" s="114">
        <v>74627</v>
      </c>
      <c r="J1167" s="114">
        <v>5128</v>
      </c>
      <c r="K1167" s="114">
        <v>4649</v>
      </c>
      <c r="L1167" s="241">
        <f t="shared" si="224"/>
        <v>-9.3408736349454013E-2</v>
      </c>
      <c r="M1167" s="114">
        <f t="shared" si="203"/>
        <v>0</v>
      </c>
      <c r="N1167" s="242">
        <v>76354</v>
      </c>
      <c r="O1167" s="100"/>
      <c r="P1167" s="100"/>
      <c r="Q1167" s="100">
        <f t="shared" si="204"/>
        <v>0</v>
      </c>
      <c r="R1167" s="243" t="e">
        <f t="shared" si="211"/>
        <v>#DIV/0!</v>
      </c>
      <c r="S1167" s="299"/>
      <c r="T1167" s="299"/>
      <c r="U1167" s="299"/>
      <c r="V1167" s="299"/>
      <c r="W1167" s="299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</row>
    <row r="1168" spans="1:43" ht="15.75" customHeight="1" outlineLevel="2" x14ac:dyDescent="0.25">
      <c r="A1168" s="2"/>
      <c r="B1168" s="109">
        <v>100101</v>
      </c>
      <c r="C1168" s="34"/>
      <c r="D1168" s="34" t="s">
        <v>45</v>
      </c>
      <c r="E1168" s="34" t="s">
        <v>45</v>
      </c>
      <c r="F1168" s="298" t="s">
        <v>45</v>
      </c>
      <c r="G1168" s="114">
        <v>4645</v>
      </c>
      <c r="H1168" s="114">
        <v>0</v>
      </c>
      <c r="I1168" s="114">
        <v>81266</v>
      </c>
      <c r="J1168" s="114">
        <v>4645</v>
      </c>
      <c r="K1168" s="114">
        <v>4753</v>
      </c>
      <c r="L1168" s="241">
        <f t="shared" si="224"/>
        <v>2.3250807319698641E-2</v>
      </c>
      <c r="M1168" s="114">
        <f t="shared" si="203"/>
        <v>0</v>
      </c>
      <c r="N1168" s="242">
        <v>82333</v>
      </c>
      <c r="O1168" s="100"/>
      <c r="P1168" s="100"/>
      <c r="Q1168" s="100">
        <f t="shared" si="204"/>
        <v>0</v>
      </c>
      <c r="R1168" s="243" t="e">
        <f t="shared" si="211"/>
        <v>#DIV/0!</v>
      </c>
      <c r="S1168" s="299"/>
      <c r="T1168" s="299"/>
      <c r="U1168" s="299"/>
      <c r="V1168" s="299"/>
      <c r="W1168" s="299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</row>
    <row r="1169" spans="1:43" ht="15.75" customHeight="1" outlineLevel="2" x14ac:dyDescent="0.25">
      <c r="A1169" s="2"/>
      <c r="B1169" s="109" t="s">
        <v>2195</v>
      </c>
      <c r="C1169" s="34"/>
      <c r="D1169" s="34" t="s">
        <v>45</v>
      </c>
      <c r="E1169" s="34" t="s">
        <v>45</v>
      </c>
      <c r="F1169" s="298" t="s">
        <v>2196</v>
      </c>
      <c r="G1169" s="114"/>
      <c r="H1169" s="114"/>
      <c r="I1169" s="114"/>
      <c r="J1169" s="114"/>
      <c r="K1169" s="114"/>
      <c r="L1169" s="241"/>
      <c r="M1169" s="114">
        <f t="shared" si="203"/>
        <v>0</v>
      </c>
      <c r="N1169" s="242"/>
      <c r="O1169" s="100"/>
      <c r="P1169" s="100"/>
      <c r="Q1169" s="100">
        <f t="shared" si="204"/>
        <v>0</v>
      </c>
      <c r="R1169" s="243" t="e">
        <f t="shared" si="211"/>
        <v>#DIV/0!</v>
      </c>
      <c r="S1169" s="299"/>
      <c r="T1169" s="299"/>
      <c r="U1169" s="299"/>
      <c r="V1169" s="299"/>
      <c r="W1169" s="299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</row>
    <row r="1170" spans="1:43" ht="15.75" customHeight="1" outlineLevel="1" x14ac:dyDescent="0.25">
      <c r="A1170" s="229"/>
      <c r="B1170" s="104">
        <v>101000</v>
      </c>
      <c r="C1170" s="300"/>
      <c r="D1170" s="300" t="s">
        <v>45</v>
      </c>
      <c r="E1170" s="300" t="s">
        <v>1014</v>
      </c>
      <c r="F1170" s="301"/>
      <c r="G1170" s="114"/>
      <c r="H1170" s="114"/>
      <c r="I1170" s="114"/>
      <c r="J1170" s="114"/>
      <c r="K1170" s="114"/>
      <c r="L1170" s="241"/>
      <c r="M1170" s="114">
        <f t="shared" si="203"/>
        <v>0</v>
      </c>
      <c r="N1170" s="242"/>
      <c r="O1170" s="110">
        <f t="shared" ref="O1170:P1170" si="225">SUM(O1171:O1178)</f>
        <v>0</v>
      </c>
      <c r="P1170" s="110">
        <f t="shared" si="225"/>
        <v>0</v>
      </c>
      <c r="Q1170" s="100">
        <f t="shared" si="204"/>
        <v>0</v>
      </c>
      <c r="R1170" s="243" t="e">
        <f t="shared" si="211"/>
        <v>#DIV/0!</v>
      </c>
      <c r="S1170" s="302"/>
      <c r="T1170" s="302"/>
      <c r="U1170" s="302"/>
      <c r="V1170" s="302"/>
      <c r="W1170" s="302"/>
      <c r="X1170" s="229"/>
      <c r="Y1170" s="229"/>
      <c r="Z1170" s="229"/>
      <c r="AA1170" s="229"/>
      <c r="AB1170" s="229"/>
      <c r="AC1170" s="229"/>
      <c r="AD1170" s="229"/>
      <c r="AE1170" s="229"/>
      <c r="AF1170" s="229"/>
      <c r="AG1170" s="229"/>
      <c r="AH1170" s="229"/>
      <c r="AI1170" s="229"/>
      <c r="AJ1170" s="229"/>
      <c r="AK1170" s="229"/>
      <c r="AL1170" s="229"/>
      <c r="AM1170" s="229"/>
      <c r="AN1170" s="229"/>
      <c r="AO1170" s="229"/>
      <c r="AP1170" s="229"/>
      <c r="AQ1170" s="229"/>
    </row>
    <row r="1171" spans="1:43" ht="15.75" customHeight="1" outlineLevel="2" x14ac:dyDescent="0.25">
      <c r="A1171" s="2"/>
      <c r="B1171" s="109">
        <v>101007</v>
      </c>
      <c r="C1171" s="34"/>
      <c r="D1171" s="34" t="s">
        <v>45</v>
      </c>
      <c r="E1171" s="34" t="s">
        <v>1014</v>
      </c>
      <c r="F1171" s="298" t="s">
        <v>1020</v>
      </c>
      <c r="G1171" s="114">
        <v>4191</v>
      </c>
      <c r="H1171" s="114">
        <v>1572</v>
      </c>
      <c r="I1171" s="114">
        <v>0</v>
      </c>
      <c r="J1171" s="114">
        <v>4191</v>
      </c>
      <c r="K1171" s="114">
        <v>3907</v>
      </c>
      <c r="L1171" s="241">
        <f t="shared" ref="L1171:L1177" si="226">((K1171/J1171)^(1/($K$12-$J$12))-1)</f>
        <v>-6.7764256740634687E-2</v>
      </c>
      <c r="M1171" s="114">
        <f t="shared" si="203"/>
        <v>1465.4745884037222</v>
      </c>
      <c r="N1171" s="242">
        <v>0</v>
      </c>
      <c r="O1171" s="100"/>
      <c r="P1171" s="100"/>
      <c r="Q1171" s="100">
        <f t="shared" si="204"/>
        <v>0</v>
      </c>
      <c r="R1171" s="243" t="e">
        <f t="shared" si="211"/>
        <v>#DIV/0!</v>
      </c>
      <c r="S1171" s="299"/>
      <c r="T1171" s="299"/>
      <c r="U1171" s="299"/>
      <c r="V1171" s="299"/>
      <c r="W1171" s="299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</row>
    <row r="1172" spans="1:43" ht="15.75" customHeight="1" outlineLevel="2" x14ac:dyDescent="0.25">
      <c r="A1172" s="2"/>
      <c r="B1172" s="109">
        <v>101006</v>
      </c>
      <c r="C1172" s="34"/>
      <c r="D1172" s="34" t="s">
        <v>45</v>
      </c>
      <c r="E1172" s="34" t="s">
        <v>1014</v>
      </c>
      <c r="F1172" s="298" t="s">
        <v>1019</v>
      </c>
      <c r="G1172" s="114">
        <v>1226</v>
      </c>
      <c r="H1172" s="114">
        <v>359</v>
      </c>
      <c r="I1172" s="114">
        <v>0</v>
      </c>
      <c r="J1172" s="114">
        <v>1226</v>
      </c>
      <c r="K1172" s="114">
        <v>1145</v>
      </c>
      <c r="L1172" s="241">
        <f t="shared" si="226"/>
        <v>-6.6068515497552993E-2</v>
      </c>
      <c r="M1172" s="114">
        <f t="shared" si="203"/>
        <v>335.28140293637847</v>
      </c>
      <c r="N1172" s="242">
        <v>0</v>
      </c>
      <c r="O1172" s="100"/>
      <c r="P1172" s="100"/>
      <c r="Q1172" s="100">
        <f t="shared" si="204"/>
        <v>0</v>
      </c>
      <c r="R1172" s="243" t="e">
        <f t="shared" si="211"/>
        <v>#DIV/0!</v>
      </c>
      <c r="S1172" s="299"/>
      <c r="T1172" s="299"/>
      <c r="U1172" s="299"/>
      <c r="V1172" s="299"/>
      <c r="W1172" s="299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</row>
    <row r="1173" spans="1:43" ht="15.75" customHeight="1" outlineLevel="2" x14ac:dyDescent="0.25">
      <c r="A1173" s="2"/>
      <c r="B1173" s="109">
        <v>101005</v>
      </c>
      <c r="C1173" s="34"/>
      <c r="D1173" s="34" t="s">
        <v>45</v>
      </c>
      <c r="E1173" s="34" t="s">
        <v>1014</v>
      </c>
      <c r="F1173" s="298" t="s">
        <v>1018</v>
      </c>
      <c r="G1173" s="114">
        <v>3459</v>
      </c>
      <c r="H1173" s="114">
        <v>685</v>
      </c>
      <c r="I1173" s="114">
        <v>0</v>
      </c>
      <c r="J1173" s="114">
        <v>3459</v>
      </c>
      <c r="K1173" s="114">
        <v>3244</v>
      </c>
      <c r="L1173" s="241">
        <f t="shared" si="226"/>
        <v>-6.2156692685747306E-2</v>
      </c>
      <c r="M1173" s="114">
        <f t="shared" si="203"/>
        <v>642.42266551026307</v>
      </c>
      <c r="N1173" s="242">
        <v>0</v>
      </c>
      <c r="O1173" s="100"/>
      <c r="P1173" s="100"/>
      <c r="Q1173" s="100">
        <f t="shared" si="204"/>
        <v>0</v>
      </c>
      <c r="R1173" s="243" t="e">
        <f t="shared" si="211"/>
        <v>#DIV/0!</v>
      </c>
      <c r="S1173" s="299"/>
      <c r="T1173" s="299"/>
      <c r="U1173" s="299"/>
      <c r="V1173" s="299"/>
      <c r="W1173" s="299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</row>
    <row r="1174" spans="1:43" ht="15.75" customHeight="1" outlineLevel="2" x14ac:dyDescent="0.25">
      <c r="A1174" s="2"/>
      <c r="B1174" s="109">
        <v>101004</v>
      </c>
      <c r="C1174" s="34"/>
      <c r="D1174" s="34" t="s">
        <v>45</v>
      </c>
      <c r="E1174" s="34" t="s">
        <v>1014</v>
      </c>
      <c r="F1174" s="298" t="s">
        <v>1017</v>
      </c>
      <c r="G1174" s="114">
        <v>941</v>
      </c>
      <c r="H1174" s="114">
        <v>684</v>
      </c>
      <c r="I1174" s="114">
        <v>0</v>
      </c>
      <c r="J1174" s="114">
        <v>941</v>
      </c>
      <c r="K1174" s="114">
        <v>866</v>
      </c>
      <c r="L1174" s="241">
        <f t="shared" si="226"/>
        <v>-7.9702444208289092E-2</v>
      </c>
      <c r="M1174" s="114">
        <f t="shared" si="203"/>
        <v>629.48352816153022</v>
      </c>
      <c r="N1174" s="242">
        <v>0</v>
      </c>
      <c r="O1174" s="100"/>
      <c r="P1174" s="100"/>
      <c r="Q1174" s="100">
        <f t="shared" si="204"/>
        <v>0</v>
      </c>
      <c r="R1174" s="243" t="e">
        <f t="shared" si="211"/>
        <v>#DIV/0!</v>
      </c>
      <c r="S1174" s="299"/>
      <c r="T1174" s="299"/>
      <c r="U1174" s="299"/>
      <c r="V1174" s="299"/>
      <c r="W1174" s="299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</row>
    <row r="1175" spans="1:43" ht="15.75" customHeight="1" outlineLevel="2" x14ac:dyDescent="0.25">
      <c r="A1175" s="2"/>
      <c r="B1175" s="109">
        <v>101003</v>
      </c>
      <c r="C1175" s="34"/>
      <c r="D1175" s="34" t="s">
        <v>45</v>
      </c>
      <c r="E1175" s="34" t="s">
        <v>1014</v>
      </c>
      <c r="F1175" s="298" t="s">
        <v>1016</v>
      </c>
      <c r="G1175" s="114">
        <v>980</v>
      </c>
      <c r="H1175" s="114">
        <v>313</v>
      </c>
      <c r="I1175" s="114">
        <v>0</v>
      </c>
      <c r="J1175" s="114">
        <v>980</v>
      </c>
      <c r="K1175" s="114">
        <v>893</v>
      </c>
      <c r="L1175" s="241">
        <f t="shared" si="226"/>
        <v>-8.8775510204081587E-2</v>
      </c>
      <c r="M1175" s="114">
        <f t="shared" si="203"/>
        <v>285.21326530612248</v>
      </c>
      <c r="N1175" s="242">
        <v>0</v>
      </c>
      <c r="O1175" s="100"/>
      <c r="P1175" s="100"/>
      <c r="Q1175" s="100">
        <f t="shared" si="204"/>
        <v>0</v>
      </c>
      <c r="R1175" s="243" t="e">
        <f t="shared" si="211"/>
        <v>#DIV/0!</v>
      </c>
      <c r="S1175" s="299"/>
      <c r="T1175" s="299"/>
      <c r="U1175" s="299"/>
      <c r="V1175" s="299"/>
      <c r="W1175" s="299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</row>
    <row r="1176" spans="1:43" ht="15.75" customHeight="1" outlineLevel="2" x14ac:dyDescent="0.25">
      <c r="A1176" s="2"/>
      <c r="B1176" s="109">
        <v>101002</v>
      </c>
      <c r="C1176" s="34"/>
      <c r="D1176" s="34" t="s">
        <v>45</v>
      </c>
      <c r="E1176" s="34" t="s">
        <v>1014</v>
      </c>
      <c r="F1176" s="298" t="s">
        <v>1015</v>
      </c>
      <c r="G1176" s="114">
        <v>1831</v>
      </c>
      <c r="H1176" s="114">
        <v>804</v>
      </c>
      <c r="I1176" s="114">
        <v>0</v>
      </c>
      <c r="J1176" s="114">
        <v>1831</v>
      </c>
      <c r="K1176" s="114">
        <v>1644</v>
      </c>
      <c r="L1176" s="241">
        <f t="shared" si="226"/>
        <v>-0.10212998361551062</v>
      </c>
      <c r="M1176" s="114">
        <f t="shared" si="203"/>
        <v>721.88749317312943</v>
      </c>
      <c r="N1176" s="242">
        <v>0</v>
      </c>
      <c r="O1176" s="100"/>
      <c r="P1176" s="100"/>
      <c r="Q1176" s="100">
        <f t="shared" si="204"/>
        <v>0</v>
      </c>
      <c r="R1176" s="243" t="e">
        <f t="shared" si="211"/>
        <v>#DIV/0!</v>
      </c>
      <c r="S1176" s="299"/>
      <c r="T1176" s="299"/>
      <c r="U1176" s="299"/>
      <c r="V1176" s="299"/>
      <c r="W1176" s="299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</row>
    <row r="1177" spans="1:43" ht="15.75" customHeight="1" outlineLevel="2" x14ac:dyDescent="0.25">
      <c r="A1177" s="2"/>
      <c r="B1177" s="109">
        <v>101001</v>
      </c>
      <c r="C1177" s="34"/>
      <c r="D1177" s="34" t="s">
        <v>45</v>
      </c>
      <c r="E1177" s="34" t="s">
        <v>1014</v>
      </c>
      <c r="F1177" s="298" t="s">
        <v>634</v>
      </c>
      <c r="G1177" s="114">
        <v>1806</v>
      </c>
      <c r="H1177" s="114">
        <v>0</v>
      </c>
      <c r="I1177" s="114">
        <v>2136</v>
      </c>
      <c r="J1177" s="114">
        <v>3942</v>
      </c>
      <c r="K1177" s="114">
        <v>3713</v>
      </c>
      <c r="L1177" s="241">
        <f t="shared" si="226"/>
        <v>-5.8092338914256691E-2</v>
      </c>
      <c r="M1177" s="114">
        <f t="shared" si="203"/>
        <v>2260.0852359208525</v>
      </c>
      <c r="N1177" s="242">
        <v>0</v>
      </c>
      <c r="O1177" s="100"/>
      <c r="P1177" s="100"/>
      <c r="Q1177" s="100">
        <f t="shared" si="204"/>
        <v>0</v>
      </c>
      <c r="R1177" s="243" t="e">
        <f t="shared" si="211"/>
        <v>#DIV/0!</v>
      </c>
      <c r="S1177" s="299"/>
      <c r="T1177" s="299"/>
      <c r="U1177" s="299"/>
      <c r="V1177" s="299"/>
      <c r="W1177" s="299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</row>
    <row r="1178" spans="1:43" ht="15.75" customHeight="1" outlineLevel="2" x14ac:dyDescent="0.25">
      <c r="A1178" s="2"/>
      <c r="B1178" s="109" t="s">
        <v>2197</v>
      </c>
      <c r="C1178" s="34"/>
      <c r="D1178" s="34" t="s">
        <v>45</v>
      </c>
      <c r="E1178" s="34" t="s">
        <v>1014</v>
      </c>
      <c r="F1178" s="298" t="s">
        <v>2198</v>
      </c>
      <c r="G1178" s="114"/>
      <c r="H1178" s="114"/>
      <c r="I1178" s="114"/>
      <c r="J1178" s="114"/>
      <c r="K1178" s="114"/>
      <c r="L1178" s="241"/>
      <c r="M1178" s="114">
        <f t="shared" si="203"/>
        <v>0</v>
      </c>
      <c r="N1178" s="242"/>
      <c r="O1178" s="100"/>
      <c r="P1178" s="100"/>
      <c r="Q1178" s="100">
        <f t="shared" si="204"/>
        <v>0</v>
      </c>
      <c r="R1178" s="243" t="e">
        <f t="shared" si="211"/>
        <v>#DIV/0!</v>
      </c>
      <c r="S1178" s="299"/>
      <c r="T1178" s="299"/>
      <c r="U1178" s="299"/>
      <c r="V1178" s="299"/>
      <c r="W1178" s="299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</row>
    <row r="1179" spans="1:43" ht="15.75" customHeight="1" outlineLevel="1" x14ac:dyDescent="0.25">
      <c r="A1179" s="229"/>
      <c r="B1179" s="104">
        <v>100600</v>
      </c>
      <c r="C1179" s="300"/>
      <c r="D1179" s="300" t="s">
        <v>45</v>
      </c>
      <c r="E1179" s="300" t="s">
        <v>571</v>
      </c>
      <c r="F1179" s="301"/>
      <c r="G1179" s="114"/>
      <c r="H1179" s="114"/>
      <c r="I1179" s="114"/>
      <c r="J1179" s="114"/>
      <c r="K1179" s="114"/>
      <c r="L1179" s="241"/>
      <c r="M1179" s="114">
        <f t="shared" si="203"/>
        <v>0</v>
      </c>
      <c r="N1179" s="242"/>
      <c r="O1179" s="110">
        <f t="shared" ref="O1179:P1179" si="227">SUM(O1180:O1190)</f>
        <v>0</v>
      </c>
      <c r="P1179" s="110">
        <f t="shared" si="227"/>
        <v>0</v>
      </c>
      <c r="Q1179" s="100">
        <f t="shared" si="204"/>
        <v>0</v>
      </c>
      <c r="R1179" s="243" t="e">
        <f t="shared" si="211"/>
        <v>#DIV/0!</v>
      </c>
      <c r="S1179" s="302"/>
      <c r="T1179" s="302"/>
      <c r="U1179" s="302"/>
      <c r="V1179" s="302"/>
      <c r="W1179" s="302"/>
      <c r="X1179" s="229"/>
      <c r="Y1179" s="229"/>
      <c r="Z1179" s="229"/>
      <c r="AA1179" s="229"/>
      <c r="AB1179" s="229"/>
      <c r="AC1179" s="229"/>
      <c r="AD1179" s="229"/>
      <c r="AE1179" s="229"/>
      <c r="AF1179" s="229"/>
      <c r="AG1179" s="229"/>
      <c r="AH1179" s="229"/>
      <c r="AI1179" s="229"/>
      <c r="AJ1179" s="229"/>
      <c r="AK1179" s="229"/>
      <c r="AL1179" s="229"/>
      <c r="AM1179" s="229"/>
      <c r="AN1179" s="229"/>
      <c r="AO1179" s="229"/>
      <c r="AP1179" s="229"/>
      <c r="AQ1179" s="229"/>
    </row>
    <row r="1180" spans="1:43" ht="15.75" customHeight="1" outlineLevel="2" x14ac:dyDescent="0.25">
      <c r="A1180" s="2"/>
      <c r="B1180" s="109">
        <v>100610</v>
      </c>
      <c r="C1180" s="34"/>
      <c r="D1180" s="34" t="s">
        <v>45</v>
      </c>
      <c r="E1180" s="34" t="s">
        <v>571</v>
      </c>
      <c r="F1180" s="298" t="s">
        <v>997</v>
      </c>
      <c r="G1180" s="114">
        <v>2527</v>
      </c>
      <c r="H1180" s="114">
        <v>328</v>
      </c>
      <c r="I1180" s="114">
        <v>0</v>
      </c>
      <c r="J1180" s="114">
        <v>2527</v>
      </c>
      <c r="K1180" s="114">
        <v>2478</v>
      </c>
      <c r="L1180" s="241">
        <f>((K1180/J1180)^(1/($K$12-$J$12))-1)</f>
        <v>-1.939058171745156E-2</v>
      </c>
      <c r="M1180" s="114">
        <f t="shared" si="203"/>
        <v>321.63988919667588</v>
      </c>
      <c r="N1180" s="242">
        <v>0</v>
      </c>
      <c r="O1180" s="100"/>
      <c r="P1180" s="100"/>
      <c r="Q1180" s="100">
        <f t="shared" si="204"/>
        <v>0</v>
      </c>
      <c r="R1180" s="243" t="e">
        <f t="shared" si="211"/>
        <v>#DIV/0!</v>
      </c>
      <c r="S1180" s="299"/>
      <c r="T1180" s="299"/>
      <c r="U1180" s="299"/>
      <c r="V1180" s="299"/>
      <c r="W1180" s="299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</row>
    <row r="1181" spans="1:43" ht="15.75" customHeight="1" outlineLevel="2" x14ac:dyDescent="0.25">
      <c r="A1181" s="2"/>
      <c r="B1181" s="109">
        <v>100609</v>
      </c>
      <c r="C1181" s="34"/>
      <c r="D1181" s="34" t="s">
        <v>45</v>
      </c>
      <c r="E1181" s="34" t="s">
        <v>571</v>
      </c>
      <c r="F1181" s="298" t="s">
        <v>1034</v>
      </c>
      <c r="G1181" s="114">
        <v>4082</v>
      </c>
      <c r="H1181" s="114">
        <v>705</v>
      </c>
      <c r="I1181" s="114">
        <v>0</v>
      </c>
      <c r="J1181" s="114"/>
      <c r="K1181" s="114"/>
      <c r="L1181" s="241"/>
      <c r="M1181" s="114">
        <f t="shared" si="203"/>
        <v>705</v>
      </c>
      <c r="N1181" s="242"/>
      <c r="O1181" s="100"/>
      <c r="P1181" s="249"/>
      <c r="Q1181" s="100">
        <f t="shared" si="204"/>
        <v>0</v>
      </c>
      <c r="R1181" s="243" t="e">
        <f t="shared" si="211"/>
        <v>#DIV/0!</v>
      </c>
      <c r="S1181" s="299"/>
      <c r="T1181" s="299"/>
      <c r="U1181" s="299"/>
      <c r="V1181" s="299"/>
      <c r="W1181" s="299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</row>
    <row r="1182" spans="1:43" ht="15.75" customHeight="1" outlineLevel="2" x14ac:dyDescent="0.25">
      <c r="A1182" s="2"/>
      <c r="B1182" s="109">
        <v>100608</v>
      </c>
      <c r="C1182" s="34"/>
      <c r="D1182" s="34" t="s">
        <v>45</v>
      </c>
      <c r="E1182" s="34" t="s">
        <v>571</v>
      </c>
      <c r="F1182" s="298" t="s">
        <v>995</v>
      </c>
      <c r="G1182" s="114">
        <v>1130</v>
      </c>
      <c r="H1182" s="114">
        <v>0</v>
      </c>
      <c r="I1182" s="114">
        <v>11661</v>
      </c>
      <c r="J1182" s="114">
        <v>1130</v>
      </c>
      <c r="K1182" s="114">
        <v>1025</v>
      </c>
      <c r="L1182" s="241">
        <f t="shared" ref="L1182:L1189" si="228">((K1182/J1182)^(1/($K$12-$J$12))-1)</f>
        <v>-9.2920353982300918E-2</v>
      </c>
      <c r="M1182" s="114">
        <f t="shared" si="203"/>
        <v>0</v>
      </c>
      <c r="N1182" s="242">
        <v>11961</v>
      </c>
      <c r="O1182" s="100"/>
      <c r="P1182" s="100"/>
      <c r="Q1182" s="100">
        <f t="shared" si="204"/>
        <v>0</v>
      </c>
      <c r="R1182" s="243" t="e">
        <f t="shared" si="211"/>
        <v>#DIV/0!</v>
      </c>
      <c r="S1182" s="299"/>
      <c r="T1182" s="299"/>
      <c r="U1182" s="299"/>
      <c r="V1182" s="299"/>
      <c r="W1182" s="299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</row>
    <row r="1183" spans="1:43" ht="15.75" customHeight="1" outlineLevel="2" x14ac:dyDescent="0.25">
      <c r="A1183" s="2"/>
      <c r="B1183" s="109">
        <v>100607</v>
      </c>
      <c r="C1183" s="34"/>
      <c r="D1183" s="34" t="s">
        <v>45</v>
      </c>
      <c r="E1183" s="34" t="s">
        <v>571</v>
      </c>
      <c r="F1183" s="298" t="s">
        <v>994</v>
      </c>
      <c r="G1183" s="114">
        <v>3638</v>
      </c>
      <c r="H1183" s="114">
        <v>887</v>
      </c>
      <c r="I1183" s="114">
        <v>0</v>
      </c>
      <c r="J1183" s="114">
        <v>3638</v>
      </c>
      <c r="K1183" s="114">
        <v>3607</v>
      </c>
      <c r="L1183" s="241">
        <f t="shared" si="228"/>
        <v>-8.5211654755360522E-3</v>
      </c>
      <c r="M1183" s="114">
        <f t="shared" si="203"/>
        <v>879.44172622319957</v>
      </c>
      <c r="N1183" s="242">
        <v>0</v>
      </c>
      <c r="O1183" s="100"/>
      <c r="P1183" s="100"/>
      <c r="Q1183" s="100">
        <f t="shared" si="204"/>
        <v>0</v>
      </c>
      <c r="R1183" s="243" t="e">
        <f t="shared" si="211"/>
        <v>#DIV/0!</v>
      </c>
      <c r="S1183" s="299"/>
      <c r="T1183" s="299"/>
      <c r="U1183" s="299"/>
      <c r="V1183" s="299"/>
      <c r="W1183" s="299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</row>
    <row r="1184" spans="1:43" ht="15.75" customHeight="1" outlineLevel="2" x14ac:dyDescent="0.25">
      <c r="A1184" s="2"/>
      <c r="B1184" s="109">
        <v>100606</v>
      </c>
      <c r="C1184" s="34"/>
      <c r="D1184" s="34" t="s">
        <v>45</v>
      </c>
      <c r="E1184" s="34" t="s">
        <v>571</v>
      </c>
      <c r="F1184" s="298" t="s">
        <v>993</v>
      </c>
      <c r="G1184" s="114">
        <v>5660</v>
      </c>
      <c r="H1184" s="114">
        <v>0</v>
      </c>
      <c r="I1184" s="114">
        <v>4307</v>
      </c>
      <c r="J1184" s="114">
        <v>9967</v>
      </c>
      <c r="K1184" s="114">
        <v>10034</v>
      </c>
      <c r="L1184" s="241">
        <f t="shared" si="228"/>
        <v>6.7221832045751828E-3</v>
      </c>
      <c r="M1184" s="114">
        <f t="shared" si="203"/>
        <v>4278.047556937895</v>
      </c>
      <c r="N1184" s="242">
        <v>0</v>
      </c>
      <c r="O1184" s="100"/>
      <c r="P1184" s="100"/>
      <c r="Q1184" s="100">
        <f t="shared" si="204"/>
        <v>0</v>
      </c>
      <c r="R1184" s="243" t="e">
        <f t="shared" si="211"/>
        <v>#DIV/0!</v>
      </c>
      <c r="S1184" s="299"/>
      <c r="T1184" s="299"/>
      <c r="U1184" s="299"/>
      <c r="V1184" s="299"/>
      <c r="W1184" s="299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</row>
    <row r="1185" spans="1:43" ht="15.75" customHeight="1" outlineLevel="2" x14ac:dyDescent="0.25">
      <c r="A1185" s="2"/>
      <c r="B1185" s="109">
        <v>100605</v>
      </c>
      <c r="C1185" s="34"/>
      <c r="D1185" s="34" t="s">
        <v>45</v>
      </c>
      <c r="E1185" s="34" t="s">
        <v>571</v>
      </c>
      <c r="F1185" s="298" t="s">
        <v>992</v>
      </c>
      <c r="G1185" s="114">
        <v>3670</v>
      </c>
      <c r="H1185" s="114">
        <v>0</v>
      </c>
      <c r="I1185" s="114">
        <v>4684</v>
      </c>
      <c r="J1185" s="114">
        <v>4711</v>
      </c>
      <c r="K1185" s="114">
        <v>4327</v>
      </c>
      <c r="L1185" s="241">
        <f t="shared" si="228"/>
        <v>-8.1511356399915136E-2</v>
      </c>
      <c r="M1185" s="114">
        <f t="shared" si="203"/>
        <v>0</v>
      </c>
      <c r="N1185" s="242">
        <v>4007</v>
      </c>
      <c r="O1185" s="100"/>
      <c r="P1185" s="100"/>
      <c r="Q1185" s="100">
        <f t="shared" si="204"/>
        <v>0</v>
      </c>
      <c r="R1185" s="243" t="e">
        <f t="shared" si="211"/>
        <v>#DIV/0!</v>
      </c>
      <c r="S1185" s="299"/>
      <c r="T1185" s="299"/>
      <c r="U1185" s="299"/>
      <c r="V1185" s="299"/>
      <c r="W1185" s="299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</row>
    <row r="1186" spans="1:43" ht="15.75" customHeight="1" outlineLevel="2" x14ac:dyDescent="0.25">
      <c r="A1186" s="2"/>
      <c r="B1186" s="109">
        <v>100604</v>
      </c>
      <c r="C1186" s="34"/>
      <c r="D1186" s="34" t="s">
        <v>45</v>
      </c>
      <c r="E1186" s="34" t="s">
        <v>571</v>
      </c>
      <c r="F1186" s="298" t="s">
        <v>991</v>
      </c>
      <c r="G1186" s="114">
        <v>5220</v>
      </c>
      <c r="H1186" s="114">
        <v>0</v>
      </c>
      <c r="I1186" s="114">
        <v>15512</v>
      </c>
      <c r="J1186" s="114">
        <v>5220</v>
      </c>
      <c r="K1186" s="114">
        <v>5092</v>
      </c>
      <c r="L1186" s="241">
        <f t="shared" si="228"/>
        <v>-2.4521072796934829E-2</v>
      </c>
      <c r="M1186" s="114">
        <f t="shared" si="203"/>
        <v>0</v>
      </c>
      <c r="N1186" s="242">
        <v>15709</v>
      </c>
      <c r="O1186" s="100"/>
      <c r="P1186" s="100"/>
      <c r="Q1186" s="100">
        <f t="shared" si="204"/>
        <v>0</v>
      </c>
      <c r="R1186" s="243" t="e">
        <f t="shared" si="211"/>
        <v>#DIV/0!</v>
      </c>
      <c r="S1186" s="299"/>
      <c r="T1186" s="299"/>
      <c r="U1186" s="299"/>
      <c r="V1186" s="299"/>
      <c r="W1186" s="299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</row>
    <row r="1187" spans="1:43" ht="15.75" customHeight="1" outlineLevel="2" x14ac:dyDescent="0.25">
      <c r="A1187" s="2"/>
      <c r="B1187" s="109">
        <v>100603</v>
      </c>
      <c r="C1187" s="34"/>
      <c r="D1187" s="34" t="s">
        <v>45</v>
      </c>
      <c r="E1187" s="34" t="s">
        <v>571</v>
      </c>
      <c r="F1187" s="298" t="s">
        <v>990</v>
      </c>
      <c r="G1187" s="114">
        <v>3470</v>
      </c>
      <c r="H1187" s="114">
        <v>301</v>
      </c>
      <c r="I1187" s="114">
        <v>0</v>
      </c>
      <c r="J1187" s="114">
        <v>3470</v>
      </c>
      <c r="K1187" s="114">
        <v>3444</v>
      </c>
      <c r="L1187" s="241">
        <f t="shared" si="228"/>
        <v>-7.4927953890490118E-3</v>
      </c>
      <c r="M1187" s="114">
        <f t="shared" si="203"/>
        <v>298.74466858789623</v>
      </c>
      <c r="N1187" s="242">
        <v>0</v>
      </c>
      <c r="O1187" s="100"/>
      <c r="P1187" s="100"/>
      <c r="Q1187" s="100">
        <f t="shared" si="204"/>
        <v>0</v>
      </c>
      <c r="R1187" s="243" t="e">
        <f t="shared" si="211"/>
        <v>#DIV/0!</v>
      </c>
      <c r="S1187" s="299"/>
      <c r="T1187" s="299"/>
      <c r="U1187" s="299"/>
      <c r="V1187" s="299"/>
      <c r="W1187" s="299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</row>
    <row r="1188" spans="1:43" ht="15.75" customHeight="1" outlineLevel="2" x14ac:dyDescent="0.25">
      <c r="A1188" s="2"/>
      <c r="B1188" s="109">
        <v>100602</v>
      </c>
      <c r="C1188" s="34"/>
      <c r="D1188" s="34" t="s">
        <v>45</v>
      </c>
      <c r="E1188" s="34" t="s">
        <v>571</v>
      </c>
      <c r="F1188" s="298" t="s">
        <v>989</v>
      </c>
      <c r="G1188" s="114">
        <v>6076</v>
      </c>
      <c r="H1188" s="114">
        <v>432</v>
      </c>
      <c r="I1188" s="114">
        <v>0</v>
      </c>
      <c r="J1188" s="114">
        <v>6076</v>
      </c>
      <c r="K1188" s="114">
        <v>6027</v>
      </c>
      <c r="L1188" s="241">
        <f t="shared" si="228"/>
        <v>-8.0645161290322509E-3</v>
      </c>
      <c r="M1188" s="114">
        <f t="shared" si="203"/>
        <v>428.51612903225805</v>
      </c>
      <c r="N1188" s="242">
        <v>0</v>
      </c>
      <c r="O1188" s="100"/>
      <c r="P1188" s="100"/>
      <c r="Q1188" s="100">
        <f t="shared" si="204"/>
        <v>0</v>
      </c>
      <c r="R1188" s="243" t="e">
        <f t="shared" si="211"/>
        <v>#DIV/0!</v>
      </c>
      <c r="S1188" s="299"/>
      <c r="T1188" s="299"/>
      <c r="U1188" s="299"/>
      <c r="V1188" s="299"/>
      <c r="W1188" s="299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</row>
    <row r="1189" spans="1:43" ht="15.75" customHeight="1" outlineLevel="2" x14ac:dyDescent="0.25">
      <c r="A1189" s="2"/>
      <c r="B1189" s="109">
        <v>100601</v>
      </c>
      <c r="C1189" s="34"/>
      <c r="D1189" s="34" t="s">
        <v>45</v>
      </c>
      <c r="E1189" s="34" t="s">
        <v>571</v>
      </c>
      <c r="F1189" s="298" t="s">
        <v>988</v>
      </c>
      <c r="G1189" s="114">
        <v>1837</v>
      </c>
      <c r="H1189" s="114">
        <v>0</v>
      </c>
      <c r="I1189" s="114">
        <v>44402</v>
      </c>
      <c r="J1189" s="114">
        <v>1837</v>
      </c>
      <c r="K1189" s="114">
        <v>1641</v>
      </c>
      <c r="L1189" s="241">
        <f t="shared" si="228"/>
        <v>-0.10669569951007074</v>
      </c>
      <c r="M1189" s="114">
        <f t="shared" si="203"/>
        <v>0</v>
      </c>
      <c r="N1189" s="242">
        <v>44820</v>
      </c>
      <c r="O1189" s="100"/>
      <c r="P1189" s="100"/>
      <c r="Q1189" s="100">
        <f t="shared" si="204"/>
        <v>0</v>
      </c>
      <c r="R1189" s="243" t="e">
        <f t="shared" si="211"/>
        <v>#DIV/0!</v>
      </c>
      <c r="S1189" s="299"/>
      <c r="T1189" s="299"/>
      <c r="U1189" s="299"/>
      <c r="V1189" s="299"/>
      <c r="W1189" s="299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</row>
    <row r="1190" spans="1:43" ht="15.75" customHeight="1" outlineLevel="2" x14ac:dyDescent="0.25">
      <c r="A1190" s="2"/>
      <c r="B1190" s="109" t="s">
        <v>2199</v>
      </c>
      <c r="C1190" s="34"/>
      <c r="D1190" s="34" t="s">
        <v>45</v>
      </c>
      <c r="E1190" s="34" t="s">
        <v>571</v>
      </c>
      <c r="F1190" s="298" t="s">
        <v>2200</v>
      </c>
      <c r="G1190" s="114"/>
      <c r="H1190" s="114"/>
      <c r="I1190" s="114"/>
      <c r="J1190" s="114"/>
      <c r="K1190" s="114"/>
      <c r="L1190" s="241"/>
      <c r="M1190" s="114">
        <f t="shared" si="203"/>
        <v>0</v>
      </c>
      <c r="N1190" s="242"/>
      <c r="O1190" s="100"/>
      <c r="P1190" s="100"/>
      <c r="Q1190" s="100">
        <f t="shared" si="204"/>
        <v>0</v>
      </c>
      <c r="R1190" s="243" t="e">
        <f t="shared" si="211"/>
        <v>#DIV/0!</v>
      </c>
      <c r="S1190" s="299"/>
      <c r="T1190" s="299"/>
      <c r="U1190" s="299"/>
      <c r="V1190" s="299"/>
      <c r="W1190" s="299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</row>
    <row r="1191" spans="1:43" ht="15.75" customHeight="1" outlineLevel="1" x14ac:dyDescent="0.25">
      <c r="A1191" s="229"/>
      <c r="B1191" s="104">
        <v>100700</v>
      </c>
      <c r="C1191" s="300"/>
      <c r="D1191" s="300" t="s">
        <v>45</v>
      </c>
      <c r="E1191" s="300" t="s">
        <v>998</v>
      </c>
      <c r="F1191" s="301"/>
      <c r="G1191" s="114"/>
      <c r="H1191" s="114"/>
      <c r="I1191" s="114"/>
      <c r="J1191" s="114"/>
      <c r="K1191" s="114"/>
      <c r="L1191" s="241"/>
      <c r="M1191" s="114">
        <f t="shared" si="203"/>
        <v>0</v>
      </c>
      <c r="N1191" s="242"/>
      <c r="O1191" s="110">
        <f t="shared" ref="O1191:P1191" si="229">SUM(O1192:O1197)</f>
        <v>0</v>
      </c>
      <c r="P1191" s="110">
        <f t="shared" si="229"/>
        <v>0</v>
      </c>
      <c r="Q1191" s="100">
        <f t="shared" si="204"/>
        <v>0</v>
      </c>
      <c r="R1191" s="243" t="e">
        <f t="shared" si="211"/>
        <v>#DIV/0!</v>
      </c>
      <c r="S1191" s="302"/>
      <c r="T1191" s="302"/>
      <c r="U1191" s="302"/>
      <c r="V1191" s="302"/>
      <c r="W1191" s="302"/>
      <c r="X1191" s="229"/>
      <c r="Y1191" s="229"/>
      <c r="Z1191" s="229"/>
      <c r="AA1191" s="229"/>
      <c r="AB1191" s="229"/>
      <c r="AC1191" s="229"/>
      <c r="AD1191" s="229"/>
      <c r="AE1191" s="229"/>
      <c r="AF1191" s="229"/>
      <c r="AG1191" s="229"/>
      <c r="AH1191" s="229"/>
      <c r="AI1191" s="229"/>
      <c r="AJ1191" s="229"/>
      <c r="AK1191" s="229"/>
      <c r="AL1191" s="229"/>
      <c r="AM1191" s="229"/>
      <c r="AN1191" s="229"/>
      <c r="AO1191" s="229"/>
      <c r="AP1191" s="229"/>
      <c r="AQ1191" s="229"/>
    </row>
    <row r="1192" spans="1:43" ht="15.75" customHeight="1" outlineLevel="2" x14ac:dyDescent="0.25">
      <c r="A1192" s="2"/>
      <c r="B1192" s="109">
        <v>100705</v>
      </c>
      <c r="C1192" s="34"/>
      <c r="D1192" s="34" t="s">
        <v>45</v>
      </c>
      <c r="E1192" s="34" t="s">
        <v>998</v>
      </c>
      <c r="F1192" s="298" t="s">
        <v>1861</v>
      </c>
      <c r="G1192" s="114">
        <v>2150</v>
      </c>
      <c r="H1192" s="114">
        <v>981</v>
      </c>
      <c r="I1192" s="114">
        <v>0</v>
      </c>
      <c r="J1192" s="114">
        <v>2150</v>
      </c>
      <c r="K1192" s="114">
        <v>2221</v>
      </c>
      <c r="L1192" s="241">
        <f t="shared" ref="L1192:L1196" si="230">((K1192/J1192)^(1/($K$12-$J$12))-1)</f>
        <v>3.3023255813953378E-2</v>
      </c>
      <c r="M1192" s="114">
        <f t="shared" si="203"/>
        <v>1013.3958139534883</v>
      </c>
      <c r="N1192" s="242">
        <v>0</v>
      </c>
      <c r="O1192" s="100"/>
      <c r="P1192" s="100"/>
      <c r="Q1192" s="100">
        <f t="shared" si="204"/>
        <v>0</v>
      </c>
      <c r="R1192" s="243" t="e">
        <f t="shared" si="211"/>
        <v>#DIV/0!</v>
      </c>
      <c r="S1192" s="299"/>
      <c r="T1192" s="299"/>
      <c r="U1192" s="299"/>
      <c r="V1192" s="299"/>
      <c r="W1192" s="299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</row>
    <row r="1193" spans="1:43" ht="15.75" customHeight="1" outlineLevel="2" x14ac:dyDescent="0.25">
      <c r="A1193" s="2"/>
      <c r="B1193" s="109">
        <v>100704</v>
      </c>
      <c r="C1193" s="34"/>
      <c r="D1193" s="34" t="s">
        <v>45</v>
      </c>
      <c r="E1193" s="34" t="s">
        <v>998</v>
      </c>
      <c r="F1193" s="298" t="s">
        <v>1860</v>
      </c>
      <c r="G1193" s="114">
        <v>2775</v>
      </c>
      <c r="H1193" s="114">
        <v>1126</v>
      </c>
      <c r="I1193" s="114">
        <v>0</v>
      </c>
      <c r="J1193" s="114">
        <v>2775</v>
      </c>
      <c r="K1193" s="114">
        <v>2831</v>
      </c>
      <c r="L1193" s="241">
        <f t="shared" si="230"/>
        <v>2.0180180180180196E-2</v>
      </c>
      <c r="M1193" s="114">
        <f t="shared" si="203"/>
        <v>1148.7228828828829</v>
      </c>
      <c r="N1193" s="242">
        <v>0</v>
      </c>
      <c r="O1193" s="100"/>
      <c r="P1193" s="100"/>
      <c r="Q1193" s="100">
        <f t="shared" si="204"/>
        <v>0</v>
      </c>
      <c r="R1193" s="243" t="e">
        <f t="shared" si="211"/>
        <v>#DIV/0!</v>
      </c>
      <c r="S1193" s="299"/>
      <c r="T1193" s="299"/>
      <c r="U1193" s="299"/>
      <c r="V1193" s="299"/>
      <c r="W1193" s="299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</row>
    <row r="1194" spans="1:43" ht="15.75" customHeight="1" outlineLevel="2" x14ac:dyDescent="0.25">
      <c r="A1194" s="2"/>
      <c r="B1194" s="109">
        <v>100703</v>
      </c>
      <c r="C1194" s="34"/>
      <c r="D1194" s="34" t="s">
        <v>45</v>
      </c>
      <c r="E1194" s="34" t="s">
        <v>998</v>
      </c>
      <c r="F1194" s="298" t="s">
        <v>1001</v>
      </c>
      <c r="G1194" s="114">
        <v>2062</v>
      </c>
      <c r="H1194" s="114">
        <v>371</v>
      </c>
      <c r="I1194" s="114">
        <v>0</v>
      </c>
      <c r="J1194" s="114">
        <v>2062</v>
      </c>
      <c r="K1194" s="114">
        <v>2018</v>
      </c>
      <c r="L1194" s="241">
        <f t="shared" si="230"/>
        <v>-2.1338506304558691E-2</v>
      </c>
      <c r="M1194" s="114">
        <f t="shared" si="203"/>
        <v>363.0834141610087</v>
      </c>
      <c r="N1194" s="242">
        <v>0</v>
      </c>
      <c r="O1194" s="100"/>
      <c r="P1194" s="100"/>
      <c r="Q1194" s="100">
        <f t="shared" si="204"/>
        <v>0</v>
      </c>
      <c r="R1194" s="243" t="e">
        <f t="shared" si="211"/>
        <v>#DIV/0!</v>
      </c>
      <c r="S1194" s="299"/>
      <c r="T1194" s="299"/>
      <c r="U1194" s="299"/>
      <c r="V1194" s="299"/>
      <c r="W1194" s="299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</row>
    <row r="1195" spans="1:43" ht="15.75" customHeight="1" outlineLevel="2" x14ac:dyDescent="0.25">
      <c r="A1195" s="2"/>
      <c r="B1195" s="109">
        <v>100702</v>
      </c>
      <c r="C1195" s="34"/>
      <c r="D1195" s="34" t="s">
        <v>45</v>
      </c>
      <c r="E1195" s="34" t="s">
        <v>998</v>
      </c>
      <c r="F1195" s="298" t="s">
        <v>1859</v>
      </c>
      <c r="G1195" s="114">
        <v>3121</v>
      </c>
      <c r="H1195" s="114">
        <v>0</v>
      </c>
      <c r="I1195" s="114">
        <v>2103</v>
      </c>
      <c r="J1195" s="114">
        <v>5224</v>
      </c>
      <c r="K1195" s="114">
        <v>5212</v>
      </c>
      <c r="L1195" s="241">
        <f t="shared" si="230"/>
        <v>-2.2970903522204766E-3</v>
      </c>
      <c r="M1195" s="114">
        <f t="shared" si="203"/>
        <v>2107.8307810107194</v>
      </c>
      <c r="N1195" s="242">
        <v>0</v>
      </c>
      <c r="O1195" s="100"/>
      <c r="P1195" s="100"/>
      <c r="Q1195" s="100">
        <f t="shared" si="204"/>
        <v>0</v>
      </c>
      <c r="R1195" s="243" t="e">
        <f t="shared" si="211"/>
        <v>#DIV/0!</v>
      </c>
      <c r="S1195" s="299"/>
      <c r="T1195" s="299"/>
      <c r="U1195" s="299"/>
      <c r="V1195" s="299"/>
      <c r="W1195" s="299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</row>
    <row r="1196" spans="1:43" ht="15.75" customHeight="1" outlineLevel="2" x14ac:dyDescent="0.25">
      <c r="A1196" s="2"/>
      <c r="B1196" s="109">
        <v>100701</v>
      </c>
      <c r="C1196" s="34"/>
      <c r="D1196" s="34" t="s">
        <v>45</v>
      </c>
      <c r="E1196" s="34" t="s">
        <v>998</v>
      </c>
      <c r="F1196" s="298" t="s">
        <v>999</v>
      </c>
      <c r="G1196" s="114">
        <v>8458</v>
      </c>
      <c r="H1196" s="114">
        <v>0</v>
      </c>
      <c r="I1196" s="114">
        <v>5515</v>
      </c>
      <c r="J1196" s="114">
        <v>10141</v>
      </c>
      <c r="K1196" s="114">
        <v>9881</v>
      </c>
      <c r="L1196" s="241">
        <f t="shared" si="230"/>
        <v>-2.5638497189626297E-2</v>
      </c>
      <c r="M1196" s="114">
        <f t="shared" si="203"/>
        <v>0</v>
      </c>
      <c r="N1196" s="242">
        <v>3983</v>
      </c>
      <c r="O1196" s="100"/>
      <c r="P1196" s="100"/>
      <c r="Q1196" s="100">
        <f t="shared" si="204"/>
        <v>0</v>
      </c>
      <c r="R1196" s="243" t="e">
        <f t="shared" si="211"/>
        <v>#DIV/0!</v>
      </c>
      <c r="S1196" s="299"/>
      <c r="T1196" s="299"/>
      <c r="U1196" s="299"/>
      <c r="V1196" s="299"/>
      <c r="W1196" s="299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</row>
    <row r="1197" spans="1:43" ht="15.75" customHeight="1" outlineLevel="2" x14ac:dyDescent="0.25">
      <c r="A1197" s="2"/>
      <c r="B1197" s="109" t="s">
        <v>2201</v>
      </c>
      <c r="C1197" s="34"/>
      <c r="D1197" s="34" t="s">
        <v>45</v>
      </c>
      <c r="E1197" s="34" t="s">
        <v>998</v>
      </c>
      <c r="F1197" s="298" t="s">
        <v>2202</v>
      </c>
      <c r="G1197" s="114"/>
      <c r="H1197" s="114"/>
      <c r="I1197" s="114"/>
      <c r="J1197" s="114"/>
      <c r="K1197" s="114"/>
      <c r="L1197" s="241"/>
      <c r="M1197" s="114">
        <f t="shared" si="203"/>
        <v>0</v>
      </c>
      <c r="N1197" s="242"/>
      <c r="O1197" s="100"/>
      <c r="P1197" s="100"/>
      <c r="Q1197" s="100">
        <f t="shared" si="204"/>
        <v>0</v>
      </c>
      <c r="R1197" s="243" t="e">
        <f t="shared" si="211"/>
        <v>#DIV/0!</v>
      </c>
      <c r="S1197" s="299"/>
      <c r="T1197" s="299"/>
      <c r="U1197" s="299"/>
      <c r="V1197" s="299"/>
      <c r="W1197" s="299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</row>
    <row r="1198" spans="1:43" ht="15.75" customHeight="1" outlineLevel="1" x14ac:dyDescent="0.25">
      <c r="A1198" s="229"/>
      <c r="B1198" s="104">
        <v>100800</v>
      </c>
      <c r="C1198" s="300"/>
      <c r="D1198" s="300" t="s">
        <v>45</v>
      </c>
      <c r="E1198" s="300" t="s">
        <v>1004</v>
      </c>
      <c r="F1198" s="301"/>
      <c r="G1198" s="114"/>
      <c r="H1198" s="114"/>
      <c r="I1198" s="114"/>
      <c r="J1198" s="114"/>
      <c r="K1198" s="114"/>
      <c r="L1198" s="241"/>
      <c r="M1198" s="114">
        <f t="shared" si="203"/>
        <v>0</v>
      </c>
      <c r="N1198" s="242"/>
      <c r="O1198" s="110">
        <f t="shared" ref="O1198:P1198" si="231">SUM(O1199:O1203)</f>
        <v>0</v>
      </c>
      <c r="P1198" s="110">
        <f t="shared" si="231"/>
        <v>0</v>
      </c>
      <c r="Q1198" s="100">
        <f t="shared" si="204"/>
        <v>0</v>
      </c>
      <c r="R1198" s="243" t="e">
        <f t="shared" si="211"/>
        <v>#DIV/0!</v>
      </c>
      <c r="S1198" s="302"/>
      <c r="T1198" s="302"/>
      <c r="U1198" s="302"/>
      <c r="V1198" s="302"/>
      <c r="W1198" s="302"/>
      <c r="X1198" s="229"/>
      <c r="Y1198" s="229"/>
      <c r="Z1198" s="229"/>
      <c r="AA1198" s="229"/>
      <c r="AB1198" s="229"/>
      <c r="AC1198" s="229"/>
      <c r="AD1198" s="229"/>
      <c r="AE1198" s="229"/>
      <c r="AF1198" s="229"/>
      <c r="AG1198" s="229"/>
      <c r="AH1198" s="229"/>
      <c r="AI1198" s="229"/>
      <c r="AJ1198" s="229"/>
      <c r="AK1198" s="229"/>
      <c r="AL1198" s="229"/>
      <c r="AM1198" s="229"/>
      <c r="AN1198" s="229"/>
      <c r="AO1198" s="229"/>
      <c r="AP1198" s="229"/>
      <c r="AQ1198" s="229"/>
    </row>
    <row r="1199" spans="1:43" ht="15.75" customHeight="1" outlineLevel="2" x14ac:dyDescent="0.25">
      <c r="A1199" s="2"/>
      <c r="B1199" s="109">
        <v>100804</v>
      </c>
      <c r="C1199" s="34"/>
      <c r="D1199" s="34" t="s">
        <v>45</v>
      </c>
      <c r="E1199" s="34" t="s">
        <v>1004</v>
      </c>
      <c r="F1199" s="298" t="s">
        <v>1008</v>
      </c>
      <c r="G1199" s="114">
        <v>10981</v>
      </c>
      <c r="H1199" s="114">
        <v>512</v>
      </c>
      <c r="I1199" s="114">
        <v>0</v>
      </c>
      <c r="J1199" s="114">
        <v>10981</v>
      </c>
      <c r="K1199" s="114">
        <v>10360</v>
      </c>
      <c r="L1199" s="241">
        <f t="shared" ref="L1199:L1202" si="232">((K1199/J1199)^(1/($K$12-$J$12))-1)</f>
        <v>-5.6552226573171827E-2</v>
      </c>
      <c r="M1199" s="114">
        <f t="shared" si="203"/>
        <v>483.04525999453602</v>
      </c>
      <c r="N1199" s="242">
        <v>0</v>
      </c>
      <c r="O1199" s="100"/>
      <c r="P1199" s="100"/>
      <c r="Q1199" s="100">
        <f t="shared" si="204"/>
        <v>0</v>
      </c>
      <c r="R1199" s="243" t="e">
        <f t="shared" si="211"/>
        <v>#DIV/0!</v>
      </c>
      <c r="S1199" s="299"/>
      <c r="T1199" s="299"/>
      <c r="U1199" s="299"/>
      <c r="V1199" s="299"/>
      <c r="W1199" s="299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</row>
    <row r="1200" spans="1:43" ht="15.75" customHeight="1" outlineLevel="2" x14ac:dyDescent="0.25">
      <c r="A1200" s="2"/>
      <c r="B1200" s="109">
        <v>100803</v>
      </c>
      <c r="C1200" s="34"/>
      <c r="D1200" s="34" t="s">
        <v>45</v>
      </c>
      <c r="E1200" s="34" t="s">
        <v>1004</v>
      </c>
      <c r="F1200" s="298" t="s">
        <v>1007</v>
      </c>
      <c r="G1200" s="114">
        <v>6236</v>
      </c>
      <c r="H1200" s="114">
        <v>0</v>
      </c>
      <c r="I1200" s="114">
        <v>4045</v>
      </c>
      <c r="J1200" s="114">
        <v>7621</v>
      </c>
      <c r="K1200" s="114">
        <v>7160</v>
      </c>
      <c r="L1200" s="241">
        <f t="shared" si="232"/>
        <v>-6.0490749245505793E-2</v>
      </c>
      <c r="M1200" s="114">
        <f t="shared" si="203"/>
        <v>0</v>
      </c>
      <c r="N1200" s="242">
        <v>2926</v>
      </c>
      <c r="O1200" s="100"/>
      <c r="P1200" s="100"/>
      <c r="Q1200" s="100">
        <f t="shared" si="204"/>
        <v>0</v>
      </c>
      <c r="R1200" s="243" t="e">
        <f t="shared" si="211"/>
        <v>#DIV/0!</v>
      </c>
      <c r="S1200" s="299"/>
      <c r="T1200" s="299"/>
      <c r="U1200" s="299"/>
      <c r="V1200" s="299"/>
      <c r="W1200" s="299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</row>
    <row r="1201" spans="1:43" ht="15.75" customHeight="1" outlineLevel="2" x14ac:dyDescent="0.25">
      <c r="A1201" s="2"/>
      <c r="B1201" s="109">
        <v>100802</v>
      </c>
      <c r="C1201" s="34"/>
      <c r="D1201" s="34" t="s">
        <v>45</v>
      </c>
      <c r="E1201" s="34" t="s">
        <v>1004</v>
      </c>
      <c r="F1201" s="298" t="s">
        <v>1006</v>
      </c>
      <c r="G1201" s="114">
        <v>5763</v>
      </c>
      <c r="H1201" s="114">
        <v>0</v>
      </c>
      <c r="I1201" s="114">
        <v>4201</v>
      </c>
      <c r="J1201" s="114">
        <v>6995</v>
      </c>
      <c r="K1201" s="114">
        <v>6607</v>
      </c>
      <c r="L1201" s="241">
        <f t="shared" si="232"/>
        <v>-5.5468191565403835E-2</v>
      </c>
      <c r="M1201" s="114">
        <f t="shared" si="203"/>
        <v>0</v>
      </c>
      <c r="N1201" s="242">
        <v>3009</v>
      </c>
      <c r="O1201" s="100"/>
      <c r="P1201" s="100"/>
      <c r="Q1201" s="100">
        <f t="shared" si="204"/>
        <v>0</v>
      </c>
      <c r="R1201" s="243" t="e">
        <f t="shared" si="211"/>
        <v>#DIV/0!</v>
      </c>
      <c r="S1201" s="299"/>
      <c r="T1201" s="299"/>
      <c r="U1201" s="299"/>
      <c r="V1201" s="299"/>
      <c r="W1201" s="299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</row>
    <row r="1202" spans="1:43" ht="15.75" customHeight="1" outlineLevel="2" x14ac:dyDescent="0.25">
      <c r="A1202" s="2"/>
      <c r="B1202" s="109">
        <v>100801</v>
      </c>
      <c r="C1202" s="34"/>
      <c r="D1202" s="34" t="s">
        <v>45</v>
      </c>
      <c r="E1202" s="34" t="s">
        <v>1004</v>
      </c>
      <c r="F1202" s="298" t="s">
        <v>1005</v>
      </c>
      <c r="G1202" s="114">
        <v>12601</v>
      </c>
      <c r="H1202" s="114">
        <v>0</v>
      </c>
      <c r="I1202" s="114">
        <v>4641</v>
      </c>
      <c r="J1202" s="114">
        <v>12601</v>
      </c>
      <c r="K1202" s="114">
        <v>12251</v>
      </c>
      <c r="L1202" s="241">
        <f t="shared" si="232"/>
        <v>-2.7775573367193052E-2</v>
      </c>
      <c r="M1202" s="114">
        <f t="shared" si="203"/>
        <v>0</v>
      </c>
      <c r="N1202" s="242">
        <v>4765</v>
      </c>
      <c r="O1202" s="100"/>
      <c r="P1202" s="100"/>
      <c r="Q1202" s="100">
        <f t="shared" si="204"/>
        <v>0</v>
      </c>
      <c r="R1202" s="243" t="e">
        <f t="shared" si="211"/>
        <v>#DIV/0!</v>
      </c>
      <c r="S1202" s="299"/>
      <c r="T1202" s="299"/>
      <c r="U1202" s="299"/>
      <c r="V1202" s="299"/>
      <c r="W1202" s="299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</row>
    <row r="1203" spans="1:43" ht="15.75" customHeight="1" outlineLevel="2" x14ac:dyDescent="0.25">
      <c r="A1203" s="2"/>
      <c r="B1203" s="109" t="s">
        <v>2203</v>
      </c>
      <c r="C1203" s="34"/>
      <c r="D1203" s="34" t="s">
        <v>45</v>
      </c>
      <c r="E1203" s="34" t="s">
        <v>1004</v>
      </c>
      <c r="F1203" s="298" t="s">
        <v>2204</v>
      </c>
      <c r="G1203" s="114"/>
      <c r="H1203" s="114"/>
      <c r="I1203" s="114"/>
      <c r="J1203" s="114"/>
      <c r="K1203" s="114"/>
      <c r="L1203" s="241"/>
      <c r="M1203" s="114">
        <f t="shared" si="203"/>
        <v>0</v>
      </c>
      <c r="N1203" s="242"/>
      <c r="O1203" s="100"/>
      <c r="P1203" s="100"/>
      <c r="Q1203" s="100">
        <f t="shared" si="204"/>
        <v>0</v>
      </c>
      <c r="R1203" s="243" t="e">
        <f t="shared" si="211"/>
        <v>#DIV/0!</v>
      </c>
      <c r="S1203" s="299"/>
      <c r="T1203" s="299"/>
      <c r="U1203" s="299"/>
      <c r="V1203" s="299"/>
      <c r="W1203" s="299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</row>
    <row r="1204" spans="1:43" ht="15.75" customHeight="1" outlineLevel="1" x14ac:dyDescent="0.25">
      <c r="A1204" s="229"/>
      <c r="B1204" s="104">
        <v>100900</v>
      </c>
      <c r="C1204" s="300"/>
      <c r="D1204" s="300" t="s">
        <v>45</v>
      </c>
      <c r="E1204" s="300" t="s">
        <v>1009</v>
      </c>
      <c r="F1204" s="301"/>
      <c r="G1204" s="114"/>
      <c r="H1204" s="114"/>
      <c r="I1204" s="114"/>
      <c r="J1204" s="114"/>
      <c r="K1204" s="114"/>
      <c r="L1204" s="241"/>
      <c r="M1204" s="114">
        <f t="shared" si="203"/>
        <v>0</v>
      </c>
      <c r="N1204" s="242"/>
      <c r="O1204" s="110">
        <f t="shared" ref="O1204:P1204" si="233">SUM(O1205:O1210)</f>
        <v>0</v>
      </c>
      <c r="P1204" s="110">
        <f t="shared" si="233"/>
        <v>0</v>
      </c>
      <c r="Q1204" s="100">
        <f t="shared" si="204"/>
        <v>0</v>
      </c>
      <c r="R1204" s="243" t="e">
        <f t="shared" si="211"/>
        <v>#DIV/0!</v>
      </c>
      <c r="S1204" s="302"/>
      <c r="T1204" s="302"/>
      <c r="U1204" s="302"/>
      <c r="V1204" s="302"/>
      <c r="W1204" s="302"/>
      <c r="X1204" s="229"/>
      <c r="Y1204" s="229"/>
      <c r="Z1204" s="229"/>
      <c r="AA1204" s="229"/>
      <c r="AB1204" s="229"/>
      <c r="AC1204" s="229"/>
      <c r="AD1204" s="229"/>
      <c r="AE1204" s="229"/>
      <c r="AF1204" s="229"/>
      <c r="AG1204" s="229"/>
      <c r="AH1204" s="229"/>
      <c r="AI1204" s="229"/>
      <c r="AJ1204" s="229"/>
      <c r="AK1204" s="229"/>
      <c r="AL1204" s="229"/>
      <c r="AM1204" s="229"/>
      <c r="AN1204" s="229"/>
      <c r="AO1204" s="229"/>
      <c r="AP1204" s="229"/>
      <c r="AQ1204" s="229"/>
    </row>
    <row r="1205" spans="1:43" ht="15.75" customHeight="1" outlineLevel="2" x14ac:dyDescent="0.25">
      <c r="A1205" s="2"/>
      <c r="B1205" s="109">
        <v>100905</v>
      </c>
      <c r="C1205" s="34"/>
      <c r="D1205" s="34" t="s">
        <v>45</v>
      </c>
      <c r="E1205" s="34" t="s">
        <v>1009</v>
      </c>
      <c r="F1205" s="298" t="s">
        <v>1013</v>
      </c>
      <c r="G1205" s="114">
        <v>5733</v>
      </c>
      <c r="H1205" s="114">
        <v>1250</v>
      </c>
      <c r="I1205" s="114">
        <v>0</v>
      </c>
      <c r="J1205" s="114">
        <v>5733</v>
      </c>
      <c r="K1205" s="114">
        <v>5700</v>
      </c>
      <c r="L1205" s="241">
        <f t="shared" ref="L1205:L1209" si="234">((K1205/J1205)^(1/($K$12-$J$12))-1)</f>
        <v>-5.7561486132914341E-3</v>
      </c>
      <c r="M1205" s="114">
        <f t="shared" si="203"/>
        <v>1242.8048142333857</v>
      </c>
      <c r="N1205" s="242">
        <v>0</v>
      </c>
      <c r="O1205" s="100"/>
      <c r="P1205" s="100"/>
      <c r="Q1205" s="100">
        <f t="shared" si="204"/>
        <v>0</v>
      </c>
      <c r="R1205" s="243" t="e">
        <f t="shared" si="211"/>
        <v>#DIV/0!</v>
      </c>
      <c r="S1205" s="299"/>
      <c r="T1205" s="299"/>
      <c r="U1205" s="299"/>
      <c r="V1205" s="299"/>
      <c r="W1205" s="299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</row>
    <row r="1206" spans="1:43" ht="15.75" customHeight="1" outlineLevel="2" x14ac:dyDescent="0.25">
      <c r="A1206" s="2"/>
      <c r="B1206" s="109">
        <v>100904</v>
      </c>
      <c r="C1206" s="34"/>
      <c r="D1206" s="34" t="s">
        <v>45</v>
      </c>
      <c r="E1206" s="34" t="s">
        <v>1009</v>
      </c>
      <c r="F1206" s="298" t="s">
        <v>1862</v>
      </c>
      <c r="G1206" s="114">
        <v>4981</v>
      </c>
      <c r="H1206" s="114">
        <v>1375</v>
      </c>
      <c r="I1206" s="114">
        <v>0</v>
      </c>
      <c r="J1206" s="114">
        <v>4981</v>
      </c>
      <c r="K1206" s="114">
        <v>4981</v>
      </c>
      <c r="L1206" s="241">
        <f t="shared" si="234"/>
        <v>0</v>
      </c>
      <c r="M1206" s="114">
        <f t="shared" si="203"/>
        <v>1375</v>
      </c>
      <c r="N1206" s="242">
        <v>0</v>
      </c>
      <c r="O1206" s="100"/>
      <c r="P1206" s="100"/>
      <c r="Q1206" s="100">
        <f t="shared" si="204"/>
        <v>0</v>
      </c>
      <c r="R1206" s="243" t="e">
        <f t="shared" si="211"/>
        <v>#DIV/0!</v>
      </c>
      <c r="S1206" s="299"/>
      <c r="T1206" s="299"/>
      <c r="U1206" s="299"/>
      <c r="V1206" s="299"/>
      <c r="W1206" s="299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</row>
    <row r="1207" spans="1:43" ht="15.75" customHeight="1" outlineLevel="2" x14ac:dyDescent="0.25">
      <c r="A1207" s="2"/>
      <c r="B1207" s="109">
        <v>100903</v>
      </c>
      <c r="C1207" s="34"/>
      <c r="D1207" s="34" t="s">
        <v>45</v>
      </c>
      <c r="E1207" s="34" t="s">
        <v>1009</v>
      </c>
      <c r="F1207" s="298" t="s">
        <v>1011</v>
      </c>
      <c r="G1207" s="114">
        <v>4742</v>
      </c>
      <c r="H1207" s="114">
        <v>1392</v>
      </c>
      <c r="I1207" s="114">
        <v>0</v>
      </c>
      <c r="J1207" s="114">
        <v>4742</v>
      </c>
      <c r="K1207" s="114">
        <v>4656</v>
      </c>
      <c r="L1207" s="241">
        <f t="shared" si="234"/>
        <v>-1.8135807676086024E-2</v>
      </c>
      <c r="M1207" s="114">
        <f t="shared" si="203"/>
        <v>1366.7549557148882</v>
      </c>
      <c r="N1207" s="242">
        <v>0</v>
      </c>
      <c r="O1207" s="100"/>
      <c r="P1207" s="100"/>
      <c r="Q1207" s="100">
        <f t="shared" si="204"/>
        <v>0</v>
      </c>
      <c r="R1207" s="243" t="e">
        <f t="shared" si="211"/>
        <v>#DIV/0!</v>
      </c>
      <c r="S1207" s="299"/>
      <c r="T1207" s="299"/>
      <c r="U1207" s="299"/>
      <c r="V1207" s="299"/>
      <c r="W1207" s="299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</row>
    <row r="1208" spans="1:43" ht="15.75" customHeight="1" outlineLevel="2" x14ac:dyDescent="0.25">
      <c r="A1208" s="2"/>
      <c r="B1208" s="109">
        <v>100902</v>
      </c>
      <c r="C1208" s="34"/>
      <c r="D1208" s="34" t="s">
        <v>45</v>
      </c>
      <c r="E1208" s="34" t="s">
        <v>1009</v>
      </c>
      <c r="F1208" s="298" t="s">
        <v>1010</v>
      </c>
      <c r="G1208" s="114">
        <v>4699</v>
      </c>
      <c r="H1208" s="114">
        <v>0</v>
      </c>
      <c r="I1208" s="114">
        <v>2312</v>
      </c>
      <c r="J1208" s="114">
        <v>7011</v>
      </c>
      <c r="K1208" s="114">
        <v>7105</v>
      </c>
      <c r="L1208" s="241">
        <f t="shared" si="234"/>
        <v>1.3407502496077583E-2</v>
      </c>
      <c r="M1208" s="114">
        <f t="shared" si="203"/>
        <v>2281.0018542290686</v>
      </c>
      <c r="N1208" s="242">
        <v>0</v>
      </c>
      <c r="O1208" s="100"/>
      <c r="P1208" s="100"/>
      <c r="Q1208" s="100">
        <f t="shared" si="204"/>
        <v>0</v>
      </c>
      <c r="R1208" s="243" t="e">
        <f t="shared" si="211"/>
        <v>#DIV/0!</v>
      </c>
      <c r="S1208" s="299"/>
      <c r="T1208" s="299"/>
      <c r="U1208" s="299"/>
      <c r="V1208" s="299"/>
      <c r="W1208" s="299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</row>
    <row r="1209" spans="1:43" ht="15.75" customHeight="1" outlineLevel="2" x14ac:dyDescent="0.25">
      <c r="A1209" s="2"/>
      <c r="B1209" s="109">
        <v>100901</v>
      </c>
      <c r="C1209" s="34"/>
      <c r="D1209" s="34" t="s">
        <v>45</v>
      </c>
      <c r="E1209" s="34" t="s">
        <v>1009</v>
      </c>
      <c r="F1209" s="298" t="s">
        <v>1009</v>
      </c>
      <c r="G1209" s="114">
        <v>4372</v>
      </c>
      <c r="H1209" s="114">
        <v>0</v>
      </c>
      <c r="I1209" s="114">
        <v>4848</v>
      </c>
      <c r="J1209" s="114">
        <v>4372</v>
      </c>
      <c r="K1209" s="114">
        <v>3958</v>
      </c>
      <c r="L1209" s="241">
        <f t="shared" si="234"/>
        <v>-9.4693504117108862E-2</v>
      </c>
      <c r="M1209" s="114">
        <f t="shared" si="203"/>
        <v>0</v>
      </c>
      <c r="N1209" s="242">
        <v>5333</v>
      </c>
      <c r="O1209" s="100"/>
      <c r="P1209" s="100"/>
      <c r="Q1209" s="100">
        <f t="shared" si="204"/>
        <v>0</v>
      </c>
      <c r="R1209" s="243" t="e">
        <f t="shared" si="211"/>
        <v>#DIV/0!</v>
      </c>
      <c r="S1209" s="299"/>
      <c r="T1209" s="299"/>
      <c r="U1209" s="299"/>
      <c r="V1209" s="299"/>
      <c r="W1209" s="299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</row>
    <row r="1210" spans="1:43" ht="15.75" customHeight="1" outlineLevel="2" x14ac:dyDescent="0.25">
      <c r="A1210" s="2"/>
      <c r="B1210" s="109" t="s">
        <v>2205</v>
      </c>
      <c r="C1210" s="34"/>
      <c r="D1210" s="34" t="s">
        <v>45</v>
      </c>
      <c r="E1210" s="34" t="s">
        <v>1009</v>
      </c>
      <c r="F1210" s="298" t="s">
        <v>2206</v>
      </c>
      <c r="G1210" s="114"/>
      <c r="H1210" s="114"/>
      <c r="I1210" s="114"/>
      <c r="J1210" s="114"/>
      <c r="K1210" s="114"/>
      <c r="L1210" s="241"/>
      <c r="M1210" s="114">
        <f t="shared" si="203"/>
        <v>0</v>
      </c>
      <c r="N1210" s="242"/>
      <c r="O1210" s="100"/>
      <c r="P1210" s="100"/>
      <c r="Q1210" s="100">
        <f t="shared" si="204"/>
        <v>0</v>
      </c>
      <c r="R1210" s="243" t="e">
        <f t="shared" si="211"/>
        <v>#DIV/0!</v>
      </c>
      <c r="S1210" s="299"/>
      <c r="T1210" s="299"/>
      <c r="U1210" s="299"/>
      <c r="V1210" s="299"/>
      <c r="W1210" s="299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</row>
    <row r="1211" spans="1:43" ht="15.75" customHeight="1" outlineLevel="1" x14ac:dyDescent="0.25">
      <c r="A1211" s="229"/>
      <c r="B1211" s="104">
        <v>101100</v>
      </c>
      <c r="C1211" s="300"/>
      <c r="D1211" s="300" t="s">
        <v>45</v>
      </c>
      <c r="E1211" s="300" t="s">
        <v>1021</v>
      </c>
      <c r="F1211" s="301"/>
      <c r="G1211" s="114"/>
      <c r="H1211" s="114"/>
      <c r="I1211" s="114"/>
      <c r="J1211" s="114"/>
      <c r="K1211" s="114"/>
      <c r="L1211" s="241"/>
      <c r="M1211" s="114">
        <f t="shared" si="203"/>
        <v>0</v>
      </c>
      <c r="N1211" s="242"/>
      <c r="O1211" s="110">
        <f t="shared" ref="O1211:P1211" si="235">SUM(O1212:O1220)</f>
        <v>0</v>
      </c>
      <c r="P1211" s="110">
        <f t="shared" si="235"/>
        <v>0</v>
      </c>
      <c r="Q1211" s="100">
        <f t="shared" si="204"/>
        <v>0</v>
      </c>
      <c r="R1211" s="243" t="e">
        <f t="shared" si="211"/>
        <v>#DIV/0!</v>
      </c>
      <c r="S1211" s="302"/>
      <c r="T1211" s="302"/>
      <c r="U1211" s="302"/>
      <c r="V1211" s="302"/>
      <c r="W1211" s="302"/>
      <c r="X1211" s="229"/>
      <c r="Y1211" s="229"/>
      <c r="Z1211" s="229"/>
      <c r="AA1211" s="229"/>
      <c r="AB1211" s="229"/>
      <c r="AC1211" s="229"/>
      <c r="AD1211" s="229"/>
      <c r="AE1211" s="229"/>
      <c r="AF1211" s="229"/>
      <c r="AG1211" s="229"/>
      <c r="AH1211" s="229"/>
      <c r="AI1211" s="229"/>
      <c r="AJ1211" s="229"/>
      <c r="AK1211" s="229"/>
      <c r="AL1211" s="229"/>
      <c r="AM1211" s="229"/>
      <c r="AN1211" s="229"/>
      <c r="AO1211" s="229"/>
      <c r="AP1211" s="229"/>
      <c r="AQ1211" s="229"/>
    </row>
    <row r="1212" spans="1:43" ht="15.75" customHeight="1" outlineLevel="2" x14ac:dyDescent="0.25">
      <c r="A1212" s="2"/>
      <c r="B1212" s="109">
        <v>101108</v>
      </c>
      <c r="C1212" s="34"/>
      <c r="D1212" s="34" t="s">
        <v>45</v>
      </c>
      <c r="E1212" s="34" t="s">
        <v>1021</v>
      </c>
      <c r="F1212" s="298" t="s">
        <v>1028</v>
      </c>
      <c r="G1212" s="114">
        <v>1929</v>
      </c>
      <c r="H1212" s="114">
        <v>464</v>
      </c>
      <c r="I1212" s="114">
        <v>0</v>
      </c>
      <c r="J1212" s="114">
        <v>1929</v>
      </c>
      <c r="K1212" s="114">
        <v>1778</v>
      </c>
      <c r="L1212" s="241">
        <f t="shared" ref="L1212:L1219" si="236">((K1212/J1212)^(1/($K$12-$J$12))-1)</f>
        <v>-7.827890098496626E-2</v>
      </c>
      <c r="M1212" s="114">
        <f t="shared" si="203"/>
        <v>427.67858994297563</v>
      </c>
      <c r="N1212" s="242">
        <v>0</v>
      </c>
      <c r="O1212" s="100"/>
      <c r="P1212" s="100"/>
      <c r="Q1212" s="100">
        <f t="shared" si="204"/>
        <v>0</v>
      </c>
      <c r="R1212" s="243" t="e">
        <f t="shared" si="211"/>
        <v>#DIV/0!</v>
      </c>
      <c r="S1212" s="299"/>
      <c r="T1212" s="299"/>
      <c r="U1212" s="299"/>
      <c r="V1212" s="299"/>
      <c r="W1212" s="299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</row>
    <row r="1213" spans="1:43" ht="15.75" customHeight="1" outlineLevel="2" x14ac:dyDescent="0.25">
      <c r="A1213" s="2"/>
      <c r="B1213" s="109">
        <v>101107</v>
      </c>
      <c r="C1213" s="34"/>
      <c r="D1213" s="34" t="s">
        <v>45</v>
      </c>
      <c r="E1213" s="34" t="s">
        <v>1021</v>
      </c>
      <c r="F1213" s="298" t="s">
        <v>508</v>
      </c>
      <c r="G1213" s="114">
        <v>1128</v>
      </c>
      <c r="H1213" s="114">
        <v>346</v>
      </c>
      <c r="I1213" s="114">
        <v>0</v>
      </c>
      <c r="J1213" s="114">
        <v>1128</v>
      </c>
      <c r="K1213" s="114">
        <v>1053</v>
      </c>
      <c r="L1213" s="241">
        <f t="shared" si="236"/>
        <v>-6.6489361702127714E-2</v>
      </c>
      <c r="M1213" s="114">
        <f t="shared" si="203"/>
        <v>322.99468085106383</v>
      </c>
      <c r="N1213" s="242">
        <v>0</v>
      </c>
      <c r="O1213" s="100"/>
      <c r="P1213" s="100"/>
      <c r="Q1213" s="100">
        <f t="shared" si="204"/>
        <v>0</v>
      </c>
      <c r="R1213" s="243" t="e">
        <f t="shared" si="211"/>
        <v>#DIV/0!</v>
      </c>
      <c r="S1213" s="299"/>
      <c r="T1213" s="299"/>
      <c r="U1213" s="299"/>
      <c r="V1213" s="299"/>
      <c r="W1213" s="299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</row>
    <row r="1214" spans="1:43" ht="15.75" customHeight="1" outlineLevel="2" x14ac:dyDescent="0.25">
      <c r="A1214" s="2"/>
      <c r="B1214" s="109">
        <v>101106</v>
      </c>
      <c r="C1214" s="34"/>
      <c r="D1214" s="34" t="s">
        <v>45</v>
      </c>
      <c r="E1214" s="34" t="s">
        <v>1021</v>
      </c>
      <c r="F1214" s="298" t="s">
        <v>1027</v>
      </c>
      <c r="G1214" s="114">
        <v>3717</v>
      </c>
      <c r="H1214" s="114">
        <v>898</v>
      </c>
      <c r="I1214" s="114">
        <v>0</v>
      </c>
      <c r="J1214" s="114">
        <v>3717</v>
      </c>
      <c r="K1214" s="114">
        <v>3493</v>
      </c>
      <c r="L1214" s="241">
        <f t="shared" si="236"/>
        <v>-6.026365348399243E-2</v>
      </c>
      <c r="M1214" s="114">
        <f t="shared" si="203"/>
        <v>843.88323917137484</v>
      </c>
      <c r="N1214" s="242">
        <v>0</v>
      </c>
      <c r="O1214" s="100"/>
      <c r="P1214" s="100"/>
      <c r="Q1214" s="100">
        <f t="shared" si="204"/>
        <v>0</v>
      </c>
      <c r="R1214" s="243" t="e">
        <f t="shared" si="211"/>
        <v>#DIV/0!</v>
      </c>
      <c r="S1214" s="299"/>
      <c r="T1214" s="299"/>
      <c r="U1214" s="299"/>
      <c r="V1214" s="299"/>
      <c r="W1214" s="299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</row>
    <row r="1215" spans="1:43" ht="15.75" customHeight="1" outlineLevel="2" x14ac:dyDescent="0.25">
      <c r="A1215" s="2"/>
      <c r="B1215" s="109">
        <v>101105</v>
      </c>
      <c r="C1215" s="34"/>
      <c r="D1215" s="34" t="s">
        <v>45</v>
      </c>
      <c r="E1215" s="34" t="s">
        <v>1021</v>
      </c>
      <c r="F1215" s="298" t="s">
        <v>1026</v>
      </c>
      <c r="G1215" s="114">
        <v>1038</v>
      </c>
      <c r="H1215" s="114">
        <v>324</v>
      </c>
      <c r="I1215" s="114">
        <v>0</v>
      </c>
      <c r="J1215" s="114">
        <v>1038</v>
      </c>
      <c r="K1215" s="114">
        <v>953</v>
      </c>
      <c r="L1215" s="241">
        <f t="shared" si="236"/>
        <v>-8.188824662813099E-2</v>
      </c>
      <c r="M1215" s="114">
        <f t="shared" si="203"/>
        <v>297.46820809248555</v>
      </c>
      <c r="N1215" s="242">
        <v>0</v>
      </c>
      <c r="O1215" s="100"/>
      <c r="P1215" s="100"/>
      <c r="Q1215" s="100">
        <f t="shared" si="204"/>
        <v>0</v>
      </c>
      <c r="R1215" s="243" t="e">
        <f t="shared" si="211"/>
        <v>#DIV/0!</v>
      </c>
      <c r="S1215" s="299"/>
      <c r="T1215" s="299"/>
      <c r="U1215" s="299"/>
      <c r="V1215" s="299"/>
      <c r="W1215" s="299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</row>
    <row r="1216" spans="1:43" ht="15.75" customHeight="1" outlineLevel="2" x14ac:dyDescent="0.25">
      <c r="A1216" s="2"/>
      <c r="B1216" s="109">
        <v>101104</v>
      </c>
      <c r="C1216" s="34"/>
      <c r="D1216" s="34" t="s">
        <v>45</v>
      </c>
      <c r="E1216" s="34" t="s">
        <v>1021</v>
      </c>
      <c r="F1216" s="298" t="s">
        <v>1025</v>
      </c>
      <c r="G1216" s="114">
        <v>4557</v>
      </c>
      <c r="H1216" s="114">
        <v>1208</v>
      </c>
      <c r="I1216" s="114">
        <v>0</v>
      </c>
      <c r="J1216" s="114">
        <v>4557</v>
      </c>
      <c r="K1216" s="114">
        <v>4440</v>
      </c>
      <c r="L1216" s="241">
        <f t="shared" si="236"/>
        <v>-2.5674786043449638E-2</v>
      </c>
      <c r="M1216" s="114">
        <f t="shared" si="203"/>
        <v>1176.9848584595129</v>
      </c>
      <c r="N1216" s="242">
        <v>0</v>
      </c>
      <c r="O1216" s="100"/>
      <c r="P1216" s="100"/>
      <c r="Q1216" s="100">
        <f t="shared" si="204"/>
        <v>0</v>
      </c>
      <c r="R1216" s="243" t="e">
        <f t="shared" si="211"/>
        <v>#DIV/0!</v>
      </c>
      <c r="S1216" s="299"/>
      <c r="T1216" s="299"/>
      <c r="U1216" s="299"/>
      <c r="V1216" s="299"/>
      <c r="W1216" s="299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</row>
    <row r="1217" spans="1:43" ht="15.75" customHeight="1" outlineLevel="2" x14ac:dyDescent="0.25">
      <c r="A1217" s="2"/>
      <c r="B1217" s="109">
        <v>101103</v>
      </c>
      <c r="C1217" s="34"/>
      <c r="D1217" s="34" t="s">
        <v>45</v>
      </c>
      <c r="E1217" s="34" t="s">
        <v>1021</v>
      </c>
      <c r="F1217" s="298" t="s">
        <v>1024</v>
      </c>
      <c r="G1217" s="114">
        <v>1094</v>
      </c>
      <c r="H1217" s="114">
        <v>222</v>
      </c>
      <c r="I1217" s="114">
        <v>0</v>
      </c>
      <c r="J1217" s="114">
        <v>1094</v>
      </c>
      <c r="K1217" s="114">
        <v>989</v>
      </c>
      <c r="L1217" s="241">
        <f t="shared" si="236"/>
        <v>-9.5978062157221156E-2</v>
      </c>
      <c r="M1217" s="114">
        <f t="shared" si="203"/>
        <v>200.69287020109689</v>
      </c>
      <c r="N1217" s="242">
        <v>0</v>
      </c>
      <c r="O1217" s="100"/>
      <c r="P1217" s="100"/>
      <c r="Q1217" s="100">
        <f t="shared" si="204"/>
        <v>0</v>
      </c>
      <c r="R1217" s="243" t="e">
        <f t="shared" si="211"/>
        <v>#DIV/0!</v>
      </c>
      <c r="S1217" s="299"/>
      <c r="T1217" s="299"/>
      <c r="U1217" s="299"/>
      <c r="V1217" s="299"/>
      <c r="W1217" s="299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</row>
    <row r="1218" spans="1:43" ht="15.75" customHeight="1" outlineLevel="2" x14ac:dyDescent="0.25">
      <c r="A1218" s="2"/>
      <c r="B1218" s="109">
        <v>101102</v>
      </c>
      <c r="C1218" s="34"/>
      <c r="D1218" s="34" t="s">
        <v>45</v>
      </c>
      <c r="E1218" s="34" t="s">
        <v>1021</v>
      </c>
      <c r="F1218" s="298" t="s">
        <v>1023</v>
      </c>
      <c r="G1218" s="114">
        <v>1086</v>
      </c>
      <c r="H1218" s="114">
        <v>600</v>
      </c>
      <c r="I1218" s="114">
        <v>0</v>
      </c>
      <c r="J1218" s="114">
        <v>1086</v>
      </c>
      <c r="K1218" s="114">
        <v>970</v>
      </c>
      <c r="L1218" s="241">
        <f t="shared" si="236"/>
        <v>-0.1068139963167587</v>
      </c>
      <c r="M1218" s="114">
        <f t="shared" si="203"/>
        <v>535.91160220994482</v>
      </c>
      <c r="N1218" s="242">
        <v>0</v>
      </c>
      <c r="O1218" s="100"/>
      <c r="P1218" s="100"/>
      <c r="Q1218" s="100">
        <f t="shared" si="204"/>
        <v>0</v>
      </c>
      <c r="R1218" s="243" t="e">
        <f t="shared" si="211"/>
        <v>#DIV/0!</v>
      </c>
      <c r="S1218" s="299"/>
      <c r="T1218" s="299"/>
      <c r="U1218" s="299"/>
      <c r="V1218" s="299"/>
      <c r="W1218" s="299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</row>
    <row r="1219" spans="1:43" ht="15.75" customHeight="1" outlineLevel="2" x14ac:dyDescent="0.25">
      <c r="A1219" s="2"/>
      <c r="B1219" s="109">
        <v>101101</v>
      </c>
      <c r="C1219" s="34"/>
      <c r="D1219" s="34" t="s">
        <v>45</v>
      </c>
      <c r="E1219" s="34" t="s">
        <v>1021</v>
      </c>
      <c r="F1219" s="298" t="s">
        <v>1022</v>
      </c>
      <c r="G1219" s="114">
        <v>4562</v>
      </c>
      <c r="H1219" s="114">
        <v>1788</v>
      </c>
      <c r="I1219" s="114">
        <v>0</v>
      </c>
      <c r="J1219" s="114">
        <v>4562</v>
      </c>
      <c r="K1219" s="114">
        <v>4348</v>
      </c>
      <c r="L1219" s="241">
        <f t="shared" si="236"/>
        <v>-4.6909250328803109E-2</v>
      </c>
      <c r="M1219" s="114">
        <f t="shared" si="203"/>
        <v>1704.1262604121</v>
      </c>
      <c r="N1219" s="242">
        <v>0</v>
      </c>
      <c r="O1219" s="100"/>
      <c r="P1219" s="100"/>
      <c r="Q1219" s="100">
        <f t="shared" si="204"/>
        <v>0</v>
      </c>
      <c r="R1219" s="243" t="e">
        <f t="shared" si="211"/>
        <v>#DIV/0!</v>
      </c>
      <c r="S1219" s="299"/>
      <c r="T1219" s="299"/>
      <c r="U1219" s="299"/>
      <c r="V1219" s="299"/>
      <c r="W1219" s="299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</row>
    <row r="1220" spans="1:43" ht="15.75" customHeight="1" outlineLevel="2" x14ac:dyDescent="0.25">
      <c r="A1220" s="2"/>
      <c r="B1220" s="109" t="s">
        <v>2207</v>
      </c>
      <c r="C1220" s="34"/>
      <c r="D1220" s="34" t="s">
        <v>45</v>
      </c>
      <c r="E1220" s="34" t="s">
        <v>1021</v>
      </c>
      <c r="F1220" s="298" t="s">
        <v>2208</v>
      </c>
      <c r="G1220" s="114"/>
      <c r="H1220" s="114"/>
      <c r="I1220" s="114"/>
      <c r="J1220" s="114"/>
      <c r="K1220" s="114"/>
      <c r="L1220" s="241"/>
      <c r="M1220" s="114">
        <f t="shared" si="203"/>
        <v>0</v>
      </c>
      <c r="N1220" s="242"/>
      <c r="O1220" s="100"/>
      <c r="P1220" s="100"/>
      <c r="Q1220" s="100">
        <f t="shared" si="204"/>
        <v>0</v>
      </c>
      <c r="R1220" s="243" t="e">
        <f t="shared" si="211"/>
        <v>#DIV/0!</v>
      </c>
      <c r="S1220" s="299"/>
      <c r="T1220" s="299"/>
      <c r="U1220" s="299"/>
      <c r="V1220" s="299"/>
      <c r="W1220" s="299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</row>
    <row r="1221" spans="1:43" ht="15.75" customHeight="1" outlineLevel="1" x14ac:dyDescent="0.25">
      <c r="A1221" s="2"/>
      <c r="B1221" s="303" t="s">
        <v>2209</v>
      </c>
      <c r="C1221" s="304"/>
      <c r="D1221" s="304" t="s">
        <v>45</v>
      </c>
      <c r="E1221" s="304" t="s">
        <v>2210</v>
      </c>
      <c r="F1221" s="305"/>
      <c r="G1221" s="254"/>
      <c r="H1221" s="254"/>
      <c r="I1221" s="254"/>
      <c r="J1221" s="254"/>
      <c r="K1221" s="254"/>
      <c r="L1221" s="255"/>
      <c r="M1221" s="254">
        <f t="shared" si="203"/>
        <v>0</v>
      </c>
      <c r="N1221" s="256"/>
      <c r="O1221" s="257">
        <f>8*(M1221+N1221)</f>
        <v>0</v>
      </c>
      <c r="P1221" s="257"/>
      <c r="Q1221" s="257">
        <f t="shared" si="204"/>
        <v>0</v>
      </c>
      <c r="R1221" s="221" t="e">
        <f t="shared" si="211"/>
        <v>#DIV/0!</v>
      </c>
      <c r="S1221" s="306"/>
      <c r="T1221" s="306"/>
      <c r="U1221" s="306"/>
      <c r="V1221" s="306"/>
      <c r="W1221" s="306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</row>
    <row r="1222" spans="1:43" ht="15.75" customHeight="1" x14ac:dyDescent="0.25">
      <c r="A1222" s="229"/>
      <c r="B1222" s="307">
        <v>110000</v>
      </c>
      <c r="C1222" s="308"/>
      <c r="D1222" s="308" t="s">
        <v>46</v>
      </c>
      <c r="E1222" s="308"/>
      <c r="F1222" s="308"/>
      <c r="G1222" s="258"/>
      <c r="H1222" s="258"/>
      <c r="I1222" s="258"/>
      <c r="J1222" s="258"/>
      <c r="K1222" s="258"/>
      <c r="L1222" s="259"/>
      <c r="M1222" s="258">
        <f t="shared" si="203"/>
        <v>0</v>
      </c>
      <c r="N1222" s="260"/>
      <c r="O1222" s="227">
        <f t="shared" ref="O1222:P1222" si="237">+O1223+O1236+O1252+O1259+O1266+O1276</f>
        <v>0</v>
      </c>
      <c r="P1222" s="227">
        <f t="shared" si="237"/>
        <v>0</v>
      </c>
      <c r="Q1222" s="261">
        <f t="shared" si="204"/>
        <v>0</v>
      </c>
      <c r="R1222" s="228" t="e">
        <f t="shared" si="211"/>
        <v>#DIV/0!</v>
      </c>
      <c r="S1222" s="309"/>
      <c r="T1222" s="309"/>
      <c r="U1222" s="309"/>
      <c r="V1222" s="309"/>
      <c r="W1222" s="309"/>
      <c r="X1222" s="229"/>
      <c r="Y1222" s="229"/>
      <c r="Z1222" s="229"/>
      <c r="AA1222" s="229"/>
      <c r="AB1222" s="229"/>
      <c r="AC1222" s="229"/>
      <c r="AD1222" s="229"/>
      <c r="AE1222" s="229"/>
      <c r="AF1222" s="229"/>
      <c r="AG1222" s="229"/>
      <c r="AH1222" s="229"/>
      <c r="AI1222" s="229"/>
      <c r="AJ1222" s="229"/>
      <c r="AK1222" s="229"/>
      <c r="AL1222" s="229"/>
      <c r="AM1222" s="229"/>
      <c r="AN1222" s="229"/>
      <c r="AO1222" s="229"/>
      <c r="AP1222" s="229"/>
      <c r="AQ1222" s="229"/>
    </row>
    <row r="1223" spans="1:43" ht="15.75" customHeight="1" outlineLevel="1" x14ac:dyDescent="0.25">
      <c r="A1223" s="229"/>
      <c r="B1223" s="310">
        <v>110200</v>
      </c>
      <c r="C1223" s="311"/>
      <c r="D1223" s="311" t="s">
        <v>46</v>
      </c>
      <c r="E1223" s="311" t="s">
        <v>1040</v>
      </c>
      <c r="F1223" s="312"/>
      <c r="G1223" s="234"/>
      <c r="H1223" s="234"/>
      <c r="I1223" s="234"/>
      <c r="J1223" s="234"/>
      <c r="K1223" s="234"/>
      <c r="L1223" s="262"/>
      <c r="M1223" s="234">
        <f t="shared" si="203"/>
        <v>0</v>
      </c>
      <c r="N1223" s="263"/>
      <c r="O1223" s="110">
        <f t="shared" ref="O1223:P1223" si="238">SUM(O1224:O1235)</f>
        <v>0</v>
      </c>
      <c r="P1223" s="110">
        <f t="shared" si="238"/>
        <v>0</v>
      </c>
      <c r="Q1223" s="264">
        <f t="shared" si="204"/>
        <v>0</v>
      </c>
      <c r="R1223" s="238" t="e">
        <f t="shared" si="211"/>
        <v>#DIV/0!</v>
      </c>
      <c r="S1223" s="313"/>
      <c r="T1223" s="313"/>
      <c r="U1223" s="313"/>
      <c r="V1223" s="313"/>
      <c r="W1223" s="313"/>
      <c r="X1223" s="229"/>
      <c r="Y1223" s="229"/>
      <c r="Z1223" s="229"/>
      <c r="AA1223" s="229"/>
      <c r="AB1223" s="229"/>
      <c r="AC1223" s="229"/>
      <c r="AD1223" s="229"/>
      <c r="AE1223" s="229"/>
      <c r="AF1223" s="229"/>
      <c r="AG1223" s="229"/>
      <c r="AH1223" s="229"/>
      <c r="AI1223" s="229"/>
      <c r="AJ1223" s="229"/>
      <c r="AK1223" s="229"/>
      <c r="AL1223" s="229"/>
      <c r="AM1223" s="229"/>
      <c r="AN1223" s="229"/>
      <c r="AO1223" s="229"/>
      <c r="AP1223" s="229"/>
      <c r="AQ1223" s="229"/>
    </row>
    <row r="1224" spans="1:43" ht="15.75" customHeight="1" outlineLevel="2" x14ac:dyDescent="0.25">
      <c r="A1224" s="2"/>
      <c r="B1224" s="109">
        <v>110211</v>
      </c>
      <c r="C1224" s="34"/>
      <c r="D1224" s="34" t="s">
        <v>46</v>
      </c>
      <c r="E1224" s="34" t="s">
        <v>1040</v>
      </c>
      <c r="F1224" s="298" t="s">
        <v>1049</v>
      </c>
      <c r="G1224" s="114">
        <v>322</v>
      </c>
      <c r="H1224" s="114">
        <v>0</v>
      </c>
      <c r="I1224" s="114">
        <v>5112</v>
      </c>
      <c r="J1224" s="114">
        <v>322</v>
      </c>
      <c r="K1224" s="114">
        <v>305</v>
      </c>
      <c r="L1224" s="241">
        <f t="shared" ref="L1224:L1227" si="239">((K1224/J1224)^(1/($K$12-$J$12))-1)</f>
        <v>-5.2795031055900665E-2</v>
      </c>
      <c r="M1224" s="114">
        <f t="shared" si="203"/>
        <v>0</v>
      </c>
      <c r="N1224" s="242">
        <v>5200</v>
      </c>
      <c r="O1224" s="100"/>
      <c r="P1224" s="100"/>
      <c r="Q1224" s="100">
        <f t="shared" si="204"/>
        <v>0</v>
      </c>
      <c r="R1224" s="243" t="e">
        <f t="shared" si="211"/>
        <v>#DIV/0!</v>
      </c>
      <c r="S1224" s="299"/>
      <c r="T1224" s="299"/>
      <c r="U1224" s="299"/>
      <c r="V1224" s="299"/>
      <c r="W1224" s="299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</row>
    <row r="1225" spans="1:43" ht="15.75" customHeight="1" outlineLevel="2" x14ac:dyDescent="0.25">
      <c r="A1225" s="2"/>
      <c r="B1225" s="109">
        <v>110210</v>
      </c>
      <c r="C1225" s="34"/>
      <c r="D1225" s="34" t="s">
        <v>46</v>
      </c>
      <c r="E1225" s="34" t="s">
        <v>1040</v>
      </c>
      <c r="F1225" s="298" t="s">
        <v>1048</v>
      </c>
      <c r="G1225" s="114">
        <v>559</v>
      </c>
      <c r="H1225" s="114">
        <v>0</v>
      </c>
      <c r="I1225" s="114">
        <v>28175</v>
      </c>
      <c r="J1225" s="114">
        <v>559</v>
      </c>
      <c r="K1225" s="114">
        <v>529</v>
      </c>
      <c r="L1225" s="241">
        <f t="shared" si="239"/>
        <v>-5.3667262969588569E-2</v>
      </c>
      <c r="M1225" s="114">
        <f t="shared" si="203"/>
        <v>0</v>
      </c>
      <c r="N1225" s="242">
        <v>28682</v>
      </c>
      <c r="O1225" s="100"/>
      <c r="P1225" s="100"/>
      <c r="Q1225" s="100">
        <f t="shared" si="204"/>
        <v>0</v>
      </c>
      <c r="R1225" s="243" t="e">
        <f t="shared" si="211"/>
        <v>#DIV/0!</v>
      </c>
      <c r="S1225" s="299"/>
      <c r="T1225" s="299"/>
      <c r="U1225" s="299"/>
      <c r="V1225" s="299"/>
      <c r="W1225" s="299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</row>
    <row r="1226" spans="1:43" ht="15.75" customHeight="1" outlineLevel="2" x14ac:dyDescent="0.25">
      <c r="A1226" s="2"/>
      <c r="B1226" s="109">
        <v>110209</v>
      </c>
      <c r="C1226" s="34"/>
      <c r="D1226" s="34" t="s">
        <v>46</v>
      </c>
      <c r="E1226" s="34" t="s">
        <v>1040</v>
      </c>
      <c r="F1226" s="298" t="s">
        <v>1047</v>
      </c>
      <c r="G1226" s="114">
        <v>891</v>
      </c>
      <c r="H1226" s="114">
        <v>256</v>
      </c>
      <c r="I1226" s="114">
        <v>0</v>
      </c>
      <c r="J1226" s="114">
        <v>891</v>
      </c>
      <c r="K1226" s="114">
        <v>823</v>
      </c>
      <c r="L1226" s="241">
        <f t="shared" si="239"/>
        <v>-7.6318742985409638E-2</v>
      </c>
      <c r="M1226" s="114">
        <f t="shared" si="203"/>
        <v>236.46240179573513</v>
      </c>
      <c r="N1226" s="242">
        <v>0</v>
      </c>
      <c r="O1226" s="100"/>
      <c r="P1226" s="100"/>
      <c r="Q1226" s="100">
        <f t="shared" si="204"/>
        <v>0</v>
      </c>
      <c r="R1226" s="243" t="e">
        <f t="shared" si="211"/>
        <v>#DIV/0!</v>
      </c>
      <c r="S1226" s="299"/>
      <c r="T1226" s="299"/>
      <c r="U1226" s="299"/>
      <c r="V1226" s="299"/>
      <c r="W1226" s="299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</row>
    <row r="1227" spans="1:43" ht="15.75" customHeight="1" outlineLevel="2" x14ac:dyDescent="0.25">
      <c r="A1227" s="2"/>
      <c r="B1227" s="109">
        <v>110208</v>
      </c>
      <c r="C1227" s="34"/>
      <c r="D1227" s="34" t="s">
        <v>46</v>
      </c>
      <c r="E1227" s="34" t="s">
        <v>1040</v>
      </c>
      <c r="F1227" s="298" t="s">
        <v>1046</v>
      </c>
      <c r="G1227" s="114">
        <v>1125</v>
      </c>
      <c r="H1227" s="114">
        <v>311</v>
      </c>
      <c r="I1227" s="114">
        <v>0</v>
      </c>
      <c r="J1227" s="114">
        <v>1125</v>
      </c>
      <c r="K1227" s="114">
        <v>1190</v>
      </c>
      <c r="L1227" s="241">
        <f t="shared" si="239"/>
        <v>5.7777777777777706E-2</v>
      </c>
      <c r="M1227" s="114">
        <f t="shared" si="203"/>
        <v>328.96888888888884</v>
      </c>
      <c r="N1227" s="242">
        <v>0</v>
      </c>
      <c r="O1227" s="100"/>
      <c r="P1227" s="100"/>
      <c r="Q1227" s="100">
        <f t="shared" si="204"/>
        <v>0</v>
      </c>
      <c r="R1227" s="243" t="e">
        <f t="shared" si="211"/>
        <v>#DIV/0!</v>
      </c>
      <c r="S1227" s="299"/>
      <c r="T1227" s="299"/>
      <c r="U1227" s="299"/>
      <c r="V1227" s="299"/>
      <c r="W1227" s="299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</row>
    <row r="1228" spans="1:43" ht="15.75" customHeight="1" outlineLevel="2" x14ac:dyDescent="0.25">
      <c r="A1228" s="2"/>
      <c r="B1228" s="109">
        <v>110207</v>
      </c>
      <c r="C1228" s="34"/>
      <c r="D1228" s="34" t="s">
        <v>46</v>
      </c>
      <c r="E1228" s="34" t="s">
        <v>1040</v>
      </c>
      <c r="F1228" s="298" t="s">
        <v>1034</v>
      </c>
      <c r="G1228" s="114">
        <v>0</v>
      </c>
      <c r="H1228" s="114">
        <v>0</v>
      </c>
      <c r="I1228" s="114">
        <v>59771</v>
      </c>
      <c r="J1228" s="114">
        <v>0</v>
      </c>
      <c r="K1228" s="114">
        <v>0</v>
      </c>
      <c r="L1228" s="241"/>
      <c r="M1228" s="114">
        <f t="shared" si="203"/>
        <v>0</v>
      </c>
      <c r="N1228" s="242">
        <v>60546</v>
      </c>
      <c r="O1228" s="100"/>
      <c r="P1228" s="100"/>
      <c r="Q1228" s="100">
        <f t="shared" si="204"/>
        <v>0</v>
      </c>
      <c r="R1228" s="243" t="e">
        <f t="shared" si="211"/>
        <v>#DIV/0!</v>
      </c>
      <c r="S1228" s="299"/>
      <c r="T1228" s="299"/>
      <c r="U1228" s="299"/>
      <c r="V1228" s="299"/>
      <c r="W1228" s="299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</row>
    <row r="1229" spans="1:43" ht="15.75" customHeight="1" outlineLevel="2" x14ac:dyDescent="0.25">
      <c r="A1229" s="2"/>
      <c r="B1229" s="109">
        <v>110206</v>
      </c>
      <c r="C1229" s="34"/>
      <c r="D1229" s="34" t="s">
        <v>46</v>
      </c>
      <c r="E1229" s="34" t="s">
        <v>1040</v>
      </c>
      <c r="F1229" s="298" t="s">
        <v>1045</v>
      </c>
      <c r="G1229" s="114">
        <v>1225</v>
      </c>
      <c r="H1229" s="114">
        <v>0</v>
      </c>
      <c r="I1229" s="114">
        <v>23727</v>
      </c>
      <c r="J1229" s="114">
        <v>1225</v>
      </c>
      <c r="K1229" s="114">
        <v>1162</v>
      </c>
      <c r="L1229" s="241">
        <f t="shared" ref="L1229:L1233" si="240">((K1229/J1229)^(1/($K$12-$J$12))-1)</f>
        <v>-5.1428571428571379E-2</v>
      </c>
      <c r="M1229" s="114">
        <f t="shared" si="203"/>
        <v>0</v>
      </c>
      <c r="N1229" s="242">
        <v>24236</v>
      </c>
      <c r="O1229" s="100"/>
      <c r="P1229" s="100"/>
      <c r="Q1229" s="100">
        <f t="shared" si="204"/>
        <v>0</v>
      </c>
      <c r="R1229" s="243" t="e">
        <f t="shared" si="211"/>
        <v>#DIV/0!</v>
      </c>
      <c r="S1229" s="299"/>
      <c r="T1229" s="299"/>
      <c r="U1229" s="299"/>
      <c r="V1229" s="299"/>
      <c r="W1229" s="299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</row>
    <row r="1230" spans="1:43" ht="15.75" customHeight="1" outlineLevel="2" x14ac:dyDescent="0.25">
      <c r="A1230" s="2"/>
      <c r="B1230" s="109">
        <v>110205</v>
      </c>
      <c r="C1230" s="34"/>
      <c r="D1230" s="34" t="s">
        <v>46</v>
      </c>
      <c r="E1230" s="34" t="s">
        <v>1040</v>
      </c>
      <c r="F1230" s="298" t="s">
        <v>902</v>
      </c>
      <c r="G1230" s="114">
        <v>3911</v>
      </c>
      <c r="H1230" s="114">
        <v>0</v>
      </c>
      <c r="I1230" s="114">
        <v>8433</v>
      </c>
      <c r="J1230" s="114">
        <v>9705</v>
      </c>
      <c r="K1230" s="114">
        <v>9723</v>
      </c>
      <c r="L1230" s="241">
        <f t="shared" si="240"/>
        <v>1.8547140649149974E-3</v>
      </c>
      <c r="M1230" s="114">
        <f t="shared" si="203"/>
        <v>0</v>
      </c>
      <c r="N1230" s="242">
        <v>2685</v>
      </c>
      <c r="O1230" s="100"/>
      <c r="P1230" s="100"/>
      <c r="Q1230" s="100">
        <f t="shared" si="204"/>
        <v>0</v>
      </c>
      <c r="R1230" s="243" t="e">
        <f t="shared" si="211"/>
        <v>#DIV/0!</v>
      </c>
      <c r="S1230" s="299"/>
      <c r="T1230" s="299"/>
      <c r="U1230" s="299"/>
      <c r="V1230" s="299"/>
      <c r="W1230" s="299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</row>
    <row r="1231" spans="1:43" ht="15.75" customHeight="1" outlineLevel="2" x14ac:dyDescent="0.25">
      <c r="A1231" s="2"/>
      <c r="B1231" s="109">
        <v>110204</v>
      </c>
      <c r="C1231" s="34"/>
      <c r="D1231" s="34" t="s">
        <v>46</v>
      </c>
      <c r="E1231" s="34" t="s">
        <v>1040</v>
      </c>
      <c r="F1231" s="298" t="s">
        <v>1044</v>
      </c>
      <c r="G1231" s="114">
        <v>3664</v>
      </c>
      <c r="H1231" s="114">
        <v>0</v>
      </c>
      <c r="I1231" s="114">
        <v>9227</v>
      </c>
      <c r="J1231" s="114">
        <v>8282</v>
      </c>
      <c r="K1231" s="114">
        <v>8298</v>
      </c>
      <c r="L1231" s="241">
        <f t="shared" si="240"/>
        <v>1.9319005071238848E-3</v>
      </c>
      <c r="M1231" s="114">
        <f t="shared" si="203"/>
        <v>0</v>
      </c>
      <c r="N1231" s="242">
        <v>4663</v>
      </c>
      <c r="O1231" s="100"/>
      <c r="P1231" s="100"/>
      <c r="Q1231" s="100">
        <f t="shared" si="204"/>
        <v>0</v>
      </c>
      <c r="R1231" s="243" t="e">
        <f t="shared" si="211"/>
        <v>#DIV/0!</v>
      </c>
      <c r="S1231" s="299"/>
      <c r="T1231" s="299"/>
      <c r="U1231" s="299"/>
      <c r="V1231" s="299"/>
      <c r="W1231" s="299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</row>
    <row r="1232" spans="1:43" ht="15.75" customHeight="1" outlineLevel="2" x14ac:dyDescent="0.25">
      <c r="A1232" s="2"/>
      <c r="B1232" s="109">
        <v>110203</v>
      </c>
      <c r="C1232" s="34"/>
      <c r="D1232" s="34" t="s">
        <v>46</v>
      </c>
      <c r="E1232" s="34" t="s">
        <v>1040</v>
      </c>
      <c r="F1232" s="298" t="s">
        <v>1043</v>
      </c>
      <c r="G1232" s="114">
        <v>451</v>
      </c>
      <c r="H1232" s="114">
        <v>111</v>
      </c>
      <c r="I1232" s="114">
        <v>0</v>
      </c>
      <c r="J1232" s="114">
        <v>451</v>
      </c>
      <c r="K1232" s="114">
        <v>423</v>
      </c>
      <c r="L1232" s="241">
        <f t="shared" si="240"/>
        <v>-6.2084257206208471E-2</v>
      </c>
      <c r="M1232" s="114">
        <f t="shared" si="203"/>
        <v>104.10864745011087</v>
      </c>
      <c r="N1232" s="242">
        <v>0</v>
      </c>
      <c r="O1232" s="100"/>
      <c r="P1232" s="100"/>
      <c r="Q1232" s="100">
        <f t="shared" si="204"/>
        <v>0</v>
      </c>
      <c r="R1232" s="243" t="e">
        <f t="shared" si="211"/>
        <v>#DIV/0!</v>
      </c>
      <c r="S1232" s="299"/>
      <c r="T1232" s="299"/>
      <c r="U1232" s="299"/>
      <c r="V1232" s="299"/>
      <c r="W1232" s="299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</row>
    <row r="1233" spans="1:43" ht="15.75" customHeight="1" outlineLevel="2" x14ac:dyDescent="0.25">
      <c r="A1233" s="2"/>
      <c r="B1233" s="109">
        <v>110202</v>
      </c>
      <c r="C1233" s="34"/>
      <c r="D1233" s="34" t="s">
        <v>46</v>
      </c>
      <c r="E1233" s="34" t="s">
        <v>1040</v>
      </c>
      <c r="F1233" s="298" t="s">
        <v>1042</v>
      </c>
      <c r="G1233" s="114">
        <v>2055</v>
      </c>
      <c r="H1233" s="114">
        <v>0</v>
      </c>
      <c r="I1233" s="114">
        <v>5728</v>
      </c>
      <c r="J1233" s="114">
        <v>2055</v>
      </c>
      <c r="K1233" s="114">
        <v>2007</v>
      </c>
      <c r="L1233" s="241">
        <f t="shared" si="240"/>
        <v>-2.3357664233576658E-2</v>
      </c>
      <c r="M1233" s="114">
        <f t="shared" si="203"/>
        <v>0</v>
      </c>
      <c r="N1233" s="242">
        <v>5933</v>
      </c>
      <c r="O1233" s="100"/>
      <c r="P1233" s="100"/>
      <c r="Q1233" s="100">
        <f t="shared" si="204"/>
        <v>0</v>
      </c>
      <c r="R1233" s="243" t="e">
        <f t="shared" si="211"/>
        <v>#DIV/0!</v>
      </c>
      <c r="S1233" s="299"/>
      <c r="T1233" s="299"/>
      <c r="U1233" s="299"/>
      <c r="V1233" s="299"/>
      <c r="W1233" s="299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</row>
    <row r="1234" spans="1:43" ht="15.75" customHeight="1" outlineLevel="2" x14ac:dyDescent="0.25">
      <c r="A1234" s="2"/>
      <c r="B1234" s="109">
        <v>110201</v>
      </c>
      <c r="C1234" s="34"/>
      <c r="D1234" s="34" t="s">
        <v>46</v>
      </c>
      <c r="E1234" s="34" t="s">
        <v>1040</v>
      </c>
      <c r="F1234" s="298" t="s">
        <v>1041</v>
      </c>
      <c r="G1234" s="114">
        <v>0</v>
      </c>
      <c r="H1234" s="114">
        <v>0</v>
      </c>
      <c r="I1234" s="114">
        <v>65145</v>
      </c>
      <c r="J1234" s="114">
        <v>0</v>
      </c>
      <c r="K1234" s="114">
        <v>0</v>
      </c>
      <c r="L1234" s="241"/>
      <c r="M1234" s="114">
        <f t="shared" si="203"/>
        <v>0</v>
      </c>
      <c r="N1234" s="242">
        <v>65740</v>
      </c>
      <c r="O1234" s="100"/>
      <c r="P1234" s="100"/>
      <c r="Q1234" s="100">
        <f t="shared" si="204"/>
        <v>0</v>
      </c>
      <c r="R1234" s="243" t="e">
        <f t="shared" si="211"/>
        <v>#DIV/0!</v>
      </c>
      <c r="S1234" s="299"/>
      <c r="T1234" s="299"/>
      <c r="U1234" s="299"/>
      <c r="V1234" s="299"/>
      <c r="W1234" s="299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</row>
    <row r="1235" spans="1:43" ht="15.75" customHeight="1" outlineLevel="2" x14ac:dyDescent="0.25">
      <c r="A1235" s="2"/>
      <c r="B1235" s="109" t="s">
        <v>2211</v>
      </c>
      <c r="C1235" s="34"/>
      <c r="D1235" s="34" t="s">
        <v>46</v>
      </c>
      <c r="E1235" s="34" t="s">
        <v>1040</v>
      </c>
      <c r="F1235" s="298" t="s">
        <v>2212</v>
      </c>
      <c r="G1235" s="114"/>
      <c r="H1235" s="114"/>
      <c r="I1235" s="114"/>
      <c r="J1235" s="114"/>
      <c r="K1235" s="114"/>
      <c r="L1235" s="241"/>
      <c r="M1235" s="114">
        <f t="shared" si="203"/>
        <v>0</v>
      </c>
      <c r="N1235" s="242"/>
      <c r="O1235" s="100"/>
      <c r="P1235" s="100"/>
      <c r="Q1235" s="100">
        <f t="shared" si="204"/>
        <v>0</v>
      </c>
      <c r="R1235" s="243" t="e">
        <f t="shared" si="211"/>
        <v>#DIV/0!</v>
      </c>
      <c r="S1235" s="299"/>
      <c r="T1235" s="299"/>
      <c r="U1235" s="299"/>
      <c r="V1235" s="299"/>
      <c r="W1235" s="299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</row>
    <row r="1236" spans="1:43" ht="15.75" customHeight="1" outlineLevel="1" x14ac:dyDescent="0.25">
      <c r="A1236" s="229"/>
      <c r="B1236" s="104">
        <v>110100</v>
      </c>
      <c r="C1236" s="300"/>
      <c r="D1236" s="300" t="s">
        <v>46</v>
      </c>
      <c r="E1236" s="300" t="s">
        <v>46</v>
      </c>
      <c r="F1236" s="301"/>
      <c r="G1236" s="114"/>
      <c r="H1236" s="114"/>
      <c r="I1236" s="114"/>
      <c r="J1236" s="114"/>
      <c r="K1236" s="114"/>
      <c r="L1236" s="241"/>
      <c r="M1236" s="114">
        <f t="shared" si="203"/>
        <v>0</v>
      </c>
      <c r="N1236" s="242"/>
      <c r="O1236" s="110">
        <f t="shared" ref="O1236:P1236" si="241">SUM(O1237:O1251)</f>
        <v>0</v>
      </c>
      <c r="P1236" s="110">
        <f t="shared" si="241"/>
        <v>0</v>
      </c>
      <c r="Q1236" s="100">
        <f t="shared" si="204"/>
        <v>0</v>
      </c>
      <c r="R1236" s="243" t="e">
        <f t="shared" si="211"/>
        <v>#DIV/0!</v>
      </c>
      <c r="S1236" s="302"/>
      <c r="T1236" s="302"/>
      <c r="U1236" s="302"/>
      <c r="V1236" s="302"/>
      <c r="W1236" s="302"/>
      <c r="X1236" s="229"/>
      <c r="Y1236" s="229"/>
      <c r="Z1236" s="229"/>
      <c r="AA1236" s="229"/>
      <c r="AB1236" s="229"/>
      <c r="AC1236" s="229"/>
      <c r="AD1236" s="229"/>
      <c r="AE1236" s="229"/>
      <c r="AF1236" s="229"/>
      <c r="AG1236" s="229"/>
      <c r="AH1236" s="229"/>
      <c r="AI1236" s="229"/>
      <c r="AJ1236" s="229"/>
      <c r="AK1236" s="229"/>
      <c r="AL1236" s="229"/>
      <c r="AM1236" s="229"/>
      <c r="AN1236" s="229"/>
      <c r="AO1236" s="229"/>
      <c r="AP1236" s="229"/>
      <c r="AQ1236" s="229"/>
    </row>
    <row r="1237" spans="1:43" ht="15.75" customHeight="1" outlineLevel="2" x14ac:dyDescent="0.25">
      <c r="A1237" s="2"/>
      <c r="B1237" s="109">
        <v>110114</v>
      </c>
      <c r="C1237" s="34"/>
      <c r="D1237" s="34" t="s">
        <v>46</v>
      </c>
      <c r="E1237" s="34" t="s">
        <v>46</v>
      </c>
      <c r="F1237" s="298" t="s">
        <v>1039</v>
      </c>
      <c r="G1237" s="114">
        <v>1110</v>
      </c>
      <c r="H1237" s="114">
        <v>94</v>
      </c>
      <c r="I1237" s="114">
        <v>0</v>
      </c>
      <c r="J1237" s="114">
        <v>1110</v>
      </c>
      <c r="K1237" s="114">
        <v>1110</v>
      </c>
      <c r="L1237" s="241">
        <f t="shared" ref="L1237:L1250" si="242">((K1237/J1237)^(1/($K$12-$J$12))-1)</f>
        <v>0</v>
      </c>
      <c r="M1237" s="114">
        <f t="shared" si="203"/>
        <v>94</v>
      </c>
      <c r="N1237" s="242">
        <v>0</v>
      </c>
      <c r="O1237" s="100"/>
      <c r="P1237" s="100"/>
      <c r="Q1237" s="100">
        <f t="shared" si="204"/>
        <v>0</v>
      </c>
      <c r="R1237" s="243" t="e">
        <f t="shared" si="211"/>
        <v>#DIV/0!</v>
      </c>
      <c r="S1237" s="299"/>
      <c r="T1237" s="299"/>
      <c r="U1237" s="299"/>
      <c r="V1237" s="299"/>
      <c r="W1237" s="299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</row>
    <row r="1238" spans="1:43" ht="15.75" customHeight="1" outlineLevel="2" x14ac:dyDescent="0.25">
      <c r="A1238" s="2"/>
      <c r="B1238" s="109">
        <v>110113</v>
      </c>
      <c r="C1238" s="34"/>
      <c r="D1238" s="34" t="s">
        <v>46</v>
      </c>
      <c r="E1238" s="34" t="s">
        <v>46</v>
      </c>
      <c r="F1238" s="298" t="s">
        <v>1038</v>
      </c>
      <c r="G1238" s="114">
        <v>207</v>
      </c>
      <c r="H1238" s="114">
        <v>0</v>
      </c>
      <c r="I1238" s="114">
        <v>4474</v>
      </c>
      <c r="J1238" s="114">
        <v>2159</v>
      </c>
      <c r="K1238" s="114">
        <v>2174</v>
      </c>
      <c r="L1238" s="241">
        <f t="shared" si="242"/>
        <v>6.9476609541454515E-3</v>
      </c>
      <c r="M1238" s="114">
        <f t="shared" si="203"/>
        <v>0</v>
      </c>
      <c r="N1238" s="242">
        <v>2565</v>
      </c>
      <c r="O1238" s="100"/>
      <c r="P1238" s="100"/>
      <c r="Q1238" s="100">
        <f t="shared" si="204"/>
        <v>0</v>
      </c>
      <c r="R1238" s="243" t="e">
        <f t="shared" si="211"/>
        <v>#DIV/0!</v>
      </c>
      <c r="S1238" s="299"/>
      <c r="T1238" s="299"/>
      <c r="U1238" s="299"/>
      <c r="V1238" s="299"/>
      <c r="W1238" s="299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</row>
    <row r="1239" spans="1:43" ht="15.75" customHeight="1" outlineLevel="2" x14ac:dyDescent="0.25">
      <c r="A1239" s="2"/>
      <c r="B1239" s="109">
        <v>110112</v>
      </c>
      <c r="C1239" s="34"/>
      <c r="D1239" s="34" t="s">
        <v>46</v>
      </c>
      <c r="E1239" s="34" t="s">
        <v>46</v>
      </c>
      <c r="F1239" s="298" t="s">
        <v>1037</v>
      </c>
      <c r="G1239" s="114">
        <v>254</v>
      </c>
      <c r="H1239" s="114">
        <v>0</v>
      </c>
      <c r="I1239" s="114">
        <v>26922</v>
      </c>
      <c r="J1239" s="114">
        <v>254</v>
      </c>
      <c r="K1239" s="114">
        <v>227</v>
      </c>
      <c r="L1239" s="241">
        <f t="shared" si="242"/>
        <v>-0.10629921259842523</v>
      </c>
      <c r="M1239" s="114">
        <f t="shared" si="203"/>
        <v>0</v>
      </c>
      <c r="N1239" s="242">
        <v>28004</v>
      </c>
      <c r="O1239" s="100"/>
      <c r="P1239" s="100"/>
      <c r="Q1239" s="100">
        <f t="shared" si="204"/>
        <v>0</v>
      </c>
      <c r="R1239" s="243" t="e">
        <f t="shared" si="211"/>
        <v>#DIV/0!</v>
      </c>
      <c r="S1239" s="299"/>
      <c r="T1239" s="299"/>
      <c r="U1239" s="299"/>
      <c r="V1239" s="299"/>
      <c r="W1239" s="299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</row>
    <row r="1240" spans="1:43" ht="15.75" customHeight="1" outlineLevel="2" x14ac:dyDescent="0.25">
      <c r="A1240" s="2"/>
      <c r="B1240" s="109">
        <v>110111</v>
      </c>
      <c r="C1240" s="34"/>
      <c r="D1240" s="34" t="s">
        <v>46</v>
      </c>
      <c r="E1240" s="34" t="s">
        <v>46</v>
      </c>
      <c r="F1240" s="298" t="s">
        <v>753</v>
      </c>
      <c r="G1240" s="114">
        <v>6489</v>
      </c>
      <c r="H1240" s="114">
        <v>0</v>
      </c>
      <c r="I1240" s="114">
        <v>20012</v>
      </c>
      <c r="J1240" s="114">
        <v>8227</v>
      </c>
      <c r="K1240" s="114">
        <v>8006</v>
      </c>
      <c r="L1240" s="241">
        <f t="shared" si="242"/>
        <v>-2.6862768931566805E-2</v>
      </c>
      <c r="M1240" s="114">
        <f t="shared" si="203"/>
        <v>0</v>
      </c>
      <c r="N1240" s="242">
        <v>18791</v>
      </c>
      <c r="O1240" s="100"/>
      <c r="P1240" s="100"/>
      <c r="Q1240" s="100">
        <f t="shared" si="204"/>
        <v>0</v>
      </c>
      <c r="R1240" s="243" t="e">
        <f t="shared" si="211"/>
        <v>#DIV/0!</v>
      </c>
      <c r="S1240" s="299"/>
      <c r="T1240" s="299"/>
      <c r="U1240" s="299"/>
      <c r="V1240" s="299"/>
      <c r="W1240" s="299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</row>
    <row r="1241" spans="1:43" ht="15.75" customHeight="1" outlineLevel="2" x14ac:dyDescent="0.25">
      <c r="A1241" s="2"/>
      <c r="B1241" s="109">
        <v>110110</v>
      </c>
      <c r="C1241" s="34"/>
      <c r="D1241" s="34" t="s">
        <v>46</v>
      </c>
      <c r="E1241" s="34" t="s">
        <v>46</v>
      </c>
      <c r="F1241" s="298" t="s">
        <v>522</v>
      </c>
      <c r="G1241" s="114">
        <v>1534</v>
      </c>
      <c r="H1241" s="114">
        <v>0</v>
      </c>
      <c r="I1241" s="114">
        <v>12211</v>
      </c>
      <c r="J1241" s="114">
        <v>6246</v>
      </c>
      <c r="K1241" s="114">
        <v>6293</v>
      </c>
      <c r="L1241" s="241">
        <f t="shared" si="242"/>
        <v>7.5248158821645816E-3</v>
      </c>
      <c r="M1241" s="114">
        <f t="shared" si="203"/>
        <v>0</v>
      </c>
      <c r="N1241" s="242">
        <v>7584</v>
      </c>
      <c r="O1241" s="100"/>
      <c r="P1241" s="100"/>
      <c r="Q1241" s="100">
        <f t="shared" si="204"/>
        <v>0</v>
      </c>
      <c r="R1241" s="243" t="e">
        <f t="shared" si="211"/>
        <v>#DIV/0!</v>
      </c>
      <c r="S1241" s="299"/>
      <c r="T1241" s="299"/>
      <c r="U1241" s="299"/>
      <c r="V1241" s="299"/>
      <c r="W1241" s="299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</row>
    <row r="1242" spans="1:43" ht="15.75" customHeight="1" outlineLevel="2" x14ac:dyDescent="0.25">
      <c r="A1242" s="2"/>
      <c r="B1242" s="109">
        <v>110109</v>
      </c>
      <c r="C1242" s="34"/>
      <c r="D1242" s="34" t="s">
        <v>46</v>
      </c>
      <c r="E1242" s="34" t="s">
        <v>46</v>
      </c>
      <c r="F1242" s="298" t="s">
        <v>1036</v>
      </c>
      <c r="G1242" s="114">
        <v>1241</v>
      </c>
      <c r="H1242" s="114">
        <v>0</v>
      </c>
      <c r="I1242" s="114">
        <v>5746</v>
      </c>
      <c r="J1242" s="114">
        <v>3815</v>
      </c>
      <c r="K1242" s="114">
        <v>3815</v>
      </c>
      <c r="L1242" s="241">
        <f t="shared" si="242"/>
        <v>0</v>
      </c>
      <c r="M1242" s="114">
        <f t="shared" si="203"/>
        <v>0</v>
      </c>
      <c r="N1242" s="242">
        <v>3263</v>
      </c>
      <c r="O1242" s="100"/>
      <c r="P1242" s="100"/>
      <c r="Q1242" s="100">
        <f t="shared" si="204"/>
        <v>0</v>
      </c>
      <c r="R1242" s="243" t="e">
        <f t="shared" si="211"/>
        <v>#DIV/0!</v>
      </c>
      <c r="S1242" s="299"/>
      <c r="T1242" s="299"/>
      <c r="U1242" s="299"/>
      <c r="V1242" s="299"/>
      <c r="W1242" s="299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</row>
    <row r="1243" spans="1:43" ht="15.75" customHeight="1" outlineLevel="2" x14ac:dyDescent="0.25">
      <c r="A1243" s="2"/>
      <c r="B1243" s="109">
        <v>110108</v>
      </c>
      <c r="C1243" s="34"/>
      <c r="D1243" s="34" t="s">
        <v>46</v>
      </c>
      <c r="E1243" s="34" t="s">
        <v>46</v>
      </c>
      <c r="F1243" s="298" t="s">
        <v>1035</v>
      </c>
      <c r="G1243" s="114">
        <v>316</v>
      </c>
      <c r="H1243" s="114">
        <v>0</v>
      </c>
      <c r="I1243" s="114">
        <v>24670</v>
      </c>
      <c r="J1243" s="114">
        <v>2029</v>
      </c>
      <c r="K1243" s="114">
        <v>1820</v>
      </c>
      <c r="L1243" s="241">
        <f t="shared" si="242"/>
        <v>-0.10300640709709219</v>
      </c>
      <c r="M1243" s="114">
        <f t="shared" si="203"/>
        <v>0</v>
      </c>
      <c r="N1243" s="242">
        <v>24716</v>
      </c>
      <c r="O1243" s="100"/>
      <c r="P1243" s="100"/>
      <c r="Q1243" s="100">
        <f t="shared" si="204"/>
        <v>0</v>
      </c>
      <c r="R1243" s="243" t="e">
        <f t="shared" si="211"/>
        <v>#DIV/0!</v>
      </c>
      <c r="S1243" s="299"/>
      <c r="T1243" s="299"/>
      <c r="U1243" s="299"/>
      <c r="V1243" s="299"/>
      <c r="W1243" s="299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</row>
    <row r="1244" spans="1:43" ht="15.75" customHeight="1" outlineLevel="2" x14ac:dyDescent="0.25">
      <c r="A1244" s="2"/>
      <c r="B1244" s="109">
        <v>110107</v>
      </c>
      <c r="C1244" s="34"/>
      <c r="D1244" s="34" t="s">
        <v>46</v>
      </c>
      <c r="E1244" s="34" t="s">
        <v>46</v>
      </c>
      <c r="F1244" s="298" t="s">
        <v>1034</v>
      </c>
      <c r="G1244" s="114">
        <v>1945</v>
      </c>
      <c r="H1244" s="114">
        <v>0</v>
      </c>
      <c r="I1244" s="114">
        <v>4410</v>
      </c>
      <c r="J1244" s="114">
        <v>6355</v>
      </c>
      <c r="K1244" s="114">
        <v>6533</v>
      </c>
      <c r="L1244" s="241">
        <f t="shared" si="242"/>
        <v>2.8009441384736489E-2</v>
      </c>
      <c r="M1244" s="114">
        <f t="shared" si="203"/>
        <v>4286.4783634933119</v>
      </c>
      <c r="N1244" s="242">
        <v>0</v>
      </c>
      <c r="O1244" s="100"/>
      <c r="P1244" s="100"/>
      <c r="Q1244" s="100">
        <f t="shared" si="204"/>
        <v>0</v>
      </c>
      <c r="R1244" s="243" t="e">
        <f t="shared" si="211"/>
        <v>#DIV/0!</v>
      </c>
      <c r="S1244" s="299"/>
      <c r="T1244" s="299"/>
      <c r="U1244" s="299"/>
      <c r="V1244" s="299"/>
      <c r="W1244" s="299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</row>
    <row r="1245" spans="1:43" ht="15.75" customHeight="1" outlineLevel="2" x14ac:dyDescent="0.25">
      <c r="A1245" s="2"/>
      <c r="B1245" s="109">
        <v>110106</v>
      </c>
      <c r="C1245" s="34"/>
      <c r="D1245" s="34" t="s">
        <v>46</v>
      </c>
      <c r="E1245" s="34" t="s">
        <v>46</v>
      </c>
      <c r="F1245" s="298" t="s">
        <v>1033</v>
      </c>
      <c r="G1245" s="114">
        <v>843</v>
      </c>
      <c r="H1245" s="114">
        <v>0</v>
      </c>
      <c r="I1245" s="114">
        <v>52689</v>
      </c>
      <c r="J1245" s="114">
        <v>843</v>
      </c>
      <c r="K1245" s="114">
        <v>801</v>
      </c>
      <c r="L1245" s="241">
        <f t="shared" si="242"/>
        <v>-4.9822064056939452E-2</v>
      </c>
      <c r="M1245" s="114">
        <f t="shared" si="203"/>
        <v>0</v>
      </c>
      <c r="N1245" s="242">
        <v>53068</v>
      </c>
      <c r="O1245" s="100"/>
      <c r="P1245" s="100"/>
      <c r="Q1245" s="100">
        <f t="shared" si="204"/>
        <v>0</v>
      </c>
      <c r="R1245" s="243" t="e">
        <f t="shared" si="211"/>
        <v>#DIV/0!</v>
      </c>
      <c r="S1245" s="299"/>
      <c r="T1245" s="299"/>
      <c r="U1245" s="299"/>
      <c r="V1245" s="299"/>
      <c r="W1245" s="299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</row>
    <row r="1246" spans="1:43" ht="15.75" customHeight="1" outlineLevel="2" x14ac:dyDescent="0.25">
      <c r="A1246" s="2"/>
      <c r="B1246" s="109">
        <v>110105</v>
      </c>
      <c r="C1246" s="34"/>
      <c r="D1246" s="34" t="s">
        <v>46</v>
      </c>
      <c r="E1246" s="34" t="s">
        <v>46</v>
      </c>
      <c r="F1246" s="298" t="s">
        <v>1032</v>
      </c>
      <c r="G1246" s="114">
        <v>290</v>
      </c>
      <c r="H1246" s="114">
        <v>0</v>
      </c>
      <c r="I1246" s="114">
        <v>6932</v>
      </c>
      <c r="J1246" s="114">
        <v>1246</v>
      </c>
      <c r="K1246" s="114">
        <v>1289</v>
      </c>
      <c r="L1246" s="241">
        <f t="shared" si="242"/>
        <v>3.4510433386837791E-2</v>
      </c>
      <c r="M1246" s="114">
        <f t="shared" si="203"/>
        <v>0</v>
      </c>
      <c r="N1246" s="242">
        <v>6056</v>
      </c>
      <c r="O1246" s="100"/>
      <c r="P1246" s="100"/>
      <c r="Q1246" s="100">
        <f t="shared" si="204"/>
        <v>0</v>
      </c>
      <c r="R1246" s="243" t="e">
        <f t="shared" si="211"/>
        <v>#DIV/0!</v>
      </c>
      <c r="S1246" s="299"/>
      <c r="T1246" s="299"/>
      <c r="U1246" s="299"/>
      <c r="V1246" s="299"/>
      <c r="W1246" s="299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</row>
    <row r="1247" spans="1:43" ht="15.75" customHeight="1" outlineLevel="2" x14ac:dyDescent="0.25">
      <c r="A1247" s="2"/>
      <c r="B1247" s="109">
        <v>110104</v>
      </c>
      <c r="C1247" s="34"/>
      <c r="D1247" s="34" t="s">
        <v>46</v>
      </c>
      <c r="E1247" s="34" t="s">
        <v>46</v>
      </c>
      <c r="F1247" s="298" t="s">
        <v>1031</v>
      </c>
      <c r="G1247" s="114">
        <v>1472</v>
      </c>
      <c r="H1247" s="114">
        <v>0</v>
      </c>
      <c r="I1247" s="114">
        <v>2862</v>
      </c>
      <c r="J1247" s="114">
        <v>2294</v>
      </c>
      <c r="K1247" s="114">
        <v>2160</v>
      </c>
      <c r="L1247" s="241">
        <f t="shared" si="242"/>
        <v>-5.8413251961639046E-2</v>
      </c>
      <c r="M1247" s="114">
        <f t="shared" si="203"/>
        <v>0</v>
      </c>
      <c r="N1247" s="242">
        <v>2244</v>
      </c>
      <c r="O1247" s="100"/>
      <c r="P1247" s="100"/>
      <c r="Q1247" s="100">
        <f t="shared" si="204"/>
        <v>0</v>
      </c>
      <c r="R1247" s="243" t="e">
        <f t="shared" si="211"/>
        <v>#DIV/0!</v>
      </c>
      <c r="S1247" s="299"/>
      <c r="T1247" s="299"/>
      <c r="U1247" s="299"/>
      <c r="V1247" s="299"/>
      <c r="W1247" s="299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</row>
    <row r="1248" spans="1:43" ht="15.75" customHeight="1" outlineLevel="2" x14ac:dyDescent="0.25">
      <c r="A1248" s="2"/>
      <c r="B1248" s="109">
        <v>110103</v>
      </c>
      <c r="C1248" s="34"/>
      <c r="D1248" s="34" t="s">
        <v>46</v>
      </c>
      <c r="E1248" s="34" t="s">
        <v>46</v>
      </c>
      <c r="F1248" s="298" t="s">
        <v>1030</v>
      </c>
      <c r="G1248" s="114">
        <v>1736</v>
      </c>
      <c r="H1248" s="114">
        <v>0</v>
      </c>
      <c r="I1248" s="114">
        <v>20034</v>
      </c>
      <c r="J1248" s="114">
        <v>3796</v>
      </c>
      <c r="K1248" s="114">
        <v>3697</v>
      </c>
      <c r="L1248" s="241">
        <f t="shared" si="242"/>
        <v>-2.6080084299262341E-2</v>
      </c>
      <c r="M1248" s="114">
        <f t="shared" si="203"/>
        <v>0</v>
      </c>
      <c r="N1248" s="242">
        <v>18621</v>
      </c>
      <c r="O1248" s="100"/>
      <c r="P1248" s="100"/>
      <c r="Q1248" s="100">
        <f t="shared" si="204"/>
        <v>0</v>
      </c>
      <c r="R1248" s="243" t="e">
        <f t="shared" si="211"/>
        <v>#DIV/0!</v>
      </c>
      <c r="S1248" s="299"/>
      <c r="T1248" s="299"/>
      <c r="U1248" s="299"/>
      <c r="V1248" s="299"/>
      <c r="W1248" s="299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</row>
    <row r="1249" spans="1:43" ht="15.75" customHeight="1" outlineLevel="2" x14ac:dyDescent="0.25">
      <c r="A1249" s="2"/>
      <c r="B1249" s="109">
        <v>110102</v>
      </c>
      <c r="C1249" s="34"/>
      <c r="D1249" s="34" t="s">
        <v>46</v>
      </c>
      <c r="E1249" s="34" t="s">
        <v>46</v>
      </c>
      <c r="F1249" s="298" t="s">
        <v>1029</v>
      </c>
      <c r="G1249" s="114">
        <v>2394</v>
      </c>
      <c r="H1249" s="114">
        <v>0</v>
      </c>
      <c r="I1249" s="114">
        <v>36888</v>
      </c>
      <c r="J1249" s="114">
        <v>3491</v>
      </c>
      <c r="K1249" s="114">
        <v>3479</v>
      </c>
      <c r="L1249" s="241">
        <f t="shared" si="242"/>
        <v>-3.4374104841019548E-3</v>
      </c>
      <c r="M1249" s="114">
        <f t="shared" si="203"/>
        <v>0</v>
      </c>
      <c r="N1249" s="242">
        <v>36643</v>
      </c>
      <c r="O1249" s="100"/>
      <c r="P1249" s="100"/>
      <c r="Q1249" s="100">
        <f t="shared" si="204"/>
        <v>0</v>
      </c>
      <c r="R1249" s="243" t="e">
        <f t="shared" si="211"/>
        <v>#DIV/0!</v>
      </c>
      <c r="S1249" s="299"/>
      <c r="T1249" s="299"/>
      <c r="U1249" s="299"/>
      <c r="V1249" s="299"/>
      <c r="W1249" s="299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</row>
    <row r="1250" spans="1:43" ht="15.75" customHeight="1" outlineLevel="2" x14ac:dyDescent="0.25">
      <c r="A1250" s="2"/>
      <c r="B1250" s="109">
        <v>110101</v>
      </c>
      <c r="C1250" s="34"/>
      <c r="D1250" s="34" t="s">
        <v>46</v>
      </c>
      <c r="E1250" s="34" t="s">
        <v>46</v>
      </c>
      <c r="F1250" s="298" t="s">
        <v>46</v>
      </c>
      <c r="G1250" s="114">
        <v>456</v>
      </c>
      <c r="H1250" s="114">
        <v>0</v>
      </c>
      <c r="I1250" s="114">
        <v>141187</v>
      </c>
      <c r="J1250" s="114">
        <v>456</v>
      </c>
      <c r="K1250" s="114">
        <v>462</v>
      </c>
      <c r="L1250" s="241">
        <f t="shared" si="242"/>
        <v>1.3157894736842035E-2</v>
      </c>
      <c r="M1250" s="114">
        <f t="shared" si="203"/>
        <v>0</v>
      </c>
      <c r="N1250" s="242">
        <v>143099</v>
      </c>
      <c r="O1250" s="100"/>
      <c r="P1250" s="100"/>
      <c r="Q1250" s="100">
        <f t="shared" si="204"/>
        <v>0</v>
      </c>
      <c r="R1250" s="243" t="e">
        <f t="shared" si="211"/>
        <v>#DIV/0!</v>
      </c>
      <c r="S1250" s="299"/>
      <c r="T1250" s="299"/>
      <c r="U1250" s="299"/>
      <c r="V1250" s="299"/>
      <c r="W1250" s="299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</row>
    <row r="1251" spans="1:43" ht="15.75" customHeight="1" outlineLevel="2" x14ac:dyDescent="0.25">
      <c r="A1251" s="2"/>
      <c r="B1251" s="109" t="s">
        <v>2213</v>
      </c>
      <c r="C1251" s="34"/>
      <c r="D1251" s="34" t="s">
        <v>46</v>
      </c>
      <c r="E1251" s="34" t="s">
        <v>46</v>
      </c>
      <c r="F1251" s="298" t="s">
        <v>2214</v>
      </c>
      <c r="G1251" s="114"/>
      <c r="H1251" s="114"/>
      <c r="I1251" s="114"/>
      <c r="J1251" s="114"/>
      <c r="K1251" s="114"/>
      <c r="L1251" s="241"/>
      <c r="M1251" s="114">
        <f t="shared" si="203"/>
        <v>0</v>
      </c>
      <c r="N1251" s="242"/>
      <c r="O1251" s="100"/>
      <c r="P1251" s="100"/>
      <c r="Q1251" s="100">
        <f t="shared" si="204"/>
        <v>0</v>
      </c>
      <c r="R1251" s="243" t="e">
        <f t="shared" si="211"/>
        <v>#DIV/0!</v>
      </c>
      <c r="S1251" s="299"/>
      <c r="T1251" s="299"/>
      <c r="U1251" s="299"/>
      <c r="V1251" s="299"/>
      <c r="W1251" s="299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</row>
    <row r="1252" spans="1:43" ht="15.75" customHeight="1" outlineLevel="1" x14ac:dyDescent="0.25">
      <c r="A1252" s="229"/>
      <c r="B1252" s="104">
        <v>110300</v>
      </c>
      <c r="C1252" s="300"/>
      <c r="D1252" s="300" t="s">
        <v>46</v>
      </c>
      <c r="E1252" s="300" t="s">
        <v>1050</v>
      </c>
      <c r="F1252" s="301"/>
      <c r="G1252" s="114"/>
      <c r="H1252" s="114"/>
      <c r="I1252" s="114"/>
      <c r="J1252" s="114"/>
      <c r="K1252" s="114"/>
      <c r="L1252" s="241"/>
      <c r="M1252" s="114">
        <f t="shared" si="203"/>
        <v>0</v>
      </c>
      <c r="N1252" s="242"/>
      <c r="O1252" s="110">
        <f t="shared" ref="O1252:P1252" si="243">SUM(O1253:O1258)</f>
        <v>0</v>
      </c>
      <c r="P1252" s="110">
        <f t="shared" si="243"/>
        <v>0</v>
      </c>
      <c r="Q1252" s="100">
        <f t="shared" si="204"/>
        <v>0</v>
      </c>
      <c r="R1252" s="243" t="e">
        <f t="shared" si="211"/>
        <v>#DIV/0!</v>
      </c>
      <c r="S1252" s="302"/>
      <c r="T1252" s="302"/>
      <c r="U1252" s="302"/>
      <c r="V1252" s="302"/>
      <c r="W1252" s="302"/>
      <c r="X1252" s="229"/>
      <c r="Y1252" s="229"/>
      <c r="Z1252" s="229"/>
      <c r="AA1252" s="229"/>
      <c r="AB1252" s="229"/>
      <c r="AC1252" s="229"/>
      <c r="AD1252" s="229"/>
      <c r="AE1252" s="229"/>
      <c r="AF1252" s="229"/>
      <c r="AG1252" s="229"/>
      <c r="AH1252" s="229"/>
      <c r="AI1252" s="229"/>
      <c r="AJ1252" s="229"/>
      <c r="AK1252" s="229"/>
      <c r="AL1252" s="229"/>
      <c r="AM1252" s="229"/>
      <c r="AN1252" s="229"/>
      <c r="AO1252" s="229"/>
      <c r="AP1252" s="229"/>
      <c r="AQ1252" s="229"/>
    </row>
    <row r="1253" spans="1:43" ht="15.75" customHeight="1" outlineLevel="2" x14ac:dyDescent="0.25">
      <c r="A1253" s="2"/>
      <c r="B1253" s="109">
        <v>110305</v>
      </c>
      <c r="C1253" s="34"/>
      <c r="D1253" s="34" t="s">
        <v>46</v>
      </c>
      <c r="E1253" s="34" t="s">
        <v>1050</v>
      </c>
      <c r="F1253" s="298" t="s">
        <v>152</v>
      </c>
      <c r="G1253" s="114">
        <v>1276</v>
      </c>
      <c r="H1253" s="114">
        <v>0</v>
      </c>
      <c r="I1253" s="114">
        <v>18642</v>
      </c>
      <c r="J1253" s="114">
        <v>2470</v>
      </c>
      <c r="K1253" s="114">
        <v>2547</v>
      </c>
      <c r="L1253" s="241">
        <f t="shared" ref="L1253:L1257" si="244">((K1253/J1253)^(1/($K$12-$J$12))-1)</f>
        <v>3.1174089068825905E-2</v>
      </c>
      <c r="M1253" s="114">
        <f t="shared" si="203"/>
        <v>0</v>
      </c>
      <c r="N1253" s="242">
        <v>18005</v>
      </c>
      <c r="O1253" s="100"/>
      <c r="P1253" s="100"/>
      <c r="Q1253" s="100">
        <f t="shared" si="204"/>
        <v>0</v>
      </c>
      <c r="R1253" s="243" t="e">
        <f t="shared" si="211"/>
        <v>#DIV/0!</v>
      </c>
      <c r="S1253" s="299"/>
      <c r="T1253" s="299"/>
      <c r="U1253" s="299"/>
      <c r="V1253" s="299"/>
      <c r="W1253" s="299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</row>
    <row r="1254" spans="1:43" ht="15.75" customHeight="1" outlineLevel="2" x14ac:dyDescent="0.25">
      <c r="A1254" s="2"/>
      <c r="B1254" s="109">
        <v>110304</v>
      </c>
      <c r="C1254" s="34"/>
      <c r="D1254" s="34" t="s">
        <v>46</v>
      </c>
      <c r="E1254" s="34" t="s">
        <v>1050</v>
      </c>
      <c r="F1254" s="298" t="s">
        <v>1053</v>
      </c>
      <c r="G1254" s="114">
        <v>48</v>
      </c>
      <c r="H1254" s="114">
        <v>0</v>
      </c>
      <c r="I1254" s="114">
        <v>14213</v>
      </c>
      <c r="J1254" s="114">
        <v>48</v>
      </c>
      <c r="K1254" s="114">
        <v>45</v>
      </c>
      <c r="L1254" s="241">
        <f t="shared" si="244"/>
        <v>-6.25E-2</v>
      </c>
      <c r="M1254" s="114">
        <f t="shared" si="203"/>
        <v>0</v>
      </c>
      <c r="N1254" s="242">
        <v>14409</v>
      </c>
      <c r="O1254" s="100"/>
      <c r="P1254" s="100"/>
      <c r="Q1254" s="100">
        <f t="shared" si="204"/>
        <v>0</v>
      </c>
      <c r="R1254" s="243" t="e">
        <f t="shared" si="211"/>
        <v>#DIV/0!</v>
      </c>
      <c r="S1254" s="299"/>
      <c r="T1254" s="299"/>
      <c r="U1254" s="299"/>
      <c r="V1254" s="299"/>
      <c r="W1254" s="299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</row>
    <row r="1255" spans="1:43" ht="15.75" customHeight="1" outlineLevel="2" x14ac:dyDescent="0.25">
      <c r="A1255" s="2"/>
      <c r="B1255" s="109">
        <v>110303</v>
      </c>
      <c r="C1255" s="34"/>
      <c r="D1255" s="34" t="s">
        <v>46</v>
      </c>
      <c r="E1255" s="34" t="s">
        <v>1050</v>
      </c>
      <c r="F1255" s="298" t="s">
        <v>1052</v>
      </c>
      <c r="G1255" s="114">
        <v>3077</v>
      </c>
      <c r="H1255" s="114">
        <v>467</v>
      </c>
      <c r="I1255" s="114">
        <v>0</v>
      </c>
      <c r="J1255" s="114">
        <v>3077</v>
      </c>
      <c r="K1255" s="114">
        <v>3094</v>
      </c>
      <c r="L1255" s="241">
        <f t="shared" si="244"/>
        <v>5.5248618784531356E-3</v>
      </c>
      <c r="M1255" s="114">
        <f t="shared" si="203"/>
        <v>469.58011049723763</v>
      </c>
      <c r="N1255" s="242">
        <v>0</v>
      </c>
      <c r="O1255" s="100"/>
      <c r="P1255" s="100"/>
      <c r="Q1255" s="100">
        <f t="shared" si="204"/>
        <v>0</v>
      </c>
      <c r="R1255" s="243" t="e">
        <f t="shared" si="211"/>
        <v>#DIV/0!</v>
      </c>
      <c r="S1255" s="299"/>
      <c r="T1255" s="299"/>
      <c r="U1255" s="299"/>
      <c r="V1255" s="299"/>
      <c r="W1255" s="299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</row>
    <row r="1256" spans="1:43" ht="15.75" customHeight="1" outlineLevel="2" x14ac:dyDescent="0.25">
      <c r="A1256" s="2"/>
      <c r="B1256" s="109">
        <v>110302</v>
      </c>
      <c r="C1256" s="34"/>
      <c r="D1256" s="34" t="s">
        <v>46</v>
      </c>
      <c r="E1256" s="34" t="s">
        <v>1050</v>
      </c>
      <c r="F1256" s="298" t="s">
        <v>1051</v>
      </c>
      <c r="G1256" s="114">
        <v>1932</v>
      </c>
      <c r="H1256" s="114">
        <v>233</v>
      </c>
      <c r="I1256" s="114">
        <v>0</v>
      </c>
      <c r="J1256" s="114">
        <v>1932</v>
      </c>
      <c r="K1256" s="114">
        <v>1931</v>
      </c>
      <c r="L1256" s="241">
        <f t="shared" si="244"/>
        <v>-5.1759834368525492E-4</v>
      </c>
      <c r="M1256" s="114">
        <f t="shared" si="203"/>
        <v>232.87939958592133</v>
      </c>
      <c r="N1256" s="242">
        <v>0</v>
      </c>
      <c r="O1256" s="100"/>
      <c r="P1256" s="100"/>
      <c r="Q1256" s="100">
        <f t="shared" si="204"/>
        <v>0</v>
      </c>
      <c r="R1256" s="243" t="e">
        <f t="shared" si="211"/>
        <v>#DIV/0!</v>
      </c>
      <c r="S1256" s="299"/>
      <c r="T1256" s="299"/>
      <c r="U1256" s="299"/>
      <c r="V1256" s="299"/>
      <c r="W1256" s="299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</row>
    <row r="1257" spans="1:43" ht="15.75" customHeight="1" outlineLevel="2" x14ac:dyDescent="0.25">
      <c r="A1257" s="2"/>
      <c r="B1257" s="109">
        <v>110301</v>
      </c>
      <c r="C1257" s="34"/>
      <c r="D1257" s="34" t="s">
        <v>46</v>
      </c>
      <c r="E1257" s="34" t="s">
        <v>1050</v>
      </c>
      <c r="F1257" s="298" t="s">
        <v>1050</v>
      </c>
      <c r="G1257" s="114">
        <v>1832</v>
      </c>
      <c r="H1257" s="114">
        <v>0</v>
      </c>
      <c r="I1257" s="114">
        <v>24412</v>
      </c>
      <c r="J1257" s="114">
        <v>1832</v>
      </c>
      <c r="K1257" s="114">
        <v>1608</v>
      </c>
      <c r="L1257" s="241">
        <f t="shared" si="244"/>
        <v>-0.12227074235807855</v>
      </c>
      <c r="M1257" s="114">
        <f t="shared" si="203"/>
        <v>0</v>
      </c>
      <c r="N1257" s="242">
        <v>24746</v>
      </c>
      <c r="O1257" s="100"/>
      <c r="P1257" s="100"/>
      <c r="Q1257" s="100">
        <f t="shared" si="204"/>
        <v>0</v>
      </c>
      <c r="R1257" s="243" t="e">
        <f t="shared" si="211"/>
        <v>#DIV/0!</v>
      </c>
      <c r="S1257" s="299"/>
      <c r="T1257" s="299"/>
      <c r="U1257" s="299"/>
      <c r="V1257" s="299"/>
      <c r="W1257" s="299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</row>
    <row r="1258" spans="1:43" ht="15.75" customHeight="1" outlineLevel="2" x14ac:dyDescent="0.25">
      <c r="A1258" s="2"/>
      <c r="B1258" s="109" t="s">
        <v>2215</v>
      </c>
      <c r="C1258" s="34"/>
      <c r="D1258" s="34" t="s">
        <v>46</v>
      </c>
      <c r="E1258" s="34" t="s">
        <v>1050</v>
      </c>
      <c r="F1258" s="298" t="s">
        <v>2216</v>
      </c>
      <c r="G1258" s="114"/>
      <c r="H1258" s="114"/>
      <c r="I1258" s="114"/>
      <c r="J1258" s="114"/>
      <c r="K1258" s="114"/>
      <c r="L1258" s="241"/>
      <c r="M1258" s="114">
        <f t="shared" si="203"/>
        <v>0</v>
      </c>
      <c r="N1258" s="242"/>
      <c r="O1258" s="100"/>
      <c r="P1258" s="100"/>
      <c r="Q1258" s="100">
        <f t="shared" si="204"/>
        <v>0</v>
      </c>
      <c r="R1258" s="243" t="e">
        <f t="shared" si="211"/>
        <v>#DIV/0!</v>
      </c>
      <c r="S1258" s="299"/>
      <c r="T1258" s="299"/>
      <c r="U1258" s="299"/>
      <c r="V1258" s="299"/>
      <c r="W1258" s="299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</row>
    <row r="1259" spans="1:43" ht="15.75" customHeight="1" outlineLevel="1" x14ac:dyDescent="0.25">
      <c r="A1259" s="229"/>
      <c r="B1259" s="104">
        <v>110400</v>
      </c>
      <c r="C1259" s="300"/>
      <c r="D1259" s="300" t="s">
        <v>46</v>
      </c>
      <c r="E1259" s="300" t="s">
        <v>1054</v>
      </c>
      <c r="F1259" s="301"/>
      <c r="G1259" s="114"/>
      <c r="H1259" s="114"/>
      <c r="I1259" s="114"/>
      <c r="J1259" s="114"/>
      <c r="K1259" s="114"/>
      <c r="L1259" s="241"/>
      <c r="M1259" s="114">
        <f t="shared" si="203"/>
        <v>0</v>
      </c>
      <c r="N1259" s="242"/>
      <c r="O1259" s="110">
        <f t="shared" ref="O1259:P1259" si="245">SUM(O1260:O1265)</f>
        <v>0</v>
      </c>
      <c r="P1259" s="110">
        <f t="shared" si="245"/>
        <v>0</v>
      </c>
      <c r="Q1259" s="100">
        <f t="shared" si="204"/>
        <v>0</v>
      </c>
      <c r="R1259" s="243" t="e">
        <f t="shared" si="211"/>
        <v>#DIV/0!</v>
      </c>
      <c r="S1259" s="302"/>
      <c r="T1259" s="302"/>
      <c r="U1259" s="302"/>
      <c r="V1259" s="302"/>
      <c r="W1259" s="302"/>
      <c r="X1259" s="229"/>
      <c r="Y1259" s="229"/>
      <c r="Z1259" s="229"/>
      <c r="AA1259" s="229"/>
      <c r="AB1259" s="229"/>
      <c r="AC1259" s="229"/>
      <c r="AD1259" s="229"/>
      <c r="AE1259" s="229"/>
      <c r="AF1259" s="229"/>
      <c r="AG1259" s="229"/>
      <c r="AH1259" s="229"/>
      <c r="AI1259" s="229"/>
      <c r="AJ1259" s="229"/>
      <c r="AK1259" s="229"/>
      <c r="AL1259" s="229"/>
      <c r="AM1259" s="229"/>
      <c r="AN1259" s="229"/>
      <c r="AO1259" s="229"/>
      <c r="AP1259" s="229"/>
      <c r="AQ1259" s="229"/>
    </row>
    <row r="1260" spans="1:43" ht="15.75" customHeight="1" outlineLevel="2" x14ac:dyDescent="0.25">
      <c r="A1260" s="2"/>
      <c r="B1260" s="109">
        <v>110405</v>
      </c>
      <c r="C1260" s="34"/>
      <c r="D1260" s="34" t="s">
        <v>46</v>
      </c>
      <c r="E1260" s="34" t="s">
        <v>1054</v>
      </c>
      <c r="F1260" s="298" t="s">
        <v>1056</v>
      </c>
      <c r="G1260" s="114">
        <v>344</v>
      </c>
      <c r="H1260" s="114">
        <v>236</v>
      </c>
      <c r="I1260" s="114">
        <v>0</v>
      </c>
      <c r="J1260" s="114">
        <v>344</v>
      </c>
      <c r="K1260" s="114">
        <v>338</v>
      </c>
      <c r="L1260" s="241">
        <f t="shared" ref="L1260:L1264" si="246">((K1260/J1260)^(1/($K$12-$J$12))-1)</f>
        <v>-1.744186046511631E-2</v>
      </c>
      <c r="M1260" s="114">
        <f t="shared" si="203"/>
        <v>231.88372093023256</v>
      </c>
      <c r="N1260" s="242">
        <v>0</v>
      </c>
      <c r="O1260" s="100"/>
      <c r="P1260" s="100"/>
      <c r="Q1260" s="100">
        <f t="shared" si="204"/>
        <v>0</v>
      </c>
      <c r="R1260" s="243" t="e">
        <f t="shared" si="211"/>
        <v>#DIV/0!</v>
      </c>
      <c r="S1260" s="299"/>
      <c r="T1260" s="299"/>
      <c r="U1260" s="299"/>
      <c r="V1260" s="299"/>
      <c r="W1260" s="299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</row>
    <row r="1261" spans="1:43" ht="15.75" customHeight="1" outlineLevel="2" x14ac:dyDescent="0.25">
      <c r="A1261" s="2"/>
      <c r="B1261" s="109">
        <v>110404</v>
      </c>
      <c r="C1261" s="34"/>
      <c r="D1261" s="34" t="s">
        <v>46</v>
      </c>
      <c r="E1261" s="34" t="s">
        <v>1054</v>
      </c>
      <c r="F1261" s="298" t="s">
        <v>252</v>
      </c>
      <c r="G1261" s="114">
        <v>927</v>
      </c>
      <c r="H1261" s="114">
        <v>35</v>
      </c>
      <c r="I1261" s="114">
        <v>0</v>
      </c>
      <c r="J1261" s="114">
        <v>927</v>
      </c>
      <c r="K1261" s="114">
        <v>915</v>
      </c>
      <c r="L1261" s="241">
        <f t="shared" si="246"/>
        <v>-1.2944983818770184E-2</v>
      </c>
      <c r="M1261" s="114">
        <f t="shared" si="203"/>
        <v>34.546925566343042</v>
      </c>
      <c r="N1261" s="242">
        <v>0</v>
      </c>
      <c r="O1261" s="100"/>
      <c r="P1261" s="100"/>
      <c r="Q1261" s="100">
        <f t="shared" si="204"/>
        <v>0</v>
      </c>
      <c r="R1261" s="243" t="e">
        <f t="shared" si="211"/>
        <v>#DIV/0!</v>
      </c>
      <c r="S1261" s="299"/>
      <c r="T1261" s="299"/>
      <c r="U1261" s="299"/>
      <c r="V1261" s="299"/>
      <c r="W1261" s="299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</row>
    <row r="1262" spans="1:43" ht="15.75" customHeight="1" outlineLevel="2" x14ac:dyDescent="0.25">
      <c r="A1262" s="2"/>
      <c r="B1262" s="109">
        <v>110403</v>
      </c>
      <c r="C1262" s="34"/>
      <c r="D1262" s="34" t="s">
        <v>46</v>
      </c>
      <c r="E1262" s="34" t="s">
        <v>1054</v>
      </c>
      <c r="F1262" s="298" t="s">
        <v>494</v>
      </c>
      <c r="G1262" s="114">
        <v>2658</v>
      </c>
      <c r="H1262" s="114">
        <v>1394</v>
      </c>
      <c r="I1262" s="114">
        <v>0</v>
      </c>
      <c r="J1262" s="114">
        <v>2658</v>
      </c>
      <c r="K1262" s="114">
        <v>2655</v>
      </c>
      <c r="L1262" s="241">
        <f t="shared" si="246"/>
        <v>-1.1286681715575453E-3</v>
      </c>
      <c r="M1262" s="114">
        <f t="shared" si="203"/>
        <v>1392.4266365688488</v>
      </c>
      <c r="N1262" s="242">
        <v>0</v>
      </c>
      <c r="O1262" s="100"/>
      <c r="P1262" s="100"/>
      <c r="Q1262" s="100">
        <f t="shared" si="204"/>
        <v>0</v>
      </c>
      <c r="R1262" s="243" t="e">
        <f t="shared" si="211"/>
        <v>#DIV/0!</v>
      </c>
      <c r="S1262" s="299"/>
      <c r="T1262" s="299"/>
      <c r="U1262" s="299"/>
      <c r="V1262" s="299"/>
      <c r="W1262" s="299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</row>
    <row r="1263" spans="1:43" ht="15.75" customHeight="1" outlineLevel="2" x14ac:dyDescent="0.25">
      <c r="A1263" s="2"/>
      <c r="B1263" s="109">
        <v>110402</v>
      </c>
      <c r="C1263" s="34"/>
      <c r="D1263" s="34" t="s">
        <v>46</v>
      </c>
      <c r="E1263" s="34" t="s">
        <v>1054</v>
      </c>
      <c r="F1263" s="298" t="s">
        <v>1055</v>
      </c>
      <c r="G1263" s="114">
        <v>1531</v>
      </c>
      <c r="H1263" s="114">
        <v>352</v>
      </c>
      <c r="I1263" s="114">
        <v>0</v>
      </c>
      <c r="J1263" s="114">
        <v>1531</v>
      </c>
      <c r="K1263" s="114">
        <v>1542</v>
      </c>
      <c r="L1263" s="241">
        <f t="shared" si="246"/>
        <v>7.1848465055519561E-3</v>
      </c>
      <c r="M1263" s="114">
        <f t="shared" si="203"/>
        <v>354.52906596995427</v>
      </c>
      <c r="N1263" s="242">
        <v>0</v>
      </c>
      <c r="O1263" s="100"/>
      <c r="P1263" s="100"/>
      <c r="Q1263" s="100">
        <f t="shared" si="204"/>
        <v>0</v>
      </c>
      <c r="R1263" s="243" t="e">
        <f t="shared" si="211"/>
        <v>#DIV/0!</v>
      </c>
      <c r="S1263" s="299"/>
      <c r="T1263" s="299"/>
      <c r="U1263" s="299"/>
      <c r="V1263" s="299"/>
      <c r="W1263" s="299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</row>
    <row r="1264" spans="1:43" ht="15.75" customHeight="1" outlineLevel="2" x14ac:dyDescent="0.25">
      <c r="A1264" s="2"/>
      <c r="B1264" s="109">
        <v>110401</v>
      </c>
      <c r="C1264" s="34"/>
      <c r="D1264" s="34" t="s">
        <v>46</v>
      </c>
      <c r="E1264" s="34" t="s">
        <v>1054</v>
      </c>
      <c r="F1264" s="298" t="s">
        <v>1054</v>
      </c>
      <c r="G1264" s="114">
        <v>836</v>
      </c>
      <c r="H1264" s="114">
        <v>0</v>
      </c>
      <c r="I1264" s="114">
        <v>6758</v>
      </c>
      <c r="J1264" s="114">
        <v>836</v>
      </c>
      <c r="K1264" s="114">
        <v>739</v>
      </c>
      <c r="L1264" s="241">
        <f t="shared" si="246"/>
        <v>-0.11602870813397126</v>
      </c>
      <c r="M1264" s="114">
        <f t="shared" si="203"/>
        <v>0</v>
      </c>
      <c r="N1264" s="242">
        <v>7059</v>
      </c>
      <c r="O1264" s="100"/>
      <c r="P1264" s="100"/>
      <c r="Q1264" s="100">
        <f t="shared" si="204"/>
        <v>0</v>
      </c>
      <c r="R1264" s="243" t="e">
        <f t="shared" si="211"/>
        <v>#DIV/0!</v>
      </c>
      <c r="S1264" s="299"/>
      <c r="T1264" s="299"/>
      <c r="U1264" s="299"/>
      <c r="V1264" s="299"/>
      <c r="W1264" s="299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</row>
    <row r="1265" spans="1:43" ht="15.75" customHeight="1" outlineLevel="2" x14ac:dyDescent="0.25">
      <c r="A1265" s="2"/>
      <c r="B1265" s="109" t="s">
        <v>2217</v>
      </c>
      <c r="C1265" s="34"/>
      <c r="D1265" s="34" t="s">
        <v>46</v>
      </c>
      <c r="E1265" s="34" t="s">
        <v>1054</v>
      </c>
      <c r="F1265" s="298" t="s">
        <v>2218</v>
      </c>
      <c r="G1265" s="114"/>
      <c r="H1265" s="114"/>
      <c r="I1265" s="114"/>
      <c r="J1265" s="114"/>
      <c r="K1265" s="114"/>
      <c r="L1265" s="241"/>
      <c r="M1265" s="114">
        <f t="shared" si="203"/>
        <v>0</v>
      </c>
      <c r="N1265" s="242"/>
      <c r="O1265" s="100"/>
      <c r="P1265" s="100"/>
      <c r="Q1265" s="100">
        <f t="shared" si="204"/>
        <v>0</v>
      </c>
      <c r="R1265" s="243" t="e">
        <f t="shared" si="211"/>
        <v>#DIV/0!</v>
      </c>
      <c r="S1265" s="299"/>
      <c r="T1265" s="299"/>
      <c r="U1265" s="299"/>
      <c r="V1265" s="299"/>
      <c r="W1265" s="299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</row>
    <row r="1266" spans="1:43" ht="15.75" customHeight="1" outlineLevel="1" x14ac:dyDescent="0.25">
      <c r="A1266" s="229"/>
      <c r="B1266" s="104">
        <v>110500</v>
      </c>
      <c r="C1266" s="300"/>
      <c r="D1266" s="300" t="s">
        <v>46</v>
      </c>
      <c r="E1266" s="300" t="s">
        <v>1057</v>
      </c>
      <c r="F1266" s="301"/>
      <c r="G1266" s="114"/>
      <c r="H1266" s="114"/>
      <c r="I1266" s="114"/>
      <c r="J1266" s="114"/>
      <c r="K1266" s="114"/>
      <c r="L1266" s="241"/>
      <c r="M1266" s="114">
        <f t="shared" si="203"/>
        <v>0</v>
      </c>
      <c r="N1266" s="242"/>
      <c r="O1266" s="110">
        <f t="shared" ref="O1266:P1266" si="247">SUM(O1267:O1275)</f>
        <v>0</v>
      </c>
      <c r="P1266" s="110">
        <f t="shared" si="247"/>
        <v>0</v>
      </c>
      <c r="Q1266" s="100">
        <f t="shared" si="204"/>
        <v>0</v>
      </c>
      <c r="R1266" s="243" t="e">
        <f t="shared" si="211"/>
        <v>#DIV/0!</v>
      </c>
      <c r="S1266" s="302"/>
      <c r="T1266" s="302"/>
      <c r="U1266" s="302"/>
      <c r="V1266" s="302"/>
      <c r="W1266" s="302"/>
      <c r="X1266" s="229"/>
      <c r="Y1266" s="229"/>
      <c r="Z1266" s="229"/>
      <c r="AA1266" s="229"/>
      <c r="AB1266" s="229"/>
      <c r="AC1266" s="229"/>
      <c r="AD1266" s="229"/>
      <c r="AE1266" s="229"/>
      <c r="AF1266" s="229"/>
      <c r="AG1266" s="229"/>
      <c r="AH1266" s="229"/>
      <c r="AI1266" s="229"/>
      <c r="AJ1266" s="229"/>
      <c r="AK1266" s="229"/>
      <c r="AL1266" s="229"/>
      <c r="AM1266" s="229"/>
      <c r="AN1266" s="229"/>
      <c r="AO1266" s="229"/>
      <c r="AP1266" s="229"/>
      <c r="AQ1266" s="229"/>
    </row>
    <row r="1267" spans="1:43" ht="15.75" customHeight="1" outlineLevel="2" x14ac:dyDescent="0.25">
      <c r="A1267" s="2"/>
      <c r="B1267" s="109">
        <v>110508</v>
      </c>
      <c r="C1267" s="34"/>
      <c r="D1267" s="34" t="s">
        <v>46</v>
      </c>
      <c r="E1267" s="34" t="s">
        <v>1057</v>
      </c>
      <c r="F1267" s="298" t="s">
        <v>1063</v>
      </c>
      <c r="G1267" s="114">
        <v>111</v>
      </c>
      <c r="H1267" s="114">
        <v>0</v>
      </c>
      <c r="I1267" s="114">
        <v>17500</v>
      </c>
      <c r="J1267" s="114">
        <v>111</v>
      </c>
      <c r="K1267" s="114">
        <v>107</v>
      </c>
      <c r="L1267" s="241">
        <f t="shared" ref="L1267:L1274" si="248">((K1267/J1267)^(1/($K$12-$J$12))-1)</f>
        <v>-3.6036036036036001E-2</v>
      </c>
      <c r="M1267" s="114">
        <f t="shared" si="203"/>
        <v>0</v>
      </c>
      <c r="N1267" s="242">
        <v>17829</v>
      </c>
      <c r="O1267" s="100"/>
      <c r="P1267" s="100"/>
      <c r="Q1267" s="100">
        <f t="shared" si="204"/>
        <v>0</v>
      </c>
      <c r="R1267" s="243" t="e">
        <f t="shared" si="211"/>
        <v>#DIV/0!</v>
      </c>
      <c r="S1267" s="299"/>
      <c r="T1267" s="299"/>
      <c r="U1267" s="299"/>
      <c r="V1267" s="299"/>
      <c r="W1267" s="299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</row>
    <row r="1268" spans="1:43" ht="15.75" customHeight="1" outlineLevel="2" x14ac:dyDescent="0.25">
      <c r="A1268" s="2"/>
      <c r="B1268" s="109">
        <v>110507</v>
      </c>
      <c r="C1268" s="34"/>
      <c r="D1268" s="34" t="s">
        <v>46</v>
      </c>
      <c r="E1268" s="34" t="s">
        <v>1057</v>
      </c>
      <c r="F1268" s="298" t="s">
        <v>1062</v>
      </c>
      <c r="G1268" s="114">
        <v>590</v>
      </c>
      <c r="H1268" s="114">
        <v>0</v>
      </c>
      <c r="I1268" s="114">
        <v>23965</v>
      </c>
      <c r="J1268" s="114">
        <v>590</v>
      </c>
      <c r="K1268" s="114">
        <v>602</v>
      </c>
      <c r="L1268" s="241">
        <f t="shared" si="248"/>
        <v>2.0338983050847359E-2</v>
      </c>
      <c r="M1268" s="114">
        <f t="shared" si="203"/>
        <v>0</v>
      </c>
      <c r="N1268" s="242">
        <v>24530</v>
      </c>
      <c r="O1268" s="100"/>
      <c r="P1268" s="100"/>
      <c r="Q1268" s="100">
        <f t="shared" si="204"/>
        <v>0</v>
      </c>
      <c r="R1268" s="243" t="e">
        <f t="shared" si="211"/>
        <v>#DIV/0!</v>
      </c>
      <c r="S1268" s="299"/>
      <c r="T1268" s="299"/>
      <c r="U1268" s="299"/>
      <c r="V1268" s="299"/>
      <c r="W1268" s="299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</row>
    <row r="1269" spans="1:43" ht="15.75" customHeight="1" outlineLevel="2" x14ac:dyDescent="0.25">
      <c r="A1269" s="2"/>
      <c r="B1269" s="109">
        <v>110506</v>
      </c>
      <c r="C1269" s="34"/>
      <c r="D1269" s="34" t="s">
        <v>46</v>
      </c>
      <c r="E1269" s="34" t="s">
        <v>1057</v>
      </c>
      <c r="F1269" s="298" t="s">
        <v>1061</v>
      </c>
      <c r="G1269" s="114">
        <v>1561</v>
      </c>
      <c r="H1269" s="114">
        <v>0</v>
      </c>
      <c r="I1269" s="114">
        <v>11747</v>
      </c>
      <c r="J1269" s="114">
        <v>1561</v>
      </c>
      <c r="K1269" s="114">
        <v>1552</v>
      </c>
      <c r="L1269" s="241">
        <f t="shared" si="248"/>
        <v>-5.7655349135169454E-3</v>
      </c>
      <c r="M1269" s="114">
        <f t="shared" si="203"/>
        <v>0</v>
      </c>
      <c r="N1269" s="242">
        <v>11835</v>
      </c>
      <c r="O1269" s="100"/>
      <c r="P1269" s="100"/>
      <c r="Q1269" s="100">
        <f t="shared" si="204"/>
        <v>0</v>
      </c>
      <c r="R1269" s="243" t="e">
        <f t="shared" si="211"/>
        <v>#DIV/0!</v>
      </c>
      <c r="S1269" s="299"/>
      <c r="T1269" s="299"/>
      <c r="U1269" s="299"/>
      <c r="V1269" s="299"/>
      <c r="W1269" s="299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</row>
    <row r="1270" spans="1:43" ht="15.75" customHeight="1" outlineLevel="2" x14ac:dyDescent="0.25">
      <c r="A1270" s="2"/>
      <c r="B1270" s="109">
        <v>110505</v>
      </c>
      <c r="C1270" s="34"/>
      <c r="D1270" s="34" t="s">
        <v>46</v>
      </c>
      <c r="E1270" s="34" t="s">
        <v>1057</v>
      </c>
      <c r="F1270" s="298" t="s">
        <v>1060</v>
      </c>
      <c r="G1270" s="114">
        <v>152</v>
      </c>
      <c r="H1270" s="114">
        <v>0</v>
      </c>
      <c r="I1270" s="114">
        <v>5890</v>
      </c>
      <c r="J1270" s="114">
        <v>2750</v>
      </c>
      <c r="K1270" s="114">
        <v>2673</v>
      </c>
      <c r="L1270" s="241">
        <f t="shared" si="248"/>
        <v>-2.8000000000000025E-2</v>
      </c>
      <c r="M1270" s="114">
        <f t="shared" si="203"/>
        <v>0</v>
      </c>
      <c r="N1270" s="242">
        <v>3621</v>
      </c>
      <c r="O1270" s="100"/>
      <c r="P1270" s="100"/>
      <c r="Q1270" s="100">
        <f t="shared" si="204"/>
        <v>0</v>
      </c>
      <c r="R1270" s="243" t="e">
        <f t="shared" si="211"/>
        <v>#DIV/0!</v>
      </c>
      <c r="S1270" s="299"/>
      <c r="T1270" s="299"/>
      <c r="U1270" s="299"/>
      <c r="V1270" s="299"/>
      <c r="W1270" s="299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</row>
    <row r="1271" spans="1:43" ht="15.75" customHeight="1" outlineLevel="2" x14ac:dyDescent="0.25">
      <c r="A1271" s="2"/>
      <c r="B1271" s="109">
        <v>110504</v>
      </c>
      <c r="C1271" s="34"/>
      <c r="D1271" s="34" t="s">
        <v>46</v>
      </c>
      <c r="E1271" s="34" t="s">
        <v>1057</v>
      </c>
      <c r="F1271" s="298" t="s">
        <v>165</v>
      </c>
      <c r="G1271" s="114">
        <v>5916</v>
      </c>
      <c r="H1271" s="114">
        <v>0</v>
      </c>
      <c r="I1271" s="114">
        <v>6922</v>
      </c>
      <c r="J1271" s="114">
        <v>8687</v>
      </c>
      <c r="K1271" s="114">
        <v>8623</v>
      </c>
      <c r="L1271" s="241">
        <f t="shared" si="248"/>
        <v>-7.3673304938414175E-3</v>
      </c>
      <c r="M1271" s="114">
        <f t="shared" si="203"/>
        <v>0</v>
      </c>
      <c r="N1271" s="242">
        <v>4279</v>
      </c>
      <c r="O1271" s="100"/>
      <c r="P1271" s="100"/>
      <c r="Q1271" s="100">
        <f t="shared" si="204"/>
        <v>0</v>
      </c>
      <c r="R1271" s="243" t="e">
        <f t="shared" si="211"/>
        <v>#DIV/0!</v>
      </c>
      <c r="S1271" s="299"/>
      <c r="T1271" s="299"/>
      <c r="U1271" s="299"/>
      <c r="V1271" s="299"/>
      <c r="W1271" s="299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</row>
    <row r="1272" spans="1:43" ht="15.75" customHeight="1" outlineLevel="2" x14ac:dyDescent="0.25">
      <c r="A1272" s="2"/>
      <c r="B1272" s="109">
        <v>110503</v>
      </c>
      <c r="C1272" s="34"/>
      <c r="D1272" s="34" t="s">
        <v>46</v>
      </c>
      <c r="E1272" s="34" t="s">
        <v>1057</v>
      </c>
      <c r="F1272" s="298" t="s">
        <v>1059</v>
      </c>
      <c r="G1272" s="114">
        <v>1982</v>
      </c>
      <c r="H1272" s="114">
        <v>0</v>
      </c>
      <c r="I1272" s="114">
        <v>3387</v>
      </c>
      <c r="J1272" s="114">
        <v>3151</v>
      </c>
      <c r="K1272" s="114">
        <v>2926</v>
      </c>
      <c r="L1272" s="241">
        <f t="shared" si="248"/>
        <v>-7.1405902887972106E-2</v>
      </c>
      <c r="M1272" s="114">
        <f t="shared" si="203"/>
        <v>0</v>
      </c>
      <c r="N1272" s="242">
        <v>2440</v>
      </c>
      <c r="O1272" s="100"/>
      <c r="P1272" s="100"/>
      <c r="Q1272" s="100">
        <f t="shared" si="204"/>
        <v>0</v>
      </c>
      <c r="R1272" s="243" t="e">
        <f t="shared" si="211"/>
        <v>#DIV/0!</v>
      </c>
      <c r="S1272" s="299"/>
      <c r="T1272" s="299"/>
      <c r="U1272" s="299"/>
      <c r="V1272" s="299"/>
      <c r="W1272" s="299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</row>
    <row r="1273" spans="1:43" ht="15.75" customHeight="1" outlineLevel="2" x14ac:dyDescent="0.25">
      <c r="A1273" s="2"/>
      <c r="B1273" s="109">
        <v>110502</v>
      </c>
      <c r="C1273" s="34"/>
      <c r="D1273" s="34" t="s">
        <v>46</v>
      </c>
      <c r="E1273" s="34" t="s">
        <v>1057</v>
      </c>
      <c r="F1273" s="298" t="s">
        <v>1058</v>
      </c>
      <c r="G1273" s="114">
        <v>1229</v>
      </c>
      <c r="H1273" s="114">
        <v>397</v>
      </c>
      <c r="I1273" s="114">
        <v>0</v>
      </c>
      <c r="J1273" s="114">
        <v>1229</v>
      </c>
      <c r="K1273" s="114">
        <v>1176</v>
      </c>
      <c r="L1273" s="241">
        <f t="shared" si="248"/>
        <v>-4.3124491456468683E-2</v>
      </c>
      <c r="M1273" s="114">
        <f t="shared" si="203"/>
        <v>379.87957689178194</v>
      </c>
      <c r="N1273" s="242">
        <v>0</v>
      </c>
      <c r="O1273" s="100"/>
      <c r="P1273" s="100"/>
      <c r="Q1273" s="100">
        <f t="shared" si="204"/>
        <v>0</v>
      </c>
      <c r="R1273" s="243" t="e">
        <f t="shared" si="211"/>
        <v>#DIV/0!</v>
      </c>
      <c r="S1273" s="299"/>
      <c r="T1273" s="299"/>
      <c r="U1273" s="299"/>
      <c r="V1273" s="299"/>
      <c r="W1273" s="299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</row>
    <row r="1274" spans="1:43" ht="15.75" customHeight="1" outlineLevel="2" x14ac:dyDescent="0.25">
      <c r="A1274" s="2"/>
      <c r="B1274" s="109">
        <v>110501</v>
      </c>
      <c r="C1274" s="34"/>
      <c r="D1274" s="34" t="s">
        <v>46</v>
      </c>
      <c r="E1274" s="34" t="s">
        <v>1057</v>
      </c>
      <c r="F1274" s="298" t="s">
        <v>1057</v>
      </c>
      <c r="G1274" s="114">
        <v>79</v>
      </c>
      <c r="H1274" s="114">
        <v>0</v>
      </c>
      <c r="I1274" s="114">
        <v>66582</v>
      </c>
      <c r="J1274" s="114">
        <v>79</v>
      </c>
      <c r="K1274" s="114">
        <v>69</v>
      </c>
      <c r="L1274" s="241">
        <f t="shared" si="248"/>
        <v>-0.12658227848101267</v>
      </c>
      <c r="M1274" s="114">
        <f t="shared" si="203"/>
        <v>0</v>
      </c>
      <c r="N1274" s="242">
        <v>68356</v>
      </c>
      <c r="O1274" s="100"/>
      <c r="P1274" s="100"/>
      <c r="Q1274" s="100">
        <f t="shared" si="204"/>
        <v>0</v>
      </c>
      <c r="R1274" s="243" t="e">
        <f t="shared" si="211"/>
        <v>#DIV/0!</v>
      </c>
      <c r="S1274" s="299"/>
      <c r="T1274" s="299"/>
      <c r="U1274" s="299"/>
      <c r="V1274" s="299"/>
      <c r="W1274" s="299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</row>
    <row r="1275" spans="1:43" ht="15.75" customHeight="1" outlineLevel="2" x14ac:dyDescent="0.25">
      <c r="A1275" s="2"/>
      <c r="B1275" s="109" t="s">
        <v>2219</v>
      </c>
      <c r="C1275" s="34"/>
      <c r="D1275" s="34" t="s">
        <v>46</v>
      </c>
      <c r="E1275" s="34" t="s">
        <v>1057</v>
      </c>
      <c r="F1275" s="298" t="s">
        <v>2220</v>
      </c>
      <c r="G1275" s="114"/>
      <c r="H1275" s="114"/>
      <c r="I1275" s="114"/>
      <c r="J1275" s="114"/>
      <c r="K1275" s="114"/>
      <c r="L1275" s="241"/>
      <c r="M1275" s="114">
        <f t="shared" si="203"/>
        <v>0</v>
      </c>
      <c r="N1275" s="242"/>
      <c r="O1275" s="100"/>
      <c r="P1275" s="100"/>
      <c r="Q1275" s="100">
        <f t="shared" si="204"/>
        <v>0</v>
      </c>
      <c r="R1275" s="243" t="e">
        <f t="shared" si="211"/>
        <v>#DIV/0!</v>
      </c>
      <c r="S1275" s="299"/>
      <c r="T1275" s="299"/>
      <c r="U1275" s="299"/>
      <c r="V1275" s="299"/>
      <c r="W1275" s="299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</row>
    <row r="1276" spans="1:43" ht="15.75" customHeight="1" outlineLevel="1" x14ac:dyDescent="0.25">
      <c r="A1276" s="2"/>
      <c r="B1276" s="303" t="s">
        <v>2221</v>
      </c>
      <c r="C1276" s="304"/>
      <c r="D1276" s="304" t="s">
        <v>46</v>
      </c>
      <c r="E1276" s="304" t="s">
        <v>2222</v>
      </c>
      <c r="F1276" s="305"/>
      <c r="G1276" s="254"/>
      <c r="H1276" s="254"/>
      <c r="I1276" s="254"/>
      <c r="J1276" s="254"/>
      <c r="K1276" s="254"/>
      <c r="L1276" s="255"/>
      <c r="M1276" s="254">
        <f t="shared" si="203"/>
        <v>0</v>
      </c>
      <c r="N1276" s="256"/>
      <c r="O1276" s="257">
        <f>8*(M1276+N1276)</f>
        <v>0</v>
      </c>
      <c r="P1276" s="257"/>
      <c r="Q1276" s="257">
        <f t="shared" si="204"/>
        <v>0</v>
      </c>
      <c r="R1276" s="221" t="e">
        <f t="shared" si="211"/>
        <v>#DIV/0!</v>
      </c>
      <c r="S1276" s="306"/>
      <c r="T1276" s="306"/>
      <c r="U1276" s="306"/>
      <c r="V1276" s="306"/>
      <c r="W1276" s="306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</row>
    <row r="1277" spans="1:43" ht="15.75" customHeight="1" x14ac:dyDescent="0.25">
      <c r="A1277" s="229"/>
      <c r="B1277" s="307">
        <v>120000</v>
      </c>
      <c r="C1277" s="308"/>
      <c r="D1277" s="308" t="s">
        <v>47</v>
      </c>
      <c r="E1277" s="308"/>
      <c r="F1277" s="308"/>
      <c r="G1277" s="258"/>
      <c r="H1277" s="258"/>
      <c r="I1277" s="258"/>
      <c r="J1277" s="258"/>
      <c r="K1277" s="258"/>
      <c r="L1277" s="259"/>
      <c r="M1277" s="258">
        <f t="shared" si="203"/>
        <v>0</v>
      </c>
      <c r="N1277" s="260"/>
      <c r="O1277" s="227">
        <f t="shared" ref="O1277:P1277" si="249">+O1278+O1286+O1297+O1314+O1344+O1380+O1386+O1397+O1408</f>
        <v>0</v>
      </c>
      <c r="P1277" s="227">
        <f t="shared" si="249"/>
        <v>0</v>
      </c>
      <c r="Q1277" s="261">
        <f t="shared" si="204"/>
        <v>0</v>
      </c>
      <c r="R1277" s="228" t="e">
        <f t="shared" si="211"/>
        <v>#DIV/0!</v>
      </c>
      <c r="S1277" s="309"/>
      <c r="T1277" s="309"/>
      <c r="U1277" s="309"/>
      <c r="V1277" s="309"/>
      <c r="W1277" s="309"/>
      <c r="X1277" s="229"/>
      <c r="Y1277" s="229"/>
      <c r="Z1277" s="229"/>
      <c r="AA1277" s="229"/>
      <c r="AB1277" s="229"/>
      <c r="AC1277" s="229"/>
      <c r="AD1277" s="229"/>
      <c r="AE1277" s="229"/>
      <c r="AF1277" s="229"/>
      <c r="AG1277" s="229"/>
      <c r="AH1277" s="229"/>
      <c r="AI1277" s="229"/>
      <c r="AJ1277" s="229"/>
      <c r="AK1277" s="229"/>
      <c r="AL1277" s="229"/>
      <c r="AM1277" s="229"/>
      <c r="AN1277" s="229"/>
      <c r="AO1277" s="229"/>
      <c r="AP1277" s="229"/>
      <c r="AQ1277" s="229"/>
    </row>
    <row r="1278" spans="1:43" ht="15.75" customHeight="1" outlineLevel="1" x14ac:dyDescent="0.25">
      <c r="A1278" s="229"/>
      <c r="B1278" s="310">
        <v>120300</v>
      </c>
      <c r="C1278" s="311"/>
      <c r="D1278" s="311" t="s">
        <v>47</v>
      </c>
      <c r="E1278" s="311" t="s">
        <v>1100</v>
      </c>
      <c r="F1278" s="312"/>
      <c r="G1278" s="234"/>
      <c r="H1278" s="234"/>
      <c r="I1278" s="234"/>
      <c r="J1278" s="234"/>
      <c r="K1278" s="234"/>
      <c r="L1278" s="262"/>
      <c r="M1278" s="234">
        <f t="shared" si="203"/>
        <v>0</v>
      </c>
      <c r="N1278" s="263"/>
      <c r="O1278" s="110">
        <f t="shared" ref="O1278:P1278" si="250">SUM(O1279:O1285)</f>
        <v>0</v>
      </c>
      <c r="P1278" s="110">
        <f t="shared" si="250"/>
        <v>0</v>
      </c>
      <c r="Q1278" s="264">
        <f t="shared" si="204"/>
        <v>0</v>
      </c>
      <c r="R1278" s="238" t="e">
        <f t="shared" si="211"/>
        <v>#DIV/0!</v>
      </c>
      <c r="S1278" s="313"/>
      <c r="T1278" s="313"/>
      <c r="U1278" s="313"/>
      <c r="V1278" s="313"/>
      <c r="W1278" s="313"/>
      <c r="X1278" s="229"/>
      <c r="Y1278" s="229"/>
      <c r="Z1278" s="229"/>
      <c r="AA1278" s="229"/>
      <c r="AB1278" s="229"/>
      <c r="AC1278" s="229"/>
      <c r="AD1278" s="229"/>
      <c r="AE1278" s="229"/>
      <c r="AF1278" s="229"/>
      <c r="AG1278" s="229"/>
      <c r="AH1278" s="229"/>
      <c r="AI1278" s="229"/>
      <c r="AJ1278" s="229"/>
      <c r="AK1278" s="229"/>
      <c r="AL1278" s="229"/>
      <c r="AM1278" s="229"/>
      <c r="AN1278" s="229"/>
      <c r="AO1278" s="229"/>
      <c r="AP1278" s="229"/>
      <c r="AQ1278" s="229"/>
    </row>
    <row r="1279" spans="1:43" ht="15.75" customHeight="1" outlineLevel="2" x14ac:dyDescent="0.25">
      <c r="A1279" s="2"/>
      <c r="B1279" s="109">
        <v>120306</v>
      </c>
      <c r="C1279" s="34"/>
      <c r="D1279" s="34" t="s">
        <v>47</v>
      </c>
      <c r="E1279" s="34" t="s">
        <v>1100</v>
      </c>
      <c r="F1279" s="298" t="s">
        <v>1105</v>
      </c>
      <c r="G1279" s="114">
        <v>1553</v>
      </c>
      <c r="H1279" s="114">
        <v>444</v>
      </c>
      <c r="I1279" s="114">
        <v>0</v>
      </c>
      <c r="J1279" s="114">
        <v>1553</v>
      </c>
      <c r="K1279" s="114">
        <v>1463</v>
      </c>
      <c r="L1279" s="241">
        <f t="shared" ref="L1279:L1284" si="251">((K1279/J1279)^(1/($K$12-$J$12))-1)</f>
        <v>-5.7952350289761756E-2</v>
      </c>
      <c r="M1279" s="114">
        <f t="shared" si="203"/>
        <v>418.26915647134575</v>
      </c>
      <c r="N1279" s="242">
        <v>0</v>
      </c>
      <c r="O1279" s="100"/>
      <c r="P1279" s="100"/>
      <c r="Q1279" s="100">
        <f t="shared" si="204"/>
        <v>0</v>
      </c>
      <c r="R1279" s="243" t="e">
        <f t="shared" si="211"/>
        <v>#DIV/0!</v>
      </c>
      <c r="S1279" s="299"/>
      <c r="T1279" s="299"/>
      <c r="U1279" s="299"/>
      <c r="V1279" s="299"/>
      <c r="W1279" s="299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</row>
    <row r="1280" spans="1:43" ht="15.75" customHeight="1" outlineLevel="2" x14ac:dyDescent="0.25">
      <c r="A1280" s="2"/>
      <c r="B1280" s="109">
        <v>120305</v>
      </c>
      <c r="C1280" s="34"/>
      <c r="D1280" s="34" t="s">
        <v>47</v>
      </c>
      <c r="E1280" s="34" t="s">
        <v>1100</v>
      </c>
      <c r="F1280" s="298" t="s">
        <v>1104</v>
      </c>
      <c r="G1280" s="114">
        <v>4958</v>
      </c>
      <c r="H1280" s="114">
        <v>0</v>
      </c>
      <c r="I1280" s="114">
        <v>20043</v>
      </c>
      <c r="J1280" s="114">
        <v>5623</v>
      </c>
      <c r="K1280" s="114">
        <v>5496</v>
      </c>
      <c r="L1280" s="241">
        <f t="shared" si="251"/>
        <v>-2.2585808287391096E-2</v>
      </c>
      <c r="M1280" s="114">
        <f t="shared" si="203"/>
        <v>0</v>
      </c>
      <c r="N1280" s="242">
        <v>19437</v>
      </c>
      <c r="O1280" s="100"/>
      <c r="P1280" s="100"/>
      <c r="Q1280" s="100">
        <f t="shared" si="204"/>
        <v>0</v>
      </c>
      <c r="R1280" s="243" t="e">
        <f t="shared" si="211"/>
        <v>#DIV/0!</v>
      </c>
      <c r="S1280" s="299"/>
      <c r="T1280" s="299"/>
      <c r="U1280" s="299"/>
      <c r="V1280" s="299"/>
      <c r="W1280" s="299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</row>
    <row r="1281" spans="1:43" ht="15.75" customHeight="1" outlineLevel="2" x14ac:dyDescent="0.25">
      <c r="A1281" s="2"/>
      <c r="B1281" s="109">
        <v>120304</v>
      </c>
      <c r="C1281" s="34"/>
      <c r="D1281" s="34" t="s">
        <v>47</v>
      </c>
      <c r="E1281" s="34" t="s">
        <v>1100</v>
      </c>
      <c r="F1281" s="298" t="s">
        <v>1103</v>
      </c>
      <c r="G1281" s="114">
        <v>4144</v>
      </c>
      <c r="H1281" s="114">
        <v>723</v>
      </c>
      <c r="I1281" s="114">
        <v>0</v>
      </c>
      <c r="J1281" s="114">
        <v>4144</v>
      </c>
      <c r="K1281" s="114">
        <v>3893</v>
      </c>
      <c r="L1281" s="241">
        <f t="shared" si="251"/>
        <v>-6.0569498069498073E-2</v>
      </c>
      <c r="M1281" s="114">
        <f t="shared" si="203"/>
        <v>679.20825289575293</v>
      </c>
      <c r="N1281" s="242">
        <v>0</v>
      </c>
      <c r="O1281" s="100"/>
      <c r="P1281" s="100"/>
      <c r="Q1281" s="100">
        <f t="shared" si="204"/>
        <v>0</v>
      </c>
      <c r="R1281" s="243" t="e">
        <f t="shared" si="211"/>
        <v>#DIV/0!</v>
      </c>
      <c r="S1281" s="299"/>
      <c r="T1281" s="299"/>
      <c r="U1281" s="299"/>
      <c r="V1281" s="299"/>
      <c r="W1281" s="299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</row>
    <row r="1282" spans="1:43" ht="15.75" customHeight="1" outlineLevel="2" x14ac:dyDescent="0.25">
      <c r="A1282" s="2"/>
      <c r="B1282" s="109">
        <v>120303</v>
      </c>
      <c r="C1282" s="34"/>
      <c r="D1282" s="34" t="s">
        <v>47</v>
      </c>
      <c r="E1282" s="34" t="s">
        <v>1100</v>
      </c>
      <c r="F1282" s="298" t="s">
        <v>1102</v>
      </c>
      <c r="G1282" s="114">
        <v>16127</v>
      </c>
      <c r="H1282" s="114">
        <v>0</v>
      </c>
      <c r="I1282" s="114">
        <v>20464</v>
      </c>
      <c r="J1282" s="114">
        <v>18173</v>
      </c>
      <c r="K1282" s="114">
        <v>17297</v>
      </c>
      <c r="L1282" s="241">
        <f t="shared" si="251"/>
        <v>-4.8203378638639771E-2</v>
      </c>
      <c r="M1282" s="114">
        <f t="shared" si="203"/>
        <v>0</v>
      </c>
      <c r="N1282" s="242">
        <v>17937</v>
      </c>
      <c r="O1282" s="100"/>
      <c r="P1282" s="100"/>
      <c r="Q1282" s="100">
        <f t="shared" si="204"/>
        <v>0</v>
      </c>
      <c r="R1282" s="243" t="e">
        <f t="shared" si="211"/>
        <v>#DIV/0!</v>
      </c>
      <c r="S1282" s="299"/>
      <c r="T1282" s="299"/>
      <c r="U1282" s="299"/>
      <c r="V1282" s="299"/>
      <c r="W1282" s="299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</row>
    <row r="1283" spans="1:43" ht="15.75" customHeight="1" outlineLevel="2" x14ac:dyDescent="0.25">
      <c r="A1283" s="2"/>
      <c r="B1283" s="109">
        <v>120302</v>
      </c>
      <c r="C1283" s="34"/>
      <c r="D1283" s="34" t="s">
        <v>47</v>
      </c>
      <c r="E1283" s="34" t="s">
        <v>1100</v>
      </c>
      <c r="F1283" s="298" t="s">
        <v>1101</v>
      </c>
      <c r="G1283" s="114">
        <v>19531</v>
      </c>
      <c r="H1283" s="114">
        <v>0</v>
      </c>
      <c r="I1283" s="114">
        <v>32485</v>
      </c>
      <c r="J1283" s="114">
        <v>24717</v>
      </c>
      <c r="K1283" s="114">
        <v>24078</v>
      </c>
      <c r="L1283" s="241">
        <f t="shared" si="251"/>
        <v>-2.5852652020876277E-2</v>
      </c>
      <c r="M1283" s="114">
        <f t="shared" si="203"/>
        <v>0</v>
      </c>
      <c r="N1283" s="242">
        <v>27568</v>
      </c>
      <c r="O1283" s="100"/>
      <c r="P1283" s="100"/>
      <c r="Q1283" s="100">
        <f t="shared" si="204"/>
        <v>0</v>
      </c>
      <c r="R1283" s="243" t="e">
        <f t="shared" si="211"/>
        <v>#DIV/0!</v>
      </c>
      <c r="S1283" s="299"/>
      <c r="T1283" s="299"/>
      <c r="U1283" s="299"/>
      <c r="V1283" s="299"/>
      <c r="W1283" s="299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</row>
    <row r="1284" spans="1:43" ht="15.75" customHeight="1" outlineLevel="2" x14ac:dyDescent="0.25">
      <c r="A1284" s="2"/>
      <c r="B1284" s="109">
        <v>120301</v>
      </c>
      <c r="C1284" s="34"/>
      <c r="D1284" s="34" t="s">
        <v>47</v>
      </c>
      <c r="E1284" s="34" t="s">
        <v>1100</v>
      </c>
      <c r="F1284" s="298" t="s">
        <v>1100</v>
      </c>
      <c r="G1284" s="114">
        <v>3161</v>
      </c>
      <c r="H1284" s="114">
        <v>0</v>
      </c>
      <c r="I1284" s="114">
        <v>22939</v>
      </c>
      <c r="J1284" s="114">
        <v>3161</v>
      </c>
      <c r="K1284" s="114">
        <v>3035</v>
      </c>
      <c r="L1284" s="241">
        <f t="shared" si="251"/>
        <v>-3.9860803543182555E-2</v>
      </c>
      <c r="M1284" s="114">
        <f t="shared" si="203"/>
        <v>0</v>
      </c>
      <c r="N1284" s="242">
        <v>23133</v>
      </c>
      <c r="O1284" s="100"/>
      <c r="P1284" s="100"/>
      <c r="Q1284" s="100">
        <f t="shared" si="204"/>
        <v>0</v>
      </c>
      <c r="R1284" s="243" t="e">
        <f t="shared" si="211"/>
        <v>#DIV/0!</v>
      </c>
      <c r="S1284" s="299"/>
      <c r="T1284" s="299"/>
      <c r="U1284" s="299"/>
      <c r="V1284" s="299"/>
      <c r="W1284" s="299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</row>
    <row r="1285" spans="1:43" ht="15.75" customHeight="1" outlineLevel="2" x14ac:dyDescent="0.25">
      <c r="A1285" s="2"/>
      <c r="B1285" s="109" t="s">
        <v>2223</v>
      </c>
      <c r="C1285" s="34"/>
      <c r="D1285" s="34" t="s">
        <v>47</v>
      </c>
      <c r="E1285" s="34" t="s">
        <v>1100</v>
      </c>
      <c r="F1285" s="298" t="s">
        <v>2224</v>
      </c>
      <c r="G1285" s="114"/>
      <c r="H1285" s="114"/>
      <c r="I1285" s="114"/>
      <c r="J1285" s="114"/>
      <c r="K1285" s="114"/>
      <c r="L1285" s="241"/>
      <c r="M1285" s="114">
        <f t="shared" si="203"/>
        <v>0</v>
      </c>
      <c r="N1285" s="242"/>
      <c r="O1285" s="100"/>
      <c r="P1285" s="100"/>
      <c r="Q1285" s="100">
        <f t="shared" si="204"/>
        <v>0</v>
      </c>
      <c r="R1285" s="243" t="e">
        <f t="shared" si="211"/>
        <v>#DIV/0!</v>
      </c>
      <c r="S1285" s="299"/>
      <c r="T1285" s="299"/>
      <c r="U1285" s="299"/>
      <c r="V1285" s="299"/>
      <c r="W1285" s="299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</row>
    <row r="1286" spans="1:43" ht="15.75" customHeight="1" outlineLevel="1" x14ac:dyDescent="0.25">
      <c r="A1286" s="229"/>
      <c r="B1286" s="104">
        <v>120900</v>
      </c>
      <c r="C1286" s="300"/>
      <c r="D1286" s="300" t="s">
        <v>47</v>
      </c>
      <c r="E1286" s="300" t="s">
        <v>1164</v>
      </c>
      <c r="F1286" s="301"/>
      <c r="G1286" s="114"/>
      <c r="H1286" s="114"/>
      <c r="I1286" s="114"/>
      <c r="J1286" s="114"/>
      <c r="K1286" s="114"/>
      <c r="L1286" s="241"/>
      <c r="M1286" s="114">
        <f t="shared" si="203"/>
        <v>0</v>
      </c>
      <c r="N1286" s="242"/>
      <c r="O1286" s="110">
        <f t="shared" ref="O1286:P1286" si="252">SUM(O1287:O1296)</f>
        <v>0</v>
      </c>
      <c r="P1286" s="110">
        <f t="shared" si="252"/>
        <v>0</v>
      </c>
      <c r="Q1286" s="100">
        <f t="shared" si="204"/>
        <v>0</v>
      </c>
      <c r="R1286" s="243" t="e">
        <f t="shared" si="211"/>
        <v>#DIV/0!</v>
      </c>
      <c r="S1286" s="302"/>
      <c r="T1286" s="302"/>
      <c r="U1286" s="302"/>
      <c r="V1286" s="302"/>
      <c r="W1286" s="302"/>
      <c r="X1286" s="229"/>
      <c r="Y1286" s="229"/>
      <c r="Z1286" s="229"/>
      <c r="AA1286" s="229"/>
      <c r="AB1286" s="229"/>
      <c r="AC1286" s="229"/>
      <c r="AD1286" s="229"/>
      <c r="AE1286" s="229"/>
      <c r="AF1286" s="229"/>
      <c r="AG1286" s="229"/>
      <c r="AH1286" s="229"/>
      <c r="AI1286" s="229"/>
      <c r="AJ1286" s="229"/>
      <c r="AK1286" s="229"/>
      <c r="AL1286" s="229"/>
      <c r="AM1286" s="229"/>
      <c r="AN1286" s="229"/>
      <c r="AO1286" s="229"/>
      <c r="AP1286" s="229"/>
      <c r="AQ1286" s="229"/>
    </row>
    <row r="1287" spans="1:43" ht="15.75" customHeight="1" outlineLevel="2" x14ac:dyDescent="0.25">
      <c r="A1287" s="2"/>
      <c r="B1287" s="109">
        <v>120909</v>
      </c>
      <c r="C1287" s="34"/>
      <c r="D1287" s="34" t="s">
        <v>47</v>
      </c>
      <c r="E1287" s="34" t="s">
        <v>1164</v>
      </c>
      <c r="F1287" s="298" t="s">
        <v>1172</v>
      </c>
      <c r="G1287" s="114">
        <v>2578</v>
      </c>
      <c r="H1287" s="114">
        <v>521</v>
      </c>
      <c r="I1287" s="114">
        <v>0</v>
      </c>
      <c r="J1287" s="114">
        <v>2578</v>
      </c>
      <c r="K1287" s="114">
        <v>2509</v>
      </c>
      <c r="L1287" s="241">
        <f>((K1287/J1287)^(1/($K$12-$J$12))-1)</f>
        <v>-2.6764934057408873E-2</v>
      </c>
      <c r="M1287" s="114">
        <f t="shared" si="203"/>
        <v>507.05546935608999</v>
      </c>
      <c r="N1287" s="242">
        <v>0</v>
      </c>
      <c r="O1287" s="100"/>
      <c r="P1287" s="100"/>
      <c r="Q1287" s="100">
        <f t="shared" si="204"/>
        <v>0</v>
      </c>
      <c r="R1287" s="243" t="e">
        <f t="shared" si="211"/>
        <v>#DIV/0!</v>
      </c>
      <c r="S1287" s="299"/>
      <c r="T1287" s="299"/>
      <c r="U1287" s="299"/>
      <c r="V1287" s="299"/>
      <c r="W1287" s="299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</row>
    <row r="1288" spans="1:43" ht="15.75" customHeight="1" outlineLevel="2" x14ac:dyDescent="0.25">
      <c r="A1288" s="2"/>
      <c r="B1288" s="109">
        <v>120908</v>
      </c>
      <c r="C1288" s="34"/>
      <c r="D1288" s="34" t="s">
        <v>47</v>
      </c>
      <c r="E1288" s="34" t="s">
        <v>1164</v>
      </c>
      <c r="F1288" s="298" t="s">
        <v>1171</v>
      </c>
      <c r="G1288" s="114">
        <v>0</v>
      </c>
      <c r="H1288" s="114">
        <v>0</v>
      </c>
      <c r="I1288" s="114">
        <v>2665</v>
      </c>
      <c r="J1288" s="114">
        <v>0</v>
      </c>
      <c r="K1288" s="114">
        <v>0</v>
      </c>
      <c r="L1288" s="241"/>
      <c r="M1288" s="114">
        <f t="shared" si="203"/>
        <v>0</v>
      </c>
      <c r="N1288" s="242">
        <v>2740</v>
      </c>
      <c r="O1288" s="100"/>
      <c r="P1288" s="100"/>
      <c r="Q1288" s="100">
        <f t="shared" si="204"/>
        <v>0</v>
      </c>
      <c r="R1288" s="243" t="e">
        <f t="shared" si="211"/>
        <v>#DIV/0!</v>
      </c>
      <c r="S1288" s="299"/>
      <c r="T1288" s="299"/>
      <c r="U1288" s="299"/>
      <c r="V1288" s="299"/>
      <c r="W1288" s="299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</row>
    <row r="1289" spans="1:43" ht="15.75" customHeight="1" outlineLevel="2" x14ac:dyDescent="0.25">
      <c r="A1289" s="2"/>
      <c r="B1289" s="109">
        <v>120907</v>
      </c>
      <c r="C1289" s="34"/>
      <c r="D1289" s="34" t="s">
        <v>47</v>
      </c>
      <c r="E1289" s="34" t="s">
        <v>1164</v>
      </c>
      <c r="F1289" s="298" t="s">
        <v>1170</v>
      </c>
      <c r="G1289" s="114">
        <v>2658</v>
      </c>
      <c r="H1289" s="114">
        <v>1073</v>
      </c>
      <c r="I1289" s="114">
        <v>0</v>
      </c>
      <c r="J1289" s="114">
        <v>2658</v>
      </c>
      <c r="K1289" s="114">
        <v>2558</v>
      </c>
      <c r="L1289" s="241">
        <f t="shared" ref="L1289:L1295" si="253">((K1289/J1289)^(1/($K$12-$J$12))-1)</f>
        <v>-3.7622272385252065E-2</v>
      </c>
      <c r="M1289" s="114">
        <f t="shared" si="203"/>
        <v>1032.6313017306245</v>
      </c>
      <c r="N1289" s="242">
        <v>0</v>
      </c>
      <c r="O1289" s="100"/>
      <c r="P1289" s="100"/>
      <c r="Q1289" s="100">
        <f t="shared" si="204"/>
        <v>0</v>
      </c>
      <c r="R1289" s="243" t="e">
        <f t="shared" si="211"/>
        <v>#DIV/0!</v>
      </c>
      <c r="S1289" s="299"/>
      <c r="T1289" s="299"/>
      <c r="U1289" s="299"/>
      <c r="V1289" s="299"/>
      <c r="W1289" s="299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</row>
    <row r="1290" spans="1:43" ht="15.75" customHeight="1" outlineLevel="2" x14ac:dyDescent="0.25">
      <c r="A1290" s="2"/>
      <c r="B1290" s="109">
        <v>120906</v>
      </c>
      <c r="C1290" s="34"/>
      <c r="D1290" s="34" t="s">
        <v>47</v>
      </c>
      <c r="E1290" s="34" t="s">
        <v>1164</v>
      </c>
      <c r="F1290" s="298" t="s">
        <v>1169</v>
      </c>
      <c r="G1290" s="114">
        <v>2228</v>
      </c>
      <c r="H1290" s="114">
        <v>653</v>
      </c>
      <c r="I1290" s="114">
        <v>0</v>
      </c>
      <c r="J1290" s="114">
        <v>2228</v>
      </c>
      <c r="K1290" s="114">
        <v>2218</v>
      </c>
      <c r="L1290" s="241">
        <f t="shared" si="253"/>
        <v>-4.4883303411130671E-3</v>
      </c>
      <c r="M1290" s="114">
        <f t="shared" si="203"/>
        <v>650.06912028725321</v>
      </c>
      <c r="N1290" s="242">
        <v>0</v>
      </c>
      <c r="O1290" s="100"/>
      <c r="P1290" s="100"/>
      <c r="Q1290" s="100">
        <f t="shared" si="204"/>
        <v>0</v>
      </c>
      <c r="R1290" s="243" t="e">
        <f t="shared" si="211"/>
        <v>#DIV/0!</v>
      </c>
      <c r="S1290" s="299"/>
      <c r="T1290" s="299"/>
      <c r="U1290" s="299"/>
      <c r="V1290" s="299"/>
      <c r="W1290" s="299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</row>
    <row r="1291" spans="1:43" ht="15.75" customHeight="1" outlineLevel="2" x14ac:dyDescent="0.25">
      <c r="A1291" s="2"/>
      <c r="B1291" s="109">
        <v>120905</v>
      </c>
      <c r="C1291" s="34"/>
      <c r="D1291" s="34" t="s">
        <v>47</v>
      </c>
      <c r="E1291" s="34" t="s">
        <v>1164</v>
      </c>
      <c r="F1291" s="298" t="s">
        <v>1168</v>
      </c>
      <c r="G1291" s="114">
        <v>1291</v>
      </c>
      <c r="H1291" s="114">
        <v>0</v>
      </c>
      <c r="I1291" s="114">
        <v>5033</v>
      </c>
      <c r="J1291" s="114">
        <v>2176</v>
      </c>
      <c r="K1291" s="114">
        <v>2296</v>
      </c>
      <c r="L1291" s="241">
        <f t="shared" si="253"/>
        <v>5.5147058823529438E-2</v>
      </c>
      <c r="M1291" s="114">
        <f t="shared" ref="M1291:M1545" si="254">IF(N1291=0,(IF(H1291&gt;1,(H1291*(1+L1291)),(I1291*(1-L1291)))),0)</f>
        <v>0</v>
      </c>
      <c r="N1291" s="242">
        <v>4248</v>
      </c>
      <c r="O1291" s="100"/>
      <c r="P1291" s="100"/>
      <c r="Q1291" s="100">
        <f t="shared" ref="Q1291:Q1545" si="255">+O1291-P1291</f>
        <v>0</v>
      </c>
      <c r="R1291" s="243" t="e">
        <f t="shared" si="211"/>
        <v>#DIV/0!</v>
      </c>
      <c r="S1291" s="299"/>
      <c r="T1291" s="299"/>
      <c r="U1291" s="299"/>
      <c r="V1291" s="299"/>
      <c r="W1291" s="299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</row>
    <row r="1292" spans="1:43" ht="15.75" customHeight="1" outlineLevel="2" x14ac:dyDescent="0.25">
      <c r="A1292" s="2"/>
      <c r="B1292" s="109">
        <v>120904</v>
      </c>
      <c r="C1292" s="34"/>
      <c r="D1292" s="34" t="s">
        <v>47</v>
      </c>
      <c r="E1292" s="34" t="s">
        <v>1164</v>
      </c>
      <c r="F1292" s="298" t="s">
        <v>1167</v>
      </c>
      <c r="G1292" s="114">
        <v>2948</v>
      </c>
      <c r="H1292" s="114">
        <v>1311</v>
      </c>
      <c r="I1292" s="114">
        <v>0</v>
      </c>
      <c r="J1292" s="114">
        <v>2948</v>
      </c>
      <c r="K1292" s="114">
        <v>2868</v>
      </c>
      <c r="L1292" s="241">
        <f t="shared" si="253"/>
        <v>-2.7137042062415184E-2</v>
      </c>
      <c r="M1292" s="114">
        <f t="shared" si="254"/>
        <v>1275.4233378561737</v>
      </c>
      <c r="N1292" s="242">
        <v>0</v>
      </c>
      <c r="O1292" s="100"/>
      <c r="P1292" s="100"/>
      <c r="Q1292" s="100">
        <f t="shared" si="255"/>
        <v>0</v>
      </c>
      <c r="R1292" s="243" t="e">
        <f t="shared" si="211"/>
        <v>#DIV/0!</v>
      </c>
      <c r="S1292" s="299"/>
      <c r="T1292" s="299"/>
      <c r="U1292" s="299"/>
      <c r="V1292" s="299"/>
      <c r="W1292" s="299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</row>
    <row r="1293" spans="1:43" ht="15.75" customHeight="1" outlineLevel="2" x14ac:dyDescent="0.25">
      <c r="A1293" s="2"/>
      <c r="B1293" s="109">
        <v>120903</v>
      </c>
      <c r="C1293" s="34"/>
      <c r="D1293" s="34" t="s">
        <v>47</v>
      </c>
      <c r="E1293" s="34" t="s">
        <v>1164</v>
      </c>
      <c r="F1293" s="298" t="s">
        <v>1166</v>
      </c>
      <c r="G1293" s="114">
        <v>773</v>
      </c>
      <c r="H1293" s="114">
        <v>0</v>
      </c>
      <c r="I1293" s="114">
        <v>3680</v>
      </c>
      <c r="J1293" s="114">
        <v>773</v>
      </c>
      <c r="K1293" s="114">
        <v>731</v>
      </c>
      <c r="L1293" s="241">
        <f t="shared" si="253"/>
        <v>-5.4333764553686881E-2</v>
      </c>
      <c r="M1293" s="114">
        <f t="shared" si="254"/>
        <v>0</v>
      </c>
      <c r="N1293" s="242">
        <v>3733</v>
      </c>
      <c r="O1293" s="100"/>
      <c r="P1293" s="100"/>
      <c r="Q1293" s="100">
        <f t="shared" si="255"/>
        <v>0</v>
      </c>
      <c r="R1293" s="243" t="e">
        <f t="shared" si="211"/>
        <v>#DIV/0!</v>
      </c>
      <c r="S1293" s="299"/>
      <c r="T1293" s="299"/>
      <c r="U1293" s="299"/>
      <c r="V1293" s="299"/>
      <c r="W1293" s="299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</row>
    <row r="1294" spans="1:43" ht="15.75" customHeight="1" outlineLevel="2" x14ac:dyDescent="0.25">
      <c r="A1294" s="2"/>
      <c r="B1294" s="109">
        <v>120902</v>
      </c>
      <c r="C1294" s="34"/>
      <c r="D1294" s="34" t="s">
        <v>47</v>
      </c>
      <c r="E1294" s="34" t="s">
        <v>1164</v>
      </c>
      <c r="F1294" s="298" t="s">
        <v>1165</v>
      </c>
      <c r="G1294" s="114">
        <v>2760</v>
      </c>
      <c r="H1294" s="114">
        <v>0</v>
      </c>
      <c r="I1294" s="114">
        <v>3498</v>
      </c>
      <c r="J1294" s="114">
        <v>2760</v>
      </c>
      <c r="K1294" s="114">
        <v>2705</v>
      </c>
      <c r="L1294" s="241">
        <f t="shared" si="253"/>
        <v>-1.9927536231884035E-2</v>
      </c>
      <c r="M1294" s="114">
        <f t="shared" si="254"/>
        <v>0</v>
      </c>
      <c r="N1294" s="242">
        <v>3524</v>
      </c>
      <c r="O1294" s="100"/>
      <c r="P1294" s="100"/>
      <c r="Q1294" s="100">
        <f t="shared" si="255"/>
        <v>0</v>
      </c>
      <c r="R1294" s="243" t="e">
        <f t="shared" si="211"/>
        <v>#DIV/0!</v>
      </c>
      <c r="S1294" s="299"/>
      <c r="T1294" s="299"/>
      <c r="U1294" s="299"/>
      <c r="V1294" s="299"/>
      <c r="W1294" s="299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</row>
    <row r="1295" spans="1:43" ht="15.75" customHeight="1" outlineLevel="2" x14ac:dyDescent="0.25">
      <c r="A1295" s="2"/>
      <c r="B1295" s="109">
        <v>120901</v>
      </c>
      <c r="C1295" s="34"/>
      <c r="D1295" s="34" t="s">
        <v>47</v>
      </c>
      <c r="E1295" s="34" t="s">
        <v>1164</v>
      </c>
      <c r="F1295" s="298" t="s">
        <v>1164</v>
      </c>
      <c r="G1295" s="114">
        <v>5397</v>
      </c>
      <c r="H1295" s="114">
        <v>0</v>
      </c>
      <c r="I1295" s="114">
        <v>14467</v>
      </c>
      <c r="J1295" s="114">
        <v>6350</v>
      </c>
      <c r="K1295" s="114">
        <v>6343</v>
      </c>
      <c r="L1295" s="241">
        <f t="shared" si="253"/>
        <v>-1.102362204724372E-3</v>
      </c>
      <c r="M1295" s="114">
        <f t="shared" si="254"/>
        <v>0</v>
      </c>
      <c r="N1295" s="242">
        <v>13520</v>
      </c>
      <c r="O1295" s="100"/>
      <c r="P1295" s="100"/>
      <c r="Q1295" s="100">
        <f t="shared" si="255"/>
        <v>0</v>
      </c>
      <c r="R1295" s="243" t="e">
        <f t="shared" si="211"/>
        <v>#DIV/0!</v>
      </c>
      <c r="S1295" s="299"/>
      <c r="T1295" s="299"/>
      <c r="U1295" s="299"/>
      <c r="V1295" s="299"/>
      <c r="W1295" s="299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</row>
    <row r="1296" spans="1:43" ht="15.75" customHeight="1" outlineLevel="2" x14ac:dyDescent="0.25">
      <c r="A1296" s="2"/>
      <c r="B1296" s="109" t="s">
        <v>2225</v>
      </c>
      <c r="C1296" s="34"/>
      <c r="D1296" s="34" t="s">
        <v>47</v>
      </c>
      <c r="E1296" s="34" t="s">
        <v>1164</v>
      </c>
      <c r="F1296" s="298" t="s">
        <v>2226</v>
      </c>
      <c r="G1296" s="114"/>
      <c r="H1296" s="114"/>
      <c r="I1296" s="114"/>
      <c r="J1296" s="114"/>
      <c r="K1296" s="114"/>
      <c r="L1296" s="241"/>
      <c r="M1296" s="114">
        <f t="shared" si="254"/>
        <v>0</v>
      </c>
      <c r="N1296" s="242"/>
      <c r="O1296" s="100"/>
      <c r="P1296" s="100"/>
      <c r="Q1296" s="100">
        <f t="shared" si="255"/>
        <v>0</v>
      </c>
      <c r="R1296" s="243" t="e">
        <f t="shared" si="211"/>
        <v>#DIV/0!</v>
      </c>
      <c r="S1296" s="299"/>
      <c r="T1296" s="299"/>
      <c r="U1296" s="299"/>
      <c r="V1296" s="299"/>
      <c r="W1296" s="299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</row>
    <row r="1297" spans="1:43" ht="15.75" customHeight="1" outlineLevel="1" x14ac:dyDescent="0.25">
      <c r="A1297" s="229"/>
      <c r="B1297" s="104">
        <v>120200</v>
      </c>
      <c r="C1297" s="300"/>
      <c r="D1297" s="300" t="s">
        <v>47</v>
      </c>
      <c r="E1297" s="300" t="s">
        <v>627</v>
      </c>
      <c r="F1297" s="301"/>
      <c r="G1297" s="114"/>
      <c r="H1297" s="114"/>
      <c r="I1297" s="114"/>
      <c r="J1297" s="114"/>
      <c r="K1297" s="114"/>
      <c r="L1297" s="241"/>
      <c r="M1297" s="114">
        <f t="shared" si="254"/>
        <v>0</v>
      </c>
      <c r="N1297" s="242"/>
      <c r="O1297" s="110">
        <f t="shared" ref="O1297:P1297" si="256">SUM(O1298:O1313)</f>
        <v>0</v>
      </c>
      <c r="P1297" s="110">
        <f t="shared" si="256"/>
        <v>0</v>
      </c>
      <c r="Q1297" s="100">
        <f t="shared" si="255"/>
        <v>0</v>
      </c>
      <c r="R1297" s="243" t="e">
        <f t="shared" si="211"/>
        <v>#DIV/0!</v>
      </c>
      <c r="S1297" s="302"/>
      <c r="T1297" s="302"/>
      <c r="U1297" s="302"/>
      <c r="V1297" s="302"/>
      <c r="W1297" s="302"/>
      <c r="X1297" s="229"/>
      <c r="Y1297" s="229"/>
      <c r="Z1297" s="229"/>
      <c r="AA1297" s="229"/>
      <c r="AB1297" s="229"/>
      <c r="AC1297" s="229"/>
      <c r="AD1297" s="229"/>
      <c r="AE1297" s="229"/>
      <c r="AF1297" s="229"/>
      <c r="AG1297" s="229"/>
      <c r="AH1297" s="229"/>
      <c r="AI1297" s="229"/>
      <c r="AJ1297" s="229"/>
      <c r="AK1297" s="229"/>
      <c r="AL1297" s="229"/>
      <c r="AM1297" s="229"/>
      <c r="AN1297" s="229"/>
      <c r="AO1297" s="229"/>
      <c r="AP1297" s="229"/>
      <c r="AQ1297" s="229"/>
    </row>
    <row r="1298" spans="1:43" ht="15.75" customHeight="1" outlineLevel="2" x14ac:dyDescent="0.25">
      <c r="A1298" s="2"/>
      <c r="B1298" s="109">
        <v>120215</v>
      </c>
      <c r="C1298" s="34"/>
      <c r="D1298" s="34" t="s">
        <v>47</v>
      </c>
      <c r="E1298" s="34" t="s">
        <v>627</v>
      </c>
      <c r="F1298" s="298" t="s">
        <v>1099</v>
      </c>
      <c r="G1298" s="114">
        <v>1925</v>
      </c>
      <c r="H1298" s="114">
        <v>1192</v>
      </c>
      <c r="I1298" s="114">
        <v>0</v>
      </c>
      <c r="J1298" s="114">
        <v>1925</v>
      </c>
      <c r="K1298" s="114">
        <v>1906</v>
      </c>
      <c r="L1298" s="241">
        <f t="shared" ref="L1298:L1312" si="257">((K1298/J1298)^(1/($K$12-$J$12))-1)</f>
        <v>-9.8701298701299178E-3</v>
      </c>
      <c r="M1298" s="114">
        <f t="shared" si="254"/>
        <v>1180.2348051948052</v>
      </c>
      <c r="N1298" s="242">
        <v>0</v>
      </c>
      <c r="O1298" s="100"/>
      <c r="P1298" s="100"/>
      <c r="Q1298" s="100">
        <f t="shared" si="255"/>
        <v>0</v>
      </c>
      <c r="R1298" s="243" t="e">
        <f t="shared" si="211"/>
        <v>#DIV/0!</v>
      </c>
      <c r="S1298" s="299"/>
      <c r="T1298" s="299"/>
      <c r="U1298" s="299"/>
      <c r="V1298" s="299"/>
      <c r="W1298" s="299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</row>
    <row r="1299" spans="1:43" ht="15.75" customHeight="1" outlineLevel="2" x14ac:dyDescent="0.25">
      <c r="A1299" s="2"/>
      <c r="B1299" s="109">
        <v>120214</v>
      </c>
      <c r="C1299" s="34"/>
      <c r="D1299" s="34" t="s">
        <v>47</v>
      </c>
      <c r="E1299" s="34" t="s">
        <v>627</v>
      </c>
      <c r="F1299" s="298" t="s">
        <v>1098</v>
      </c>
      <c r="G1299" s="114">
        <v>2949</v>
      </c>
      <c r="H1299" s="114">
        <v>0</v>
      </c>
      <c r="I1299" s="114">
        <v>2218</v>
      </c>
      <c r="J1299" s="114">
        <v>5167</v>
      </c>
      <c r="K1299" s="114">
        <v>5039</v>
      </c>
      <c r="L1299" s="241">
        <f t="shared" si="257"/>
        <v>-2.4772595316431167E-2</v>
      </c>
      <c r="M1299" s="114">
        <f t="shared" si="254"/>
        <v>2272.9456164118446</v>
      </c>
      <c r="N1299" s="242">
        <v>0</v>
      </c>
      <c r="O1299" s="100"/>
      <c r="P1299" s="100"/>
      <c r="Q1299" s="100">
        <f t="shared" si="255"/>
        <v>0</v>
      </c>
      <c r="R1299" s="243" t="e">
        <f t="shared" si="211"/>
        <v>#DIV/0!</v>
      </c>
      <c r="S1299" s="299"/>
      <c r="T1299" s="299"/>
      <c r="U1299" s="299"/>
      <c r="V1299" s="299"/>
      <c r="W1299" s="299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</row>
    <row r="1300" spans="1:43" ht="15.75" customHeight="1" outlineLevel="2" x14ac:dyDescent="0.25">
      <c r="A1300" s="2"/>
      <c r="B1300" s="109">
        <v>120213</v>
      </c>
      <c r="C1300" s="34"/>
      <c r="D1300" s="34" t="s">
        <v>47</v>
      </c>
      <c r="E1300" s="34" t="s">
        <v>627</v>
      </c>
      <c r="F1300" s="298" t="s">
        <v>1097</v>
      </c>
      <c r="G1300" s="114">
        <v>579</v>
      </c>
      <c r="H1300" s="114">
        <v>0</v>
      </c>
      <c r="I1300" s="114">
        <v>4140</v>
      </c>
      <c r="J1300" s="114">
        <v>1197</v>
      </c>
      <c r="K1300" s="114">
        <v>1216</v>
      </c>
      <c r="L1300" s="241">
        <f t="shared" si="257"/>
        <v>1.5873015873015817E-2</v>
      </c>
      <c r="M1300" s="114">
        <f t="shared" si="254"/>
        <v>0</v>
      </c>
      <c r="N1300" s="242">
        <v>3569</v>
      </c>
      <c r="O1300" s="100"/>
      <c r="P1300" s="100"/>
      <c r="Q1300" s="100">
        <f t="shared" si="255"/>
        <v>0</v>
      </c>
      <c r="R1300" s="243" t="e">
        <f t="shared" si="211"/>
        <v>#DIV/0!</v>
      </c>
      <c r="S1300" s="299"/>
      <c r="T1300" s="299"/>
      <c r="U1300" s="299"/>
      <c r="V1300" s="299"/>
      <c r="W1300" s="299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</row>
    <row r="1301" spans="1:43" ht="15.75" customHeight="1" outlineLevel="2" x14ac:dyDescent="0.25">
      <c r="A1301" s="2"/>
      <c r="B1301" s="109">
        <v>120212</v>
      </c>
      <c r="C1301" s="34"/>
      <c r="D1301" s="34" t="s">
        <v>47</v>
      </c>
      <c r="E1301" s="34" t="s">
        <v>627</v>
      </c>
      <c r="F1301" s="298" t="s">
        <v>1096</v>
      </c>
      <c r="G1301" s="114">
        <v>264</v>
      </c>
      <c r="H1301" s="114">
        <v>0</v>
      </c>
      <c r="I1301" s="114">
        <v>2023</v>
      </c>
      <c r="J1301" s="114">
        <v>264</v>
      </c>
      <c r="K1301" s="114">
        <v>271</v>
      </c>
      <c r="L1301" s="241">
        <f t="shared" si="257"/>
        <v>2.6515151515151603E-2</v>
      </c>
      <c r="M1301" s="114">
        <f t="shared" si="254"/>
        <v>0</v>
      </c>
      <c r="N1301" s="242">
        <v>2075</v>
      </c>
      <c r="O1301" s="100"/>
      <c r="P1301" s="100"/>
      <c r="Q1301" s="100">
        <f t="shared" si="255"/>
        <v>0</v>
      </c>
      <c r="R1301" s="243" t="e">
        <f t="shared" si="211"/>
        <v>#DIV/0!</v>
      </c>
      <c r="S1301" s="299"/>
      <c r="T1301" s="299"/>
      <c r="U1301" s="299"/>
      <c r="V1301" s="299"/>
      <c r="W1301" s="299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</row>
    <row r="1302" spans="1:43" ht="15.75" customHeight="1" outlineLevel="2" x14ac:dyDescent="0.25">
      <c r="A1302" s="2"/>
      <c r="B1302" s="109">
        <v>120211</v>
      </c>
      <c r="C1302" s="34"/>
      <c r="D1302" s="34" t="s">
        <v>47</v>
      </c>
      <c r="E1302" s="34" t="s">
        <v>627</v>
      </c>
      <c r="F1302" s="298" t="s">
        <v>1095</v>
      </c>
      <c r="G1302" s="114">
        <v>1382</v>
      </c>
      <c r="H1302" s="114">
        <v>670</v>
      </c>
      <c r="I1302" s="114">
        <v>0</v>
      </c>
      <c r="J1302" s="114">
        <v>1382</v>
      </c>
      <c r="K1302" s="114">
        <v>1373</v>
      </c>
      <c r="L1302" s="241">
        <f t="shared" si="257"/>
        <v>-6.5123010130245795E-3</v>
      </c>
      <c r="M1302" s="114">
        <f t="shared" si="254"/>
        <v>665.63675832127353</v>
      </c>
      <c r="N1302" s="242">
        <v>0</v>
      </c>
      <c r="O1302" s="100"/>
      <c r="P1302" s="100"/>
      <c r="Q1302" s="100">
        <f t="shared" si="255"/>
        <v>0</v>
      </c>
      <c r="R1302" s="243" t="e">
        <f t="shared" si="211"/>
        <v>#DIV/0!</v>
      </c>
      <c r="S1302" s="299"/>
      <c r="T1302" s="299"/>
      <c r="U1302" s="299"/>
      <c r="V1302" s="299"/>
      <c r="W1302" s="299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</row>
    <row r="1303" spans="1:43" ht="15.75" customHeight="1" outlineLevel="2" x14ac:dyDescent="0.25">
      <c r="A1303" s="2"/>
      <c r="B1303" s="109">
        <v>120210</v>
      </c>
      <c r="C1303" s="34"/>
      <c r="D1303" s="34" t="s">
        <v>47</v>
      </c>
      <c r="E1303" s="34" t="s">
        <v>627</v>
      </c>
      <c r="F1303" s="298" t="s">
        <v>1094</v>
      </c>
      <c r="G1303" s="114">
        <v>1343</v>
      </c>
      <c r="H1303" s="114">
        <v>0</v>
      </c>
      <c r="I1303" s="114">
        <v>4194</v>
      </c>
      <c r="J1303" s="114">
        <v>2269</v>
      </c>
      <c r="K1303" s="114">
        <v>2271</v>
      </c>
      <c r="L1303" s="241">
        <f t="shared" si="257"/>
        <v>8.8144557073599472E-4</v>
      </c>
      <c r="M1303" s="114">
        <f t="shared" si="254"/>
        <v>0</v>
      </c>
      <c r="N1303" s="242">
        <v>3305</v>
      </c>
      <c r="O1303" s="100"/>
      <c r="P1303" s="100"/>
      <c r="Q1303" s="100">
        <f t="shared" si="255"/>
        <v>0</v>
      </c>
      <c r="R1303" s="243" t="e">
        <f t="shared" si="211"/>
        <v>#DIV/0!</v>
      </c>
      <c r="S1303" s="299"/>
      <c r="T1303" s="299"/>
      <c r="U1303" s="299"/>
      <c r="V1303" s="299"/>
      <c r="W1303" s="299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</row>
    <row r="1304" spans="1:43" ht="15.75" customHeight="1" outlineLevel="2" x14ac:dyDescent="0.25">
      <c r="A1304" s="2"/>
      <c r="B1304" s="109">
        <v>120209</v>
      </c>
      <c r="C1304" s="34"/>
      <c r="D1304" s="34" t="s">
        <v>47</v>
      </c>
      <c r="E1304" s="34" t="s">
        <v>627</v>
      </c>
      <c r="F1304" s="298" t="s">
        <v>85</v>
      </c>
      <c r="G1304" s="114">
        <v>1394</v>
      </c>
      <c r="H1304" s="114">
        <v>366</v>
      </c>
      <c r="I1304" s="114">
        <v>0</v>
      </c>
      <c r="J1304" s="114">
        <v>1394</v>
      </c>
      <c r="K1304" s="114">
        <v>1383</v>
      </c>
      <c r="L1304" s="241">
        <f t="shared" si="257"/>
        <v>-7.8909612625538417E-3</v>
      </c>
      <c r="M1304" s="114">
        <f t="shared" si="254"/>
        <v>363.11190817790532</v>
      </c>
      <c r="N1304" s="242">
        <v>0</v>
      </c>
      <c r="O1304" s="100"/>
      <c r="P1304" s="100"/>
      <c r="Q1304" s="100">
        <f t="shared" si="255"/>
        <v>0</v>
      </c>
      <c r="R1304" s="243" t="e">
        <f t="shared" si="211"/>
        <v>#DIV/0!</v>
      </c>
      <c r="S1304" s="299"/>
      <c r="T1304" s="299"/>
      <c r="U1304" s="299"/>
      <c r="V1304" s="299"/>
      <c r="W1304" s="299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</row>
    <row r="1305" spans="1:43" ht="15.75" customHeight="1" outlineLevel="2" x14ac:dyDescent="0.25">
      <c r="A1305" s="2"/>
      <c r="B1305" s="109">
        <v>120208</v>
      </c>
      <c r="C1305" s="34"/>
      <c r="D1305" s="34" t="s">
        <v>47</v>
      </c>
      <c r="E1305" s="34" t="s">
        <v>627</v>
      </c>
      <c r="F1305" s="298" t="s">
        <v>1093</v>
      </c>
      <c r="G1305" s="114">
        <v>1478</v>
      </c>
      <c r="H1305" s="114">
        <v>1387</v>
      </c>
      <c r="I1305" s="114">
        <v>0</v>
      </c>
      <c r="J1305" s="114">
        <v>1478</v>
      </c>
      <c r="K1305" s="114">
        <v>1473</v>
      </c>
      <c r="L1305" s="241">
        <f t="shared" si="257"/>
        <v>-3.3829499323410062E-3</v>
      </c>
      <c r="M1305" s="114">
        <f t="shared" si="254"/>
        <v>1382.3078484438431</v>
      </c>
      <c r="N1305" s="242">
        <v>0</v>
      </c>
      <c r="O1305" s="100"/>
      <c r="P1305" s="100"/>
      <c r="Q1305" s="100">
        <f t="shared" si="255"/>
        <v>0</v>
      </c>
      <c r="R1305" s="243" t="e">
        <f t="shared" si="211"/>
        <v>#DIV/0!</v>
      </c>
      <c r="S1305" s="299"/>
      <c r="T1305" s="299"/>
      <c r="U1305" s="299"/>
      <c r="V1305" s="299"/>
      <c r="W1305" s="299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</row>
    <row r="1306" spans="1:43" ht="15.75" customHeight="1" outlineLevel="2" x14ac:dyDescent="0.25">
      <c r="A1306" s="2"/>
      <c r="B1306" s="109">
        <v>120207</v>
      </c>
      <c r="C1306" s="34"/>
      <c r="D1306" s="34" t="s">
        <v>47</v>
      </c>
      <c r="E1306" s="34" t="s">
        <v>627</v>
      </c>
      <c r="F1306" s="298" t="s">
        <v>1092</v>
      </c>
      <c r="G1306" s="114">
        <v>972</v>
      </c>
      <c r="H1306" s="114">
        <v>134</v>
      </c>
      <c r="I1306" s="114">
        <v>0</v>
      </c>
      <c r="J1306" s="114">
        <v>972</v>
      </c>
      <c r="K1306" s="114">
        <v>927</v>
      </c>
      <c r="L1306" s="241">
        <f t="shared" si="257"/>
        <v>-4.629629629629628E-2</v>
      </c>
      <c r="M1306" s="114">
        <f t="shared" si="254"/>
        <v>127.7962962962963</v>
      </c>
      <c r="N1306" s="242">
        <v>0</v>
      </c>
      <c r="O1306" s="100"/>
      <c r="P1306" s="100"/>
      <c r="Q1306" s="100">
        <f t="shared" si="255"/>
        <v>0</v>
      </c>
      <c r="R1306" s="243" t="e">
        <f t="shared" si="211"/>
        <v>#DIV/0!</v>
      </c>
      <c r="S1306" s="299"/>
      <c r="T1306" s="299"/>
      <c r="U1306" s="299"/>
      <c r="V1306" s="299"/>
      <c r="W1306" s="299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</row>
    <row r="1307" spans="1:43" ht="15.75" customHeight="1" outlineLevel="2" x14ac:dyDescent="0.25">
      <c r="A1307" s="2"/>
      <c r="B1307" s="109">
        <v>120206</v>
      </c>
      <c r="C1307" s="34"/>
      <c r="D1307" s="34" t="s">
        <v>47</v>
      </c>
      <c r="E1307" s="34" t="s">
        <v>627</v>
      </c>
      <c r="F1307" s="298" t="s">
        <v>1091</v>
      </c>
      <c r="G1307" s="114">
        <v>5134</v>
      </c>
      <c r="H1307" s="114">
        <v>830</v>
      </c>
      <c r="I1307" s="114">
        <v>0</v>
      </c>
      <c r="J1307" s="114">
        <v>5134</v>
      </c>
      <c r="K1307" s="114">
        <v>4934</v>
      </c>
      <c r="L1307" s="241">
        <f t="shared" si="257"/>
        <v>-3.8955979742890556E-2</v>
      </c>
      <c r="M1307" s="114">
        <f t="shared" si="254"/>
        <v>797.66653681340085</v>
      </c>
      <c r="N1307" s="242">
        <v>0</v>
      </c>
      <c r="O1307" s="100"/>
      <c r="P1307" s="100"/>
      <c r="Q1307" s="100">
        <f t="shared" si="255"/>
        <v>0</v>
      </c>
      <c r="R1307" s="243" t="e">
        <f t="shared" si="211"/>
        <v>#DIV/0!</v>
      </c>
      <c r="S1307" s="299"/>
      <c r="T1307" s="299"/>
      <c r="U1307" s="299"/>
      <c r="V1307" s="299"/>
      <c r="W1307" s="299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</row>
    <row r="1308" spans="1:43" ht="15.75" customHeight="1" outlineLevel="2" x14ac:dyDescent="0.25">
      <c r="A1308" s="2"/>
      <c r="B1308" s="109">
        <v>120205</v>
      </c>
      <c r="C1308" s="34"/>
      <c r="D1308" s="34" t="s">
        <v>47</v>
      </c>
      <c r="E1308" s="34" t="s">
        <v>627</v>
      </c>
      <c r="F1308" s="298" t="s">
        <v>268</v>
      </c>
      <c r="G1308" s="114">
        <v>1923</v>
      </c>
      <c r="H1308" s="114">
        <v>386</v>
      </c>
      <c r="I1308" s="114">
        <v>0</v>
      </c>
      <c r="J1308" s="114">
        <v>1923</v>
      </c>
      <c r="K1308" s="114">
        <v>1893</v>
      </c>
      <c r="L1308" s="241">
        <f t="shared" si="257"/>
        <v>-1.5600624024960985E-2</v>
      </c>
      <c r="M1308" s="114">
        <f t="shared" si="254"/>
        <v>379.97815912636509</v>
      </c>
      <c r="N1308" s="242">
        <v>0</v>
      </c>
      <c r="O1308" s="100"/>
      <c r="P1308" s="100"/>
      <c r="Q1308" s="100">
        <f t="shared" si="255"/>
        <v>0</v>
      </c>
      <c r="R1308" s="243" t="e">
        <f t="shared" si="211"/>
        <v>#DIV/0!</v>
      </c>
      <c r="S1308" s="299"/>
      <c r="T1308" s="299"/>
      <c r="U1308" s="299"/>
      <c r="V1308" s="299"/>
      <c r="W1308" s="299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</row>
    <row r="1309" spans="1:43" ht="15.75" customHeight="1" outlineLevel="2" x14ac:dyDescent="0.25">
      <c r="A1309" s="2"/>
      <c r="B1309" s="109">
        <v>120204</v>
      </c>
      <c r="C1309" s="34"/>
      <c r="D1309" s="34" t="s">
        <v>47</v>
      </c>
      <c r="E1309" s="34" t="s">
        <v>627</v>
      </c>
      <c r="F1309" s="298" t="s">
        <v>1090</v>
      </c>
      <c r="G1309" s="114">
        <v>2550</v>
      </c>
      <c r="H1309" s="114">
        <v>595</v>
      </c>
      <c r="I1309" s="114">
        <v>0</v>
      </c>
      <c r="J1309" s="114">
        <v>2550</v>
      </c>
      <c r="K1309" s="114">
        <v>2508</v>
      </c>
      <c r="L1309" s="241">
        <f t="shared" si="257"/>
        <v>-1.6470588235294126E-2</v>
      </c>
      <c r="M1309" s="114">
        <f t="shared" si="254"/>
        <v>585.20000000000005</v>
      </c>
      <c r="N1309" s="242">
        <v>0</v>
      </c>
      <c r="O1309" s="100"/>
      <c r="P1309" s="100"/>
      <c r="Q1309" s="100">
        <f t="shared" si="255"/>
        <v>0</v>
      </c>
      <c r="R1309" s="243" t="e">
        <f t="shared" si="211"/>
        <v>#DIV/0!</v>
      </c>
      <c r="S1309" s="299"/>
      <c r="T1309" s="299"/>
      <c r="U1309" s="299"/>
      <c r="V1309" s="299"/>
      <c r="W1309" s="299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</row>
    <row r="1310" spans="1:43" ht="15.75" customHeight="1" outlineLevel="2" x14ac:dyDescent="0.25">
      <c r="A1310" s="2"/>
      <c r="B1310" s="109">
        <v>120203</v>
      </c>
      <c r="C1310" s="34"/>
      <c r="D1310" s="34" t="s">
        <v>47</v>
      </c>
      <c r="E1310" s="34" t="s">
        <v>627</v>
      </c>
      <c r="F1310" s="298" t="s">
        <v>1089</v>
      </c>
      <c r="G1310" s="114">
        <v>3390</v>
      </c>
      <c r="H1310" s="114">
        <v>324</v>
      </c>
      <c r="I1310" s="114">
        <v>0</v>
      </c>
      <c r="J1310" s="114">
        <v>3390</v>
      </c>
      <c r="K1310" s="114">
        <v>3178</v>
      </c>
      <c r="L1310" s="241">
        <f t="shared" si="257"/>
        <v>-6.2536873156342154E-2</v>
      </c>
      <c r="M1310" s="114">
        <f t="shared" si="254"/>
        <v>303.73805309734513</v>
      </c>
      <c r="N1310" s="242">
        <v>0</v>
      </c>
      <c r="O1310" s="100"/>
      <c r="P1310" s="100"/>
      <c r="Q1310" s="100">
        <f t="shared" si="255"/>
        <v>0</v>
      </c>
      <c r="R1310" s="243" t="e">
        <f t="shared" si="211"/>
        <v>#DIV/0!</v>
      </c>
      <c r="S1310" s="299"/>
      <c r="T1310" s="299"/>
      <c r="U1310" s="299"/>
      <c r="V1310" s="299"/>
      <c r="W1310" s="299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</row>
    <row r="1311" spans="1:43" ht="15.75" customHeight="1" outlineLevel="2" x14ac:dyDescent="0.25">
      <c r="A1311" s="2"/>
      <c r="B1311" s="109">
        <v>120202</v>
      </c>
      <c r="C1311" s="34"/>
      <c r="D1311" s="34" t="s">
        <v>47</v>
      </c>
      <c r="E1311" s="34" t="s">
        <v>627</v>
      </c>
      <c r="F1311" s="298" t="s">
        <v>219</v>
      </c>
      <c r="G1311" s="114">
        <v>1642</v>
      </c>
      <c r="H1311" s="114">
        <v>1209</v>
      </c>
      <c r="I1311" s="114">
        <v>0</v>
      </c>
      <c r="J1311" s="114">
        <v>1642</v>
      </c>
      <c r="K1311" s="114">
        <v>1611</v>
      </c>
      <c r="L1311" s="241">
        <f t="shared" si="257"/>
        <v>-1.8879415347137662E-2</v>
      </c>
      <c r="M1311" s="114">
        <f t="shared" si="254"/>
        <v>1186.1747868453106</v>
      </c>
      <c r="N1311" s="242">
        <v>0</v>
      </c>
      <c r="O1311" s="100"/>
      <c r="P1311" s="100"/>
      <c r="Q1311" s="100">
        <f t="shared" si="255"/>
        <v>0</v>
      </c>
      <c r="R1311" s="243" t="e">
        <f t="shared" si="211"/>
        <v>#DIV/0!</v>
      </c>
      <c r="S1311" s="299"/>
      <c r="T1311" s="299"/>
      <c r="U1311" s="299"/>
      <c r="V1311" s="299"/>
      <c r="W1311" s="299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</row>
    <row r="1312" spans="1:43" ht="15.75" customHeight="1" outlineLevel="2" x14ac:dyDescent="0.25">
      <c r="A1312" s="2"/>
      <c r="B1312" s="109">
        <v>120201</v>
      </c>
      <c r="C1312" s="34"/>
      <c r="D1312" s="34" t="s">
        <v>47</v>
      </c>
      <c r="E1312" s="34" t="s">
        <v>627</v>
      </c>
      <c r="F1312" s="298" t="s">
        <v>627</v>
      </c>
      <c r="G1312" s="114">
        <v>1316</v>
      </c>
      <c r="H1312" s="114">
        <v>0</v>
      </c>
      <c r="I1312" s="114">
        <v>13744</v>
      </c>
      <c r="J1312" s="114">
        <v>1950</v>
      </c>
      <c r="K1312" s="114">
        <v>1903</v>
      </c>
      <c r="L1312" s="241">
        <f t="shared" si="257"/>
        <v>-2.4102564102564061E-2</v>
      </c>
      <c r="M1312" s="114">
        <f t="shared" si="254"/>
        <v>0</v>
      </c>
      <c r="N1312" s="242">
        <v>13284</v>
      </c>
      <c r="O1312" s="100"/>
      <c r="P1312" s="100"/>
      <c r="Q1312" s="100">
        <f t="shared" si="255"/>
        <v>0</v>
      </c>
      <c r="R1312" s="243" t="e">
        <f t="shared" si="211"/>
        <v>#DIV/0!</v>
      </c>
      <c r="S1312" s="299"/>
      <c r="T1312" s="299"/>
      <c r="U1312" s="299"/>
      <c r="V1312" s="299"/>
      <c r="W1312" s="299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</row>
    <row r="1313" spans="1:43" ht="15.75" customHeight="1" outlineLevel="2" x14ac:dyDescent="0.25">
      <c r="A1313" s="2"/>
      <c r="B1313" s="109" t="s">
        <v>2227</v>
      </c>
      <c r="C1313" s="34"/>
      <c r="D1313" s="34" t="s">
        <v>47</v>
      </c>
      <c r="E1313" s="34" t="s">
        <v>627</v>
      </c>
      <c r="F1313" s="298" t="s">
        <v>2228</v>
      </c>
      <c r="G1313" s="114"/>
      <c r="H1313" s="114"/>
      <c r="I1313" s="114"/>
      <c r="J1313" s="114"/>
      <c r="K1313" s="114"/>
      <c r="L1313" s="241"/>
      <c r="M1313" s="114">
        <f t="shared" si="254"/>
        <v>0</v>
      </c>
      <c r="N1313" s="242"/>
      <c r="O1313" s="100"/>
      <c r="P1313" s="100"/>
      <c r="Q1313" s="100">
        <f t="shared" si="255"/>
        <v>0</v>
      </c>
      <c r="R1313" s="243" t="e">
        <f t="shared" si="211"/>
        <v>#DIV/0!</v>
      </c>
      <c r="S1313" s="299"/>
      <c r="T1313" s="299"/>
      <c r="U1313" s="299"/>
      <c r="V1313" s="299"/>
      <c r="W1313" s="299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</row>
    <row r="1314" spans="1:43" ht="15.75" customHeight="1" outlineLevel="1" x14ac:dyDescent="0.25">
      <c r="A1314" s="229"/>
      <c r="B1314" s="104">
        <v>120100</v>
      </c>
      <c r="C1314" s="300"/>
      <c r="D1314" s="300" t="s">
        <v>47</v>
      </c>
      <c r="E1314" s="300" t="s">
        <v>1064</v>
      </c>
      <c r="F1314" s="301"/>
      <c r="G1314" s="114"/>
      <c r="H1314" s="114"/>
      <c r="I1314" s="114"/>
      <c r="J1314" s="114"/>
      <c r="K1314" s="114"/>
      <c r="L1314" s="241"/>
      <c r="M1314" s="114">
        <f t="shared" si="254"/>
        <v>0</v>
      </c>
      <c r="N1314" s="242"/>
      <c r="O1314" s="110">
        <f t="shared" ref="O1314:P1314" si="258">SUM(O1315:O1343)</f>
        <v>0</v>
      </c>
      <c r="P1314" s="110">
        <f t="shared" si="258"/>
        <v>0</v>
      </c>
      <c r="Q1314" s="100">
        <f t="shared" si="255"/>
        <v>0</v>
      </c>
      <c r="R1314" s="243" t="e">
        <f t="shared" si="211"/>
        <v>#DIV/0!</v>
      </c>
      <c r="S1314" s="302"/>
      <c r="T1314" s="302"/>
      <c r="U1314" s="302"/>
      <c r="V1314" s="302"/>
      <c r="W1314" s="302"/>
      <c r="X1314" s="229"/>
      <c r="Y1314" s="229"/>
      <c r="Z1314" s="229"/>
      <c r="AA1314" s="229"/>
      <c r="AB1314" s="229"/>
      <c r="AC1314" s="229"/>
      <c r="AD1314" s="229"/>
      <c r="AE1314" s="229"/>
      <c r="AF1314" s="229"/>
      <c r="AG1314" s="229"/>
      <c r="AH1314" s="229"/>
      <c r="AI1314" s="229"/>
      <c r="AJ1314" s="229"/>
      <c r="AK1314" s="229"/>
      <c r="AL1314" s="229"/>
      <c r="AM1314" s="229"/>
      <c r="AN1314" s="229"/>
      <c r="AO1314" s="229"/>
      <c r="AP1314" s="229"/>
      <c r="AQ1314" s="229"/>
    </row>
    <row r="1315" spans="1:43" ht="15.75" customHeight="1" outlineLevel="2" x14ac:dyDescent="0.25">
      <c r="A1315" s="2"/>
      <c r="B1315" s="109">
        <v>120136</v>
      </c>
      <c r="C1315" s="34"/>
      <c r="D1315" s="34" t="s">
        <v>47</v>
      </c>
      <c r="E1315" s="34" t="s">
        <v>1064</v>
      </c>
      <c r="F1315" s="298" t="s">
        <v>1088</v>
      </c>
      <c r="G1315" s="114">
        <v>50</v>
      </c>
      <c r="H1315" s="114">
        <v>0</v>
      </c>
      <c r="I1315" s="114">
        <v>2589</v>
      </c>
      <c r="J1315" s="114">
        <v>50</v>
      </c>
      <c r="K1315" s="114">
        <v>51</v>
      </c>
      <c r="L1315" s="241">
        <f t="shared" ref="L1315:L1319" si="259">((K1315/J1315)^(1/($K$12-$J$12))-1)</f>
        <v>2.0000000000000018E-2</v>
      </c>
      <c r="M1315" s="114">
        <f t="shared" si="254"/>
        <v>0</v>
      </c>
      <c r="N1315" s="242">
        <v>2653</v>
      </c>
      <c r="O1315" s="100"/>
      <c r="P1315" s="100"/>
      <c r="Q1315" s="100">
        <f t="shared" si="255"/>
        <v>0</v>
      </c>
      <c r="R1315" s="243" t="e">
        <f t="shared" si="211"/>
        <v>#DIV/0!</v>
      </c>
      <c r="S1315" s="299"/>
      <c r="T1315" s="299"/>
      <c r="U1315" s="299"/>
      <c r="V1315" s="299"/>
      <c r="W1315" s="299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</row>
    <row r="1316" spans="1:43" ht="15.75" customHeight="1" outlineLevel="2" x14ac:dyDescent="0.25">
      <c r="A1316" s="2"/>
      <c r="B1316" s="109">
        <v>120135</v>
      </c>
      <c r="C1316" s="34"/>
      <c r="D1316" s="34" t="s">
        <v>47</v>
      </c>
      <c r="E1316" s="34" t="s">
        <v>1064</v>
      </c>
      <c r="F1316" s="298" t="s">
        <v>1087</v>
      </c>
      <c r="G1316" s="114">
        <v>5964</v>
      </c>
      <c r="H1316" s="114">
        <v>314</v>
      </c>
      <c r="I1316" s="114">
        <v>0</v>
      </c>
      <c r="J1316" s="114">
        <v>5964</v>
      </c>
      <c r="K1316" s="114">
        <v>5771</v>
      </c>
      <c r="L1316" s="241">
        <f t="shared" si="259"/>
        <v>-3.2360831656606304E-2</v>
      </c>
      <c r="M1316" s="114">
        <f t="shared" si="254"/>
        <v>303.83869885982563</v>
      </c>
      <c r="N1316" s="242">
        <v>0</v>
      </c>
      <c r="O1316" s="100"/>
      <c r="P1316" s="100"/>
      <c r="Q1316" s="100">
        <f t="shared" si="255"/>
        <v>0</v>
      </c>
      <c r="R1316" s="243" t="e">
        <f t="shared" si="211"/>
        <v>#DIV/0!</v>
      </c>
      <c r="S1316" s="299"/>
      <c r="T1316" s="299"/>
      <c r="U1316" s="299"/>
      <c r="V1316" s="299"/>
      <c r="W1316" s="299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</row>
    <row r="1317" spans="1:43" ht="15.75" customHeight="1" outlineLevel="2" x14ac:dyDescent="0.25">
      <c r="A1317" s="2"/>
      <c r="B1317" s="109">
        <v>120134</v>
      </c>
      <c r="C1317" s="34"/>
      <c r="D1317" s="34" t="s">
        <v>47</v>
      </c>
      <c r="E1317" s="34" t="s">
        <v>1064</v>
      </c>
      <c r="F1317" s="298" t="s">
        <v>1086</v>
      </c>
      <c r="G1317" s="114">
        <v>410</v>
      </c>
      <c r="H1317" s="114">
        <v>0</v>
      </c>
      <c r="I1317" s="114">
        <v>16460</v>
      </c>
      <c r="J1317" s="114">
        <v>410</v>
      </c>
      <c r="K1317" s="114">
        <v>363</v>
      </c>
      <c r="L1317" s="241">
        <f t="shared" si="259"/>
        <v>-0.11463414634146341</v>
      </c>
      <c r="M1317" s="114">
        <f t="shared" si="254"/>
        <v>0</v>
      </c>
      <c r="N1317" s="242">
        <v>17906</v>
      </c>
      <c r="O1317" s="100"/>
      <c r="P1317" s="100"/>
      <c r="Q1317" s="100">
        <f t="shared" si="255"/>
        <v>0</v>
      </c>
      <c r="R1317" s="243" t="e">
        <f t="shared" si="211"/>
        <v>#DIV/0!</v>
      </c>
      <c r="S1317" s="299"/>
      <c r="T1317" s="299"/>
      <c r="U1317" s="299"/>
      <c r="V1317" s="299"/>
      <c r="W1317" s="299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</row>
    <row r="1318" spans="1:43" ht="15.75" customHeight="1" outlineLevel="2" x14ac:dyDescent="0.25">
      <c r="A1318" s="2"/>
      <c r="B1318" s="109">
        <v>120133</v>
      </c>
      <c r="C1318" s="34"/>
      <c r="D1318" s="34" t="s">
        <v>47</v>
      </c>
      <c r="E1318" s="34" t="s">
        <v>1064</v>
      </c>
      <c r="F1318" s="298" t="s">
        <v>1085</v>
      </c>
      <c r="G1318" s="114">
        <v>1877</v>
      </c>
      <c r="H1318" s="114">
        <v>0</v>
      </c>
      <c r="I1318" s="114">
        <v>19109</v>
      </c>
      <c r="J1318" s="114">
        <v>4341</v>
      </c>
      <c r="K1318" s="114">
        <v>4245</v>
      </c>
      <c r="L1318" s="241">
        <f t="shared" si="259"/>
        <v>-2.2114720110573582E-2</v>
      </c>
      <c r="M1318" s="114">
        <f t="shared" si="254"/>
        <v>0</v>
      </c>
      <c r="N1318" s="242">
        <v>17531</v>
      </c>
      <c r="O1318" s="100"/>
      <c r="P1318" s="100"/>
      <c r="Q1318" s="100">
        <f t="shared" si="255"/>
        <v>0</v>
      </c>
      <c r="R1318" s="243" t="e">
        <f t="shared" si="211"/>
        <v>#DIV/0!</v>
      </c>
      <c r="S1318" s="299"/>
      <c r="T1318" s="299"/>
      <c r="U1318" s="299"/>
      <c r="V1318" s="299"/>
      <c r="W1318" s="299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</row>
    <row r="1319" spans="1:43" ht="15.75" customHeight="1" outlineLevel="2" x14ac:dyDescent="0.25">
      <c r="A1319" s="2"/>
      <c r="B1319" s="109">
        <v>120132</v>
      </c>
      <c r="C1319" s="34"/>
      <c r="D1319" s="34" t="s">
        <v>47</v>
      </c>
      <c r="E1319" s="34" t="s">
        <v>1064</v>
      </c>
      <c r="F1319" s="298" t="s">
        <v>1084</v>
      </c>
      <c r="G1319" s="114">
        <v>21</v>
      </c>
      <c r="H1319" s="114">
        <v>0</v>
      </c>
      <c r="I1319" s="114">
        <v>5225</v>
      </c>
      <c r="J1319" s="114">
        <v>21</v>
      </c>
      <c r="K1319" s="114">
        <v>15</v>
      </c>
      <c r="L1319" s="241">
        <f t="shared" si="259"/>
        <v>-0.2857142857142857</v>
      </c>
      <c r="M1319" s="114">
        <f t="shared" si="254"/>
        <v>0</v>
      </c>
      <c r="N1319" s="242">
        <v>5518</v>
      </c>
      <c r="O1319" s="100"/>
      <c r="P1319" s="100"/>
      <c r="Q1319" s="100">
        <f t="shared" si="255"/>
        <v>0</v>
      </c>
      <c r="R1319" s="243" t="e">
        <f t="shared" si="211"/>
        <v>#DIV/0!</v>
      </c>
      <c r="S1319" s="299"/>
      <c r="T1319" s="299"/>
      <c r="U1319" s="299"/>
      <c r="V1319" s="299"/>
      <c r="W1319" s="299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</row>
    <row r="1320" spans="1:43" ht="15.75" customHeight="1" outlineLevel="2" x14ac:dyDescent="0.25">
      <c r="A1320" s="2"/>
      <c r="B1320" s="109">
        <v>120130</v>
      </c>
      <c r="C1320" s="34"/>
      <c r="D1320" s="34" t="s">
        <v>47</v>
      </c>
      <c r="E1320" s="34" t="s">
        <v>1064</v>
      </c>
      <c r="F1320" s="298" t="s">
        <v>1083</v>
      </c>
      <c r="G1320" s="114">
        <v>0</v>
      </c>
      <c r="H1320" s="114">
        <v>0</v>
      </c>
      <c r="I1320" s="114">
        <v>11532</v>
      </c>
      <c r="J1320" s="114">
        <v>0</v>
      </c>
      <c r="K1320" s="114">
        <v>0</v>
      </c>
      <c r="L1320" s="241"/>
      <c r="M1320" s="114">
        <f t="shared" si="254"/>
        <v>0</v>
      </c>
      <c r="N1320" s="242">
        <v>11722</v>
      </c>
      <c r="O1320" s="100"/>
      <c r="P1320" s="100"/>
      <c r="Q1320" s="100">
        <f t="shared" si="255"/>
        <v>0</v>
      </c>
      <c r="R1320" s="243" t="e">
        <f t="shared" si="211"/>
        <v>#DIV/0!</v>
      </c>
      <c r="S1320" s="299"/>
      <c r="T1320" s="299"/>
      <c r="U1320" s="299"/>
      <c r="V1320" s="299"/>
      <c r="W1320" s="299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</row>
    <row r="1321" spans="1:43" ht="15.75" customHeight="1" outlineLevel="2" x14ac:dyDescent="0.25">
      <c r="A1321" s="2"/>
      <c r="B1321" s="109">
        <v>120129</v>
      </c>
      <c r="C1321" s="34"/>
      <c r="D1321" s="34" t="s">
        <v>47</v>
      </c>
      <c r="E1321" s="34" t="s">
        <v>1064</v>
      </c>
      <c r="F1321" s="298" t="s">
        <v>1082</v>
      </c>
      <c r="G1321" s="114">
        <v>971</v>
      </c>
      <c r="H1321" s="114">
        <v>0</v>
      </c>
      <c r="I1321" s="114">
        <v>14196</v>
      </c>
      <c r="J1321" s="114">
        <v>971</v>
      </c>
      <c r="K1321" s="114">
        <v>917</v>
      </c>
      <c r="L1321" s="241">
        <f t="shared" ref="L1321:L1324" si="260">((K1321/J1321)^(1/($K$12-$J$12))-1)</f>
        <v>-5.5612770339855788E-2</v>
      </c>
      <c r="M1321" s="114">
        <f t="shared" si="254"/>
        <v>0</v>
      </c>
      <c r="N1321" s="242">
        <v>14740</v>
      </c>
      <c r="O1321" s="100"/>
      <c r="P1321" s="100"/>
      <c r="Q1321" s="100">
        <f t="shared" si="255"/>
        <v>0</v>
      </c>
      <c r="R1321" s="243" t="e">
        <f t="shared" si="211"/>
        <v>#DIV/0!</v>
      </c>
      <c r="S1321" s="299"/>
      <c r="T1321" s="299"/>
      <c r="U1321" s="299"/>
      <c r="V1321" s="299"/>
      <c r="W1321" s="299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</row>
    <row r="1322" spans="1:43" ht="15.75" customHeight="1" outlineLevel="2" x14ac:dyDescent="0.25">
      <c r="A1322" s="2"/>
      <c r="B1322" s="109">
        <v>120128</v>
      </c>
      <c r="C1322" s="34"/>
      <c r="D1322" s="34" t="s">
        <v>47</v>
      </c>
      <c r="E1322" s="34" t="s">
        <v>1064</v>
      </c>
      <c r="F1322" s="298" t="s">
        <v>1081</v>
      </c>
      <c r="G1322" s="114">
        <v>915</v>
      </c>
      <c r="H1322" s="114">
        <v>0</v>
      </c>
      <c r="I1322" s="114">
        <v>2973</v>
      </c>
      <c r="J1322" s="114">
        <v>915</v>
      </c>
      <c r="K1322" s="114">
        <v>870</v>
      </c>
      <c r="L1322" s="241">
        <f t="shared" si="260"/>
        <v>-4.9180327868852514E-2</v>
      </c>
      <c r="M1322" s="114">
        <f t="shared" si="254"/>
        <v>0</v>
      </c>
      <c r="N1322" s="242">
        <v>3025</v>
      </c>
      <c r="O1322" s="100"/>
      <c r="P1322" s="100"/>
      <c r="Q1322" s="100">
        <f t="shared" si="255"/>
        <v>0</v>
      </c>
      <c r="R1322" s="243" t="e">
        <f t="shared" si="211"/>
        <v>#DIV/0!</v>
      </c>
      <c r="S1322" s="299"/>
      <c r="T1322" s="299"/>
      <c r="U1322" s="299"/>
      <c r="V1322" s="299"/>
      <c r="W1322" s="299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</row>
    <row r="1323" spans="1:43" ht="15.75" customHeight="1" outlineLevel="2" x14ac:dyDescent="0.25">
      <c r="A1323" s="2"/>
      <c r="B1323" s="109">
        <v>120127</v>
      </c>
      <c r="C1323" s="34"/>
      <c r="D1323" s="34" t="s">
        <v>47</v>
      </c>
      <c r="E1323" s="34" t="s">
        <v>1064</v>
      </c>
      <c r="F1323" s="298" t="s">
        <v>1080</v>
      </c>
      <c r="G1323" s="114">
        <v>1852</v>
      </c>
      <c r="H1323" s="114">
        <v>1128</v>
      </c>
      <c r="I1323" s="114">
        <v>0</v>
      </c>
      <c r="J1323" s="114">
        <v>1852</v>
      </c>
      <c r="K1323" s="114">
        <v>1844</v>
      </c>
      <c r="L1323" s="241">
        <f t="shared" si="260"/>
        <v>-4.3196544276458138E-3</v>
      </c>
      <c r="M1323" s="114">
        <f t="shared" si="254"/>
        <v>1123.1274298056155</v>
      </c>
      <c r="N1323" s="242">
        <v>0</v>
      </c>
      <c r="O1323" s="100"/>
      <c r="P1323" s="100"/>
      <c r="Q1323" s="100">
        <f t="shared" si="255"/>
        <v>0</v>
      </c>
      <c r="R1323" s="243" t="e">
        <f t="shared" si="211"/>
        <v>#DIV/0!</v>
      </c>
      <c r="S1323" s="299"/>
      <c r="T1323" s="299"/>
      <c r="U1323" s="299"/>
      <c r="V1323" s="299"/>
      <c r="W1323" s="299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</row>
    <row r="1324" spans="1:43" ht="15.75" customHeight="1" outlineLevel="2" x14ac:dyDescent="0.25">
      <c r="A1324" s="2"/>
      <c r="B1324" s="109">
        <v>120126</v>
      </c>
      <c r="C1324" s="34"/>
      <c r="D1324" s="34" t="s">
        <v>47</v>
      </c>
      <c r="E1324" s="34" t="s">
        <v>1064</v>
      </c>
      <c r="F1324" s="298" t="s">
        <v>702</v>
      </c>
      <c r="G1324" s="114">
        <v>1967</v>
      </c>
      <c r="H1324" s="114">
        <v>0</v>
      </c>
      <c r="I1324" s="114">
        <v>2574</v>
      </c>
      <c r="J1324" s="114">
        <v>2528</v>
      </c>
      <c r="K1324" s="114">
        <v>2215</v>
      </c>
      <c r="L1324" s="241">
        <f t="shared" si="260"/>
        <v>-0.12381329113924056</v>
      </c>
      <c r="M1324" s="114">
        <f t="shared" si="254"/>
        <v>0</v>
      </c>
      <c r="N1324" s="242">
        <v>2214</v>
      </c>
      <c r="O1324" s="100"/>
      <c r="P1324" s="100"/>
      <c r="Q1324" s="100">
        <f t="shared" si="255"/>
        <v>0</v>
      </c>
      <c r="R1324" s="243" t="e">
        <f t="shared" si="211"/>
        <v>#DIV/0!</v>
      </c>
      <c r="S1324" s="299"/>
      <c r="T1324" s="299"/>
      <c r="U1324" s="299"/>
      <c r="V1324" s="299"/>
      <c r="W1324" s="299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</row>
    <row r="1325" spans="1:43" ht="15.75" customHeight="1" outlineLevel="2" x14ac:dyDescent="0.25">
      <c r="A1325" s="2"/>
      <c r="B1325" s="109">
        <v>120125</v>
      </c>
      <c r="C1325" s="34"/>
      <c r="D1325" s="34" t="s">
        <v>47</v>
      </c>
      <c r="E1325" s="34" t="s">
        <v>1064</v>
      </c>
      <c r="F1325" s="298" t="s">
        <v>1079</v>
      </c>
      <c r="G1325" s="114">
        <v>0</v>
      </c>
      <c r="H1325" s="114">
        <v>0</v>
      </c>
      <c r="I1325" s="114">
        <v>19782</v>
      </c>
      <c r="J1325" s="114">
        <v>0</v>
      </c>
      <c r="K1325" s="114">
        <v>0</v>
      </c>
      <c r="L1325" s="241"/>
      <c r="M1325" s="114">
        <f t="shared" si="254"/>
        <v>0</v>
      </c>
      <c r="N1325" s="242">
        <v>20462</v>
      </c>
      <c r="O1325" s="100"/>
      <c r="P1325" s="100"/>
      <c r="Q1325" s="100">
        <f t="shared" si="255"/>
        <v>0</v>
      </c>
      <c r="R1325" s="243" t="e">
        <f t="shared" si="211"/>
        <v>#DIV/0!</v>
      </c>
      <c r="S1325" s="299"/>
      <c r="T1325" s="299"/>
      <c r="U1325" s="299"/>
      <c r="V1325" s="299"/>
      <c r="W1325" s="299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</row>
    <row r="1326" spans="1:43" ht="15.75" customHeight="1" outlineLevel="2" x14ac:dyDescent="0.25">
      <c r="A1326" s="2"/>
      <c r="B1326" s="109">
        <v>120124</v>
      </c>
      <c r="C1326" s="34"/>
      <c r="D1326" s="34" t="s">
        <v>47</v>
      </c>
      <c r="E1326" s="34" t="s">
        <v>1064</v>
      </c>
      <c r="F1326" s="298" t="s">
        <v>206</v>
      </c>
      <c r="G1326" s="114">
        <v>5130</v>
      </c>
      <c r="H1326" s="114">
        <v>143</v>
      </c>
      <c r="I1326" s="114">
        <v>0</v>
      </c>
      <c r="J1326" s="114">
        <v>5130</v>
      </c>
      <c r="K1326" s="114">
        <v>4945</v>
      </c>
      <c r="L1326" s="241">
        <f t="shared" ref="L1326:L1330" si="261">((K1326/J1326)^(1/($K$12-$J$12))-1)</f>
        <v>-3.6062378167641351E-2</v>
      </c>
      <c r="M1326" s="114">
        <f t="shared" si="254"/>
        <v>137.8430799220273</v>
      </c>
      <c r="N1326" s="242">
        <v>0</v>
      </c>
      <c r="O1326" s="100"/>
      <c r="P1326" s="100"/>
      <c r="Q1326" s="100">
        <f t="shared" si="255"/>
        <v>0</v>
      </c>
      <c r="R1326" s="243" t="e">
        <f t="shared" si="211"/>
        <v>#DIV/0!</v>
      </c>
      <c r="S1326" s="299"/>
      <c r="T1326" s="299"/>
      <c r="U1326" s="299"/>
      <c r="V1326" s="299"/>
      <c r="W1326" s="299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</row>
    <row r="1327" spans="1:43" ht="15.75" customHeight="1" outlineLevel="2" x14ac:dyDescent="0.25">
      <c r="A1327" s="2"/>
      <c r="B1327" s="109">
        <v>120122</v>
      </c>
      <c r="C1327" s="34"/>
      <c r="D1327" s="34" t="s">
        <v>47</v>
      </c>
      <c r="E1327" s="34" t="s">
        <v>1064</v>
      </c>
      <c r="F1327" s="298" t="s">
        <v>1078</v>
      </c>
      <c r="G1327" s="114">
        <v>2237</v>
      </c>
      <c r="H1327" s="114">
        <v>947</v>
      </c>
      <c r="I1327" s="114">
        <v>0</v>
      </c>
      <c r="J1327" s="114">
        <v>2237</v>
      </c>
      <c r="K1327" s="114">
        <v>2201</v>
      </c>
      <c r="L1327" s="241">
        <f t="shared" si="261"/>
        <v>-1.6092981671882001E-2</v>
      </c>
      <c r="M1327" s="114">
        <f t="shared" si="254"/>
        <v>931.75994635672771</v>
      </c>
      <c r="N1327" s="242">
        <v>0</v>
      </c>
      <c r="O1327" s="100"/>
      <c r="P1327" s="100"/>
      <c r="Q1327" s="100">
        <f t="shared" si="255"/>
        <v>0</v>
      </c>
      <c r="R1327" s="243" t="e">
        <f t="shared" si="211"/>
        <v>#DIV/0!</v>
      </c>
      <c r="S1327" s="299"/>
      <c r="T1327" s="299"/>
      <c r="U1327" s="299"/>
      <c r="V1327" s="299"/>
      <c r="W1327" s="299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</row>
    <row r="1328" spans="1:43" ht="15.75" customHeight="1" outlineLevel="2" x14ac:dyDescent="0.25">
      <c r="A1328" s="2"/>
      <c r="B1328" s="109">
        <v>120121</v>
      </c>
      <c r="C1328" s="34"/>
      <c r="D1328" s="34" t="s">
        <v>47</v>
      </c>
      <c r="E1328" s="34" t="s">
        <v>1064</v>
      </c>
      <c r="F1328" s="298" t="s">
        <v>1077</v>
      </c>
      <c r="G1328" s="114">
        <v>70</v>
      </c>
      <c r="H1328" s="114">
        <v>0</v>
      </c>
      <c r="I1328" s="114">
        <v>9677</v>
      </c>
      <c r="J1328" s="114">
        <v>70</v>
      </c>
      <c r="K1328" s="114">
        <v>50</v>
      </c>
      <c r="L1328" s="241">
        <f t="shared" si="261"/>
        <v>-0.2857142857142857</v>
      </c>
      <c r="M1328" s="114">
        <f t="shared" si="254"/>
        <v>0</v>
      </c>
      <c r="N1328" s="242">
        <v>10170</v>
      </c>
      <c r="O1328" s="100"/>
      <c r="P1328" s="100"/>
      <c r="Q1328" s="100">
        <f t="shared" si="255"/>
        <v>0</v>
      </c>
      <c r="R1328" s="243" t="e">
        <f t="shared" si="211"/>
        <v>#DIV/0!</v>
      </c>
      <c r="S1328" s="299"/>
      <c r="T1328" s="299"/>
      <c r="U1328" s="299"/>
      <c r="V1328" s="299"/>
      <c r="W1328" s="299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</row>
    <row r="1329" spans="1:43" ht="15.75" customHeight="1" outlineLevel="2" x14ac:dyDescent="0.25">
      <c r="A1329" s="2"/>
      <c r="B1329" s="109">
        <v>120120</v>
      </c>
      <c r="C1329" s="34"/>
      <c r="D1329" s="34" t="s">
        <v>47</v>
      </c>
      <c r="E1329" s="34" t="s">
        <v>1064</v>
      </c>
      <c r="F1329" s="298" t="s">
        <v>1076</v>
      </c>
      <c r="G1329" s="114">
        <v>757</v>
      </c>
      <c r="H1329" s="114">
        <v>570</v>
      </c>
      <c r="I1329" s="114">
        <v>0</v>
      </c>
      <c r="J1329" s="114">
        <v>757</v>
      </c>
      <c r="K1329" s="114">
        <v>734</v>
      </c>
      <c r="L1329" s="241">
        <f t="shared" si="261"/>
        <v>-3.03830911492734E-2</v>
      </c>
      <c r="M1329" s="114">
        <f t="shared" si="254"/>
        <v>552.68163804491417</v>
      </c>
      <c r="N1329" s="242">
        <v>0</v>
      </c>
      <c r="O1329" s="100"/>
      <c r="P1329" s="100"/>
      <c r="Q1329" s="100">
        <f t="shared" si="255"/>
        <v>0</v>
      </c>
      <c r="R1329" s="243" t="e">
        <f t="shared" si="211"/>
        <v>#DIV/0!</v>
      </c>
      <c r="S1329" s="299"/>
      <c r="T1329" s="299"/>
      <c r="U1329" s="299"/>
      <c r="V1329" s="299"/>
      <c r="W1329" s="299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</row>
    <row r="1330" spans="1:43" ht="15.75" customHeight="1" outlineLevel="2" x14ac:dyDescent="0.25">
      <c r="A1330" s="2"/>
      <c r="B1330" s="109">
        <v>120119</v>
      </c>
      <c r="C1330" s="34"/>
      <c r="D1330" s="34" t="s">
        <v>47</v>
      </c>
      <c r="E1330" s="34" t="s">
        <v>1064</v>
      </c>
      <c r="F1330" s="298" t="s">
        <v>1075</v>
      </c>
      <c r="G1330" s="114">
        <v>1171</v>
      </c>
      <c r="H1330" s="114">
        <v>0</v>
      </c>
      <c r="I1330" s="114">
        <v>23457</v>
      </c>
      <c r="J1330" s="114">
        <v>1171</v>
      </c>
      <c r="K1330" s="114">
        <v>1202</v>
      </c>
      <c r="L1330" s="241">
        <f t="shared" si="261"/>
        <v>2.6473099914603004E-2</v>
      </c>
      <c r="M1330" s="114">
        <f t="shared" si="254"/>
        <v>0</v>
      </c>
      <c r="N1330" s="242">
        <v>24390</v>
      </c>
      <c r="O1330" s="100"/>
      <c r="P1330" s="100"/>
      <c r="Q1330" s="100">
        <f t="shared" si="255"/>
        <v>0</v>
      </c>
      <c r="R1330" s="243" t="e">
        <f t="shared" si="211"/>
        <v>#DIV/0!</v>
      </c>
      <c r="S1330" s="299"/>
      <c r="T1330" s="299"/>
      <c r="U1330" s="299"/>
      <c r="V1330" s="299"/>
      <c r="W1330" s="299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</row>
    <row r="1331" spans="1:43" ht="15.75" customHeight="1" outlineLevel="2" x14ac:dyDescent="0.25">
      <c r="A1331" s="2"/>
      <c r="B1331" s="109">
        <v>120117</v>
      </c>
      <c r="C1331" s="34"/>
      <c r="D1331" s="34" t="s">
        <v>47</v>
      </c>
      <c r="E1331" s="34" t="s">
        <v>1064</v>
      </c>
      <c r="F1331" s="298" t="s">
        <v>1074</v>
      </c>
      <c r="G1331" s="114">
        <v>0</v>
      </c>
      <c r="H1331" s="114">
        <v>0</v>
      </c>
      <c r="I1331" s="114">
        <v>5232</v>
      </c>
      <c r="J1331" s="114">
        <v>0</v>
      </c>
      <c r="K1331" s="114">
        <v>0</v>
      </c>
      <c r="L1331" s="241"/>
      <c r="M1331" s="114">
        <f t="shared" si="254"/>
        <v>0</v>
      </c>
      <c r="N1331" s="242">
        <v>5365</v>
      </c>
      <c r="O1331" s="100"/>
      <c r="P1331" s="100"/>
      <c r="Q1331" s="100">
        <f t="shared" si="255"/>
        <v>0</v>
      </c>
      <c r="R1331" s="243" t="e">
        <f t="shared" si="211"/>
        <v>#DIV/0!</v>
      </c>
      <c r="S1331" s="299"/>
      <c r="T1331" s="299"/>
      <c r="U1331" s="299"/>
      <c r="V1331" s="299"/>
      <c r="W1331" s="299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</row>
    <row r="1332" spans="1:43" ht="15.75" customHeight="1" outlineLevel="2" x14ac:dyDescent="0.25">
      <c r="A1332" s="2"/>
      <c r="B1332" s="109">
        <v>120116</v>
      </c>
      <c r="C1332" s="34"/>
      <c r="D1332" s="34" t="s">
        <v>47</v>
      </c>
      <c r="E1332" s="34" t="s">
        <v>1064</v>
      </c>
      <c r="F1332" s="298" t="s">
        <v>1073</v>
      </c>
      <c r="G1332" s="114">
        <v>1366</v>
      </c>
      <c r="H1332" s="114">
        <v>1297</v>
      </c>
      <c r="I1332" s="114">
        <v>0</v>
      </c>
      <c r="J1332" s="114">
        <v>1366</v>
      </c>
      <c r="K1332" s="114">
        <v>1361</v>
      </c>
      <c r="L1332" s="241">
        <f t="shared" ref="L1332:L1342" si="262">((K1332/J1332)^(1/($K$12-$J$12))-1)</f>
        <v>-3.6603221083455484E-3</v>
      </c>
      <c r="M1332" s="114">
        <f t="shared" si="254"/>
        <v>1292.2525622254759</v>
      </c>
      <c r="N1332" s="242">
        <v>0</v>
      </c>
      <c r="O1332" s="100"/>
      <c r="P1332" s="100"/>
      <c r="Q1332" s="100">
        <f t="shared" si="255"/>
        <v>0</v>
      </c>
      <c r="R1332" s="243" t="e">
        <f t="shared" si="211"/>
        <v>#DIV/0!</v>
      </c>
      <c r="S1332" s="299"/>
      <c r="T1332" s="299"/>
      <c r="U1332" s="299"/>
      <c r="V1332" s="299"/>
      <c r="W1332" s="299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</row>
    <row r="1333" spans="1:43" ht="15.75" customHeight="1" outlineLevel="2" x14ac:dyDescent="0.25">
      <c r="A1333" s="2"/>
      <c r="B1333" s="109">
        <v>120114</v>
      </c>
      <c r="C1333" s="34"/>
      <c r="D1333" s="34" t="s">
        <v>47</v>
      </c>
      <c r="E1333" s="34" t="s">
        <v>1064</v>
      </c>
      <c r="F1333" s="298" t="s">
        <v>1072</v>
      </c>
      <c r="G1333" s="114">
        <v>7228</v>
      </c>
      <c r="H1333" s="114">
        <v>0</v>
      </c>
      <c r="I1333" s="114">
        <v>155159</v>
      </c>
      <c r="J1333" s="114">
        <v>9152</v>
      </c>
      <c r="K1333" s="114">
        <v>9321</v>
      </c>
      <c r="L1333" s="241">
        <f t="shared" si="262"/>
        <v>1.8465909090909172E-2</v>
      </c>
      <c r="M1333" s="114">
        <f t="shared" si="254"/>
        <v>0</v>
      </c>
      <c r="N1333" s="242">
        <v>154662</v>
      </c>
      <c r="O1333" s="100"/>
      <c r="P1333" s="100"/>
      <c r="Q1333" s="100">
        <f t="shared" si="255"/>
        <v>0</v>
      </c>
      <c r="R1333" s="243" t="e">
        <f t="shared" si="211"/>
        <v>#DIV/0!</v>
      </c>
      <c r="S1333" s="299"/>
      <c r="T1333" s="299"/>
      <c r="U1333" s="299"/>
      <c r="V1333" s="299"/>
      <c r="W1333" s="299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</row>
    <row r="1334" spans="1:43" ht="15.75" customHeight="1" outlineLevel="2" x14ac:dyDescent="0.25">
      <c r="A1334" s="2"/>
      <c r="B1334" s="109">
        <v>120113</v>
      </c>
      <c r="C1334" s="34"/>
      <c r="D1334" s="34" t="s">
        <v>47</v>
      </c>
      <c r="E1334" s="34" t="s">
        <v>1064</v>
      </c>
      <c r="F1334" s="298" t="s">
        <v>1071</v>
      </c>
      <c r="G1334" s="114">
        <v>1324</v>
      </c>
      <c r="H1334" s="114">
        <v>355</v>
      </c>
      <c r="I1334" s="114">
        <v>0</v>
      </c>
      <c r="J1334" s="114">
        <v>1324</v>
      </c>
      <c r="K1334" s="114">
        <v>1238</v>
      </c>
      <c r="L1334" s="241">
        <f t="shared" si="262"/>
        <v>-6.4954682779456152E-2</v>
      </c>
      <c r="M1334" s="114">
        <f t="shared" si="254"/>
        <v>331.94108761329306</v>
      </c>
      <c r="N1334" s="242">
        <v>0</v>
      </c>
      <c r="O1334" s="100"/>
      <c r="P1334" s="100"/>
      <c r="Q1334" s="100">
        <f t="shared" si="255"/>
        <v>0</v>
      </c>
      <c r="R1334" s="243" t="e">
        <f t="shared" si="211"/>
        <v>#DIV/0!</v>
      </c>
      <c r="S1334" s="299"/>
      <c r="T1334" s="299"/>
      <c r="U1334" s="299"/>
      <c r="V1334" s="299"/>
      <c r="W1334" s="299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</row>
    <row r="1335" spans="1:43" ht="15.75" customHeight="1" outlineLevel="2" x14ac:dyDescent="0.25">
      <c r="A1335" s="2"/>
      <c r="B1335" s="109">
        <v>120112</v>
      </c>
      <c r="C1335" s="34"/>
      <c r="D1335" s="34" t="s">
        <v>47</v>
      </c>
      <c r="E1335" s="34" t="s">
        <v>1064</v>
      </c>
      <c r="F1335" s="298" t="s">
        <v>618</v>
      </c>
      <c r="G1335" s="114">
        <v>945</v>
      </c>
      <c r="H1335" s="114">
        <v>574</v>
      </c>
      <c r="I1335" s="114">
        <v>0</v>
      </c>
      <c r="J1335" s="114">
        <v>945</v>
      </c>
      <c r="K1335" s="114">
        <v>877</v>
      </c>
      <c r="L1335" s="241">
        <f t="shared" si="262"/>
        <v>-7.1957671957671998E-2</v>
      </c>
      <c r="M1335" s="114">
        <f t="shared" si="254"/>
        <v>532.69629629629628</v>
      </c>
      <c r="N1335" s="242">
        <v>0</v>
      </c>
      <c r="O1335" s="100"/>
      <c r="P1335" s="100"/>
      <c r="Q1335" s="100">
        <f t="shared" si="255"/>
        <v>0</v>
      </c>
      <c r="R1335" s="243" t="e">
        <f t="shared" si="211"/>
        <v>#DIV/0!</v>
      </c>
      <c r="S1335" s="299"/>
      <c r="T1335" s="299"/>
      <c r="U1335" s="299"/>
      <c r="V1335" s="299"/>
      <c r="W1335" s="299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</row>
    <row r="1336" spans="1:43" ht="15.75" customHeight="1" outlineLevel="2" x14ac:dyDescent="0.25">
      <c r="A1336" s="2"/>
      <c r="B1336" s="109">
        <v>120111</v>
      </c>
      <c r="C1336" s="34"/>
      <c r="D1336" s="34" t="s">
        <v>47</v>
      </c>
      <c r="E1336" s="34" t="s">
        <v>1064</v>
      </c>
      <c r="F1336" s="298" t="s">
        <v>1070</v>
      </c>
      <c r="G1336" s="114">
        <v>1920</v>
      </c>
      <c r="H1336" s="114">
        <v>773</v>
      </c>
      <c r="I1336" s="114">
        <v>0</v>
      </c>
      <c r="J1336" s="114">
        <v>1920</v>
      </c>
      <c r="K1336" s="114">
        <v>1905</v>
      </c>
      <c r="L1336" s="241">
        <f t="shared" si="262"/>
        <v>-7.8125E-3</v>
      </c>
      <c r="M1336" s="114">
        <f t="shared" si="254"/>
        <v>766.9609375</v>
      </c>
      <c r="N1336" s="242">
        <v>0</v>
      </c>
      <c r="O1336" s="100"/>
      <c r="P1336" s="100"/>
      <c r="Q1336" s="100">
        <f t="shared" si="255"/>
        <v>0</v>
      </c>
      <c r="R1336" s="243" t="e">
        <f t="shared" si="211"/>
        <v>#DIV/0!</v>
      </c>
      <c r="S1336" s="299"/>
      <c r="T1336" s="299"/>
      <c r="U1336" s="299"/>
      <c r="V1336" s="299"/>
      <c r="W1336" s="299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</row>
    <row r="1337" spans="1:43" ht="15.75" customHeight="1" outlineLevel="2" x14ac:dyDescent="0.25">
      <c r="A1337" s="2"/>
      <c r="B1337" s="109">
        <v>120108</v>
      </c>
      <c r="C1337" s="34"/>
      <c r="D1337" s="34" t="s">
        <v>47</v>
      </c>
      <c r="E1337" s="34" t="s">
        <v>1064</v>
      </c>
      <c r="F1337" s="298" t="s">
        <v>1069</v>
      </c>
      <c r="G1337" s="114">
        <v>1043</v>
      </c>
      <c r="H1337" s="114">
        <v>548</v>
      </c>
      <c r="I1337" s="114">
        <v>0</v>
      </c>
      <c r="J1337" s="114">
        <v>1043</v>
      </c>
      <c r="K1337" s="114">
        <v>983</v>
      </c>
      <c r="L1337" s="241">
        <f t="shared" si="262"/>
        <v>-5.7526366251198446E-2</v>
      </c>
      <c r="M1337" s="114">
        <f t="shared" si="254"/>
        <v>516.47555129434329</v>
      </c>
      <c r="N1337" s="242">
        <v>0</v>
      </c>
      <c r="O1337" s="100"/>
      <c r="P1337" s="100"/>
      <c r="Q1337" s="100">
        <f t="shared" si="255"/>
        <v>0</v>
      </c>
      <c r="R1337" s="243" t="e">
        <f t="shared" si="211"/>
        <v>#DIV/0!</v>
      </c>
      <c r="S1337" s="299"/>
      <c r="T1337" s="299"/>
      <c r="U1337" s="299"/>
      <c r="V1337" s="299"/>
      <c r="W1337" s="299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</row>
    <row r="1338" spans="1:43" ht="15.75" customHeight="1" outlineLevel="2" x14ac:dyDescent="0.25">
      <c r="A1338" s="2"/>
      <c r="B1338" s="109">
        <v>120107</v>
      </c>
      <c r="C1338" s="34"/>
      <c r="D1338" s="34" t="s">
        <v>47</v>
      </c>
      <c r="E1338" s="34" t="s">
        <v>1064</v>
      </c>
      <c r="F1338" s="298" t="s">
        <v>1068</v>
      </c>
      <c r="G1338" s="114">
        <v>55</v>
      </c>
      <c r="H1338" s="114">
        <v>0</v>
      </c>
      <c r="I1338" s="114">
        <v>89847</v>
      </c>
      <c r="J1338" s="114">
        <v>55</v>
      </c>
      <c r="K1338" s="114">
        <v>36</v>
      </c>
      <c r="L1338" s="241">
        <f t="shared" si="262"/>
        <v>-0.34545454545454546</v>
      </c>
      <c r="M1338" s="114">
        <f t="shared" si="254"/>
        <v>0</v>
      </c>
      <c r="N1338" s="242">
        <v>91721</v>
      </c>
      <c r="O1338" s="100"/>
      <c r="P1338" s="100"/>
      <c r="Q1338" s="100">
        <f t="shared" si="255"/>
        <v>0</v>
      </c>
      <c r="R1338" s="243" t="e">
        <f t="shared" si="211"/>
        <v>#DIV/0!</v>
      </c>
      <c r="S1338" s="299"/>
      <c r="T1338" s="299"/>
      <c r="U1338" s="299"/>
      <c r="V1338" s="299"/>
      <c r="W1338" s="299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</row>
    <row r="1339" spans="1:43" ht="15.75" customHeight="1" outlineLevel="2" x14ac:dyDescent="0.25">
      <c r="A1339" s="2"/>
      <c r="B1339" s="109">
        <v>120106</v>
      </c>
      <c r="C1339" s="34"/>
      <c r="D1339" s="34" t="s">
        <v>47</v>
      </c>
      <c r="E1339" s="34" t="s">
        <v>1064</v>
      </c>
      <c r="F1339" s="298" t="s">
        <v>1067</v>
      </c>
      <c r="G1339" s="114">
        <v>669</v>
      </c>
      <c r="H1339" s="114">
        <v>127</v>
      </c>
      <c r="I1339" s="114">
        <v>0</v>
      </c>
      <c r="J1339" s="114">
        <v>669</v>
      </c>
      <c r="K1339" s="114">
        <v>628</v>
      </c>
      <c r="L1339" s="241">
        <f t="shared" si="262"/>
        <v>-6.1285500747384147E-2</v>
      </c>
      <c r="M1339" s="114">
        <f t="shared" si="254"/>
        <v>119.21674140508222</v>
      </c>
      <c r="N1339" s="242">
        <v>0</v>
      </c>
      <c r="O1339" s="100"/>
      <c r="P1339" s="100"/>
      <c r="Q1339" s="100">
        <f t="shared" si="255"/>
        <v>0</v>
      </c>
      <c r="R1339" s="243" t="e">
        <f t="shared" si="211"/>
        <v>#DIV/0!</v>
      </c>
      <c r="S1339" s="299"/>
      <c r="T1339" s="299"/>
      <c r="U1339" s="299"/>
      <c r="V1339" s="299"/>
      <c r="W1339" s="299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</row>
    <row r="1340" spans="1:43" ht="15.75" customHeight="1" outlineLevel="2" x14ac:dyDescent="0.25">
      <c r="A1340" s="2"/>
      <c r="B1340" s="109">
        <v>120105</v>
      </c>
      <c r="C1340" s="34"/>
      <c r="D1340" s="34" t="s">
        <v>47</v>
      </c>
      <c r="E1340" s="34" t="s">
        <v>1064</v>
      </c>
      <c r="F1340" s="298" t="s">
        <v>1066</v>
      </c>
      <c r="G1340" s="114">
        <v>947</v>
      </c>
      <c r="H1340" s="114">
        <v>314</v>
      </c>
      <c r="I1340" s="114">
        <v>0</v>
      </c>
      <c r="J1340" s="114">
        <v>947</v>
      </c>
      <c r="K1340" s="114">
        <v>921</v>
      </c>
      <c r="L1340" s="241">
        <f t="shared" si="262"/>
        <v>-2.7455121436114061E-2</v>
      </c>
      <c r="M1340" s="114">
        <f t="shared" si="254"/>
        <v>305.37909186906018</v>
      </c>
      <c r="N1340" s="242">
        <v>0</v>
      </c>
      <c r="O1340" s="100"/>
      <c r="P1340" s="100"/>
      <c r="Q1340" s="100">
        <f t="shared" si="255"/>
        <v>0</v>
      </c>
      <c r="R1340" s="243" t="e">
        <f t="shared" si="211"/>
        <v>#DIV/0!</v>
      </c>
      <c r="S1340" s="299"/>
      <c r="T1340" s="299"/>
      <c r="U1340" s="299"/>
      <c r="V1340" s="299"/>
      <c r="W1340" s="299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</row>
    <row r="1341" spans="1:43" ht="15.75" customHeight="1" outlineLevel="2" x14ac:dyDescent="0.25">
      <c r="A1341" s="2"/>
      <c r="B1341" s="109">
        <v>120104</v>
      </c>
      <c r="C1341" s="34"/>
      <c r="D1341" s="34" t="s">
        <v>47</v>
      </c>
      <c r="E1341" s="34" t="s">
        <v>1064</v>
      </c>
      <c r="F1341" s="298" t="s">
        <v>1065</v>
      </c>
      <c r="G1341" s="114">
        <v>506</v>
      </c>
      <c r="H1341" s="114">
        <v>506</v>
      </c>
      <c r="I1341" s="114">
        <v>0</v>
      </c>
      <c r="J1341" s="114">
        <v>506</v>
      </c>
      <c r="K1341" s="114">
        <v>473</v>
      </c>
      <c r="L1341" s="241">
        <f t="shared" si="262"/>
        <v>-6.5217391304347783E-2</v>
      </c>
      <c r="M1341" s="114">
        <f t="shared" si="254"/>
        <v>473</v>
      </c>
      <c r="N1341" s="242">
        <v>0</v>
      </c>
      <c r="O1341" s="100"/>
      <c r="P1341" s="100"/>
      <c r="Q1341" s="100">
        <f t="shared" si="255"/>
        <v>0</v>
      </c>
      <c r="R1341" s="243" t="e">
        <f t="shared" si="211"/>
        <v>#DIV/0!</v>
      </c>
      <c r="S1341" s="299"/>
      <c r="T1341" s="299"/>
      <c r="U1341" s="299"/>
      <c r="V1341" s="299"/>
      <c r="W1341" s="299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</row>
    <row r="1342" spans="1:43" ht="15.75" customHeight="1" outlineLevel="2" x14ac:dyDescent="0.25">
      <c r="A1342" s="2"/>
      <c r="B1342" s="109">
        <v>120101</v>
      </c>
      <c r="C1342" s="34"/>
      <c r="D1342" s="34" t="s">
        <v>47</v>
      </c>
      <c r="E1342" s="34" t="s">
        <v>1064</v>
      </c>
      <c r="F1342" s="298" t="s">
        <v>1064</v>
      </c>
      <c r="G1342" s="114">
        <v>1443</v>
      </c>
      <c r="H1342" s="114">
        <v>0</v>
      </c>
      <c r="I1342" s="114">
        <v>116266</v>
      </c>
      <c r="J1342" s="114">
        <v>1443</v>
      </c>
      <c r="K1342" s="114">
        <v>1412</v>
      </c>
      <c r="L1342" s="241">
        <f t="shared" si="262"/>
        <v>-2.1483021483021503E-2</v>
      </c>
      <c r="M1342" s="114">
        <f t="shared" si="254"/>
        <v>0</v>
      </c>
      <c r="N1342" s="242">
        <v>117126</v>
      </c>
      <c r="O1342" s="100"/>
      <c r="P1342" s="100"/>
      <c r="Q1342" s="100">
        <f t="shared" si="255"/>
        <v>0</v>
      </c>
      <c r="R1342" s="243" t="e">
        <f t="shared" ref="R1342:R1596" si="263">+(1-(P1342/O1342))*100</f>
        <v>#DIV/0!</v>
      </c>
      <c r="S1342" s="299"/>
      <c r="T1342" s="299"/>
      <c r="U1342" s="299"/>
      <c r="V1342" s="299"/>
      <c r="W1342" s="299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</row>
    <row r="1343" spans="1:43" ht="15.75" customHeight="1" outlineLevel="2" x14ac:dyDescent="0.25">
      <c r="A1343" s="2"/>
      <c r="B1343" s="109" t="s">
        <v>2229</v>
      </c>
      <c r="C1343" s="34"/>
      <c r="D1343" s="34" t="s">
        <v>47</v>
      </c>
      <c r="E1343" s="34" t="s">
        <v>1064</v>
      </c>
      <c r="F1343" s="298" t="s">
        <v>2230</v>
      </c>
      <c r="G1343" s="114"/>
      <c r="H1343" s="114"/>
      <c r="I1343" s="114"/>
      <c r="J1343" s="114"/>
      <c r="K1343" s="114"/>
      <c r="L1343" s="241"/>
      <c r="M1343" s="114">
        <f t="shared" si="254"/>
        <v>0</v>
      </c>
      <c r="N1343" s="242"/>
      <c r="O1343" s="100"/>
      <c r="P1343" s="100"/>
      <c r="Q1343" s="100">
        <f t="shared" si="255"/>
        <v>0</v>
      </c>
      <c r="R1343" s="243" t="e">
        <f t="shared" si="263"/>
        <v>#DIV/0!</v>
      </c>
      <c r="S1343" s="299"/>
      <c r="T1343" s="299"/>
      <c r="U1343" s="299"/>
      <c r="V1343" s="299"/>
      <c r="W1343" s="299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</row>
    <row r="1344" spans="1:43" ht="15.75" customHeight="1" outlineLevel="1" x14ac:dyDescent="0.25">
      <c r="A1344" s="229"/>
      <c r="B1344" s="104">
        <v>120400</v>
      </c>
      <c r="C1344" s="300"/>
      <c r="D1344" s="300" t="s">
        <v>47</v>
      </c>
      <c r="E1344" s="300" t="s">
        <v>1106</v>
      </c>
      <c r="F1344" s="301"/>
      <c r="G1344" s="114"/>
      <c r="H1344" s="114"/>
      <c r="I1344" s="114"/>
      <c r="J1344" s="114"/>
      <c r="K1344" s="114"/>
      <c r="L1344" s="241"/>
      <c r="M1344" s="114">
        <f t="shared" si="254"/>
        <v>0</v>
      </c>
      <c r="N1344" s="242"/>
      <c r="O1344" s="110">
        <f t="shared" ref="O1344:P1344" si="264">SUM(O1345:O1379)</f>
        <v>0</v>
      </c>
      <c r="P1344" s="110">
        <f t="shared" si="264"/>
        <v>0</v>
      </c>
      <c r="Q1344" s="100">
        <f t="shared" si="255"/>
        <v>0</v>
      </c>
      <c r="R1344" s="243" t="e">
        <f t="shared" si="263"/>
        <v>#DIV/0!</v>
      </c>
      <c r="S1344" s="302"/>
      <c r="T1344" s="302"/>
      <c r="U1344" s="302"/>
      <c r="V1344" s="302"/>
      <c r="W1344" s="302"/>
      <c r="X1344" s="229"/>
      <c r="Y1344" s="229"/>
      <c r="Z1344" s="229"/>
      <c r="AA1344" s="229"/>
      <c r="AB1344" s="229"/>
      <c r="AC1344" s="229"/>
      <c r="AD1344" s="229"/>
      <c r="AE1344" s="229"/>
      <c r="AF1344" s="229"/>
      <c r="AG1344" s="229"/>
      <c r="AH1344" s="229"/>
      <c r="AI1344" s="229"/>
      <c r="AJ1344" s="229"/>
      <c r="AK1344" s="229"/>
      <c r="AL1344" s="229"/>
      <c r="AM1344" s="229"/>
      <c r="AN1344" s="229"/>
      <c r="AO1344" s="229"/>
      <c r="AP1344" s="229"/>
      <c r="AQ1344" s="229"/>
    </row>
    <row r="1345" spans="1:43" ht="15.75" customHeight="1" outlineLevel="2" x14ac:dyDescent="0.25">
      <c r="A1345" s="2"/>
      <c r="B1345" s="109">
        <v>120434</v>
      </c>
      <c r="C1345" s="34"/>
      <c r="D1345" s="34" t="s">
        <v>47</v>
      </c>
      <c r="E1345" s="34" t="s">
        <v>1106</v>
      </c>
      <c r="F1345" s="298" t="s">
        <v>1137</v>
      </c>
      <c r="G1345" s="114">
        <v>355</v>
      </c>
      <c r="H1345" s="114">
        <v>0</v>
      </c>
      <c r="I1345" s="114">
        <v>8495</v>
      </c>
      <c r="J1345" s="114">
        <v>355</v>
      </c>
      <c r="K1345" s="114">
        <v>329</v>
      </c>
      <c r="L1345" s="241">
        <f t="shared" ref="L1345:L1348" si="265">((K1345/J1345)^(1/($K$12-$J$12))-1)</f>
        <v>-7.3239436619718323E-2</v>
      </c>
      <c r="M1345" s="114">
        <f t="shared" si="254"/>
        <v>0</v>
      </c>
      <c r="N1345" s="242">
        <v>8472</v>
      </c>
      <c r="O1345" s="100"/>
      <c r="P1345" s="100"/>
      <c r="Q1345" s="100">
        <f t="shared" si="255"/>
        <v>0</v>
      </c>
      <c r="R1345" s="243" t="e">
        <f t="shared" si="263"/>
        <v>#DIV/0!</v>
      </c>
      <c r="S1345" s="299"/>
      <c r="T1345" s="299"/>
      <c r="U1345" s="299"/>
      <c r="V1345" s="299"/>
      <c r="W1345" s="299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</row>
    <row r="1346" spans="1:43" ht="15.75" customHeight="1" outlineLevel="2" x14ac:dyDescent="0.25">
      <c r="A1346" s="2"/>
      <c r="B1346" s="109">
        <v>120433</v>
      </c>
      <c r="C1346" s="34"/>
      <c r="D1346" s="34" t="s">
        <v>47</v>
      </c>
      <c r="E1346" s="34" t="s">
        <v>1106</v>
      </c>
      <c r="F1346" s="298" t="s">
        <v>869</v>
      </c>
      <c r="G1346" s="114">
        <v>1097</v>
      </c>
      <c r="H1346" s="114">
        <v>614</v>
      </c>
      <c r="I1346" s="114">
        <v>0</v>
      </c>
      <c r="J1346" s="114">
        <v>1097</v>
      </c>
      <c r="K1346" s="114">
        <v>1043</v>
      </c>
      <c r="L1346" s="241">
        <f t="shared" si="265"/>
        <v>-4.9225159525979945E-2</v>
      </c>
      <c r="M1346" s="114">
        <f t="shared" si="254"/>
        <v>583.77575205104836</v>
      </c>
      <c r="N1346" s="242">
        <v>0</v>
      </c>
      <c r="O1346" s="100"/>
      <c r="P1346" s="100"/>
      <c r="Q1346" s="100">
        <f t="shared" si="255"/>
        <v>0</v>
      </c>
      <c r="R1346" s="243" t="e">
        <f t="shared" si="263"/>
        <v>#DIV/0!</v>
      </c>
      <c r="S1346" s="299"/>
      <c r="T1346" s="299"/>
      <c r="U1346" s="299"/>
      <c r="V1346" s="299"/>
      <c r="W1346" s="299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</row>
    <row r="1347" spans="1:43" ht="15.75" customHeight="1" outlineLevel="2" x14ac:dyDescent="0.25">
      <c r="A1347" s="2"/>
      <c r="B1347" s="109">
        <v>120432</v>
      </c>
      <c r="C1347" s="34"/>
      <c r="D1347" s="34" t="s">
        <v>47</v>
      </c>
      <c r="E1347" s="34" t="s">
        <v>1106</v>
      </c>
      <c r="F1347" s="298" t="s">
        <v>1136</v>
      </c>
      <c r="G1347" s="114">
        <v>1038</v>
      </c>
      <c r="H1347" s="114">
        <v>908</v>
      </c>
      <c r="I1347" s="114">
        <v>0</v>
      </c>
      <c r="J1347" s="114">
        <v>1038</v>
      </c>
      <c r="K1347" s="114">
        <v>1001</v>
      </c>
      <c r="L1347" s="241">
        <f t="shared" si="265"/>
        <v>-3.5645472061657024E-2</v>
      </c>
      <c r="M1347" s="114">
        <f t="shared" si="254"/>
        <v>875.63391136801545</v>
      </c>
      <c r="N1347" s="242">
        <v>0</v>
      </c>
      <c r="O1347" s="100"/>
      <c r="P1347" s="100"/>
      <c r="Q1347" s="100">
        <f t="shared" si="255"/>
        <v>0</v>
      </c>
      <c r="R1347" s="243" t="e">
        <f t="shared" si="263"/>
        <v>#DIV/0!</v>
      </c>
      <c r="S1347" s="299"/>
      <c r="T1347" s="299"/>
      <c r="U1347" s="299"/>
      <c r="V1347" s="299"/>
      <c r="W1347" s="299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</row>
    <row r="1348" spans="1:43" ht="15.75" customHeight="1" outlineLevel="2" x14ac:dyDescent="0.25">
      <c r="A1348" s="2"/>
      <c r="B1348" s="109">
        <v>120431</v>
      </c>
      <c r="C1348" s="34"/>
      <c r="D1348" s="34" t="s">
        <v>47</v>
      </c>
      <c r="E1348" s="34" t="s">
        <v>1106</v>
      </c>
      <c r="F1348" s="298" t="s">
        <v>1135</v>
      </c>
      <c r="G1348" s="114">
        <v>3785</v>
      </c>
      <c r="H1348" s="114">
        <v>1183</v>
      </c>
      <c r="I1348" s="114">
        <v>0</v>
      </c>
      <c r="J1348" s="114">
        <v>3785</v>
      </c>
      <c r="K1348" s="114">
        <v>3718</v>
      </c>
      <c r="L1348" s="241">
        <f t="shared" si="265"/>
        <v>-1.7701453104359333E-2</v>
      </c>
      <c r="M1348" s="114">
        <f t="shared" si="254"/>
        <v>1162.0591809775428</v>
      </c>
      <c r="N1348" s="242">
        <v>0</v>
      </c>
      <c r="O1348" s="100"/>
      <c r="P1348" s="100"/>
      <c r="Q1348" s="100">
        <f t="shared" si="255"/>
        <v>0</v>
      </c>
      <c r="R1348" s="243" t="e">
        <f t="shared" si="263"/>
        <v>#DIV/0!</v>
      </c>
      <c r="S1348" s="299"/>
      <c r="T1348" s="299"/>
      <c r="U1348" s="299"/>
      <c r="V1348" s="299"/>
      <c r="W1348" s="299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</row>
    <row r="1349" spans="1:43" ht="15.75" customHeight="1" outlineLevel="2" x14ac:dyDescent="0.25">
      <c r="A1349" s="2"/>
      <c r="B1349" s="109">
        <v>120430</v>
      </c>
      <c r="C1349" s="34"/>
      <c r="D1349" s="34" t="s">
        <v>47</v>
      </c>
      <c r="E1349" s="34" t="s">
        <v>1106</v>
      </c>
      <c r="F1349" s="298" t="s">
        <v>1134</v>
      </c>
      <c r="G1349" s="114">
        <v>0</v>
      </c>
      <c r="H1349" s="114">
        <v>0</v>
      </c>
      <c r="I1349" s="114">
        <v>3060</v>
      </c>
      <c r="J1349" s="114">
        <v>0</v>
      </c>
      <c r="K1349" s="114">
        <v>0</v>
      </c>
      <c r="L1349" s="241"/>
      <c r="M1349" s="114">
        <f t="shared" si="254"/>
        <v>0</v>
      </c>
      <c r="N1349" s="242">
        <v>3090</v>
      </c>
      <c r="O1349" s="100"/>
      <c r="P1349" s="100"/>
      <c r="Q1349" s="100">
        <f t="shared" si="255"/>
        <v>0</v>
      </c>
      <c r="R1349" s="243" t="e">
        <f t="shared" si="263"/>
        <v>#DIV/0!</v>
      </c>
      <c r="S1349" s="299"/>
      <c r="T1349" s="299"/>
      <c r="U1349" s="299"/>
      <c r="V1349" s="299"/>
      <c r="W1349" s="299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</row>
    <row r="1350" spans="1:43" ht="15.75" customHeight="1" outlineLevel="2" x14ac:dyDescent="0.25">
      <c r="A1350" s="2"/>
      <c r="B1350" s="109">
        <v>120429</v>
      </c>
      <c r="C1350" s="34"/>
      <c r="D1350" s="34" t="s">
        <v>47</v>
      </c>
      <c r="E1350" s="34" t="s">
        <v>1106</v>
      </c>
      <c r="F1350" s="298" t="s">
        <v>1133</v>
      </c>
      <c r="G1350" s="114">
        <v>565</v>
      </c>
      <c r="H1350" s="114">
        <v>562</v>
      </c>
      <c r="I1350" s="114">
        <v>0</v>
      </c>
      <c r="J1350" s="114">
        <v>565</v>
      </c>
      <c r="K1350" s="114">
        <v>524</v>
      </c>
      <c r="L1350" s="241">
        <f t="shared" ref="L1350:L1378" si="266">((K1350/J1350)^(1/($K$12-$J$12))-1)</f>
        <v>-7.2566371681415887E-2</v>
      </c>
      <c r="M1350" s="114">
        <f t="shared" si="254"/>
        <v>521.2176991150443</v>
      </c>
      <c r="N1350" s="242">
        <v>0</v>
      </c>
      <c r="O1350" s="100"/>
      <c r="P1350" s="100"/>
      <c r="Q1350" s="100">
        <f t="shared" si="255"/>
        <v>0</v>
      </c>
      <c r="R1350" s="243" t="e">
        <f t="shared" si="263"/>
        <v>#DIV/0!</v>
      </c>
      <c r="S1350" s="299"/>
      <c r="T1350" s="299"/>
      <c r="U1350" s="299"/>
      <c r="V1350" s="299"/>
      <c r="W1350" s="299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</row>
    <row r="1351" spans="1:43" ht="15.75" customHeight="1" outlineLevel="2" x14ac:dyDescent="0.25">
      <c r="A1351" s="2"/>
      <c r="B1351" s="109">
        <v>120428</v>
      </c>
      <c r="C1351" s="34"/>
      <c r="D1351" s="34" t="s">
        <v>47</v>
      </c>
      <c r="E1351" s="34" t="s">
        <v>1106</v>
      </c>
      <c r="F1351" s="298" t="s">
        <v>1132</v>
      </c>
      <c r="G1351" s="114">
        <v>373</v>
      </c>
      <c r="H1351" s="114">
        <v>0</v>
      </c>
      <c r="I1351" s="114">
        <v>2124</v>
      </c>
      <c r="J1351" s="114">
        <v>373</v>
      </c>
      <c r="K1351" s="114">
        <v>377</v>
      </c>
      <c r="L1351" s="241">
        <f t="shared" si="266"/>
        <v>1.072386058981234E-2</v>
      </c>
      <c r="M1351" s="114">
        <f t="shared" si="254"/>
        <v>0</v>
      </c>
      <c r="N1351" s="242">
        <v>2145</v>
      </c>
      <c r="O1351" s="100"/>
      <c r="P1351" s="100"/>
      <c r="Q1351" s="100">
        <f t="shared" si="255"/>
        <v>0</v>
      </c>
      <c r="R1351" s="243" t="e">
        <f t="shared" si="263"/>
        <v>#DIV/0!</v>
      </c>
      <c r="S1351" s="299"/>
      <c r="T1351" s="299"/>
      <c r="U1351" s="299"/>
      <c r="V1351" s="299"/>
      <c r="W1351" s="299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</row>
    <row r="1352" spans="1:43" ht="15.75" customHeight="1" outlineLevel="2" x14ac:dyDescent="0.25">
      <c r="A1352" s="2"/>
      <c r="B1352" s="109">
        <v>120427</v>
      </c>
      <c r="C1352" s="34"/>
      <c r="D1352" s="34" t="s">
        <v>47</v>
      </c>
      <c r="E1352" s="34" t="s">
        <v>1106</v>
      </c>
      <c r="F1352" s="298" t="s">
        <v>1131</v>
      </c>
      <c r="G1352" s="114">
        <v>1197</v>
      </c>
      <c r="H1352" s="114">
        <v>493</v>
      </c>
      <c r="I1352" s="114">
        <v>0</v>
      </c>
      <c r="J1352" s="114">
        <v>1197</v>
      </c>
      <c r="K1352" s="114">
        <v>1123</v>
      </c>
      <c r="L1352" s="241">
        <f t="shared" si="266"/>
        <v>-6.1821219715956555E-2</v>
      </c>
      <c r="M1352" s="114">
        <f t="shared" si="254"/>
        <v>462.52213868003344</v>
      </c>
      <c r="N1352" s="242">
        <v>0</v>
      </c>
      <c r="O1352" s="100"/>
      <c r="P1352" s="100"/>
      <c r="Q1352" s="100">
        <f t="shared" si="255"/>
        <v>0</v>
      </c>
      <c r="R1352" s="243" t="e">
        <f t="shared" si="263"/>
        <v>#DIV/0!</v>
      </c>
      <c r="S1352" s="299"/>
      <c r="T1352" s="299"/>
      <c r="U1352" s="299"/>
      <c r="V1352" s="299"/>
      <c r="W1352" s="299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</row>
    <row r="1353" spans="1:43" ht="15.75" customHeight="1" outlineLevel="2" x14ac:dyDescent="0.25">
      <c r="A1353" s="2"/>
      <c r="B1353" s="109">
        <v>120426</v>
      </c>
      <c r="C1353" s="34"/>
      <c r="D1353" s="34" t="s">
        <v>47</v>
      </c>
      <c r="E1353" s="34" t="s">
        <v>1106</v>
      </c>
      <c r="F1353" s="298" t="s">
        <v>1130</v>
      </c>
      <c r="G1353" s="114">
        <v>1427</v>
      </c>
      <c r="H1353" s="114">
        <v>51</v>
      </c>
      <c r="I1353" s="114">
        <v>0</v>
      </c>
      <c r="J1353" s="114">
        <v>1427</v>
      </c>
      <c r="K1353" s="114">
        <v>1356</v>
      </c>
      <c r="L1353" s="241">
        <f t="shared" si="266"/>
        <v>-4.9754730203223518E-2</v>
      </c>
      <c r="M1353" s="114">
        <f t="shared" si="254"/>
        <v>48.462508759635604</v>
      </c>
      <c r="N1353" s="242">
        <v>0</v>
      </c>
      <c r="O1353" s="100"/>
      <c r="P1353" s="100"/>
      <c r="Q1353" s="100">
        <f t="shared" si="255"/>
        <v>0</v>
      </c>
      <c r="R1353" s="243" t="e">
        <f t="shared" si="263"/>
        <v>#DIV/0!</v>
      </c>
      <c r="S1353" s="299"/>
      <c r="T1353" s="299"/>
      <c r="U1353" s="299"/>
      <c r="V1353" s="299"/>
      <c r="W1353" s="299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</row>
    <row r="1354" spans="1:43" ht="15.75" customHeight="1" outlineLevel="2" x14ac:dyDescent="0.25">
      <c r="A1354" s="2"/>
      <c r="B1354" s="109">
        <v>120425</v>
      </c>
      <c r="C1354" s="34"/>
      <c r="D1354" s="34" t="s">
        <v>47</v>
      </c>
      <c r="E1354" s="34" t="s">
        <v>1106</v>
      </c>
      <c r="F1354" s="298" t="s">
        <v>1129</v>
      </c>
      <c r="G1354" s="114">
        <v>1153</v>
      </c>
      <c r="H1354" s="114">
        <v>425</v>
      </c>
      <c r="I1354" s="114">
        <v>0</v>
      </c>
      <c r="J1354" s="114">
        <v>1153</v>
      </c>
      <c r="K1354" s="114">
        <v>1118</v>
      </c>
      <c r="L1354" s="241">
        <f t="shared" si="266"/>
        <v>-3.0355594102341676E-2</v>
      </c>
      <c r="M1354" s="114">
        <f t="shared" si="254"/>
        <v>412.09887250650479</v>
      </c>
      <c r="N1354" s="242">
        <v>0</v>
      </c>
      <c r="O1354" s="100"/>
      <c r="P1354" s="100"/>
      <c r="Q1354" s="100">
        <f t="shared" si="255"/>
        <v>0</v>
      </c>
      <c r="R1354" s="243" t="e">
        <f t="shared" si="263"/>
        <v>#DIV/0!</v>
      </c>
      <c r="S1354" s="299"/>
      <c r="T1354" s="299"/>
      <c r="U1354" s="299"/>
      <c r="V1354" s="299"/>
      <c r="W1354" s="299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</row>
    <row r="1355" spans="1:43" ht="15.75" customHeight="1" outlineLevel="2" x14ac:dyDescent="0.25">
      <c r="A1355" s="2"/>
      <c r="B1355" s="109">
        <v>120424</v>
      </c>
      <c r="C1355" s="34"/>
      <c r="D1355" s="34" t="s">
        <v>47</v>
      </c>
      <c r="E1355" s="34" t="s">
        <v>1106</v>
      </c>
      <c r="F1355" s="298" t="s">
        <v>1128</v>
      </c>
      <c r="G1355" s="114">
        <v>1226</v>
      </c>
      <c r="H1355" s="114">
        <v>657</v>
      </c>
      <c r="I1355" s="114">
        <v>0</v>
      </c>
      <c r="J1355" s="114">
        <v>1226</v>
      </c>
      <c r="K1355" s="114">
        <v>1209</v>
      </c>
      <c r="L1355" s="241">
        <f t="shared" si="266"/>
        <v>-1.3866231647634564E-2</v>
      </c>
      <c r="M1355" s="114">
        <f t="shared" si="254"/>
        <v>647.88988580750413</v>
      </c>
      <c r="N1355" s="242">
        <v>0</v>
      </c>
      <c r="O1355" s="100"/>
      <c r="P1355" s="100"/>
      <c r="Q1355" s="100">
        <f t="shared" si="255"/>
        <v>0</v>
      </c>
      <c r="R1355" s="243" t="e">
        <f t="shared" si="263"/>
        <v>#DIV/0!</v>
      </c>
      <c r="S1355" s="299"/>
      <c r="T1355" s="299"/>
      <c r="U1355" s="299"/>
      <c r="V1355" s="299"/>
      <c r="W1355" s="299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</row>
    <row r="1356" spans="1:43" ht="15.75" customHeight="1" outlineLevel="2" x14ac:dyDescent="0.25">
      <c r="A1356" s="2"/>
      <c r="B1356" s="109">
        <v>120423</v>
      </c>
      <c r="C1356" s="34"/>
      <c r="D1356" s="34" t="s">
        <v>47</v>
      </c>
      <c r="E1356" s="34" t="s">
        <v>1106</v>
      </c>
      <c r="F1356" s="298" t="s">
        <v>664</v>
      </c>
      <c r="G1356" s="114">
        <v>1450</v>
      </c>
      <c r="H1356" s="114">
        <v>464</v>
      </c>
      <c r="I1356" s="114">
        <v>0</v>
      </c>
      <c r="J1356" s="114">
        <v>1450</v>
      </c>
      <c r="K1356" s="114">
        <v>1383</v>
      </c>
      <c r="L1356" s="241">
        <f t="shared" si="266"/>
        <v>-4.6206896551724164E-2</v>
      </c>
      <c r="M1356" s="114">
        <f t="shared" si="254"/>
        <v>442.56</v>
      </c>
      <c r="N1356" s="242">
        <v>0</v>
      </c>
      <c r="O1356" s="100"/>
      <c r="P1356" s="100"/>
      <c r="Q1356" s="100">
        <f t="shared" si="255"/>
        <v>0</v>
      </c>
      <c r="R1356" s="243" t="e">
        <f t="shared" si="263"/>
        <v>#DIV/0!</v>
      </c>
      <c r="S1356" s="299"/>
      <c r="T1356" s="299"/>
      <c r="U1356" s="299"/>
      <c r="V1356" s="299"/>
      <c r="W1356" s="299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</row>
    <row r="1357" spans="1:43" ht="15.75" customHeight="1" outlineLevel="2" x14ac:dyDescent="0.25">
      <c r="A1357" s="2"/>
      <c r="B1357" s="109">
        <v>120422</v>
      </c>
      <c r="C1357" s="34"/>
      <c r="D1357" s="34" t="s">
        <v>47</v>
      </c>
      <c r="E1357" s="34" t="s">
        <v>1106</v>
      </c>
      <c r="F1357" s="298" t="s">
        <v>1127</v>
      </c>
      <c r="G1357" s="114">
        <v>892</v>
      </c>
      <c r="H1357" s="114">
        <v>601</v>
      </c>
      <c r="I1357" s="114">
        <v>0</v>
      </c>
      <c r="J1357" s="114">
        <v>892</v>
      </c>
      <c r="K1357" s="114">
        <v>856</v>
      </c>
      <c r="L1357" s="241">
        <f t="shared" si="266"/>
        <v>-4.035874439461884E-2</v>
      </c>
      <c r="M1357" s="114">
        <f t="shared" si="254"/>
        <v>576.74439461883412</v>
      </c>
      <c r="N1357" s="242">
        <v>0</v>
      </c>
      <c r="O1357" s="100"/>
      <c r="P1357" s="100"/>
      <c r="Q1357" s="100">
        <f t="shared" si="255"/>
        <v>0</v>
      </c>
      <c r="R1357" s="243" t="e">
        <f t="shared" si="263"/>
        <v>#DIV/0!</v>
      </c>
      <c r="S1357" s="299"/>
      <c r="T1357" s="299"/>
      <c r="U1357" s="299"/>
      <c r="V1357" s="299"/>
      <c r="W1357" s="299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</row>
    <row r="1358" spans="1:43" ht="15.75" customHeight="1" outlineLevel="2" x14ac:dyDescent="0.25">
      <c r="A1358" s="2"/>
      <c r="B1358" s="109">
        <v>120421</v>
      </c>
      <c r="C1358" s="34"/>
      <c r="D1358" s="34" t="s">
        <v>47</v>
      </c>
      <c r="E1358" s="34" t="s">
        <v>1106</v>
      </c>
      <c r="F1358" s="298" t="s">
        <v>1126</v>
      </c>
      <c r="G1358" s="114">
        <v>24</v>
      </c>
      <c r="H1358" s="114">
        <v>0</v>
      </c>
      <c r="I1358" s="114">
        <v>2311</v>
      </c>
      <c r="J1358" s="114">
        <v>24</v>
      </c>
      <c r="K1358" s="114">
        <v>22</v>
      </c>
      <c r="L1358" s="241">
        <f t="shared" si="266"/>
        <v>-8.333333333333337E-2</v>
      </c>
      <c r="M1358" s="114">
        <f t="shared" si="254"/>
        <v>0</v>
      </c>
      <c r="N1358" s="242">
        <v>2306</v>
      </c>
      <c r="O1358" s="100"/>
      <c r="P1358" s="100"/>
      <c r="Q1358" s="100">
        <f t="shared" si="255"/>
        <v>0</v>
      </c>
      <c r="R1358" s="243" t="e">
        <f t="shared" si="263"/>
        <v>#DIV/0!</v>
      </c>
      <c r="S1358" s="299"/>
      <c r="T1358" s="299"/>
      <c r="U1358" s="299"/>
      <c r="V1358" s="299"/>
      <c r="W1358" s="299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</row>
    <row r="1359" spans="1:43" ht="15.75" customHeight="1" outlineLevel="2" x14ac:dyDescent="0.25">
      <c r="A1359" s="2"/>
      <c r="B1359" s="109">
        <v>120420</v>
      </c>
      <c r="C1359" s="34"/>
      <c r="D1359" s="34" t="s">
        <v>47</v>
      </c>
      <c r="E1359" s="34" t="s">
        <v>1106</v>
      </c>
      <c r="F1359" s="298" t="s">
        <v>1125</v>
      </c>
      <c r="G1359" s="114">
        <v>993</v>
      </c>
      <c r="H1359" s="114">
        <v>989</v>
      </c>
      <c r="I1359" s="114">
        <v>0</v>
      </c>
      <c r="J1359" s="114">
        <v>993</v>
      </c>
      <c r="K1359" s="114">
        <v>987</v>
      </c>
      <c r="L1359" s="241">
        <f t="shared" si="266"/>
        <v>-6.0422960725075026E-3</v>
      </c>
      <c r="M1359" s="114">
        <f t="shared" si="254"/>
        <v>983.02416918429003</v>
      </c>
      <c r="N1359" s="242">
        <v>0</v>
      </c>
      <c r="O1359" s="100"/>
      <c r="P1359" s="100"/>
      <c r="Q1359" s="100">
        <f t="shared" si="255"/>
        <v>0</v>
      </c>
      <c r="R1359" s="243" t="e">
        <f t="shared" si="263"/>
        <v>#DIV/0!</v>
      </c>
      <c r="S1359" s="299"/>
      <c r="T1359" s="299"/>
      <c r="U1359" s="299"/>
      <c r="V1359" s="299"/>
      <c r="W1359" s="299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</row>
    <row r="1360" spans="1:43" ht="15.75" customHeight="1" outlineLevel="2" x14ac:dyDescent="0.25">
      <c r="A1360" s="2"/>
      <c r="B1360" s="109">
        <v>120419</v>
      </c>
      <c r="C1360" s="34"/>
      <c r="D1360" s="34" t="s">
        <v>47</v>
      </c>
      <c r="E1360" s="34" t="s">
        <v>1106</v>
      </c>
      <c r="F1360" s="298" t="s">
        <v>1124</v>
      </c>
      <c r="G1360" s="114">
        <v>1477</v>
      </c>
      <c r="H1360" s="114">
        <v>382</v>
      </c>
      <c r="I1360" s="114">
        <v>0</v>
      </c>
      <c r="J1360" s="114">
        <v>1477</v>
      </c>
      <c r="K1360" s="114">
        <v>1493</v>
      </c>
      <c r="L1360" s="241">
        <f t="shared" si="266"/>
        <v>1.0832769126607911E-2</v>
      </c>
      <c r="M1360" s="114">
        <f t="shared" si="254"/>
        <v>386.13811780636422</v>
      </c>
      <c r="N1360" s="242">
        <v>0</v>
      </c>
      <c r="O1360" s="100"/>
      <c r="P1360" s="100"/>
      <c r="Q1360" s="100">
        <f t="shared" si="255"/>
        <v>0</v>
      </c>
      <c r="R1360" s="243" t="e">
        <f t="shared" si="263"/>
        <v>#DIV/0!</v>
      </c>
      <c r="S1360" s="299"/>
      <c r="T1360" s="299"/>
      <c r="U1360" s="299"/>
      <c r="V1360" s="299"/>
      <c r="W1360" s="299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</row>
    <row r="1361" spans="1:43" ht="15.75" customHeight="1" outlineLevel="2" x14ac:dyDescent="0.25">
      <c r="A1361" s="2"/>
      <c r="B1361" s="109">
        <v>120418</v>
      </c>
      <c r="C1361" s="34"/>
      <c r="D1361" s="34" t="s">
        <v>47</v>
      </c>
      <c r="E1361" s="34" t="s">
        <v>1106</v>
      </c>
      <c r="F1361" s="298" t="s">
        <v>1123</v>
      </c>
      <c r="G1361" s="114">
        <v>1573</v>
      </c>
      <c r="H1361" s="114">
        <v>631</v>
      </c>
      <c r="I1361" s="114">
        <v>0</v>
      </c>
      <c r="J1361" s="114">
        <v>1573</v>
      </c>
      <c r="K1361" s="114">
        <v>1549</v>
      </c>
      <c r="L1361" s="241">
        <f t="shared" si="266"/>
        <v>-1.5257469802924306E-2</v>
      </c>
      <c r="M1361" s="114">
        <f t="shared" si="254"/>
        <v>621.37253655435472</v>
      </c>
      <c r="N1361" s="242">
        <v>0</v>
      </c>
      <c r="O1361" s="100"/>
      <c r="P1361" s="100"/>
      <c r="Q1361" s="100">
        <f t="shared" si="255"/>
        <v>0</v>
      </c>
      <c r="R1361" s="243" t="e">
        <f t="shared" si="263"/>
        <v>#DIV/0!</v>
      </c>
      <c r="S1361" s="299"/>
      <c r="T1361" s="299"/>
      <c r="U1361" s="299"/>
      <c r="V1361" s="299"/>
      <c r="W1361" s="299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</row>
    <row r="1362" spans="1:43" ht="15.75" customHeight="1" outlineLevel="2" x14ac:dyDescent="0.25">
      <c r="A1362" s="2"/>
      <c r="B1362" s="109">
        <v>120417</v>
      </c>
      <c r="C1362" s="34"/>
      <c r="D1362" s="34" t="s">
        <v>47</v>
      </c>
      <c r="E1362" s="34" t="s">
        <v>1106</v>
      </c>
      <c r="F1362" s="298" t="s">
        <v>1122</v>
      </c>
      <c r="G1362" s="114">
        <v>732</v>
      </c>
      <c r="H1362" s="114">
        <v>242</v>
      </c>
      <c r="I1362" s="114">
        <v>0</v>
      </c>
      <c r="J1362" s="114">
        <v>732</v>
      </c>
      <c r="K1362" s="114">
        <v>714</v>
      </c>
      <c r="L1362" s="241">
        <f t="shared" si="266"/>
        <v>-2.4590163934426257E-2</v>
      </c>
      <c r="M1362" s="114">
        <f t="shared" si="254"/>
        <v>236.04918032786884</v>
      </c>
      <c r="N1362" s="242">
        <v>0</v>
      </c>
      <c r="O1362" s="100"/>
      <c r="P1362" s="100"/>
      <c r="Q1362" s="100">
        <f t="shared" si="255"/>
        <v>0</v>
      </c>
      <c r="R1362" s="243" t="e">
        <f t="shared" si="263"/>
        <v>#DIV/0!</v>
      </c>
      <c r="S1362" s="299"/>
      <c r="T1362" s="299"/>
      <c r="U1362" s="299"/>
      <c r="V1362" s="299"/>
      <c r="W1362" s="299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</row>
    <row r="1363" spans="1:43" ht="15.75" customHeight="1" outlineLevel="2" x14ac:dyDescent="0.25">
      <c r="A1363" s="2"/>
      <c r="B1363" s="109">
        <v>120416</v>
      </c>
      <c r="C1363" s="34"/>
      <c r="D1363" s="34" t="s">
        <v>47</v>
      </c>
      <c r="E1363" s="34" t="s">
        <v>1106</v>
      </c>
      <c r="F1363" s="298" t="s">
        <v>1121</v>
      </c>
      <c r="G1363" s="114">
        <v>1732</v>
      </c>
      <c r="H1363" s="114">
        <v>680</v>
      </c>
      <c r="I1363" s="114">
        <v>0</v>
      </c>
      <c r="J1363" s="114">
        <v>1732</v>
      </c>
      <c r="K1363" s="114">
        <v>1682</v>
      </c>
      <c r="L1363" s="241">
        <f t="shared" si="266"/>
        <v>-2.886836027713624E-2</v>
      </c>
      <c r="M1363" s="114">
        <f t="shared" si="254"/>
        <v>660.36951501154738</v>
      </c>
      <c r="N1363" s="242">
        <v>0</v>
      </c>
      <c r="O1363" s="100"/>
      <c r="P1363" s="100"/>
      <c r="Q1363" s="100">
        <f t="shared" si="255"/>
        <v>0</v>
      </c>
      <c r="R1363" s="243" t="e">
        <f t="shared" si="263"/>
        <v>#DIV/0!</v>
      </c>
      <c r="S1363" s="299"/>
      <c r="T1363" s="299"/>
      <c r="U1363" s="299"/>
      <c r="V1363" s="299"/>
      <c r="W1363" s="299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</row>
    <row r="1364" spans="1:43" ht="15.75" customHeight="1" outlineLevel="2" x14ac:dyDescent="0.25">
      <c r="A1364" s="2"/>
      <c r="B1364" s="109">
        <v>120415</v>
      </c>
      <c r="C1364" s="34"/>
      <c r="D1364" s="34" t="s">
        <v>47</v>
      </c>
      <c r="E1364" s="34" t="s">
        <v>1106</v>
      </c>
      <c r="F1364" s="298" t="s">
        <v>1120</v>
      </c>
      <c r="G1364" s="114">
        <v>1451</v>
      </c>
      <c r="H1364" s="114">
        <v>942</v>
      </c>
      <c r="I1364" s="114">
        <v>0</v>
      </c>
      <c r="J1364" s="114">
        <v>1451</v>
      </c>
      <c r="K1364" s="114">
        <v>1392</v>
      </c>
      <c r="L1364" s="241">
        <f t="shared" si="266"/>
        <v>-4.0661612680909731E-2</v>
      </c>
      <c r="M1364" s="114">
        <f t="shared" si="254"/>
        <v>903.69676085458309</v>
      </c>
      <c r="N1364" s="242">
        <v>0</v>
      </c>
      <c r="O1364" s="100"/>
      <c r="P1364" s="100"/>
      <c r="Q1364" s="100">
        <f t="shared" si="255"/>
        <v>0</v>
      </c>
      <c r="R1364" s="243" t="e">
        <f t="shared" si="263"/>
        <v>#DIV/0!</v>
      </c>
      <c r="S1364" s="299"/>
      <c r="T1364" s="299"/>
      <c r="U1364" s="299"/>
      <c r="V1364" s="299"/>
      <c r="W1364" s="299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</row>
    <row r="1365" spans="1:43" ht="15.75" customHeight="1" outlineLevel="2" x14ac:dyDescent="0.25">
      <c r="A1365" s="2"/>
      <c r="B1365" s="109">
        <v>120414</v>
      </c>
      <c r="C1365" s="34"/>
      <c r="D1365" s="34" t="s">
        <v>47</v>
      </c>
      <c r="E1365" s="34" t="s">
        <v>1106</v>
      </c>
      <c r="F1365" s="298" t="s">
        <v>1119</v>
      </c>
      <c r="G1365" s="114">
        <v>1140</v>
      </c>
      <c r="H1365" s="114">
        <v>636</v>
      </c>
      <c r="I1365" s="114">
        <v>0</v>
      </c>
      <c r="J1365" s="114">
        <v>1140</v>
      </c>
      <c r="K1365" s="114">
        <v>1120</v>
      </c>
      <c r="L1365" s="241">
        <f t="shared" si="266"/>
        <v>-1.7543859649122862E-2</v>
      </c>
      <c r="M1365" s="114">
        <f t="shared" si="254"/>
        <v>624.8421052631578</v>
      </c>
      <c r="N1365" s="242">
        <v>0</v>
      </c>
      <c r="O1365" s="100"/>
      <c r="P1365" s="100"/>
      <c r="Q1365" s="100">
        <f t="shared" si="255"/>
        <v>0</v>
      </c>
      <c r="R1365" s="243" t="e">
        <f t="shared" si="263"/>
        <v>#DIV/0!</v>
      </c>
      <c r="S1365" s="299"/>
      <c r="T1365" s="299"/>
      <c r="U1365" s="299"/>
      <c r="V1365" s="299"/>
      <c r="W1365" s="299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</row>
    <row r="1366" spans="1:43" ht="15.75" customHeight="1" outlineLevel="2" x14ac:dyDescent="0.25">
      <c r="A1366" s="2"/>
      <c r="B1366" s="109">
        <v>120413</v>
      </c>
      <c r="C1366" s="34"/>
      <c r="D1366" s="34" t="s">
        <v>47</v>
      </c>
      <c r="E1366" s="34" t="s">
        <v>1106</v>
      </c>
      <c r="F1366" s="298" t="s">
        <v>1118</v>
      </c>
      <c r="G1366" s="114">
        <v>1553</v>
      </c>
      <c r="H1366" s="114">
        <v>1321</v>
      </c>
      <c r="I1366" s="114">
        <v>0</v>
      </c>
      <c r="J1366" s="114">
        <v>1553</v>
      </c>
      <c r="K1366" s="114">
        <v>1543</v>
      </c>
      <c r="L1366" s="241">
        <f t="shared" si="266"/>
        <v>-6.4391500321957507E-3</v>
      </c>
      <c r="M1366" s="114">
        <f t="shared" si="254"/>
        <v>1312.4938828074694</v>
      </c>
      <c r="N1366" s="242">
        <v>0</v>
      </c>
      <c r="O1366" s="100"/>
      <c r="P1366" s="100"/>
      <c r="Q1366" s="100">
        <f t="shared" si="255"/>
        <v>0</v>
      </c>
      <c r="R1366" s="243" t="e">
        <f t="shared" si="263"/>
        <v>#DIV/0!</v>
      </c>
      <c r="S1366" s="299"/>
      <c r="T1366" s="299"/>
      <c r="U1366" s="299"/>
      <c r="V1366" s="299"/>
      <c r="W1366" s="299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</row>
    <row r="1367" spans="1:43" ht="15.75" customHeight="1" outlineLevel="2" x14ac:dyDescent="0.25">
      <c r="A1367" s="2"/>
      <c r="B1367" s="109">
        <v>120412</v>
      </c>
      <c r="C1367" s="34"/>
      <c r="D1367" s="34" t="s">
        <v>47</v>
      </c>
      <c r="E1367" s="34" t="s">
        <v>1106</v>
      </c>
      <c r="F1367" s="298" t="s">
        <v>1117</v>
      </c>
      <c r="G1367" s="114">
        <v>745</v>
      </c>
      <c r="H1367" s="114">
        <v>745</v>
      </c>
      <c r="I1367" s="114">
        <v>0</v>
      </c>
      <c r="J1367" s="114">
        <v>745</v>
      </c>
      <c r="K1367" s="114">
        <v>735</v>
      </c>
      <c r="L1367" s="241">
        <f t="shared" si="266"/>
        <v>-1.3422818791946289E-2</v>
      </c>
      <c r="M1367" s="114">
        <f t="shared" si="254"/>
        <v>735</v>
      </c>
      <c r="N1367" s="242">
        <v>0</v>
      </c>
      <c r="O1367" s="100"/>
      <c r="P1367" s="100"/>
      <c r="Q1367" s="100">
        <f t="shared" si="255"/>
        <v>0</v>
      </c>
      <c r="R1367" s="243" t="e">
        <f t="shared" si="263"/>
        <v>#DIV/0!</v>
      </c>
      <c r="S1367" s="299"/>
      <c r="T1367" s="299"/>
      <c r="U1367" s="299"/>
      <c r="V1367" s="299"/>
      <c r="W1367" s="299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</row>
    <row r="1368" spans="1:43" ht="15.75" customHeight="1" outlineLevel="2" x14ac:dyDescent="0.25">
      <c r="A1368" s="2"/>
      <c r="B1368" s="109">
        <v>120411</v>
      </c>
      <c r="C1368" s="34"/>
      <c r="D1368" s="34" t="s">
        <v>47</v>
      </c>
      <c r="E1368" s="34" t="s">
        <v>1106</v>
      </c>
      <c r="F1368" s="298" t="s">
        <v>1116</v>
      </c>
      <c r="G1368" s="114">
        <v>558</v>
      </c>
      <c r="H1368" s="114">
        <v>45</v>
      </c>
      <c r="I1368" s="114">
        <v>0</v>
      </c>
      <c r="J1368" s="114">
        <v>558</v>
      </c>
      <c r="K1368" s="114">
        <v>523</v>
      </c>
      <c r="L1368" s="241">
        <f t="shared" si="266"/>
        <v>-6.2724014336917544E-2</v>
      </c>
      <c r="M1368" s="114">
        <f t="shared" si="254"/>
        <v>42.177419354838712</v>
      </c>
      <c r="N1368" s="242">
        <v>0</v>
      </c>
      <c r="O1368" s="100"/>
      <c r="P1368" s="100"/>
      <c r="Q1368" s="100">
        <f t="shared" si="255"/>
        <v>0</v>
      </c>
      <c r="R1368" s="243" t="e">
        <f t="shared" si="263"/>
        <v>#DIV/0!</v>
      </c>
      <c r="S1368" s="299"/>
      <c r="T1368" s="299"/>
      <c r="U1368" s="299"/>
      <c r="V1368" s="299"/>
      <c r="W1368" s="299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</row>
    <row r="1369" spans="1:43" ht="15.75" customHeight="1" outlineLevel="2" x14ac:dyDescent="0.25">
      <c r="A1369" s="2"/>
      <c r="B1369" s="109">
        <v>120410</v>
      </c>
      <c r="C1369" s="34"/>
      <c r="D1369" s="34" t="s">
        <v>47</v>
      </c>
      <c r="E1369" s="34" t="s">
        <v>1106</v>
      </c>
      <c r="F1369" s="298" t="s">
        <v>1115</v>
      </c>
      <c r="G1369" s="114">
        <v>2041</v>
      </c>
      <c r="H1369" s="114">
        <v>954</v>
      </c>
      <c r="I1369" s="114">
        <v>0</v>
      </c>
      <c r="J1369" s="114">
        <v>2041</v>
      </c>
      <c r="K1369" s="114">
        <v>2059</v>
      </c>
      <c r="L1369" s="241">
        <f t="shared" si="266"/>
        <v>8.8192062714356201E-3</v>
      </c>
      <c r="M1369" s="114">
        <f t="shared" si="254"/>
        <v>962.4135227829496</v>
      </c>
      <c r="N1369" s="242">
        <v>0</v>
      </c>
      <c r="O1369" s="100"/>
      <c r="P1369" s="100"/>
      <c r="Q1369" s="100">
        <f t="shared" si="255"/>
        <v>0</v>
      </c>
      <c r="R1369" s="243" t="e">
        <f t="shared" si="263"/>
        <v>#DIV/0!</v>
      </c>
      <c r="S1369" s="299"/>
      <c r="T1369" s="299"/>
      <c r="U1369" s="299"/>
      <c r="V1369" s="299"/>
      <c r="W1369" s="299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</row>
    <row r="1370" spans="1:43" ht="15.75" customHeight="1" outlineLevel="2" x14ac:dyDescent="0.25">
      <c r="A1370" s="2"/>
      <c r="B1370" s="109">
        <v>120409</v>
      </c>
      <c r="C1370" s="34"/>
      <c r="D1370" s="34" t="s">
        <v>47</v>
      </c>
      <c r="E1370" s="34" t="s">
        <v>1106</v>
      </c>
      <c r="F1370" s="298" t="s">
        <v>1114</v>
      </c>
      <c r="G1370" s="114">
        <v>1000</v>
      </c>
      <c r="H1370" s="114">
        <v>974</v>
      </c>
      <c r="I1370" s="114">
        <v>0</v>
      </c>
      <c r="J1370" s="114">
        <v>1000</v>
      </c>
      <c r="K1370" s="114">
        <v>995</v>
      </c>
      <c r="L1370" s="241">
        <f t="shared" si="266"/>
        <v>-5.0000000000000044E-3</v>
      </c>
      <c r="M1370" s="114">
        <f t="shared" si="254"/>
        <v>969.13</v>
      </c>
      <c r="N1370" s="242">
        <v>0</v>
      </c>
      <c r="O1370" s="100"/>
      <c r="P1370" s="100"/>
      <c r="Q1370" s="100">
        <f t="shared" si="255"/>
        <v>0</v>
      </c>
      <c r="R1370" s="243" t="e">
        <f t="shared" si="263"/>
        <v>#DIV/0!</v>
      </c>
      <c r="S1370" s="299"/>
      <c r="T1370" s="299"/>
      <c r="U1370" s="299"/>
      <c r="V1370" s="299"/>
      <c r="W1370" s="299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</row>
    <row r="1371" spans="1:43" ht="15.75" customHeight="1" outlineLevel="2" x14ac:dyDescent="0.25">
      <c r="A1371" s="2"/>
      <c r="B1371" s="109">
        <v>120408</v>
      </c>
      <c r="C1371" s="34"/>
      <c r="D1371" s="34" t="s">
        <v>47</v>
      </c>
      <c r="E1371" s="34" t="s">
        <v>1106</v>
      </c>
      <c r="F1371" s="298" t="s">
        <v>1113</v>
      </c>
      <c r="G1371" s="114">
        <v>1646</v>
      </c>
      <c r="H1371" s="114">
        <v>1290</v>
      </c>
      <c r="I1371" s="114">
        <v>0</v>
      </c>
      <c r="J1371" s="114">
        <v>1646</v>
      </c>
      <c r="K1371" s="114">
        <v>1614</v>
      </c>
      <c r="L1371" s="241">
        <f t="shared" si="266"/>
        <v>-1.9441069258809285E-2</v>
      </c>
      <c r="M1371" s="114">
        <f t="shared" si="254"/>
        <v>1264.9210206561361</v>
      </c>
      <c r="N1371" s="242">
        <v>0</v>
      </c>
      <c r="O1371" s="100"/>
      <c r="P1371" s="100"/>
      <c r="Q1371" s="100">
        <f t="shared" si="255"/>
        <v>0</v>
      </c>
      <c r="R1371" s="243" t="e">
        <f t="shared" si="263"/>
        <v>#DIV/0!</v>
      </c>
      <c r="S1371" s="299"/>
      <c r="T1371" s="299"/>
      <c r="U1371" s="299"/>
      <c r="V1371" s="299"/>
      <c r="W1371" s="299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</row>
    <row r="1372" spans="1:43" ht="15.75" customHeight="1" outlineLevel="2" x14ac:dyDescent="0.25">
      <c r="A1372" s="2"/>
      <c r="B1372" s="109">
        <v>120407</v>
      </c>
      <c r="C1372" s="34"/>
      <c r="D1372" s="34" t="s">
        <v>47</v>
      </c>
      <c r="E1372" s="34" t="s">
        <v>1106</v>
      </c>
      <c r="F1372" s="298" t="s">
        <v>1112</v>
      </c>
      <c r="G1372" s="114">
        <v>139</v>
      </c>
      <c r="H1372" s="114">
        <v>0</v>
      </c>
      <c r="I1372" s="114">
        <v>2381</v>
      </c>
      <c r="J1372" s="114">
        <v>139</v>
      </c>
      <c r="K1372" s="114">
        <v>138</v>
      </c>
      <c r="L1372" s="241">
        <f t="shared" si="266"/>
        <v>-7.194244604316502E-3</v>
      </c>
      <c r="M1372" s="114">
        <f t="shared" si="254"/>
        <v>0</v>
      </c>
      <c r="N1372" s="242">
        <v>2373</v>
      </c>
      <c r="O1372" s="100"/>
      <c r="P1372" s="100"/>
      <c r="Q1372" s="100">
        <f t="shared" si="255"/>
        <v>0</v>
      </c>
      <c r="R1372" s="243" t="e">
        <f t="shared" si="263"/>
        <v>#DIV/0!</v>
      </c>
      <c r="S1372" s="299"/>
      <c r="T1372" s="299"/>
      <c r="U1372" s="299"/>
      <c r="V1372" s="299"/>
      <c r="W1372" s="299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</row>
    <row r="1373" spans="1:43" ht="15.75" customHeight="1" outlineLevel="2" x14ac:dyDescent="0.25">
      <c r="A1373" s="2"/>
      <c r="B1373" s="109">
        <v>120406</v>
      </c>
      <c r="C1373" s="34"/>
      <c r="D1373" s="34" t="s">
        <v>47</v>
      </c>
      <c r="E1373" s="34" t="s">
        <v>1106</v>
      </c>
      <c r="F1373" s="298" t="s">
        <v>1111</v>
      </c>
      <c r="G1373" s="114">
        <v>1410</v>
      </c>
      <c r="H1373" s="114">
        <v>199</v>
      </c>
      <c r="I1373" s="114">
        <v>0</v>
      </c>
      <c r="J1373" s="114">
        <v>1410</v>
      </c>
      <c r="K1373" s="114">
        <v>1375</v>
      </c>
      <c r="L1373" s="241">
        <f t="shared" si="266"/>
        <v>-2.4822695035460973E-2</v>
      </c>
      <c r="M1373" s="114">
        <f t="shared" si="254"/>
        <v>194.06028368794327</v>
      </c>
      <c r="N1373" s="242">
        <v>0</v>
      </c>
      <c r="O1373" s="100"/>
      <c r="P1373" s="100"/>
      <c r="Q1373" s="100">
        <f t="shared" si="255"/>
        <v>0</v>
      </c>
      <c r="R1373" s="243" t="e">
        <f t="shared" si="263"/>
        <v>#DIV/0!</v>
      </c>
      <c r="S1373" s="299"/>
      <c r="T1373" s="299"/>
      <c r="U1373" s="299"/>
      <c r="V1373" s="299"/>
      <c r="W1373" s="299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</row>
    <row r="1374" spans="1:43" ht="15.75" customHeight="1" outlineLevel="2" x14ac:dyDescent="0.25">
      <c r="A1374" s="2"/>
      <c r="B1374" s="109">
        <v>120405</v>
      </c>
      <c r="C1374" s="34"/>
      <c r="D1374" s="34" t="s">
        <v>47</v>
      </c>
      <c r="E1374" s="34" t="s">
        <v>1106</v>
      </c>
      <c r="F1374" s="298" t="s">
        <v>1110</v>
      </c>
      <c r="G1374" s="114">
        <v>1553</v>
      </c>
      <c r="H1374" s="114">
        <v>767</v>
      </c>
      <c r="I1374" s="114">
        <v>0</v>
      </c>
      <c r="J1374" s="114">
        <v>1553</v>
      </c>
      <c r="K1374" s="114">
        <v>1531</v>
      </c>
      <c r="L1374" s="241">
        <f t="shared" si="266"/>
        <v>-1.4166130070830674E-2</v>
      </c>
      <c r="M1374" s="114">
        <f t="shared" si="254"/>
        <v>756.13457823567285</v>
      </c>
      <c r="N1374" s="242">
        <v>0</v>
      </c>
      <c r="O1374" s="100"/>
      <c r="P1374" s="100"/>
      <c r="Q1374" s="100">
        <f t="shared" si="255"/>
        <v>0</v>
      </c>
      <c r="R1374" s="243" t="e">
        <f t="shared" si="263"/>
        <v>#DIV/0!</v>
      </c>
      <c r="S1374" s="299"/>
      <c r="T1374" s="299"/>
      <c r="U1374" s="299"/>
      <c r="V1374" s="299"/>
      <c r="W1374" s="299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</row>
    <row r="1375" spans="1:43" ht="15.75" customHeight="1" outlineLevel="2" x14ac:dyDescent="0.25">
      <c r="A1375" s="2"/>
      <c r="B1375" s="109">
        <v>120404</v>
      </c>
      <c r="C1375" s="34"/>
      <c r="D1375" s="34" t="s">
        <v>47</v>
      </c>
      <c r="E1375" s="34" t="s">
        <v>1106</v>
      </c>
      <c r="F1375" s="298" t="s">
        <v>1109</v>
      </c>
      <c r="G1375" s="114">
        <v>1264</v>
      </c>
      <c r="H1375" s="114">
        <v>1006</v>
      </c>
      <c r="I1375" s="114">
        <v>0</v>
      </c>
      <c r="J1375" s="114">
        <v>1264</v>
      </c>
      <c r="K1375" s="114">
        <v>1264</v>
      </c>
      <c r="L1375" s="241">
        <f t="shared" si="266"/>
        <v>0</v>
      </c>
      <c r="M1375" s="114">
        <f t="shared" si="254"/>
        <v>1006</v>
      </c>
      <c r="N1375" s="242">
        <v>0</v>
      </c>
      <c r="O1375" s="100"/>
      <c r="P1375" s="100"/>
      <c r="Q1375" s="100">
        <f t="shared" si="255"/>
        <v>0</v>
      </c>
      <c r="R1375" s="243" t="e">
        <f t="shared" si="263"/>
        <v>#DIV/0!</v>
      </c>
      <c r="S1375" s="299"/>
      <c r="T1375" s="299"/>
      <c r="U1375" s="299"/>
      <c r="V1375" s="299"/>
      <c r="W1375" s="299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</row>
    <row r="1376" spans="1:43" ht="15.75" customHeight="1" outlineLevel="2" x14ac:dyDescent="0.25">
      <c r="A1376" s="2"/>
      <c r="B1376" s="109">
        <v>120403</v>
      </c>
      <c r="C1376" s="34"/>
      <c r="D1376" s="34" t="s">
        <v>47</v>
      </c>
      <c r="E1376" s="34" t="s">
        <v>1106</v>
      </c>
      <c r="F1376" s="298" t="s">
        <v>1108</v>
      </c>
      <c r="G1376" s="114">
        <v>4284</v>
      </c>
      <c r="H1376" s="114">
        <v>1206</v>
      </c>
      <c r="I1376" s="114">
        <v>0</v>
      </c>
      <c r="J1376" s="114">
        <v>4284</v>
      </c>
      <c r="K1376" s="114">
        <v>4220</v>
      </c>
      <c r="L1376" s="241">
        <f t="shared" si="266"/>
        <v>-1.4939309056956063E-2</v>
      </c>
      <c r="M1376" s="114">
        <f t="shared" si="254"/>
        <v>1187.9831932773109</v>
      </c>
      <c r="N1376" s="242">
        <v>0</v>
      </c>
      <c r="O1376" s="100"/>
      <c r="P1376" s="100"/>
      <c r="Q1376" s="100">
        <f t="shared" si="255"/>
        <v>0</v>
      </c>
      <c r="R1376" s="243" t="e">
        <f t="shared" si="263"/>
        <v>#DIV/0!</v>
      </c>
      <c r="S1376" s="299"/>
      <c r="T1376" s="299"/>
      <c r="U1376" s="299"/>
      <c r="V1376" s="299"/>
      <c r="W1376" s="299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</row>
    <row r="1377" spans="1:43" ht="15.75" customHeight="1" outlineLevel="2" x14ac:dyDescent="0.25">
      <c r="A1377" s="2"/>
      <c r="B1377" s="109">
        <v>120402</v>
      </c>
      <c r="C1377" s="34"/>
      <c r="D1377" s="34" t="s">
        <v>47</v>
      </c>
      <c r="E1377" s="34" t="s">
        <v>1106</v>
      </c>
      <c r="F1377" s="298" t="s">
        <v>1107</v>
      </c>
      <c r="G1377" s="114">
        <v>1641</v>
      </c>
      <c r="H1377" s="114">
        <v>0</v>
      </c>
      <c r="I1377" s="114">
        <v>4428</v>
      </c>
      <c r="J1377" s="114">
        <v>2756</v>
      </c>
      <c r="K1377" s="114">
        <v>2595</v>
      </c>
      <c r="L1377" s="241">
        <f t="shared" si="266"/>
        <v>-5.841799709724238E-2</v>
      </c>
      <c r="M1377" s="114">
        <f t="shared" si="254"/>
        <v>0</v>
      </c>
      <c r="N1377" s="242">
        <v>3242</v>
      </c>
      <c r="O1377" s="100"/>
      <c r="P1377" s="100"/>
      <c r="Q1377" s="100">
        <f t="shared" si="255"/>
        <v>0</v>
      </c>
      <c r="R1377" s="243" t="e">
        <f t="shared" si="263"/>
        <v>#DIV/0!</v>
      </c>
      <c r="S1377" s="299"/>
      <c r="T1377" s="299"/>
      <c r="U1377" s="299"/>
      <c r="V1377" s="299"/>
      <c r="W1377" s="299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</row>
    <row r="1378" spans="1:43" ht="15.75" customHeight="1" outlineLevel="2" x14ac:dyDescent="0.25">
      <c r="A1378" s="2"/>
      <c r="B1378" s="109">
        <v>120401</v>
      </c>
      <c r="C1378" s="34"/>
      <c r="D1378" s="34" t="s">
        <v>47</v>
      </c>
      <c r="E1378" s="34" t="s">
        <v>1106</v>
      </c>
      <c r="F1378" s="298" t="s">
        <v>1106</v>
      </c>
      <c r="G1378" s="114">
        <v>112</v>
      </c>
      <c r="H1378" s="114">
        <v>0</v>
      </c>
      <c r="I1378" s="114">
        <v>15785</v>
      </c>
      <c r="J1378" s="114">
        <v>112</v>
      </c>
      <c r="K1378" s="114">
        <v>113</v>
      </c>
      <c r="L1378" s="241">
        <f t="shared" si="266"/>
        <v>8.9285714285713969E-3</v>
      </c>
      <c r="M1378" s="114">
        <f t="shared" si="254"/>
        <v>0</v>
      </c>
      <c r="N1378" s="242">
        <v>15756</v>
      </c>
      <c r="O1378" s="100"/>
      <c r="P1378" s="100"/>
      <c r="Q1378" s="100">
        <f t="shared" si="255"/>
        <v>0</v>
      </c>
      <c r="R1378" s="243" t="e">
        <f t="shared" si="263"/>
        <v>#DIV/0!</v>
      </c>
      <c r="S1378" s="299"/>
      <c r="T1378" s="299"/>
      <c r="U1378" s="299"/>
      <c r="V1378" s="299"/>
      <c r="W1378" s="299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</row>
    <row r="1379" spans="1:43" ht="15.75" customHeight="1" outlineLevel="2" x14ac:dyDescent="0.25">
      <c r="A1379" s="2"/>
      <c r="B1379" s="109" t="s">
        <v>2231</v>
      </c>
      <c r="C1379" s="34"/>
      <c r="D1379" s="34" t="s">
        <v>47</v>
      </c>
      <c r="E1379" s="34" t="s">
        <v>1106</v>
      </c>
      <c r="F1379" s="298" t="s">
        <v>2232</v>
      </c>
      <c r="G1379" s="114"/>
      <c r="H1379" s="114"/>
      <c r="I1379" s="114"/>
      <c r="J1379" s="114"/>
      <c r="K1379" s="114"/>
      <c r="L1379" s="241"/>
      <c r="M1379" s="114">
        <f t="shared" si="254"/>
        <v>0</v>
      </c>
      <c r="N1379" s="242"/>
      <c r="O1379" s="100"/>
      <c r="P1379" s="100"/>
      <c r="Q1379" s="100">
        <f t="shared" si="255"/>
        <v>0</v>
      </c>
      <c r="R1379" s="243" t="e">
        <f t="shared" si="263"/>
        <v>#DIV/0!</v>
      </c>
      <c r="S1379" s="299"/>
      <c r="T1379" s="299"/>
      <c r="U1379" s="299"/>
      <c r="V1379" s="299"/>
      <c r="W1379" s="299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</row>
    <row r="1380" spans="1:43" ht="15.75" customHeight="1" outlineLevel="1" x14ac:dyDescent="0.25">
      <c r="A1380" s="229"/>
      <c r="B1380" s="104">
        <v>120500</v>
      </c>
      <c r="C1380" s="300"/>
      <c r="D1380" s="300" t="s">
        <v>47</v>
      </c>
      <c r="E1380" s="300" t="s">
        <v>47</v>
      </c>
      <c r="F1380" s="301"/>
      <c r="G1380" s="114"/>
      <c r="H1380" s="114"/>
      <c r="I1380" s="114"/>
      <c r="J1380" s="114"/>
      <c r="K1380" s="114"/>
      <c r="L1380" s="241"/>
      <c r="M1380" s="114">
        <f t="shared" si="254"/>
        <v>0</v>
      </c>
      <c r="N1380" s="242"/>
      <c r="O1380" s="110">
        <f t="shared" ref="O1380:P1380" si="267">SUM(O1381:O1385)</f>
        <v>0</v>
      </c>
      <c r="P1380" s="110">
        <f t="shared" si="267"/>
        <v>0</v>
      </c>
      <c r="Q1380" s="100">
        <f t="shared" si="255"/>
        <v>0</v>
      </c>
      <c r="R1380" s="243" t="e">
        <f t="shared" si="263"/>
        <v>#DIV/0!</v>
      </c>
      <c r="S1380" s="302"/>
      <c r="T1380" s="302"/>
      <c r="U1380" s="302"/>
      <c r="V1380" s="302"/>
      <c r="W1380" s="302"/>
      <c r="X1380" s="229"/>
      <c r="Y1380" s="229"/>
      <c r="Z1380" s="229"/>
      <c r="AA1380" s="229"/>
      <c r="AB1380" s="229"/>
      <c r="AC1380" s="229"/>
      <c r="AD1380" s="229"/>
      <c r="AE1380" s="229"/>
      <c r="AF1380" s="229"/>
      <c r="AG1380" s="229"/>
      <c r="AH1380" s="229"/>
      <c r="AI1380" s="229"/>
      <c r="AJ1380" s="229"/>
      <c r="AK1380" s="229"/>
      <c r="AL1380" s="229"/>
      <c r="AM1380" s="229"/>
      <c r="AN1380" s="229"/>
      <c r="AO1380" s="229"/>
      <c r="AP1380" s="229"/>
      <c r="AQ1380" s="229"/>
    </row>
    <row r="1381" spans="1:43" ht="15.75" customHeight="1" outlineLevel="2" x14ac:dyDescent="0.25">
      <c r="A1381" s="2"/>
      <c r="B1381" s="109">
        <v>120504</v>
      </c>
      <c r="C1381" s="34"/>
      <c r="D1381" s="34" t="s">
        <v>47</v>
      </c>
      <c r="E1381" s="34" t="s">
        <v>47</v>
      </c>
      <c r="F1381" s="298" t="s">
        <v>1140</v>
      </c>
      <c r="G1381" s="114">
        <v>4283</v>
      </c>
      <c r="H1381" s="114">
        <v>668</v>
      </c>
      <c r="I1381" s="114">
        <v>0</v>
      </c>
      <c r="J1381" s="114">
        <v>4283</v>
      </c>
      <c r="K1381" s="114">
        <v>3978</v>
      </c>
      <c r="L1381" s="241">
        <f t="shared" ref="L1381:L1384" si="268">((K1381/J1381)^(1/($K$12-$J$12))-1)</f>
        <v>-7.1211767452720065E-2</v>
      </c>
      <c r="M1381" s="114">
        <f t="shared" si="254"/>
        <v>620.43053934158297</v>
      </c>
      <c r="N1381" s="242">
        <v>0</v>
      </c>
      <c r="O1381" s="100"/>
      <c r="P1381" s="100"/>
      <c r="Q1381" s="100">
        <f t="shared" si="255"/>
        <v>0</v>
      </c>
      <c r="R1381" s="243" t="e">
        <f t="shared" si="263"/>
        <v>#DIV/0!</v>
      </c>
      <c r="S1381" s="299"/>
      <c r="T1381" s="299"/>
      <c r="U1381" s="299"/>
      <c r="V1381" s="299"/>
      <c r="W1381" s="299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</row>
    <row r="1382" spans="1:43" ht="15.75" customHeight="1" outlineLevel="2" x14ac:dyDescent="0.25">
      <c r="A1382" s="2"/>
      <c r="B1382" s="109">
        <v>120503</v>
      </c>
      <c r="C1382" s="34"/>
      <c r="D1382" s="34" t="s">
        <v>47</v>
      </c>
      <c r="E1382" s="34" t="s">
        <v>47</v>
      </c>
      <c r="F1382" s="298" t="s">
        <v>1139</v>
      </c>
      <c r="G1382" s="114">
        <v>1207</v>
      </c>
      <c r="H1382" s="114">
        <v>569</v>
      </c>
      <c r="I1382" s="114">
        <v>0</v>
      </c>
      <c r="J1382" s="114">
        <v>1207</v>
      </c>
      <c r="K1382" s="114">
        <v>1122</v>
      </c>
      <c r="L1382" s="241">
        <f t="shared" si="268"/>
        <v>-7.0422535211267623E-2</v>
      </c>
      <c r="M1382" s="114">
        <f t="shared" si="254"/>
        <v>528.92957746478874</v>
      </c>
      <c r="N1382" s="242">
        <v>0</v>
      </c>
      <c r="O1382" s="100"/>
      <c r="P1382" s="100"/>
      <c r="Q1382" s="100">
        <f t="shared" si="255"/>
        <v>0</v>
      </c>
      <c r="R1382" s="243" t="e">
        <f t="shared" si="263"/>
        <v>#DIV/0!</v>
      </c>
      <c r="S1382" s="299"/>
      <c r="T1382" s="299"/>
      <c r="U1382" s="299"/>
      <c r="V1382" s="299"/>
      <c r="W1382" s="299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</row>
    <row r="1383" spans="1:43" ht="15.75" customHeight="1" outlineLevel="2" x14ac:dyDescent="0.25">
      <c r="A1383" s="2"/>
      <c r="B1383" s="109">
        <v>120502</v>
      </c>
      <c r="C1383" s="34"/>
      <c r="D1383" s="34" t="s">
        <v>47</v>
      </c>
      <c r="E1383" s="34" t="s">
        <v>47</v>
      </c>
      <c r="F1383" s="298" t="s">
        <v>1138</v>
      </c>
      <c r="G1383" s="114">
        <v>291</v>
      </c>
      <c r="H1383" s="114">
        <v>0</v>
      </c>
      <c r="I1383" s="114">
        <v>5584</v>
      </c>
      <c r="J1383" s="114">
        <v>291</v>
      </c>
      <c r="K1383" s="114">
        <v>260</v>
      </c>
      <c r="L1383" s="241">
        <f t="shared" si="268"/>
        <v>-0.10652920962199308</v>
      </c>
      <c r="M1383" s="114">
        <f t="shared" si="254"/>
        <v>0</v>
      </c>
      <c r="N1383" s="242">
        <v>5427</v>
      </c>
      <c r="O1383" s="100"/>
      <c r="P1383" s="100"/>
      <c r="Q1383" s="100">
        <f t="shared" si="255"/>
        <v>0</v>
      </c>
      <c r="R1383" s="243" t="e">
        <f t="shared" si="263"/>
        <v>#DIV/0!</v>
      </c>
      <c r="S1383" s="299"/>
      <c r="T1383" s="299"/>
      <c r="U1383" s="299"/>
      <c r="V1383" s="299"/>
      <c r="W1383" s="299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</row>
    <row r="1384" spans="1:43" ht="15.75" customHeight="1" outlineLevel="2" x14ac:dyDescent="0.25">
      <c r="A1384" s="2"/>
      <c r="B1384" s="109">
        <v>120501</v>
      </c>
      <c r="C1384" s="34"/>
      <c r="D1384" s="34" t="s">
        <v>47</v>
      </c>
      <c r="E1384" s="34" t="s">
        <v>47</v>
      </c>
      <c r="F1384" s="298" t="s">
        <v>47</v>
      </c>
      <c r="G1384" s="114">
        <v>756</v>
      </c>
      <c r="H1384" s="114">
        <v>0</v>
      </c>
      <c r="I1384" s="114">
        <v>9867</v>
      </c>
      <c r="J1384" s="114">
        <v>1221</v>
      </c>
      <c r="K1384" s="114">
        <v>1132</v>
      </c>
      <c r="L1384" s="241">
        <f t="shared" si="268"/>
        <v>-7.2891072891072883E-2</v>
      </c>
      <c r="M1384" s="114">
        <f t="shared" si="254"/>
        <v>0</v>
      </c>
      <c r="N1384" s="242">
        <v>9353</v>
      </c>
      <c r="O1384" s="100"/>
      <c r="P1384" s="100"/>
      <c r="Q1384" s="100">
        <f t="shared" si="255"/>
        <v>0</v>
      </c>
      <c r="R1384" s="243" t="e">
        <f t="shared" si="263"/>
        <v>#DIV/0!</v>
      </c>
      <c r="S1384" s="299"/>
      <c r="T1384" s="299"/>
      <c r="U1384" s="299"/>
      <c r="V1384" s="299"/>
      <c r="W1384" s="299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</row>
    <row r="1385" spans="1:43" ht="15.75" customHeight="1" outlineLevel="2" x14ac:dyDescent="0.25">
      <c r="A1385" s="2"/>
      <c r="B1385" s="109" t="s">
        <v>2233</v>
      </c>
      <c r="C1385" s="34"/>
      <c r="D1385" s="34" t="s">
        <v>47</v>
      </c>
      <c r="E1385" s="34" t="s">
        <v>47</v>
      </c>
      <c r="F1385" s="298" t="s">
        <v>2234</v>
      </c>
      <c r="G1385" s="114"/>
      <c r="H1385" s="114"/>
      <c r="I1385" s="114"/>
      <c r="J1385" s="114"/>
      <c r="K1385" s="114"/>
      <c r="L1385" s="241"/>
      <c r="M1385" s="114">
        <f t="shared" si="254"/>
        <v>0</v>
      </c>
      <c r="N1385" s="242"/>
      <c r="O1385" s="100"/>
      <c r="P1385" s="100"/>
      <c r="Q1385" s="100">
        <f t="shared" si="255"/>
        <v>0</v>
      </c>
      <c r="R1385" s="243" t="e">
        <f t="shared" si="263"/>
        <v>#DIV/0!</v>
      </c>
      <c r="S1385" s="299"/>
      <c r="T1385" s="299"/>
      <c r="U1385" s="299"/>
      <c r="V1385" s="299"/>
      <c r="W1385" s="299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</row>
    <row r="1386" spans="1:43" ht="15.75" customHeight="1" outlineLevel="1" x14ac:dyDescent="0.25">
      <c r="A1386" s="229"/>
      <c r="B1386" s="104">
        <v>120600</v>
      </c>
      <c r="C1386" s="300"/>
      <c r="D1386" s="300" t="s">
        <v>47</v>
      </c>
      <c r="E1386" s="300" t="s">
        <v>1141</v>
      </c>
      <c r="F1386" s="301"/>
      <c r="G1386" s="114"/>
      <c r="H1386" s="114"/>
      <c r="I1386" s="114"/>
      <c r="J1386" s="114"/>
      <c r="K1386" s="114"/>
      <c r="L1386" s="241"/>
      <c r="M1386" s="114">
        <f t="shared" si="254"/>
        <v>0</v>
      </c>
      <c r="N1386" s="242"/>
      <c r="O1386" s="110">
        <f t="shared" ref="O1386:P1386" si="269">SUM(O1387:O1396)</f>
        <v>0</v>
      </c>
      <c r="P1386" s="110">
        <f t="shared" si="269"/>
        <v>0</v>
      </c>
      <c r="Q1386" s="100">
        <f t="shared" si="255"/>
        <v>0</v>
      </c>
      <c r="R1386" s="243" t="e">
        <f t="shared" si="263"/>
        <v>#DIV/0!</v>
      </c>
      <c r="S1386" s="302"/>
      <c r="T1386" s="302"/>
      <c r="U1386" s="302"/>
      <c r="V1386" s="302"/>
      <c r="W1386" s="302"/>
      <c r="X1386" s="229"/>
      <c r="Y1386" s="229"/>
      <c r="Z1386" s="229"/>
      <c r="AA1386" s="229"/>
      <c r="AB1386" s="229"/>
      <c r="AC1386" s="229"/>
      <c r="AD1386" s="229"/>
      <c r="AE1386" s="229"/>
      <c r="AF1386" s="229"/>
      <c r="AG1386" s="229"/>
      <c r="AH1386" s="229"/>
      <c r="AI1386" s="229"/>
      <c r="AJ1386" s="229"/>
      <c r="AK1386" s="229"/>
      <c r="AL1386" s="229"/>
      <c r="AM1386" s="229"/>
      <c r="AN1386" s="229"/>
      <c r="AO1386" s="229"/>
      <c r="AP1386" s="229"/>
      <c r="AQ1386" s="229"/>
    </row>
    <row r="1387" spans="1:43" ht="15.75" customHeight="1" outlineLevel="2" x14ac:dyDescent="0.25">
      <c r="A1387" s="2"/>
      <c r="B1387" s="109">
        <v>120609</v>
      </c>
      <c r="C1387" s="34"/>
      <c r="D1387" s="34" t="s">
        <v>47</v>
      </c>
      <c r="E1387" s="34" t="s">
        <v>1141</v>
      </c>
      <c r="F1387" s="298" t="s">
        <v>1863</v>
      </c>
      <c r="G1387" s="114">
        <v>4072</v>
      </c>
      <c r="H1387" s="114">
        <v>446</v>
      </c>
      <c r="I1387" s="114">
        <v>0</v>
      </c>
      <c r="J1387" s="114">
        <v>4072</v>
      </c>
      <c r="K1387" s="114">
        <v>4269</v>
      </c>
      <c r="L1387" s="241">
        <f t="shared" ref="L1387:L1395" si="270">((K1387/J1387)^(1/($K$12-$J$12))-1)</f>
        <v>4.8379174852652307E-2</v>
      </c>
      <c r="M1387" s="114">
        <f t="shared" si="254"/>
        <v>467.57711198428291</v>
      </c>
      <c r="N1387" s="242">
        <v>0</v>
      </c>
      <c r="O1387" s="100"/>
      <c r="P1387" s="100"/>
      <c r="Q1387" s="100">
        <f t="shared" si="255"/>
        <v>0</v>
      </c>
      <c r="R1387" s="243" t="e">
        <f t="shared" si="263"/>
        <v>#DIV/0!</v>
      </c>
      <c r="S1387" s="299"/>
      <c r="T1387" s="299"/>
      <c r="U1387" s="299"/>
      <c r="V1387" s="299"/>
      <c r="W1387" s="299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</row>
    <row r="1388" spans="1:43" ht="15.75" customHeight="1" outlineLevel="2" x14ac:dyDescent="0.25">
      <c r="A1388" s="2"/>
      <c r="B1388" s="109">
        <v>120608</v>
      </c>
      <c r="C1388" s="34"/>
      <c r="D1388" s="34" t="s">
        <v>47</v>
      </c>
      <c r="E1388" s="34" t="s">
        <v>1141</v>
      </c>
      <c r="F1388" s="298" t="s">
        <v>1148</v>
      </c>
      <c r="G1388" s="114">
        <v>25602</v>
      </c>
      <c r="H1388" s="114">
        <v>697</v>
      </c>
      <c r="I1388" s="114">
        <v>0</v>
      </c>
      <c r="J1388" s="114">
        <v>25602</v>
      </c>
      <c r="K1388" s="114">
        <v>24966</v>
      </c>
      <c r="L1388" s="241">
        <f t="shared" si="270"/>
        <v>-2.4841809233653644E-2</v>
      </c>
      <c r="M1388" s="114">
        <f t="shared" si="254"/>
        <v>679.68525896414337</v>
      </c>
      <c r="N1388" s="242">
        <v>0</v>
      </c>
      <c r="O1388" s="100"/>
      <c r="P1388" s="100"/>
      <c r="Q1388" s="100">
        <f t="shared" si="255"/>
        <v>0</v>
      </c>
      <c r="R1388" s="243" t="e">
        <f t="shared" si="263"/>
        <v>#DIV/0!</v>
      </c>
      <c r="S1388" s="299"/>
      <c r="T1388" s="299"/>
      <c r="U1388" s="299"/>
      <c r="V1388" s="299"/>
      <c r="W1388" s="299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</row>
    <row r="1389" spans="1:43" ht="15.75" customHeight="1" outlineLevel="2" x14ac:dyDescent="0.25">
      <c r="A1389" s="2"/>
      <c r="B1389" s="109">
        <v>120607</v>
      </c>
      <c r="C1389" s="34"/>
      <c r="D1389" s="34" t="s">
        <v>47</v>
      </c>
      <c r="E1389" s="34" t="s">
        <v>1141</v>
      </c>
      <c r="F1389" s="298" t="s">
        <v>1147</v>
      </c>
      <c r="G1389" s="114">
        <v>25222</v>
      </c>
      <c r="H1389" s="114">
        <v>0</v>
      </c>
      <c r="I1389" s="114">
        <v>5262</v>
      </c>
      <c r="J1389" s="114">
        <v>22823</v>
      </c>
      <c r="K1389" s="114">
        <v>22512</v>
      </c>
      <c r="L1389" s="241">
        <f t="shared" si="270"/>
        <v>-1.362660474083166E-2</v>
      </c>
      <c r="M1389" s="114">
        <f t="shared" si="254"/>
        <v>0</v>
      </c>
      <c r="N1389" s="242">
        <v>8427</v>
      </c>
      <c r="O1389" s="100"/>
      <c r="P1389" s="100"/>
      <c r="Q1389" s="100">
        <f t="shared" si="255"/>
        <v>0</v>
      </c>
      <c r="R1389" s="243" t="e">
        <f t="shared" si="263"/>
        <v>#DIV/0!</v>
      </c>
      <c r="S1389" s="299"/>
      <c r="T1389" s="299"/>
      <c r="U1389" s="299"/>
      <c r="V1389" s="299"/>
      <c r="W1389" s="299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</row>
    <row r="1390" spans="1:43" ht="15.75" customHeight="1" outlineLevel="2" x14ac:dyDescent="0.25">
      <c r="A1390" s="2"/>
      <c r="B1390" s="109">
        <v>120606</v>
      </c>
      <c r="C1390" s="34"/>
      <c r="D1390" s="34" t="s">
        <v>47</v>
      </c>
      <c r="E1390" s="34" t="s">
        <v>1141</v>
      </c>
      <c r="F1390" s="298" t="s">
        <v>1146</v>
      </c>
      <c r="G1390" s="114">
        <v>31320</v>
      </c>
      <c r="H1390" s="114">
        <v>0</v>
      </c>
      <c r="I1390" s="114">
        <v>19747</v>
      </c>
      <c r="J1390" s="114">
        <v>32004</v>
      </c>
      <c r="K1390" s="114">
        <v>32720</v>
      </c>
      <c r="L1390" s="241">
        <f t="shared" si="270"/>
        <v>2.2372203474565699E-2</v>
      </c>
      <c r="M1390" s="114">
        <f t="shared" si="254"/>
        <v>0</v>
      </c>
      <c r="N1390" s="242">
        <v>19711</v>
      </c>
      <c r="O1390" s="100"/>
      <c r="P1390" s="100"/>
      <c r="Q1390" s="100">
        <f t="shared" si="255"/>
        <v>0</v>
      </c>
      <c r="R1390" s="243" t="e">
        <f t="shared" si="263"/>
        <v>#DIV/0!</v>
      </c>
      <c r="S1390" s="299"/>
      <c r="T1390" s="299"/>
      <c r="U1390" s="299"/>
      <c r="V1390" s="299"/>
      <c r="W1390" s="299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</row>
    <row r="1391" spans="1:43" ht="15.75" customHeight="1" outlineLevel="2" x14ac:dyDescent="0.25">
      <c r="A1391" s="2"/>
      <c r="B1391" s="109">
        <v>120605</v>
      </c>
      <c r="C1391" s="34"/>
      <c r="D1391" s="34" t="s">
        <v>47</v>
      </c>
      <c r="E1391" s="34" t="s">
        <v>1141</v>
      </c>
      <c r="F1391" s="298" t="s">
        <v>1145</v>
      </c>
      <c r="G1391" s="114">
        <v>3690</v>
      </c>
      <c r="H1391" s="114">
        <v>373</v>
      </c>
      <c r="I1391" s="114">
        <v>0</v>
      </c>
      <c r="J1391" s="114">
        <v>3690</v>
      </c>
      <c r="K1391" s="114">
        <v>3437</v>
      </c>
      <c r="L1391" s="241">
        <f t="shared" si="270"/>
        <v>-6.8563685636856331E-2</v>
      </c>
      <c r="M1391" s="114">
        <f t="shared" si="254"/>
        <v>347.4257452574526</v>
      </c>
      <c r="N1391" s="242">
        <v>0</v>
      </c>
      <c r="O1391" s="100"/>
      <c r="P1391" s="100"/>
      <c r="Q1391" s="100">
        <f t="shared" si="255"/>
        <v>0</v>
      </c>
      <c r="R1391" s="243" t="e">
        <f t="shared" si="263"/>
        <v>#DIV/0!</v>
      </c>
      <c r="S1391" s="299"/>
      <c r="T1391" s="299"/>
      <c r="U1391" s="299"/>
      <c r="V1391" s="299"/>
      <c r="W1391" s="299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</row>
    <row r="1392" spans="1:43" ht="15.75" customHeight="1" outlineLevel="2" x14ac:dyDescent="0.25">
      <c r="A1392" s="2"/>
      <c r="B1392" s="109">
        <v>120604</v>
      </c>
      <c r="C1392" s="34"/>
      <c r="D1392" s="34" t="s">
        <v>47</v>
      </c>
      <c r="E1392" s="34" t="s">
        <v>1141</v>
      </c>
      <c r="F1392" s="298" t="s">
        <v>1144</v>
      </c>
      <c r="G1392" s="114">
        <v>20239</v>
      </c>
      <c r="H1392" s="114">
        <v>0</v>
      </c>
      <c r="I1392" s="114">
        <v>13077</v>
      </c>
      <c r="J1392" s="114">
        <v>20239</v>
      </c>
      <c r="K1392" s="114">
        <v>19385</v>
      </c>
      <c r="L1392" s="241">
        <f t="shared" si="270"/>
        <v>-4.2195760660111659E-2</v>
      </c>
      <c r="M1392" s="114">
        <f t="shared" si="254"/>
        <v>0</v>
      </c>
      <c r="N1392" s="242">
        <v>13238</v>
      </c>
      <c r="O1392" s="100"/>
      <c r="P1392" s="100"/>
      <c r="Q1392" s="100">
        <f t="shared" si="255"/>
        <v>0</v>
      </c>
      <c r="R1392" s="243" t="e">
        <f t="shared" si="263"/>
        <v>#DIV/0!</v>
      </c>
      <c r="S1392" s="299"/>
      <c r="T1392" s="299"/>
      <c r="U1392" s="299"/>
      <c r="V1392" s="299"/>
      <c r="W1392" s="299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</row>
    <row r="1393" spans="1:43" ht="15.75" customHeight="1" outlineLevel="2" x14ac:dyDescent="0.25">
      <c r="A1393" s="2"/>
      <c r="B1393" s="109">
        <v>120603</v>
      </c>
      <c r="C1393" s="34"/>
      <c r="D1393" s="34" t="s">
        <v>47</v>
      </c>
      <c r="E1393" s="34" t="s">
        <v>1141</v>
      </c>
      <c r="F1393" s="298" t="s">
        <v>1143</v>
      </c>
      <c r="G1393" s="114">
        <v>6544</v>
      </c>
      <c r="H1393" s="114">
        <v>904</v>
      </c>
      <c r="I1393" s="114">
        <v>0</v>
      </c>
      <c r="J1393" s="114">
        <v>6544</v>
      </c>
      <c r="K1393" s="114">
        <v>6684</v>
      </c>
      <c r="L1393" s="241">
        <f t="shared" si="270"/>
        <v>2.1393643031784926E-2</v>
      </c>
      <c r="M1393" s="114">
        <f t="shared" si="254"/>
        <v>923.33985330073358</v>
      </c>
      <c r="N1393" s="242">
        <v>0</v>
      </c>
      <c r="O1393" s="100"/>
      <c r="P1393" s="100"/>
      <c r="Q1393" s="100">
        <f t="shared" si="255"/>
        <v>0</v>
      </c>
      <c r="R1393" s="243" t="e">
        <f t="shared" si="263"/>
        <v>#DIV/0!</v>
      </c>
      <c r="S1393" s="299"/>
      <c r="T1393" s="299"/>
      <c r="U1393" s="299"/>
      <c r="V1393" s="299"/>
      <c r="W1393" s="299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</row>
    <row r="1394" spans="1:43" ht="15.75" customHeight="1" outlineLevel="2" x14ac:dyDescent="0.25">
      <c r="A1394" s="2"/>
      <c r="B1394" s="109">
        <v>120602</v>
      </c>
      <c r="C1394" s="34"/>
      <c r="D1394" s="34" t="s">
        <v>47</v>
      </c>
      <c r="E1394" s="34" t="s">
        <v>1141</v>
      </c>
      <c r="F1394" s="298" t="s">
        <v>1142</v>
      </c>
      <c r="G1394" s="114">
        <v>5772</v>
      </c>
      <c r="H1394" s="114">
        <v>312</v>
      </c>
      <c r="I1394" s="114">
        <v>0</v>
      </c>
      <c r="J1394" s="114">
        <v>5772</v>
      </c>
      <c r="K1394" s="114">
        <v>5823</v>
      </c>
      <c r="L1394" s="241">
        <f t="shared" si="270"/>
        <v>8.8357588357588224E-3</v>
      </c>
      <c r="M1394" s="114">
        <f t="shared" si="254"/>
        <v>314.75675675675677</v>
      </c>
      <c r="N1394" s="242">
        <v>0</v>
      </c>
      <c r="O1394" s="100"/>
      <c r="P1394" s="100"/>
      <c r="Q1394" s="100">
        <f t="shared" si="255"/>
        <v>0</v>
      </c>
      <c r="R1394" s="243" t="e">
        <f t="shared" si="263"/>
        <v>#DIV/0!</v>
      </c>
      <c r="S1394" s="299"/>
      <c r="T1394" s="299"/>
      <c r="U1394" s="299"/>
      <c r="V1394" s="299"/>
      <c r="W1394" s="299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</row>
    <row r="1395" spans="1:43" ht="15.75" customHeight="1" outlineLevel="2" x14ac:dyDescent="0.25">
      <c r="A1395" s="2"/>
      <c r="B1395" s="109">
        <v>120601</v>
      </c>
      <c r="C1395" s="34"/>
      <c r="D1395" s="34" t="s">
        <v>47</v>
      </c>
      <c r="E1395" s="34" t="s">
        <v>1141</v>
      </c>
      <c r="F1395" s="298" t="s">
        <v>1141</v>
      </c>
      <c r="G1395" s="114">
        <v>11088</v>
      </c>
      <c r="H1395" s="114">
        <v>0</v>
      </c>
      <c r="I1395" s="114">
        <v>24346</v>
      </c>
      <c r="J1395" s="114">
        <v>13822</v>
      </c>
      <c r="K1395" s="114">
        <v>13805</v>
      </c>
      <c r="L1395" s="241">
        <f t="shared" si="270"/>
        <v>-1.2299233106641827E-3</v>
      </c>
      <c r="M1395" s="114">
        <f t="shared" si="254"/>
        <v>0</v>
      </c>
      <c r="N1395" s="242">
        <v>21649</v>
      </c>
      <c r="O1395" s="100"/>
      <c r="P1395" s="100"/>
      <c r="Q1395" s="100">
        <f t="shared" si="255"/>
        <v>0</v>
      </c>
      <c r="R1395" s="243" t="e">
        <f t="shared" si="263"/>
        <v>#DIV/0!</v>
      </c>
      <c r="S1395" s="299"/>
      <c r="T1395" s="299"/>
      <c r="U1395" s="299"/>
      <c r="V1395" s="299"/>
      <c r="W1395" s="299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</row>
    <row r="1396" spans="1:43" ht="15.75" customHeight="1" outlineLevel="2" x14ac:dyDescent="0.25">
      <c r="A1396" s="2"/>
      <c r="B1396" s="109" t="s">
        <v>2235</v>
      </c>
      <c r="C1396" s="34"/>
      <c r="D1396" s="34" t="s">
        <v>47</v>
      </c>
      <c r="E1396" s="34" t="s">
        <v>1141</v>
      </c>
      <c r="F1396" s="298" t="s">
        <v>2236</v>
      </c>
      <c r="G1396" s="114"/>
      <c r="H1396" s="114"/>
      <c r="I1396" s="114"/>
      <c r="J1396" s="114"/>
      <c r="K1396" s="114"/>
      <c r="L1396" s="241"/>
      <c r="M1396" s="114">
        <f t="shared" si="254"/>
        <v>0</v>
      </c>
      <c r="N1396" s="242"/>
      <c r="O1396" s="100"/>
      <c r="P1396" s="100"/>
      <c r="Q1396" s="100">
        <f t="shared" si="255"/>
        <v>0</v>
      </c>
      <c r="R1396" s="243" t="e">
        <f t="shared" si="263"/>
        <v>#DIV/0!</v>
      </c>
      <c r="S1396" s="299"/>
      <c r="T1396" s="299"/>
      <c r="U1396" s="299"/>
      <c r="V1396" s="299"/>
      <c r="W1396" s="299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</row>
    <row r="1397" spans="1:43" ht="15.75" customHeight="1" outlineLevel="1" x14ac:dyDescent="0.25">
      <c r="A1397" s="229"/>
      <c r="B1397" s="104">
        <v>120700</v>
      </c>
      <c r="C1397" s="300"/>
      <c r="D1397" s="300" t="s">
        <v>47</v>
      </c>
      <c r="E1397" s="300" t="s">
        <v>1150</v>
      </c>
      <c r="F1397" s="301"/>
      <c r="G1397" s="114"/>
      <c r="H1397" s="114"/>
      <c r="I1397" s="114"/>
      <c r="J1397" s="114"/>
      <c r="K1397" s="114"/>
      <c r="L1397" s="241"/>
      <c r="M1397" s="114">
        <f t="shared" si="254"/>
        <v>0</v>
      </c>
      <c r="N1397" s="242"/>
      <c r="O1397" s="110">
        <f t="shared" ref="O1397:P1397" si="271">SUM(O1398:O1407)</f>
        <v>0</v>
      </c>
      <c r="P1397" s="110">
        <f t="shared" si="271"/>
        <v>0</v>
      </c>
      <c r="Q1397" s="100">
        <f t="shared" si="255"/>
        <v>0</v>
      </c>
      <c r="R1397" s="243" t="e">
        <f t="shared" si="263"/>
        <v>#DIV/0!</v>
      </c>
      <c r="S1397" s="302"/>
      <c r="T1397" s="302"/>
      <c r="U1397" s="302"/>
      <c r="V1397" s="302"/>
      <c r="W1397" s="302"/>
      <c r="X1397" s="229"/>
      <c r="Y1397" s="229"/>
      <c r="Z1397" s="229"/>
      <c r="AA1397" s="229"/>
      <c r="AB1397" s="229"/>
      <c r="AC1397" s="229"/>
      <c r="AD1397" s="229"/>
      <c r="AE1397" s="229"/>
      <c r="AF1397" s="229"/>
      <c r="AG1397" s="229"/>
      <c r="AH1397" s="229"/>
      <c r="AI1397" s="229"/>
      <c r="AJ1397" s="229"/>
      <c r="AK1397" s="229"/>
      <c r="AL1397" s="229"/>
      <c r="AM1397" s="229"/>
      <c r="AN1397" s="229"/>
      <c r="AO1397" s="229"/>
      <c r="AP1397" s="229"/>
      <c r="AQ1397" s="229"/>
    </row>
    <row r="1398" spans="1:43" ht="15.75" customHeight="1" outlineLevel="2" x14ac:dyDescent="0.25">
      <c r="A1398" s="2"/>
      <c r="B1398" s="109">
        <v>120709</v>
      </c>
      <c r="C1398" s="34"/>
      <c r="D1398" s="34" t="s">
        <v>47</v>
      </c>
      <c r="E1398" s="34" t="s">
        <v>1150</v>
      </c>
      <c r="F1398" s="298" t="s">
        <v>1155</v>
      </c>
      <c r="G1398" s="114">
        <v>4473</v>
      </c>
      <c r="H1398" s="114">
        <v>840</v>
      </c>
      <c r="I1398" s="114">
        <v>0</v>
      </c>
      <c r="J1398" s="114">
        <v>4473</v>
      </c>
      <c r="K1398" s="114">
        <v>4328</v>
      </c>
      <c r="L1398" s="241">
        <f t="shared" ref="L1398:L1406" si="272">((K1398/J1398)^(1/($K$12-$J$12))-1)</f>
        <v>-3.2416722557567668E-2</v>
      </c>
      <c r="M1398" s="114">
        <f t="shared" si="254"/>
        <v>812.76995305164314</v>
      </c>
      <c r="N1398" s="242">
        <v>0</v>
      </c>
      <c r="O1398" s="100"/>
      <c r="P1398" s="100"/>
      <c r="Q1398" s="100">
        <f t="shared" si="255"/>
        <v>0</v>
      </c>
      <c r="R1398" s="243" t="e">
        <f t="shared" si="263"/>
        <v>#DIV/0!</v>
      </c>
      <c r="S1398" s="299"/>
      <c r="T1398" s="299"/>
      <c r="U1398" s="299"/>
      <c r="V1398" s="299"/>
      <c r="W1398" s="299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</row>
    <row r="1399" spans="1:43" ht="15.75" customHeight="1" outlineLevel="2" x14ac:dyDescent="0.25">
      <c r="A1399" s="2"/>
      <c r="B1399" s="109">
        <v>120708</v>
      </c>
      <c r="C1399" s="34"/>
      <c r="D1399" s="34" t="s">
        <v>47</v>
      </c>
      <c r="E1399" s="34" t="s">
        <v>1150</v>
      </c>
      <c r="F1399" s="298" t="s">
        <v>1154</v>
      </c>
      <c r="G1399" s="114">
        <v>637</v>
      </c>
      <c r="H1399" s="114">
        <v>0</v>
      </c>
      <c r="I1399" s="114">
        <v>2640</v>
      </c>
      <c r="J1399" s="114">
        <v>1052</v>
      </c>
      <c r="K1399" s="114">
        <v>928</v>
      </c>
      <c r="L1399" s="241">
        <f t="shared" si="272"/>
        <v>-0.11787072243346008</v>
      </c>
      <c r="M1399" s="114">
        <f t="shared" si="254"/>
        <v>0</v>
      </c>
      <c r="N1399" s="242">
        <v>2096</v>
      </c>
      <c r="O1399" s="100"/>
      <c r="P1399" s="100"/>
      <c r="Q1399" s="100">
        <f t="shared" si="255"/>
        <v>0</v>
      </c>
      <c r="R1399" s="243" t="e">
        <f t="shared" si="263"/>
        <v>#DIV/0!</v>
      </c>
      <c r="S1399" s="299"/>
      <c r="T1399" s="299"/>
      <c r="U1399" s="299"/>
      <c r="V1399" s="299"/>
      <c r="W1399" s="299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</row>
    <row r="1400" spans="1:43" ht="15.75" customHeight="1" outlineLevel="2" x14ac:dyDescent="0.25">
      <c r="A1400" s="2"/>
      <c r="B1400" s="109">
        <v>120707</v>
      </c>
      <c r="C1400" s="34"/>
      <c r="D1400" s="34" t="s">
        <v>47</v>
      </c>
      <c r="E1400" s="34" t="s">
        <v>1150</v>
      </c>
      <c r="F1400" s="298" t="s">
        <v>1153</v>
      </c>
      <c r="G1400" s="114">
        <v>3417</v>
      </c>
      <c r="H1400" s="114">
        <v>1953</v>
      </c>
      <c r="I1400" s="114">
        <v>0</v>
      </c>
      <c r="J1400" s="114">
        <v>3417</v>
      </c>
      <c r="K1400" s="114">
        <v>2929</v>
      </c>
      <c r="L1400" s="241">
        <f t="shared" si="272"/>
        <v>-0.14281533508925959</v>
      </c>
      <c r="M1400" s="114">
        <f t="shared" si="254"/>
        <v>1674.0816505706759</v>
      </c>
      <c r="N1400" s="242">
        <v>0</v>
      </c>
      <c r="O1400" s="100"/>
      <c r="P1400" s="100"/>
      <c r="Q1400" s="100">
        <f t="shared" si="255"/>
        <v>0</v>
      </c>
      <c r="R1400" s="243" t="e">
        <f t="shared" si="263"/>
        <v>#DIV/0!</v>
      </c>
      <c r="S1400" s="299"/>
      <c r="T1400" s="299"/>
      <c r="U1400" s="299"/>
      <c r="V1400" s="299"/>
      <c r="W1400" s="299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</row>
    <row r="1401" spans="1:43" ht="15.75" customHeight="1" outlineLevel="2" x14ac:dyDescent="0.25">
      <c r="A1401" s="2"/>
      <c r="B1401" s="109">
        <v>120706</v>
      </c>
      <c r="C1401" s="34"/>
      <c r="D1401" s="34" t="s">
        <v>47</v>
      </c>
      <c r="E1401" s="34" t="s">
        <v>1150</v>
      </c>
      <c r="F1401" s="298" t="s">
        <v>866</v>
      </c>
      <c r="G1401" s="114">
        <v>2425</v>
      </c>
      <c r="H1401" s="114">
        <v>0</v>
      </c>
      <c r="I1401" s="114">
        <v>3067</v>
      </c>
      <c r="J1401" s="114">
        <v>2806</v>
      </c>
      <c r="K1401" s="114">
        <v>2659</v>
      </c>
      <c r="L1401" s="241">
        <f t="shared" si="272"/>
        <v>-5.2387740555951523E-2</v>
      </c>
      <c r="M1401" s="114">
        <f t="shared" si="254"/>
        <v>0</v>
      </c>
      <c r="N1401" s="242">
        <v>2751</v>
      </c>
      <c r="O1401" s="100"/>
      <c r="P1401" s="100"/>
      <c r="Q1401" s="100">
        <f t="shared" si="255"/>
        <v>0</v>
      </c>
      <c r="R1401" s="243" t="e">
        <f t="shared" si="263"/>
        <v>#DIV/0!</v>
      </c>
      <c r="S1401" s="299"/>
      <c r="T1401" s="299"/>
      <c r="U1401" s="299"/>
      <c r="V1401" s="299"/>
      <c r="W1401" s="299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</row>
    <row r="1402" spans="1:43" ht="15.75" customHeight="1" outlineLevel="2" x14ac:dyDescent="0.25">
      <c r="A1402" s="2"/>
      <c r="B1402" s="109">
        <v>120705</v>
      </c>
      <c r="C1402" s="34"/>
      <c r="D1402" s="34" t="s">
        <v>47</v>
      </c>
      <c r="E1402" s="34" t="s">
        <v>1150</v>
      </c>
      <c r="F1402" s="298" t="s">
        <v>503</v>
      </c>
      <c r="G1402" s="114">
        <v>474</v>
      </c>
      <c r="H1402" s="114">
        <v>0</v>
      </c>
      <c r="I1402" s="114">
        <v>2596</v>
      </c>
      <c r="J1402" s="114">
        <v>3070</v>
      </c>
      <c r="K1402" s="114">
        <v>3006</v>
      </c>
      <c r="L1402" s="241">
        <f t="shared" si="272"/>
        <v>-2.084690553745927E-2</v>
      </c>
      <c r="M1402" s="114">
        <f t="shared" si="254"/>
        <v>2650.1185667752447</v>
      </c>
      <c r="N1402" s="242">
        <v>0</v>
      </c>
      <c r="O1402" s="100"/>
      <c r="P1402" s="100"/>
      <c r="Q1402" s="100">
        <f t="shared" si="255"/>
        <v>0</v>
      </c>
      <c r="R1402" s="243" t="e">
        <f t="shared" si="263"/>
        <v>#DIV/0!</v>
      </c>
      <c r="S1402" s="299"/>
      <c r="T1402" s="299"/>
      <c r="U1402" s="299"/>
      <c r="V1402" s="299"/>
      <c r="W1402" s="299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</row>
    <row r="1403" spans="1:43" ht="15.75" customHeight="1" outlineLevel="2" x14ac:dyDescent="0.25">
      <c r="A1403" s="2"/>
      <c r="B1403" s="109">
        <v>120704</v>
      </c>
      <c r="C1403" s="34"/>
      <c r="D1403" s="34" t="s">
        <v>47</v>
      </c>
      <c r="E1403" s="34" t="s">
        <v>1150</v>
      </c>
      <c r="F1403" s="298" t="s">
        <v>1152</v>
      </c>
      <c r="G1403" s="114">
        <v>5371</v>
      </c>
      <c r="H1403" s="114">
        <v>0</v>
      </c>
      <c r="I1403" s="114">
        <v>4193</v>
      </c>
      <c r="J1403" s="114">
        <v>5830</v>
      </c>
      <c r="K1403" s="114">
        <v>5412</v>
      </c>
      <c r="L1403" s="241">
        <f t="shared" si="272"/>
        <v>-7.1698113207547154E-2</v>
      </c>
      <c r="M1403" s="114">
        <f t="shared" si="254"/>
        <v>0</v>
      </c>
      <c r="N1403" s="242">
        <v>3584</v>
      </c>
      <c r="O1403" s="100"/>
      <c r="P1403" s="100"/>
      <c r="Q1403" s="100">
        <f t="shared" si="255"/>
        <v>0</v>
      </c>
      <c r="R1403" s="243" t="e">
        <f t="shared" si="263"/>
        <v>#DIV/0!</v>
      </c>
      <c r="S1403" s="299"/>
      <c r="T1403" s="299"/>
      <c r="U1403" s="299"/>
      <c r="V1403" s="299"/>
      <c r="W1403" s="299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</row>
    <row r="1404" spans="1:43" ht="15.75" customHeight="1" outlineLevel="2" x14ac:dyDescent="0.25">
      <c r="A1404" s="2"/>
      <c r="B1404" s="109">
        <v>120703</v>
      </c>
      <c r="C1404" s="34"/>
      <c r="D1404" s="34" t="s">
        <v>47</v>
      </c>
      <c r="E1404" s="34" t="s">
        <v>1150</v>
      </c>
      <c r="F1404" s="298" t="s">
        <v>1151</v>
      </c>
      <c r="G1404" s="114">
        <v>1899</v>
      </c>
      <c r="H1404" s="114">
        <v>1011</v>
      </c>
      <c r="I1404" s="114">
        <v>0</v>
      </c>
      <c r="J1404" s="114">
        <v>1899</v>
      </c>
      <c r="K1404" s="114">
        <v>1789</v>
      </c>
      <c r="L1404" s="241">
        <f t="shared" si="272"/>
        <v>-5.7925223802001047E-2</v>
      </c>
      <c r="M1404" s="114">
        <f t="shared" si="254"/>
        <v>952.43759873617694</v>
      </c>
      <c r="N1404" s="242">
        <v>0</v>
      </c>
      <c r="O1404" s="100"/>
      <c r="P1404" s="100"/>
      <c r="Q1404" s="100">
        <f t="shared" si="255"/>
        <v>0</v>
      </c>
      <c r="R1404" s="243" t="e">
        <f t="shared" si="263"/>
        <v>#DIV/0!</v>
      </c>
      <c r="S1404" s="299"/>
      <c r="T1404" s="299"/>
      <c r="U1404" s="299"/>
      <c r="V1404" s="299"/>
      <c r="W1404" s="299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</row>
    <row r="1405" spans="1:43" ht="15.75" customHeight="1" outlineLevel="2" x14ac:dyDescent="0.25">
      <c r="A1405" s="2"/>
      <c r="B1405" s="109">
        <v>120702</v>
      </c>
      <c r="C1405" s="34"/>
      <c r="D1405" s="34" t="s">
        <v>47</v>
      </c>
      <c r="E1405" s="34" t="s">
        <v>1150</v>
      </c>
      <c r="F1405" s="298" t="s">
        <v>306</v>
      </c>
      <c r="G1405" s="114">
        <v>3441</v>
      </c>
      <c r="H1405" s="114">
        <v>0</v>
      </c>
      <c r="I1405" s="114">
        <v>5531</v>
      </c>
      <c r="J1405" s="114">
        <v>6380</v>
      </c>
      <c r="K1405" s="114">
        <v>6152</v>
      </c>
      <c r="L1405" s="241">
        <f t="shared" si="272"/>
        <v>-3.5736677115987492E-2</v>
      </c>
      <c r="M1405" s="114">
        <f t="shared" si="254"/>
        <v>0</v>
      </c>
      <c r="N1405" s="242">
        <v>2380</v>
      </c>
      <c r="O1405" s="100"/>
      <c r="P1405" s="100"/>
      <c r="Q1405" s="100">
        <f t="shared" si="255"/>
        <v>0</v>
      </c>
      <c r="R1405" s="243" t="e">
        <f t="shared" si="263"/>
        <v>#DIV/0!</v>
      </c>
      <c r="S1405" s="299"/>
      <c r="T1405" s="299"/>
      <c r="U1405" s="299"/>
      <c r="V1405" s="299"/>
      <c r="W1405" s="299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</row>
    <row r="1406" spans="1:43" ht="15.75" customHeight="1" outlineLevel="2" x14ac:dyDescent="0.25">
      <c r="A1406" s="2"/>
      <c r="B1406" s="109">
        <v>120701</v>
      </c>
      <c r="C1406" s="34"/>
      <c r="D1406" s="34" t="s">
        <v>47</v>
      </c>
      <c r="E1406" s="34" t="s">
        <v>1150</v>
      </c>
      <c r="F1406" s="298" t="s">
        <v>1150</v>
      </c>
      <c r="G1406" s="114">
        <v>4668</v>
      </c>
      <c r="H1406" s="114">
        <v>0</v>
      </c>
      <c r="I1406" s="114">
        <v>42033</v>
      </c>
      <c r="J1406" s="114">
        <v>8254</v>
      </c>
      <c r="K1406" s="114">
        <v>7973</v>
      </c>
      <c r="L1406" s="241">
        <f t="shared" si="272"/>
        <v>-3.4044099830385255E-2</v>
      </c>
      <c r="M1406" s="114">
        <f t="shared" si="254"/>
        <v>0</v>
      </c>
      <c r="N1406" s="242">
        <v>38458</v>
      </c>
      <c r="O1406" s="100"/>
      <c r="P1406" s="100"/>
      <c r="Q1406" s="100">
        <f t="shared" si="255"/>
        <v>0</v>
      </c>
      <c r="R1406" s="243" t="e">
        <f t="shared" si="263"/>
        <v>#DIV/0!</v>
      </c>
      <c r="S1406" s="299"/>
      <c r="T1406" s="299"/>
      <c r="U1406" s="299"/>
      <c r="V1406" s="299"/>
      <c r="W1406" s="299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</row>
    <row r="1407" spans="1:43" ht="15.75" customHeight="1" outlineLevel="2" x14ac:dyDescent="0.25">
      <c r="A1407" s="2"/>
      <c r="B1407" s="109" t="s">
        <v>2237</v>
      </c>
      <c r="C1407" s="34"/>
      <c r="D1407" s="34" t="s">
        <v>47</v>
      </c>
      <c r="E1407" s="34" t="s">
        <v>1150</v>
      </c>
      <c r="F1407" s="298" t="s">
        <v>2238</v>
      </c>
      <c r="G1407" s="114"/>
      <c r="H1407" s="114"/>
      <c r="I1407" s="114"/>
      <c r="J1407" s="114"/>
      <c r="K1407" s="114"/>
      <c r="L1407" s="241"/>
      <c r="M1407" s="114">
        <f t="shared" si="254"/>
        <v>0</v>
      </c>
      <c r="N1407" s="242"/>
      <c r="O1407" s="100"/>
      <c r="P1407" s="100"/>
      <c r="Q1407" s="100">
        <f t="shared" si="255"/>
        <v>0</v>
      </c>
      <c r="R1407" s="243" t="e">
        <f t="shared" si="263"/>
        <v>#DIV/0!</v>
      </c>
      <c r="S1407" s="299"/>
      <c r="T1407" s="299"/>
      <c r="U1407" s="299"/>
      <c r="V1407" s="299"/>
      <c r="W1407" s="299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</row>
    <row r="1408" spans="1:43" ht="15.75" customHeight="1" outlineLevel="1" x14ac:dyDescent="0.25">
      <c r="A1408" s="229"/>
      <c r="B1408" s="104">
        <v>120800</v>
      </c>
      <c r="C1408" s="300"/>
      <c r="D1408" s="300" t="s">
        <v>47</v>
      </c>
      <c r="E1408" s="300" t="s">
        <v>869</v>
      </c>
      <c r="F1408" s="301"/>
      <c r="G1408" s="114"/>
      <c r="H1408" s="114"/>
      <c r="I1408" s="114"/>
      <c r="J1408" s="114"/>
      <c r="K1408" s="114"/>
      <c r="L1408" s="241"/>
      <c r="M1408" s="114">
        <f t="shared" si="254"/>
        <v>0</v>
      </c>
      <c r="N1408" s="242"/>
      <c r="O1408" s="110">
        <f t="shared" ref="O1408:P1408" si="273">SUM(O1409:O1419)</f>
        <v>0</v>
      </c>
      <c r="P1408" s="110">
        <f t="shared" si="273"/>
        <v>0</v>
      </c>
      <c r="Q1408" s="100">
        <f t="shared" si="255"/>
        <v>0</v>
      </c>
      <c r="R1408" s="243" t="e">
        <f t="shared" si="263"/>
        <v>#DIV/0!</v>
      </c>
      <c r="S1408" s="302"/>
      <c r="T1408" s="302"/>
      <c r="U1408" s="302"/>
      <c r="V1408" s="302"/>
      <c r="W1408" s="302"/>
      <c r="X1408" s="229"/>
      <c r="Y1408" s="229"/>
      <c r="Z1408" s="229"/>
      <c r="AA1408" s="229"/>
      <c r="AB1408" s="229"/>
      <c r="AC1408" s="229"/>
      <c r="AD1408" s="229"/>
      <c r="AE1408" s="229"/>
      <c r="AF1408" s="229"/>
      <c r="AG1408" s="229"/>
      <c r="AH1408" s="229"/>
      <c r="AI1408" s="229"/>
      <c r="AJ1408" s="229"/>
      <c r="AK1408" s="229"/>
      <c r="AL1408" s="229"/>
      <c r="AM1408" s="229"/>
      <c r="AN1408" s="229"/>
      <c r="AO1408" s="229"/>
      <c r="AP1408" s="229"/>
      <c r="AQ1408" s="229"/>
    </row>
    <row r="1409" spans="1:43" ht="15.75" customHeight="1" outlineLevel="2" x14ac:dyDescent="0.25">
      <c r="A1409" s="2"/>
      <c r="B1409" s="109">
        <v>120810</v>
      </c>
      <c r="C1409" s="34"/>
      <c r="D1409" s="34" t="s">
        <v>47</v>
      </c>
      <c r="E1409" s="34" t="s">
        <v>869</v>
      </c>
      <c r="F1409" s="298" t="s">
        <v>869</v>
      </c>
      <c r="G1409" s="114">
        <v>181</v>
      </c>
      <c r="H1409" s="114">
        <v>0</v>
      </c>
      <c r="I1409" s="114">
        <v>3278</v>
      </c>
      <c r="J1409" s="114">
        <v>1261</v>
      </c>
      <c r="K1409" s="114">
        <v>1158</v>
      </c>
      <c r="L1409" s="241">
        <f t="shared" ref="L1409:L1418" si="274">((K1409/J1409)^(1/($K$12-$J$12))-1)</f>
        <v>-8.1681205392545642E-2</v>
      </c>
      <c r="M1409" s="114">
        <f t="shared" si="254"/>
        <v>0</v>
      </c>
      <c r="N1409" s="242">
        <v>2135</v>
      </c>
      <c r="O1409" s="100"/>
      <c r="P1409" s="100"/>
      <c r="Q1409" s="100">
        <f t="shared" si="255"/>
        <v>0</v>
      </c>
      <c r="R1409" s="243" t="e">
        <f t="shared" si="263"/>
        <v>#DIV/0!</v>
      </c>
      <c r="S1409" s="299"/>
      <c r="T1409" s="299"/>
      <c r="U1409" s="299"/>
      <c r="V1409" s="299"/>
      <c r="W1409" s="299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</row>
    <row r="1410" spans="1:43" ht="15.75" customHeight="1" outlineLevel="2" x14ac:dyDescent="0.25">
      <c r="A1410" s="2"/>
      <c r="B1410" s="109">
        <v>120809</v>
      </c>
      <c r="C1410" s="34"/>
      <c r="D1410" s="34" t="s">
        <v>47</v>
      </c>
      <c r="E1410" s="34" t="s">
        <v>869</v>
      </c>
      <c r="F1410" s="298" t="s">
        <v>1163</v>
      </c>
      <c r="G1410" s="114">
        <v>647</v>
      </c>
      <c r="H1410" s="114">
        <v>367</v>
      </c>
      <c r="I1410" s="114">
        <v>0</v>
      </c>
      <c r="J1410" s="114">
        <v>647</v>
      </c>
      <c r="K1410" s="114">
        <v>623</v>
      </c>
      <c r="L1410" s="241">
        <f t="shared" si="274"/>
        <v>-3.7094281298299836E-2</v>
      </c>
      <c r="M1410" s="114">
        <f t="shared" si="254"/>
        <v>353.38639876352397</v>
      </c>
      <c r="N1410" s="242">
        <v>0</v>
      </c>
      <c r="O1410" s="100"/>
      <c r="P1410" s="100"/>
      <c r="Q1410" s="100">
        <f t="shared" si="255"/>
        <v>0</v>
      </c>
      <c r="R1410" s="243" t="e">
        <f t="shared" si="263"/>
        <v>#DIV/0!</v>
      </c>
      <c r="S1410" s="299"/>
      <c r="T1410" s="299"/>
      <c r="U1410" s="299"/>
      <c r="V1410" s="299"/>
      <c r="W1410" s="299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</row>
    <row r="1411" spans="1:43" ht="15.75" customHeight="1" outlineLevel="2" x14ac:dyDescent="0.25">
      <c r="A1411" s="2"/>
      <c r="B1411" s="109">
        <v>120808</v>
      </c>
      <c r="C1411" s="34"/>
      <c r="D1411" s="34" t="s">
        <v>47</v>
      </c>
      <c r="E1411" s="34" t="s">
        <v>869</v>
      </c>
      <c r="F1411" s="298" t="s">
        <v>1162</v>
      </c>
      <c r="G1411" s="114">
        <v>21</v>
      </c>
      <c r="H1411" s="114">
        <v>0</v>
      </c>
      <c r="I1411" s="114">
        <v>7718</v>
      </c>
      <c r="J1411" s="114">
        <v>21</v>
      </c>
      <c r="K1411" s="114">
        <v>19</v>
      </c>
      <c r="L1411" s="241">
        <f t="shared" si="274"/>
        <v>-9.5238095238095233E-2</v>
      </c>
      <c r="M1411" s="114">
        <f t="shared" si="254"/>
        <v>0</v>
      </c>
      <c r="N1411" s="242">
        <v>7428</v>
      </c>
      <c r="O1411" s="100"/>
      <c r="P1411" s="100"/>
      <c r="Q1411" s="100">
        <f t="shared" si="255"/>
        <v>0</v>
      </c>
      <c r="R1411" s="243" t="e">
        <f t="shared" si="263"/>
        <v>#DIV/0!</v>
      </c>
      <c r="S1411" s="299"/>
      <c r="T1411" s="299"/>
      <c r="U1411" s="299"/>
      <c r="V1411" s="299"/>
      <c r="W1411" s="299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</row>
    <row r="1412" spans="1:43" ht="15.75" customHeight="1" outlineLevel="2" x14ac:dyDescent="0.25">
      <c r="A1412" s="2"/>
      <c r="B1412" s="109">
        <v>120807</v>
      </c>
      <c r="C1412" s="34"/>
      <c r="D1412" s="34" t="s">
        <v>47</v>
      </c>
      <c r="E1412" s="34" t="s">
        <v>869</v>
      </c>
      <c r="F1412" s="298" t="s">
        <v>1864</v>
      </c>
      <c r="G1412" s="114">
        <v>771</v>
      </c>
      <c r="H1412" s="114">
        <v>477</v>
      </c>
      <c r="I1412" s="114">
        <v>0</v>
      </c>
      <c r="J1412" s="114">
        <v>771</v>
      </c>
      <c r="K1412" s="114">
        <v>703</v>
      </c>
      <c r="L1412" s="241">
        <f t="shared" si="274"/>
        <v>-8.8197146562905337E-2</v>
      </c>
      <c r="M1412" s="114">
        <f t="shared" si="254"/>
        <v>434.92996108949416</v>
      </c>
      <c r="N1412" s="242">
        <v>0</v>
      </c>
      <c r="O1412" s="100"/>
      <c r="P1412" s="100"/>
      <c r="Q1412" s="100">
        <f t="shared" si="255"/>
        <v>0</v>
      </c>
      <c r="R1412" s="243" t="e">
        <f t="shared" si="263"/>
        <v>#DIV/0!</v>
      </c>
      <c r="S1412" s="299"/>
      <c r="T1412" s="299"/>
      <c r="U1412" s="299"/>
      <c r="V1412" s="299"/>
      <c r="W1412" s="299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</row>
    <row r="1413" spans="1:43" ht="15.75" customHeight="1" outlineLevel="2" x14ac:dyDescent="0.25">
      <c r="A1413" s="2"/>
      <c r="B1413" s="109">
        <v>120806</v>
      </c>
      <c r="C1413" s="34"/>
      <c r="D1413" s="34" t="s">
        <v>47</v>
      </c>
      <c r="E1413" s="34" t="s">
        <v>869</v>
      </c>
      <c r="F1413" s="298" t="s">
        <v>664</v>
      </c>
      <c r="G1413" s="114">
        <v>1543</v>
      </c>
      <c r="H1413" s="114">
        <v>1213</v>
      </c>
      <c r="I1413" s="114">
        <v>0</v>
      </c>
      <c r="J1413" s="114">
        <v>1543</v>
      </c>
      <c r="K1413" s="114">
        <v>1518</v>
      </c>
      <c r="L1413" s="241">
        <f t="shared" si="274"/>
        <v>-1.6202203499675938E-2</v>
      </c>
      <c r="M1413" s="114">
        <f t="shared" si="254"/>
        <v>1193.3467271548932</v>
      </c>
      <c r="N1413" s="242">
        <v>0</v>
      </c>
      <c r="O1413" s="100"/>
      <c r="P1413" s="100"/>
      <c r="Q1413" s="100">
        <f t="shared" si="255"/>
        <v>0</v>
      </c>
      <c r="R1413" s="243" t="e">
        <f t="shared" si="263"/>
        <v>#DIV/0!</v>
      </c>
      <c r="S1413" s="299"/>
      <c r="T1413" s="299"/>
      <c r="U1413" s="299"/>
      <c r="V1413" s="299"/>
      <c r="W1413" s="299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</row>
    <row r="1414" spans="1:43" ht="15.75" customHeight="1" outlineLevel="2" x14ac:dyDescent="0.25">
      <c r="A1414" s="2"/>
      <c r="B1414" s="109">
        <v>120805</v>
      </c>
      <c r="C1414" s="34"/>
      <c r="D1414" s="34" t="s">
        <v>47</v>
      </c>
      <c r="E1414" s="34" t="s">
        <v>869</v>
      </c>
      <c r="F1414" s="298" t="s">
        <v>1160</v>
      </c>
      <c r="G1414" s="114">
        <v>313</v>
      </c>
      <c r="H1414" s="114">
        <v>0</v>
      </c>
      <c r="I1414" s="114">
        <v>2728</v>
      </c>
      <c r="J1414" s="114">
        <v>795</v>
      </c>
      <c r="K1414" s="114">
        <v>762</v>
      </c>
      <c r="L1414" s="241">
        <f t="shared" si="274"/>
        <v>-4.1509433962264142E-2</v>
      </c>
      <c r="M1414" s="114">
        <f t="shared" si="254"/>
        <v>0</v>
      </c>
      <c r="N1414" s="242">
        <v>2065</v>
      </c>
      <c r="O1414" s="100"/>
      <c r="P1414" s="100"/>
      <c r="Q1414" s="100">
        <f t="shared" si="255"/>
        <v>0</v>
      </c>
      <c r="R1414" s="243" t="e">
        <f t="shared" si="263"/>
        <v>#DIV/0!</v>
      </c>
      <c r="S1414" s="299"/>
      <c r="T1414" s="299"/>
      <c r="U1414" s="299"/>
      <c r="V1414" s="299"/>
      <c r="W1414" s="299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</row>
    <row r="1415" spans="1:43" ht="15.75" customHeight="1" outlineLevel="2" x14ac:dyDescent="0.25">
      <c r="A1415" s="2"/>
      <c r="B1415" s="109">
        <v>120804</v>
      </c>
      <c r="C1415" s="34"/>
      <c r="D1415" s="34" t="s">
        <v>47</v>
      </c>
      <c r="E1415" s="34" t="s">
        <v>869</v>
      </c>
      <c r="F1415" s="298" t="s">
        <v>1159</v>
      </c>
      <c r="G1415" s="114">
        <v>734</v>
      </c>
      <c r="H1415" s="114">
        <v>184</v>
      </c>
      <c r="I1415" s="114">
        <v>0</v>
      </c>
      <c r="J1415" s="114">
        <v>734</v>
      </c>
      <c r="K1415" s="114">
        <v>681</v>
      </c>
      <c r="L1415" s="241">
        <f t="shared" si="274"/>
        <v>-7.2207084468664862E-2</v>
      </c>
      <c r="M1415" s="114">
        <f t="shared" si="254"/>
        <v>170.71389645776566</v>
      </c>
      <c r="N1415" s="242">
        <v>0</v>
      </c>
      <c r="O1415" s="100"/>
      <c r="P1415" s="100"/>
      <c r="Q1415" s="100">
        <f t="shared" si="255"/>
        <v>0</v>
      </c>
      <c r="R1415" s="243" t="e">
        <f t="shared" si="263"/>
        <v>#DIV/0!</v>
      </c>
      <c r="S1415" s="299"/>
      <c r="T1415" s="299"/>
      <c r="U1415" s="299"/>
      <c r="V1415" s="299"/>
      <c r="W1415" s="299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</row>
    <row r="1416" spans="1:43" ht="15.75" customHeight="1" outlineLevel="2" x14ac:dyDescent="0.25">
      <c r="A1416" s="2"/>
      <c r="B1416" s="109">
        <v>120803</v>
      </c>
      <c r="C1416" s="34"/>
      <c r="D1416" s="34" t="s">
        <v>47</v>
      </c>
      <c r="E1416" s="34" t="s">
        <v>869</v>
      </c>
      <c r="F1416" s="298" t="s">
        <v>1158</v>
      </c>
      <c r="G1416" s="114">
        <v>1220</v>
      </c>
      <c r="H1416" s="114">
        <v>857</v>
      </c>
      <c r="I1416" s="114">
        <v>0</v>
      </c>
      <c r="J1416" s="114">
        <v>1220</v>
      </c>
      <c r="K1416" s="114">
        <v>1210</v>
      </c>
      <c r="L1416" s="241">
        <f t="shared" si="274"/>
        <v>-8.1967213114754189E-3</v>
      </c>
      <c r="M1416" s="114">
        <f t="shared" si="254"/>
        <v>849.97540983606552</v>
      </c>
      <c r="N1416" s="242">
        <v>0</v>
      </c>
      <c r="O1416" s="100"/>
      <c r="P1416" s="100"/>
      <c r="Q1416" s="100">
        <f t="shared" si="255"/>
        <v>0</v>
      </c>
      <c r="R1416" s="243" t="e">
        <f t="shared" si="263"/>
        <v>#DIV/0!</v>
      </c>
      <c r="S1416" s="299"/>
      <c r="T1416" s="299"/>
      <c r="U1416" s="299"/>
      <c r="V1416" s="299"/>
      <c r="W1416" s="299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</row>
    <row r="1417" spans="1:43" ht="15.75" customHeight="1" outlineLevel="2" x14ac:dyDescent="0.25">
      <c r="A1417" s="2"/>
      <c r="B1417" s="109">
        <v>120802</v>
      </c>
      <c r="C1417" s="34"/>
      <c r="D1417" s="34" t="s">
        <v>47</v>
      </c>
      <c r="E1417" s="34" t="s">
        <v>869</v>
      </c>
      <c r="F1417" s="298" t="s">
        <v>1157</v>
      </c>
      <c r="G1417" s="114">
        <v>658</v>
      </c>
      <c r="H1417" s="114">
        <v>230</v>
      </c>
      <c r="I1417" s="114">
        <v>0</v>
      </c>
      <c r="J1417" s="114">
        <v>658</v>
      </c>
      <c r="K1417" s="114">
        <v>632</v>
      </c>
      <c r="L1417" s="241">
        <f t="shared" si="274"/>
        <v>-3.951367781155013E-2</v>
      </c>
      <c r="M1417" s="114">
        <f t="shared" si="254"/>
        <v>220.91185410334347</v>
      </c>
      <c r="N1417" s="242">
        <v>0</v>
      </c>
      <c r="O1417" s="100"/>
      <c r="P1417" s="100"/>
      <c r="Q1417" s="100">
        <f t="shared" si="255"/>
        <v>0</v>
      </c>
      <c r="R1417" s="243" t="e">
        <f t="shared" si="263"/>
        <v>#DIV/0!</v>
      </c>
      <c r="S1417" s="299"/>
      <c r="T1417" s="299"/>
      <c r="U1417" s="299"/>
      <c r="V1417" s="299"/>
      <c r="W1417" s="299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</row>
    <row r="1418" spans="1:43" ht="15.75" customHeight="1" outlineLevel="2" x14ac:dyDescent="0.25">
      <c r="A1418" s="2"/>
      <c r="B1418" s="109">
        <v>120801</v>
      </c>
      <c r="C1418" s="34"/>
      <c r="D1418" s="34" t="s">
        <v>47</v>
      </c>
      <c r="E1418" s="34" t="s">
        <v>869</v>
      </c>
      <c r="F1418" s="298" t="s">
        <v>1156</v>
      </c>
      <c r="G1418" s="114">
        <v>118</v>
      </c>
      <c r="H1418" s="114">
        <v>0</v>
      </c>
      <c r="I1418" s="114">
        <v>12233</v>
      </c>
      <c r="J1418" s="114">
        <v>2298</v>
      </c>
      <c r="K1418" s="114">
        <v>2243</v>
      </c>
      <c r="L1418" s="241">
        <f t="shared" si="274"/>
        <v>-2.3933855526544812E-2</v>
      </c>
      <c r="M1418" s="114">
        <f t="shared" si="254"/>
        <v>0</v>
      </c>
      <c r="N1418" s="242">
        <v>9514</v>
      </c>
      <c r="O1418" s="100"/>
      <c r="P1418" s="100"/>
      <c r="Q1418" s="100">
        <f t="shared" si="255"/>
        <v>0</v>
      </c>
      <c r="R1418" s="243" t="e">
        <f t="shared" si="263"/>
        <v>#DIV/0!</v>
      </c>
      <c r="S1418" s="299"/>
      <c r="T1418" s="299"/>
      <c r="U1418" s="299"/>
      <c r="V1418" s="299"/>
      <c r="W1418" s="299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</row>
    <row r="1419" spans="1:43" ht="15.75" customHeight="1" outlineLevel="2" x14ac:dyDescent="0.25">
      <c r="A1419" s="2"/>
      <c r="B1419" s="109" t="s">
        <v>2239</v>
      </c>
      <c r="C1419" s="34"/>
      <c r="D1419" s="34" t="s">
        <v>47</v>
      </c>
      <c r="E1419" s="34" t="s">
        <v>869</v>
      </c>
      <c r="F1419" s="298" t="s">
        <v>2240</v>
      </c>
      <c r="G1419" s="114"/>
      <c r="H1419" s="114"/>
      <c r="I1419" s="114"/>
      <c r="J1419" s="114"/>
      <c r="K1419" s="114"/>
      <c r="L1419" s="241"/>
      <c r="M1419" s="114">
        <f t="shared" si="254"/>
        <v>0</v>
      </c>
      <c r="N1419" s="242"/>
      <c r="O1419" s="100"/>
      <c r="P1419" s="100"/>
      <c r="Q1419" s="100">
        <f t="shared" si="255"/>
        <v>0</v>
      </c>
      <c r="R1419" s="243" t="e">
        <f t="shared" si="263"/>
        <v>#DIV/0!</v>
      </c>
      <c r="S1419" s="299"/>
      <c r="T1419" s="299"/>
      <c r="U1419" s="299"/>
      <c r="V1419" s="299"/>
      <c r="W1419" s="299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</row>
    <row r="1420" spans="1:43" ht="15.75" customHeight="1" outlineLevel="1" x14ac:dyDescent="0.25">
      <c r="A1420" s="2"/>
      <c r="B1420" s="303" t="s">
        <v>2241</v>
      </c>
      <c r="C1420" s="304"/>
      <c r="D1420" s="304" t="s">
        <v>47</v>
      </c>
      <c r="E1420" s="304" t="s">
        <v>2242</v>
      </c>
      <c r="F1420" s="305"/>
      <c r="G1420" s="254"/>
      <c r="H1420" s="254"/>
      <c r="I1420" s="254"/>
      <c r="J1420" s="254"/>
      <c r="K1420" s="254"/>
      <c r="L1420" s="255"/>
      <c r="M1420" s="254">
        <f t="shared" si="254"/>
        <v>0</v>
      </c>
      <c r="N1420" s="256"/>
      <c r="O1420" s="257">
        <f>8*(M1420+N1420)</f>
        <v>0</v>
      </c>
      <c r="P1420" s="257"/>
      <c r="Q1420" s="257">
        <f t="shared" si="255"/>
        <v>0</v>
      </c>
      <c r="R1420" s="221" t="e">
        <f t="shared" si="263"/>
        <v>#DIV/0!</v>
      </c>
      <c r="S1420" s="306"/>
      <c r="T1420" s="306"/>
      <c r="U1420" s="306"/>
      <c r="V1420" s="306"/>
      <c r="W1420" s="306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</row>
    <row r="1421" spans="1:43" ht="15.75" customHeight="1" x14ac:dyDescent="0.25">
      <c r="A1421" s="229"/>
      <c r="B1421" s="307">
        <v>130000</v>
      </c>
      <c r="C1421" s="308"/>
      <c r="D1421" s="308" t="s">
        <v>48</v>
      </c>
      <c r="E1421" s="308"/>
      <c r="F1421" s="308"/>
      <c r="G1421" s="258"/>
      <c r="H1421" s="258"/>
      <c r="I1421" s="258"/>
      <c r="J1421" s="258"/>
      <c r="K1421" s="258"/>
      <c r="L1421" s="259"/>
      <c r="M1421" s="258">
        <f t="shared" si="254"/>
        <v>0</v>
      </c>
      <c r="N1421" s="260"/>
      <c r="O1421" s="227">
        <f t="shared" ref="O1421:P1421" si="275">+O1422+O1432+O1440+O1445+O1451+O1457+O1469+O1476+O1501+O1511+O1524+O1529</f>
        <v>0</v>
      </c>
      <c r="P1421" s="227">
        <f t="shared" si="275"/>
        <v>0</v>
      </c>
      <c r="Q1421" s="261">
        <f t="shared" si="255"/>
        <v>0</v>
      </c>
      <c r="R1421" s="228" t="e">
        <f t="shared" si="263"/>
        <v>#DIV/0!</v>
      </c>
      <c r="S1421" s="309"/>
      <c r="T1421" s="309"/>
      <c r="U1421" s="309"/>
      <c r="V1421" s="309"/>
      <c r="W1421" s="309"/>
      <c r="X1421" s="229"/>
      <c r="Y1421" s="229"/>
      <c r="Z1421" s="229"/>
      <c r="AA1421" s="229"/>
      <c r="AB1421" s="229"/>
      <c r="AC1421" s="229"/>
      <c r="AD1421" s="229"/>
      <c r="AE1421" s="229"/>
      <c r="AF1421" s="229"/>
      <c r="AG1421" s="229"/>
      <c r="AH1421" s="229"/>
      <c r="AI1421" s="229"/>
      <c r="AJ1421" s="229"/>
      <c r="AK1421" s="229"/>
      <c r="AL1421" s="229"/>
      <c r="AM1421" s="229"/>
      <c r="AN1421" s="229"/>
      <c r="AO1421" s="229"/>
      <c r="AP1421" s="229"/>
      <c r="AQ1421" s="229"/>
    </row>
    <row r="1422" spans="1:43" ht="15.75" customHeight="1" outlineLevel="1" x14ac:dyDescent="0.25">
      <c r="A1422" s="229"/>
      <c r="B1422" s="310">
        <v>130200</v>
      </c>
      <c r="C1422" s="311"/>
      <c r="D1422" s="311" t="s">
        <v>48</v>
      </c>
      <c r="E1422" s="311" t="s">
        <v>1182</v>
      </c>
      <c r="F1422" s="312"/>
      <c r="G1422" s="234"/>
      <c r="H1422" s="234"/>
      <c r="I1422" s="234"/>
      <c r="J1422" s="234"/>
      <c r="K1422" s="234"/>
      <c r="L1422" s="262"/>
      <c r="M1422" s="234">
        <f t="shared" si="254"/>
        <v>0</v>
      </c>
      <c r="N1422" s="263"/>
      <c r="O1422" s="110">
        <f t="shared" ref="O1422:P1422" si="276">SUM(O1423:O1431)</f>
        <v>0</v>
      </c>
      <c r="P1422" s="110">
        <f t="shared" si="276"/>
        <v>0</v>
      </c>
      <c r="Q1422" s="264">
        <f t="shared" si="255"/>
        <v>0</v>
      </c>
      <c r="R1422" s="238" t="e">
        <f t="shared" si="263"/>
        <v>#DIV/0!</v>
      </c>
      <c r="S1422" s="313"/>
      <c r="T1422" s="313"/>
      <c r="U1422" s="313"/>
      <c r="V1422" s="313"/>
      <c r="W1422" s="313"/>
      <c r="X1422" s="229"/>
      <c r="Y1422" s="229"/>
      <c r="Z1422" s="229"/>
      <c r="AA1422" s="229"/>
      <c r="AB1422" s="229"/>
      <c r="AC1422" s="229"/>
      <c r="AD1422" s="229"/>
      <c r="AE1422" s="229"/>
      <c r="AF1422" s="229"/>
      <c r="AG1422" s="229"/>
      <c r="AH1422" s="229"/>
      <c r="AI1422" s="229"/>
      <c r="AJ1422" s="229"/>
      <c r="AK1422" s="229"/>
      <c r="AL1422" s="229"/>
      <c r="AM1422" s="229"/>
      <c r="AN1422" s="229"/>
      <c r="AO1422" s="229"/>
      <c r="AP1422" s="229"/>
      <c r="AQ1422" s="229"/>
    </row>
    <row r="1423" spans="1:43" ht="15.75" customHeight="1" outlineLevel="2" x14ac:dyDescent="0.25">
      <c r="A1423" s="2"/>
      <c r="B1423" s="109">
        <v>130208</v>
      </c>
      <c r="C1423" s="34"/>
      <c r="D1423" s="34" t="s">
        <v>48</v>
      </c>
      <c r="E1423" s="34" t="s">
        <v>1182</v>
      </c>
      <c r="F1423" s="298" t="s">
        <v>1189</v>
      </c>
      <c r="G1423" s="114">
        <v>1490</v>
      </c>
      <c r="H1423" s="114">
        <v>0</v>
      </c>
      <c r="I1423" s="114">
        <v>26749</v>
      </c>
      <c r="J1423" s="114">
        <v>3007</v>
      </c>
      <c r="K1423" s="114">
        <v>2998</v>
      </c>
      <c r="L1423" s="241">
        <f t="shared" ref="L1423:L1430" si="277">((K1423/J1423)^(1/($K$12-$J$12))-1)</f>
        <v>-2.9930162953109019E-3</v>
      </c>
      <c r="M1423" s="114">
        <f t="shared" si="254"/>
        <v>0</v>
      </c>
      <c r="N1423" s="242">
        <v>25072</v>
      </c>
      <c r="O1423" s="100"/>
      <c r="P1423" s="100"/>
      <c r="Q1423" s="100">
        <f t="shared" si="255"/>
        <v>0</v>
      </c>
      <c r="R1423" s="243" t="e">
        <f t="shared" si="263"/>
        <v>#DIV/0!</v>
      </c>
      <c r="S1423" s="299"/>
      <c r="T1423" s="299"/>
      <c r="U1423" s="299"/>
      <c r="V1423" s="299"/>
      <c r="W1423" s="299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</row>
    <row r="1424" spans="1:43" ht="15.75" customHeight="1" outlineLevel="2" x14ac:dyDescent="0.25">
      <c r="A1424" s="2"/>
      <c r="B1424" s="109">
        <v>130207</v>
      </c>
      <c r="C1424" s="34"/>
      <c r="D1424" s="34" t="s">
        <v>48</v>
      </c>
      <c r="E1424" s="34" t="s">
        <v>1182</v>
      </c>
      <c r="F1424" s="298" t="s">
        <v>1188</v>
      </c>
      <c r="G1424" s="114">
        <v>502</v>
      </c>
      <c r="H1424" s="114">
        <v>0</v>
      </c>
      <c r="I1424" s="114">
        <v>18509</v>
      </c>
      <c r="J1424" s="114">
        <v>1696</v>
      </c>
      <c r="K1424" s="114">
        <v>1674</v>
      </c>
      <c r="L1424" s="241">
        <f t="shared" si="277"/>
        <v>-1.297169811320753E-2</v>
      </c>
      <c r="M1424" s="114">
        <f t="shared" si="254"/>
        <v>0</v>
      </c>
      <c r="N1424" s="242">
        <v>17265</v>
      </c>
      <c r="O1424" s="100"/>
      <c r="P1424" s="100"/>
      <c r="Q1424" s="100">
        <f t="shared" si="255"/>
        <v>0</v>
      </c>
      <c r="R1424" s="243" t="e">
        <f t="shared" si="263"/>
        <v>#DIV/0!</v>
      </c>
      <c r="S1424" s="299"/>
      <c r="T1424" s="299"/>
      <c r="U1424" s="299"/>
      <c r="V1424" s="299"/>
      <c r="W1424" s="299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</row>
    <row r="1425" spans="1:43" ht="15.75" customHeight="1" outlineLevel="2" x14ac:dyDescent="0.25">
      <c r="A1425" s="2"/>
      <c r="B1425" s="109">
        <v>130206</v>
      </c>
      <c r="C1425" s="34"/>
      <c r="D1425" s="34" t="s">
        <v>48</v>
      </c>
      <c r="E1425" s="34" t="s">
        <v>1182</v>
      </c>
      <c r="F1425" s="298" t="s">
        <v>1187</v>
      </c>
      <c r="G1425" s="114">
        <v>2643</v>
      </c>
      <c r="H1425" s="114">
        <v>0</v>
      </c>
      <c r="I1425" s="114">
        <v>5949</v>
      </c>
      <c r="J1425" s="114">
        <v>3833</v>
      </c>
      <c r="K1425" s="114">
        <v>3876</v>
      </c>
      <c r="L1425" s="241">
        <f t="shared" si="277"/>
        <v>1.1218366814505609E-2</v>
      </c>
      <c r="M1425" s="114">
        <f t="shared" si="254"/>
        <v>0</v>
      </c>
      <c r="N1425" s="242">
        <v>4755</v>
      </c>
      <c r="O1425" s="100"/>
      <c r="P1425" s="100"/>
      <c r="Q1425" s="100">
        <f t="shared" si="255"/>
        <v>0</v>
      </c>
      <c r="R1425" s="243" t="e">
        <f t="shared" si="263"/>
        <v>#DIV/0!</v>
      </c>
      <c r="S1425" s="299"/>
      <c r="T1425" s="299"/>
      <c r="U1425" s="299"/>
      <c r="V1425" s="299"/>
      <c r="W1425" s="299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</row>
    <row r="1426" spans="1:43" ht="15.75" customHeight="1" outlineLevel="2" x14ac:dyDescent="0.25">
      <c r="A1426" s="2"/>
      <c r="B1426" s="109">
        <v>130205</v>
      </c>
      <c r="C1426" s="34"/>
      <c r="D1426" s="34" t="s">
        <v>48</v>
      </c>
      <c r="E1426" s="34" t="s">
        <v>1182</v>
      </c>
      <c r="F1426" s="298" t="s">
        <v>1186</v>
      </c>
      <c r="G1426" s="114">
        <v>1476</v>
      </c>
      <c r="H1426" s="114">
        <v>0</v>
      </c>
      <c r="I1426" s="114">
        <v>24264</v>
      </c>
      <c r="J1426" s="114">
        <v>5035</v>
      </c>
      <c r="K1426" s="114">
        <v>5112</v>
      </c>
      <c r="L1426" s="241">
        <f t="shared" si="277"/>
        <v>1.5292949354518415E-2</v>
      </c>
      <c r="M1426" s="114">
        <f t="shared" si="254"/>
        <v>0</v>
      </c>
      <c r="N1426" s="242">
        <v>20882</v>
      </c>
      <c r="O1426" s="100"/>
      <c r="P1426" s="100"/>
      <c r="Q1426" s="100">
        <f t="shared" si="255"/>
        <v>0</v>
      </c>
      <c r="R1426" s="243" t="e">
        <f t="shared" si="263"/>
        <v>#DIV/0!</v>
      </c>
      <c r="S1426" s="299"/>
      <c r="T1426" s="299"/>
      <c r="U1426" s="299"/>
      <c r="V1426" s="299"/>
      <c r="W1426" s="299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</row>
    <row r="1427" spans="1:43" ht="15.75" customHeight="1" outlineLevel="2" x14ac:dyDescent="0.25">
      <c r="A1427" s="2"/>
      <c r="B1427" s="109">
        <v>130204</v>
      </c>
      <c r="C1427" s="34"/>
      <c r="D1427" s="34" t="s">
        <v>48</v>
      </c>
      <c r="E1427" s="34" t="s">
        <v>1182</v>
      </c>
      <c r="F1427" s="298" t="s">
        <v>1185</v>
      </c>
      <c r="G1427" s="114">
        <v>2276</v>
      </c>
      <c r="H1427" s="114">
        <v>1146</v>
      </c>
      <c r="I1427" s="114">
        <v>0</v>
      </c>
      <c r="J1427" s="114">
        <v>2276</v>
      </c>
      <c r="K1427" s="114">
        <v>2215</v>
      </c>
      <c r="L1427" s="241">
        <f t="shared" si="277"/>
        <v>-2.6801405975395376E-2</v>
      </c>
      <c r="M1427" s="114">
        <f t="shared" si="254"/>
        <v>1115.2855887521969</v>
      </c>
      <c r="N1427" s="242">
        <v>0</v>
      </c>
      <c r="O1427" s="100"/>
      <c r="P1427" s="100"/>
      <c r="Q1427" s="100">
        <f t="shared" si="255"/>
        <v>0</v>
      </c>
      <c r="R1427" s="243" t="e">
        <f t="shared" si="263"/>
        <v>#DIV/0!</v>
      </c>
      <c r="S1427" s="299"/>
      <c r="T1427" s="299"/>
      <c r="U1427" s="299"/>
      <c r="V1427" s="299"/>
      <c r="W1427" s="299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</row>
    <row r="1428" spans="1:43" ht="15.75" customHeight="1" outlineLevel="2" x14ac:dyDescent="0.25">
      <c r="A1428" s="2"/>
      <c r="B1428" s="109">
        <v>130203</v>
      </c>
      <c r="C1428" s="34"/>
      <c r="D1428" s="34" t="s">
        <v>48</v>
      </c>
      <c r="E1428" s="34" t="s">
        <v>1182</v>
      </c>
      <c r="F1428" s="298" t="s">
        <v>1184</v>
      </c>
      <c r="G1428" s="114">
        <v>1968</v>
      </c>
      <c r="H1428" s="114">
        <v>0</v>
      </c>
      <c r="I1428" s="114">
        <v>7195</v>
      </c>
      <c r="J1428" s="114">
        <v>4284</v>
      </c>
      <c r="K1428" s="114">
        <v>4200</v>
      </c>
      <c r="L1428" s="241">
        <f t="shared" si="277"/>
        <v>-1.9607843137254943E-2</v>
      </c>
      <c r="M1428" s="114">
        <f t="shared" si="254"/>
        <v>0</v>
      </c>
      <c r="N1428" s="242">
        <v>4894</v>
      </c>
      <c r="O1428" s="100"/>
      <c r="P1428" s="100"/>
      <c r="Q1428" s="100">
        <f t="shared" si="255"/>
        <v>0</v>
      </c>
      <c r="R1428" s="243" t="e">
        <f t="shared" si="263"/>
        <v>#DIV/0!</v>
      </c>
      <c r="S1428" s="299"/>
      <c r="T1428" s="299"/>
      <c r="U1428" s="299"/>
      <c r="V1428" s="299"/>
      <c r="W1428" s="299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</row>
    <row r="1429" spans="1:43" ht="15.75" customHeight="1" outlineLevel="2" x14ac:dyDescent="0.25">
      <c r="A1429" s="2"/>
      <c r="B1429" s="109">
        <v>130202</v>
      </c>
      <c r="C1429" s="34"/>
      <c r="D1429" s="34" t="s">
        <v>48</v>
      </c>
      <c r="E1429" s="34" t="s">
        <v>1182</v>
      </c>
      <c r="F1429" s="298" t="s">
        <v>1183</v>
      </c>
      <c r="G1429" s="114">
        <v>1149</v>
      </c>
      <c r="H1429" s="114">
        <v>0</v>
      </c>
      <c r="I1429" s="114">
        <v>14021</v>
      </c>
      <c r="J1429" s="114">
        <v>1445</v>
      </c>
      <c r="K1429" s="114">
        <v>1419</v>
      </c>
      <c r="L1429" s="241">
        <f t="shared" si="277"/>
        <v>-1.799307958477514E-2</v>
      </c>
      <c r="M1429" s="114">
        <f t="shared" si="254"/>
        <v>0</v>
      </c>
      <c r="N1429" s="242">
        <v>13773</v>
      </c>
      <c r="O1429" s="100"/>
      <c r="P1429" s="100"/>
      <c r="Q1429" s="100">
        <f t="shared" si="255"/>
        <v>0</v>
      </c>
      <c r="R1429" s="243" t="e">
        <f t="shared" si="263"/>
        <v>#DIV/0!</v>
      </c>
      <c r="S1429" s="299"/>
      <c r="T1429" s="299"/>
      <c r="U1429" s="299"/>
      <c r="V1429" s="299"/>
      <c r="W1429" s="299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</row>
    <row r="1430" spans="1:43" ht="15.75" customHeight="1" outlineLevel="2" x14ac:dyDescent="0.25">
      <c r="A1430" s="2"/>
      <c r="B1430" s="109">
        <v>130201</v>
      </c>
      <c r="C1430" s="34"/>
      <c r="D1430" s="34" t="s">
        <v>48</v>
      </c>
      <c r="E1430" s="34" t="s">
        <v>1182</v>
      </c>
      <c r="F1430" s="298" t="s">
        <v>1182</v>
      </c>
      <c r="G1430" s="114">
        <v>462</v>
      </c>
      <c r="H1430" s="114">
        <v>0</v>
      </c>
      <c r="I1430" s="114">
        <v>5915</v>
      </c>
      <c r="J1430" s="114">
        <v>462</v>
      </c>
      <c r="K1430" s="114">
        <v>414</v>
      </c>
      <c r="L1430" s="241">
        <f t="shared" si="277"/>
        <v>-0.10389610389610393</v>
      </c>
      <c r="M1430" s="114">
        <f t="shared" si="254"/>
        <v>0</v>
      </c>
      <c r="N1430" s="242">
        <v>5911</v>
      </c>
      <c r="O1430" s="100"/>
      <c r="P1430" s="100"/>
      <c r="Q1430" s="100">
        <f t="shared" si="255"/>
        <v>0</v>
      </c>
      <c r="R1430" s="243" t="e">
        <f t="shared" si="263"/>
        <v>#DIV/0!</v>
      </c>
      <c r="S1430" s="299"/>
      <c r="T1430" s="299"/>
      <c r="U1430" s="299"/>
      <c r="V1430" s="299"/>
      <c r="W1430" s="299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</row>
    <row r="1431" spans="1:43" ht="15.75" customHeight="1" outlineLevel="2" x14ac:dyDescent="0.25">
      <c r="A1431" s="2"/>
      <c r="B1431" s="109" t="s">
        <v>2243</v>
      </c>
      <c r="C1431" s="34"/>
      <c r="D1431" s="34" t="s">
        <v>48</v>
      </c>
      <c r="E1431" s="34" t="s">
        <v>1182</v>
      </c>
      <c r="F1431" s="298" t="s">
        <v>2244</v>
      </c>
      <c r="G1431" s="114"/>
      <c r="H1431" s="114"/>
      <c r="I1431" s="114"/>
      <c r="J1431" s="114"/>
      <c r="K1431" s="114"/>
      <c r="L1431" s="241"/>
      <c r="M1431" s="114">
        <f t="shared" si="254"/>
        <v>0</v>
      </c>
      <c r="N1431" s="242"/>
      <c r="O1431" s="100"/>
      <c r="P1431" s="100"/>
      <c r="Q1431" s="100">
        <f t="shared" si="255"/>
        <v>0</v>
      </c>
      <c r="R1431" s="243" t="e">
        <f t="shared" si="263"/>
        <v>#DIV/0!</v>
      </c>
      <c r="S1431" s="299"/>
      <c r="T1431" s="299"/>
      <c r="U1431" s="299"/>
      <c r="V1431" s="299"/>
      <c r="W1431" s="299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</row>
    <row r="1432" spans="1:43" ht="15.75" customHeight="1" outlineLevel="1" x14ac:dyDescent="0.25">
      <c r="A1432" s="229"/>
      <c r="B1432" s="104">
        <v>130300</v>
      </c>
      <c r="C1432" s="300"/>
      <c r="D1432" s="300" t="s">
        <v>48</v>
      </c>
      <c r="E1432" s="300" t="s">
        <v>720</v>
      </c>
      <c r="F1432" s="301"/>
      <c r="G1432" s="114"/>
      <c r="H1432" s="114"/>
      <c r="I1432" s="114"/>
      <c r="J1432" s="114"/>
      <c r="K1432" s="114"/>
      <c r="L1432" s="241"/>
      <c r="M1432" s="114">
        <f t="shared" si="254"/>
        <v>0</v>
      </c>
      <c r="N1432" s="242"/>
      <c r="O1432" s="110">
        <f t="shared" ref="O1432:P1432" si="278">SUM(O1433:O1439)</f>
        <v>0</v>
      </c>
      <c r="P1432" s="110">
        <f t="shared" si="278"/>
        <v>0</v>
      </c>
      <c r="Q1432" s="100">
        <f t="shared" si="255"/>
        <v>0</v>
      </c>
      <c r="R1432" s="243" t="e">
        <f t="shared" si="263"/>
        <v>#DIV/0!</v>
      </c>
      <c r="S1432" s="302"/>
      <c r="T1432" s="302"/>
      <c r="U1432" s="302"/>
      <c r="V1432" s="302"/>
      <c r="W1432" s="302"/>
      <c r="X1432" s="229"/>
      <c r="Y1432" s="229"/>
      <c r="Z1432" s="229"/>
      <c r="AA1432" s="229"/>
      <c r="AB1432" s="229"/>
      <c r="AC1432" s="229"/>
      <c r="AD1432" s="229"/>
      <c r="AE1432" s="229"/>
      <c r="AF1432" s="229"/>
      <c r="AG1432" s="229"/>
      <c r="AH1432" s="229"/>
      <c r="AI1432" s="229"/>
      <c r="AJ1432" s="229"/>
      <c r="AK1432" s="229"/>
      <c r="AL1432" s="229"/>
      <c r="AM1432" s="229"/>
      <c r="AN1432" s="229"/>
      <c r="AO1432" s="229"/>
      <c r="AP1432" s="229"/>
      <c r="AQ1432" s="229"/>
    </row>
    <row r="1433" spans="1:43" ht="15.75" customHeight="1" outlineLevel="2" x14ac:dyDescent="0.25">
      <c r="A1433" s="2"/>
      <c r="B1433" s="109">
        <v>130306</v>
      </c>
      <c r="C1433" s="34"/>
      <c r="D1433" s="34" t="s">
        <v>48</v>
      </c>
      <c r="E1433" s="34" t="s">
        <v>720</v>
      </c>
      <c r="F1433" s="298" t="s">
        <v>1193</v>
      </c>
      <c r="G1433" s="114">
        <v>836</v>
      </c>
      <c r="H1433" s="114">
        <v>633</v>
      </c>
      <c r="I1433" s="114">
        <v>0</v>
      </c>
      <c r="J1433" s="114">
        <v>836</v>
      </c>
      <c r="K1433" s="114">
        <v>825</v>
      </c>
      <c r="L1433" s="241">
        <f t="shared" ref="L1433:L1438" si="279">((K1433/J1433)^(1/($K$12-$J$12))-1)</f>
        <v>-1.3157894736842146E-2</v>
      </c>
      <c r="M1433" s="114">
        <f t="shared" si="254"/>
        <v>624.67105263157896</v>
      </c>
      <c r="N1433" s="242">
        <v>0</v>
      </c>
      <c r="O1433" s="100"/>
      <c r="P1433" s="100"/>
      <c r="Q1433" s="100">
        <f t="shared" si="255"/>
        <v>0</v>
      </c>
      <c r="R1433" s="243" t="e">
        <f t="shared" si="263"/>
        <v>#DIV/0!</v>
      </c>
      <c r="S1433" s="299"/>
      <c r="T1433" s="299"/>
      <c r="U1433" s="299"/>
      <c r="V1433" s="299"/>
      <c r="W1433" s="299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</row>
    <row r="1434" spans="1:43" ht="15.75" customHeight="1" outlineLevel="2" x14ac:dyDescent="0.25">
      <c r="A1434" s="2"/>
      <c r="B1434" s="109">
        <v>130305</v>
      </c>
      <c r="C1434" s="34"/>
      <c r="D1434" s="34" t="s">
        <v>48</v>
      </c>
      <c r="E1434" s="34" t="s">
        <v>720</v>
      </c>
      <c r="F1434" s="298" t="s">
        <v>1192</v>
      </c>
      <c r="G1434" s="114">
        <v>2238</v>
      </c>
      <c r="H1434" s="114">
        <v>1038</v>
      </c>
      <c r="I1434" s="114">
        <v>0</v>
      </c>
      <c r="J1434" s="114">
        <v>2238</v>
      </c>
      <c r="K1434" s="114">
        <v>2173</v>
      </c>
      <c r="L1434" s="241">
        <f t="shared" si="279"/>
        <v>-2.9043789097408346E-2</v>
      </c>
      <c r="M1434" s="114">
        <f t="shared" si="254"/>
        <v>1007.8525469168901</v>
      </c>
      <c r="N1434" s="242">
        <v>0</v>
      </c>
      <c r="O1434" s="100"/>
      <c r="P1434" s="100"/>
      <c r="Q1434" s="100">
        <f t="shared" si="255"/>
        <v>0</v>
      </c>
      <c r="R1434" s="243" t="e">
        <f t="shared" si="263"/>
        <v>#DIV/0!</v>
      </c>
      <c r="S1434" s="299"/>
      <c r="T1434" s="299"/>
      <c r="U1434" s="299"/>
      <c r="V1434" s="299"/>
      <c r="W1434" s="299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</row>
    <row r="1435" spans="1:43" ht="15.75" customHeight="1" outlineLevel="2" x14ac:dyDescent="0.25">
      <c r="A1435" s="2"/>
      <c r="B1435" s="109">
        <v>130304</v>
      </c>
      <c r="C1435" s="34"/>
      <c r="D1435" s="34" t="s">
        <v>48</v>
      </c>
      <c r="E1435" s="34" t="s">
        <v>720</v>
      </c>
      <c r="F1435" s="298" t="s">
        <v>1191</v>
      </c>
      <c r="G1435" s="114">
        <v>2098</v>
      </c>
      <c r="H1435" s="114">
        <v>266</v>
      </c>
      <c r="I1435" s="114">
        <v>0</v>
      </c>
      <c r="J1435" s="114">
        <v>2098</v>
      </c>
      <c r="K1435" s="114">
        <v>2079</v>
      </c>
      <c r="L1435" s="241">
        <f t="shared" si="279"/>
        <v>-9.0562440419447165E-3</v>
      </c>
      <c r="M1435" s="114">
        <f t="shared" si="254"/>
        <v>263.59103908484269</v>
      </c>
      <c r="N1435" s="242">
        <v>0</v>
      </c>
      <c r="O1435" s="100"/>
      <c r="P1435" s="100"/>
      <c r="Q1435" s="100">
        <f t="shared" si="255"/>
        <v>0</v>
      </c>
      <c r="R1435" s="243" t="e">
        <f t="shared" si="263"/>
        <v>#DIV/0!</v>
      </c>
      <c r="S1435" s="299"/>
      <c r="T1435" s="299"/>
      <c r="U1435" s="299"/>
      <c r="V1435" s="299"/>
      <c r="W1435" s="299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</row>
    <row r="1436" spans="1:43" ht="15.75" customHeight="1" outlineLevel="2" x14ac:dyDescent="0.25">
      <c r="A1436" s="2"/>
      <c r="B1436" s="109">
        <v>130303</v>
      </c>
      <c r="C1436" s="34"/>
      <c r="D1436" s="34" t="s">
        <v>48</v>
      </c>
      <c r="E1436" s="34" t="s">
        <v>720</v>
      </c>
      <c r="F1436" s="298" t="s">
        <v>1190</v>
      </c>
      <c r="G1436" s="114">
        <v>1914</v>
      </c>
      <c r="H1436" s="114">
        <v>185</v>
      </c>
      <c r="I1436" s="114">
        <v>0</v>
      </c>
      <c r="J1436" s="114">
        <v>1914</v>
      </c>
      <c r="K1436" s="114">
        <v>1883</v>
      </c>
      <c r="L1436" s="241">
        <f t="shared" si="279"/>
        <v>-1.6196447230929945E-2</v>
      </c>
      <c r="M1436" s="114">
        <f t="shared" si="254"/>
        <v>182.00365726227795</v>
      </c>
      <c r="N1436" s="242">
        <v>0</v>
      </c>
      <c r="O1436" s="100"/>
      <c r="P1436" s="100"/>
      <c r="Q1436" s="100">
        <f t="shared" si="255"/>
        <v>0</v>
      </c>
      <c r="R1436" s="243" t="e">
        <f t="shared" si="263"/>
        <v>#DIV/0!</v>
      </c>
      <c r="S1436" s="299"/>
      <c r="T1436" s="299"/>
      <c r="U1436" s="299"/>
      <c r="V1436" s="299"/>
      <c r="W1436" s="299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</row>
    <row r="1437" spans="1:43" ht="15.75" customHeight="1" outlineLevel="2" x14ac:dyDescent="0.25">
      <c r="A1437" s="2"/>
      <c r="B1437" s="109">
        <v>130302</v>
      </c>
      <c r="C1437" s="34"/>
      <c r="D1437" s="34" t="s">
        <v>48</v>
      </c>
      <c r="E1437" s="34" t="s">
        <v>720</v>
      </c>
      <c r="F1437" s="298" t="s">
        <v>693</v>
      </c>
      <c r="G1437" s="114">
        <v>2873</v>
      </c>
      <c r="H1437" s="114">
        <v>645</v>
      </c>
      <c r="I1437" s="114">
        <v>0</v>
      </c>
      <c r="J1437" s="114">
        <v>2873</v>
      </c>
      <c r="K1437" s="114">
        <v>2807</v>
      </c>
      <c r="L1437" s="241">
        <f t="shared" si="279"/>
        <v>-2.2972502610511647E-2</v>
      </c>
      <c r="M1437" s="114">
        <f t="shared" si="254"/>
        <v>630.18273581621997</v>
      </c>
      <c r="N1437" s="242">
        <v>0</v>
      </c>
      <c r="O1437" s="100"/>
      <c r="P1437" s="100"/>
      <c r="Q1437" s="100">
        <f t="shared" si="255"/>
        <v>0</v>
      </c>
      <c r="R1437" s="243" t="e">
        <f t="shared" si="263"/>
        <v>#DIV/0!</v>
      </c>
      <c r="S1437" s="299"/>
      <c r="T1437" s="299"/>
      <c r="U1437" s="299"/>
      <c r="V1437" s="299"/>
      <c r="W1437" s="299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</row>
    <row r="1438" spans="1:43" ht="15.75" customHeight="1" outlineLevel="2" x14ac:dyDescent="0.25">
      <c r="A1438" s="2"/>
      <c r="B1438" s="109">
        <v>130301</v>
      </c>
      <c r="C1438" s="34"/>
      <c r="D1438" s="34" t="s">
        <v>48</v>
      </c>
      <c r="E1438" s="34" t="s">
        <v>720</v>
      </c>
      <c r="F1438" s="298" t="s">
        <v>720</v>
      </c>
      <c r="G1438" s="114">
        <v>4170</v>
      </c>
      <c r="H1438" s="114">
        <v>1335</v>
      </c>
      <c r="I1438" s="114">
        <v>0</v>
      </c>
      <c r="J1438" s="114">
        <v>4170</v>
      </c>
      <c r="K1438" s="114">
        <v>4118</v>
      </c>
      <c r="L1438" s="241">
        <f t="shared" si="279"/>
        <v>-1.2470023980815315E-2</v>
      </c>
      <c r="M1438" s="114">
        <f t="shared" si="254"/>
        <v>1318.3525179856115</v>
      </c>
      <c r="N1438" s="242">
        <v>0</v>
      </c>
      <c r="O1438" s="100"/>
      <c r="P1438" s="100"/>
      <c r="Q1438" s="100">
        <f t="shared" si="255"/>
        <v>0</v>
      </c>
      <c r="R1438" s="243" t="e">
        <f t="shared" si="263"/>
        <v>#DIV/0!</v>
      </c>
      <c r="S1438" s="299"/>
      <c r="T1438" s="299"/>
      <c r="U1438" s="299"/>
      <c r="V1438" s="299"/>
      <c r="W1438" s="299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</row>
    <row r="1439" spans="1:43" ht="15.75" customHeight="1" outlineLevel="2" x14ac:dyDescent="0.25">
      <c r="A1439" s="2"/>
      <c r="B1439" s="109" t="s">
        <v>2245</v>
      </c>
      <c r="C1439" s="34"/>
      <c r="D1439" s="34" t="s">
        <v>48</v>
      </c>
      <c r="E1439" s="34" t="s">
        <v>720</v>
      </c>
      <c r="F1439" s="298" t="s">
        <v>2246</v>
      </c>
      <c r="G1439" s="114"/>
      <c r="H1439" s="114"/>
      <c r="I1439" s="114"/>
      <c r="J1439" s="114"/>
      <c r="K1439" s="114"/>
      <c r="L1439" s="241"/>
      <c r="M1439" s="114">
        <f t="shared" si="254"/>
        <v>0</v>
      </c>
      <c r="N1439" s="242"/>
      <c r="O1439" s="100"/>
      <c r="P1439" s="100"/>
      <c r="Q1439" s="100">
        <f t="shared" si="255"/>
        <v>0</v>
      </c>
      <c r="R1439" s="243" t="e">
        <f t="shared" si="263"/>
        <v>#DIV/0!</v>
      </c>
      <c r="S1439" s="299"/>
      <c r="T1439" s="299"/>
      <c r="U1439" s="299"/>
      <c r="V1439" s="299"/>
      <c r="W1439" s="299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</row>
    <row r="1440" spans="1:43" ht="15.75" customHeight="1" outlineLevel="1" x14ac:dyDescent="0.25">
      <c r="A1440" s="229"/>
      <c r="B1440" s="104">
        <v>130400</v>
      </c>
      <c r="C1440" s="300"/>
      <c r="D1440" s="300" t="s">
        <v>48</v>
      </c>
      <c r="E1440" s="300" t="s">
        <v>1194</v>
      </c>
      <c r="F1440" s="301"/>
      <c r="G1440" s="114"/>
      <c r="H1440" s="114"/>
      <c r="I1440" s="114"/>
      <c r="J1440" s="114"/>
      <c r="K1440" s="114"/>
      <c r="L1440" s="241"/>
      <c r="M1440" s="114">
        <f t="shared" si="254"/>
        <v>0</v>
      </c>
      <c r="N1440" s="242"/>
      <c r="O1440" s="110">
        <f t="shared" ref="O1440:P1440" si="280">SUM(O1441:O1444)</f>
        <v>0</v>
      </c>
      <c r="P1440" s="110">
        <f t="shared" si="280"/>
        <v>0</v>
      </c>
      <c r="Q1440" s="100">
        <f t="shared" si="255"/>
        <v>0</v>
      </c>
      <c r="R1440" s="243" t="e">
        <f t="shared" si="263"/>
        <v>#DIV/0!</v>
      </c>
      <c r="S1440" s="302"/>
      <c r="T1440" s="302"/>
      <c r="U1440" s="302"/>
      <c r="V1440" s="302"/>
      <c r="W1440" s="302"/>
      <c r="X1440" s="229"/>
      <c r="Y1440" s="229"/>
      <c r="Z1440" s="229"/>
      <c r="AA1440" s="229"/>
      <c r="AB1440" s="229"/>
      <c r="AC1440" s="229"/>
      <c r="AD1440" s="229"/>
      <c r="AE1440" s="229"/>
      <c r="AF1440" s="229"/>
      <c r="AG1440" s="229"/>
      <c r="AH1440" s="229"/>
      <c r="AI1440" s="229"/>
      <c r="AJ1440" s="229"/>
      <c r="AK1440" s="229"/>
      <c r="AL1440" s="229"/>
      <c r="AM1440" s="229"/>
      <c r="AN1440" s="229"/>
      <c r="AO1440" s="229"/>
      <c r="AP1440" s="229"/>
      <c r="AQ1440" s="229"/>
    </row>
    <row r="1441" spans="1:43" ht="15.75" customHeight="1" outlineLevel="2" x14ac:dyDescent="0.25">
      <c r="A1441" s="2"/>
      <c r="B1441" s="109">
        <v>130403</v>
      </c>
      <c r="C1441" s="34"/>
      <c r="D1441" s="34" t="s">
        <v>48</v>
      </c>
      <c r="E1441" s="34" t="s">
        <v>1194</v>
      </c>
      <c r="F1441" s="298" t="s">
        <v>1034</v>
      </c>
      <c r="G1441" s="114">
        <v>2730</v>
      </c>
      <c r="H1441" s="114">
        <v>0</v>
      </c>
      <c r="I1441" s="114">
        <v>8870</v>
      </c>
      <c r="J1441" s="114">
        <v>5092</v>
      </c>
      <c r="K1441" s="114">
        <v>5022</v>
      </c>
      <c r="L1441" s="241">
        <f t="shared" ref="L1441:L1443" si="281">((K1441/J1441)^(1/($K$12-$J$12))-1)</f>
        <v>-1.3747054202670861E-2</v>
      </c>
      <c r="M1441" s="114">
        <f t="shared" si="254"/>
        <v>0</v>
      </c>
      <c r="N1441" s="242">
        <v>6501</v>
      </c>
      <c r="O1441" s="100"/>
      <c r="P1441" s="100"/>
      <c r="Q1441" s="100">
        <f t="shared" si="255"/>
        <v>0</v>
      </c>
      <c r="R1441" s="243" t="e">
        <f t="shared" si="263"/>
        <v>#DIV/0!</v>
      </c>
      <c r="S1441" s="299"/>
      <c r="T1441" s="299"/>
      <c r="U1441" s="299"/>
      <c r="V1441" s="299"/>
      <c r="W1441" s="299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</row>
    <row r="1442" spans="1:43" ht="15.75" customHeight="1" outlineLevel="2" x14ac:dyDescent="0.25">
      <c r="A1442" s="2"/>
      <c r="B1442" s="109">
        <v>130402</v>
      </c>
      <c r="C1442" s="34"/>
      <c r="D1442" s="34" t="s">
        <v>48</v>
      </c>
      <c r="E1442" s="34" t="s">
        <v>1194</v>
      </c>
      <c r="F1442" s="298" t="s">
        <v>1195</v>
      </c>
      <c r="G1442" s="114">
        <v>3723</v>
      </c>
      <c r="H1442" s="114">
        <v>0</v>
      </c>
      <c r="I1442" s="114">
        <v>17108</v>
      </c>
      <c r="J1442" s="114">
        <v>6542</v>
      </c>
      <c r="K1442" s="114">
        <v>6394</v>
      </c>
      <c r="L1442" s="241">
        <f t="shared" si="281"/>
        <v>-2.2623051054723287E-2</v>
      </c>
      <c r="M1442" s="114">
        <f t="shared" si="254"/>
        <v>0</v>
      </c>
      <c r="N1442" s="242">
        <v>14724</v>
      </c>
      <c r="O1442" s="100"/>
      <c r="P1442" s="100"/>
      <c r="Q1442" s="100">
        <f t="shared" si="255"/>
        <v>0</v>
      </c>
      <c r="R1442" s="243" t="e">
        <f t="shared" si="263"/>
        <v>#DIV/0!</v>
      </c>
      <c r="S1442" s="299"/>
      <c r="T1442" s="299"/>
      <c r="U1442" s="299"/>
      <c r="V1442" s="299"/>
      <c r="W1442" s="299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</row>
    <row r="1443" spans="1:43" ht="15.75" customHeight="1" outlineLevel="2" x14ac:dyDescent="0.25">
      <c r="A1443" s="2"/>
      <c r="B1443" s="109">
        <v>130401</v>
      </c>
      <c r="C1443" s="34"/>
      <c r="D1443" s="34" t="s">
        <v>48</v>
      </c>
      <c r="E1443" s="34" t="s">
        <v>1194</v>
      </c>
      <c r="F1443" s="298" t="s">
        <v>1194</v>
      </c>
      <c r="G1443" s="114">
        <v>2864</v>
      </c>
      <c r="H1443" s="114">
        <v>0</v>
      </c>
      <c r="I1443" s="114">
        <v>42248</v>
      </c>
      <c r="J1443" s="114">
        <v>8266</v>
      </c>
      <c r="K1443" s="114">
        <v>8206</v>
      </c>
      <c r="L1443" s="241">
        <f t="shared" si="281"/>
        <v>-7.2586498911202391E-3</v>
      </c>
      <c r="M1443" s="114">
        <f t="shared" si="254"/>
        <v>0</v>
      </c>
      <c r="N1443" s="242">
        <v>36873</v>
      </c>
      <c r="O1443" s="100"/>
      <c r="P1443" s="100"/>
      <c r="Q1443" s="100">
        <f t="shared" si="255"/>
        <v>0</v>
      </c>
      <c r="R1443" s="243" t="e">
        <f t="shared" si="263"/>
        <v>#DIV/0!</v>
      </c>
      <c r="S1443" s="299"/>
      <c r="T1443" s="299"/>
      <c r="U1443" s="299"/>
      <c r="V1443" s="299"/>
      <c r="W1443" s="299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</row>
    <row r="1444" spans="1:43" ht="15.75" customHeight="1" outlineLevel="2" x14ac:dyDescent="0.25">
      <c r="A1444" s="2"/>
      <c r="B1444" s="109" t="s">
        <v>2247</v>
      </c>
      <c r="C1444" s="34"/>
      <c r="D1444" s="34" t="s">
        <v>48</v>
      </c>
      <c r="E1444" s="34" t="s">
        <v>1194</v>
      </c>
      <c r="F1444" s="298" t="s">
        <v>2248</v>
      </c>
      <c r="G1444" s="114"/>
      <c r="H1444" s="114"/>
      <c r="I1444" s="114"/>
      <c r="J1444" s="114"/>
      <c r="K1444" s="114"/>
      <c r="L1444" s="241"/>
      <c r="M1444" s="114">
        <f t="shared" si="254"/>
        <v>0</v>
      </c>
      <c r="N1444" s="242"/>
      <c r="O1444" s="100"/>
      <c r="P1444" s="100"/>
      <c r="Q1444" s="100">
        <f t="shared" si="255"/>
        <v>0</v>
      </c>
      <c r="R1444" s="243" t="e">
        <f t="shared" si="263"/>
        <v>#DIV/0!</v>
      </c>
      <c r="S1444" s="299"/>
      <c r="T1444" s="299"/>
      <c r="U1444" s="299"/>
      <c r="V1444" s="299"/>
      <c r="W1444" s="299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</row>
    <row r="1445" spans="1:43" ht="15.75" customHeight="1" outlineLevel="1" x14ac:dyDescent="0.25">
      <c r="A1445" s="229"/>
      <c r="B1445" s="104">
        <v>131100</v>
      </c>
      <c r="C1445" s="300"/>
      <c r="D1445" s="300" t="s">
        <v>48</v>
      </c>
      <c r="E1445" s="300" t="s">
        <v>1243</v>
      </c>
      <c r="F1445" s="301"/>
      <c r="G1445" s="114"/>
      <c r="H1445" s="114"/>
      <c r="I1445" s="114"/>
      <c r="J1445" s="114"/>
      <c r="K1445" s="114"/>
      <c r="L1445" s="241"/>
      <c r="M1445" s="114">
        <f t="shared" si="254"/>
        <v>0</v>
      </c>
      <c r="N1445" s="242"/>
      <c r="O1445" s="110">
        <f t="shared" ref="O1445:P1445" si="282">SUM(O1446:O1450)</f>
        <v>0</v>
      </c>
      <c r="P1445" s="110">
        <f t="shared" si="282"/>
        <v>0</v>
      </c>
      <c r="Q1445" s="100">
        <f t="shared" si="255"/>
        <v>0</v>
      </c>
      <c r="R1445" s="243" t="e">
        <f t="shared" si="263"/>
        <v>#DIV/0!</v>
      </c>
      <c r="S1445" s="302"/>
      <c r="T1445" s="302"/>
      <c r="U1445" s="302"/>
      <c r="V1445" s="302"/>
      <c r="W1445" s="302"/>
      <c r="X1445" s="229"/>
      <c r="Y1445" s="229"/>
      <c r="Z1445" s="229"/>
      <c r="AA1445" s="229"/>
      <c r="AB1445" s="229"/>
      <c r="AC1445" s="229"/>
      <c r="AD1445" s="229"/>
      <c r="AE1445" s="229"/>
      <c r="AF1445" s="229"/>
      <c r="AG1445" s="229"/>
      <c r="AH1445" s="229"/>
      <c r="AI1445" s="229"/>
      <c r="AJ1445" s="229"/>
      <c r="AK1445" s="229"/>
      <c r="AL1445" s="229"/>
      <c r="AM1445" s="229"/>
      <c r="AN1445" s="229"/>
      <c r="AO1445" s="229"/>
      <c r="AP1445" s="229"/>
      <c r="AQ1445" s="229"/>
    </row>
    <row r="1446" spans="1:43" ht="15.75" customHeight="1" outlineLevel="2" x14ac:dyDescent="0.25">
      <c r="A1446" s="2"/>
      <c r="B1446" s="109">
        <v>131104</v>
      </c>
      <c r="C1446" s="34"/>
      <c r="D1446" s="34" t="s">
        <v>48</v>
      </c>
      <c r="E1446" s="34" t="s">
        <v>1243</v>
      </c>
      <c r="F1446" s="298" t="s">
        <v>1246</v>
      </c>
      <c r="G1446" s="114">
        <v>6294</v>
      </c>
      <c r="H1446" s="114">
        <v>870</v>
      </c>
      <c r="I1446" s="114">
        <v>0</v>
      </c>
      <c r="J1446" s="114">
        <v>6294</v>
      </c>
      <c r="K1446" s="114">
        <v>6184</v>
      </c>
      <c r="L1446" s="241">
        <f t="shared" ref="L1446:L1449" si="283">((K1446/J1446)^(1/($K$12-$J$12))-1)</f>
        <v>-1.7476962186209088E-2</v>
      </c>
      <c r="M1446" s="114">
        <f t="shared" si="254"/>
        <v>854.79504289799809</v>
      </c>
      <c r="N1446" s="242">
        <v>0</v>
      </c>
      <c r="O1446" s="100"/>
      <c r="P1446" s="100"/>
      <c r="Q1446" s="100">
        <f t="shared" si="255"/>
        <v>0</v>
      </c>
      <c r="R1446" s="243" t="e">
        <f t="shared" si="263"/>
        <v>#DIV/0!</v>
      </c>
      <c r="S1446" s="299"/>
      <c r="T1446" s="299"/>
      <c r="U1446" s="299"/>
      <c r="V1446" s="299"/>
      <c r="W1446" s="299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</row>
    <row r="1447" spans="1:43" ht="15.75" customHeight="1" outlineLevel="2" x14ac:dyDescent="0.25">
      <c r="A1447" s="2"/>
      <c r="B1447" s="109">
        <v>131103</v>
      </c>
      <c r="C1447" s="34"/>
      <c r="D1447" s="34" t="s">
        <v>48</v>
      </c>
      <c r="E1447" s="34" t="s">
        <v>1243</v>
      </c>
      <c r="F1447" s="298" t="s">
        <v>1245</v>
      </c>
      <c r="G1447" s="114">
        <v>2213</v>
      </c>
      <c r="H1447" s="114">
        <v>482</v>
      </c>
      <c r="I1447" s="114">
        <v>0</v>
      </c>
      <c r="J1447" s="114">
        <v>2213</v>
      </c>
      <c r="K1447" s="114">
        <v>2191</v>
      </c>
      <c r="L1447" s="241">
        <f t="shared" si="283"/>
        <v>-9.9412562132851212E-3</v>
      </c>
      <c r="M1447" s="114">
        <f t="shared" si="254"/>
        <v>477.2083145051966</v>
      </c>
      <c r="N1447" s="242">
        <v>0</v>
      </c>
      <c r="O1447" s="100"/>
      <c r="P1447" s="100"/>
      <c r="Q1447" s="100">
        <f t="shared" si="255"/>
        <v>0</v>
      </c>
      <c r="R1447" s="243" t="e">
        <f t="shared" si="263"/>
        <v>#DIV/0!</v>
      </c>
      <c r="S1447" s="299"/>
      <c r="T1447" s="299"/>
      <c r="U1447" s="299"/>
      <c r="V1447" s="299"/>
      <c r="W1447" s="299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</row>
    <row r="1448" spans="1:43" ht="15.75" customHeight="1" outlineLevel="2" x14ac:dyDescent="0.25">
      <c r="A1448" s="2"/>
      <c r="B1448" s="109">
        <v>131102</v>
      </c>
      <c r="C1448" s="34"/>
      <c r="D1448" s="34" t="s">
        <v>48</v>
      </c>
      <c r="E1448" s="34" t="s">
        <v>1243</v>
      </c>
      <c r="F1448" s="298" t="s">
        <v>262</v>
      </c>
      <c r="G1448" s="114">
        <v>4509</v>
      </c>
      <c r="H1448" s="114">
        <v>531</v>
      </c>
      <c r="I1448" s="114">
        <v>0</v>
      </c>
      <c r="J1448" s="114">
        <v>4509</v>
      </c>
      <c r="K1448" s="114">
        <v>4416</v>
      </c>
      <c r="L1448" s="241">
        <f t="shared" si="283"/>
        <v>-2.0625415834996663E-2</v>
      </c>
      <c r="M1448" s="114">
        <f t="shared" si="254"/>
        <v>520.04790419161679</v>
      </c>
      <c r="N1448" s="242">
        <v>0</v>
      </c>
      <c r="O1448" s="100"/>
      <c r="P1448" s="100"/>
      <c r="Q1448" s="100">
        <f t="shared" si="255"/>
        <v>0</v>
      </c>
      <c r="R1448" s="243" t="e">
        <f t="shared" si="263"/>
        <v>#DIV/0!</v>
      </c>
      <c r="S1448" s="299"/>
      <c r="T1448" s="299"/>
      <c r="U1448" s="299"/>
      <c r="V1448" s="299"/>
      <c r="W1448" s="299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</row>
    <row r="1449" spans="1:43" ht="15.75" customHeight="1" outlineLevel="2" x14ac:dyDescent="0.25">
      <c r="A1449" s="2"/>
      <c r="B1449" s="109">
        <v>131101</v>
      </c>
      <c r="C1449" s="34"/>
      <c r="D1449" s="34" t="s">
        <v>48</v>
      </c>
      <c r="E1449" s="34" t="s">
        <v>1243</v>
      </c>
      <c r="F1449" s="298" t="s">
        <v>1244</v>
      </c>
      <c r="G1449" s="114">
        <v>8648</v>
      </c>
      <c r="H1449" s="114">
        <v>0</v>
      </c>
      <c r="I1449" s="114">
        <v>4606</v>
      </c>
      <c r="J1449" s="114">
        <v>8648</v>
      </c>
      <c r="K1449" s="114">
        <v>8552</v>
      </c>
      <c r="L1449" s="241">
        <f t="shared" si="283"/>
        <v>-1.1100832562442209E-2</v>
      </c>
      <c r="M1449" s="114">
        <f t="shared" si="254"/>
        <v>0</v>
      </c>
      <c r="N1449" s="242">
        <v>4614</v>
      </c>
      <c r="O1449" s="100"/>
      <c r="P1449" s="100"/>
      <c r="Q1449" s="100">
        <f t="shared" si="255"/>
        <v>0</v>
      </c>
      <c r="R1449" s="243" t="e">
        <f t="shared" si="263"/>
        <v>#DIV/0!</v>
      </c>
      <c r="S1449" s="299"/>
      <c r="T1449" s="299"/>
      <c r="U1449" s="299"/>
      <c r="V1449" s="299"/>
      <c r="W1449" s="299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</row>
    <row r="1450" spans="1:43" ht="15.75" customHeight="1" outlineLevel="2" x14ac:dyDescent="0.25">
      <c r="A1450" s="2"/>
      <c r="B1450" s="109" t="s">
        <v>2249</v>
      </c>
      <c r="C1450" s="34"/>
      <c r="D1450" s="34" t="s">
        <v>48</v>
      </c>
      <c r="E1450" s="34" t="s">
        <v>1243</v>
      </c>
      <c r="F1450" s="298" t="s">
        <v>2250</v>
      </c>
      <c r="G1450" s="114"/>
      <c r="H1450" s="114"/>
      <c r="I1450" s="114"/>
      <c r="J1450" s="114"/>
      <c r="K1450" s="114"/>
      <c r="L1450" s="241"/>
      <c r="M1450" s="114">
        <f t="shared" si="254"/>
        <v>0</v>
      </c>
      <c r="N1450" s="242"/>
      <c r="O1450" s="100"/>
      <c r="P1450" s="100"/>
      <c r="Q1450" s="100">
        <f t="shared" si="255"/>
        <v>0</v>
      </c>
      <c r="R1450" s="243" t="e">
        <f t="shared" si="263"/>
        <v>#DIV/0!</v>
      </c>
      <c r="S1450" s="299"/>
      <c r="T1450" s="299"/>
      <c r="U1450" s="299"/>
      <c r="V1450" s="299"/>
      <c r="W1450" s="299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</row>
    <row r="1451" spans="1:43" ht="15.75" customHeight="1" outlineLevel="1" x14ac:dyDescent="0.25">
      <c r="A1451" s="229"/>
      <c r="B1451" s="104">
        <v>130500</v>
      </c>
      <c r="C1451" s="300"/>
      <c r="D1451" s="300" t="s">
        <v>48</v>
      </c>
      <c r="E1451" s="300" t="s">
        <v>1117</v>
      </c>
      <c r="F1451" s="301"/>
      <c r="G1451" s="114"/>
      <c r="H1451" s="114"/>
      <c r="I1451" s="114"/>
      <c r="J1451" s="114"/>
      <c r="K1451" s="114"/>
      <c r="L1451" s="241"/>
      <c r="M1451" s="114">
        <f t="shared" si="254"/>
        <v>0</v>
      </c>
      <c r="N1451" s="242"/>
      <c r="O1451" s="110">
        <f t="shared" ref="O1451:P1451" si="284">SUM(O1452:O1456)</f>
        <v>0</v>
      </c>
      <c r="P1451" s="110">
        <f t="shared" si="284"/>
        <v>0</v>
      </c>
      <c r="Q1451" s="100">
        <f t="shared" si="255"/>
        <v>0</v>
      </c>
      <c r="R1451" s="243" t="e">
        <f t="shared" si="263"/>
        <v>#DIV/0!</v>
      </c>
      <c r="S1451" s="302"/>
      <c r="T1451" s="302"/>
      <c r="U1451" s="302"/>
      <c r="V1451" s="302"/>
      <c r="W1451" s="302"/>
      <c r="X1451" s="229"/>
      <c r="Y1451" s="229"/>
      <c r="Z1451" s="229"/>
      <c r="AA1451" s="229"/>
      <c r="AB1451" s="229"/>
      <c r="AC1451" s="229"/>
      <c r="AD1451" s="229"/>
      <c r="AE1451" s="229"/>
      <c r="AF1451" s="229"/>
      <c r="AG1451" s="229"/>
      <c r="AH1451" s="229"/>
      <c r="AI1451" s="229"/>
      <c r="AJ1451" s="229"/>
      <c r="AK1451" s="229"/>
      <c r="AL1451" s="229"/>
      <c r="AM1451" s="229"/>
      <c r="AN1451" s="229"/>
      <c r="AO1451" s="229"/>
      <c r="AP1451" s="229"/>
      <c r="AQ1451" s="229"/>
    </row>
    <row r="1452" spans="1:43" ht="15.75" customHeight="1" outlineLevel="2" x14ac:dyDescent="0.25">
      <c r="A1452" s="2"/>
      <c r="B1452" s="109">
        <v>130504</v>
      </c>
      <c r="C1452" s="34"/>
      <c r="D1452" s="34" t="s">
        <v>48</v>
      </c>
      <c r="E1452" s="34" t="s">
        <v>1117</v>
      </c>
      <c r="F1452" s="298" t="s">
        <v>1198</v>
      </c>
      <c r="G1452" s="114">
        <v>5401</v>
      </c>
      <c r="H1452" s="114">
        <v>301</v>
      </c>
      <c r="I1452" s="114">
        <v>0</v>
      </c>
      <c r="J1452" s="114">
        <v>5401</v>
      </c>
      <c r="K1452" s="114">
        <v>5299</v>
      </c>
      <c r="L1452" s="241">
        <f t="shared" ref="L1452:L1455" si="285">((K1452/J1452)^(1/($K$12-$J$12))-1)</f>
        <v>-1.8885391594149259E-2</v>
      </c>
      <c r="M1452" s="114">
        <f t="shared" si="254"/>
        <v>295.31549713016108</v>
      </c>
      <c r="N1452" s="242">
        <v>0</v>
      </c>
      <c r="O1452" s="100"/>
      <c r="P1452" s="100"/>
      <c r="Q1452" s="100">
        <f t="shared" si="255"/>
        <v>0</v>
      </c>
      <c r="R1452" s="243" t="e">
        <f t="shared" si="263"/>
        <v>#DIV/0!</v>
      </c>
      <c r="S1452" s="299"/>
      <c r="T1452" s="299"/>
      <c r="U1452" s="299"/>
      <c r="V1452" s="299"/>
      <c r="W1452" s="299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</row>
    <row r="1453" spans="1:43" ht="15.75" customHeight="1" outlineLevel="2" x14ac:dyDescent="0.25">
      <c r="A1453" s="2"/>
      <c r="B1453" s="109">
        <v>130503</v>
      </c>
      <c r="C1453" s="34"/>
      <c r="D1453" s="34" t="s">
        <v>48</v>
      </c>
      <c r="E1453" s="34" t="s">
        <v>1117</v>
      </c>
      <c r="F1453" s="298" t="s">
        <v>1197</v>
      </c>
      <c r="G1453" s="114">
        <v>6181</v>
      </c>
      <c r="H1453" s="114">
        <v>1066</v>
      </c>
      <c r="I1453" s="114">
        <v>0</v>
      </c>
      <c r="J1453" s="114">
        <v>6181</v>
      </c>
      <c r="K1453" s="114">
        <v>6091</v>
      </c>
      <c r="L1453" s="241">
        <f t="shared" si="285"/>
        <v>-1.4560750687590995E-2</v>
      </c>
      <c r="M1453" s="114">
        <f t="shared" si="254"/>
        <v>1050.4782397670281</v>
      </c>
      <c r="N1453" s="242">
        <v>0</v>
      </c>
      <c r="O1453" s="100"/>
      <c r="P1453" s="100"/>
      <c r="Q1453" s="100">
        <f t="shared" si="255"/>
        <v>0</v>
      </c>
      <c r="R1453" s="243" t="e">
        <f t="shared" si="263"/>
        <v>#DIV/0!</v>
      </c>
      <c r="S1453" s="299"/>
      <c r="T1453" s="299"/>
      <c r="U1453" s="299"/>
      <c r="V1453" s="299"/>
      <c r="W1453" s="299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</row>
    <row r="1454" spans="1:43" ht="15.75" customHeight="1" outlineLevel="2" x14ac:dyDescent="0.25">
      <c r="A1454" s="2"/>
      <c r="B1454" s="109">
        <v>130502</v>
      </c>
      <c r="C1454" s="34"/>
      <c r="D1454" s="34" t="s">
        <v>48</v>
      </c>
      <c r="E1454" s="34" t="s">
        <v>1117</v>
      </c>
      <c r="F1454" s="298" t="s">
        <v>1196</v>
      </c>
      <c r="G1454" s="114">
        <v>4792</v>
      </c>
      <c r="H1454" s="114">
        <v>397</v>
      </c>
      <c r="I1454" s="114">
        <v>0</v>
      </c>
      <c r="J1454" s="114">
        <v>4792</v>
      </c>
      <c r="K1454" s="114">
        <v>4627</v>
      </c>
      <c r="L1454" s="241">
        <f t="shared" si="285"/>
        <v>-3.4432387312187007E-2</v>
      </c>
      <c r="M1454" s="114">
        <f t="shared" si="254"/>
        <v>383.33034223706176</v>
      </c>
      <c r="N1454" s="242">
        <v>0</v>
      </c>
      <c r="O1454" s="100"/>
      <c r="P1454" s="100"/>
      <c r="Q1454" s="100">
        <f t="shared" si="255"/>
        <v>0</v>
      </c>
      <c r="R1454" s="243" t="e">
        <f t="shared" si="263"/>
        <v>#DIV/0!</v>
      </c>
      <c r="S1454" s="299"/>
      <c r="T1454" s="299"/>
      <c r="U1454" s="299"/>
      <c r="V1454" s="299"/>
      <c r="W1454" s="299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</row>
    <row r="1455" spans="1:43" ht="15.75" customHeight="1" outlineLevel="2" x14ac:dyDescent="0.25">
      <c r="A1455" s="2"/>
      <c r="B1455" s="109">
        <v>130501</v>
      </c>
      <c r="C1455" s="34"/>
      <c r="D1455" s="34" t="s">
        <v>48</v>
      </c>
      <c r="E1455" s="34" t="s">
        <v>1117</v>
      </c>
      <c r="F1455" s="298" t="s">
        <v>1117</v>
      </c>
      <c r="G1455" s="114">
        <v>8630</v>
      </c>
      <c r="H1455" s="114">
        <v>0</v>
      </c>
      <c r="I1455" s="114">
        <v>2750</v>
      </c>
      <c r="J1455" s="114">
        <v>8816</v>
      </c>
      <c r="K1455" s="114">
        <v>8665</v>
      </c>
      <c r="L1455" s="241">
        <f t="shared" si="285"/>
        <v>-1.7127949183303071E-2</v>
      </c>
      <c r="M1455" s="114">
        <f t="shared" si="254"/>
        <v>0</v>
      </c>
      <c r="N1455" s="242">
        <v>2556</v>
      </c>
      <c r="O1455" s="100"/>
      <c r="P1455" s="100"/>
      <c r="Q1455" s="100">
        <f t="shared" si="255"/>
        <v>0</v>
      </c>
      <c r="R1455" s="243" t="e">
        <f t="shared" si="263"/>
        <v>#DIV/0!</v>
      </c>
      <c r="S1455" s="299"/>
      <c r="T1455" s="299"/>
      <c r="U1455" s="299"/>
      <c r="V1455" s="299"/>
      <c r="W1455" s="299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</row>
    <row r="1456" spans="1:43" ht="15.75" customHeight="1" outlineLevel="2" x14ac:dyDescent="0.25">
      <c r="A1456" s="2"/>
      <c r="B1456" s="109" t="s">
        <v>2251</v>
      </c>
      <c r="C1456" s="34"/>
      <c r="D1456" s="34" t="s">
        <v>48</v>
      </c>
      <c r="E1456" s="34" t="s">
        <v>1117</v>
      </c>
      <c r="F1456" s="298" t="s">
        <v>2252</v>
      </c>
      <c r="G1456" s="114"/>
      <c r="H1456" s="114"/>
      <c r="I1456" s="114"/>
      <c r="J1456" s="114"/>
      <c r="K1456" s="114"/>
      <c r="L1456" s="241"/>
      <c r="M1456" s="114">
        <f t="shared" si="254"/>
        <v>0</v>
      </c>
      <c r="N1456" s="242"/>
      <c r="O1456" s="100"/>
      <c r="P1456" s="100"/>
      <c r="Q1456" s="100">
        <f t="shared" si="255"/>
        <v>0</v>
      </c>
      <c r="R1456" s="243" t="e">
        <f t="shared" si="263"/>
        <v>#DIV/0!</v>
      </c>
      <c r="S1456" s="299"/>
      <c r="T1456" s="299"/>
      <c r="U1456" s="299"/>
      <c r="V1456" s="299"/>
      <c r="W1456" s="299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</row>
    <row r="1457" spans="1:43" ht="15.75" customHeight="1" outlineLevel="1" x14ac:dyDescent="0.25">
      <c r="A1457" s="229"/>
      <c r="B1457" s="104">
        <v>130600</v>
      </c>
      <c r="C1457" s="300"/>
      <c r="D1457" s="300" t="s">
        <v>48</v>
      </c>
      <c r="E1457" s="300" t="s">
        <v>1199</v>
      </c>
      <c r="F1457" s="301"/>
      <c r="G1457" s="114"/>
      <c r="H1457" s="114"/>
      <c r="I1457" s="114"/>
      <c r="J1457" s="114"/>
      <c r="K1457" s="114"/>
      <c r="L1457" s="241"/>
      <c r="M1457" s="114">
        <f t="shared" si="254"/>
        <v>0</v>
      </c>
      <c r="N1457" s="242"/>
      <c r="O1457" s="110">
        <f t="shared" ref="O1457:P1457" si="286">SUM(O1458:O1468)</f>
        <v>0</v>
      </c>
      <c r="P1457" s="110">
        <f t="shared" si="286"/>
        <v>0</v>
      </c>
      <c r="Q1457" s="100">
        <f t="shared" si="255"/>
        <v>0</v>
      </c>
      <c r="R1457" s="243" t="e">
        <f t="shared" si="263"/>
        <v>#DIV/0!</v>
      </c>
      <c r="S1457" s="302"/>
      <c r="T1457" s="302"/>
      <c r="U1457" s="302"/>
      <c r="V1457" s="302"/>
      <c r="W1457" s="302"/>
      <c r="X1457" s="229"/>
      <c r="Y1457" s="229"/>
      <c r="Z1457" s="229"/>
      <c r="AA1457" s="229"/>
      <c r="AB1457" s="229"/>
      <c r="AC1457" s="229"/>
      <c r="AD1457" s="229"/>
      <c r="AE1457" s="229"/>
      <c r="AF1457" s="229"/>
      <c r="AG1457" s="229"/>
      <c r="AH1457" s="229"/>
      <c r="AI1457" s="229"/>
      <c r="AJ1457" s="229"/>
      <c r="AK1457" s="229"/>
      <c r="AL1457" s="229"/>
      <c r="AM1457" s="229"/>
      <c r="AN1457" s="229"/>
      <c r="AO1457" s="229"/>
      <c r="AP1457" s="229"/>
      <c r="AQ1457" s="229"/>
    </row>
    <row r="1458" spans="1:43" ht="15.75" customHeight="1" outlineLevel="2" x14ac:dyDescent="0.25">
      <c r="A1458" s="2"/>
      <c r="B1458" s="109">
        <v>130614</v>
      </c>
      <c r="C1458" s="34"/>
      <c r="D1458" s="34" t="s">
        <v>48</v>
      </c>
      <c r="E1458" s="34" t="s">
        <v>1199</v>
      </c>
      <c r="F1458" s="298" t="s">
        <v>1208</v>
      </c>
      <c r="G1458" s="114">
        <v>17713</v>
      </c>
      <c r="H1458" s="114">
        <v>0</v>
      </c>
      <c r="I1458" s="114">
        <v>3364</v>
      </c>
      <c r="J1458" s="114">
        <v>21077</v>
      </c>
      <c r="K1458" s="114">
        <v>20559</v>
      </c>
      <c r="L1458" s="241">
        <f t="shared" ref="L1458:L1467" si="287">((K1458/J1458)^(1/($K$12-$J$12))-1)</f>
        <v>-2.4576552640318883E-2</v>
      </c>
      <c r="M1458" s="114">
        <f t="shared" si="254"/>
        <v>3446.6755230820331</v>
      </c>
      <c r="N1458" s="242">
        <v>0</v>
      </c>
      <c r="O1458" s="100"/>
      <c r="P1458" s="100"/>
      <c r="Q1458" s="100">
        <f t="shared" si="255"/>
        <v>0</v>
      </c>
      <c r="R1458" s="243" t="e">
        <f t="shared" si="263"/>
        <v>#DIV/0!</v>
      </c>
      <c r="S1458" s="299"/>
      <c r="T1458" s="299"/>
      <c r="U1458" s="299"/>
      <c r="V1458" s="299"/>
      <c r="W1458" s="299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</row>
    <row r="1459" spans="1:43" ht="15.75" customHeight="1" outlineLevel="2" x14ac:dyDescent="0.25">
      <c r="A1459" s="2"/>
      <c r="B1459" s="109">
        <v>130613</v>
      </c>
      <c r="C1459" s="34"/>
      <c r="D1459" s="34" t="s">
        <v>48</v>
      </c>
      <c r="E1459" s="34" t="s">
        <v>1199</v>
      </c>
      <c r="F1459" s="298" t="s">
        <v>1207</v>
      </c>
      <c r="G1459" s="114">
        <v>4776</v>
      </c>
      <c r="H1459" s="114">
        <v>0</v>
      </c>
      <c r="I1459" s="114">
        <v>2142</v>
      </c>
      <c r="J1459" s="114">
        <v>6918</v>
      </c>
      <c r="K1459" s="114">
        <v>6783</v>
      </c>
      <c r="L1459" s="241">
        <f t="shared" si="287"/>
        <v>-1.9514310494362586E-2</v>
      </c>
      <c r="M1459" s="114">
        <f t="shared" si="254"/>
        <v>2183.7996530789251</v>
      </c>
      <c r="N1459" s="242">
        <v>0</v>
      </c>
      <c r="O1459" s="100"/>
      <c r="P1459" s="100"/>
      <c r="Q1459" s="100">
        <f t="shared" si="255"/>
        <v>0</v>
      </c>
      <c r="R1459" s="243" t="e">
        <f t="shared" si="263"/>
        <v>#DIV/0!</v>
      </c>
      <c r="S1459" s="299"/>
      <c r="T1459" s="299"/>
      <c r="U1459" s="299"/>
      <c r="V1459" s="299"/>
      <c r="W1459" s="299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</row>
    <row r="1460" spans="1:43" ht="15.75" customHeight="1" outlineLevel="2" x14ac:dyDescent="0.25">
      <c r="A1460" s="2"/>
      <c r="B1460" s="109">
        <v>130611</v>
      </c>
      <c r="C1460" s="34"/>
      <c r="D1460" s="34" t="s">
        <v>48</v>
      </c>
      <c r="E1460" s="34" t="s">
        <v>1199</v>
      </c>
      <c r="F1460" s="298" t="s">
        <v>1206</v>
      </c>
      <c r="G1460" s="114">
        <v>5778</v>
      </c>
      <c r="H1460" s="114">
        <v>554</v>
      </c>
      <c r="I1460" s="114">
        <v>0</v>
      </c>
      <c r="J1460" s="114">
        <v>5778</v>
      </c>
      <c r="K1460" s="114">
        <v>5713</v>
      </c>
      <c r="L1460" s="241">
        <f t="shared" si="287"/>
        <v>-1.1249567324333687E-2</v>
      </c>
      <c r="M1460" s="114">
        <f t="shared" si="254"/>
        <v>547.76773970231909</v>
      </c>
      <c r="N1460" s="242">
        <v>0</v>
      </c>
      <c r="O1460" s="100"/>
      <c r="P1460" s="100"/>
      <c r="Q1460" s="100">
        <f t="shared" si="255"/>
        <v>0</v>
      </c>
      <c r="R1460" s="243" t="e">
        <f t="shared" si="263"/>
        <v>#DIV/0!</v>
      </c>
      <c r="S1460" s="299"/>
      <c r="T1460" s="299"/>
      <c r="U1460" s="299"/>
      <c r="V1460" s="299"/>
      <c r="W1460" s="299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</row>
    <row r="1461" spans="1:43" ht="15.75" customHeight="1" outlineLevel="2" x14ac:dyDescent="0.25">
      <c r="A1461" s="2"/>
      <c r="B1461" s="109">
        <v>130610</v>
      </c>
      <c r="C1461" s="34"/>
      <c r="D1461" s="34" t="s">
        <v>48</v>
      </c>
      <c r="E1461" s="34" t="s">
        <v>1199</v>
      </c>
      <c r="F1461" s="298" t="s">
        <v>1205</v>
      </c>
      <c r="G1461" s="114">
        <v>511</v>
      </c>
      <c r="H1461" s="114">
        <v>129</v>
      </c>
      <c r="I1461" s="114">
        <v>0</v>
      </c>
      <c r="J1461" s="114">
        <v>511</v>
      </c>
      <c r="K1461" s="114">
        <v>493</v>
      </c>
      <c r="L1461" s="241">
        <f t="shared" si="287"/>
        <v>-3.5225048923679059E-2</v>
      </c>
      <c r="M1461" s="114">
        <f t="shared" si="254"/>
        <v>124.4559686888454</v>
      </c>
      <c r="N1461" s="242">
        <v>0</v>
      </c>
      <c r="O1461" s="100"/>
      <c r="P1461" s="100"/>
      <c r="Q1461" s="100">
        <f t="shared" si="255"/>
        <v>0</v>
      </c>
      <c r="R1461" s="243" t="e">
        <f t="shared" si="263"/>
        <v>#DIV/0!</v>
      </c>
      <c r="S1461" s="299"/>
      <c r="T1461" s="299"/>
      <c r="U1461" s="299"/>
      <c r="V1461" s="299"/>
      <c r="W1461" s="299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</row>
    <row r="1462" spans="1:43" ht="15.75" customHeight="1" outlineLevel="2" x14ac:dyDescent="0.25">
      <c r="A1462" s="2"/>
      <c r="B1462" s="109">
        <v>130608</v>
      </c>
      <c r="C1462" s="34"/>
      <c r="D1462" s="34" t="s">
        <v>48</v>
      </c>
      <c r="E1462" s="34" t="s">
        <v>1199</v>
      </c>
      <c r="F1462" s="298" t="s">
        <v>1204</v>
      </c>
      <c r="G1462" s="114">
        <v>2618</v>
      </c>
      <c r="H1462" s="114">
        <v>630</v>
      </c>
      <c r="I1462" s="114">
        <v>0</v>
      </c>
      <c r="J1462" s="114">
        <v>2618</v>
      </c>
      <c r="K1462" s="114">
        <v>2561</v>
      </c>
      <c r="L1462" s="241">
        <f t="shared" si="287"/>
        <v>-2.177234530175709E-2</v>
      </c>
      <c r="M1462" s="114">
        <f t="shared" si="254"/>
        <v>616.28342245989302</v>
      </c>
      <c r="N1462" s="242">
        <v>0</v>
      </c>
      <c r="O1462" s="100"/>
      <c r="P1462" s="100"/>
      <c r="Q1462" s="100">
        <f t="shared" si="255"/>
        <v>0</v>
      </c>
      <c r="R1462" s="243" t="e">
        <f t="shared" si="263"/>
        <v>#DIV/0!</v>
      </c>
      <c r="S1462" s="299"/>
      <c r="T1462" s="299"/>
      <c r="U1462" s="299"/>
      <c r="V1462" s="299"/>
      <c r="W1462" s="299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</row>
    <row r="1463" spans="1:43" ht="15.75" customHeight="1" outlineLevel="2" x14ac:dyDescent="0.25">
      <c r="A1463" s="2"/>
      <c r="B1463" s="109">
        <v>130606</v>
      </c>
      <c r="C1463" s="34"/>
      <c r="D1463" s="34" t="s">
        <v>48</v>
      </c>
      <c r="E1463" s="34" t="s">
        <v>1199</v>
      </c>
      <c r="F1463" s="298" t="s">
        <v>1203</v>
      </c>
      <c r="G1463" s="114">
        <v>614</v>
      </c>
      <c r="H1463" s="114">
        <v>72</v>
      </c>
      <c r="I1463" s="114">
        <v>0</v>
      </c>
      <c r="J1463" s="114">
        <v>614</v>
      </c>
      <c r="K1463" s="114">
        <v>605</v>
      </c>
      <c r="L1463" s="241">
        <f t="shared" si="287"/>
        <v>-1.4657980456026065E-2</v>
      </c>
      <c r="M1463" s="114">
        <f t="shared" si="254"/>
        <v>70.944625407166129</v>
      </c>
      <c r="N1463" s="242">
        <v>0</v>
      </c>
      <c r="O1463" s="100"/>
      <c r="P1463" s="100"/>
      <c r="Q1463" s="100">
        <f t="shared" si="255"/>
        <v>0</v>
      </c>
      <c r="R1463" s="243" t="e">
        <f t="shared" si="263"/>
        <v>#DIV/0!</v>
      </c>
      <c r="S1463" s="299"/>
      <c r="T1463" s="299"/>
      <c r="U1463" s="299"/>
      <c r="V1463" s="299"/>
      <c r="W1463" s="299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</row>
    <row r="1464" spans="1:43" ht="15.75" customHeight="1" outlineLevel="2" x14ac:dyDescent="0.25">
      <c r="A1464" s="2"/>
      <c r="B1464" s="109">
        <v>130605</v>
      </c>
      <c r="C1464" s="34"/>
      <c r="D1464" s="34" t="s">
        <v>48</v>
      </c>
      <c r="E1464" s="34" t="s">
        <v>1199</v>
      </c>
      <c r="F1464" s="298" t="s">
        <v>1202</v>
      </c>
      <c r="G1464" s="114">
        <v>3772</v>
      </c>
      <c r="H1464" s="114">
        <v>918</v>
      </c>
      <c r="I1464" s="114">
        <v>0</v>
      </c>
      <c r="J1464" s="114">
        <v>3772</v>
      </c>
      <c r="K1464" s="114">
        <v>3645</v>
      </c>
      <c r="L1464" s="241">
        <f t="shared" si="287"/>
        <v>-3.3669141039236461E-2</v>
      </c>
      <c r="M1464" s="114">
        <f t="shared" si="254"/>
        <v>887.0917285259809</v>
      </c>
      <c r="N1464" s="242">
        <v>0</v>
      </c>
      <c r="O1464" s="100"/>
      <c r="P1464" s="100"/>
      <c r="Q1464" s="100">
        <f t="shared" si="255"/>
        <v>0</v>
      </c>
      <c r="R1464" s="243" t="e">
        <f t="shared" si="263"/>
        <v>#DIV/0!</v>
      </c>
      <c r="S1464" s="299"/>
      <c r="T1464" s="299"/>
      <c r="U1464" s="299"/>
      <c r="V1464" s="299"/>
      <c r="W1464" s="299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</row>
    <row r="1465" spans="1:43" ht="15.75" customHeight="1" outlineLevel="2" x14ac:dyDescent="0.25">
      <c r="A1465" s="2"/>
      <c r="B1465" s="109">
        <v>130604</v>
      </c>
      <c r="C1465" s="34"/>
      <c r="D1465" s="34" t="s">
        <v>48</v>
      </c>
      <c r="E1465" s="34" t="s">
        <v>1199</v>
      </c>
      <c r="F1465" s="298" t="s">
        <v>1201</v>
      </c>
      <c r="G1465" s="114">
        <v>2365</v>
      </c>
      <c r="H1465" s="114">
        <v>183</v>
      </c>
      <c r="I1465" s="114">
        <v>0</v>
      </c>
      <c r="J1465" s="114">
        <v>2365</v>
      </c>
      <c r="K1465" s="114">
        <v>2292</v>
      </c>
      <c r="L1465" s="241">
        <f t="shared" si="287"/>
        <v>-3.0866807610993696E-2</v>
      </c>
      <c r="M1465" s="114">
        <f t="shared" si="254"/>
        <v>177.35137420718814</v>
      </c>
      <c r="N1465" s="242">
        <v>0</v>
      </c>
      <c r="O1465" s="100"/>
      <c r="P1465" s="100"/>
      <c r="Q1465" s="100">
        <f t="shared" si="255"/>
        <v>0</v>
      </c>
      <c r="R1465" s="243" t="e">
        <f t="shared" si="263"/>
        <v>#DIV/0!</v>
      </c>
      <c r="S1465" s="299"/>
      <c r="T1465" s="299"/>
      <c r="U1465" s="299"/>
      <c r="V1465" s="299"/>
      <c r="W1465" s="299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</row>
    <row r="1466" spans="1:43" ht="15.75" customHeight="1" outlineLevel="2" x14ac:dyDescent="0.25">
      <c r="A1466" s="2"/>
      <c r="B1466" s="109">
        <v>130602</v>
      </c>
      <c r="C1466" s="34"/>
      <c r="D1466" s="34" t="s">
        <v>48</v>
      </c>
      <c r="E1466" s="34" t="s">
        <v>1199</v>
      </c>
      <c r="F1466" s="298" t="s">
        <v>1200</v>
      </c>
      <c r="G1466" s="114">
        <v>9142</v>
      </c>
      <c r="H1466" s="114">
        <v>485</v>
      </c>
      <c r="I1466" s="114">
        <v>0</v>
      </c>
      <c r="J1466" s="114">
        <v>9142</v>
      </c>
      <c r="K1466" s="114">
        <v>9079</v>
      </c>
      <c r="L1466" s="241">
        <f t="shared" si="287"/>
        <v>-6.8912710566615409E-3</v>
      </c>
      <c r="M1466" s="114">
        <f t="shared" si="254"/>
        <v>481.65773353751916</v>
      </c>
      <c r="N1466" s="242">
        <v>0</v>
      </c>
      <c r="O1466" s="100"/>
      <c r="P1466" s="100"/>
      <c r="Q1466" s="100">
        <f t="shared" si="255"/>
        <v>0</v>
      </c>
      <c r="R1466" s="243" t="e">
        <f t="shared" si="263"/>
        <v>#DIV/0!</v>
      </c>
      <c r="S1466" s="299"/>
      <c r="T1466" s="299"/>
      <c r="U1466" s="299"/>
      <c r="V1466" s="299"/>
      <c r="W1466" s="299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</row>
    <row r="1467" spans="1:43" ht="15.75" customHeight="1" outlineLevel="2" x14ac:dyDescent="0.25">
      <c r="A1467" s="2"/>
      <c r="B1467" s="109">
        <v>130601</v>
      </c>
      <c r="C1467" s="34"/>
      <c r="D1467" s="34" t="s">
        <v>48</v>
      </c>
      <c r="E1467" s="34" t="s">
        <v>1199</v>
      </c>
      <c r="F1467" s="298" t="s">
        <v>1199</v>
      </c>
      <c r="G1467" s="114">
        <v>10696</v>
      </c>
      <c r="H1467" s="114">
        <v>0</v>
      </c>
      <c r="I1467" s="114">
        <v>13238</v>
      </c>
      <c r="J1467" s="114">
        <v>11762</v>
      </c>
      <c r="K1467" s="114">
        <v>11561</v>
      </c>
      <c r="L1467" s="241">
        <f t="shared" si="287"/>
        <v>-1.7088930454004392E-2</v>
      </c>
      <c r="M1467" s="114">
        <f t="shared" si="254"/>
        <v>0</v>
      </c>
      <c r="N1467" s="242">
        <v>12249</v>
      </c>
      <c r="O1467" s="100"/>
      <c r="P1467" s="100"/>
      <c r="Q1467" s="100">
        <f t="shared" si="255"/>
        <v>0</v>
      </c>
      <c r="R1467" s="243" t="e">
        <f t="shared" si="263"/>
        <v>#DIV/0!</v>
      </c>
      <c r="S1467" s="299"/>
      <c r="T1467" s="299"/>
      <c r="U1467" s="299"/>
      <c r="V1467" s="299"/>
      <c r="W1467" s="299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</row>
    <row r="1468" spans="1:43" ht="15.75" customHeight="1" outlineLevel="2" x14ac:dyDescent="0.25">
      <c r="A1468" s="2"/>
      <c r="B1468" s="109" t="s">
        <v>2253</v>
      </c>
      <c r="C1468" s="34"/>
      <c r="D1468" s="34" t="s">
        <v>48</v>
      </c>
      <c r="E1468" s="34" t="s">
        <v>1199</v>
      </c>
      <c r="F1468" s="298" t="s">
        <v>2254</v>
      </c>
      <c r="G1468" s="114"/>
      <c r="H1468" s="114"/>
      <c r="I1468" s="114"/>
      <c r="J1468" s="114"/>
      <c r="K1468" s="114"/>
      <c r="L1468" s="241"/>
      <c r="M1468" s="114">
        <f t="shared" si="254"/>
        <v>0</v>
      </c>
      <c r="N1468" s="242"/>
      <c r="O1468" s="100"/>
      <c r="P1468" s="100"/>
      <c r="Q1468" s="100">
        <f t="shared" si="255"/>
        <v>0</v>
      </c>
      <c r="R1468" s="243" t="e">
        <f t="shared" si="263"/>
        <v>#DIV/0!</v>
      </c>
      <c r="S1468" s="299"/>
      <c r="T1468" s="299"/>
      <c r="U1468" s="299"/>
      <c r="V1468" s="299"/>
      <c r="W1468" s="299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</row>
    <row r="1469" spans="1:43" ht="15.75" customHeight="1" outlineLevel="1" x14ac:dyDescent="0.25">
      <c r="A1469" s="229"/>
      <c r="B1469" s="104">
        <v>130700</v>
      </c>
      <c r="C1469" s="300"/>
      <c r="D1469" s="300" t="s">
        <v>48</v>
      </c>
      <c r="E1469" s="300" t="s">
        <v>1209</v>
      </c>
      <c r="F1469" s="301"/>
      <c r="G1469" s="114"/>
      <c r="H1469" s="114"/>
      <c r="I1469" s="114"/>
      <c r="J1469" s="114"/>
      <c r="K1469" s="114"/>
      <c r="L1469" s="241"/>
      <c r="M1469" s="114">
        <f t="shared" si="254"/>
        <v>0</v>
      </c>
      <c r="N1469" s="242"/>
      <c r="O1469" s="110">
        <f t="shared" ref="O1469:P1469" si="288">SUM(O1470:O1475)</f>
        <v>0</v>
      </c>
      <c r="P1469" s="110">
        <f t="shared" si="288"/>
        <v>0</v>
      </c>
      <c r="Q1469" s="100">
        <f t="shared" si="255"/>
        <v>0</v>
      </c>
      <c r="R1469" s="243" t="e">
        <f t="shared" si="263"/>
        <v>#DIV/0!</v>
      </c>
      <c r="S1469" s="302"/>
      <c r="T1469" s="302"/>
      <c r="U1469" s="302"/>
      <c r="V1469" s="302"/>
      <c r="W1469" s="302"/>
      <c r="X1469" s="229"/>
      <c r="Y1469" s="229"/>
      <c r="Z1469" s="229"/>
      <c r="AA1469" s="229"/>
      <c r="AB1469" s="229"/>
      <c r="AC1469" s="229"/>
      <c r="AD1469" s="229"/>
      <c r="AE1469" s="229"/>
      <c r="AF1469" s="229"/>
      <c r="AG1469" s="229"/>
      <c r="AH1469" s="229"/>
      <c r="AI1469" s="229"/>
      <c r="AJ1469" s="229"/>
      <c r="AK1469" s="229"/>
      <c r="AL1469" s="229"/>
      <c r="AM1469" s="229"/>
      <c r="AN1469" s="229"/>
      <c r="AO1469" s="229"/>
      <c r="AP1469" s="229"/>
      <c r="AQ1469" s="229"/>
    </row>
    <row r="1470" spans="1:43" ht="15.75" customHeight="1" outlineLevel="2" x14ac:dyDescent="0.25">
      <c r="A1470" s="2"/>
      <c r="B1470" s="109">
        <v>130705</v>
      </c>
      <c r="C1470" s="34"/>
      <c r="D1470" s="34" t="s">
        <v>48</v>
      </c>
      <c r="E1470" s="34" t="s">
        <v>1209</v>
      </c>
      <c r="F1470" s="298" t="s">
        <v>1213</v>
      </c>
      <c r="G1470" s="114">
        <v>1008</v>
      </c>
      <c r="H1470" s="114">
        <v>0</v>
      </c>
      <c r="I1470" s="114">
        <v>10894</v>
      </c>
      <c r="J1470" s="114">
        <v>3959</v>
      </c>
      <c r="K1470" s="114">
        <v>3943</v>
      </c>
      <c r="L1470" s="241">
        <f t="shared" ref="L1470:L1474" si="289">((K1470/J1470)^(1/($K$12-$J$12))-1)</f>
        <v>-4.0414246021722722E-3</v>
      </c>
      <c r="M1470" s="114">
        <f t="shared" si="254"/>
        <v>0</v>
      </c>
      <c r="N1470" s="242">
        <v>8009</v>
      </c>
      <c r="O1470" s="100"/>
      <c r="P1470" s="100"/>
      <c r="Q1470" s="100">
        <f t="shared" si="255"/>
        <v>0</v>
      </c>
      <c r="R1470" s="243" t="e">
        <f t="shared" si="263"/>
        <v>#DIV/0!</v>
      </c>
      <c r="S1470" s="299"/>
      <c r="T1470" s="299"/>
      <c r="U1470" s="299"/>
      <c r="V1470" s="299"/>
      <c r="W1470" s="299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</row>
    <row r="1471" spans="1:43" ht="15.75" customHeight="1" outlineLevel="2" x14ac:dyDescent="0.25">
      <c r="A1471" s="2"/>
      <c r="B1471" s="109">
        <v>130704</v>
      </c>
      <c r="C1471" s="34"/>
      <c r="D1471" s="34" t="s">
        <v>48</v>
      </c>
      <c r="E1471" s="34" t="s">
        <v>1209</v>
      </c>
      <c r="F1471" s="298" t="s">
        <v>1209</v>
      </c>
      <c r="G1471" s="114">
        <v>30</v>
      </c>
      <c r="H1471" s="114">
        <v>0</v>
      </c>
      <c r="I1471" s="114">
        <v>28476</v>
      </c>
      <c r="J1471" s="114">
        <v>30</v>
      </c>
      <c r="K1471" s="114">
        <v>32</v>
      </c>
      <c r="L1471" s="241">
        <f t="shared" si="289"/>
        <v>6.6666666666666652E-2</v>
      </c>
      <c r="M1471" s="114">
        <f t="shared" si="254"/>
        <v>0</v>
      </c>
      <c r="N1471" s="242">
        <v>28759</v>
      </c>
      <c r="O1471" s="100"/>
      <c r="P1471" s="100"/>
      <c r="Q1471" s="100">
        <f t="shared" si="255"/>
        <v>0</v>
      </c>
      <c r="R1471" s="243" t="e">
        <f t="shared" si="263"/>
        <v>#DIV/0!</v>
      </c>
      <c r="S1471" s="299"/>
      <c r="T1471" s="299"/>
      <c r="U1471" s="299"/>
      <c r="V1471" s="299"/>
      <c r="W1471" s="299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</row>
    <row r="1472" spans="1:43" ht="15.75" customHeight="1" outlineLevel="2" x14ac:dyDescent="0.25">
      <c r="A1472" s="2"/>
      <c r="B1472" s="109">
        <v>130703</v>
      </c>
      <c r="C1472" s="34"/>
      <c r="D1472" s="34" t="s">
        <v>48</v>
      </c>
      <c r="E1472" s="34" t="s">
        <v>1209</v>
      </c>
      <c r="F1472" s="298" t="s">
        <v>1212</v>
      </c>
      <c r="G1472" s="114">
        <v>315</v>
      </c>
      <c r="H1472" s="114">
        <v>0</v>
      </c>
      <c r="I1472" s="114">
        <v>3818</v>
      </c>
      <c r="J1472" s="114">
        <v>1823</v>
      </c>
      <c r="K1472" s="114">
        <v>1876</v>
      </c>
      <c r="L1472" s="241">
        <f t="shared" si="289"/>
        <v>2.9072956664838223E-2</v>
      </c>
      <c r="M1472" s="114">
        <f t="shared" si="254"/>
        <v>0</v>
      </c>
      <c r="N1472" s="242">
        <v>2326</v>
      </c>
      <c r="O1472" s="100"/>
      <c r="P1472" s="100"/>
      <c r="Q1472" s="100">
        <f t="shared" si="255"/>
        <v>0</v>
      </c>
      <c r="R1472" s="243" t="e">
        <f t="shared" si="263"/>
        <v>#DIV/0!</v>
      </c>
      <c r="S1472" s="299"/>
      <c r="T1472" s="299"/>
      <c r="U1472" s="299"/>
      <c r="V1472" s="299"/>
      <c r="W1472" s="299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</row>
    <row r="1473" spans="1:43" ht="15.75" customHeight="1" outlineLevel="2" x14ac:dyDescent="0.25">
      <c r="A1473" s="2"/>
      <c r="B1473" s="109">
        <v>130702</v>
      </c>
      <c r="C1473" s="34"/>
      <c r="D1473" s="34" t="s">
        <v>48</v>
      </c>
      <c r="E1473" s="34" t="s">
        <v>1209</v>
      </c>
      <c r="F1473" s="298" t="s">
        <v>1211</v>
      </c>
      <c r="G1473" s="114">
        <v>3397</v>
      </c>
      <c r="H1473" s="114">
        <v>0</v>
      </c>
      <c r="I1473" s="114">
        <v>36564</v>
      </c>
      <c r="J1473" s="114">
        <v>5869</v>
      </c>
      <c r="K1473" s="114">
        <v>5836</v>
      </c>
      <c r="L1473" s="241">
        <f t="shared" si="289"/>
        <v>-5.6227636735389774E-3</v>
      </c>
      <c r="M1473" s="114">
        <f t="shared" si="254"/>
        <v>0</v>
      </c>
      <c r="N1473" s="242">
        <v>34428</v>
      </c>
      <c r="O1473" s="100"/>
      <c r="P1473" s="100"/>
      <c r="Q1473" s="100">
        <f t="shared" si="255"/>
        <v>0</v>
      </c>
      <c r="R1473" s="243" t="e">
        <f t="shared" si="263"/>
        <v>#DIV/0!</v>
      </c>
      <c r="S1473" s="299"/>
      <c r="T1473" s="299"/>
      <c r="U1473" s="299"/>
      <c r="V1473" s="299"/>
      <c r="W1473" s="299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</row>
    <row r="1474" spans="1:43" ht="15.75" customHeight="1" outlineLevel="2" x14ac:dyDescent="0.25">
      <c r="A1474" s="2"/>
      <c r="B1474" s="109">
        <v>130701</v>
      </c>
      <c r="C1474" s="34"/>
      <c r="D1474" s="34" t="s">
        <v>48</v>
      </c>
      <c r="E1474" s="34" t="s">
        <v>1209</v>
      </c>
      <c r="F1474" s="298" t="s">
        <v>1210</v>
      </c>
      <c r="G1474" s="114">
        <v>907</v>
      </c>
      <c r="H1474" s="114">
        <v>0</v>
      </c>
      <c r="I1474" s="114">
        <v>16576</v>
      </c>
      <c r="J1474" s="114">
        <v>4015</v>
      </c>
      <c r="K1474" s="114">
        <v>4019</v>
      </c>
      <c r="L1474" s="241">
        <f t="shared" si="289"/>
        <v>9.9626400996255526E-4</v>
      </c>
      <c r="M1474" s="114">
        <f t="shared" si="254"/>
        <v>0</v>
      </c>
      <c r="N1474" s="242">
        <v>13611</v>
      </c>
      <c r="O1474" s="100"/>
      <c r="P1474" s="100"/>
      <c r="Q1474" s="100">
        <f t="shared" si="255"/>
        <v>0</v>
      </c>
      <c r="R1474" s="243" t="e">
        <f t="shared" si="263"/>
        <v>#DIV/0!</v>
      </c>
      <c r="S1474" s="299"/>
      <c r="T1474" s="299"/>
      <c r="U1474" s="299"/>
      <c r="V1474" s="299"/>
      <c r="W1474" s="299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</row>
    <row r="1475" spans="1:43" ht="15.75" customHeight="1" outlineLevel="2" x14ac:dyDescent="0.25">
      <c r="A1475" s="2"/>
      <c r="B1475" s="109" t="s">
        <v>2255</v>
      </c>
      <c r="C1475" s="34"/>
      <c r="D1475" s="34" t="s">
        <v>48</v>
      </c>
      <c r="E1475" s="34" t="s">
        <v>1209</v>
      </c>
      <c r="F1475" s="298" t="s">
        <v>2256</v>
      </c>
      <c r="G1475" s="114"/>
      <c r="H1475" s="114"/>
      <c r="I1475" s="114"/>
      <c r="J1475" s="114"/>
      <c r="K1475" s="114"/>
      <c r="L1475" s="241"/>
      <c r="M1475" s="114">
        <f t="shared" si="254"/>
        <v>0</v>
      </c>
      <c r="N1475" s="242"/>
      <c r="O1475" s="100"/>
      <c r="P1475" s="100"/>
      <c r="Q1475" s="100">
        <f t="shared" si="255"/>
        <v>0</v>
      </c>
      <c r="R1475" s="243" t="e">
        <f t="shared" si="263"/>
        <v>#DIV/0!</v>
      </c>
      <c r="S1475" s="299"/>
      <c r="T1475" s="299"/>
      <c r="U1475" s="299"/>
      <c r="V1475" s="299"/>
      <c r="W1475" s="299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</row>
    <row r="1476" spans="1:43" ht="15.75" customHeight="1" outlineLevel="1" x14ac:dyDescent="0.25">
      <c r="A1476" s="229"/>
      <c r="B1476" s="104">
        <v>130800</v>
      </c>
      <c r="C1476" s="300"/>
      <c r="D1476" s="300" t="s">
        <v>48</v>
      </c>
      <c r="E1476" s="300" t="s">
        <v>1214</v>
      </c>
      <c r="F1476" s="301"/>
      <c r="G1476" s="114"/>
      <c r="H1476" s="114"/>
      <c r="I1476" s="114"/>
      <c r="J1476" s="114"/>
      <c r="K1476" s="114"/>
      <c r="L1476" s="241"/>
      <c r="M1476" s="114">
        <f t="shared" si="254"/>
        <v>0</v>
      </c>
      <c r="N1476" s="242"/>
      <c r="O1476" s="110">
        <f t="shared" ref="O1476:P1476" si="290">SUM(O1477:O1490)</f>
        <v>0</v>
      </c>
      <c r="P1476" s="110">
        <f t="shared" si="290"/>
        <v>0</v>
      </c>
      <c r="Q1476" s="100">
        <f t="shared" si="255"/>
        <v>0</v>
      </c>
      <c r="R1476" s="243" t="e">
        <f t="shared" si="263"/>
        <v>#DIV/0!</v>
      </c>
      <c r="S1476" s="302"/>
      <c r="T1476" s="302"/>
      <c r="U1476" s="302"/>
      <c r="V1476" s="302"/>
      <c r="W1476" s="302"/>
      <c r="X1476" s="229"/>
      <c r="Y1476" s="229"/>
      <c r="Z1476" s="229"/>
      <c r="AA1476" s="229"/>
      <c r="AB1476" s="229"/>
      <c r="AC1476" s="229"/>
      <c r="AD1476" s="229"/>
      <c r="AE1476" s="229"/>
      <c r="AF1476" s="229"/>
      <c r="AG1476" s="229"/>
      <c r="AH1476" s="229"/>
      <c r="AI1476" s="229"/>
      <c r="AJ1476" s="229"/>
      <c r="AK1476" s="229"/>
      <c r="AL1476" s="229"/>
      <c r="AM1476" s="229"/>
      <c r="AN1476" s="229"/>
      <c r="AO1476" s="229"/>
      <c r="AP1476" s="229"/>
      <c r="AQ1476" s="229"/>
    </row>
    <row r="1477" spans="1:43" ht="15.75" customHeight="1" outlineLevel="2" x14ac:dyDescent="0.25">
      <c r="A1477" s="2"/>
      <c r="B1477" s="109">
        <v>130813</v>
      </c>
      <c r="C1477" s="34"/>
      <c r="D1477" s="34" t="s">
        <v>48</v>
      </c>
      <c r="E1477" s="34" t="s">
        <v>1214</v>
      </c>
      <c r="F1477" s="298" t="s">
        <v>1226</v>
      </c>
      <c r="G1477" s="114">
        <v>2004</v>
      </c>
      <c r="H1477" s="114">
        <v>470</v>
      </c>
      <c r="I1477" s="114">
        <v>0</v>
      </c>
      <c r="J1477" s="114">
        <v>2004</v>
      </c>
      <c r="K1477" s="114">
        <v>1903</v>
      </c>
      <c r="L1477" s="241">
        <f t="shared" ref="L1477:L1489" si="291">((K1477/J1477)^(1/($K$12-$J$12))-1)</f>
        <v>-5.0399201596806442E-2</v>
      </c>
      <c r="M1477" s="114">
        <f t="shared" si="254"/>
        <v>446.31237524950097</v>
      </c>
      <c r="N1477" s="242">
        <v>0</v>
      </c>
      <c r="O1477" s="100"/>
      <c r="P1477" s="100"/>
      <c r="Q1477" s="100">
        <f t="shared" si="255"/>
        <v>0</v>
      </c>
      <c r="R1477" s="243" t="e">
        <f t="shared" si="263"/>
        <v>#DIV/0!</v>
      </c>
      <c r="S1477" s="299"/>
      <c r="T1477" s="299"/>
      <c r="U1477" s="299"/>
      <c r="V1477" s="299"/>
      <c r="W1477" s="299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</row>
    <row r="1478" spans="1:43" ht="15.75" customHeight="1" outlineLevel="2" x14ac:dyDescent="0.25">
      <c r="A1478" s="2"/>
      <c r="B1478" s="109">
        <v>130812</v>
      </c>
      <c r="C1478" s="34"/>
      <c r="D1478" s="34" t="s">
        <v>48</v>
      </c>
      <c r="E1478" s="34" t="s">
        <v>1214</v>
      </c>
      <c r="F1478" s="298" t="s">
        <v>1225</v>
      </c>
      <c r="G1478" s="114">
        <v>2762</v>
      </c>
      <c r="H1478" s="114">
        <v>912</v>
      </c>
      <c r="I1478" s="114">
        <v>0</v>
      </c>
      <c r="J1478" s="114">
        <v>2762</v>
      </c>
      <c r="K1478" s="114">
        <v>2738</v>
      </c>
      <c r="L1478" s="241">
        <f t="shared" si="291"/>
        <v>-8.6893555394641497E-3</v>
      </c>
      <c r="M1478" s="114">
        <f t="shared" si="254"/>
        <v>904.07530774800864</v>
      </c>
      <c r="N1478" s="242">
        <v>0</v>
      </c>
      <c r="O1478" s="100"/>
      <c r="P1478" s="100"/>
      <c r="Q1478" s="100">
        <f t="shared" si="255"/>
        <v>0</v>
      </c>
      <c r="R1478" s="243" t="e">
        <f t="shared" si="263"/>
        <v>#DIV/0!</v>
      </c>
      <c r="S1478" s="299"/>
      <c r="T1478" s="299"/>
      <c r="U1478" s="299"/>
      <c r="V1478" s="299"/>
      <c r="W1478" s="299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</row>
    <row r="1479" spans="1:43" ht="15.75" customHeight="1" outlineLevel="2" x14ac:dyDescent="0.25">
      <c r="A1479" s="2"/>
      <c r="B1479" s="109">
        <v>130811</v>
      </c>
      <c r="C1479" s="34"/>
      <c r="D1479" s="34" t="s">
        <v>48</v>
      </c>
      <c r="E1479" s="34" t="s">
        <v>1214</v>
      </c>
      <c r="F1479" s="298" t="s">
        <v>1224</v>
      </c>
      <c r="G1479" s="114">
        <v>2129</v>
      </c>
      <c r="H1479" s="114">
        <v>697</v>
      </c>
      <c r="I1479" s="114">
        <v>0</v>
      </c>
      <c r="J1479" s="114">
        <v>2129</v>
      </c>
      <c r="K1479" s="114">
        <v>2063</v>
      </c>
      <c r="L1479" s="241">
        <f t="shared" si="291"/>
        <v>-3.1000469704086431E-2</v>
      </c>
      <c r="M1479" s="114">
        <f t="shared" si="254"/>
        <v>675.39267261625173</v>
      </c>
      <c r="N1479" s="242">
        <v>0</v>
      </c>
      <c r="O1479" s="100"/>
      <c r="P1479" s="100"/>
      <c r="Q1479" s="100">
        <f t="shared" si="255"/>
        <v>0</v>
      </c>
      <c r="R1479" s="243" t="e">
        <f t="shared" si="263"/>
        <v>#DIV/0!</v>
      </c>
      <c r="S1479" s="299"/>
      <c r="T1479" s="299"/>
      <c r="U1479" s="299"/>
      <c r="V1479" s="299"/>
      <c r="W1479" s="299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</row>
    <row r="1480" spans="1:43" ht="15.75" customHeight="1" outlineLevel="2" x14ac:dyDescent="0.25">
      <c r="A1480" s="2"/>
      <c r="B1480" s="109">
        <v>130810</v>
      </c>
      <c r="C1480" s="34"/>
      <c r="D1480" s="34" t="s">
        <v>48</v>
      </c>
      <c r="E1480" s="34" t="s">
        <v>1214</v>
      </c>
      <c r="F1480" s="298" t="s">
        <v>1223</v>
      </c>
      <c r="G1480" s="114">
        <v>1640</v>
      </c>
      <c r="H1480" s="114">
        <v>484</v>
      </c>
      <c r="I1480" s="114">
        <v>0</v>
      </c>
      <c r="J1480" s="114">
        <v>1640</v>
      </c>
      <c r="K1480" s="114">
        <v>1652</v>
      </c>
      <c r="L1480" s="241">
        <f t="shared" si="291"/>
        <v>7.3170731707317138E-3</v>
      </c>
      <c r="M1480" s="114">
        <f t="shared" si="254"/>
        <v>487.54146341463417</v>
      </c>
      <c r="N1480" s="242">
        <v>0</v>
      </c>
      <c r="O1480" s="100"/>
      <c r="P1480" s="100"/>
      <c r="Q1480" s="100">
        <f t="shared" si="255"/>
        <v>0</v>
      </c>
      <c r="R1480" s="243" t="e">
        <f t="shared" si="263"/>
        <v>#DIV/0!</v>
      </c>
      <c r="S1480" s="299"/>
      <c r="T1480" s="299"/>
      <c r="U1480" s="299"/>
      <c r="V1480" s="299"/>
      <c r="W1480" s="299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</row>
    <row r="1481" spans="1:43" ht="15.75" customHeight="1" outlineLevel="2" x14ac:dyDescent="0.25">
      <c r="A1481" s="2"/>
      <c r="B1481" s="109">
        <v>130809</v>
      </c>
      <c r="C1481" s="34"/>
      <c r="D1481" s="34" t="s">
        <v>48</v>
      </c>
      <c r="E1481" s="34" t="s">
        <v>1214</v>
      </c>
      <c r="F1481" s="298" t="s">
        <v>1214</v>
      </c>
      <c r="G1481" s="114">
        <v>5034</v>
      </c>
      <c r="H1481" s="114">
        <v>0</v>
      </c>
      <c r="I1481" s="114">
        <v>2954</v>
      </c>
      <c r="J1481" s="114">
        <v>7988</v>
      </c>
      <c r="K1481" s="114">
        <v>8119</v>
      </c>
      <c r="L1481" s="241">
        <f t="shared" si="291"/>
        <v>1.639959939909863E-2</v>
      </c>
      <c r="M1481" s="114">
        <f t="shared" si="254"/>
        <v>2905.5555833750627</v>
      </c>
      <c r="N1481" s="242">
        <v>0</v>
      </c>
      <c r="O1481" s="100"/>
      <c r="P1481" s="100"/>
      <c r="Q1481" s="100">
        <f t="shared" si="255"/>
        <v>0</v>
      </c>
      <c r="R1481" s="243" t="e">
        <f t="shared" si="263"/>
        <v>#DIV/0!</v>
      </c>
      <c r="S1481" s="299"/>
      <c r="T1481" s="299"/>
      <c r="U1481" s="299"/>
      <c r="V1481" s="299"/>
      <c r="W1481" s="299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</row>
    <row r="1482" spans="1:43" ht="15.75" customHeight="1" outlineLevel="2" x14ac:dyDescent="0.25">
      <c r="A1482" s="2"/>
      <c r="B1482" s="109">
        <v>130808</v>
      </c>
      <c r="C1482" s="34"/>
      <c r="D1482" s="34" t="s">
        <v>48</v>
      </c>
      <c r="E1482" s="34" t="s">
        <v>1214</v>
      </c>
      <c r="F1482" s="298" t="s">
        <v>1222</v>
      </c>
      <c r="G1482" s="114">
        <v>5944</v>
      </c>
      <c r="H1482" s="114">
        <v>0</v>
      </c>
      <c r="I1482" s="114">
        <v>7617</v>
      </c>
      <c r="J1482" s="114">
        <v>10238</v>
      </c>
      <c r="K1482" s="114">
        <v>10225</v>
      </c>
      <c r="L1482" s="241">
        <f t="shared" si="291"/>
        <v>-1.2697792537604835E-3</v>
      </c>
      <c r="M1482" s="114">
        <f t="shared" si="254"/>
        <v>0</v>
      </c>
      <c r="N1482" s="242">
        <v>3423</v>
      </c>
      <c r="O1482" s="100"/>
      <c r="P1482" s="100"/>
      <c r="Q1482" s="100">
        <f t="shared" si="255"/>
        <v>0</v>
      </c>
      <c r="R1482" s="243" t="e">
        <f t="shared" si="263"/>
        <v>#DIV/0!</v>
      </c>
      <c r="S1482" s="299"/>
      <c r="T1482" s="299"/>
      <c r="U1482" s="299"/>
      <c r="V1482" s="299"/>
      <c r="W1482" s="299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</row>
    <row r="1483" spans="1:43" ht="15.75" customHeight="1" outlineLevel="2" x14ac:dyDescent="0.25">
      <c r="A1483" s="2"/>
      <c r="B1483" s="109">
        <v>130807</v>
      </c>
      <c r="C1483" s="34"/>
      <c r="D1483" s="34" t="s">
        <v>48</v>
      </c>
      <c r="E1483" s="34" t="s">
        <v>1214</v>
      </c>
      <c r="F1483" s="298" t="s">
        <v>1221</v>
      </c>
      <c r="G1483" s="114">
        <v>1243</v>
      </c>
      <c r="H1483" s="114">
        <v>129</v>
      </c>
      <c r="I1483" s="114">
        <v>0</v>
      </c>
      <c r="J1483" s="114">
        <v>1243</v>
      </c>
      <c r="K1483" s="114">
        <v>1198</v>
      </c>
      <c r="L1483" s="241">
        <f t="shared" si="291"/>
        <v>-3.6202735317779511E-2</v>
      </c>
      <c r="M1483" s="114">
        <f t="shared" si="254"/>
        <v>124.32984714400644</v>
      </c>
      <c r="N1483" s="242">
        <v>0</v>
      </c>
      <c r="O1483" s="100"/>
      <c r="P1483" s="100"/>
      <c r="Q1483" s="100">
        <f t="shared" si="255"/>
        <v>0</v>
      </c>
      <c r="R1483" s="243" t="e">
        <f t="shared" si="263"/>
        <v>#DIV/0!</v>
      </c>
      <c r="S1483" s="299"/>
      <c r="T1483" s="299"/>
      <c r="U1483" s="299"/>
      <c r="V1483" s="299"/>
      <c r="W1483" s="299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</row>
    <row r="1484" spans="1:43" ht="15.75" customHeight="1" outlineLevel="2" x14ac:dyDescent="0.25">
      <c r="A1484" s="2"/>
      <c r="B1484" s="109">
        <v>130806</v>
      </c>
      <c r="C1484" s="34"/>
      <c r="D1484" s="34" t="s">
        <v>48</v>
      </c>
      <c r="E1484" s="34" t="s">
        <v>1214</v>
      </c>
      <c r="F1484" s="298" t="s">
        <v>1220</v>
      </c>
      <c r="G1484" s="114">
        <v>3478</v>
      </c>
      <c r="H1484" s="114">
        <v>334</v>
      </c>
      <c r="I1484" s="114">
        <v>0</v>
      </c>
      <c r="J1484" s="114">
        <v>3478</v>
      </c>
      <c r="K1484" s="114">
        <v>3411</v>
      </c>
      <c r="L1484" s="241">
        <f t="shared" si="291"/>
        <v>-1.9263944795859689E-2</v>
      </c>
      <c r="M1484" s="114">
        <f t="shared" si="254"/>
        <v>327.56584243818287</v>
      </c>
      <c r="N1484" s="242">
        <v>0</v>
      </c>
      <c r="O1484" s="100"/>
      <c r="P1484" s="100"/>
      <c r="Q1484" s="100">
        <f t="shared" si="255"/>
        <v>0</v>
      </c>
      <c r="R1484" s="243" t="e">
        <f t="shared" si="263"/>
        <v>#DIV/0!</v>
      </c>
      <c r="S1484" s="299"/>
      <c r="T1484" s="299"/>
      <c r="U1484" s="299"/>
      <c r="V1484" s="299"/>
      <c r="W1484" s="299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</row>
    <row r="1485" spans="1:43" ht="15.75" customHeight="1" outlineLevel="2" x14ac:dyDescent="0.25">
      <c r="A1485" s="2"/>
      <c r="B1485" s="109">
        <v>130805</v>
      </c>
      <c r="C1485" s="34"/>
      <c r="D1485" s="34" t="s">
        <v>48</v>
      </c>
      <c r="E1485" s="34" t="s">
        <v>1214</v>
      </c>
      <c r="F1485" s="298" t="s">
        <v>1219</v>
      </c>
      <c r="G1485" s="114">
        <v>1081</v>
      </c>
      <c r="H1485" s="114">
        <v>378</v>
      </c>
      <c r="I1485" s="114">
        <v>0</v>
      </c>
      <c r="J1485" s="114">
        <v>1081</v>
      </c>
      <c r="K1485" s="114">
        <v>1002</v>
      </c>
      <c r="L1485" s="241">
        <f t="shared" si="291"/>
        <v>-7.3080481036077671E-2</v>
      </c>
      <c r="M1485" s="114">
        <f t="shared" si="254"/>
        <v>350.37557816836267</v>
      </c>
      <c r="N1485" s="242">
        <v>0</v>
      </c>
      <c r="O1485" s="100"/>
      <c r="P1485" s="100"/>
      <c r="Q1485" s="100">
        <f t="shared" si="255"/>
        <v>0</v>
      </c>
      <c r="R1485" s="243" t="e">
        <f t="shared" si="263"/>
        <v>#DIV/0!</v>
      </c>
      <c r="S1485" s="299"/>
      <c r="T1485" s="299"/>
      <c r="U1485" s="299"/>
      <c r="V1485" s="299"/>
      <c r="W1485" s="299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</row>
    <row r="1486" spans="1:43" ht="15.75" customHeight="1" outlineLevel="2" x14ac:dyDescent="0.25">
      <c r="A1486" s="2"/>
      <c r="B1486" s="109">
        <v>130804</v>
      </c>
      <c r="C1486" s="34"/>
      <c r="D1486" s="34" t="s">
        <v>48</v>
      </c>
      <c r="E1486" s="34" t="s">
        <v>1214</v>
      </c>
      <c r="F1486" s="298" t="s">
        <v>1218</v>
      </c>
      <c r="G1486" s="114">
        <v>5842</v>
      </c>
      <c r="H1486" s="114">
        <v>1162</v>
      </c>
      <c r="I1486" s="114">
        <v>0</v>
      </c>
      <c r="J1486" s="114">
        <v>5842</v>
      </c>
      <c r="K1486" s="114">
        <v>5795</v>
      </c>
      <c r="L1486" s="241">
        <f t="shared" si="291"/>
        <v>-8.0451900034235191E-3</v>
      </c>
      <c r="M1486" s="114">
        <f t="shared" si="254"/>
        <v>1152.6514892160219</v>
      </c>
      <c r="N1486" s="242">
        <v>0</v>
      </c>
      <c r="O1486" s="100"/>
      <c r="P1486" s="100"/>
      <c r="Q1486" s="100">
        <f t="shared" si="255"/>
        <v>0</v>
      </c>
      <c r="R1486" s="243" t="e">
        <f t="shared" si="263"/>
        <v>#DIV/0!</v>
      </c>
      <c r="S1486" s="299"/>
      <c r="T1486" s="299"/>
      <c r="U1486" s="299"/>
      <c r="V1486" s="299"/>
      <c r="W1486" s="299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</row>
    <row r="1487" spans="1:43" ht="15.75" customHeight="1" outlineLevel="2" x14ac:dyDescent="0.25">
      <c r="A1487" s="2"/>
      <c r="B1487" s="109">
        <v>130803</v>
      </c>
      <c r="C1487" s="34"/>
      <c r="D1487" s="34" t="s">
        <v>48</v>
      </c>
      <c r="E1487" s="34" t="s">
        <v>1214</v>
      </c>
      <c r="F1487" s="298" t="s">
        <v>1217</v>
      </c>
      <c r="G1487" s="114">
        <v>9509</v>
      </c>
      <c r="H1487" s="114">
        <v>0</v>
      </c>
      <c r="I1487" s="114">
        <v>2106</v>
      </c>
      <c r="J1487" s="114">
        <v>11615</v>
      </c>
      <c r="K1487" s="114">
        <v>11574</v>
      </c>
      <c r="L1487" s="241">
        <f t="shared" si="291"/>
        <v>-3.5299182092122239E-3</v>
      </c>
      <c r="M1487" s="114">
        <f t="shared" si="254"/>
        <v>2113.4340077486008</v>
      </c>
      <c r="N1487" s="242">
        <v>0</v>
      </c>
      <c r="O1487" s="100"/>
      <c r="P1487" s="100"/>
      <c r="Q1487" s="100">
        <f t="shared" si="255"/>
        <v>0</v>
      </c>
      <c r="R1487" s="243" t="e">
        <f t="shared" si="263"/>
        <v>#DIV/0!</v>
      </c>
      <c r="S1487" s="299"/>
      <c r="T1487" s="299"/>
      <c r="U1487" s="299"/>
      <c r="V1487" s="299"/>
      <c r="W1487" s="299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</row>
    <row r="1488" spans="1:43" ht="15.75" customHeight="1" outlineLevel="2" x14ac:dyDescent="0.25">
      <c r="A1488" s="2"/>
      <c r="B1488" s="109">
        <v>130802</v>
      </c>
      <c r="C1488" s="34"/>
      <c r="D1488" s="34" t="s">
        <v>48</v>
      </c>
      <c r="E1488" s="34" t="s">
        <v>1214</v>
      </c>
      <c r="F1488" s="298" t="s">
        <v>1216</v>
      </c>
      <c r="G1488" s="114">
        <v>3510</v>
      </c>
      <c r="H1488" s="114">
        <v>807</v>
      </c>
      <c r="I1488" s="114">
        <v>0</v>
      </c>
      <c r="J1488" s="114">
        <v>3510</v>
      </c>
      <c r="K1488" s="114">
        <v>3480</v>
      </c>
      <c r="L1488" s="241">
        <f t="shared" si="291"/>
        <v>-8.5470085470085166E-3</v>
      </c>
      <c r="M1488" s="114">
        <f t="shared" si="254"/>
        <v>800.10256410256409</v>
      </c>
      <c r="N1488" s="242">
        <v>0</v>
      </c>
      <c r="O1488" s="100"/>
      <c r="P1488" s="100"/>
      <c r="Q1488" s="100">
        <f t="shared" si="255"/>
        <v>0</v>
      </c>
      <c r="R1488" s="243" t="e">
        <f t="shared" si="263"/>
        <v>#DIV/0!</v>
      </c>
      <c r="S1488" s="299"/>
      <c r="T1488" s="299"/>
      <c r="U1488" s="299"/>
      <c r="V1488" s="299"/>
      <c r="W1488" s="299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</row>
    <row r="1489" spans="1:43" ht="15.75" customHeight="1" outlineLevel="2" x14ac:dyDescent="0.25">
      <c r="A1489" s="2"/>
      <c r="B1489" s="109">
        <v>130801</v>
      </c>
      <c r="C1489" s="34"/>
      <c r="D1489" s="34" t="s">
        <v>48</v>
      </c>
      <c r="E1489" s="34" t="s">
        <v>1214</v>
      </c>
      <c r="F1489" s="298" t="s">
        <v>1215</v>
      </c>
      <c r="G1489" s="114">
        <v>8487</v>
      </c>
      <c r="H1489" s="114">
        <v>0</v>
      </c>
      <c r="I1489" s="114">
        <v>3705</v>
      </c>
      <c r="J1489" s="114">
        <v>8487</v>
      </c>
      <c r="K1489" s="114">
        <v>8311</v>
      </c>
      <c r="L1489" s="241">
        <f t="shared" si="291"/>
        <v>-2.0737598680334646E-2</v>
      </c>
      <c r="M1489" s="114">
        <f t="shared" si="254"/>
        <v>0</v>
      </c>
      <c r="N1489" s="242">
        <v>3732</v>
      </c>
      <c r="O1489" s="100"/>
      <c r="P1489" s="100"/>
      <c r="Q1489" s="100">
        <f t="shared" si="255"/>
        <v>0</v>
      </c>
      <c r="R1489" s="243" t="e">
        <f t="shared" si="263"/>
        <v>#DIV/0!</v>
      </c>
      <c r="S1489" s="299"/>
      <c r="T1489" s="299"/>
      <c r="U1489" s="299"/>
      <c r="V1489" s="299"/>
      <c r="W1489" s="299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</row>
    <row r="1490" spans="1:43" ht="15.75" customHeight="1" outlineLevel="2" x14ac:dyDescent="0.25">
      <c r="A1490" s="2"/>
      <c r="B1490" s="109" t="s">
        <v>2257</v>
      </c>
      <c r="C1490" s="34"/>
      <c r="D1490" s="34" t="s">
        <v>48</v>
      </c>
      <c r="E1490" s="34" t="s">
        <v>1214</v>
      </c>
      <c r="F1490" s="298" t="s">
        <v>2258</v>
      </c>
      <c r="G1490" s="114"/>
      <c r="H1490" s="114"/>
      <c r="I1490" s="114"/>
      <c r="J1490" s="114"/>
      <c r="K1490" s="114"/>
      <c r="L1490" s="241"/>
      <c r="M1490" s="114">
        <f t="shared" si="254"/>
        <v>0</v>
      </c>
      <c r="N1490" s="242"/>
      <c r="O1490" s="100"/>
      <c r="P1490" s="100"/>
      <c r="Q1490" s="100">
        <f t="shared" si="255"/>
        <v>0</v>
      </c>
      <c r="R1490" s="243" t="e">
        <f t="shared" si="263"/>
        <v>#DIV/0!</v>
      </c>
      <c r="S1490" s="299"/>
      <c r="T1490" s="299"/>
      <c r="U1490" s="299"/>
      <c r="V1490" s="299"/>
      <c r="W1490" s="299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</row>
    <row r="1491" spans="1:43" ht="15.75" customHeight="1" outlineLevel="1" x14ac:dyDescent="0.25">
      <c r="A1491" s="229"/>
      <c r="B1491" s="104">
        <v>130900</v>
      </c>
      <c r="C1491" s="300"/>
      <c r="D1491" s="300" t="s">
        <v>48</v>
      </c>
      <c r="E1491" s="300" t="s">
        <v>1227</v>
      </c>
      <c r="F1491" s="301"/>
      <c r="G1491" s="114"/>
      <c r="H1491" s="114"/>
      <c r="I1491" s="114"/>
      <c r="J1491" s="114"/>
      <c r="K1491" s="114"/>
      <c r="L1491" s="241"/>
      <c r="M1491" s="114">
        <f t="shared" si="254"/>
        <v>0</v>
      </c>
      <c r="N1491" s="242"/>
      <c r="O1491" s="110">
        <f t="shared" ref="O1491:P1491" si="292">SUM(O1492:O1500)</f>
        <v>0</v>
      </c>
      <c r="P1491" s="110">
        <f t="shared" si="292"/>
        <v>0</v>
      </c>
      <c r="Q1491" s="100">
        <f t="shared" si="255"/>
        <v>0</v>
      </c>
      <c r="R1491" s="243" t="e">
        <f t="shared" si="263"/>
        <v>#DIV/0!</v>
      </c>
      <c r="S1491" s="302"/>
      <c r="T1491" s="302"/>
      <c r="U1491" s="302"/>
      <c r="V1491" s="302"/>
      <c r="W1491" s="302"/>
      <c r="X1491" s="229"/>
      <c r="Y1491" s="229"/>
      <c r="Z1491" s="229"/>
      <c r="AA1491" s="229"/>
      <c r="AB1491" s="229"/>
      <c r="AC1491" s="229"/>
      <c r="AD1491" s="229"/>
      <c r="AE1491" s="229"/>
      <c r="AF1491" s="229"/>
      <c r="AG1491" s="229"/>
      <c r="AH1491" s="229"/>
      <c r="AI1491" s="229"/>
      <c r="AJ1491" s="229"/>
      <c r="AK1491" s="229"/>
      <c r="AL1491" s="229"/>
      <c r="AM1491" s="229"/>
      <c r="AN1491" s="229"/>
      <c r="AO1491" s="229"/>
      <c r="AP1491" s="229"/>
      <c r="AQ1491" s="229"/>
    </row>
    <row r="1492" spans="1:43" ht="15.75" customHeight="1" outlineLevel="2" x14ac:dyDescent="0.25">
      <c r="A1492" s="2"/>
      <c r="B1492" s="109">
        <v>130908</v>
      </c>
      <c r="C1492" s="34"/>
      <c r="D1492" s="34" t="s">
        <v>48</v>
      </c>
      <c r="E1492" s="34" t="s">
        <v>1227</v>
      </c>
      <c r="F1492" s="298" t="s">
        <v>1235</v>
      </c>
      <c r="G1492" s="114">
        <v>12245</v>
      </c>
      <c r="H1492" s="114">
        <v>610</v>
      </c>
      <c r="I1492" s="114">
        <v>0</v>
      </c>
      <c r="J1492" s="114">
        <v>12245</v>
      </c>
      <c r="K1492" s="114">
        <v>12205</v>
      </c>
      <c r="L1492" s="241">
        <f t="shared" ref="L1492:L1499" si="293">((K1492/J1492)^(1/($K$12-$J$12))-1)</f>
        <v>-3.2666394446713154E-3</v>
      </c>
      <c r="M1492" s="114">
        <f t="shared" si="254"/>
        <v>608.00734993875051</v>
      </c>
      <c r="N1492" s="242">
        <v>0</v>
      </c>
      <c r="O1492" s="100"/>
      <c r="P1492" s="100"/>
      <c r="Q1492" s="100">
        <f t="shared" si="255"/>
        <v>0</v>
      </c>
      <c r="R1492" s="243" t="e">
        <f t="shared" si="263"/>
        <v>#DIV/0!</v>
      </c>
      <c r="S1492" s="299"/>
      <c r="T1492" s="299"/>
      <c r="U1492" s="299"/>
      <c r="V1492" s="299"/>
      <c r="W1492" s="299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</row>
    <row r="1493" spans="1:43" ht="15.75" customHeight="1" outlineLevel="2" x14ac:dyDescent="0.25">
      <c r="A1493" s="2"/>
      <c r="B1493" s="109">
        <v>130907</v>
      </c>
      <c r="C1493" s="34"/>
      <c r="D1493" s="34" t="s">
        <v>48</v>
      </c>
      <c r="E1493" s="34" t="s">
        <v>1227</v>
      </c>
      <c r="F1493" s="298" t="s">
        <v>1234</v>
      </c>
      <c r="G1493" s="114">
        <v>6764</v>
      </c>
      <c r="H1493" s="114">
        <v>0</v>
      </c>
      <c r="I1493" s="114">
        <v>2097</v>
      </c>
      <c r="J1493" s="114">
        <v>8861</v>
      </c>
      <c r="K1493" s="114">
        <v>8832</v>
      </c>
      <c r="L1493" s="241">
        <f t="shared" si="293"/>
        <v>-3.2727683105744365E-3</v>
      </c>
      <c r="M1493" s="114">
        <f t="shared" si="254"/>
        <v>2103.8629951472744</v>
      </c>
      <c r="N1493" s="242">
        <v>0</v>
      </c>
      <c r="O1493" s="100"/>
      <c r="P1493" s="100"/>
      <c r="Q1493" s="100">
        <f t="shared" si="255"/>
        <v>0</v>
      </c>
      <c r="R1493" s="243" t="e">
        <f t="shared" si="263"/>
        <v>#DIV/0!</v>
      </c>
      <c r="S1493" s="299"/>
      <c r="T1493" s="299"/>
      <c r="U1493" s="299"/>
      <c r="V1493" s="299"/>
      <c r="W1493" s="299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</row>
    <row r="1494" spans="1:43" ht="15.75" customHeight="1" outlineLevel="2" x14ac:dyDescent="0.25">
      <c r="A1494" s="2"/>
      <c r="B1494" s="109">
        <v>130906</v>
      </c>
      <c r="C1494" s="34"/>
      <c r="D1494" s="34" t="s">
        <v>48</v>
      </c>
      <c r="E1494" s="34" t="s">
        <v>1227</v>
      </c>
      <c r="F1494" s="298" t="s">
        <v>1233</v>
      </c>
      <c r="G1494" s="114">
        <v>12922</v>
      </c>
      <c r="H1494" s="114">
        <v>396</v>
      </c>
      <c r="I1494" s="114">
        <v>0</v>
      </c>
      <c r="J1494" s="114">
        <v>12922</v>
      </c>
      <c r="K1494" s="114">
        <v>12917</v>
      </c>
      <c r="L1494" s="241">
        <f t="shared" si="293"/>
        <v>-3.8693700665526354E-4</v>
      </c>
      <c r="M1494" s="114">
        <f t="shared" si="254"/>
        <v>395.84677294536453</v>
      </c>
      <c r="N1494" s="242">
        <v>0</v>
      </c>
      <c r="O1494" s="100"/>
      <c r="P1494" s="100"/>
      <c r="Q1494" s="100">
        <f t="shared" si="255"/>
        <v>0</v>
      </c>
      <c r="R1494" s="243" t="e">
        <f t="shared" si="263"/>
        <v>#DIV/0!</v>
      </c>
      <c r="S1494" s="299"/>
      <c r="T1494" s="299"/>
      <c r="U1494" s="299"/>
      <c r="V1494" s="299"/>
      <c r="W1494" s="299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</row>
    <row r="1495" spans="1:43" ht="15.75" customHeight="1" outlineLevel="2" x14ac:dyDescent="0.25">
      <c r="A1495" s="2"/>
      <c r="B1495" s="109">
        <v>130905</v>
      </c>
      <c r="C1495" s="34"/>
      <c r="D1495" s="34" t="s">
        <v>48</v>
      </c>
      <c r="E1495" s="34" t="s">
        <v>1227</v>
      </c>
      <c r="F1495" s="298" t="s">
        <v>1232</v>
      </c>
      <c r="G1495" s="114">
        <v>10390</v>
      </c>
      <c r="H1495" s="114">
        <v>302</v>
      </c>
      <c r="I1495" s="114">
        <v>0</v>
      </c>
      <c r="J1495" s="114">
        <v>10390</v>
      </c>
      <c r="K1495" s="114">
        <v>9950</v>
      </c>
      <c r="L1495" s="241">
        <f t="shared" si="293"/>
        <v>-4.234841193455241E-2</v>
      </c>
      <c r="M1495" s="114">
        <f t="shared" si="254"/>
        <v>289.21077959576519</v>
      </c>
      <c r="N1495" s="242">
        <v>0</v>
      </c>
      <c r="O1495" s="100"/>
      <c r="P1495" s="100"/>
      <c r="Q1495" s="100">
        <f t="shared" si="255"/>
        <v>0</v>
      </c>
      <c r="R1495" s="243" t="e">
        <f t="shared" si="263"/>
        <v>#DIV/0!</v>
      </c>
      <c r="S1495" s="299"/>
      <c r="T1495" s="299"/>
      <c r="U1495" s="299"/>
      <c r="V1495" s="299"/>
      <c r="W1495" s="299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</row>
    <row r="1496" spans="1:43" ht="15.75" customHeight="1" outlineLevel="2" x14ac:dyDescent="0.25">
      <c r="A1496" s="2"/>
      <c r="B1496" s="109">
        <v>130904</v>
      </c>
      <c r="C1496" s="34"/>
      <c r="D1496" s="34" t="s">
        <v>48</v>
      </c>
      <c r="E1496" s="34" t="s">
        <v>1227</v>
      </c>
      <c r="F1496" s="298" t="s">
        <v>1231</v>
      </c>
      <c r="G1496" s="114">
        <v>7798</v>
      </c>
      <c r="H1496" s="114">
        <v>1955</v>
      </c>
      <c r="I1496" s="114">
        <v>0</v>
      </c>
      <c r="J1496" s="114">
        <v>7798</v>
      </c>
      <c r="K1496" s="114">
        <v>7760</v>
      </c>
      <c r="L1496" s="241">
        <f t="shared" si="293"/>
        <v>-4.8730443703514092E-3</v>
      </c>
      <c r="M1496" s="114">
        <f t="shared" si="254"/>
        <v>1945.4731982559631</v>
      </c>
      <c r="N1496" s="242">
        <v>0</v>
      </c>
      <c r="O1496" s="100"/>
      <c r="P1496" s="100"/>
      <c r="Q1496" s="100">
        <f t="shared" si="255"/>
        <v>0</v>
      </c>
      <c r="R1496" s="243" t="e">
        <f t="shared" si="263"/>
        <v>#DIV/0!</v>
      </c>
      <c r="S1496" s="299"/>
      <c r="T1496" s="299"/>
      <c r="U1496" s="299"/>
      <c r="V1496" s="299"/>
      <c r="W1496" s="299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</row>
    <row r="1497" spans="1:43" ht="15.75" customHeight="1" outlineLevel="2" x14ac:dyDescent="0.25">
      <c r="A1497" s="2"/>
      <c r="B1497" s="109">
        <v>130903</v>
      </c>
      <c r="C1497" s="34"/>
      <c r="D1497" s="34" t="s">
        <v>48</v>
      </c>
      <c r="E1497" s="34" t="s">
        <v>1227</v>
      </c>
      <c r="F1497" s="298" t="s">
        <v>1230</v>
      </c>
      <c r="G1497" s="114">
        <v>8398</v>
      </c>
      <c r="H1497" s="114">
        <v>982</v>
      </c>
      <c r="I1497" s="114">
        <v>0</v>
      </c>
      <c r="J1497" s="114">
        <v>8398</v>
      </c>
      <c r="K1497" s="114">
        <v>8363</v>
      </c>
      <c r="L1497" s="241">
        <f t="shared" si="293"/>
        <v>-4.1676589664205732E-3</v>
      </c>
      <c r="M1497" s="114">
        <f t="shared" si="254"/>
        <v>977.907358894975</v>
      </c>
      <c r="N1497" s="242">
        <v>0</v>
      </c>
      <c r="O1497" s="100"/>
      <c r="P1497" s="100"/>
      <c r="Q1497" s="100">
        <f t="shared" si="255"/>
        <v>0</v>
      </c>
      <c r="R1497" s="243" t="e">
        <f t="shared" si="263"/>
        <v>#DIV/0!</v>
      </c>
      <c r="S1497" s="299"/>
      <c r="T1497" s="299"/>
      <c r="U1497" s="299"/>
      <c r="V1497" s="299"/>
      <c r="W1497" s="299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</row>
    <row r="1498" spans="1:43" ht="15.75" customHeight="1" outlineLevel="2" x14ac:dyDescent="0.25">
      <c r="A1498" s="2"/>
      <c r="B1498" s="109">
        <v>130902</v>
      </c>
      <c r="C1498" s="34"/>
      <c r="D1498" s="34" t="s">
        <v>48</v>
      </c>
      <c r="E1498" s="34" t="s">
        <v>1227</v>
      </c>
      <c r="F1498" s="298" t="s">
        <v>1229</v>
      </c>
      <c r="G1498" s="114">
        <v>14473</v>
      </c>
      <c r="H1498" s="114">
        <v>0</v>
      </c>
      <c r="I1498" s="114">
        <v>2106</v>
      </c>
      <c r="J1498" s="114">
        <v>16579</v>
      </c>
      <c r="K1498" s="114">
        <v>16517</v>
      </c>
      <c r="L1498" s="241">
        <f t="shared" si="293"/>
        <v>-3.7396706677121916E-3</v>
      </c>
      <c r="M1498" s="114">
        <f t="shared" si="254"/>
        <v>2113.8757464262017</v>
      </c>
      <c r="N1498" s="242">
        <v>0</v>
      </c>
      <c r="O1498" s="100"/>
      <c r="P1498" s="100"/>
      <c r="Q1498" s="100">
        <f t="shared" si="255"/>
        <v>0</v>
      </c>
      <c r="R1498" s="243" t="e">
        <f t="shared" si="263"/>
        <v>#DIV/0!</v>
      </c>
      <c r="S1498" s="299"/>
      <c r="T1498" s="299"/>
      <c r="U1498" s="299"/>
      <c r="V1498" s="299"/>
      <c r="W1498" s="299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</row>
    <row r="1499" spans="1:43" ht="15.75" customHeight="1" outlineLevel="2" x14ac:dyDescent="0.25">
      <c r="A1499" s="2"/>
      <c r="B1499" s="109">
        <v>130901</v>
      </c>
      <c r="C1499" s="34"/>
      <c r="D1499" s="34" t="s">
        <v>48</v>
      </c>
      <c r="E1499" s="34" t="s">
        <v>1227</v>
      </c>
      <c r="F1499" s="298" t="s">
        <v>1228</v>
      </c>
      <c r="G1499" s="114">
        <v>22155</v>
      </c>
      <c r="H1499" s="114">
        <v>0</v>
      </c>
      <c r="I1499" s="114">
        <v>42941</v>
      </c>
      <c r="J1499" s="114">
        <v>22562</v>
      </c>
      <c r="K1499" s="114">
        <v>22405</v>
      </c>
      <c r="L1499" s="241">
        <f t="shared" si="293"/>
        <v>-6.9586029607304756E-3</v>
      </c>
      <c r="M1499" s="114">
        <f t="shared" si="254"/>
        <v>0</v>
      </c>
      <c r="N1499" s="242">
        <v>44011</v>
      </c>
      <c r="O1499" s="100"/>
      <c r="P1499" s="100"/>
      <c r="Q1499" s="100">
        <f t="shared" si="255"/>
        <v>0</v>
      </c>
      <c r="R1499" s="243" t="e">
        <f t="shared" si="263"/>
        <v>#DIV/0!</v>
      </c>
      <c r="S1499" s="299"/>
      <c r="T1499" s="299"/>
      <c r="U1499" s="299"/>
      <c r="V1499" s="299"/>
      <c r="W1499" s="299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</row>
    <row r="1500" spans="1:43" ht="15.75" customHeight="1" outlineLevel="2" x14ac:dyDescent="0.25">
      <c r="A1500" s="2"/>
      <c r="B1500" s="109" t="s">
        <v>2259</v>
      </c>
      <c r="C1500" s="34"/>
      <c r="D1500" s="34" t="s">
        <v>48</v>
      </c>
      <c r="E1500" s="34" t="s">
        <v>1227</v>
      </c>
      <c r="F1500" s="298" t="s">
        <v>2260</v>
      </c>
      <c r="G1500" s="114"/>
      <c r="H1500" s="114"/>
      <c r="I1500" s="114"/>
      <c r="J1500" s="114"/>
      <c r="K1500" s="114"/>
      <c r="L1500" s="241"/>
      <c r="M1500" s="114">
        <f t="shared" si="254"/>
        <v>0</v>
      </c>
      <c r="N1500" s="242"/>
      <c r="O1500" s="100"/>
      <c r="P1500" s="100"/>
      <c r="Q1500" s="100">
        <f t="shared" si="255"/>
        <v>0</v>
      </c>
      <c r="R1500" s="243" t="e">
        <f t="shared" si="263"/>
        <v>#DIV/0!</v>
      </c>
      <c r="S1500" s="299"/>
      <c r="T1500" s="299"/>
      <c r="U1500" s="299"/>
      <c r="V1500" s="299"/>
      <c r="W1500" s="299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</row>
    <row r="1501" spans="1:43" ht="15.75" customHeight="1" outlineLevel="1" x14ac:dyDescent="0.25">
      <c r="A1501" s="229"/>
      <c r="B1501" s="104">
        <v>131000</v>
      </c>
      <c r="C1501" s="300"/>
      <c r="D1501" s="300" t="s">
        <v>48</v>
      </c>
      <c r="E1501" s="300" t="s">
        <v>1236</v>
      </c>
      <c r="F1501" s="301"/>
      <c r="G1501" s="114"/>
      <c r="H1501" s="114"/>
      <c r="I1501" s="114"/>
      <c r="J1501" s="114"/>
      <c r="K1501" s="114"/>
      <c r="L1501" s="241"/>
      <c r="M1501" s="114">
        <f t="shared" si="254"/>
        <v>0</v>
      </c>
      <c r="N1501" s="242"/>
      <c r="O1501" s="110">
        <f t="shared" ref="O1501:P1501" si="294">SUM(O1502:O1510)</f>
        <v>0</v>
      </c>
      <c r="P1501" s="110">
        <f t="shared" si="294"/>
        <v>0</v>
      </c>
      <c r="Q1501" s="100">
        <f t="shared" si="255"/>
        <v>0</v>
      </c>
      <c r="R1501" s="243" t="e">
        <f t="shared" si="263"/>
        <v>#DIV/0!</v>
      </c>
      <c r="S1501" s="302"/>
      <c r="T1501" s="302"/>
      <c r="U1501" s="302"/>
      <c r="V1501" s="302"/>
      <c r="W1501" s="302"/>
      <c r="X1501" s="229"/>
      <c r="Y1501" s="229"/>
      <c r="Z1501" s="229"/>
      <c r="AA1501" s="229"/>
      <c r="AB1501" s="229"/>
      <c r="AC1501" s="229"/>
      <c r="AD1501" s="229"/>
      <c r="AE1501" s="229"/>
      <c r="AF1501" s="229"/>
      <c r="AG1501" s="229"/>
      <c r="AH1501" s="229"/>
      <c r="AI1501" s="229"/>
      <c r="AJ1501" s="229"/>
      <c r="AK1501" s="229"/>
      <c r="AL1501" s="229"/>
      <c r="AM1501" s="229"/>
      <c r="AN1501" s="229"/>
      <c r="AO1501" s="229"/>
      <c r="AP1501" s="229"/>
      <c r="AQ1501" s="229"/>
    </row>
    <row r="1502" spans="1:43" ht="15.75" customHeight="1" outlineLevel="2" x14ac:dyDescent="0.25">
      <c r="A1502" s="2"/>
      <c r="B1502" s="109">
        <v>131008</v>
      </c>
      <c r="C1502" s="34"/>
      <c r="D1502" s="34" t="s">
        <v>48</v>
      </c>
      <c r="E1502" s="34" t="s">
        <v>1236</v>
      </c>
      <c r="F1502" s="298" t="s">
        <v>1242</v>
      </c>
      <c r="G1502" s="114">
        <v>3214</v>
      </c>
      <c r="H1502" s="114">
        <v>773</v>
      </c>
      <c r="I1502" s="114">
        <v>0</v>
      </c>
      <c r="J1502" s="114">
        <v>3214</v>
      </c>
      <c r="K1502" s="114">
        <v>3160</v>
      </c>
      <c r="L1502" s="241">
        <f t="shared" ref="L1502:L1509" si="295">((K1502/J1502)^(1/($K$12-$J$12))-1)</f>
        <v>-1.6801493466085837E-2</v>
      </c>
      <c r="M1502" s="114">
        <f t="shared" si="254"/>
        <v>760.0124455507156</v>
      </c>
      <c r="N1502" s="242">
        <v>0</v>
      </c>
      <c r="O1502" s="100"/>
      <c r="P1502" s="100"/>
      <c r="Q1502" s="100">
        <f t="shared" si="255"/>
        <v>0</v>
      </c>
      <c r="R1502" s="243" t="e">
        <f t="shared" si="263"/>
        <v>#DIV/0!</v>
      </c>
      <c r="S1502" s="299"/>
      <c r="T1502" s="299"/>
      <c r="U1502" s="299"/>
      <c r="V1502" s="299"/>
      <c r="W1502" s="299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</row>
    <row r="1503" spans="1:43" ht="15.75" customHeight="1" outlineLevel="2" x14ac:dyDescent="0.25">
      <c r="A1503" s="2"/>
      <c r="B1503" s="109">
        <v>131007</v>
      </c>
      <c r="C1503" s="34"/>
      <c r="D1503" s="34" t="s">
        <v>48</v>
      </c>
      <c r="E1503" s="34" t="s">
        <v>1236</v>
      </c>
      <c r="F1503" s="298" t="s">
        <v>1241</v>
      </c>
      <c r="G1503" s="114">
        <v>2807</v>
      </c>
      <c r="H1503" s="114">
        <v>567</v>
      </c>
      <c r="I1503" s="114">
        <v>0</v>
      </c>
      <c r="J1503" s="114">
        <v>2807</v>
      </c>
      <c r="K1503" s="114">
        <v>2765</v>
      </c>
      <c r="L1503" s="241">
        <f t="shared" si="295"/>
        <v>-1.4962593516209433E-2</v>
      </c>
      <c r="M1503" s="114">
        <f t="shared" si="254"/>
        <v>558.5162094763092</v>
      </c>
      <c r="N1503" s="242">
        <v>0</v>
      </c>
      <c r="O1503" s="100"/>
      <c r="P1503" s="100"/>
      <c r="Q1503" s="100">
        <f t="shared" si="255"/>
        <v>0</v>
      </c>
      <c r="R1503" s="243" t="e">
        <f t="shared" si="263"/>
        <v>#DIV/0!</v>
      </c>
      <c r="S1503" s="299"/>
      <c r="T1503" s="299"/>
      <c r="U1503" s="299"/>
      <c r="V1503" s="299"/>
      <c r="W1503" s="299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</row>
    <row r="1504" spans="1:43" ht="15.75" customHeight="1" outlineLevel="2" x14ac:dyDescent="0.25">
      <c r="A1504" s="2"/>
      <c r="B1504" s="109">
        <v>131006</v>
      </c>
      <c r="C1504" s="34"/>
      <c r="D1504" s="34" t="s">
        <v>48</v>
      </c>
      <c r="E1504" s="34" t="s">
        <v>1236</v>
      </c>
      <c r="F1504" s="298" t="s">
        <v>1240</v>
      </c>
      <c r="G1504" s="114">
        <v>5348</v>
      </c>
      <c r="H1504" s="114">
        <v>0</v>
      </c>
      <c r="I1504" s="114">
        <v>5719</v>
      </c>
      <c r="J1504" s="114">
        <v>6036</v>
      </c>
      <c r="K1504" s="114">
        <v>5926</v>
      </c>
      <c r="L1504" s="241">
        <f t="shared" si="295"/>
        <v>-1.8223989396951579E-2</v>
      </c>
      <c r="M1504" s="114">
        <f t="shared" si="254"/>
        <v>0</v>
      </c>
      <c r="N1504" s="242">
        <v>4931</v>
      </c>
      <c r="O1504" s="100"/>
      <c r="P1504" s="100"/>
      <c r="Q1504" s="100">
        <f t="shared" si="255"/>
        <v>0</v>
      </c>
      <c r="R1504" s="243" t="e">
        <f t="shared" si="263"/>
        <v>#DIV/0!</v>
      </c>
      <c r="S1504" s="299"/>
      <c r="T1504" s="299"/>
      <c r="U1504" s="299"/>
      <c r="V1504" s="299"/>
      <c r="W1504" s="299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</row>
    <row r="1505" spans="1:43" ht="15.75" customHeight="1" outlineLevel="2" x14ac:dyDescent="0.25">
      <c r="A1505" s="2"/>
      <c r="B1505" s="109">
        <v>131005</v>
      </c>
      <c r="C1505" s="34"/>
      <c r="D1505" s="34" t="s">
        <v>48</v>
      </c>
      <c r="E1505" s="34" t="s">
        <v>1236</v>
      </c>
      <c r="F1505" s="298" t="s">
        <v>768</v>
      </c>
      <c r="G1505" s="114">
        <v>2339</v>
      </c>
      <c r="H1505" s="114">
        <v>160</v>
      </c>
      <c r="I1505" s="114">
        <v>0</v>
      </c>
      <c r="J1505" s="114">
        <v>2339</v>
      </c>
      <c r="K1505" s="114">
        <v>2299</v>
      </c>
      <c r="L1505" s="241">
        <f t="shared" si="295"/>
        <v>-1.7101325352714802E-2</v>
      </c>
      <c r="M1505" s="114">
        <f t="shared" si="254"/>
        <v>157.26378794356563</v>
      </c>
      <c r="N1505" s="242">
        <v>0</v>
      </c>
      <c r="O1505" s="100"/>
      <c r="P1505" s="100"/>
      <c r="Q1505" s="100">
        <f t="shared" si="255"/>
        <v>0</v>
      </c>
      <c r="R1505" s="243" t="e">
        <f t="shared" si="263"/>
        <v>#DIV/0!</v>
      </c>
      <c r="S1505" s="299"/>
      <c r="T1505" s="299"/>
      <c r="U1505" s="299"/>
      <c r="V1505" s="299"/>
      <c r="W1505" s="299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</row>
    <row r="1506" spans="1:43" ht="15.75" customHeight="1" outlineLevel="2" x14ac:dyDescent="0.25">
      <c r="A1506" s="2"/>
      <c r="B1506" s="109">
        <v>131004</v>
      </c>
      <c r="C1506" s="34"/>
      <c r="D1506" s="34" t="s">
        <v>48</v>
      </c>
      <c r="E1506" s="34" t="s">
        <v>1236</v>
      </c>
      <c r="F1506" s="298" t="s">
        <v>1239</v>
      </c>
      <c r="G1506" s="114">
        <v>1734</v>
      </c>
      <c r="H1506" s="114">
        <v>470</v>
      </c>
      <c r="I1506" s="114">
        <v>0</v>
      </c>
      <c r="J1506" s="114">
        <v>1734</v>
      </c>
      <c r="K1506" s="114">
        <v>1713</v>
      </c>
      <c r="L1506" s="241">
        <f t="shared" si="295"/>
        <v>-1.2110726643598579E-2</v>
      </c>
      <c r="M1506" s="114">
        <f t="shared" si="254"/>
        <v>464.30795847750869</v>
      </c>
      <c r="N1506" s="242">
        <v>0</v>
      </c>
      <c r="O1506" s="100"/>
      <c r="P1506" s="100"/>
      <c r="Q1506" s="100">
        <f t="shared" si="255"/>
        <v>0</v>
      </c>
      <c r="R1506" s="243" t="e">
        <f t="shared" si="263"/>
        <v>#DIV/0!</v>
      </c>
      <c r="S1506" s="299"/>
      <c r="T1506" s="299"/>
      <c r="U1506" s="299"/>
      <c r="V1506" s="299"/>
      <c r="W1506" s="299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</row>
    <row r="1507" spans="1:43" ht="15.75" customHeight="1" outlineLevel="2" x14ac:dyDescent="0.25">
      <c r="A1507" s="2"/>
      <c r="B1507" s="109">
        <v>131003</v>
      </c>
      <c r="C1507" s="34"/>
      <c r="D1507" s="34" t="s">
        <v>48</v>
      </c>
      <c r="E1507" s="34" t="s">
        <v>1236</v>
      </c>
      <c r="F1507" s="298" t="s">
        <v>1238</v>
      </c>
      <c r="G1507" s="114">
        <v>2764</v>
      </c>
      <c r="H1507" s="114">
        <v>0</v>
      </c>
      <c r="I1507" s="114">
        <v>2243</v>
      </c>
      <c r="J1507" s="114">
        <v>2764</v>
      </c>
      <c r="K1507" s="114">
        <v>2640</v>
      </c>
      <c r="L1507" s="241">
        <f t="shared" si="295"/>
        <v>-4.4862518089725079E-2</v>
      </c>
      <c r="M1507" s="114">
        <f t="shared" si="254"/>
        <v>0</v>
      </c>
      <c r="N1507" s="242">
        <v>2250</v>
      </c>
      <c r="O1507" s="100"/>
      <c r="P1507" s="100"/>
      <c r="Q1507" s="100">
        <f t="shared" si="255"/>
        <v>0</v>
      </c>
      <c r="R1507" s="243" t="e">
        <f t="shared" si="263"/>
        <v>#DIV/0!</v>
      </c>
      <c r="S1507" s="299"/>
      <c r="T1507" s="299"/>
      <c r="U1507" s="299"/>
      <c r="V1507" s="299"/>
      <c r="W1507" s="299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</row>
    <row r="1508" spans="1:43" ht="15.75" customHeight="1" outlineLevel="2" x14ac:dyDescent="0.25">
      <c r="A1508" s="2"/>
      <c r="B1508" s="109">
        <v>131002</v>
      </c>
      <c r="C1508" s="34"/>
      <c r="D1508" s="34" t="s">
        <v>48</v>
      </c>
      <c r="E1508" s="34" t="s">
        <v>1236</v>
      </c>
      <c r="F1508" s="298" t="s">
        <v>1237</v>
      </c>
      <c r="G1508" s="114">
        <v>4483</v>
      </c>
      <c r="H1508" s="114">
        <v>1489</v>
      </c>
      <c r="I1508" s="114">
        <v>0</v>
      </c>
      <c r="J1508" s="114">
        <v>4483</v>
      </c>
      <c r="K1508" s="114">
        <v>4403</v>
      </c>
      <c r="L1508" s="241">
        <f t="shared" si="295"/>
        <v>-1.7845192951148836E-2</v>
      </c>
      <c r="M1508" s="114">
        <f t="shared" si="254"/>
        <v>1462.4285076957394</v>
      </c>
      <c r="N1508" s="242">
        <v>0</v>
      </c>
      <c r="O1508" s="100"/>
      <c r="P1508" s="100"/>
      <c r="Q1508" s="100">
        <f t="shared" si="255"/>
        <v>0</v>
      </c>
      <c r="R1508" s="243" t="e">
        <f t="shared" si="263"/>
        <v>#DIV/0!</v>
      </c>
      <c r="S1508" s="299"/>
      <c r="T1508" s="299"/>
      <c r="U1508" s="299"/>
      <c r="V1508" s="299"/>
      <c r="W1508" s="299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</row>
    <row r="1509" spans="1:43" ht="15.75" customHeight="1" outlineLevel="2" x14ac:dyDescent="0.25">
      <c r="A1509" s="2"/>
      <c r="B1509" s="109">
        <v>131001</v>
      </c>
      <c r="C1509" s="34"/>
      <c r="D1509" s="34" t="s">
        <v>48</v>
      </c>
      <c r="E1509" s="34" t="s">
        <v>1236</v>
      </c>
      <c r="F1509" s="298" t="s">
        <v>1236</v>
      </c>
      <c r="G1509" s="114">
        <v>10878</v>
      </c>
      <c r="H1509" s="114">
        <v>0</v>
      </c>
      <c r="I1509" s="114">
        <v>7303</v>
      </c>
      <c r="J1509" s="114">
        <v>11483</v>
      </c>
      <c r="K1509" s="114">
        <v>11234</v>
      </c>
      <c r="L1509" s="241">
        <f t="shared" si="295"/>
        <v>-2.1684228860053945E-2</v>
      </c>
      <c r="M1509" s="114">
        <f t="shared" si="254"/>
        <v>0</v>
      </c>
      <c r="N1509" s="242">
        <v>6786</v>
      </c>
      <c r="O1509" s="100"/>
      <c r="P1509" s="100"/>
      <c r="Q1509" s="100">
        <f t="shared" si="255"/>
        <v>0</v>
      </c>
      <c r="R1509" s="243" t="e">
        <f t="shared" si="263"/>
        <v>#DIV/0!</v>
      </c>
      <c r="S1509" s="299"/>
      <c r="T1509" s="299"/>
      <c r="U1509" s="299"/>
      <c r="V1509" s="299"/>
      <c r="W1509" s="299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</row>
    <row r="1510" spans="1:43" ht="15.75" customHeight="1" outlineLevel="2" x14ac:dyDescent="0.25">
      <c r="A1510" s="2"/>
      <c r="B1510" s="109" t="s">
        <v>2261</v>
      </c>
      <c r="C1510" s="34"/>
      <c r="D1510" s="34" t="s">
        <v>48</v>
      </c>
      <c r="E1510" s="34" t="s">
        <v>1236</v>
      </c>
      <c r="F1510" s="298" t="s">
        <v>2262</v>
      </c>
      <c r="G1510" s="114"/>
      <c r="H1510" s="114"/>
      <c r="I1510" s="114"/>
      <c r="J1510" s="114"/>
      <c r="K1510" s="114"/>
      <c r="L1510" s="241"/>
      <c r="M1510" s="114">
        <f t="shared" si="254"/>
        <v>0</v>
      </c>
      <c r="N1510" s="242"/>
      <c r="O1510" s="100"/>
      <c r="P1510" s="100"/>
      <c r="Q1510" s="100">
        <f t="shared" si="255"/>
        <v>0</v>
      </c>
      <c r="R1510" s="243" t="e">
        <f t="shared" si="263"/>
        <v>#DIV/0!</v>
      </c>
      <c r="S1510" s="299"/>
      <c r="T1510" s="299"/>
      <c r="U1510" s="299"/>
      <c r="V1510" s="299"/>
      <c r="W1510" s="299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</row>
    <row r="1511" spans="1:43" ht="15.75" customHeight="1" outlineLevel="1" x14ac:dyDescent="0.25">
      <c r="A1511" s="229"/>
      <c r="B1511" s="104">
        <v>130100</v>
      </c>
      <c r="C1511" s="300"/>
      <c r="D1511" s="300" t="s">
        <v>48</v>
      </c>
      <c r="E1511" s="300" t="s">
        <v>1173</v>
      </c>
      <c r="F1511" s="301"/>
      <c r="G1511" s="114"/>
      <c r="H1511" s="114"/>
      <c r="I1511" s="114"/>
      <c r="J1511" s="114"/>
      <c r="K1511" s="114"/>
      <c r="L1511" s="241"/>
      <c r="M1511" s="114">
        <f t="shared" si="254"/>
        <v>0</v>
      </c>
      <c r="N1511" s="242"/>
      <c r="O1511" s="110">
        <f t="shared" ref="O1511:P1511" si="296">SUM(O1512:O1523)</f>
        <v>0</v>
      </c>
      <c r="P1511" s="110">
        <f t="shared" si="296"/>
        <v>0</v>
      </c>
      <c r="Q1511" s="100">
        <f t="shared" si="255"/>
        <v>0</v>
      </c>
      <c r="R1511" s="243" t="e">
        <f t="shared" si="263"/>
        <v>#DIV/0!</v>
      </c>
      <c r="S1511" s="302"/>
      <c r="T1511" s="302"/>
      <c r="U1511" s="302"/>
      <c r="V1511" s="302"/>
      <c r="W1511" s="302"/>
      <c r="X1511" s="229"/>
      <c r="Y1511" s="229"/>
      <c r="Z1511" s="229"/>
      <c r="AA1511" s="229"/>
      <c r="AB1511" s="229"/>
      <c r="AC1511" s="229"/>
      <c r="AD1511" s="229"/>
      <c r="AE1511" s="229"/>
      <c r="AF1511" s="229"/>
      <c r="AG1511" s="229"/>
      <c r="AH1511" s="229"/>
      <c r="AI1511" s="229"/>
      <c r="AJ1511" s="229"/>
      <c r="AK1511" s="229"/>
      <c r="AL1511" s="229"/>
      <c r="AM1511" s="229"/>
      <c r="AN1511" s="229"/>
      <c r="AO1511" s="229"/>
      <c r="AP1511" s="229"/>
      <c r="AQ1511" s="229"/>
    </row>
    <row r="1512" spans="1:43" ht="15.75" customHeight="1" outlineLevel="2" x14ac:dyDescent="0.25">
      <c r="A1512" s="2"/>
      <c r="B1512" s="109">
        <v>130111</v>
      </c>
      <c r="C1512" s="34"/>
      <c r="D1512" s="34" t="s">
        <v>48</v>
      </c>
      <c r="E1512" s="34" t="s">
        <v>1173</v>
      </c>
      <c r="F1512" s="298" t="s">
        <v>1181</v>
      </c>
      <c r="G1512" s="114">
        <v>0</v>
      </c>
      <c r="H1512" s="114">
        <v>0</v>
      </c>
      <c r="I1512" s="114">
        <v>67768</v>
      </c>
      <c r="J1512" s="114">
        <v>0</v>
      </c>
      <c r="K1512" s="114">
        <v>0</v>
      </c>
      <c r="L1512" s="241"/>
      <c r="M1512" s="114">
        <f t="shared" si="254"/>
        <v>0</v>
      </c>
      <c r="N1512" s="242">
        <v>69031</v>
      </c>
      <c r="O1512" s="100"/>
      <c r="P1512" s="100"/>
      <c r="Q1512" s="100">
        <f t="shared" si="255"/>
        <v>0</v>
      </c>
      <c r="R1512" s="243" t="e">
        <f t="shared" si="263"/>
        <v>#DIV/0!</v>
      </c>
      <c r="S1512" s="299"/>
      <c r="T1512" s="299"/>
      <c r="U1512" s="299"/>
      <c r="V1512" s="299"/>
      <c r="W1512" s="299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</row>
    <row r="1513" spans="1:43" ht="15.75" customHeight="1" outlineLevel="2" x14ac:dyDescent="0.25">
      <c r="A1513" s="2"/>
      <c r="B1513" s="109">
        <v>130110</v>
      </c>
      <c r="C1513" s="34"/>
      <c r="D1513" s="34" t="s">
        <v>48</v>
      </c>
      <c r="E1513" s="34" t="s">
        <v>1173</v>
      </c>
      <c r="F1513" s="298" t="s">
        <v>1180</v>
      </c>
      <c r="G1513" s="114">
        <v>4050</v>
      </c>
      <c r="H1513" s="114">
        <v>863</v>
      </c>
      <c r="I1513" s="114">
        <v>0</v>
      </c>
      <c r="J1513" s="114">
        <v>4050</v>
      </c>
      <c r="K1513" s="114">
        <v>4050</v>
      </c>
      <c r="L1513" s="241">
        <f t="shared" ref="L1513:L1517" si="297">((K1513/J1513)^(1/($K$12-$J$12))-1)</f>
        <v>0</v>
      </c>
      <c r="M1513" s="114">
        <f t="shared" si="254"/>
        <v>863</v>
      </c>
      <c r="N1513" s="242">
        <v>0</v>
      </c>
      <c r="O1513" s="100"/>
      <c r="P1513" s="100"/>
      <c r="Q1513" s="100">
        <f t="shared" si="255"/>
        <v>0</v>
      </c>
      <c r="R1513" s="243" t="e">
        <f t="shared" si="263"/>
        <v>#DIV/0!</v>
      </c>
      <c r="S1513" s="299"/>
      <c r="T1513" s="299"/>
      <c r="U1513" s="299"/>
      <c r="V1513" s="299"/>
      <c r="W1513" s="299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</row>
    <row r="1514" spans="1:43" ht="15.75" customHeight="1" outlineLevel="2" x14ac:dyDescent="0.25">
      <c r="A1514" s="2"/>
      <c r="B1514" s="109">
        <v>130109</v>
      </c>
      <c r="C1514" s="34"/>
      <c r="D1514" s="34" t="s">
        <v>48</v>
      </c>
      <c r="E1514" s="34" t="s">
        <v>1173</v>
      </c>
      <c r="F1514" s="298" t="s">
        <v>1179</v>
      </c>
      <c r="G1514" s="114">
        <v>37</v>
      </c>
      <c r="H1514" s="114">
        <v>0</v>
      </c>
      <c r="I1514" s="114">
        <v>18625</v>
      </c>
      <c r="J1514" s="114">
        <v>37</v>
      </c>
      <c r="K1514" s="114">
        <v>35</v>
      </c>
      <c r="L1514" s="241">
        <f t="shared" si="297"/>
        <v>-5.4054054054054057E-2</v>
      </c>
      <c r="M1514" s="114">
        <f t="shared" si="254"/>
        <v>0</v>
      </c>
      <c r="N1514" s="242">
        <v>19111</v>
      </c>
      <c r="O1514" s="100"/>
      <c r="P1514" s="100"/>
      <c r="Q1514" s="100">
        <f t="shared" si="255"/>
        <v>0</v>
      </c>
      <c r="R1514" s="243" t="e">
        <f t="shared" si="263"/>
        <v>#DIV/0!</v>
      </c>
      <c r="S1514" s="299"/>
      <c r="T1514" s="299"/>
      <c r="U1514" s="299"/>
      <c r="V1514" s="299"/>
      <c r="W1514" s="299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</row>
    <row r="1515" spans="1:43" ht="15.75" customHeight="1" outlineLevel="2" x14ac:dyDescent="0.25">
      <c r="A1515" s="2"/>
      <c r="B1515" s="109">
        <v>130108</v>
      </c>
      <c r="C1515" s="34"/>
      <c r="D1515" s="34" t="s">
        <v>48</v>
      </c>
      <c r="E1515" s="34" t="s">
        <v>1173</v>
      </c>
      <c r="F1515" s="298" t="s">
        <v>1178</v>
      </c>
      <c r="G1515" s="114">
        <v>3586</v>
      </c>
      <c r="H1515" s="114">
        <v>796</v>
      </c>
      <c r="I1515" s="114">
        <v>0</v>
      </c>
      <c r="J1515" s="114">
        <v>3586</v>
      </c>
      <c r="K1515" s="114">
        <v>3585</v>
      </c>
      <c r="L1515" s="241">
        <f t="shared" si="297"/>
        <v>-2.7886224205242449E-4</v>
      </c>
      <c r="M1515" s="114">
        <f t="shared" si="254"/>
        <v>795.77802565532625</v>
      </c>
      <c r="N1515" s="242">
        <v>0</v>
      </c>
      <c r="O1515" s="100"/>
      <c r="P1515" s="100"/>
      <c r="Q1515" s="100">
        <f t="shared" si="255"/>
        <v>0</v>
      </c>
      <c r="R1515" s="243" t="e">
        <f t="shared" si="263"/>
        <v>#DIV/0!</v>
      </c>
      <c r="S1515" s="299"/>
      <c r="T1515" s="299"/>
      <c r="U1515" s="299"/>
      <c r="V1515" s="299"/>
      <c r="W1515" s="299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</row>
    <row r="1516" spans="1:43" ht="15.75" customHeight="1" outlineLevel="2" x14ac:dyDescent="0.25">
      <c r="A1516" s="2"/>
      <c r="B1516" s="109">
        <v>130107</v>
      </c>
      <c r="C1516" s="34"/>
      <c r="D1516" s="34" t="s">
        <v>48</v>
      </c>
      <c r="E1516" s="34" t="s">
        <v>1173</v>
      </c>
      <c r="F1516" s="298" t="s">
        <v>1177</v>
      </c>
      <c r="G1516" s="114">
        <v>4519</v>
      </c>
      <c r="H1516" s="114">
        <v>0</v>
      </c>
      <c r="I1516" s="114">
        <v>32569</v>
      </c>
      <c r="J1516" s="114">
        <v>4519</v>
      </c>
      <c r="K1516" s="114">
        <v>4560</v>
      </c>
      <c r="L1516" s="241">
        <f t="shared" si="297"/>
        <v>9.072803717636635E-3</v>
      </c>
      <c r="M1516" s="114">
        <f t="shared" si="254"/>
        <v>0</v>
      </c>
      <c r="N1516" s="242">
        <v>33282</v>
      </c>
      <c r="O1516" s="100"/>
      <c r="P1516" s="100"/>
      <c r="Q1516" s="100">
        <f t="shared" si="255"/>
        <v>0</v>
      </c>
      <c r="R1516" s="243" t="e">
        <f t="shared" si="263"/>
        <v>#DIV/0!</v>
      </c>
      <c r="S1516" s="299"/>
      <c r="T1516" s="299"/>
      <c r="U1516" s="299"/>
      <c r="V1516" s="299"/>
      <c r="W1516" s="299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</row>
    <row r="1517" spans="1:43" ht="15.75" customHeight="1" outlineLevel="2" x14ac:dyDescent="0.25">
      <c r="A1517" s="2"/>
      <c r="B1517" s="109">
        <v>130106</v>
      </c>
      <c r="C1517" s="34"/>
      <c r="D1517" s="34" t="s">
        <v>48</v>
      </c>
      <c r="E1517" s="34" t="s">
        <v>1173</v>
      </c>
      <c r="F1517" s="298" t="s">
        <v>1176</v>
      </c>
      <c r="G1517" s="114">
        <v>9090</v>
      </c>
      <c r="H1517" s="114">
        <v>0</v>
      </c>
      <c r="I1517" s="114">
        <v>28026</v>
      </c>
      <c r="J1517" s="114">
        <v>11210</v>
      </c>
      <c r="K1517" s="114">
        <v>11304</v>
      </c>
      <c r="L1517" s="241">
        <f t="shared" si="297"/>
        <v>8.3853702051739365E-3</v>
      </c>
      <c r="M1517" s="114">
        <f t="shared" si="254"/>
        <v>0</v>
      </c>
      <c r="N1517" s="242">
        <v>26253</v>
      </c>
      <c r="O1517" s="100"/>
      <c r="P1517" s="100"/>
      <c r="Q1517" s="100">
        <f t="shared" si="255"/>
        <v>0</v>
      </c>
      <c r="R1517" s="243" t="e">
        <f t="shared" si="263"/>
        <v>#DIV/0!</v>
      </c>
      <c r="S1517" s="299"/>
      <c r="T1517" s="299"/>
      <c r="U1517" s="299"/>
      <c r="V1517" s="299"/>
      <c r="W1517" s="299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</row>
    <row r="1518" spans="1:43" ht="15.75" customHeight="1" outlineLevel="2" x14ac:dyDescent="0.25">
      <c r="A1518" s="2"/>
      <c r="B1518" s="109">
        <v>130105</v>
      </c>
      <c r="C1518" s="34"/>
      <c r="D1518" s="34" t="s">
        <v>48</v>
      </c>
      <c r="E1518" s="34" t="s">
        <v>1173</v>
      </c>
      <c r="F1518" s="298" t="s">
        <v>738</v>
      </c>
      <c r="G1518" s="114">
        <v>0</v>
      </c>
      <c r="H1518" s="114">
        <v>0</v>
      </c>
      <c r="I1518" s="114">
        <v>187542</v>
      </c>
      <c r="J1518" s="114">
        <v>0</v>
      </c>
      <c r="K1518" s="114">
        <v>0</v>
      </c>
      <c r="L1518" s="241"/>
      <c r="M1518" s="114">
        <f t="shared" si="254"/>
        <v>0</v>
      </c>
      <c r="N1518" s="242">
        <v>191120</v>
      </c>
      <c r="O1518" s="100"/>
      <c r="P1518" s="100"/>
      <c r="Q1518" s="100">
        <f t="shared" si="255"/>
        <v>0</v>
      </c>
      <c r="R1518" s="243" t="e">
        <f t="shared" si="263"/>
        <v>#DIV/0!</v>
      </c>
      <c r="S1518" s="299"/>
      <c r="T1518" s="299"/>
      <c r="U1518" s="299"/>
      <c r="V1518" s="299"/>
      <c r="W1518" s="299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</row>
    <row r="1519" spans="1:43" ht="15.75" customHeight="1" outlineLevel="2" x14ac:dyDescent="0.25">
      <c r="A1519" s="2"/>
      <c r="B1519" s="109">
        <v>130104</v>
      </c>
      <c r="C1519" s="34"/>
      <c r="D1519" s="34" t="s">
        <v>48</v>
      </c>
      <c r="E1519" s="34" t="s">
        <v>1173</v>
      </c>
      <c r="F1519" s="298" t="s">
        <v>1175</v>
      </c>
      <c r="G1519" s="114">
        <v>577</v>
      </c>
      <c r="H1519" s="114">
        <v>0</v>
      </c>
      <c r="I1519" s="114">
        <v>61091</v>
      </c>
      <c r="J1519" s="114">
        <v>1439</v>
      </c>
      <c r="K1519" s="114">
        <v>1425</v>
      </c>
      <c r="L1519" s="241">
        <f>((K1519/J1519)^(1/($K$12-$J$12))-1)</f>
        <v>-9.7289784572619498E-3</v>
      </c>
      <c r="M1519" s="114">
        <f t="shared" si="254"/>
        <v>0</v>
      </c>
      <c r="N1519" s="242">
        <v>62136</v>
      </c>
      <c r="O1519" s="100"/>
      <c r="P1519" s="100"/>
      <c r="Q1519" s="100">
        <f t="shared" si="255"/>
        <v>0</v>
      </c>
      <c r="R1519" s="243" t="e">
        <f t="shared" si="263"/>
        <v>#DIV/0!</v>
      </c>
      <c r="S1519" s="299"/>
      <c r="T1519" s="299"/>
      <c r="U1519" s="299"/>
      <c r="V1519" s="299"/>
      <c r="W1519" s="299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</row>
    <row r="1520" spans="1:43" ht="15.75" customHeight="1" outlineLevel="2" x14ac:dyDescent="0.25">
      <c r="A1520" s="2"/>
      <c r="B1520" s="109">
        <v>130103</v>
      </c>
      <c r="C1520" s="34"/>
      <c r="D1520" s="34" t="s">
        <v>48</v>
      </c>
      <c r="E1520" s="34" t="s">
        <v>1173</v>
      </c>
      <c r="F1520" s="298" t="s">
        <v>1174</v>
      </c>
      <c r="G1520" s="114">
        <v>0</v>
      </c>
      <c r="H1520" s="114">
        <v>0</v>
      </c>
      <c r="I1520" s="114">
        <v>37096</v>
      </c>
      <c r="J1520" s="114">
        <v>0</v>
      </c>
      <c r="K1520" s="114">
        <v>0</v>
      </c>
      <c r="L1520" s="241"/>
      <c r="M1520" s="114">
        <f t="shared" si="254"/>
        <v>0</v>
      </c>
      <c r="N1520" s="242">
        <v>36806</v>
      </c>
      <c r="O1520" s="100"/>
      <c r="P1520" s="100"/>
      <c r="Q1520" s="100">
        <f t="shared" si="255"/>
        <v>0</v>
      </c>
      <c r="R1520" s="243" t="e">
        <f t="shared" si="263"/>
        <v>#DIV/0!</v>
      </c>
      <c r="S1520" s="299"/>
      <c r="T1520" s="299"/>
      <c r="U1520" s="299"/>
      <c r="V1520" s="299"/>
      <c r="W1520" s="299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</row>
    <row r="1521" spans="1:43" ht="15.75" customHeight="1" outlineLevel="2" x14ac:dyDescent="0.25">
      <c r="A1521" s="2"/>
      <c r="B1521" s="109">
        <v>130102</v>
      </c>
      <c r="C1521" s="34"/>
      <c r="D1521" s="34" t="s">
        <v>48</v>
      </c>
      <c r="E1521" s="34" t="s">
        <v>1173</v>
      </c>
      <c r="F1521" s="298" t="s">
        <v>390</v>
      </c>
      <c r="G1521" s="114">
        <v>0</v>
      </c>
      <c r="H1521" s="114">
        <v>0</v>
      </c>
      <c r="I1521" s="114">
        <v>189368</v>
      </c>
      <c r="J1521" s="114">
        <v>0</v>
      </c>
      <c r="K1521" s="114">
        <v>0</v>
      </c>
      <c r="L1521" s="241"/>
      <c r="M1521" s="114">
        <f t="shared" si="254"/>
        <v>0</v>
      </c>
      <c r="N1521" s="242">
        <v>194256</v>
      </c>
      <c r="O1521" s="100"/>
      <c r="P1521" s="100"/>
      <c r="Q1521" s="100">
        <f t="shared" si="255"/>
        <v>0</v>
      </c>
      <c r="R1521" s="243" t="e">
        <f t="shared" si="263"/>
        <v>#DIV/0!</v>
      </c>
      <c r="S1521" s="299"/>
      <c r="T1521" s="299"/>
      <c r="U1521" s="299"/>
      <c r="V1521" s="299"/>
      <c r="W1521" s="299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</row>
    <row r="1522" spans="1:43" ht="15.75" customHeight="1" outlineLevel="2" x14ac:dyDescent="0.25">
      <c r="A1522" s="2"/>
      <c r="B1522" s="109">
        <v>130101</v>
      </c>
      <c r="C1522" s="34"/>
      <c r="D1522" s="34" t="s">
        <v>48</v>
      </c>
      <c r="E1522" s="34" t="s">
        <v>1173</v>
      </c>
      <c r="F1522" s="298" t="s">
        <v>1173</v>
      </c>
      <c r="G1522" s="114">
        <v>131</v>
      </c>
      <c r="H1522" s="114">
        <v>0</v>
      </c>
      <c r="I1522" s="114">
        <v>309397</v>
      </c>
      <c r="J1522" s="114">
        <v>131</v>
      </c>
      <c r="K1522" s="114">
        <v>127</v>
      </c>
      <c r="L1522" s="241">
        <f>((K1522/J1522)^(1/($K$12-$J$12))-1)</f>
        <v>-3.0534351145038219E-2</v>
      </c>
      <c r="M1522" s="114">
        <f t="shared" si="254"/>
        <v>0</v>
      </c>
      <c r="N1522" s="242">
        <v>311199</v>
      </c>
      <c r="O1522" s="100"/>
      <c r="P1522" s="100"/>
      <c r="Q1522" s="100">
        <f t="shared" si="255"/>
        <v>0</v>
      </c>
      <c r="R1522" s="243" t="e">
        <f t="shared" si="263"/>
        <v>#DIV/0!</v>
      </c>
      <c r="S1522" s="299"/>
      <c r="T1522" s="299"/>
      <c r="U1522" s="299"/>
      <c r="V1522" s="299"/>
      <c r="W1522" s="299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</row>
    <row r="1523" spans="1:43" ht="15.75" customHeight="1" outlineLevel="2" x14ac:dyDescent="0.25">
      <c r="A1523" s="2"/>
      <c r="B1523" s="109" t="s">
        <v>2263</v>
      </c>
      <c r="C1523" s="34"/>
      <c r="D1523" s="34" t="s">
        <v>48</v>
      </c>
      <c r="E1523" s="34" t="s">
        <v>1173</v>
      </c>
      <c r="F1523" s="298" t="s">
        <v>2264</v>
      </c>
      <c r="G1523" s="114"/>
      <c r="H1523" s="114"/>
      <c r="I1523" s="114"/>
      <c r="J1523" s="114"/>
      <c r="K1523" s="114"/>
      <c r="L1523" s="241"/>
      <c r="M1523" s="114">
        <f t="shared" si="254"/>
        <v>0</v>
      </c>
      <c r="N1523" s="242"/>
      <c r="O1523" s="100"/>
      <c r="P1523" s="100"/>
      <c r="Q1523" s="100">
        <f t="shared" si="255"/>
        <v>0</v>
      </c>
      <c r="R1523" s="243" t="e">
        <f t="shared" si="263"/>
        <v>#DIV/0!</v>
      </c>
      <c r="S1523" s="299"/>
      <c r="T1523" s="299"/>
      <c r="U1523" s="299"/>
      <c r="V1523" s="299"/>
      <c r="W1523" s="299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</row>
    <row r="1524" spans="1:43" ht="15.75" customHeight="1" outlineLevel="1" x14ac:dyDescent="0.25">
      <c r="A1524" s="229"/>
      <c r="B1524" s="104">
        <v>131200</v>
      </c>
      <c r="C1524" s="300"/>
      <c r="D1524" s="300" t="s">
        <v>48</v>
      </c>
      <c r="E1524" s="300" t="s">
        <v>1247</v>
      </c>
      <c r="F1524" s="301"/>
      <c r="G1524" s="114"/>
      <c r="H1524" s="114"/>
      <c r="I1524" s="114"/>
      <c r="J1524" s="114"/>
      <c r="K1524" s="114"/>
      <c r="L1524" s="241"/>
      <c r="M1524" s="114">
        <f t="shared" si="254"/>
        <v>0</v>
      </c>
      <c r="N1524" s="242"/>
      <c r="O1524" s="110">
        <f t="shared" ref="O1524:P1524" si="298">SUM(O1525:O1528)</f>
        <v>0</v>
      </c>
      <c r="P1524" s="110">
        <f t="shared" si="298"/>
        <v>0</v>
      </c>
      <c r="Q1524" s="100">
        <f t="shared" si="255"/>
        <v>0</v>
      </c>
      <c r="R1524" s="243" t="e">
        <f t="shared" si="263"/>
        <v>#DIV/0!</v>
      </c>
      <c r="S1524" s="302"/>
      <c r="T1524" s="302"/>
      <c r="U1524" s="302"/>
      <c r="V1524" s="302"/>
      <c r="W1524" s="302"/>
      <c r="X1524" s="229"/>
      <c r="Y1524" s="229"/>
      <c r="Z1524" s="229"/>
      <c r="AA1524" s="229"/>
      <c r="AB1524" s="229"/>
      <c r="AC1524" s="229"/>
      <c r="AD1524" s="229"/>
      <c r="AE1524" s="229"/>
      <c r="AF1524" s="229"/>
      <c r="AG1524" s="229"/>
      <c r="AH1524" s="229"/>
      <c r="AI1524" s="229"/>
      <c r="AJ1524" s="229"/>
      <c r="AK1524" s="229"/>
      <c r="AL1524" s="229"/>
      <c r="AM1524" s="229"/>
      <c r="AN1524" s="229"/>
      <c r="AO1524" s="229"/>
      <c r="AP1524" s="229"/>
      <c r="AQ1524" s="229"/>
    </row>
    <row r="1525" spans="1:43" ht="15.75" customHeight="1" outlineLevel="2" x14ac:dyDescent="0.25">
      <c r="A1525" s="2"/>
      <c r="B1525" s="109">
        <v>131203</v>
      </c>
      <c r="C1525" s="34"/>
      <c r="D1525" s="34" t="s">
        <v>48</v>
      </c>
      <c r="E1525" s="34" t="s">
        <v>1247</v>
      </c>
      <c r="F1525" s="298" t="s">
        <v>1249</v>
      </c>
      <c r="G1525" s="114">
        <v>279</v>
      </c>
      <c r="H1525" s="114">
        <v>0</v>
      </c>
      <c r="I1525" s="114">
        <v>6763</v>
      </c>
      <c r="J1525" s="114">
        <v>4598</v>
      </c>
      <c r="K1525" s="114">
        <v>4653</v>
      </c>
      <c r="L1525" s="241">
        <f t="shared" ref="L1525:L1527" si="299">((K1525/J1525)^(1/($K$12-$J$12))-1)</f>
        <v>1.1961722488038173E-2</v>
      </c>
      <c r="M1525" s="114">
        <f t="shared" si="254"/>
        <v>0</v>
      </c>
      <c r="N1525" s="242">
        <v>2470</v>
      </c>
      <c r="O1525" s="100"/>
      <c r="P1525" s="100"/>
      <c r="Q1525" s="100">
        <f t="shared" si="255"/>
        <v>0</v>
      </c>
      <c r="R1525" s="243" t="e">
        <f t="shared" si="263"/>
        <v>#DIV/0!</v>
      </c>
      <c r="S1525" s="299"/>
      <c r="T1525" s="299"/>
      <c r="U1525" s="299"/>
      <c r="V1525" s="299"/>
      <c r="W1525" s="299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</row>
    <row r="1526" spans="1:43" ht="15.75" customHeight="1" outlineLevel="2" x14ac:dyDescent="0.25">
      <c r="A1526" s="2"/>
      <c r="B1526" s="109">
        <v>131202</v>
      </c>
      <c r="C1526" s="34"/>
      <c r="D1526" s="34" t="s">
        <v>48</v>
      </c>
      <c r="E1526" s="34" t="s">
        <v>1247</v>
      </c>
      <c r="F1526" s="298" t="s">
        <v>1248</v>
      </c>
      <c r="G1526" s="114">
        <v>4589</v>
      </c>
      <c r="H1526" s="114">
        <v>0</v>
      </c>
      <c r="I1526" s="114">
        <v>27909</v>
      </c>
      <c r="J1526" s="114">
        <v>6465</v>
      </c>
      <c r="K1526" s="114">
        <v>6417</v>
      </c>
      <c r="L1526" s="241">
        <f t="shared" si="299"/>
        <v>-7.4245939675173789E-3</v>
      </c>
      <c r="M1526" s="114">
        <f t="shared" si="254"/>
        <v>0</v>
      </c>
      <c r="N1526" s="242">
        <v>27138</v>
      </c>
      <c r="O1526" s="100"/>
      <c r="P1526" s="100"/>
      <c r="Q1526" s="100">
        <f t="shared" si="255"/>
        <v>0</v>
      </c>
      <c r="R1526" s="243" t="e">
        <f t="shared" si="263"/>
        <v>#DIV/0!</v>
      </c>
      <c r="S1526" s="299"/>
      <c r="T1526" s="299"/>
      <c r="U1526" s="299"/>
      <c r="V1526" s="299"/>
      <c r="W1526" s="299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</row>
    <row r="1527" spans="1:43" ht="15.75" customHeight="1" outlineLevel="2" x14ac:dyDescent="0.25">
      <c r="A1527" s="2"/>
      <c r="B1527" s="109">
        <v>131201</v>
      </c>
      <c r="C1527" s="34"/>
      <c r="D1527" s="34" t="s">
        <v>48</v>
      </c>
      <c r="E1527" s="34" t="s">
        <v>1247</v>
      </c>
      <c r="F1527" s="298" t="s">
        <v>1247</v>
      </c>
      <c r="G1527" s="114">
        <v>10826</v>
      </c>
      <c r="H1527" s="114">
        <v>0</v>
      </c>
      <c r="I1527" s="114">
        <v>41124</v>
      </c>
      <c r="J1527" s="114">
        <v>15297</v>
      </c>
      <c r="K1527" s="114">
        <v>15281</v>
      </c>
      <c r="L1527" s="241">
        <f t="shared" si="299"/>
        <v>-1.0459567235405753E-3</v>
      </c>
      <c r="M1527" s="114">
        <f t="shared" si="254"/>
        <v>0</v>
      </c>
      <c r="N1527" s="242">
        <v>37116</v>
      </c>
      <c r="O1527" s="100"/>
      <c r="P1527" s="100"/>
      <c r="Q1527" s="100">
        <f t="shared" si="255"/>
        <v>0</v>
      </c>
      <c r="R1527" s="243" t="e">
        <f t="shared" si="263"/>
        <v>#DIV/0!</v>
      </c>
      <c r="S1527" s="299"/>
      <c r="T1527" s="299"/>
      <c r="U1527" s="299"/>
      <c r="V1527" s="299"/>
      <c r="W1527" s="299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</row>
    <row r="1528" spans="1:43" ht="15.75" customHeight="1" outlineLevel="2" x14ac:dyDescent="0.25">
      <c r="A1528" s="2"/>
      <c r="B1528" s="109" t="s">
        <v>2265</v>
      </c>
      <c r="C1528" s="34"/>
      <c r="D1528" s="34" t="s">
        <v>48</v>
      </c>
      <c r="E1528" s="34" t="s">
        <v>1247</v>
      </c>
      <c r="F1528" s="298" t="s">
        <v>2266</v>
      </c>
      <c r="G1528" s="114"/>
      <c r="H1528" s="114"/>
      <c r="I1528" s="114"/>
      <c r="J1528" s="114"/>
      <c r="K1528" s="114"/>
      <c r="L1528" s="241"/>
      <c r="M1528" s="114">
        <f t="shared" si="254"/>
        <v>0</v>
      </c>
      <c r="N1528" s="242"/>
      <c r="O1528" s="100"/>
      <c r="P1528" s="100"/>
      <c r="Q1528" s="100">
        <f t="shared" si="255"/>
        <v>0</v>
      </c>
      <c r="R1528" s="243" t="e">
        <f t="shared" si="263"/>
        <v>#DIV/0!</v>
      </c>
      <c r="S1528" s="299"/>
      <c r="T1528" s="299"/>
      <c r="U1528" s="299"/>
      <c r="V1528" s="299"/>
      <c r="W1528" s="299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</row>
    <row r="1529" spans="1:43" ht="15.75" customHeight="1" outlineLevel="1" x14ac:dyDescent="0.25">
      <c r="A1529" s="2"/>
      <c r="B1529" s="303" t="s">
        <v>2267</v>
      </c>
      <c r="C1529" s="304"/>
      <c r="D1529" s="304" t="s">
        <v>48</v>
      </c>
      <c r="E1529" s="304" t="s">
        <v>2268</v>
      </c>
      <c r="F1529" s="305"/>
      <c r="G1529" s="254"/>
      <c r="H1529" s="254"/>
      <c r="I1529" s="254"/>
      <c r="J1529" s="254"/>
      <c r="K1529" s="254"/>
      <c r="L1529" s="255"/>
      <c r="M1529" s="254">
        <f t="shared" si="254"/>
        <v>0</v>
      </c>
      <c r="N1529" s="256"/>
      <c r="O1529" s="257">
        <f>8*(M1529+N1529)</f>
        <v>0</v>
      </c>
      <c r="P1529" s="257"/>
      <c r="Q1529" s="257">
        <f t="shared" si="255"/>
        <v>0</v>
      </c>
      <c r="R1529" s="221" t="e">
        <f t="shared" si="263"/>
        <v>#DIV/0!</v>
      </c>
      <c r="S1529" s="306"/>
      <c r="T1529" s="306"/>
      <c r="U1529" s="306"/>
      <c r="V1529" s="306"/>
      <c r="W1529" s="306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</row>
    <row r="1530" spans="1:43" ht="15.75" customHeight="1" x14ac:dyDescent="0.25">
      <c r="A1530" s="229"/>
      <c r="B1530" s="307">
        <v>140000</v>
      </c>
      <c r="C1530" s="308"/>
      <c r="D1530" s="308" t="s">
        <v>49</v>
      </c>
      <c r="E1530" s="308"/>
      <c r="F1530" s="308"/>
      <c r="G1530" s="258"/>
      <c r="H1530" s="258"/>
      <c r="I1530" s="258"/>
      <c r="J1530" s="258"/>
      <c r="K1530" s="258"/>
      <c r="L1530" s="259"/>
      <c r="M1530" s="258">
        <f t="shared" si="254"/>
        <v>0</v>
      </c>
      <c r="N1530" s="260"/>
      <c r="O1530" s="227">
        <f t="shared" ref="O1530:P1530" si="300">+O1531+O1553+O1561+O1575</f>
        <v>0</v>
      </c>
      <c r="P1530" s="227">
        <f t="shared" si="300"/>
        <v>0</v>
      </c>
      <c r="Q1530" s="261">
        <f t="shared" si="255"/>
        <v>0</v>
      </c>
      <c r="R1530" s="228" t="e">
        <f t="shared" si="263"/>
        <v>#DIV/0!</v>
      </c>
      <c r="S1530" s="309"/>
      <c r="T1530" s="309"/>
      <c r="U1530" s="309"/>
      <c r="V1530" s="309"/>
      <c r="W1530" s="309"/>
      <c r="X1530" s="229"/>
      <c r="Y1530" s="229"/>
      <c r="Z1530" s="229"/>
      <c r="AA1530" s="229"/>
      <c r="AB1530" s="229"/>
      <c r="AC1530" s="229"/>
      <c r="AD1530" s="229"/>
      <c r="AE1530" s="229"/>
      <c r="AF1530" s="229"/>
      <c r="AG1530" s="229"/>
      <c r="AH1530" s="229"/>
      <c r="AI1530" s="229"/>
      <c r="AJ1530" s="229"/>
      <c r="AK1530" s="229"/>
      <c r="AL1530" s="229"/>
      <c r="AM1530" s="229"/>
      <c r="AN1530" s="229"/>
      <c r="AO1530" s="229"/>
      <c r="AP1530" s="229"/>
      <c r="AQ1530" s="229"/>
    </row>
    <row r="1531" spans="1:43" ht="15.75" customHeight="1" outlineLevel="1" x14ac:dyDescent="0.25">
      <c r="A1531" s="229"/>
      <c r="B1531" s="310">
        <v>140100</v>
      </c>
      <c r="C1531" s="311"/>
      <c r="D1531" s="311" t="s">
        <v>49</v>
      </c>
      <c r="E1531" s="311" t="s">
        <v>1250</v>
      </c>
      <c r="F1531" s="312"/>
      <c r="G1531" s="234"/>
      <c r="H1531" s="234"/>
      <c r="I1531" s="234"/>
      <c r="J1531" s="234"/>
      <c r="K1531" s="234"/>
      <c r="L1531" s="262"/>
      <c r="M1531" s="234">
        <f t="shared" si="254"/>
        <v>0</v>
      </c>
      <c r="N1531" s="263"/>
      <c r="O1531" s="110">
        <f t="shared" ref="O1531:P1531" si="301">SUM(O1532:O1552)</f>
        <v>0</v>
      </c>
      <c r="P1531" s="110">
        <f t="shared" si="301"/>
        <v>0</v>
      </c>
      <c r="Q1531" s="264">
        <f t="shared" si="255"/>
        <v>0</v>
      </c>
      <c r="R1531" s="238" t="e">
        <f t="shared" si="263"/>
        <v>#DIV/0!</v>
      </c>
      <c r="S1531" s="313"/>
      <c r="T1531" s="313"/>
      <c r="U1531" s="313"/>
      <c r="V1531" s="313"/>
      <c r="W1531" s="313"/>
      <c r="X1531" s="229"/>
      <c r="Y1531" s="229"/>
      <c r="Z1531" s="229"/>
      <c r="AA1531" s="229"/>
      <c r="AB1531" s="229"/>
      <c r="AC1531" s="229"/>
      <c r="AD1531" s="229"/>
      <c r="AE1531" s="229"/>
      <c r="AF1531" s="229"/>
      <c r="AG1531" s="229"/>
      <c r="AH1531" s="229"/>
      <c r="AI1531" s="229"/>
      <c r="AJ1531" s="229"/>
      <c r="AK1531" s="229"/>
      <c r="AL1531" s="229"/>
      <c r="AM1531" s="229"/>
      <c r="AN1531" s="229"/>
      <c r="AO1531" s="229"/>
      <c r="AP1531" s="229"/>
      <c r="AQ1531" s="229"/>
    </row>
    <row r="1532" spans="1:43" ht="15.75" customHeight="1" outlineLevel="2" x14ac:dyDescent="0.25">
      <c r="A1532" s="2"/>
      <c r="B1532" s="109">
        <v>140120</v>
      </c>
      <c r="C1532" s="34"/>
      <c r="D1532" s="34" t="s">
        <v>49</v>
      </c>
      <c r="E1532" s="34" t="s">
        <v>1250</v>
      </c>
      <c r="F1532" s="298" t="s">
        <v>1268</v>
      </c>
      <c r="G1532" s="114">
        <v>1868</v>
      </c>
      <c r="H1532" s="114">
        <v>0</v>
      </c>
      <c r="I1532" s="114">
        <v>25673</v>
      </c>
      <c r="J1532" s="114">
        <v>4447</v>
      </c>
      <c r="K1532" s="114">
        <v>4368</v>
      </c>
      <c r="L1532" s="241">
        <f t="shared" ref="L1532:L1546" si="302">((K1532/J1532)^(1/($K$12-$J$12))-1)</f>
        <v>-1.7764785248482129E-2</v>
      </c>
      <c r="M1532" s="114">
        <f t="shared" si="254"/>
        <v>0</v>
      </c>
      <c r="N1532" s="242">
        <v>23118</v>
      </c>
      <c r="O1532" s="100"/>
      <c r="P1532" s="100"/>
      <c r="Q1532" s="100">
        <f t="shared" si="255"/>
        <v>0</v>
      </c>
      <c r="R1532" s="243" t="e">
        <f t="shared" si="263"/>
        <v>#DIV/0!</v>
      </c>
      <c r="S1532" s="299"/>
      <c r="T1532" s="299"/>
      <c r="U1532" s="299"/>
      <c r="V1532" s="299"/>
      <c r="W1532" s="299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</row>
    <row r="1533" spans="1:43" ht="15.75" customHeight="1" outlineLevel="2" x14ac:dyDescent="0.25">
      <c r="A1533" s="2"/>
      <c r="B1533" s="109">
        <v>140119</v>
      </c>
      <c r="C1533" s="34"/>
      <c r="D1533" s="34" t="s">
        <v>49</v>
      </c>
      <c r="E1533" s="34" t="s">
        <v>1250</v>
      </c>
      <c r="F1533" s="298" t="s">
        <v>1267</v>
      </c>
      <c r="G1533" s="114">
        <v>1094</v>
      </c>
      <c r="H1533" s="114">
        <v>0</v>
      </c>
      <c r="I1533" s="114">
        <v>7606</v>
      </c>
      <c r="J1533" s="114">
        <v>2256</v>
      </c>
      <c r="K1533" s="114">
        <v>2182</v>
      </c>
      <c r="L1533" s="241">
        <f t="shared" si="302"/>
        <v>-3.280141843971629E-2</v>
      </c>
      <c r="M1533" s="114">
        <f t="shared" si="254"/>
        <v>0</v>
      </c>
      <c r="N1533" s="242">
        <v>6463</v>
      </c>
      <c r="O1533" s="100"/>
      <c r="P1533" s="100"/>
      <c r="Q1533" s="100">
        <f t="shared" si="255"/>
        <v>0</v>
      </c>
      <c r="R1533" s="243" t="e">
        <f t="shared" si="263"/>
        <v>#DIV/0!</v>
      </c>
      <c r="S1533" s="299"/>
      <c r="T1533" s="299"/>
      <c r="U1533" s="299"/>
      <c r="V1533" s="299"/>
      <c r="W1533" s="299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</row>
    <row r="1534" spans="1:43" ht="15.75" customHeight="1" outlineLevel="2" x14ac:dyDescent="0.25">
      <c r="A1534" s="2"/>
      <c r="B1534" s="109">
        <v>140118</v>
      </c>
      <c r="C1534" s="34"/>
      <c r="D1534" s="34" t="s">
        <v>49</v>
      </c>
      <c r="E1534" s="34" t="s">
        <v>1250</v>
      </c>
      <c r="F1534" s="298" t="s">
        <v>1266</v>
      </c>
      <c r="G1534" s="114">
        <v>3168</v>
      </c>
      <c r="H1534" s="114">
        <v>0</v>
      </c>
      <c r="I1534" s="114">
        <v>22022</v>
      </c>
      <c r="J1534" s="114">
        <v>5455</v>
      </c>
      <c r="K1534" s="114">
        <v>5496</v>
      </c>
      <c r="L1534" s="241">
        <f t="shared" si="302"/>
        <v>7.5160403299725509E-3</v>
      </c>
      <c r="M1534" s="114">
        <f t="shared" si="254"/>
        <v>0</v>
      </c>
      <c r="N1534" s="242">
        <v>19906</v>
      </c>
      <c r="O1534" s="100"/>
      <c r="P1534" s="100"/>
      <c r="Q1534" s="100">
        <f t="shared" si="255"/>
        <v>0</v>
      </c>
      <c r="R1534" s="243" t="e">
        <f t="shared" si="263"/>
        <v>#DIV/0!</v>
      </c>
      <c r="S1534" s="299"/>
      <c r="T1534" s="299"/>
      <c r="U1534" s="299"/>
      <c r="V1534" s="299"/>
      <c r="W1534" s="299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</row>
    <row r="1535" spans="1:43" ht="15.75" customHeight="1" outlineLevel="2" x14ac:dyDescent="0.25">
      <c r="A1535" s="2"/>
      <c r="B1535" s="109">
        <v>140117</v>
      </c>
      <c r="C1535" s="34"/>
      <c r="D1535" s="34" t="s">
        <v>49</v>
      </c>
      <c r="E1535" s="34" t="s">
        <v>1250</v>
      </c>
      <c r="F1535" s="298" t="s">
        <v>1265</v>
      </c>
      <c r="G1535" s="114">
        <v>3149</v>
      </c>
      <c r="H1535" s="114">
        <v>0</v>
      </c>
      <c r="I1535" s="114">
        <v>19384</v>
      </c>
      <c r="J1535" s="114">
        <v>3149</v>
      </c>
      <c r="K1535" s="114">
        <v>3150</v>
      </c>
      <c r="L1535" s="241">
        <f t="shared" si="302"/>
        <v>3.175611305177295E-4</v>
      </c>
      <c r="M1535" s="114">
        <f t="shared" si="254"/>
        <v>0</v>
      </c>
      <c r="N1535" s="242">
        <v>19554</v>
      </c>
      <c r="O1535" s="100"/>
      <c r="P1535" s="100"/>
      <c r="Q1535" s="100">
        <f t="shared" si="255"/>
        <v>0</v>
      </c>
      <c r="R1535" s="243" t="e">
        <f t="shared" si="263"/>
        <v>#DIV/0!</v>
      </c>
      <c r="S1535" s="299"/>
      <c r="T1535" s="299"/>
      <c r="U1535" s="299"/>
      <c r="V1535" s="299"/>
      <c r="W1535" s="299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</row>
    <row r="1536" spans="1:43" ht="15.75" customHeight="1" outlineLevel="2" x14ac:dyDescent="0.25">
      <c r="A1536" s="2"/>
      <c r="B1536" s="109">
        <v>140116</v>
      </c>
      <c r="C1536" s="34"/>
      <c r="D1536" s="34" t="s">
        <v>49</v>
      </c>
      <c r="E1536" s="34" t="s">
        <v>1250</v>
      </c>
      <c r="F1536" s="298" t="s">
        <v>1264</v>
      </c>
      <c r="G1536" s="114">
        <v>1380</v>
      </c>
      <c r="H1536" s="114">
        <v>0</v>
      </c>
      <c r="I1536" s="114">
        <v>13427</v>
      </c>
      <c r="J1536" s="114">
        <v>2552</v>
      </c>
      <c r="K1536" s="114">
        <v>2520</v>
      </c>
      <c r="L1536" s="241">
        <f t="shared" si="302"/>
        <v>-1.2539184952978011E-2</v>
      </c>
      <c r="M1536" s="114">
        <f t="shared" si="254"/>
        <v>0</v>
      </c>
      <c r="N1536" s="242">
        <v>12113</v>
      </c>
      <c r="O1536" s="100"/>
      <c r="P1536" s="100"/>
      <c r="Q1536" s="100">
        <f t="shared" si="255"/>
        <v>0</v>
      </c>
      <c r="R1536" s="243" t="e">
        <f t="shared" si="263"/>
        <v>#DIV/0!</v>
      </c>
      <c r="S1536" s="299"/>
      <c r="T1536" s="299"/>
      <c r="U1536" s="299"/>
      <c r="V1536" s="299"/>
      <c r="W1536" s="299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</row>
    <row r="1537" spans="1:43" ht="15.75" customHeight="1" outlineLevel="2" x14ac:dyDescent="0.25">
      <c r="A1537" s="2"/>
      <c r="B1537" s="109">
        <v>140115</v>
      </c>
      <c r="C1537" s="34"/>
      <c r="D1537" s="34" t="s">
        <v>49</v>
      </c>
      <c r="E1537" s="34" t="s">
        <v>1250</v>
      </c>
      <c r="F1537" s="298" t="s">
        <v>1263</v>
      </c>
      <c r="G1537" s="114">
        <v>2225</v>
      </c>
      <c r="H1537" s="114">
        <v>0</v>
      </c>
      <c r="I1537" s="114">
        <v>9353</v>
      </c>
      <c r="J1537" s="114">
        <v>3653</v>
      </c>
      <c r="K1537" s="114">
        <v>3598</v>
      </c>
      <c r="L1537" s="241">
        <f t="shared" si="302"/>
        <v>-1.5056118258965245E-2</v>
      </c>
      <c r="M1537" s="114">
        <f t="shared" si="254"/>
        <v>0</v>
      </c>
      <c r="N1537" s="242">
        <v>7939</v>
      </c>
      <c r="O1537" s="100"/>
      <c r="P1537" s="100"/>
      <c r="Q1537" s="100">
        <f t="shared" si="255"/>
        <v>0</v>
      </c>
      <c r="R1537" s="243" t="e">
        <f t="shared" si="263"/>
        <v>#DIV/0!</v>
      </c>
      <c r="S1537" s="299"/>
      <c r="T1537" s="299"/>
      <c r="U1537" s="299"/>
      <c r="V1537" s="299"/>
      <c r="W1537" s="299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</row>
    <row r="1538" spans="1:43" ht="15.75" customHeight="1" outlineLevel="2" x14ac:dyDescent="0.25">
      <c r="A1538" s="2"/>
      <c r="B1538" s="109">
        <v>140114</v>
      </c>
      <c r="C1538" s="34"/>
      <c r="D1538" s="34" t="s">
        <v>49</v>
      </c>
      <c r="E1538" s="34" t="s">
        <v>1250</v>
      </c>
      <c r="F1538" s="298" t="s">
        <v>150</v>
      </c>
      <c r="G1538" s="114">
        <v>170</v>
      </c>
      <c r="H1538" s="114">
        <v>0</v>
      </c>
      <c r="I1538" s="114">
        <v>12107</v>
      </c>
      <c r="J1538" s="114">
        <v>170</v>
      </c>
      <c r="K1538" s="114">
        <v>173</v>
      </c>
      <c r="L1538" s="241">
        <f t="shared" si="302"/>
        <v>1.7647058823529349E-2</v>
      </c>
      <c r="M1538" s="114">
        <f t="shared" si="254"/>
        <v>0</v>
      </c>
      <c r="N1538" s="242">
        <v>12235</v>
      </c>
      <c r="O1538" s="100"/>
      <c r="P1538" s="100"/>
      <c r="Q1538" s="100">
        <f t="shared" si="255"/>
        <v>0</v>
      </c>
      <c r="R1538" s="243" t="e">
        <f t="shared" si="263"/>
        <v>#DIV/0!</v>
      </c>
      <c r="S1538" s="299"/>
      <c r="T1538" s="299"/>
      <c r="U1538" s="299"/>
      <c r="V1538" s="299"/>
      <c r="W1538" s="299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</row>
    <row r="1539" spans="1:43" ht="15.75" customHeight="1" outlineLevel="2" x14ac:dyDescent="0.25">
      <c r="A1539" s="2"/>
      <c r="B1539" s="109">
        <v>140113</v>
      </c>
      <c r="C1539" s="34"/>
      <c r="D1539" s="34" t="s">
        <v>49</v>
      </c>
      <c r="E1539" s="34" t="s">
        <v>1250</v>
      </c>
      <c r="F1539" s="298" t="s">
        <v>1262</v>
      </c>
      <c r="G1539" s="114">
        <v>2811</v>
      </c>
      <c r="H1539" s="114">
        <v>0</v>
      </c>
      <c r="I1539" s="114">
        <v>12782</v>
      </c>
      <c r="J1539" s="114">
        <v>4695</v>
      </c>
      <c r="K1539" s="114">
        <v>4726</v>
      </c>
      <c r="L1539" s="241">
        <f t="shared" si="302"/>
        <v>6.6027689030883074E-3</v>
      </c>
      <c r="M1539" s="114">
        <f t="shared" si="254"/>
        <v>0</v>
      </c>
      <c r="N1539" s="242">
        <v>11179</v>
      </c>
      <c r="O1539" s="100"/>
      <c r="P1539" s="100"/>
      <c r="Q1539" s="100">
        <f t="shared" si="255"/>
        <v>0</v>
      </c>
      <c r="R1539" s="243" t="e">
        <f t="shared" si="263"/>
        <v>#DIV/0!</v>
      </c>
      <c r="S1539" s="299"/>
      <c r="T1539" s="299"/>
      <c r="U1539" s="299"/>
      <c r="V1539" s="299"/>
      <c r="W1539" s="299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</row>
    <row r="1540" spans="1:43" ht="15.75" customHeight="1" outlineLevel="2" x14ac:dyDescent="0.25">
      <c r="A1540" s="2"/>
      <c r="B1540" s="109">
        <v>140112</v>
      </c>
      <c r="C1540" s="34"/>
      <c r="D1540" s="34" t="s">
        <v>49</v>
      </c>
      <c r="E1540" s="34" t="s">
        <v>1250</v>
      </c>
      <c r="F1540" s="298" t="s">
        <v>1261</v>
      </c>
      <c r="G1540" s="114">
        <v>3605</v>
      </c>
      <c r="H1540" s="114">
        <v>0</v>
      </c>
      <c r="I1540" s="114">
        <v>39927</v>
      </c>
      <c r="J1540" s="114">
        <v>8131</v>
      </c>
      <c r="K1540" s="114">
        <v>8249</v>
      </c>
      <c r="L1540" s="241">
        <f t="shared" si="302"/>
        <v>1.4512360103308364E-2</v>
      </c>
      <c r="M1540" s="114">
        <f t="shared" si="254"/>
        <v>0</v>
      </c>
      <c r="N1540" s="242">
        <v>36473</v>
      </c>
      <c r="O1540" s="100"/>
      <c r="P1540" s="100"/>
      <c r="Q1540" s="100">
        <f t="shared" si="255"/>
        <v>0</v>
      </c>
      <c r="R1540" s="243" t="e">
        <f t="shared" si="263"/>
        <v>#DIV/0!</v>
      </c>
      <c r="S1540" s="299"/>
      <c r="T1540" s="299"/>
      <c r="U1540" s="299"/>
      <c r="V1540" s="299"/>
      <c r="W1540" s="299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</row>
    <row r="1541" spans="1:43" ht="15.75" customHeight="1" outlineLevel="2" x14ac:dyDescent="0.25">
      <c r="A1541" s="2"/>
      <c r="B1541" s="109">
        <v>140111</v>
      </c>
      <c r="C1541" s="34"/>
      <c r="D1541" s="34" t="s">
        <v>49</v>
      </c>
      <c r="E1541" s="34" t="s">
        <v>1250</v>
      </c>
      <c r="F1541" s="298" t="s">
        <v>1260</v>
      </c>
      <c r="G1541" s="114">
        <v>1251</v>
      </c>
      <c r="H1541" s="114">
        <v>0</v>
      </c>
      <c r="I1541" s="114">
        <v>7153</v>
      </c>
      <c r="J1541" s="114">
        <v>3453</v>
      </c>
      <c r="K1541" s="114">
        <v>3472</v>
      </c>
      <c r="L1541" s="241">
        <f t="shared" si="302"/>
        <v>5.5024616275702876E-3</v>
      </c>
      <c r="M1541" s="114">
        <f t="shared" si="254"/>
        <v>0</v>
      </c>
      <c r="N1541" s="242">
        <v>5016</v>
      </c>
      <c r="O1541" s="100"/>
      <c r="P1541" s="100"/>
      <c r="Q1541" s="100">
        <f t="shared" si="255"/>
        <v>0</v>
      </c>
      <c r="R1541" s="243" t="e">
        <f t="shared" si="263"/>
        <v>#DIV/0!</v>
      </c>
      <c r="S1541" s="299"/>
      <c r="T1541" s="299"/>
      <c r="U1541" s="299"/>
      <c r="V1541" s="299"/>
      <c r="W1541" s="299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</row>
    <row r="1542" spans="1:43" ht="15.75" customHeight="1" outlineLevel="2" x14ac:dyDescent="0.25">
      <c r="A1542" s="2"/>
      <c r="B1542" s="109">
        <v>140110</v>
      </c>
      <c r="C1542" s="34"/>
      <c r="D1542" s="34" t="s">
        <v>49</v>
      </c>
      <c r="E1542" s="34" t="s">
        <v>1250</v>
      </c>
      <c r="F1542" s="298" t="s">
        <v>1259</v>
      </c>
      <c r="G1542" s="114">
        <v>1563</v>
      </c>
      <c r="H1542" s="114">
        <v>0</v>
      </c>
      <c r="I1542" s="114">
        <v>6273</v>
      </c>
      <c r="J1542" s="114">
        <v>2466</v>
      </c>
      <c r="K1542" s="114">
        <v>2270</v>
      </c>
      <c r="L1542" s="241">
        <f t="shared" si="302"/>
        <v>-7.9480940794809385E-2</v>
      </c>
      <c r="M1542" s="114">
        <f t="shared" si="254"/>
        <v>0</v>
      </c>
      <c r="N1542" s="242">
        <v>5355</v>
      </c>
      <c r="O1542" s="100"/>
      <c r="P1542" s="100"/>
      <c r="Q1542" s="100">
        <f t="shared" si="255"/>
        <v>0</v>
      </c>
      <c r="R1542" s="243" t="e">
        <f t="shared" si="263"/>
        <v>#DIV/0!</v>
      </c>
      <c r="S1542" s="299"/>
      <c r="T1542" s="299"/>
      <c r="U1542" s="299"/>
      <c r="V1542" s="299"/>
      <c r="W1542" s="299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</row>
    <row r="1543" spans="1:43" ht="15.75" customHeight="1" outlineLevel="2" x14ac:dyDescent="0.25">
      <c r="A1543" s="2"/>
      <c r="B1543" s="109">
        <v>140109</v>
      </c>
      <c r="C1543" s="34"/>
      <c r="D1543" s="34" t="s">
        <v>49</v>
      </c>
      <c r="E1543" s="34" t="s">
        <v>1250</v>
      </c>
      <c r="F1543" s="298" t="s">
        <v>1258</v>
      </c>
      <c r="G1543" s="114">
        <v>263</v>
      </c>
      <c r="H1543" s="114">
        <v>0</v>
      </c>
      <c r="I1543" s="114">
        <v>2191</v>
      </c>
      <c r="J1543" s="114">
        <v>2454</v>
      </c>
      <c r="K1543" s="114">
        <v>2457</v>
      </c>
      <c r="L1543" s="241">
        <f t="shared" si="302"/>
        <v>1.2224938875304847E-3</v>
      </c>
      <c r="M1543" s="114">
        <f t="shared" si="254"/>
        <v>2188.3215158924208</v>
      </c>
      <c r="N1543" s="242">
        <v>0</v>
      </c>
      <c r="O1543" s="100"/>
      <c r="P1543" s="100"/>
      <c r="Q1543" s="100">
        <f t="shared" si="255"/>
        <v>0</v>
      </c>
      <c r="R1543" s="243" t="e">
        <f t="shared" si="263"/>
        <v>#DIV/0!</v>
      </c>
      <c r="S1543" s="299"/>
      <c r="T1543" s="299"/>
      <c r="U1543" s="299"/>
      <c r="V1543" s="299"/>
      <c r="W1543" s="299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</row>
    <row r="1544" spans="1:43" ht="15.75" customHeight="1" outlineLevel="2" x14ac:dyDescent="0.25">
      <c r="A1544" s="2"/>
      <c r="B1544" s="109">
        <v>140108</v>
      </c>
      <c r="C1544" s="34"/>
      <c r="D1544" s="34" t="s">
        <v>49</v>
      </c>
      <c r="E1544" s="34" t="s">
        <v>1250</v>
      </c>
      <c r="F1544" s="298" t="s">
        <v>1257</v>
      </c>
      <c r="G1544" s="114">
        <v>8237</v>
      </c>
      <c r="H1544" s="114">
        <v>0</v>
      </c>
      <c r="I1544" s="114">
        <v>23815</v>
      </c>
      <c r="J1544" s="114">
        <v>8237</v>
      </c>
      <c r="K1544" s="114">
        <v>8270</v>
      </c>
      <c r="L1544" s="241">
        <f t="shared" si="302"/>
        <v>4.0063129780258944E-3</v>
      </c>
      <c r="M1544" s="114">
        <f t="shared" si="254"/>
        <v>0</v>
      </c>
      <c r="N1544" s="242">
        <v>23988</v>
      </c>
      <c r="O1544" s="100"/>
      <c r="P1544" s="100"/>
      <c r="Q1544" s="100">
        <f t="shared" si="255"/>
        <v>0</v>
      </c>
      <c r="R1544" s="243" t="e">
        <f t="shared" si="263"/>
        <v>#DIV/0!</v>
      </c>
      <c r="S1544" s="299"/>
      <c r="T1544" s="299"/>
      <c r="U1544" s="299"/>
      <c r="V1544" s="299"/>
      <c r="W1544" s="299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</row>
    <row r="1545" spans="1:43" ht="15.75" customHeight="1" outlineLevel="2" x14ac:dyDescent="0.25">
      <c r="A1545" s="2"/>
      <c r="B1545" s="109">
        <v>140107</v>
      </c>
      <c r="C1545" s="34"/>
      <c r="D1545" s="34" t="s">
        <v>49</v>
      </c>
      <c r="E1545" s="34" t="s">
        <v>1250</v>
      </c>
      <c r="F1545" s="298" t="s">
        <v>1256</v>
      </c>
      <c r="G1545" s="114">
        <v>1703</v>
      </c>
      <c r="H1545" s="114">
        <v>0</v>
      </c>
      <c r="I1545" s="114">
        <v>8253</v>
      </c>
      <c r="J1545" s="114">
        <v>3000</v>
      </c>
      <c r="K1545" s="114">
        <v>2808</v>
      </c>
      <c r="L1545" s="241">
        <f t="shared" si="302"/>
        <v>-6.3999999999999946E-2</v>
      </c>
      <c r="M1545" s="114">
        <f t="shared" si="254"/>
        <v>0</v>
      </c>
      <c r="N1545" s="242">
        <v>7210</v>
      </c>
      <c r="O1545" s="100"/>
      <c r="P1545" s="100"/>
      <c r="Q1545" s="100">
        <f t="shared" si="255"/>
        <v>0</v>
      </c>
      <c r="R1545" s="243" t="e">
        <f t="shared" si="263"/>
        <v>#DIV/0!</v>
      </c>
      <c r="S1545" s="299"/>
      <c r="T1545" s="299"/>
      <c r="U1545" s="299"/>
      <c r="V1545" s="299"/>
      <c r="W1545" s="299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</row>
    <row r="1546" spans="1:43" ht="15.75" customHeight="1" outlineLevel="2" x14ac:dyDescent="0.25">
      <c r="A1546" s="2"/>
      <c r="B1546" s="109">
        <v>140106</v>
      </c>
      <c r="C1546" s="34"/>
      <c r="D1546" s="34" t="s">
        <v>49</v>
      </c>
      <c r="E1546" s="34" t="s">
        <v>1250</v>
      </c>
      <c r="F1546" s="298" t="s">
        <v>1255</v>
      </c>
      <c r="G1546" s="114">
        <v>4888</v>
      </c>
      <c r="H1546" s="114">
        <v>0</v>
      </c>
      <c r="I1546" s="114">
        <v>85182</v>
      </c>
      <c r="J1546" s="114">
        <v>4888</v>
      </c>
      <c r="K1546" s="114">
        <v>5085</v>
      </c>
      <c r="L1546" s="241">
        <f t="shared" si="302"/>
        <v>4.0302782324058928E-2</v>
      </c>
      <c r="M1546" s="114">
        <f t="shared" ref="M1546:M1800" si="303">IF(N1546=0,(IF(H1546&gt;1,(H1546*(1+L1546)),(I1546*(1-L1546)))),0)</f>
        <v>0</v>
      </c>
      <c r="N1546" s="242">
        <v>86240</v>
      </c>
      <c r="O1546" s="100"/>
      <c r="P1546" s="100"/>
      <c r="Q1546" s="100">
        <f t="shared" ref="Q1546:Q1800" si="304">+O1546-P1546</f>
        <v>0</v>
      </c>
      <c r="R1546" s="243" t="e">
        <f t="shared" si="263"/>
        <v>#DIV/0!</v>
      </c>
      <c r="S1546" s="299"/>
      <c r="T1546" s="299"/>
      <c r="U1546" s="299"/>
      <c r="V1546" s="299"/>
      <c r="W1546" s="299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</row>
    <row r="1547" spans="1:43" ht="15.75" customHeight="1" outlineLevel="2" x14ac:dyDescent="0.25">
      <c r="A1547" s="2"/>
      <c r="B1547" s="109">
        <v>140105</v>
      </c>
      <c r="C1547" s="34"/>
      <c r="D1547" s="34" t="s">
        <v>49</v>
      </c>
      <c r="E1547" s="34" t="s">
        <v>1250</v>
      </c>
      <c r="F1547" s="298" t="s">
        <v>1254</v>
      </c>
      <c r="G1547" s="114">
        <v>0</v>
      </c>
      <c r="H1547" s="114">
        <v>0</v>
      </c>
      <c r="I1547" s="114">
        <v>154649</v>
      </c>
      <c r="J1547" s="114">
        <v>0</v>
      </c>
      <c r="K1547" s="114">
        <v>0</v>
      </c>
      <c r="L1547" s="241"/>
      <c r="M1547" s="114">
        <f t="shared" si="303"/>
        <v>0</v>
      </c>
      <c r="N1547" s="242">
        <v>153984</v>
      </c>
      <c r="O1547" s="100"/>
      <c r="P1547" s="100"/>
      <c r="Q1547" s="100">
        <f t="shared" si="304"/>
        <v>0</v>
      </c>
      <c r="R1547" s="243" t="e">
        <f t="shared" si="263"/>
        <v>#DIV/0!</v>
      </c>
      <c r="S1547" s="299"/>
      <c r="T1547" s="299"/>
      <c r="U1547" s="299"/>
      <c r="V1547" s="299"/>
      <c r="W1547" s="299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</row>
    <row r="1548" spans="1:43" ht="15.75" customHeight="1" outlineLevel="2" x14ac:dyDescent="0.25">
      <c r="A1548" s="2"/>
      <c r="B1548" s="109">
        <v>140104</v>
      </c>
      <c r="C1548" s="34"/>
      <c r="D1548" s="34" t="s">
        <v>49</v>
      </c>
      <c r="E1548" s="34" t="s">
        <v>1250</v>
      </c>
      <c r="F1548" s="298" t="s">
        <v>1253</v>
      </c>
      <c r="G1548" s="114">
        <v>0</v>
      </c>
      <c r="H1548" s="114">
        <v>0</v>
      </c>
      <c r="I1548" s="114">
        <v>2342</v>
      </c>
      <c r="J1548" s="114">
        <v>0</v>
      </c>
      <c r="K1548" s="114">
        <v>0</v>
      </c>
      <c r="L1548" s="241"/>
      <c r="M1548" s="114">
        <f t="shared" si="303"/>
        <v>0</v>
      </c>
      <c r="N1548" s="242">
        <v>2355</v>
      </c>
      <c r="O1548" s="100"/>
      <c r="P1548" s="100"/>
      <c r="Q1548" s="100">
        <f t="shared" si="304"/>
        <v>0</v>
      </c>
      <c r="R1548" s="243" t="e">
        <f t="shared" si="263"/>
        <v>#DIV/0!</v>
      </c>
      <c r="S1548" s="299"/>
      <c r="T1548" s="299"/>
      <c r="U1548" s="299"/>
      <c r="V1548" s="299"/>
      <c r="W1548" s="299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</row>
    <row r="1549" spans="1:43" ht="15.75" customHeight="1" outlineLevel="2" x14ac:dyDescent="0.25">
      <c r="A1549" s="2"/>
      <c r="B1549" s="109">
        <v>140103</v>
      </c>
      <c r="C1549" s="34"/>
      <c r="D1549" s="34" t="s">
        <v>49</v>
      </c>
      <c r="E1549" s="34" t="s">
        <v>1250</v>
      </c>
      <c r="F1549" s="298" t="s">
        <v>1252</v>
      </c>
      <c r="G1549" s="114">
        <v>271</v>
      </c>
      <c r="H1549" s="114">
        <v>0</v>
      </c>
      <c r="I1549" s="114">
        <v>11664</v>
      </c>
      <c r="J1549" s="114">
        <v>1454</v>
      </c>
      <c r="K1549" s="114">
        <v>1492</v>
      </c>
      <c r="L1549" s="241">
        <f t="shared" ref="L1549:L1551" si="305">((K1549/J1549)^(1/($K$12-$J$12))-1)</f>
        <v>2.6134800550206227E-2</v>
      </c>
      <c r="M1549" s="114">
        <f t="shared" si="303"/>
        <v>0</v>
      </c>
      <c r="N1549" s="242">
        <v>10569</v>
      </c>
      <c r="O1549" s="100"/>
      <c r="P1549" s="100"/>
      <c r="Q1549" s="100">
        <f t="shared" si="304"/>
        <v>0</v>
      </c>
      <c r="R1549" s="243" t="e">
        <f t="shared" si="263"/>
        <v>#DIV/0!</v>
      </c>
      <c r="S1549" s="299"/>
      <c r="T1549" s="299"/>
      <c r="U1549" s="299"/>
      <c r="V1549" s="299"/>
      <c r="W1549" s="299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</row>
    <row r="1550" spans="1:43" ht="15.75" customHeight="1" outlineLevel="2" x14ac:dyDescent="0.25">
      <c r="A1550" s="2"/>
      <c r="B1550" s="109">
        <v>140102</v>
      </c>
      <c r="C1550" s="34"/>
      <c r="D1550" s="34" t="s">
        <v>49</v>
      </c>
      <c r="E1550" s="34" t="s">
        <v>1250</v>
      </c>
      <c r="F1550" s="298" t="s">
        <v>1251</v>
      </c>
      <c r="G1550" s="114">
        <v>2729</v>
      </c>
      <c r="H1550" s="114">
        <v>0</v>
      </c>
      <c r="I1550" s="114">
        <v>15438</v>
      </c>
      <c r="J1550" s="114">
        <v>7438</v>
      </c>
      <c r="K1550" s="114">
        <v>7514</v>
      </c>
      <c r="L1550" s="241">
        <f t="shared" si="305"/>
        <v>1.0217800484001005E-2</v>
      </c>
      <c r="M1550" s="114">
        <f t="shared" si="303"/>
        <v>0</v>
      </c>
      <c r="N1550" s="242">
        <v>10724</v>
      </c>
      <c r="O1550" s="100"/>
      <c r="P1550" s="100"/>
      <c r="Q1550" s="100">
        <f t="shared" si="304"/>
        <v>0</v>
      </c>
      <c r="R1550" s="243" t="e">
        <f t="shared" si="263"/>
        <v>#DIV/0!</v>
      </c>
      <c r="S1550" s="299"/>
      <c r="T1550" s="299"/>
      <c r="U1550" s="299"/>
      <c r="V1550" s="299"/>
      <c r="W1550" s="299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</row>
    <row r="1551" spans="1:43" ht="15.75" customHeight="1" outlineLevel="2" x14ac:dyDescent="0.25">
      <c r="A1551" s="2"/>
      <c r="B1551" s="109">
        <v>140101</v>
      </c>
      <c r="C1551" s="34"/>
      <c r="D1551" s="34" t="s">
        <v>49</v>
      </c>
      <c r="E1551" s="34" t="s">
        <v>1250</v>
      </c>
      <c r="F1551" s="298" t="s">
        <v>1250</v>
      </c>
      <c r="G1551" s="114">
        <v>288</v>
      </c>
      <c r="H1551" s="114">
        <v>0</v>
      </c>
      <c r="I1551" s="114">
        <v>263704</v>
      </c>
      <c r="J1551" s="114">
        <v>288</v>
      </c>
      <c r="K1551" s="114">
        <v>301</v>
      </c>
      <c r="L1551" s="241">
        <f t="shared" si="305"/>
        <v>4.513888888888884E-2</v>
      </c>
      <c r="M1551" s="114">
        <f t="shared" si="303"/>
        <v>0</v>
      </c>
      <c r="N1551" s="242">
        <v>264388</v>
      </c>
      <c r="O1551" s="100"/>
      <c r="P1551" s="100"/>
      <c r="Q1551" s="100">
        <f t="shared" si="304"/>
        <v>0</v>
      </c>
      <c r="R1551" s="243" t="e">
        <f t="shared" si="263"/>
        <v>#DIV/0!</v>
      </c>
      <c r="S1551" s="299"/>
      <c r="T1551" s="299"/>
      <c r="U1551" s="299"/>
      <c r="V1551" s="299"/>
      <c r="W1551" s="299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</row>
    <row r="1552" spans="1:43" ht="15.75" customHeight="1" outlineLevel="2" x14ac:dyDescent="0.25">
      <c r="A1552" s="2"/>
      <c r="B1552" s="109" t="s">
        <v>2269</v>
      </c>
      <c r="C1552" s="34"/>
      <c r="D1552" s="34" t="s">
        <v>49</v>
      </c>
      <c r="E1552" s="34" t="s">
        <v>1250</v>
      </c>
      <c r="F1552" s="298" t="s">
        <v>2270</v>
      </c>
      <c r="G1552" s="114"/>
      <c r="H1552" s="114"/>
      <c r="I1552" s="114"/>
      <c r="J1552" s="114"/>
      <c r="K1552" s="114"/>
      <c r="L1552" s="241"/>
      <c r="M1552" s="114">
        <f t="shared" si="303"/>
        <v>0</v>
      </c>
      <c r="N1552" s="242"/>
      <c r="O1552" s="100"/>
      <c r="P1552" s="100"/>
      <c r="Q1552" s="100">
        <f t="shared" si="304"/>
        <v>0</v>
      </c>
      <c r="R1552" s="243" t="e">
        <f t="shared" si="263"/>
        <v>#DIV/0!</v>
      </c>
      <c r="S1552" s="299"/>
      <c r="T1552" s="299"/>
      <c r="U1552" s="299"/>
      <c r="V1552" s="299"/>
      <c r="W1552" s="299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</row>
    <row r="1553" spans="1:43" ht="15.75" customHeight="1" outlineLevel="1" x14ac:dyDescent="0.25">
      <c r="A1553" s="229"/>
      <c r="B1553" s="104">
        <v>140200</v>
      </c>
      <c r="C1553" s="300"/>
      <c r="D1553" s="300" t="s">
        <v>49</v>
      </c>
      <c r="E1553" s="300" t="s">
        <v>1269</v>
      </c>
      <c r="F1553" s="301"/>
      <c r="G1553" s="114"/>
      <c r="H1553" s="114"/>
      <c r="I1553" s="114"/>
      <c r="J1553" s="114"/>
      <c r="K1553" s="114"/>
      <c r="L1553" s="241"/>
      <c r="M1553" s="114">
        <f t="shared" si="303"/>
        <v>0</v>
      </c>
      <c r="N1553" s="242"/>
      <c r="O1553" s="110">
        <f t="shared" ref="O1553:P1553" si="306">SUM(O1554:O1560)</f>
        <v>0</v>
      </c>
      <c r="P1553" s="110">
        <f t="shared" si="306"/>
        <v>0</v>
      </c>
      <c r="Q1553" s="100">
        <f t="shared" si="304"/>
        <v>0</v>
      </c>
      <c r="R1553" s="243" t="e">
        <f t="shared" si="263"/>
        <v>#DIV/0!</v>
      </c>
      <c r="S1553" s="302"/>
      <c r="T1553" s="302"/>
      <c r="U1553" s="302"/>
      <c r="V1553" s="302"/>
      <c r="W1553" s="302"/>
      <c r="X1553" s="229"/>
      <c r="Y1553" s="229"/>
      <c r="Z1553" s="229"/>
      <c r="AA1553" s="229"/>
      <c r="AB1553" s="229"/>
      <c r="AC1553" s="229"/>
      <c r="AD1553" s="229"/>
      <c r="AE1553" s="229"/>
      <c r="AF1553" s="229"/>
      <c r="AG1553" s="229"/>
      <c r="AH1553" s="229"/>
      <c r="AI1553" s="229"/>
      <c r="AJ1553" s="229"/>
      <c r="AK1553" s="229"/>
      <c r="AL1553" s="229"/>
      <c r="AM1553" s="229"/>
      <c r="AN1553" s="229"/>
      <c r="AO1553" s="229"/>
      <c r="AP1553" s="229"/>
      <c r="AQ1553" s="229"/>
    </row>
    <row r="1554" spans="1:43" ht="15.75" customHeight="1" outlineLevel="2" x14ac:dyDescent="0.25">
      <c r="A1554" s="2"/>
      <c r="B1554" s="109">
        <v>140206</v>
      </c>
      <c r="C1554" s="34"/>
      <c r="D1554" s="34" t="s">
        <v>49</v>
      </c>
      <c r="E1554" s="34" t="s">
        <v>1269</v>
      </c>
      <c r="F1554" s="298" t="s">
        <v>1034</v>
      </c>
      <c r="G1554" s="114">
        <v>770</v>
      </c>
      <c r="H1554" s="114">
        <v>0</v>
      </c>
      <c r="I1554" s="114">
        <v>13646</v>
      </c>
      <c r="J1554" s="114">
        <v>770</v>
      </c>
      <c r="K1554" s="114">
        <v>755</v>
      </c>
      <c r="L1554" s="241">
        <f t="shared" ref="L1554:L1559" si="307">((K1554/J1554)^(1/($K$12-$J$12))-1)</f>
        <v>-1.9480519480519431E-2</v>
      </c>
      <c r="M1554" s="114">
        <f t="shared" si="303"/>
        <v>0</v>
      </c>
      <c r="N1554" s="242">
        <v>13898</v>
      </c>
      <c r="O1554" s="100"/>
      <c r="P1554" s="100"/>
      <c r="Q1554" s="100">
        <f t="shared" si="304"/>
        <v>0</v>
      </c>
      <c r="R1554" s="243" t="e">
        <f t="shared" si="263"/>
        <v>#DIV/0!</v>
      </c>
      <c r="S1554" s="299"/>
      <c r="T1554" s="299"/>
      <c r="U1554" s="299"/>
      <c r="V1554" s="299"/>
      <c r="W1554" s="299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</row>
    <row r="1555" spans="1:43" ht="15.75" customHeight="1" outlineLevel="2" x14ac:dyDescent="0.25">
      <c r="A1555" s="2"/>
      <c r="B1555" s="109">
        <v>140205</v>
      </c>
      <c r="C1555" s="34"/>
      <c r="D1555" s="34" t="s">
        <v>49</v>
      </c>
      <c r="E1555" s="34" t="s">
        <v>1269</v>
      </c>
      <c r="F1555" s="298" t="s">
        <v>1273</v>
      </c>
      <c r="G1555" s="114">
        <v>11462</v>
      </c>
      <c r="H1555" s="114">
        <v>0</v>
      </c>
      <c r="I1555" s="114">
        <v>8163</v>
      </c>
      <c r="J1555" s="114">
        <v>14418</v>
      </c>
      <c r="K1555" s="114">
        <v>14322</v>
      </c>
      <c r="L1555" s="241">
        <f t="shared" si="307"/>
        <v>-6.6583437369954757E-3</v>
      </c>
      <c r="M1555" s="114">
        <f t="shared" si="303"/>
        <v>0</v>
      </c>
      <c r="N1555" s="242">
        <v>5258</v>
      </c>
      <c r="O1555" s="100"/>
      <c r="P1555" s="100"/>
      <c r="Q1555" s="100">
        <f t="shared" si="304"/>
        <v>0</v>
      </c>
      <c r="R1555" s="243" t="e">
        <f t="shared" si="263"/>
        <v>#DIV/0!</v>
      </c>
      <c r="S1555" s="299"/>
      <c r="T1555" s="299"/>
      <c r="U1555" s="299"/>
      <c r="V1555" s="299"/>
      <c r="W1555" s="299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</row>
    <row r="1556" spans="1:43" ht="15.75" customHeight="1" outlineLevel="2" x14ac:dyDescent="0.25">
      <c r="A1556" s="2"/>
      <c r="B1556" s="109">
        <v>140204</v>
      </c>
      <c r="C1556" s="34"/>
      <c r="D1556" s="34" t="s">
        <v>49</v>
      </c>
      <c r="E1556" s="34" t="s">
        <v>1269</v>
      </c>
      <c r="F1556" s="298" t="s">
        <v>1272</v>
      </c>
      <c r="G1556" s="114">
        <v>3804</v>
      </c>
      <c r="H1556" s="114">
        <v>1783</v>
      </c>
      <c r="I1556" s="114">
        <v>0</v>
      </c>
      <c r="J1556" s="114">
        <v>3804</v>
      </c>
      <c r="K1556" s="114">
        <v>3776</v>
      </c>
      <c r="L1556" s="241">
        <f t="shared" si="307"/>
        <v>-7.3606729758148859E-3</v>
      </c>
      <c r="M1556" s="114">
        <f t="shared" si="303"/>
        <v>1769.8759200841221</v>
      </c>
      <c r="N1556" s="242">
        <v>0</v>
      </c>
      <c r="O1556" s="100"/>
      <c r="P1556" s="100"/>
      <c r="Q1556" s="100">
        <f t="shared" si="304"/>
        <v>0</v>
      </c>
      <c r="R1556" s="243" t="e">
        <f t="shared" si="263"/>
        <v>#DIV/0!</v>
      </c>
      <c r="S1556" s="299"/>
      <c r="T1556" s="299"/>
      <c r="U1556" s="299"/>
      <c r="V1556" s="299"/>
      <c r="W1556" s="299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</row>
    <row r="1557" spans="1:43" ht="15.75" customHeight="1" outlineLevel="2" x14ac:dyDescent="0.25">
      <c r="A1557" s="2"/>
      <c r="B1557" s="109">
        <v>140203</v>
      </c>
      <c r="C1557" s="34"/>
      <c r="D1557" s="34" t="s">
        <v>49</v>
      </c>
      <c r="E1557" s="34" t="s">
        <v>1269</v>
      </c>
      <c r="F1557" s="298" t="s">
        <v>1271</v>
      </c>
      <c r="G1557" s="114">
        <v>13564</v>
      </c>
      <c r="H1557" s="114">
        <v>860</v>
      </c>
      <c r="I1557" s="114">
        <v>0</v>
      </c>
      <c r="J1557" s="114">
        <v>13564</v>
      </c>
      <c r="K1557" s="114">
        <v>13499</v>
      </c>
      <c r="L1557" s="241">
        <f t="shared" si="307"/>
        <v>-4.7920967266292802E-3</v>
      </c>
      <c r="M1557" s="114">
        <f t="shared" si="303"/>
        <v>855.87879681509878</v>
      </c>
      <c r="N1557" s="242">
        <v>0</v>
      </c>
      <c r="O1557" s="100"/>
      <c r="P1557" s="100"/>
      <c r="Q1557" s="100">
        <f t="shared" si="304"/>
        <v>0</v>
      </c>
      <c r="R1557" s="243" t="e">
        <f t="shared" si="263"/>
        <v>#DIV/0!</v>
      </c>
      <c r="S1557" s="299"/>
      <c r="T1557" s="299"/>
      <c r="U1557" s="299"/>
      <c r="V1557" s="299"/>
      <c r="W1557" s="299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</row>
    <row r="1558" spans="1:43" ht="15.75" customHeight="1" outlineLevel="2" x14ac:dyDescent="0.25">
      <c r="A1558" s="2"/>
      <c r="B1558" s="109">
        <v>140202</v>
      </c>
      <c r="C1558" s="34"/>
      <c r="D1558" s="34" t="s">
        <v>49</v>
      </c>
      <c r="E1558" s="34" t="s">
        <v>1269</v>
      </c>
      <c r="F1558" s="298" t="s">
        <v>1270</v>
      </c>
      <c r="G1558" s="114">
        <v>11350</v>
      </c>
      <c r="H1558" s="114">
        <v>364</v>
      </c>
      <c r="I1558" s="114">
        <v>0</v>
      </c>
      <c r="J1558" s="114">
        <v>11350</v>
      </c>
      <c r="K1558" s="114">
        <v>11182</v>
      </c>
      <c r="L1558" s="241">
        <f t="shared" si="307"/>
        <v>-1.4801762114537431E-2</v>
      </c>
      <c r="M1558" s="114">
        <f t="shared" si="303"/>
        <v>358.61215859030835</v>
      </c>
      <c r="N1558" s="242">
        <v>0</v>
      </c>
      <c r="O1558" s="100"/>
      <c r="P1558" s="100"/>
      <c r="Q1558" s="100">
        <f t="shared" si="304"/>
        <v>0</v>
      </c>
      <c r="R1558" s="243" t="e">
        <f t="shared" si="263"/>
        <v>#DIV/0!</v>
      </c>
      <c r="S1558" s="299"/>
      <c r="T1558" s="299"/>
      <c r="U1558" s="299"/>
      <c r="V1558" s="299"/>
      <c r="W1558" s="299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</row>
    <row r="1559" spans="1:43" ht="15.75" customHeight="1" outlineLevel="2" x14ac:dyDescent="0.25">
      <c r="A1559" s="2"/>
      <c r="B1559" s="109">
        <v>140201</v>
      </c>
      <c r="C1559" s="34"/>
      <c r="D1559" s="34" t="s">
        <v>49</v>
      </c>
      <c r="E1559" s="34" t="s">
        <v>1269</v>
      </c>
      <c r="F1559" s="298" t="s">
        <v>1269</v>
      </c>
      <c r="G1559" s="114">
        <v>703</v>
      </c>
      <c r="H1559" s="114">
        <v>0</v>
      </c>
      <c r="I1559" s="114">
        <v>33207</v>
      </c>
      <c r="J1559" s="114">
        <v>703</v>
      </c>
      <c r="K1559" s="114">
        <v>685</v>
      </c>
      <c r="L1559" s="241">
        <f t="shared" si="307"/>
        <v>-2.560455192034139E-2</v>
      </c>
      <c r="M1559" s="114">
        <f t="shared" si="303"/>
        <v>0</v>
      </c>
      <c r="N1559" s="242">
        <v>33380</v>
      </c>
      <c r="O1559" s="100"/>
      <c r="P1559" s="100"/>
      <c r="Q1559" s="100">
        <f t="shared" si="304"/>
        <v>0</v>
      </c>
      <c r="R1559" s="243" t="e">
        <f t="shared" si="263"/>
        <v>#DIV/0!</v>
      </c>
      <c r="S1559" s="299"/>
      <c r="T1559" s="299"/>
      <c r="U1559" s="299"/>
      <c r="V1559" s="299"/>
      <c r="W1559" s="299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</row>
    <row r="1560" spans="1:43" ht="15.75" customHeight="1" outlineLevel="2" x14ac:dyDescent="0.25">
      <c r="A1560" s="2"/>
      <c r="B1560" s="109" t="s">
        <v>2271</v>
      </c>
      <c r="C1560" s="34"/>
      <c r="D1560" s="34" t="s">
        <v>49</v>
      </c>
      <c r="E1560" s="34" t="s">
        <v>1269</v>
      </c>
      <c r="F1560" s="298" t="s">
        <v>2272</v>
      </c>
      <c r="G1560" s="114"/>
      <c r="H1560" s="114"/>
      <c r="I1560" s="114"/>
      <c r="J1560" s="114"/>
      <c r="K1560" s="114"/>
      <c r="L1560" s="241"/>
      <c r="M1560" s="114">
        <f t="shared" si="303"/>
        <v>0</v>
      </c>
      <c r="N1560" s="242"/>
      <c r="O1560" s="100"/>
      <c r="P1560" s="100"/>
      <c r="Q1560" s="100">
        <f t="shared" si="304"/>
        <v>0</v>
      </c>
      <c r="R1560" s="243" t="e">
        <f t="shared" si="263"/>
        <v>#DIV/0!</v>
      </c>
      <c r="S1560" s="299"/>
      <c r="T1560" s="299"/>
      <c r="U1560" s="299"/>
      <c r="V1560" s="299"/>
      <c r="W1560" s="299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</row>
    <row r="1561" spans="1:43" ht="15.75" customHeight="1" outlineLevel="1" x14ac:dyDescent="0.25">
      <c r="A1561" s="229"/>
      <c r="B1561" s="104">
        <v>140300</v>
      </c>
      <c r="C1561" s="300"/>
      <c r="D1561" s="300" t="s">
        <v>49</v>
      </c>
      <c r="E1561" s="300" t="s">
        <v>49</v>
      </c>
      <c r="F1561" s="301"/>
      <c r="G1561" s="114"/>
      <c r="H1561" s="114"/>
      <c r="I1561" s="114"/>
      <c r="J1561" s="114"/>
      <c r="K1561" s="114"/>
      <c r="L1561" s="241"/>
      <c r="M1561" s="114">
        <f t="shared" si="303"/>
        <v>0</v>
      </c>
      <c r="N1561" s="242"/>
      <c r="O1561" s="110">
        <f t="shared" ref="O1561:P1561" si="308">SUM(O1562:O1574)</f>
        <v>0</v>
      </c>
      <c r="P1561" s="110">
        <f t="shared" si="308"/>
        <v>0</v>
      </c>
      <c r="Q1561" s="100">
        <f t="shared" si="304"/>
        <v>0</v>
      </c>
      <c r="R1561" s="243" t="e">
        <f t="shared" si="263"/>
        <v>#DIV/0!</v>
      </c>
      <c r="S1561" s="302"/>
      <c r="T1561" s="302"/>
      <c r="U1561" s="302"/>
      <c r="V1561" s="302"/>
      <c r="W1561" s="302"/>
      <c r="X1561" s="229"/>
      <c r="Y1561" s="229"/>
      <c r="Z1561" s="229"/>
      <c r="AA1561" s="229"/>
      <c r="AB1561" s="229"/>
      <c r="AC1561" s="229"/>
      <c r="AD1561" s="229"/>
      <c r="AE1561" s="229"/>
      <c r="AF1561" s="229"/>
      <c r="AG1561" s="229"/>
      <c r="AH1561" s="229"/>
      <c r="AI1561" s="229"/>
      <c r="AJ1561" s="229"/>
      <c r="AK1561" s="229"/>
      <c r="AL1561" s="229"/>
      <c r="AM1561" s="229"/>
      <c r="AN1561" s="229"/>
      <c r="AO1561" s="229"/>
      <c r="AP1561" s="229"/>
      <c r="AQ1561" s="229"/>
    </row>
    <row r="1562" spans="1:43" ht="15.75" customHeight="1" outlineLevel="2" x14ac:dyDescent="0.25">
      <c r="A1562" s="2"/>
      <c r="B1562" s="109">
        <v>140312</v>
      </c>
      <c r="C1562" s="34"/>
      <c r="D1562" s="34" t="s">
        <v>49</v>
      </c>
      <c r="E1562" s="34" t="s">
        <v>49</v>
      </c>
      <c r="F1562" s="298" t="s">
        <v>1282</v>
      </c>
      <c r="G1562" s="114">
        <v>12530</v>
      </c>
      <c r="H1562" s="114">
        <v>0</v>
      </c>
      <c r="I1562" s="114">
        <v>9180</v>
      </c>
      <c r="J1562" s="114">
        <v>12530</v>
      </c>
      <c r="K1562" s="114">
        <v>12493</v>
      </c>
      <c r="L1562" s="241">
        <f t="shared" ref="L1562:L1573" si="309">((K1562/J1562)^(1/($K$12-$J$12))-1)</f>
        <v>-2.952913008778979E-3</v>
      </c>
      <c r="M1562" s="114">
        <f t="shared" si="303"/>
        <v>0</v>
      </c>
      <c r="N1562" s="242">
        <v>9307</v>
      </c>
      <c r="O1562" s="100"/>
      <c r="P1562" s="100"/>
      <c r="Q1562" s="100">
        <f t="shared" si="304"/>
        <v>0</v>
      </c>
      <c r="R1562" s="243" t="e">
        <f t="shared" si="263"/>
        <v>#DIV/0!</v>
      </c>
      <c r="S1562" s="299"/>
      <c r="T1562" s="299"/>
      <c r="U1562" s="299"/>
      <c r="V1562" s="299"/>
      <c r="W1562" s="299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</row>
    <row r="1563" spans="1:43" ht="15.75" customHeight="1" outlineLevel="2" x14ac:dyDescent="0.25">
      <c r="A1563" s="2"/>
      <c r="B1563" s="109">
        <v>140311</v>
      </c>
      <c r="C1563" s="34"/>
      <c r="D1563" s="34" t="s">
        <v>49</v>
      </c>
      <c r="E1563" s="34" t="s">
        <v>49</v>
      </c>
      <c r="F1563" s="298" t="s">
        <v>1213</v>
      </c>
      <c r="G1563" s="114">
        <v>1529</v>
      </c>
      <c r="H1563" s="114">
        <v>0</v>
      </c>
      <c r="I1563" s="114">
        <v>14235</v>
      </c>
      <c r="J1563" s="114">
        <v>1529</v>
      </c>
      <c r="K1563" s="114">
        <v>1552</v>
      </c>
      <c r="L1563" s="241">
        <f t="shared" si="309"/>
        <v>1.5042511445389151E-2</v>
      </c>
      <c r="M1563" s="114">
        <f t="shared" si="303"/>
        <v>0</v>
      </c>
      <c r="N1563" s="242">
        <v>14580</v>
      </c>
      <c r="O1563" s="100"/>
      <c r="P1563" s="100"/>
      <c r="Q1563" s="100">
        <f t="shared" si="304"/>
        <v>0</v>
      </c>
      <c r="R1563" s="243" t="e">
        <f t="shared" si="263"/>
        <v>#DIV/0!</v>
      </c>
      <c r="S1563" s="299"/>
      <c r="T1563" s="299"/>
      <c r="U1563" s="299"/>
      <c r="V1563" s="299"/>
      <c r="W1563" s="299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</row>
    <row r="1564" spans="1:43" ht="15.75" customHeight="1" outlineLevel="2" x14ac:dyDescent="0.25">
      <c r="A1564" s="2"/>
      <c r="B1564" s="109">
        <v>140310</v>
      </c>
      <c r="C1564" s="34"/>
      <c r="D1564" s="34" t="s">
        <v>49</v>
      </c>
      <c r="E1564" s="34" t="s">
        <v>49</v>
      </c>
      <c r="F1564" s="298" t="s">
        <v>1035</v>
      </c>
      <c r="G1564" s="114">
        <v>8359</v>
      </c>
      <c r="H1564" s="114">
        <v>0</v>
      </c>
      <c r="I1564" s="114">
        <v>4184</v>
      </c>
      <c r="J1564" s="114">
        <v>9559</v>
      </c>
      <c r="K1564" s="114">
        <v>9424</v>
      </c>
      <c r="L1564" s="241">
        <f t="shared" si="309"/>
        <v>-1.4122816194162557E-2</v>
      </c>
      <c r="M1564" s="114">
        <f t="shared" si="303"/>
        <v>0</v>
      </c>
      <c r="N1564" s="242">
        <v>3075</v>
      </c>
      <c r="O1564" s="100"/>
      <c r="P1564" s="100"/>
      <c r="Q1564" s="100">
        <f t="shared" si="304"/>
        <v>0</v>
      </c>
      <c r="R1564" s="243" t="e">
        <f t="shared" si="263"/>
        <v>#DIV/0!</v>
      </c>
      <c r="S1564" s="299"/>
      <c r="T1564" s="299"/>
      <c r="U1564" s="299"/>
      <c r="V1564" s="299"/>
      <c r="W1564" s="299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</row>
    <row r="1565" spans="1:43" ht="15.75" customHeight="1" outlineLevel="2" x14ac:dyDescent="0.25">
      <c r="A1565" s="2"/>
      <c r="B1565" s="109">
        <v>140309</v>
      </c>
      <c r="C1565" s="34"/>
      <c r="D1565" s="34" t="s">
        <v>49</v>
      </c>
      <c r="E1565" s="34" t="s">
        <v>49</v>
      </c>
      <c r="F1565" s="298" t="s">
        <v>1281</v>
      </c>
      <c r="G1565" s="114">
        <v>4117</v>
      </c>
      <c r="H1565" s="114">
        <v>0</v>
      </c>
      <c r="I1565" s="114">
        <v>3943</v>
      </c>
      <c r="J1565" s="114">
        <v>4117</v>
      </c>
      <c r="K1565" s="114">
        <v>4209</v>
      </c>
      <c r="L1565" s="241">
        <f t="shared" si="309"/>
        <v>2.2346368715083775E-2</v>
      </c>
      <c r="M1565" s="114">
        <f t="shared" si="303"/>
        <v>0</v>
      </c>
      <c r="N1565" s="242">
        <v>3978</v>
      </c>
      <c r="O1565" s="100"/>
      <c r="P1565" s="100"/>
      <c r="Q1565" s="100">
        <f t="shared" si="304"/>
        <v>0</v>
      </c>
      <c r="R1565" s="243" t="e">
        <f t="shared" si="263"/>
        <v>#DIV/0!</v>
      </c>
      <c r="S1565" s="299"/>
      <c r="T1565" s="299"/>
      <c r="U1565" s="299"/>
      <c r="V1565" s="299"/>
      <c r="W1565" s="299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</row>
    <row r="1566" spans="1:43" ht="15.75" customHeight="1" outlineLevel="2" x14ac:dyDescent="0.25">
      <c r="A1566" s="2"/>
      <c r="B1566" s="109">
        <v>140308</v>
      </c>
      <c r="C1566" s="34"/>
      <c r="D1566" s="34" t="s">
        <v>49</v>
      </c>
      <c r="E1566" s="34" t="s">
        <v>49</v>
      </c>
      <c r="F1566" s="298" t="s">
        <v>1280</v>
      </c>
      <c r="G1566" s="114">
        <v>31791</v>
      </c>
      <c r="H1566" s="114">
        <v>0</v>
      </c>
      <c r="I1566" s="114">
        <v>13138</v>
      </c>
      <c r="J1566" s="114">
        <v>29774</v>
      </c>
      <c r="K1566" s="114">
        <v>30084</v>
      </c>
      <c r="L1566" s="241">
        <f t="shared" si="309"/>
        <v>1.0411768657217602E-2</v>
      </c>
      <c r="M1566" s="114">
        <f t="shared" si="303"/>
        <v>0</v>
      </c>
      <c r="N1566" s="242">
        <v>15693</v>
      </c>
      <c r="O1566" s="100"/>
      <c r="P1566" s="100"/>
      <c r="Q1566" s="100">
        <f t="shared" si="304"/>
        <v>0</v>
      </c>
      <c r="R1566" s="243" t="e">
        <f t="shared" si="263"/>
        <v>#DIV/0!</v>
      </c>
      <c r="S1566" s="299"/>
      <c r="T1566" s="299"/>
      <c r="U1566" s="299"/>
      <c r="V1566" s="299"/>
      <c r="W1566" s="299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</row>
    <row r="1567" spans="1:43" ht="15.75" customHeight="1" outlineLevel="2" x14ac:dyDescent="0.25">
      <c r="A1567" s="2"/>
      <c r="B1567" s="109">
        <v>140307</v>
      </c>
      <c r="C1567" s="34"/>
      <c r="D1567" s="34" t="s">
        <v>49</v>
      </c>
      <c r="E1567" s="34" t="s">
        <v>49</v>
      </c>
      <c r="F1567" s="298" t="s">
        <v>1279</v>
      </c>
      <c r="G1567" s="114">
        <v>13561</v>
      </c>
      <c r="H1567" s="114">
        <v>0</v>
      </c>
      <c r="I1567" s="114">
        <v>16139</v>
      </c>
      <c r="J1567" s="114">
        <v>13561</v>
      </c>
      <c r="K1567" s="114">
        <v>13854</v>
      </c>
      <c r="L1567" s="241">
        <f t="shared" si="309"/>
        <v>2.1606076248064321E-2</v>
      </c>
      <c r="M1567" s="114">
        <f t="shared" si="303"/>
        <v>0</v>
      </c>
      <c r="N1567" s="242">
        <v>16415</v>
      </c>
      <c r="O1567" s="100"/>
      <c r="P1567" s="100"/>
      <c r="Q1567" s="100">
        <f t="shared" si="304"/>
        <v>0</v>
      </c>
      <c r="R1567" s="243" t="e">
        <f t="shared" si="263"/>
        <v>#DIV/0!</v>
      </c>
      <c r="S1567" s="299"/>
      <c r="T1567" s="299"/>
      <c r="U1567" s="299"/>
      <c r="V1567" s="299"/>
      <c r="W1567" s="299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</row>
    <row r="1568" spans="1:43" ht="15.75" customHeight="1" outlineLevel="2" x14ac:dyDescent="0.25">
      <c r="A1568" s="2"/>
      <c r="B1568" s="109">
        <v>140306</v>
      </c>
      <c r="C1568" s="34"/>
      <c r="D1568" s="34" t="s">
        <v>49</v>
      </c>
      <c r="E1568" s="34" t="s">
        <v>49</v>
      </c>
      <c r="F1568" s="298" t="s">
        <v>1278</v>
      </c>
      <c r="G1568" s="114">
        <v>35586</v>
      </c>
      <c r="H1568" s="114">
        <v>0</v>
      </c>
      <c r="I1568" s="114">
        <v>12354</v>
      </c>
      <c r="J1568" s="114">
        <v>35586</v>
      </c>
      <c r="K1568" s="114">
        <v>36132</v>
      </c>
      <c r="L1568" s="241">
        <f t="shared" si="309"/>
        <v>1.5343112459956121E-2</v>
      </c>
      <c r="M1568" s="114">
        <f t="shared" si="303"/>
        <v>0</v>
      </c>
      <c r="N1568" s="242">
        <v>12685</v>
      </c>
      <c r="O1568" s="100"/>
      <c r="P1568" s="100"/>
      <c r="Q1568" s="100">
        <f t="shared" si="304"/>
        <v>0</v>
      </c>
      <c r="R1568" s="243" t="e">
        <f t="shared" si="263"/>
        <v>#DIV/0!</v>
      </c>
      <c r="S1568" s="299"/>
      <c r="T1568" s="299"/>
      <c r="U1568" s="299"/>
      <c r="V1568" s="299"/>
      <c r="W1568" s="299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</row>
    <row r="1569" spans="1:43" ht="15.75" customHeight="1" outlineLevel="2" x14ac:dyDescent="0.25">
      <c r="A1569" s="2"/>
      <c r="B1569" s="109">
        <v>140305</v>
      </c>
      <c r="C1569" s="34"/>
      <c r="D1569" s="34" t="s">
        <v>49</v>
      </c>
      <c r="E1569" s="34" t="s">
        <v>49</v>
      </c>
      <c r="F1569" s="298" t="s">
        <v>1277</v>
      </c>
      <c r="G1569" s="114">
        <v>10651</v>
      </c>
      <c r="H1569" s="114">
        <v>0</v>
      </c>
      <c r="I1569" s="114">
        <v>7716</v>
      </c>
      <c r="J1569" s="114">
        <v>11213</v>
      </c>
      <c r="K1569" s="114">
        <v>11226</v>
      </c>
      <c r="L1569" s="241">
        <f t="shared" si="309"/>
        <v>1.1593685900295192E-3</v>
      </c>
      <c r="M1569" s="114">
        <f t="shared" si="303"/>
        <v>0</v>
      </c>
      <c r="N1569" s="242">
        <v>7173</v>
      </c>
      <c r="O1569" s="100"/>
      <c r="P1569" s="100"/>
      <c r="Q1569" s="100">
        <f t="shared" si="304"/>
        <v>0</v>
      </c>
      <c r="R1569" s="243" t="e">
        <f t="shared" si="263"/>
        <v>#DIV/0!</v>
      </c>
      <c r="S1569" s="299"/>
      <c r="T1569" s="299"/>
      <c r="U1569" s="299"/>
      <c r="V1569" s="299"/>
      <c r="W1569" s="299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</row>
    <row r="1570" spans="1:43" ht="15.75" customHeight="1" outlineLevel="2" x14ac:dyDescent="0.25">
      <c r="A1570" s="2"/>
      <c r="B1570" s="109">
        <v>140304</v>
      </c>
      <c r="C1570" s="34"/>
      <c r="D1570" s="34" t="s">
        <v>49</v>
      </c>
      <c r="E1570" s="34" t="s">
        <v>49</v>
      </c>
      <c r="F1570" s="298" t="s">
        <v>1276</v>
      </c>
      <c r="G1570" s="114">
        <v>8034</v>
      </c>
      <c r="H1570" s="114">
        <v>0</v>
      </c>
      <c r="I1570" s="114">
        <v>9170</v>
      </c>
      <c r="J1570" s="114">
        <v>9019</v>
      </c>
      <c r="K1570" s="114">
        <v>9145</v>
      </c>
      <c r="L1570" s="241">
        <f t="shared" si="309"/>
        <v>1.3970506708060659E-2</v>
      </c>
      <c r="M1570" s="114">
        <f t="shared" si="303"/>
        <v>0</v>
      </c>
      <c r="N1570" s="242">
        <v>8278</v>
      </c>
      <c r="O1570" s="100"/>
      <c r="P1570" s="100"/>
      <c r="Q1570" s="100">
        <f t="shared" si="304"/>
        <v>0</v>
      </c>
      <c r="R1570" s="243" t="e">
        <f t="shared" si="263"/>
        <v>#DIV/0!</v>
      </c>
      <c r="S1570" s="299"/>
      <c r="T1570" s="299"/>
      <c r="U1570" s="299"/>
      <c r="V1570" s="299"/>
      <c r="W1570" s="299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</row>
    <row r="1571" spans="1:43" ht="15.75" customHeight="1" outlineLevel="2" x14ac:dyDescent="0.25">
      <c r="A1571" s="2"/>
      <c r="B1571" s="109">
        <v>140303</v>
      </c>
      <c r="C1571" s="34"/>
      <c r="D1571" s="34" t="s">
        <v>49</v>
      </c>
      <c r="E1571" s="34" t="s">
        <v>49</v>
      </c>
      <c r="F1571" s="298" t="s">
        <v>1275</v>
      </c>
      <c r="G1571" s="114">
        <v>3819</v>
      </c>
      <c r="H1571" s="114">
        <v>0</v>
      </c>
      <c r="I1571" s="114">
        <v>4971</v>
      </c>
      <c r="J1571" s="114">
        <v>3819</v>
      </c>
      <c r="K1571" s="114">
        <v>3760</v>
      </c>
      <c r="L1571" s="241">
        <f t="shared" si="309"/>
        <v>-1.5449070437287271E-2</v>
      </c>
      <c r="M1571" s="114">
        <f t="shared" si="303"/>
        <v>0</v>
      </c>
      <c r="N1571" s="242">
        <v>5000</v>
      </c>
      <c r="O1571" s="100"/>
      <c r="P1571" s="100"/>
      <c r="Q1571" s="100">
        <f t="shared" si="304"/>
        <v>0</v>
      </c>
      <c r="R1571" s="243" t="e">
        <f t="shared" si="263"/>
        <v>#DIV/0!</v>
      </c>
      <c r="S1571" s="299"/>
      <c r="T1571" s="299"/>
      <c r="U1571" s="299"/>
      <c r="V1571" s="299"/>
      <c r="W1571" s="299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</row>
    <row r="1572" spans="1:43" ht="15.75" customHeight="1" outlineLevel="2" x14ac:dyDescent="0.25">
      <c r="A1572" s="2"/>
      <c r="B1572" s="109">
        <v>140302</v>
      </c>
      <c r="C1572" s="34"/>
      <c r="D1572" s="34" t="s">
        <v>49</v>
      </c>
      <c r="E1572" s="34" t="s">
        <v>49</v>
      </c>
      <c r="F1572" s="298" t="s">
        <v>1274</v>
      </c>
      <c r="G1572" s="114">
        <v>1407</v>
      </c>
      <c r="H1572" s="114">
        <v>436</v>
      </c>
      <c r="I1572" s="114">
        <v>0</v>
      </c>
      <c r="J1572" s="114">
        <v>1407</v>
      </c>
      <c r="K1572" s="114">
        <v>1425</v>
      </c>
      <c r="L1572" s="241">
        <f t="shared" si="309"/>
        <v>1.279317697228155E-2</v>
      </c>
      <c r="M1572" s="114">
        <f t="shared" si="303"/>
        <v>441.57782515991477</v>
      </c>
      <c r="N1572" s="242">
        <v>0</v>
      </c>
      <c r="O1572" s="100"/>
      <c r="P1572" s="100"/>
      <c r="Q1572" s="100">
        <f t="shared" si="304"/>
        <v>0</v>
      </c>
      <c r="R1572" s="243" t="e">
        <f t="shared" si="263"/>
        <v>#DIV/0!</v>
      </c>
      <c r="S1572" s="299"/>
      <c r="T1572" s="299"/>
      <c r="U1572" s="299"/>
      <c r="V1572" s="299"/>
      <c r="W1572" s="299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</row>
    <row r="1573" spans="1:43" ht="15.75" customHeight="1" outlineLevel="2" x14ac:dyDescent="0.25">
      <c r="A1573" s="2"/>
      <c r="B1573" s="109">
        <v>140301</v>
      </c>
      <c r="C1573" s="34"/>
      <c r="D1573" s="34" t="s">
        <v>49</v>
      </c>
      <c r="E1573" s="34" t="s">
        <v>49</v>
      </c>
      <c r="F1573" s="298" t="s">
        <v>49</v>
      </c>
      <c r="G1573" s="114">
        <v>11456</v>
      </c>
      <c r="H1573" s="114">
        <v>0</v>
      </c>
      <c r="I1573" s="114">
        <v>58784</v>
      </c>
      <c r="J1573" s="114">
        <v>13149</v>
      </c>
      <c r="K1573" s="114">
        <v>12953</v>
      </c>
      <c r="L1573" s="241">
        <f t="shared" si="309"/>
        <v>-1.4906076507719246E-2</v>
      </c>
      <c r="M1573" s="114">
        <f t="shared" si="303"/>
        <v>0</v>
      </c>
      <c r="N1573" s="242">
        <v>58010</v>
      </c>
      <c r="O1573" s="100"/>
      <c r="P1573" s="100"/>
      <c r="Q1573" s="100">
        <f t="shared" si="304"/>
        <v>0</v>
      </c>
      <c r="R1573" s="243" t="e">
        <f t="shared" si="263"/>
        <v>#DIV/0!</v>
      </c>
      <c r="S1573" s="299"/>
      <c r="T1573" s="299"/>
      <c r="U1573" s="299"/>
      <c r="V1573" s="299"/>
      <c r="W1573" s="299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</row>
    <row r="1574" spans="1:43" ht="15.75" customHeight="1" outlineLevel="2" x14ac:dyDescent="0.25">
      <c r="A1574" s="2"/>
      <c r="B1574" s="109" t="s">
        <v>2273</v>
      </c>
      <c r="C1574" s="34"/>
      <c r="D1574" s="34" t="s">
        <v>49</v>
      </c>
      <c r="E1574" s="34" t="s">
        <v>49</v>
      </c>
      <c r="F1574" s="298" t="s">
        <v>2274</v>
      </c>
      <c r="G1574" s="114"/>
      <c r="H1574" s="114"/>
      <c r="I1574" s="114"/>
      <c r="J1574" s="114"/>
      <c r="K1574" s="114"/>
      <c r="L1574" s="241"/>
      <c r="M1574" s="114">
        <f t="shared" si="303"/>
        <v>0</v>
      </c>
      <c r="N1574" s="242"/>
      <c r="O1574" s="100"/>
      <c r="P1574" s="100"/>
      <c r="Q1574" s="100">
        <f t="shared" si="304"/>
        <v>0</v>
      </c>
      <c r="R1574" s="243" t="e">
        <f t="shared" si="263"/>
        <v>#DIV/0!</v>
      </c>
      <c r="S1574" s="299"/>
      <c r="T1574" s="299"/>
      <c r="U1574" s="299"/>
      <c r="V1574" s="299"/>
      <c r="W1574" s="299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</row>
    <row r="1575" spans="1:43" ht="15.75" customHeight="1" outlineLevel="1" x14ac:dyDescent="0.25">
      <c r="A1575" s="2"/>
      <c r="B1575" s="303" t="s">
        <v>2275</v>
      </c>
      <c r="C1575" s="304"/>
      <c r="D1575" s="304" t="s">
        <v>49</v>
      </c>
      <c r="E1575" s="304" t="s">
        <v>2276</v>
      </c>
      <c r="F1575" s="305"/>
      <c r="G1575" s="254"/>
      <c r="H1575" s="254"/>
      <c r="I1575" s="254"/>
      <c r="J1575" s="254"/>
      <c r="K1575" s="254"/>
      <c r="L1575" s="255"/>
      <c r="M1575" s="254">
        <f t="shared" si="303"/>
        <v>0</v>
      </c>
      <c r="N1575" s="256"/>
      <c r="O1575" s="257">
        <f>8*(M1575+N1575)</f>
        <v>0</v>
      </c>
      <c r="P1575" s="257"/>
      <c r="Q1575" s="257">
        <f t="shared" si="304"/>
        <v>0</v>
      </c>
      <c r="R1575" s="221" t="e">
        <f t="shared" si="263"/>
        <v>#DIV/0!</v>
      </c>
      <c r="S1575" s="306"/>
      <c r="T1575" s="306"/>
      <c r="U1575" s="306"/>
      <c r="V1575" s="306"/>
      <c r="W1575" s="306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</row>
    <row r="1576" spans="1:43" ht="15.75" customHeight="1" x14ac:dyDescent="0.25">
      <c r="A1576" s="229"/>
      <c r="B1576" s="307">
        <v>150000</v>
      </c>
      <c r="C1576" s="308"/>
      <c r="D1576" s="308" t="s">
        <v>50</v>
      </c>
      <c r="E1576" s="308"/>
      <c r="F1576" s="308"/>
      <c r="G1576" s="258"/>
      <c r="H1576" s="258"/>
      <c r="I1576" s="258"/>
      <c r="J1576" s="258"/>
      <c r="K1576" s="258"/>
      <c r="L1576" s="259"/>
      <c r="M1576" s="258">
        <f t="shared" si="303"/>
        <v>0</v>
      </c>
      <c r="N1576" s="260"/>
      <c r="O1576" s="227">
        <f t="shared" ref="O1576:P1576" si="310">+O1577+O1584+O1591+O1600+O1618+O1632+O1666+O1680+O1725+O1733+O1768</f>
        <v>0</v>
      </c>
      <c r="P1576" s="227">
        <f t="shared" si="310"/>
        <v>0</v>
      </c>
      <c r="Q1576" s="261">
        <f t="shared" si="304"/>
        <v>0</v>
      </c>
      <c r="R1576" s="228" t="e">
        <f t="shared" si="263"/>
        <v>#DIV/0!</v>
      </c>
      <c r="S1576" s="309"/>
      <c r="T1576" s="309"/>
      <c r="U1576" s="309"/>
      <c r="V1576" s="309"/>
      <c r="W1576" s="309"/>
      <c r="X1576" s="229"/>
      <c r="Y1576" s="229"/>
      <c r="Z1576" s="229"/>
      <c r="AA1576" s="229"/>
      <c r="AB1576" s="229"/>
      <c r="AC1576" s="229"/>
      <c r="AD1576" s="229"/>
      <c r="AE1576" s="229"/>
      <c r="AF1576" s="229"/>
      <c r="AG1576" s="229"/>
      <c r="AH1576" s="229"/>
      <c r="AI1576" s="229"/>
      <c r="AJ1576" s="229"/>
      <c r="AK1576" s="229"/>
      <c r="AL1576" s="229"/>
      <c r="AM1576" s="229"/>
      <c r="AN1576" s="229"/>
      <c r="AO1576" s="229"/>
      <c r="AP1576" s="229"/>
      <c r="AQ1576" s="229"/>
    </row>
    <row r="1577" spans="1:43" ht="15.75" customHeight="1" outlineLevel="1" x14ac:dyDescent="0.25">
      <c r="A1577" s="229"/>
      <c r="B1577" s="310">
        <v>150200</v>
      </c>
      <c r="C1577" s="311"/>
      <c r="D1577" s="311" t="s">
        <v>50</v>
      </c>
      <c r="E1577" s="311" t="s">
        <v>1317</v>
      </c>
      <c r="F1577" s="312"/>
      <c r="G1577" s="234"/>
      <c r="H1577" s="234"/>
      <c r="I1577" s="234"/>
      <c r="J1577" s="234"/>
      <c r="K1577" s="234"/>
      <c r="L1577" s="262"/>
      <c r="M1577" s="234">
        <f t="shared" si="303"/>
        <v>0</v>
      </c>
      <c r="N1577" s="263"/>
      <c r="O1577" s="110">
        <f t="shared" ref="O1577:P1577" si="311">SUM(O1578:O1583)</f>
        <v>0</v>
      </c>
      <c r="P1577" s="110">
        <f t="shared" si="311"/>
        <v>0</v>
      </c>
      <c r="Q1577" s="264">
        <f t="shared" si="304"/>
        <v>0</v>
      </c>
      <c r="R1577" s="238" t="e">
        <f t="shared" si="263"/>
        <v>#DIV/0!</v>
      </c>
      <c r="S1577" s="313"/>
      <c r="T1577" s="313"/>
      <c r="U1577" s="313"/>
      <c r="V1577" s="313"/>
      <c r="W1577" s="313"/>
      <c r="X1577" s="229"/>
      <c r="Y1577" s="229"/>
      <c r="Z1577" s="229"/>
      <c r="AA1577" s="229"/>
      <c r="AB1577" s="229"/>
      <c r="AC1577" s="229"/>
      <c r="AD1577" s="229"/>
      <c r="AE1577" s="229"/>
      <c r="AF1577" s="229"/>
      <c r="AG1577" s="229"/>
      <c r="AH1577" s="229"/>
      <c r="AI1577" s="229"/>
      <c r="AJ1577" s="229"/>
      <c r="AK1577" s="229"/>
      <c r="AL1577" s="229"/>
      <c r="AM1577" s="229"/>
      <c r="AN1577" s="229"/>
      <c r="AO1577" s="229"/>
      <c r="AP1577" s="229"/>
      <c r="AQ1577" s="229"/>
    </row>
    <row r="1578" spans="1:43" ht="15.75" customHeight="1" outlineLevel="2" x14ac:dyDescent="0.25">
      <c r="A1578" s="2"/>
      <c r="B1578" s="109">
        <v>150205</v>
      </c>
      <c r="C1578" s="34"/>
      <c r="D1578" s="34" t="s">
        <v>50</v>
      </c>
      <c r="E1578" s="34" t="s">
        <v>1317</v>
      </c>
      <c r="F1578" s="298" t="s">
        <v>1321</v>
      </c>
      <c r="G1578" s="114">
        <v>69</v>
      </c>
      <c r="H1578" s="114">
        <v>0</v>
      </c>
      <c r="I1578" s="114">
        <v>12554</v>
      </c>
      <c r="J1578" s="114">
        <v>69</v>
      </c>
      <c r="K1578" s="114">
        <v>73</v>
      </c>
      <c r="L1578" s="241">
        <f t="shared" ref="L1578:L1582" si="312">((K1578/J1578)^(1/($K$12-$J$12))-1)</f>
        <v>5.7971014492753659E-2</v>
      </c>
      <c r="M1578" s="114">
        <f t="shared" si="303"/>
        <v>0</v>
      </c>
      <c r="N1578" s="242">
        <v>12718</v>
      </c>
      <c r="O1578" s="100"/>
      <c r="P1578" s="100"/>
      <c r="Q1578" s="100">
        <f t="shared" si="304"/>
        <v>0</v>
      </c>
      <c r="R1578" s="243" t="e">
        <f t="shared" si="263"/>
        <v>#DIV/0!</v>
      </c>
      <c r="S1578" s="299"/>
      <c r="T1578" s="299"/>
      <c r="U1578" s="299"/>
      <c r="V1578" s="299"/>
      <c r="W1578" s="299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</row>
    <row r="1579" spans="1:43" ht="15.75" customHeight="1" outlineLevel="2" x14ac:dyDescent="0.25">
      <c r="A1579" s="2"/>
      <c r="B1579" s="109">
        <v>150204</v>
      </c>
      <c r="C1579" s="34"/>
      <c r="D1579" s="34" t="s">
        <v>50</v>
      </c>
      <c r="E1579" s="34" t="s">
        <v>1317</v>
      </c>
      <c r="F1579" s="298" t="s">
        <v>1320</v>
      </c>
      <c r="G1579" s="114">
        <v>5158</v>
      </c>
      <c r="H1579" s="114">
        <v>0</v>
      </c>
      <c r="I1579" s="114">
        <v>18682</v>
      </c>
      <c r="J1579" s="114">
        <v>11530</v>
      </c>
      <c r="K1579" s="114">
        <v>11727</v>
      </c>
      <c r="L1579" s="241">
        <f t="shared" si="312"/>
        <v>1.7085862966175203E-2</v>
      </c>
      <c r="M1579" s="114">
        <f t="shared" si="303"/>
        <v>0</v>
      </c>
      <c r="N1579" s="242">
        <v>12460</v>
      </c>
      <c r="O1579" s="100"/>
      <c r="P1579" s="100"/>
      <c r="Q1579" s="100">
        <f t="shared" si="304"/>
        <v>0</v>
      </c>
      <c r="R1579" s="243" t="e">
        <f t="shared" si="263"/>
        <v>#DIV/0!</v>
      </c>
      <c r="S1579" s="299"/>
      <c r="T1579" s="299"/>
      <c r="U1579" s="299"/>
      <c r="V1579" s="299"/>
      <c r="W1579" s="299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</row>
    <row r="1580" spans="1:43" ht="15.75" customHeight="1" outlineLevel="2" x14ac:dyDescent="0.25">
      <c r="A1580" s="2"/>
      <c r="B1580" s="109">
        <v>150203</v>
      </c>
      <c r="C1580" s="34"/>
      <c r="D1580" s="34" t="s">
        <v>50</v>
      </c>
      <c r="E1580" s="34" t="s">
        <v>1317</v>
      </c>
      <c r="F1580" s="298" t="s">
        <v>1319</v>
      </c>
      <c r="G1580" s="114">
        <v>1308</v>
      </c>
      <c r="H1580" s="114">
        <v>0</v>
      </c>
      <c r="I1580" s="114">
        <v>15884</v>
      </c>
      <c r="J1580" s="114">
        <v>5875</v>
      </c>
      <c r="K1580" s="114">
        <v>5894</v>
      </c>
      <c r="L1580" s="241">
        <f t="shared" si="312"/>
        <v>3.2340425531915962E-3</v>
      </c>
      <c r="M1580" s="114">
        <f t="shared" si="303"/>
        <v>0</v>
      </c>
      <c r="N1580" s="242">
        <v>11314</v>
      </c>
      <c r="O1580" s="100"/>
      <c r="P1580" s="100"/>
      <c r="Q1580" s="100">
        <f t="shared" si="304"/>
        <v>0</v>
      </c>
      <c r="R1580" s="243" t="e">
        <f t="shared" si="263"/>
        <v>#DIV/0!</v>
      </c>
      <c r="S1580" s="299"/>
      <c r="T1580" s="299"/>
      <c r="U1580" s="299"/>
      <c r="V1580" s="299"/>
      <c r="W1580" s="299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</row>
    <row r="1581" spans="1:43" ht="15.75" customHeight="1" outlineLevel="2" x14ac:dyDescent="0.25">
      <c r="A1581" s="2"/>
      <c r="B1581" s="109">
        <v>150202</v>
      </c>
      <c r="C1581" s="34"/>
      <c r="D1581" s="34" t="s">
        <v>50</v>
      </c>
      <c r="E1581" s="34" t="s">
        <v>1317</v>
      </c>
      <c r="F1581" s="298" t="s">
        <v>1318</v>
      </c>
      <c r="G1581" s="114">
        <v>1890</v>
      </c>
      <c r="H1581" s="114">
        <v>0</v>
      </c>
      <c r="I1581" s="114">
        <v>19168</v>
      </c>
      <c r="J1581" s="114">
        <v>2787</v>
      </c>
      <c r="K1581" s="114">
        <v>2767</v>
      </c>
      <c r="L1581" s="241">
        <f t="shared" si="312"/>
        <v>-7.1761750986724104E-3</v>
      </c>
      <c r="M1581" s="114">
        <f t="shared" si="303"/>
        <v>0</v>
      </c>
      <c r="N1581" s="242">
        <v>18010</v>
      </c>
      <c r="O1581" s="100"/>
      <c r="P1581" s="100"/>
      <c r="Q1581" s="100">
        <f t="shared" si="304"/>
        <v>0</v>
      </c>
      <c r="R1581" s="243" t="e">
        <f t="shared" si="263"/>
        <v>#DIV/0!</v>
      </c>
      <c r="S1581" s="299"/>
      <c r="T1581" s="299"/>
      <c r="U1581" s="299"/>
      <c r="V1581" s="299"/>
      <c r="W1581" s="299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</row>
    <row r="1582" spans="1:43" ht="15.75" customHeight="1" outlineLevel="2" x14ac:dyDescent="0.25">
      <c r="A1582" s="2"/>
      <c r="B1582" s="109">
        <v>150201</v>
      </c>
      <c r="C1582" s="34"/>
      <c r="D1582" s="34" t="s">
        <v>50</v>
      </c>
      <c r="E1582" s="34" t="s">
        <v>1317</v>
      </c>
      <c r="F1582" s="298" t="s">
        <v>1317</v>
      </c>
      <c r="G1582" s="114">
        <v>4608</v>
      </c>
      <c r="H1582" s="114">
        <v>0</v>
      </c>
      <c r="I1582" s="114">
        <v>62569</v>
      </c>
      <c r="J1582" s="114">
        <v>9575</v>
      </c>
      <c r="K1582" s="114">
        <v>9811</v>
      </c>
      <c r="L1582" s="241">
        <f t="shared" si="312"/>
        <v>2.4647519582245536E-2</v>
      </c>
      <c r="M1582" s="114">
        <f t="shared" si="303"/>
        <v>0</v>
      </c>
      <c r="N1582" s="242">
        <v>58012</v>
      </c>
      <c r="O1582" s="100"/>
      <c r="P1582" s="100"/>
      <c r="Q1582" s="100">
        <f t="shared" si="304"/>
        <v>0</v>
      </c>
      <c r="R1582" s="243" t="e">
        <f t="shared" si="263"/>
        <v>#DIV/0!</v>
      </c>
      <c r="S1582" s="299"/>
      <c r="T1582" s="299"/>
      <c r="U1582" s="299"/>
      <c r="V1582" s="299"/>
      <c r="W1582" s="299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</row>
    <row r="1583" spans="1:43" ht="15.75" customHeight="1" outlineLevel="2" x14ac:dyDescent="0.25">
      <c r="A1583" s="2"/>
      <c r="B1583" s="109" t="s">
        <v>2277</v>
      </c>
      <c r="C1583" s="34"/>
      <c r="D1583" s="34" t="s">
        <v>50</v>
      </c>
      <c r="E1583" s="34" t="s">
        <v>1317</v>
      </c>
      <c r="F1583" s="298" t="s">
        <v>2278</v>
      </c>
      <c r="G1583" s="114"/>
      <c r="H1583" s="114"/>
      <c r="I1583" s="114"/>
      <c r="J1583" s="114"/>
      <c r="K1583" s="114"/>
      <c r="L1583" s="241"/>
      <c r="M1583" s="114">
        <f t="shared" si="303"/>
        <v>0</v>
      </c>
      <c r="N1583" s="242"/>
      <c r="O1583" s="100"/>
      <c r="P1583" s="100"/>
      <c r="Q1583" s="100">
        <f t="shared" si="304"/>
        <v>0</v>
      </c>
      <c r="R1583" s="243" t="e">
        <f t="shared" si="263"/>
        <v>#DIV/0!</v>
      </c>
      <c r="S1583" s="299"/>
      <c r="T1583" s="299"/>
      <c r="U1583" s="299"/>
      <c r="V1583" s="299"/>
      <c r="W1583" s="299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</row>
    <row r="1584" spans="1:43" ht="15.75" customHeight="1" outlineLevel="1" x14ac:dyDescent="0.25">
      <c r="A1584" s="229"/>
      <c r="B1584" s="104">
        <v>150300</v>
      </c>
      <c r="C1584" s="300"/>
      <c r="D1584" s="300" t="s">
        <v>50</v>
      </c>
      <c r="E1584" s="300" t="s">
        <v>1322</v>
      </c>
      <c r="F1584" s="301"/>
      <c r="G1584" s="114"/>
      <c r="H1584" s="114"/>
      <c r="I1584" s="114"/>
      <c r="J1584" s="114"/>
      <c r="K1584" s="114"/>
      <c r="L1584" s="241"/>
      <c r="M1584" s="114">
        <f t="shared" si="303"/>
        <v>0</v>
      </c>
      <c r="N1584" s="242"/>
      <c r="O1584" s="110">
        <f t="shared" ref="O1584:P1584" si="313">SUM(O1585:O1590)</f>
        <v>0</v>
      </c>
      <c r="P1584" s="110">
        <f t="shared" si="313"/>
        <v>0</v>
      </c>
      <c r="Q1584" s="100">
        <f t="shared" si="304"/>
        <v>0</v>
      </c>
      <c r="R1584" s="243" t="e">
        <f t="shared" si="263"/>
        <v>#DIV/0!</v>
      </c>
      <c r="S1584" s="302"/>
      <c r="T1584" s="302"/>
      <c r="U1584" s="302"/>
      <c r="V1584" s="302"/>
      <c r="W1584" s="302"/>
      <c r="X1584" s="229"/>
      <c r="Y1584" s="229"/>
      <c r="Z1584" s="229"/>
      <c r="AA1584" s="229"/>
      <c r="AB1584" s="229"/>
      <c r="AC1584" s="229"/>
      <c r="AD1584" s="229"/>
      <c r="AE1584" s="229"/>
      <c r="AF1584" s="229"/>
      <c r="AG1584" s="229"/>
      <c r="AH1584" s="229"/>
      <c r="AI1584" s="229"/>
      <c r="AJ1584" s="229"/>
      <c r="AK1584" s="229"/>
      <c r="AL1584" s="229"/>
      <c r="AM1584" s="229"/>
      <c r="AN1584" s="229"/>
      <c r="AO1584" s="229"/>
      <c r="AP1584" s="229"/>
      <c r="AQ1584" s="229"/>
    </row>
    <row r="1585" spans="1:43" ht="15.75" customHeight="1" outlineLevel="2" x14ac:dyDescent="0.25">
      <c r="A1585" s="2"/>
      <c r="B1585" s="109">
        <v>150305</v>
      </c>
      <c r="C1585" s="34"/>
      <c r="D1585" s="34" t="s">
        <v>50</v>
      </c>
      <c r="E1585" s="34" t="s">
        <v>1322</v>
      </c>
      <c r="F1585" s="298" t="s">
        <v>1326</v>
      </c>
      <c r="G1585" s="114">
        <v>880</v>
      </c>
      <c r="H1585" s="114">
        <v>203</v>
      </c>
      <c r="I1585" s="114">
        <v>0</v>
      </c>
      <c r="J1585" s="114">
        <v>880</v>
      </c>
      <c r="K1585" s="114">
        <v>860</v>
      </c>
      <c r="L1585" s="241">
        <f t="shared" ref="L1585:L1589" si="314">((K1585/J1585)^(1/($K$12-$J$12))-1)</f>
        <v>-2.2727272727272707E-2</v>
      </c>
      <c r="M1585" s="114">
        <f t="shared" si="303"/>
        <v>198.38636363636365</v>
      </c>
      <c r="N1585" s="242">
        <v>0</v>
      </c>
      <c r="O1585" s="100"/>
      <c r="P1585" s="100"/>
      <c r="Q1585" s="100">
        <f t="shared" si="304"/>
        <v>0</v>
      </c>
      <c r="R1585" s="243" t="e">
        <f t="shared" si="263"/>
        <v>#DIV/0!</v>
      </c>
      <c r="S1585" s="299"/>
      <c r="T1585" s="299"/>
      <c r="U1585" s="299"/>
      <c r="V1585" s="299"/>
      <c r="W1585" s="299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</row>
    <row r="1586" spans="1:43" ht="15.75" customHeight="1" outlineLevel="2" x14ac:dyDescent="0.25">
      <c r="A1586" s="2"/>
      <c r="B1586" s="109">
        <v>150304</v>
      </c>
      <c r="C1586" s="34"/>
      <c r="D1586" s="34" t="s">
        <v>50</v>
      </c>
      <c r="E1586" s="34" t="s">
        <v>1322</v>
      </c>
      <c r="F1586" s="298" t="s">
        <v>1325</v>
      </c>
      <c r="G1586" s="114">
        <v>928</v>
      </c>
      <c r="H1586" s="114">
        <v>296</v>
      </c>
      <c r="I1586" s="114">
        <v>0</v>
      </c>
      <c r="J1586" s="114">
        <v>928</v>
      </c>
      <c r="K1586" s="114">
        <v>899</v>
      </c>
      <c r="L1586" s="241">
        <f t="shared" si="314"/>
        <v>-3.125E-2</v>
      </c>
      <c r="M1586" s="114">
        <f t="shared" si="303"/>
        <v>286.75</v>
      </c>
      <c r="N1586" s="242">
        <v>0</v>
      </c>
      <c r="O1586" s="100"/>
      <c r="P1586" s="100"/>
      <c r="Q1586" s="100">
        <f t="shared" si="304"/>
        <v>0</v>
      </c>
      <c r="R1586" s="243" t="e">
        <f t="shared" si="263"/>
        <v>#DIV/0!</v>
      </c>
      <c r="S1586" s="299"/>
      <c r="T1586" s="299"/>
      <c r="U1586" s="299"/>
      <c r="V1586" s="299"/>
      <c r="W1586" s="299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</row>
    <row r="1587" spans="1:43" ht="15.75" customHeight="1" outlineLevel="2" x14ac:dyDescent="0.25">
      <c r="A1587" s="2"/>
      <c r="B1587" s="109">
        <v>150303</v>
      </c>
      <c r="C1587" s="34"/>
      <c r="D1587" s="34" t="s">
        <v>50</v>
      </c>
      <c r="E1587" s="34" t="s">
        <v>1322</v>
      </c>
      <c r="F1587" s="298" t="s">
        <v>1324</v>
      </c>
      <c r="G1587" s="114">
        <v>1621</v>
      </c>
      <c r="H1587" s="114">
        <v>390</v>
      </c>
      <c r="I1587" s="114">
        <v>0</v>
      </c>
      <c r="J1587" s="114">
        <v>1621</v>
      </c>
      <c r="K1587" s="114">
        <v>1570</v>
      </c>
      <c r="L1587" s="241">
        <f t="shared" si="314"/>
        <v>-3.1462060456508345E-2</v>
      </c>
      <c r="M1587" s="114">
        <f t="shared" si="303"/>
        <v>377.72979642196174</v>
      </c>
      <c r="N1587" s="242">
        <v>0</v>
      </c>
      <c r="O1587" s="100"/>
      <c r="P1587" s="100"/>
      <c r="Q1587" s="100">
        <f t="shared" si="304"/>
        <v>0</v>
      </c>
      <c r="R1587" s="243" t="e">
        <f t="shared" si="263"/>
        <v>#DIV/0!</v>
      </c>
      <c r="S1587" s="299"/>
      <c r="T1587" s="299"/>
      <c r="U1587" s="299"/>
      <c r="V1587" s="299"/>
      <c r="W1587" s="299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</row>
    <row r="1588" spans="1:43" ht="15.75" customHeight="1" outlineLevel="2" x14ac:dyDescent="0.25">
      <c r="A1588" s="2"/>
      <c r="B1588" s="109">
        <v>150302</v>
      </c>
      <c r="C1588" s="34"/>
      <c r="D1588" s="34" t="s">
        <v>50</v>
      </c>
      <c r="E1588" s="34" t="s">
        <v>1322</v>
      </c>
      <c r="F1588" s="298" t="s">
        <v>1323</v>
      </c>
      <c r="G1588" s="114">
        <v>847</v>
      </c>
      <c r="H1588" s="114">
        <v>339</v>
      </c>
      <c r="I1588" s="114">
        <v>0</v>
      </c>
      <c r="J1588" s="114">
        <v>847</v>
      </c>
      <c r="K1588" s="114">
        <v>833</v>
      </c>
      <c r="L1588" s="241">
        <f t="shared" si="314"/>
        <v>-1.6528925619834656E-2</v>
      </c>
      <c r="M1588" s="114">
        <f t="shared" si="303"/>
        <v>333.39669421487605</v>
      </c>
      <c r="N1588" s="242">
        <v>0</v>
      </c>
      <c r="O1588" s="100"/>
      <c r="P1588" s="100"/>
      <c r="Q1588" s="100">
        <f t="shared" si="304"/>
        <v>0</v>
      </c>
      <c r="R1588" s="243" t="e">
        <f t="shared" si="263"/>
        <v>#DIV/0!</v>
      </c>
      <c r="S1588" s="299"/>
      <c r="T1588" s="299"/>
      <c r="U1588" s="299"/>
      <c r="V1588" s="299"/>
      <c r="W1588" s="299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</row>
    <row r="1589" spans="1:43" ht="15.75" customHeight="1" outlineLevel="2" x14ac:dyDescent="0.25">
      <c r="A1589" s="2"/>
      <c r="B1589" s="109">
        <v>150301</v>
      </c>
      <c r="C1589" s="34"/>
      <c r="D1589" s="34" t="s">
        <v>50</v>
      </c>
      <c r="E1589" s="34" t="s">
        <v>1322</v>
      </c>
      <c r="F1589" s="298" t="s">
        <v>1322</v>
      </c>
      <c r="G1589" s="114">
        <v>1832</v>
      </c>
      <c r="H1589" s="114">
        <v>1068</v>
      </c>
      <c r="I1589" s="114">
        <v>0</v>
      </c>
      <c r="J1589" s="114">
        <v>1832</v>
      </c>
      <c r="K1589" s="114">
        <v>1743</v>
      </c>
      <c r="L1589" s="241">
        <f t="shared" si="314"/>
        <v>-4.8580786026200862E-2</v>
      </c>
      <c r="M1589" s="114">
        <f t="shared" si="303"/>
        <v>1016.1157205240174</v>
      </c>
      <c r="N1589" s="242">
        <v>0</v>
      </c>
      <c r="O1589" s="100"/>
      <c r="P1589" s="100"/>
      <c r="Q1589" s="100">
        <f t="shared" si="304"/>
        <v>0</v>
      </c>
      <c r="R1589" s="243" t="e">
        <f t="shared" si="263"/>
        <v>#DIV/0!</v>
      </c>
      <c r="S1589" s="299"/>
      <c r="T1589" s="299"/>
      <c r="U1589" s="299"/>
      <c r="V1589" s="299"/>
      <c r="W1589" s="299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</row>
    <row r="1590" spans="1:43" ht="15.75" customHeight="1" outlineLevel="2" x14ac:dyDescent="0.25">
      <c r="A1590" s="2"/>
      <c r="B1590" s="109" t="s">
        <v>2279</v>
      </c>
      <c r="C1590" s="34"/>
      <c r="D1590" s="34" t="s">
        <v>50</v>
      </c>
      <c r="E1590" s="34" t="s">
        <v>1322</v>
      </c>
      <c r="F1590" s="298" t="s">
        <v>2280</v>
      </c>
      <c r="G1590" s="114"/>
      <c r="H1590" s="114"/>
      <c r="I1590" s="114"/>
      <c r="J1590" s="114"/>
      <c r="K1590" s="114"/>
      <c r="L1590" s="241"/>
      <c r="M1590" s="114">
        <f t="shared" si="303"/>
        <v>0</v>
      </c>
      <c r="N1590" s="242"/>
      <c r="O1590" s="100"/>
      <c r="P1590" s="100"/>
      <c r="Q1590" s="100">
        <f t="shared" si="304"/>
        <v>0</v>
      </c>
      <c r="R1590" s="243" t="e">
        <f t="shared" si="263"/>
        <v>#DIV/0!</v>
      </c>
      <c r="S1590" s="299"/>
      <c r="T1590" s="299"/>
      <c r="U1590" s="299"/>
      <c r="V1590" s="299"/>
      <c r="W1590" s="299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</row>
    <row r="1591" spans="1:43" ht="15.75" customHeight="1" outlineLevel="1" x14ac:dyDescent="0.25">
      <c r="A1591" s="229"/>
      <c r="B1591" s="104">
        <v>150400</v>
      </c>
      <c r="C1591" s="300"/>
      <c r="D1591" s="300" t="s">
        <v>50</v>
      </c>
      <c r="E1591" s="300" t="s">
        <v>1327</v>
      </c>
      <c r="F1591" s="301"/>
      <c r="G1591" s="114"/>
      <c r="H1591" s="114"/>
      <c r="I1591" s="114"/>
      <c r="J1591" s="114"/>
      <c r="K1591" s="114"/>
      <c r="L1591" s="241"/>
      <c r="M1591" s="114">
        <f t="shared" si="303"/>
        <v>0</v>
      </c>
      <c r="N1591" s="242"/>
      <c r="O1591" s="110">
        <f t="shared" ref="O1591:P1591" si="315">SUM(O1592:O1599)</f>
        <v>0</v>
      </c>
      <c r="P1591" s="110">
        <f t="shared" si="315"/>
        <v>0</v>
      </c>
      <c r="Q1591" s="100">
        <f t="shared" si="304"/>
        <v>0</v>
      </c>
      <c r="R1591" s="243" t="e">
        <f t="shared" si="263"/>
        <v>#DIV/0!</v>
      </c>
      <c r="S1591" s="302"/>
      <c r="T1591" s="302"/>
      <c r="U1591" s="302"/>
      <c r="V1591" s="302"/>
      <c r="W1591" s="302"/>
      <c r="X1591" s="229"/>
      <c r="Y1591" s="229"/>
      <c r="Z1591" s="229"/>
      <c r="AA1591" s="229"/>
      <c r="AB1591" s="229"/>
      <c r="AC1591" s="229"/>
      <c r="AD1591" s="229"/>
      <c r="AE1591" s="229"/>
      <c r="AF1591" s="229"/>
      <c r="AG1591" s="229"/>
      <c r="AH1591" s="229"/>
      <c r="AI1591" s="229"/>
      <c r="AJ1591" s="229"/>
      <c r="AK1591" s="229"/>
      <c r="AL1591" s="229"/>
      <c r="AM1591" s="229"/>
      <c r="AN1591" s="229"/>
      <c r="AO1591" s="229"/>
      <c r="AP1591" s="229"/>
      <c r="AQ1591" s="229"/>
    </row>
    <row r="1592" spans="1:43" ht="15.75" customHeight="1" outlineLevel="2" x14ac:dyDescent="0.25">
      <c r="A1592" s="2"/>
      <c r="B1592" s="109">
        <v>150407</v>
      </c>
      <c r="C1592" s="34"/>
      <c r="D1592" s="34" t="s">
        <v>50</v>
      </c>
      <c r="E1592" s="34" t="s">
        <v>1327</v>
      </c>
      <c r="F1592" s="298" t="s">
        <v>1332</v>
      </c>
      <c r="G1592" s="114">
        <v>1853</v>
      </c>
      <c r="H1592" s="114">
        <v>0</v>
      </c>
      <c r="I1592" s="114">
        <v>3726</v>
      </c>
      <c r="J1592" s="114">
        <v>5579</v>
      </c>
      <c r="K1592" s="114">
        <v>5495</v>
      </c>
      <c r="L1592" s="241">
        <f t="shared" ref="L1592:L1598" si="316">((K1592/J1592)^(1/($K$12-$J$12))-1)</f>
        <v>-1.5056461731493109E-2</v>
      </c>
      <c r="M1592" s="114">
        <f t="shared" si="303"/>
        <v>3782.100376411543</v>
      </c>
      <c r="N1592" s="242">
        <v>0</v>
      </c>
      <c r="O1592" s="100"/>
      <c r="P1592" s="100"/>
      <c r="Q1592" s="100">
        <f t="shared" si="304"/>
        <v>0</v>
      </c>
      <c r="R1592" s="243" t="e">
        <f t="shared" si="263"/>
        <v>#DIV/0!</v>
      </c>
      <c r="S1592" s="299"/>
      <c r="T1592" s="299"/>
      <c r="U1592" s="299"/>
      <c r="V1592" s="299"/>
      <c r="W1592" s="299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</row>
    <row r="1593" spans="1:43" ht="15.75" customHeight="1" outlineLevel="2" x14ac:dyDescent="0.25">
      <c r="A1593" s="2"/>
      <c r="B1593" s="109">
        <v>150406</v>
      </c>
      <c r="C1593" s="34"/>
      <c r="D1593" s="34" t="s">
        <v>50</v>
      </c>
      <c r="E1593" s="34" t="s">
        <v>1327</v>
      </c>
      <c r="F1593" s="298" t="s">
        <v>1001</v>
      </c>
      <c r="G1593" s="114">
        <v>547</v>
      </c>
      <c r="H1593" s="114">
        <v>177</v>
      </c>
      <c r="I1593" s="114">
        <v>0</v>
      </c>
      <c r="J1593" s="114">
        <v>547</v>
      </c>
      <c r="K1593" s="114">
        <v>552</v>
      </c>
      <c r="L1593" s="241">
        <f t="shared" si="316"/>
        <v>9.1407678244972423E-3</v>
      </c>
      <c r="M1593" s="114">
        <f t="shared" si="303"/>
        <v>178.61791590493601</v>
      </c>
      <c r="N1593" s="242">
        <v>0</v>
      </c>
      <c r="O1593" s="100"/>
      <c r="P1593" s="100"/>
      <c r="Q1593" s="100">
        <f t="shared" si="304"/>
        <v>0</v>
      </c>
      <c r="R1593" s="243" t="e">
        <f t="shared" si="263"/>
        <v>#DIV/0!</v>
      </c>
      <c r="S1593" s="299"/>
      <c r="T1593" s="299"/>
      <c r="U1593" s="299"/>
      <c r="V1593" s="299"/>
      <c r="W1593" s="299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</row>
    <row r="1594" spans="1:43" ht="15.75" customHeight="1" outlineLevel="2" x14ac:dyDescent="0.25">
      <c r="A1594" s="2"/>
      <c r="B1594" s="109">
        <v>150405</v>
      </c>
      <c r="C1594" s="34"/>
      <c r="D1594" s="34" t="s">
        <v>50</v>
      </c>
      <c r="E1594" s="34" t="s">
        <v>1327</v>
      </c>
      <c r="F1594" s="298" t="s">
        <v>1331</v>
      </c>
      <c r="G1594" s="114">
        <v>812</v>
      </c>
      <c r="H1594" s="114">
        <v>548</v>
      </c>
      <c r="I1594" s="114">
        <v>0</v>
      </c>
      <c r="J1594" s="114">
        <v>812</v>
      </c>
      <c r="K1594" s="114">
        <v>797</v>
      </c>
      <c r="L1594" s="241">
        <f t="shared" si="316"/>
        <v>-1.8472906403940836E-2</v>
      </c>
      <c r="M1594" s="114">
        <f t="shared" si="303"/>
        <v>537.8768472906404</v>
      </c>
      <c r="N1594" s="242">
        <v>0</v>
      </c>
      <c r="O1594" s="100"/>
      <c r="P1594" s="100"/>
      <c r="Q1594" s="100">
        <f t="shared" si="304"/>
        <v>0</v>
      </c>
      <c r="R1594" s="243" t="e">
        <f t="shared" si="263"/>
        <v>#DIV/0!</v>
      </c>
      <c r="S1594" s="299"/>
      <c r="T1594" s="299"/>
      <c r="U1594" s="299"/>
      <c r="V1594" s="299"/>
      <c r="W1594" s="299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</row>
    <row r="1595" spans="1:43" ht="15.75" customHeight="1" outlineLevel="2" x14ac:dyDescent="0.25">
      <c r="A1595" s="2"/>
      <c r="B1595" s="109">
        <v>150404</v>
      </c>
      <c r="C1595" s="34"/>
      <c r="D1595" s="34" t="s">
        <v>50</v>
      </c>
      <c r="E1595" s="34" t="s">
        <v>1327</v>
      </c>
      <c r="F1595" s="298" t="s">
        <v>1330</v>
      </c>
      <c r="G1595" s="114">
        <v>721</v>
      </c>
      <c r="H1595" s="114">
        <v>274</v>
      </c>
      <c r="I1595" s="114">
        <v>0</v>
      </c>
      <c r="J1595" s="114">
        <v>721</v>
      </c>
      <c r="K1595" s="114">
        <v>701</v>
      </c>
      <c r="L1595" s="241">
        <f t="shared" si="316"/>
        <v>-2.7739251040221902E-2</v>
      </c>
      <c r="M1595" s="114">
        <f t="shared" si="303"/>
        <v>266.39944521497921</v>
      </c>
      <c r="N1595" s="242">
        <v>0</v>
      </c>
      <c r="O1595" s="100"/>
      <c r="P1595" s="100"/>
      <c r="Q1595" s="100">
        <f t="shared" si="304"/>
        <v>0</v>
      </c>
      <c r="R1595" s="243" t="e">
        <f t="shared" si="263"/>
        <v>#DIV/0!</v>
      </c>
      <c r="S1595" s="299"/>
      <c r="T1595" s="299"/>
      <c r="U1595" s="299"/>
      <c r="V1595" s="299"/>
      <c r="W1595" s="299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</row>
    <row r="1596" spans="1:43" ht="15.75" customHeight="1" outlineLevel="2" x14ac:dyDescent="0.25">
      <c r="A1596" s="2"/>
      <c r="B1596" s="109">
        <v>150403</v>
      </c>
      <c r="C1596" s="34"/>
      <c r="D1596" s="34" t="s">
        <v>50</v>
      </c>
      <c r="E1596" s="34" t="s">
        <v>1327</v>
      </c>
      <c r="F1596" s="298" t="s">
        <v>1329</v>
      </c>
      <c r="G1596" s="114">
        <v>636</v>
      </c>
      <c r="H1596" s="114">
        <v>314</v>
      </c>
      <c r="I1596" s="114">
        <v>0</v>
      </c>
      <c r="J1596" s="114">
        <v>636</v>
      </c>
      <c r="K1596" s="114">
        <v>594</v>
      </c>
      <c r="L1596" s="241">
        <f t="shared" si="316"/>
        <v>-6.6037735849056589E-2</v>
      </c>
      <c r="M1596" s="114">
        <f t="shared" si="303"/>
        <v>293.2641509433962</v>
      </c>
      <c r="N1596" s="242">
        <v>0</v>
      </c>
      <c r="O1596" s="100"/>
      <c r="P1596" s="100"/>
      <c r="Q1596" s="100">
        <f t="shared" si="304"/>
        <v>0</v>
      </c>
      <c r="R1596" s="243" t="e">
        <f t="shared" si="263"/>
        <v>#DIV/0!</v>
      </c>
      <c r="S1596" s="299"/>
      <c r="T1596" s="299"/>
      <c r="U1596" s="299"/>
      <c r="V1596" s="299"/>
      <c r="W1596" s="299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</row>
    <row r="1597" spans="1:43" ht="15.75" customHeight="1" outlineLevel="2" x14ac:dyDescent="0.25">
      <c r="A1597" s="2"/>
      <c r="B1597" s="109">
        <v>150402</v>
      </c>
      <c r="C1597" s="34"/>
      <c r="D1597" s="34" t="s">
        <v>50</v>
      </c>
      <c r="E1597" s="34" t="s">
        <v>1327</v>
      </c>
      <c r="F1597" s="298" t="s">
        <v>1328</v>
      </c>
      <c r="G1597" s="114">
        <v>585</v>
      </c>
      <c r="H1597" s="114">
        <v>293</v>
      </c>
      <c r="I1597" s="114">
        <v>0</v>
      </c>
      <c r="J1597" s="114">
        <v>585</v>
      </c>
      <c r="K1597" s="114">
        <v>575</v>
      </c>
      <c r="L1597" s="241">
        <f t="shared" si="316"/>
        <v>-1.7094017094017144E-2</v>
      </c>
      <c r="M1597" s="114">
        <f t="shared" si="303"/>
        <v>287.991452991453</v>
      </c>
      <c r="N1597" s="242">
        <v>0</v>
      </c>
      <c r="O1597" s="100"/>
      <c r="P1597" s="100"/>
      <c r="Q1597" s="100">
        <f t="shared" si="304"/>
        <v>0</v>
      </c>
      <c r="R1597" s="243" t="e">
        <f t="shared" ref="R1597:R1851" si="317">+(1-(P1597/O1597))*100</f>
        <v>#DIV/0!</v>
      </c>
      <c r="S1597" s="299"/>
      <c r="T1597" s="299"/>
      <c r="U1597" s="299"/>
      <c r="V1597" s="299"/>
      <c r="W1597" s="299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</row>
    <row r="1598" spans="1:43" ht="15.75" customHeight="1" outlineLevel="2" x14ac:dyDescent="0.25">
      <c r="A1598" s="2"/>
      <c r="B1598" s="109">
        <v>150401</v>
      </c>
      <c r="C1598" s="34"/>
      <c r="D1598" s="34" t="s">
        <v>50</v>
      </c>
      <c r="E1598" s="34" t="s">
        <v>1327</v>
      </c>
      <c r="F1598" s="298" t="s">
        <v>1327</v>
      </c>
      <c r="G1598" s="114">
        <v>129</v>
      </c>
      <c r="H1598" s="114">
        <v>0</v>
      </c>
      <c r="I1598" s="114">
        <v>2044</v>
      </c>
      <c r="J1598" s="114">
        <v>2173</v>
      </c>
      <c r="K1598" s="114">
        <v>2101</v>
      </c>
      <c r="L1598" s="241">
        <f t="shared" si="316"/>
        <v>-3.313391624482287E-2</v>
      </c>
      <c r="M1598" s="114">
        <f t="shared" si="303"/>
        <v>2111.725724804418</v>
      </c>
      <c r="N1598" s="242">
        <v>0</v>
      </c>
      <c r="O1598" s="100"/>
      <c r="P1598" s="100"/>
      <c r="Q1598" s="100">
        <f t="shared" si="304"/>
        <v>0</v>
      </c>
      <c r="R1598" s="243" t="e">
        <f t="shared" si="317"/>
        <v>#DIV/0!</v>
      </c>
      <c r="S1598" s="299"/>
      <c r="T1598" s="299"/>
      <c r="U1598" s="299"/>
      <c r="V1598" s="299"/>
      <c r="W1598" s="299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</row>
    <row r="1599" spans="1:43" ht="15.75" customHeight="1" outlineLevel="2" x14ac:dyDescent="0.25">
      <c r="A1599" s="2"/>
      <c r="B1599" s="109" t="s">
        <v>2281</v>
      </c>
      <c r="C1599" s="34"/>
      <c r="D1599" s="34" t="s">
        <v>50</v>
      </c>
      <c r="E1599" s="34" t="s">
        <v>1327</v>
      </c>
      <c r="F1599" s="298" t="s">
        <v>2282</v>
      </c>
      <c r="G1599" s="114"/>
      <c r="H1599" s="114"/>
      <c r="I1599" s="114"/>
      <c r="J1599" s="114"/>
      <c r="K1599" s="114"/>
      <c r="L1599" s="241"/>
      <c r="M1599" s="114">
        <f t="shared" si="303"/>
        <v>0</v>
      </c>
      <c r="N1599" s="242"/>
      <c r="O1599" s="100"/>
      <c r="P1599" s="100"/>
      <c r="Q1599" s="100">
        <f t="shared" si="304"/>
        <v>0</v>
      </c>
      <c r="R1599" s="243" t="e">
        <f t="shared" si="317"/>
        <v>#DIV/0!</v>
      </c>
      <c r="S1599" s="299"/>
      <c r="T1599" s="299"/>
      <c r="U1599" s="299"/>
      <c r="V1599" s="299"/>
      <c r="W1599" s="299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</row>
    <row r="1600" spans="1:43" ht="15.75" customHeight="1" outlineLevel="1" x14ac:dyDescent="0.25">
      <c r="A1600" s="229"/>
      <c r="B1600" s="104">
        <v>150500</v>
      </c>
      <c r="C1600" s="300"/>
      <c r="D1600" s="300" t="s">
        <v>50</v>
      </c>
      <c r="E1600" s="300" t="s">
        <v>1333</v>
      </c>
      <c r="F1600" s="301"/>
      <c r="G1600" s="114"/>
      <c r="H1600" s="114"/>
      <c r="I1600" s="114"/>
      <c r="J1600" s="114"/>
      <c r="K1600" s="114"/>
      <c r="L1600" s="241"/>
      <c r="M1600" s="114">
        <f t="shared" si="303"/>
        <v>0</v>
      </c>
      <c r="N1600" s="242"/>
      <c r="O1600" s="110">
        <f t="shared" ref="O1600:P1600" si="318">SUM(O1601:O1617)</f>
        <v>0</v>
      </c>
      <c r="P1600" s="110">
        <f t="shared" si="318"/>
        <v>0</v>
      </c>
      <c r="Q1600" s="100">
        <f t="shared" si="304"/>
        <v>0</v>
      </c>
      <c r="R1600" s="243" t="e">
        <f t="shared" si="317"/>
        <v>#DIV/0!</v>
      </c>
      <c r="S1600" s="302"/>
      <c r="T1600" s="302"/>
      <c r="U1600" s="302"/>
      <c r="V1600" s="302"/>
      <c r="W1600" s="302"/>
      <c r="X1600" s="229"/>
      <c r="Y1600" s="229"/>
      <c r="Z1600" s="229"/>
      <c r="AA1600" s="229"/>
      <c r="AB1600" s="229"/>
      <c r="AC1600" s="229"/>
      <c r="AD1600" s="229"/>
      <c r="AE1600" s="229"/>
      <c r="AF1600" s="229"/>
      <c r="AG1600" s="229"/>
      <c r="AH1600" s="229"/>
      <c r="AI1600" s="229"/>
      <c r="AJ1600" s="229"/>
      <c r="AK1600" s="229"/>
      <c r="AL1600" s="229"/>
      <c r="AM1600" s="229"/>
      <c r="AN1600" s="229"/>
      <c r="AO1600" s="229"/>
      <c r="AP1600" s="229"/>
      <c r="AQ1600" s="229"/>
    </row>
    <row r="1601" spans="1:43" ht="15.75" customHeight="1" outlineLevel="2" x14ac:dyDescent="0.25">
      <c r="A1601" s="2"/>
      <c r="B1601" s="109">
        <v>150516</v>
      </c>
      <c r="C1601" s="34"/>
      <c r="D1601" s="34" t="s">
        <v>50</v>
      </c>
      <c r="E1601" s="34" t="s">
        <v>1333</v>
      </c>
      <c r="F1601" s="298" t="s">
        <v>1346</v>
      </c>
      <c r="G1601" s="114">
        <v>1170</v>
      </c>
      <c r="H1601" s="114">
        <v>827</v>
      </c>
      <c r="I1601" s="114">
        <v>0</v>
      </c>
      <c r="J1601" s="114">
        <v>1170</v>
      </c>
      <c r="K1601" s="114">
        <v>1174</v>
      </c>
      <c r="L1601" s="241">
        <f t="shared" ref="L1601:L1616" si="319">((K1601/J1601)^(1/($K$12-$J$12))-1)</f>
        <v>3.4188034188034067E-3</v>
      </c>
      <c r="M1601" s="114">
        <f t="shared" si="303"/>
        <v>829.82735042735044</v>
      </c>
      <c r="N1601" s="242">
        <v>0</v>
      </c>
      <c r="O1601" s="100"/>
      <c r="P1601" s="100"/>
      <c r="Q1601" s="100">
        <f t="shared" si="304"/>
        <v>0</v>
      </c>
      <c r="R1601" s="243" t="e">
        <f t="shared" si="317"/>
        <v>#DIV/0!</v>
      </c>
      <c r="S1601" s="299"/>
      <c r="T1601" s="299"/>
      <c r="U1601" s="299"/>
      <c r="V1601" s="299"/>
      <c r="W1601" s="299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</row>
    <row r="1602" spans="1:43" ht="15.75" customHeight="1" outlineLevel="2" x14ac:dyDescent="0.25">
      <c r="A1602" s="2"/>
      <c r="B1602" s="109">
        <v>150515</v>
      </c>
      <c r="C1602" s="34"/>
      <c r="D1602" s="34" t="s">
        <v>50</v>
      </c>
      <c r="E1602" s="34" t="s">
        <v>1333</v>
      </c>
      <c r="F1602" s="298" t="s">
        <v>1345</v>
      </c>
      <c r="G1602" s="114">
        <v>443</v>
      </c>
      <c r="H1602" s="114">
        <v>0</v>
      </c>
      <c r="I1602" s="114">
        <v>2505</v>
      </c>
      <c r="J1602" s="114">
        <v>2948</v>
      </c>
      <c r="K1602" s="114">
        <v>2988</v>
      </c>
      <c r="L1602" s="241">
        <f t="shared" si="319"/>
        <v>1.3568521031207537E-2</v>
      </c>
      <c r="M1602" s="114">
        <f t="shared" si="303"/>
        <v>2471.010854816825</v>
      </c>
      <c r="N1602" s="242">
        <v>0</v>
      </c>
      <c r="O1602" s="100"/>
      <c r="P1602" s="100"/>
      <c r="Q1602" s="100">
        <f t="shared" si="304"/>
        <v>0</v>
      </c>
      <c r="R1602" s="243" t="e">
        <f t="shared" si="317"/>
        <v>#DIV/0!</v>
      </c>
      <c r="S1602" s="299"/>
      <c r="T1602" s="299"/>
      <c r="U1602" s="299"/>
      <c r="V1602" s="299"/>
      <c r="W1602" s="299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</row>
    <row r="1603" spans="1:43" ht="15.75" customHeight="1" outlineLevel="2" x14ac:dyDescent="0.25">
      <c r="A1603" s="2"/>
      <c r="B1603" s="109">
        <v>150514</v>
      </c>
      <c r="C1603" s="34"/>
      <c r="D1603" s="34" t="s">
        <v>50</v>
      </c>
      <c r="E1603" s="34" t="s">
        <v>1333</v>
      </c>
      <c r="F1603" s="298" t="s">
        <v>212</v>
      </c>
      <c r="G1603" s="114">
        <v>811</v>
      </c>
      <c r="H1603" s="114">
        <v>0</v>
      </c>
      <c r="I1603" s="114">
        <v>12625</v>
      </c>
      <c r="J1603" s="114">
        <v>4224</v>
      </c>
      <c r="K1603" s="114">
        <v>4238</v>
      </c>
      <c r="L1603" s="241">
        <f t="shared" si="319"/>
        <v>3.3143939393940336E-3</v>
      </c>
      <c r="M1603" s="114">
        <f t="shared" si="303"/>
        <v>0</v>
      </c>
      <c r="N1603" s="242">
        <v>9348</v>
      </c>
      <c r="O1603" s="100"/>
      <c r="P1603" s="100"/>
      <c r="Q1603" s="100">
        <f t="shared" si="304"/>
        <v>0</v>
      </c>
      <c r="R1603" s="243" t="e">
        <f t="shared" si="317"/>
        <v>#DIV/0!</v>
      </c>
      <c r="S1603" s="299"/>
      <c r="T1603" s="299"/>
      <c r="U1603" s="299"/>
      <c r="V1603" s="299"/>
      <c r="W1603" s="299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</row>
    <row r="1604" spans="1:43" ht="15.75" customHeight="1" outlineLevel="2" x14ac:dyDescent="0.25">
      <c r="A1604" s="2"/>
      <c r="B1604" s="109">
        <v>150513</v>
      </c>
      <c r="C1604" s="34"/>
      <c r="D1604" s="34" t="s">
        <v>50</v>
      </c>
      <c r="E1604" s="34" t="s">
        <v>1333</v>
      </c>
      <c r="F1604" s="298" t="s">
        <v>401</v>
      </c>
      <c r="G1604" s="114">
        <v>597</v>
      </c>
      <c r="H1604" s="114">
        <v>0</v>
      </c>
      <c r="I1604" s="114">
        <v>3715</v>
      </c>
      <c r="J1604" s="114">
        <v>629</v>
      </c>
      <c r="K1604" s="114">
        <v>639</v>
      </c>
      <c r="L1604" s="241">
        <f t="shared" si="319"/>
        <v>1.5898251192368873E-2</v>
      </c>
      <c r="M1604" s="114">
        <f t="shared" si="303"/>
        <v>0</v>
      </c>
      <c r="N1604" s="242">
        <v>3742</v>
      </c>
      <c r="O1604" s="100"/>
      <c r="P1604" s="100"/>
      <c r="Q1604" s="100">
        <f t="shared" si="304"/>
        <v>0</v>
      </c>
      <c r="R1604" s="243" t="e">
        <f t="shared" si="317"/>
        <v>#DIV/0!</v>
      </c>
      <c r="S1604" s="299"/>
      <c r="T1604" s="299"/>
      <c r="U1604" s="299"/>
      <c r="V1604" s="299"/>
      <c r="W1604" s="299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</row>
    <row r="1605" spans="1:43" ht="15.75" customHeight="1" outlineLevel="2" x14ac:dyDescent="0.25">
      <c r="A1605" s="2"/>
      <c r="B1605" s="109">
        <v>150512</v>
      </c>
      <c r="C1605" s="34"/>
      <c r="D1605" s="34" t="s">
        <v>50</v>
      </c>
      <c r="E1605" s="34" t="s">
        <v>1333</v>
      </c>
      <c r="F1605" s="298" t="s">
        <v>1344</v>
      </c>
      <c r="G1605" s="114">
        <v>1617</v>
      </c>
      <c r="H1605" s="114">
        <v>0</v>
      </c>
      <c r="I1605" s="114">
        <v>14343</v>
      </c>
      <c r="J1605" s="114">
        <v>5590</v>
      </c>
      <c r="K1605" s="114">
        <v>5579</v>
      </c>
      <c r="L1605" s="241">
        <f t="shared" si="319"/>
        <v>-1.9677996422182709E-3</v>
      </c>
      <c r="M1605" s="114">
        <f t="shared" si="303"/>
        <v>0</v>
      </c>
      <c r="N1605" s="242">
        <v>10617</v>
      </c>
      <c r="O1605" s="100"/>
      <c r="P1605" s="100"/>
      <c r="Q1605" s="100">
        <f t="shared" si="304"/>
        <v>0</v>
      </c>
      <c r="R1605" s="243" t="e">
        <f t="shared" si="317"/>
        <v>#DIV/0!</v>
      </c>
      <c r="S1605" s="299"/>
      <c r="T1605" s="299"/>
      <c r="U1605" s="299"/>
      <c r="V1605" s="299"/>
      <c r="W1605" s="299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</row>
    <row r="1606" spans="1:43" ht="15.75" customHeight="1" outlineLevel="2" x14ac:dyDescent="0.25">
      <c r="A1606" s="2"/>
      <c r="B1606" s="109">
        <v>150511</v>
      </c>
      <c r="C1606" s="34"/>
      <c r="D1606" s="34" t="s">
        <v>50</v>
      </c>
      <c r="E1606" s="34" t="s">
        <v>1333</v>
      </c>
      <c r="F1606" s="298" t="s">
        <v>1343</v>
      </c>
      <c r="G1606" s="114">
        <v>1468</v>
      </c>
      <c r="H1606" s="114">
        <v>749</v>
      </c>
      <c r="I1606" s="114">
        <v>0</v>
      </c>
      <c r="J1606" s="114">
        <v>1468</v>
      </c>
      <c r="K1606" s="114">
        <v>1448</v>
      </c>
      <c r="L1606" s="241">
        <f t="shared" si="319"/>
        <v>-1.3623978201634857E-2</v>
      </c>
      <c r="M1606" s="114">
        <f t="shared" si="303"/>
        <v>738.79564032697544</v>
      </c>
      <c r="N1606" s="242">
        <v>0</v>
      </c>
      <c r="O1606" s="100"/>
      <c r="P1606" s="100"/>
      <c r="Q1606" s="100">
        <f t="shared" si="304"/>
        <v>0</v>
      </c>
      <c r="R1606" s="243" t="e">
        <f t="shared" si="317"/>
        <v>#DIV/0!</v>
      </c>
      <c r="S1606" s="299"/>
      <c r="T1606" s="299"/>
      <c r="U1606" s="299"/>
      <c r="V1606" s="299"/>
      <c r="W1606" s="299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</row>
    <row r="1607" spans="1:43" ht="15.75" customHeight="1" outlineLevel="2" x14ac:dyDescent="0.25">
      <c r="A1607" s="2"/>
      <c r="B1607" s="109">
        <v>150510</v>
      </c>
      <c r="C1607" s="34"/>
      <c r="D1607" s="34" t="s">
        <v>50</v>
      </c>
      <c r="E1607" s="34" t="s">
        <v>1333</v>
      </c>
      <c r="F1607" s="298" t="s">
        <v>1342</v>
      </c>
      <c r="G1607" s="114">
        <v>2147</v>
      </c>
      <c r="H1607" s="114">
        <v>0</v>
      </c>
      <c r="I1607" s="114">
        <v>21642</v>
      </c>
      <c r="J1607" s="114">
        <v>4883</v>
      </c>
      <c r="K1607" s="114">
        <v>4527</v>
      </c>
      <c r="L1607" s="241">
        <f t="shared" si="319"/>
        <v>-7.2906000409584282E-2</v>
      </c>
      <c r="M1607" s="114">
        <f t="shared" si="303"/>
        <v>0</v>
      </c>
      <c r="N1607" s="242">
        <v>19750</v>
      </c>
      <c r="O1607" s="100"/>
      <c r="P1607" s="100"/>
      <c r="Q1607" s="100">
        <f t="shared" si="304"/>
        <v>0</v>
      </c>
      <c r="R1607" s="243" t="e">
        <f t="shared" si="317"/>
        <v>#DIV/0!</v>
      </c>
      <c r="S1607" s="299"/>
      <c r="T1607" s="299"/>
      <c r="U1607" s="299"/>
      <c r="V1607" s="299"/>
      <c r="W1607" s="299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</row>
    <row r="1608" spans="1:43" ht="15.75" customHeight="1" outlineLevel="2" x14ac:dyDescent="0.25">
      <c r="A1608" s="2"/>
      <c r="B1608" s="109">
        <v>150509</v>
      </c>
      <c r="C1608" s="34"/>
      <c r="D1608" s="34" t="s">
        <v>50</v>
      </c>
      <c r="E1608" s="34" t="s">
        <v>1333</v>
      </c>
      <c r="F1608" s="298" t="s">
        <v>1341</v>
      </c>
      <c r="G1608" s="114">
        <v>1563</v>
      </c>
      <c r="H1608" s="114">
        <v>0</v>
      </c>
      <c r="I1608" s="114">
        <v>30388</v>
      </c>
      <c r="J1608" s="114">
        <v>4894</v>
      </c>
      <c r="K1608" s="114">
        <v>4888</v>
      </c>
      <c r="L1608" s="241">
        <f t="shared" si="319"/>
        <v>-1.225991009399241E-3</v>
      </c>
      <c r="M1608" s="114">
        <f t="shared" si="303"/>
        <v>0</v>
      </c>
      <c r="N1608" s="242">
        <v>27489</v>
      </c>
      <c r="O1608" s="100"/>
      <c r="P1608" s="100"/>
      <c r="Q1608" s="100">
        <f t="shared" si="304"/>
        <v>0</v>
      </c>
      <c r="R1608" s="243" t="e">
        <f t="shared" si="317"/>
        <v>#DIV/0!</v>
      </c>
      <c r="S1608" s="299"/>
      <c r="T1608" s="299"/>
      <c r="U1608" s="299"/>
      <c r="V1608" s="299"/>
      <c r="W1608" s="299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</row>
    <row r="1609" spans="1:43" ht="15.75" customHeight="1" outlineLevel="2" x14ac:dyDescent="0.25">
      <c r="A1609" s="2"/>
      <c r="B1609" s="109">
        <v>150508</v>
      </c>
      <c r="C1609" s="34"/>
      <c r="D1609" s="34" t="s">
        <v>50</v>
      </c>
      <c r="E1609" s="34" t="s">
        <v>1333</v>
      </c>
      <c r="F1609" s="298" t="s">
        <v>1340</v>
      </c>
      <c r="G1609" s="114">
        <v>425</v>
      </c>
      <c r="H1609" s="114">
        <v>0</v>
      </c>
      <c r="I1609" s="114">
        <v>3830</v>
      </c>
      <c r="J1609" s="114">
        <v>1713</v>
      </c>
      <c r="K1609" s="114">
        <v>1681</v>
      </c>
      <c r="L1609" s="241">
        <f t="shared" si="319"/>
        <v>-1.8680677174547577E-2</v>
      </c>
      <c r="M1609" s="114">
        <f t="shared" si="303"/>
        <v>0</v>
      </c>
      <c r="N1609" s="242">
        <v>2557</v>
      </c>
      <c r="O1609" s="100"/>
      <c r="P1609" s="100"/>
      <c r="Q1609" s="100">
        <f t="shared" si="304"/>
        <v>0</v>
      </c>
      <c r="R1609" s="243" t="e">
        <f t="shared" si="317"/>
        <v>#DIV/0!</v>
      </c>
      <c r="S1609" s="299"/>
      <c r="T1609" s="299"/>
      <c r="U1609" s="299"/>
      <c r="V1609" s="299"/>
      <c r="W1609" s="299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</row>
    <row r="1610" spans="1:43" ht="15.75" customHeight="1" outlineLevel="2" x14ac:dyDescent="0.25">
      <c r="A1610" s="2"/>
      <c r="B1610" s="109">
        <v>150507</v>
      </c>
      <c r="C1610" s="34"/>
      <c r="D1610" s="34" t="s">
        <v>50</v>
      </c>
      <c r="E1610" s="34" t="s">
        <v>1333</v>
      </c>
      <c r="F1610" s="298" t="s">
        <v>1339</v>
      </c>
      <c r="G1610" s="114">
        <v>1574</v>
      </c>
      <c r="H1610" s="114">
        <v>0</v>
      </c>
      <c r="I1610" s="114">
        <v>36956</v>
      </c>
      <c r="J1610" s="114">
        <v>5667</v>
      </c>
      <c r="K1610" s="114">
        <v>5494</v>
      </c>
      <c r="L1610" s="241">
        <f t="shared" si="319"/>
        <v>-3.0527616022586912E-2</v>
      </c>
      <c r="M1610" s="114">
        <f t="shared" si="303"/>
        <v>0</v>
      </c>
      <c r="N1610" s="242">
        <v>33289</v>
      </c>
      <c r="O1610" s="100"/>
      <c r="P1610" s="100"/>
      <c r="Q1610" s="100">
        <f t="shared" si="304"/>
        <v>0</v>
      </c>
      <c r="R1610" s="243" t="e">
        <f t="shared" si="317"/>
        <v>#DIV/0!</v>
      </c>
      <c r="S1610" s="299"/>
      <c r="T1610" s="299"/>
      <c r="U1610" s="299"/>
      <c r="V1610" s="299"/>
      <c r="W1610" s="299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</row>
    <row r="1611" spans="1:43" ht="15.75" customHeight="1" outlineLevel="2" x14ac:dyDescent="0.25">
      <c r="A1611" s="2"/>
      <c r="B1611" s="109">
        <v>150506</v>
      </c>
      <c r="C1611" s="34"/>
      <c r="D1611" s="34" t="s">
        <v>50</v>
      </c>
      <c r="E1611" s="34" t="s">
        <v>1333</v>
      </c>
      <c r="F1611" s="298" t="s">
        <v>1338</v>
      </c>
      <c r="G1611" s="114">
        <v>1043</v>
      </c>
      <c r="H1611" s="114">
        <v>532</v>
      </c>
      <c r="I1611" s="114">
        <v>0</v>
      </c>
      <c r="J1611" s="114">
        <v>1043</v>
      </c>
      <c r="K1611" s="114">
        <v>1050</v>
      </c>
      <c r="L1611" s="241">
        <f t="shared" si="319"/>
        <v>6.7114093959732557E-3</v>
      </c>
      <c r="M1611" s="114">
        <f t="shared" si="303"/>
        <v>535.57046979865777</v>
      </c>
      <c r="N1611" s="242">
        <v>0</v>
      </c>
      <c r="O1611" s="100"/>
      <c r="P1611" s="100"/>
      <c r="Q1611" s="100">
        <f t="shared" si="304"/>
        <v>0</v>
      </c>
      <c r="R1611" s="243" t="e">
        <f t="shared" si="317"/>
        <v>#DIV/0!</v>
      </c>
      <c r="S1611" s="299"/>
      <c r="T1611" s="299"/>
      <c r="U1611" s="299"/>
      <c r="V1611" s="299"/>
      <c r="W1611" s="299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</row>
    <row r="1612" spans="1:43" ht="15.75" customHeight="1" outlineLevel="2" x14ac:dyDescent="0.25">
      <c r="A1612" s="2"/>
      <c r="B1612" s="109">
        <v>150505</v>
      </c>
      <c r="C1612" s="34"/>
      <c r="D1612" s="34" t="s">
        <v>50</v>
      </c>
      <c r="E1612" s="34" t="s">
        <v>1333</v>
      </c>
      <c r="F1612" s="298" t="s">
        <v>1068</v>
      </c>
      <c r="G1612" s="114">
        <v>570</v>
      </c>
      <c r="H1612" s="114">
        <v>0</v>
      </c>
      <c r="I1612" s="114">
        <v>19962</v>
      </c>
      <c r="J1612" s="114">
        <v>4438</v>
      </c>
      <c r="K1612" s="114">
        <v>4443</v>
      </c>
      <c r="L1612" s="241">
        <f t="shared" si="319"/>
        <v>1.1266336187472081E-3</v>
      </c>
      <c r="M1612" s="114">
        <f t="shared" si="303"/>
        <v>0</v>
      </c>
      <c r="N1612" s="242">
        <v>16688</v>
      </c>
      <c r="O1612" s="100"/>
      <c r="P1612" s="100"/>
      <c r="Q1612" s="100">
        <f t="shared" si="304"/>
        <v>0</v>
      </c>
      <c r="R1612" s="243" t="e">
        <f t="shared" si="317"/>
        <v>#DIV/0!</v>
      </c>
      <c r="S1612" s="299"/>
      <c r="T1612" s="299"/>
      <c r="U1612" s="299"/>
      <c r="V1612" s="299"/>
      <c r="W1612" s="299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</row>
    <row r="1613" spans="1:43" ht="15.75" customHeight="1" outlineLevel="2" x14ac:dyDescent="0.25">
      <c r="A1613" s="2"/>
      <c r="B1613" s="109">
        <v>150504</v>
      </c>
      <c r="C1613" s="34"/>
      <c r="D1613" s="34" t="s">
        <v>50</v>
      </c>
      <c r="E1613" s="34" t="s">
        <v>1333</v>
      </c>
      <c r="F1613" s="298" t="s">
        <v>1337</v>
      </c>
      <c r="G1613" s="114">
        <v>560</v>
      </c>
      <c r="H1613" s="114">
        <v>0</v>
      </c>
      <c r="I1613" s="114">
        <v>7490</v>
      </c>
      <c r="J1613" s="114">
        <v>3682</v>
      </c>
      <c r="K1613" s="114">
        <v>3792</v>
      </c>
      <c r="L1613" s="241">
        <f t="shared" si="319"/>
        <v>2.9875067897881635E-2</v>
      </c>
      <c r="M1613" s="114">
        <f t="shared" si="303"/>
        <v>0</v>
      </c>
      <c r="N1613" s="242">
        <v>4389</v>
      </c>
      <c r="O1613" s="100"/>
      <c r="P1613" s="100"/>
      <c r="Q1613" s="100">
        <f t="shared" si="304"/>
        <v>0</v>
      </c>
      <c r="R1613" s="243" t="e">
        <f t="shared" si="317"/>
        <v>#DIV/0!</v>
      </c>
      <c r="S1613" s="299"/>
      <c r="T1613" s="299"/>
      <c r="U1613" s="299"/>
      <c r="V1613" s="299"/>
      <c r="W1613" s="299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</row>
    <row r="1614" spans="1:43" ht="15.75" customHeight="1" outlineLevel="2" x14ac:dyDescent="0.25">
      <c r="A1614" s="2"/>
      <c r="B1614" s="109">
        <v>150503</v>
      </c>
      <c r="C1614" s="34"/>
      <c r="D1614" s="34" t="s">
        <v>50</v>
      </c>
      <c r="E1614" s="34" t="s">
        <v>1333</v>
      </c>
      <c r="F1614" s="298" t="s">
        <v>1336</v>
      </c>
      <c r="G1614" s="114">
        <v>2259</v>
      </c>
      <c r="H1614" s="114">
        <v>736</v>
      </c>
      <c r="I1614" s="114">
        <v>0</v>
      </c>
      <c r="J1614" s="114">
        <v>2259</v>
      </c>
      <c r="K1614" s="114">
        <v>2263</v>
      </c>
      <c r="L1614" s="241">
        <f t="shared" si="319"/>
        <v>1.7706949977867037E-3</v>
      </c>
      <c r="M1614" s="114">
        <f t="shared" si="303"/>
        <v>737.30323151837104</v>
      </c>
      <c r="N1614" s="242">
        <v>0</v>
      </c>
      <c r="O1614" s="100"/>
      <c r="P1614" s="100"/>
      <c r="Q1614" s="100">
        <f t="shared" si="304"/>
        <v>0</v>
      </c>
      <c r="R1614" s="243" t="e">
        <f t="shared" si="317"/>
        <v>#DIV/0!</v>
      </c>
      <c r="S1614" s="299"/>
      <c r="T1614" s="299"/>
      <c r="U1614" s="299"/>
      <c r="V1614" s="299"/>
      <c r="W1614" s="299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</row>
    <row r="1615" spans="1:43" ht="15.75" customHeight="1" outlineLevel="2" x14ac:dyDescent="0.25">
      <c r="A1615" s="2"/>
      <c r="B1615" s="109">
        <v>150502</v>
      </c>
      <c r="C1615" s="34"/>
      <c r="D1615" s="34" t="s">
        <v>50</v>
      </c>
      <c r="E1615" s="34" t="s">
        <v>1333</v>
      </c>
      <c r="F1615" s="298" t="s">
        <v>1335</v>
      </c>
      <c r="G1615" s="114">
        <v>852</v>
      </c>
      <c r="H1615" s="114">
        <v>0</v>
      </c>
      <c r="I1615" s="114">
        <v>8705</v>
      </c>
      <c r="J1615" s="114">
        <v>6856</v>
      </c>
      <c r="K1615" s="114">
        <v>6880</v>
      </c>
      <c r="L1615" s="241">
        <f t="shared" si="319"/>
        <v>3.500583430571691E-3</v>
      </c>
      <c r="M1615" s="114">
        <f t="shared" si="303"/>
        <v>0</v>
      </c>
      <c r="N1615" s="242">
        <v>2971</v>
      </c>
      <c r="O1615" s="100"/>
      <c r="P1615" s="100"/>
      <c r="Q1615" s="100">
        <f t="shared" si="304"/>
        <v>0</v>
      </c>
      <c r="R1615" s="243" t="e">
        <f t="shared" si="317"/>
        <v>#DIV/0!</v>
      </c>
      <c r="S1615" s="299"/>
      <c r="T1615" s="299"/>
      <c r="U1615" s="299"/>
      <c r="V1615" s="299"/>
      <c r="W1615" s="299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</row>
    <row r="1616" spans="1:43" ht="15.75" customHeight="1" outlineLevel="2" x14ac:dyDescent="0.25">
      <c r="A1616" s="2"/>
      <c r="B1616" s="109">
        <v>150501</v>
      </c>
      <c r="C1616" s="34"/>
      <c r="D1616" s="34" t="s">
        <v>50</v>
      </c>
      <c r="E1616" s="34" t="s">
        <v>1333</v>
      </c>
      <c r="F1616" s="298" t="s">
        <v>1334</v>
      </c>
      <c r="G1616" s="114">
        <v>5606</v>
      </c>
      <c r="H1616" s="114">
        <v>0</v>
      </c>
      <c r="I1616" s="114">
        <v>47840</v>
      </c>
      <c r="J1616" s="114">
        <v>15285</v>
      </c>
      <c r="K1616" s="114">
        <v>15571</v>
      </c>
      <c r="L1616" s="241">
        <f t="shared" si="319"/>
        <v>1.871115472685636E-2</v>
      </c>
      <c r="M1616" s="114">
        <f t="shared" si="303"/>
        <v>0</v>
      </c>
      <c r="N1616" s="242">
        <v>38648</v>
      </c>
      <c r="O1616" s="100"/>
      <c r="P1616" s="100"/>
      <c r="Q1616" s="100">
        <f t="shared" si="304"/>
        <v>0</v>
      </c>
      <c r="R1616" s="243" t="e">
        <f t="shared" si="317"/>
        <v>#DIV/0!</v>
      </c>
      <c r="S1616" s="299"/>
      <c r="T1616" s="299"/>
      <c r="U1616" s="299"/>
      <c r="V1616" s="299"/>
      <c r="W1616" s="299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</row>
    <row r="1617" spans="1:43" ht="15.75" customHeight="1" outlineLevel="2" x14ac:dyDescent="0.25">
      <c r="A1617" s="2"/>
      <c r="B1617" s="109" t="s">
        <v>2283</v>
      </c>
      <c r="C1617" s="34"/>
      <c r="D1617" s="34" t="s">
        <v>50</v>
      </c>
      <c r="E1617" s="34" t="s">
        <v>1333</v>
      </c>
      <c r="F1617" s="298" t="s">
        <v>2284</v>
      </c>
      <c r="G1617" s="114"/>
      <c r="H1617" s="114"/>
      <c r="I1617" s="114"/>
      <c r="J1617" s="114"/>
      <c r="K1617" s="114"/>
      <c r="L1617" s="241"/>
      <c r="M1617" s="114">
        <f t="shared" si="303"/>
        <v>0</v>
      </c>
      <c r="N1617" s="242"/>
      <c r="O1617" s="100"/>
      <c r="P1617" s="100"/>
      <c r="Q1617" s="100">
        <f t="shared" si="304"/>
        <v>0</v>
      </c>
      <c r="R1617" s="243" t="e">
        <f t="shared" si="317"/>
        <v>#DIV/0!</v>
      </c>
      <c r="S1617" s="299"/>
      <c r="T1617" s="299"/>
      <c r="U1617" s="299"/>
      <c r="V1617" s="299"/>
      <c r="W1617" s="299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</row>
    <row r="1618" spans="1:43" ht="15.75" customHeight="1" outlineLevel="1" x14ac:dyDescent="0.25">
      <c r="A1618" s="229"/>
      <c r="B1618" s="104">
        <v>150600</v>
      </c>
      <c r="C1618" s="300"/>
      <c r="D1618" s="300" t="s">
        <v>50</v>
      </c>
      <c r="E1618" s="300" t="s">
        <v>1347</v>
      </c>
      <c r="F1618" s="301"/>
      <c r="G1618" s="114"/>
      <c r="H1618" s="114"/>
      <c r="I1618" s="114"/>
      <c r="J1618" s="114"/>
      <c r="K1618" s="114"/>
      <c r="L1618" s="241"/>
      <c r="M1618" s="114">
        <f t="shared" si="303"/>
        <v>0</v>
      </c>
      <c r="N1618" s="242"/>
      <c r="O1618" s="110">
        <f t="shared" ref="O1618:P1618" si="320">SUM(O1619:O1631)</f>
        <v>0</v>
      </c>
      <c r="P1618" s="110">
        <f t="shared" si="320"/>
        <v>0</v>
      </c>
      <c r="Q1618" s="100">
        <f t="shared" si="304"/>
        <v>0</v>
      </c>
      <c r="R1618" s="243" t="e">
        <f t="shared" si="317"/>
        <v>#DIV/0!</v>
      </c>
      <c r="S1618" s="302"/>
      <c r="T1618" s="302"/>
      <c r="U1618" s="302"/>
      <c r="V1618" s="302"/>
      <c r="W1618" s="302"/>
      <c r="X1618" s="229"/>
      <c r="Y1618" s="229"/>
      <c r="Z1618" s="229"/>
      <c r="AA1618" s="229"/>
      <c r="AB1618" s="229"/>
      <c r="AC1618" s="229"/>
      <c r="AD1618" s="229"/>
      <c r="AE1618" s="229"/>
      <c r="AF1618" s="229"/>
      <c r="AG1618" s="229"/>
      <c r="AH1618" s="229"/>
      <c r="AI1618" s="229"/>
      <c r="AJ1618" s="229"/>
      <c r="AK1618" s="229"/>
      <c r="AL1618" s="229"/>
      <c r="AM1618" s="229"/>
      <c r="AN1618" s="229"/>
      <c r="AO1618" s="229"/>
      <c r="AP1618" s="229"/>
      <c r="AQ1618" s="229"/>
    </row>
    <row r="1619" spans="1:43" ht="15.75" customHeight="1" outlineLevel="2" x14ac:dyDescent="0.25">
      <c r="A1619" s="2"/>
      <c r="B1619" s="109">
        <v>150612</v>
      </c>
      <c r="C1619" s="34"/>
      <c r="D1619" s="34" t="s">
        <v>50</v>
      </c>
      <c r="E1619" s="34" t="s">
        <v>1347</v>
      </c>
      <c r="F1619" s="298" t="s">
        <v>1357</v>
      </c>
      <c r="G1619" s="114">
        <v>411</v>
      </c>
      <c r="H1619" s="114">
        <v>310</v>
      </c>
      <c r="I1619" s="114">
        <v>0</v>
      </c>
      <c r="J1619" s="114">
        <v>411</v>
      </c>
      <c r="K1619" s="114">
        <v>398</v>
      </c>
      <c r="L1619" s="241">
        <f t="shared" ref="L1619:L1630" si="321">((K1619/J1619)^(1/($K$12-$J$12))-1)</f>
        <v>-3.1630170316301665E-2</v>
      </c>
      <c r="M1619" s="114">
        <f t="shared" si="303"/>
        <v>300.19464720194651</v>
      </c>
      <c r="N1619" s="242">
        <v>0</v>
      </c>
      <c r="O1619" s="100"/>
      <c r="P1619" s="100"/>
      <c r="Q1619" s="100">
        <f t="shared" si="304"/>
        <v>0</v>
      </c>
      <c r="R1619" s="243" t="e">
        <f t="shared" si="317"/>
        <v>#DIV/0!</v>
      </c>
      <c r="S1619" s="299"/>
      <c r="T1619" s="299"/>
      <c r="U1619" s="299"/>
      <c r="V1619" s="299"/>
      <c r="W1619" s="299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</row>
    <row r="1620" spans="1:43" ht="15.75" customHeight="1" outlineLevel="2" x14ac:dyDescent="0.25">
      <c r="A1620" s="2"/>
      <c r="B1620" s="109">
        <v>150611</v>
      </c>
      <c r="C1620" s="34"/>
      <c r="D1620" s="34" t="s">
        <v>50</v>
      </c>
      <c r="E1620" s="34" t="s">
        <v>1347</v>
      </c>
      <c r="F1620" s="298" t="s">
        <v>1356</v>
      </c>
      <c r="G1620" s="114">
        <v>670</v>
      </c>
      <c r="H1620" s="114">
        <v>212</v>
      </c>
      <c r="I1620" s="114">
        <v>0</v>
      </c>
      <c r="J1620" s="114">
        <v>670</v>
      </c>
      <c r="K1620" s="114">
        <v>620</v>
      </c>
      <c r="L1620" s="241">
        <f t="shared" si="321"/>
        <v>-7.4626865671641784E-2</v>
      </c>
      <c r="M1620" s="114">
        <f t="shared" si="303"/>
        <v>196.17910447761193</v>
      </c>
      <c r="N1620" s="242">
        <v>0</v>
      </c>
      <c r="O1620" s="100"/>
      <c r="P1620" s="100"/>
      <c r="Q1620" s="100">
        <f t="shared" si="304"/>
        <v>0</v>
      </c>
      <c r="R1620" s="243" t="e">
        <f t="shared" si="317"/>
        <v>#DIV/0!</v>
      </c>
      <c r="S1620" s="299"/>
      <c r="T1620" s="299"/>
      <c r="U1620" s="299"/>
      <c r="V1620" s="299"/>
      <c r="W1620" s="299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</row>
    <row r="1621" spans="1:43" ht="15.75" customHeight="1" outlineLevel="2" x14ac:dyDescent="0.25">
      <c r="A1621" s="2"/>
      <c r="B1621" s="109">
        <v>150610</v>
      </c>
      <c r="C1621" s="34"/>
      <c r="D1621" s="34" t="s">
        <v>50</v>
      </c>
      <c r="E1621" s="34" t="s">
        <v>1347</v>
      </c>
      <c r="F1621" s="298" t="s">
        <v>1355</v>
      </c>
      <c r="G1621" s="114">
        <v>384</v>
      </c>
      <c r="H1621" s="114">
        <v>235</v>
      </c>
      <c r="I1621" s="114">
        <v>0</v>
      </c>
      <c r="J1621" s="114">
        <v>384</v>
      </c>
      <c r="K1621" s="114">
        <v>344</v>
      </c>
      <c r="L1621" s="241">
        <f t="shared" si="321"/>
        <v>-0.10416666666666663</v>
      </c>
      <c r="M1621" s="114">
        <f t="shared" si="303"/>
        <v>210.52083333333334</v>
      </c>
      <c r="N1621" s="242">
        <v>0</v>
      </c>
      <c r="O1621" s="100"/>
      <c r="P1621" s="100"/>
      <c r="Q1621" s="100">
        <f t="shared" si="304"/>
        <v>0</v>
      </c>
      <c r="R1621" s="243" t="e">
        <f t="shared" si="317"/>
        <v>#DIV/0!</v>
      </c>
      <c r="S1621" s="299"/>
      <c r="T1621" s="299"/>
      <c r="U1621" s="299"/>
      <c r="V1621" s="299"/>
      <c r="W1621" s="299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</row>
    <row r="1622" spans="1:43" ht="15.75" customHeight="1" outlineLevel="2" x14ac:dyDescent="0.25">
      <c r="A1622" s="2"/>
      <c r="B1622" s="109">
        <v>150609</v>
      </c>
      <c r="C1622" s="34"/>
      <c r="D1622" s="34" t="s">
        <v>50</v>
      </c>
      <c r="E1622" s="34" t="s">
        <v>1347</v>
      </c>
      <c r="F1622" s="298" t="s">
        <v>1354</v>
      </c>
      <c r="G1622" s="114">
        <v>479</v>
      </c>
      <c r="H1622" s="114">
        <v>390</v>
      </c>
      <c r="I1622" s="114">
        <v>0</v>
      </c>
      <c r="J1622" s="114">
        <v>479</v>
      </c>
      <c r="K1622" s="114">
        <v>456</v>
      </c>
      <c r="L1622" s="241">
        <f t="shared" si="321"/>
        <v>-4.801670146137782E-2</v>
      </c>
      <c r="M1622" s="114">
        <f t="shared" si="303"/>
        <v>371.27348643006263</v>
      </c>
      <c r="N1622" s="242">
        <v>0</v>
      </c>
      <c r="O1622" s="100"/>
      <c r="P1622" s="100"/>
      <c r="Q1622" s="100">
        <f t="shared" si="304"/>
        <v>0</v>
      </c>
      <c r="R1622" s="243" t="e">
        <f t="shared" si="317"/>
        <v>#DIV/0!</v>
      </c>
      <c r="S1622" s="299"/>
      <c r="T1622" s="299"/>
      <c r="U1622" s="299"/>
      <c r="V1622" s="299"/>
      <c r="W1622" s="299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</row>
    <row r="1623" spans="1:43" ht="15.75" customHeight="1" outlineLevel="2" x14ac:dyDescent="0.25">
      <c r="A1623" s="2"/>
      <c r="B1623" s="109">
        <v>150608</v>
      </c>
      <c r="C1623" s="34"/>
      <c r="D1623" s="34" t="s">
        <v>50</v>
      </c>
      <c r="E1623" s="34" t="s">
        <v>1347</v>
      </c>
      <c r="F1623" s="298" t="s">
        <v>1353</v>
      </c>
      <c r="G1623" s="114">
        <v>1021</v>
      </c>
      <c r="H1623" s="114">
        <v>313</v>
      </c>
      <c r="I1623" s="114">
        <v>0</v>
      </c>
      <c r="J1623" s="114">
        <v>1021</v>
      </c>
      <c r="K1623" s="114">
        <v>1054</v>
      </c>
      <c r="L1623" s="241">
        <f t="shared" si="321"/>
        <v>3.2321253672869643E-2</v>
      </c>
      <c r="M1623" s="114">
        <f t="shared" si="303"/>
        <v>323.11655239960822</v>
      </c>
      <c r="N1623" s="242">
        <v>0</v>
      </c>
      <c r="O1623" s="100"/>
      <c r="P1623" s="100"/>
      <c r="Q1623" s="100">
        <f t="shared" si="304"/>
        <v>0</v>
      </c>
      <c r="R1623" s="243" t="e">
        <f t="shared" si="317"/>
        <v>#DIV/0!</v>
      </c>
      <c r="S1623" s="299"/>
      <c r="T1623" s="299"/>
      <c r="U1623" s="299"/>
      <c r="V1623" s="299"/>
      <c r="W1623" s="299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</row>
    <row r="1624" spans="1:43" ht="15.75" customHeight="1" outlineLevel="2" x14ac:dyDescent="0.25">
      <c r="A1624" s="2"/>
      <c r="B1624" s="109">
        <v>150607</v>
      </c>
      <c r="C1624" s="34"/>
      <c r="D1624" s="34" t="s">
        <v>50</v>
      </c>
      <c r="E1624" s="34" t="s">
        <v>1347</v>
      </c>
      <c r="F1624" s="298" t="s">
        <v>1352</v>
      </c>
      <c r="G1624" s="114">
        <v>336</v>
      </c>
      <c r="H1624" s="114">
        <v>211</v>
      </c>
      <c r="I1624" s="114">
        <v>0</v>
      </c>
      <c r="J1624" s="114">
        <v>336</v>
      </c>
      <c r="K1624" s="114">
        <v>318</v>
      </c>
      <c r="L1624" s="241">
        <f t="shared" si="321"/>
        <v>-5.3571428571428603E-2</v>
      </c>
      <c r="M1624" s="114">
        <f t="shared" si="303"/>
        <v>199.69642857142856</v>
      </c>
      <c r="N1624" s="242">
        <v>0</v>
      </c>
      <c r="O1624" s="100"/>
      <c r="P1624" s="100"/>
      <c r="Q1624" s="100">
        <f t="shared" si="304"/>
        <v>0</v>
      </c>
      <c r="R1624" s="243" t="e">
        <f t="shared" si="317"/>
        <v>#DIV/0!</v>
      </c>
      <c r="S1624" s="299"/>
      <c r="T1624" s="299"/>
      <c r="U1624" s="299"/>
      <c r="V1624" s="299"/>
      <c r="W1624" s="299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</row>
    <row r="1625" spans="1:43" ht="15.75" customHeight="1" outlineLevel="2" x14ac:dyDescent="0.25">
      <c r="A1625" s="2"/>
      <c r="B1625" s="109">
        <v>150606</v>
      </c>
      <c r="C1625" s="34"/>
      <c r="D1625" s="34" t="s">
        <v>50</v>
      </c>
      <c r="E1625" s="34" t="s">
        <v>1347</v>
      </c>
      <c r="F1625" s="298" t="s">
        <v>1351</v>
      </c>
      <c r="G1625" s="114">
        <v>1941</v>
      </c>
      <c r="H1625" s="114">
        <v>376</v>
      </c>
      <c r="I1625" s="114">
        <v>0</v>
      </c>
      <c r="J1625" s="114">
        <v>1941</v>
      </c>
      <c r="K1625" s="114">
        <v>1868</v>
      </c>
      <c r="L1625" s="241">
        <f t="shared" si="321"/>
        <v>-3.7609479649665101E-2</v>
      </c>
      <c r="M1625" s="114">
        <f t="shared" si="303"/>
        <v>361.85883565172594</v>
      </c>
      <c r="N1625" s="242">
        <v>0</v>
      </c>
      <c r="O1625" s="100"/>
      <c r="P1625" s="100"/>
      <c r="Q1625" s="100">
        <f t="shared" si="304"/>
        <v>0</v>
      </c>
      <c r="R1625" s="243" t="e">
        <f t="shared" si="317"/>
        <v>#DIV/0!</v>
      </c>
      <c r="S1625" s="299"/>
      <c r="T1625" s="299"/>
      <c r="U1625" s="299"/>
      <c r="V1625" s="299"/>
      <c r="W1625" s="299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</row>
    <row r="1626" spans="1:43" ht="15.75" customHeight="1" outlineLevel="2" x14ac:dyDescent="0.25">
      <c r="A1626" s="2"/>
      <c r="B1626" s="109">
        <v>150605</v>
      </c>
      <c r="C1626" s="34"/>
      <c r="D1626" s="34" t="s">
        <v>50</v>
      </c>
      <c r="E1626" s="34" t="s">
        <v>1347</v>
      </c>
      <c r="F1626" s="298" t="s">
        <v>714</v>
      </c>
      <c r="G1626" s="114">
        <v>3627</v>
      </c>
      <c r="H1626" s="114">
        <v>0</v>
      </c>
      <c r="I1626" s="114">
        <v>52622</v>
      </c>
      <c r="J1626" s="114">
        <v>9599</v>
      </c>
      <c r="K1626" s="114">
        <v>9604</v>
      </c>
      <c r="L1626" s="241">
        <f t="shared" si="321"/>
        <v>5.2088759245760841E-4</v>
      </c>
      <c r="M1626" s="114">
        <f t="shared" si="303"/>
        <v>0</v>
      </c>
      <c r="N1626" s="242">
        <v>47358</v>
      </c>
      <c r="O1626" s="100"/>
      <c r="P1626" s="100"/>
      <c r="Q1626" s="100">
        <f t="shared" si="304"/>
        <v>0</v>
      </c>
      <c r="R1626" s="243" t="e">
        <f t="shared" si="317"/>
        <v>#DIV/0!</v>
      </c>
      <c r="S1626" s="299"/>
      <c r="T1626" s="299"/>
      <c r="U1626" s="299"/>
      <c r="V1626" s="299"/>
      <c r="W1626" s="299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</row>
    <row r="1627" spans="1:43" ht="15.75" customHeight="1" outlineLevel="2" x14ac:dyDescent="0.25">
      <c r="A1627" s="2"/>
      <c r="B1627" s="109">
        <v>150604</v>
      </c>
      <c r="C1627" s="34"/>
      <c r="D1627" s="34" t="s">
        <v>50</v>
      </c>
      <c r="E1627" s="34" t="s">
        <v>1347</v>
      </c>
      <c r="F1627" s="298" t="s">
        <v>1350</v>
      </c>
      <c r="G1627" s="114">
        <v>4484</v>
      </c>
      <c r="H1627" s="114">
        <v>0</v>
      </c>
      <c r="I1627" s="114">
        <v>11906</v>
      </c>
      <c r="J1627" s="114">
        <v>10298</v>
      </c>
      <c r="K1627" s="114">
        <v>10375</v>
      </c>
      <c r="L1627" s="241">
        <f t="shared" si="321"/>
        <v>7.4771800349582307E-3</v>
      </c>
      <c r="M1627" s="114">
        <f t="shared" si="303"/>
        <v>0</v>
      </c>
      <c r="N1627" s="242">
        <v>6181</v>
      </c>
      <c r="O1627" s="100"/>
      <c r="P1627" s="100"/>
      <c r="Q1627" s="100">
        <f t="shared" si="304"/>
        <v>0</v>
      </c>
      <c r="R1627" s="243" t="e">
        <f t="shared" si="317"/>
        <v>#DIV/0!</v>
      </c>
      <c r="S1627" s="299"/>
      <c r="T1627" s="299"/>
      <c r="U1627" s="299"/>
      <c r="V1627" s="299"/>
      <c r="W1627" s="299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</row>
    <row r="1628" spans="1:43" ht="13.5" customHeight="1" outlineLevel="2" x14ac:dyDescent="0.25">
      <c r="A1628" s="2"/>
      <c r="B1628" s="109">
        <v>150603</v>
      </c>
      <c r="C1628" s="34"/>
      <c r="D1628" s="34" t="s">
        <v>50</v>
      </c>
      <c r="E1628" s="34" t="s">
        <v>1347</v>
      </c>
      <c r="F1628" s="298" t="s">
        <v>1349</v>
      </c>
      <c r="G1628" s="114">
        <v>812</v>
      </c>
      <c r="H1628" s="114">
        <v>377</v>
      </c>
      <c r="I1628" s="114">
        <v>0</v>
      </c>
      <c r="J1628" s="114">
        <v>812</v>
      </c>
      <c r="K1628" s="114">
        <v>761</v>
      </c>
      <c r="L1628" s="241">
        <f t="shared" si="321"/>
        <v>-6.2807881773399021E-2</v>
      </c>
      <c r="M1628" s="114">
        <f t="shared" si="303"/>
        <v>353.32142857142856</v>
      </c>
      <c r="N1628" s="242">
        <v>0</v>
      </c>
      <c r="O1628" s="100"/>
      <c r="P1628" s="100"/>
      <c r="Q1628" s="100">
        <f t="shared" si="304"/>
        <v>0</v>
      </c>
      <c r="R1628" s="243" t="e">
        <f t="shared" si="317"/>
        <v>#DIV/0!</v>
      </c>
      <c r="S1628" s="299"/>
      <c r="T1628" s="299"/>
      <c r="U1628" s="299"/>
      <c r="V1628" s="299"/>
      <c r="W1628" s="299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</row>
    <row r="1629" spans="1:43" ht="13.5" customHeight="1" outlineLevel="2" x14ac:dyDescent="0.25">
      <c r="A1629" s="2"/>
      <c r="B1629" s="109">
        <v>150602</v>
      </c>
      <c r="C1629" s="34"/>
      <c r="D1629" s="34" t="s">
        <v>50</v>
      </c>
      <c r="E1629" s="34" t="s">
        <v>1347</v>
      </c>
      <c r="F1629" s="298" t="s">
        <v>1348</v>
      </c>
      <c r="G1629" s="114">
        <v>634</v>
      </c>
      <c r="H1629" s="114">
        <v>261</v>
      </c>
      <c r="I1629" s="114">
        <v>0</v>
      </c>
      <c r="J1629" s="114">
        <v>634</v>
      </c>
      <c r="K1629" s="114">
        <v>609</v>
      </c>
      <c r="L1629" s="241">
        <f t="shared" si="321"/>
        <v>-3.9432176656151396E-2</v>
      </c>
      <c r="M1629" s="114">
        <f t="shared" si="303"/>
        <v>250.70820189274448</v>
      </c>
      <c r="N1629" s="242">
        <v>0</v>
      </c>
      <c r="O1629" s="100"/>
      <c r="P1629" s="100"/>
      <c r="Q1629" s="100">
        <f t="shared" si="304"/>
        <v>0</v>
      </c>
      <c r="R1629" s="243" t="e">
        <f t="shared" si="317"/>
        <v>#DIV/0!</v>
      </c>
      <c r="S1629" s="299"/>
      <c r="T1629" s="299"/>
      <c r="U1629" s="299"/>
      <c r="V1629" s="299"/>
      <c r="W1629" s="299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</row>
    <row r="1630" spans="1:43" ht="13.5" customHeight="1" outlineLevel="2" x14ac:dyDescent="0.25">
      <c r="A1630" s="2"/>
      <c r="B1630" s="109">
        <v>150601</v>
      </c>
      <c r="C1630" s="34"/>
      <c r="D1630" s="34" t="s">
        <v>50</v>
      </c>
      <c r="E1630" s="34" t="s">
        <v>1347</v>
      </c>
      <c r="F1630" s="298" t="s">
        <v>1347</v>
      </c>
      <c r="G1630" s="114">
        <v>6696</v>
      </c>
      <c r="H1630" s="114">
        <v>0</v>
      </c>
      <c r="I1630" s="114">
        <v>92082</v>
      </c>
      <c r="J1630" s="114">
        <v>18156</v>
      </c>
      <c r="K1630" s="114">
        <v>18202</v>
      </c>
      <c r="L1630" s="241">
        <f t="shared" si="321"/>
        <v>2.5335977087463935E-3</v>
      </c>
      <c r="M1630" s="114">
        <f t="shared" si="303"/>
        <v>0</v>
      </c>
      <c r="N1630" s="242">
        <v>81605</v>
      </c>
      <c r="O1630" s="100"/>
      <c r="P1630" s="100"/>
      <c r="Q1630" s="100">
        <f t="shared" si="304"/>
        <v>0</v>
      </c>
      <c r="R1630" s="243" t="e">
        <f t="shared" si="317"/>
        <v>#DIV/0!</v>
      </c>
      <c r="S1630" s="299"/>
      <c r="T1630" s="299"/>
      <c r="U1630" s="299"/>
      <c r="V1630" s="299"/>
      <c r="W1630" s="299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</row>
    <row r="1631" spans="1:43" ht="13.5" customHeight="1" outlineLevel="2" x14ac:dyDescent="0.25">
      <c r="A1631" s="2"/>
      <c r="B1631" s="109" t="s">
        <v>2285</v>
      </c>
      <c r="C1631" s="34"/>
      <c r="D1631" s="34" t="s">
        <v>50</v>
      </c>
      <c r="E1631" s="34" t="s">
        <v>1347</v>
      </c>
      <c r="F1631" s="298" t="s">
        <v>2286</v>
      </c>
      <c r="G1631" s="114"/>
      <c r="H1631" s="114"/>
      <c r="I1631" s="114"/>
      <c r="J1631" s="114"/>
      <c r="K1631" s="114"/>
      <c r="L1631" s="241"/>
      <c r="M1631" s="114">
        <f t="shared" si="303"/>
        <v>0</v>
      </c>
      <c r="N1631" s="242"/>
      <c r="O1631" s="100"/>
      <c r="P1631" s="100"/>
      <c r="Q1631" s="100">
        <f t="shared" si="304"/>
        <v>0</v>
      </c>
      <c r="R1631" s="243" t="e">
        <f t="shared" si="317"/>
        <v>#DIV/0!</v>
      </c>
      <c r="S1631" s="299"/>
      <c r="T1631" s="299"/>
      <c r="U1631" s="299"/>
      <c r="V1631" s="299"/>
      <c r="W1631" s="299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</row>
    <row r="1632" spans="1:43" ht="13.5" customHeight="1" outlineLevel="1" x14ac:dyDescent="0.25">
      <c r="A1632" s="229"/>
      <c r="B1632" s="104">
        <v>150700</v>
      </c>
      <c r="C1632" s="300"/>
      <c r="D1632" s="300" t="s">
        <v>50</v>
      </c>
      <c r="E1632" s="300" t="s">
        <v>1358</v>
      </c>
      <c r="F1632" s="301"/>
      <c r="G1632" s="114"/>
      <c r="H1632" s="114"/>
      <c r="I1632" s="114"/>
      <c r="J1632" s="114"/>
      <c r="K1632" s="114"/>
      <c r="L1632" s="241"/>
      <c r="M1632" s="114">
        <f t="shared" si="303"/>
        <v>0</v>
      </c>
      <c r="N1632" s="242"/>
      <c r="O1632" s="110">
        <f t="shared" ref="O1632:P1632" si="322">SUM(O1633:O1665)</f>
        <v>0</v>
      </c>
      <c r="P1632" s="110">
        <f t="shared" si="322"/>
        <v>0</v>
      </c>
      <c r="Q1632" s="100">
        <f t="shared" si="304"/>
        <v>0</v>
      </c>
      <c r="R1632" s="243" t="e">
        <f t="shared" si="317"/>
        <v>#DIV/0!</v>
      </c>
      <c r="S1632" s="302"/>
      <c r="T1632" s="302"/>
      <c r="U1632" s="302"/>
      <c r="V1632" s="302"/>
      <c r="W1632" s="302"/>
      <c r="X1632" s="229"/>
      <c r="Y1632" s="229"/>
      <c r="Z1632" s="229"/>
      <c r="AA1632" s="229"/>
      <c r="AB1632" s="229"/>
      <c r="AC1632" s="229"/>
      <c r="AD1632" s="229"/>
      <c r="AE1632" s="229"/>
      <c r="AF1632" s="229"/>
      <c r="AG1632" s="229"/>
      <c r="AH1632" s="229"/>
      <c r="AI1632" s="229"/>
      <c r="AJ1632" s="229"/>
      <c r="AK1632" s="229"/>
      <c r="AL1632" s="229"/>
      <c r="AM1632" s="229"/>
      <c r="AN1632" s="229"/>
      <c r="AO1632" s="229"/>
      <c r="AP1632" s="229"/>
      <c r="AQ1632" s="229"/>
    </row>
    <row r="1633" spans="1:43" ht="13.5" customHeight="1" outlineLevel="2" x14ac:dyDescent="0.25">
      <c r="A1633" s="2"/>
      <c r="B1633" s="109">
        <v>150732</v>
      </c>
      <c r="C1633" s="34"/>
      <c r="D1633" s="34" t="s">
        <v>50</v>
      </c>
      <c r="E1633" s="34" t="s">
        <v>1358</v>
      </c>
      <c r="F1633" s="298" t="s">
        <v>1387</v>
      </c>
      <c r="G1633" s="114">
        <v>1244</v>
      </c>
      <c r="H1633" s="114">
        <v>846</v>
      </c>
      <c r="I1633" s="114">
        <v>0</v>
      </c>
      <c r="J1633" s="114">
        <v>1244</v>
      </c>
      <c r="K1633" s="114">
        <v>1189</v>
      </c>
      <c r="L1633" s="241">
        <f t="shared" ref="L1633:L1664" si="323">((K1633/J1633)^(1/($K$12-$J$12))-1)</f>
        <v>-4.4212218649517632E-2</v>
      </c>
      <c r="M1633" s="114">
        <f t="shared" si="303"/>
        <v>808.59646302250803</v>
      </c>
      <c r="N1633" s="242">
        <v>0</v>
      </c>
      <c r="O1633" s="100"/>
      <c r="P1633" s="100"/>
      <c r="Q1633" s="100">
        <f t="shared" si="304"/>
        <v>0</v>
      </c>
      <c r="R1633" s="243" t="e">
        <f t="shared" si="317"/>
        <v>#DIV/0!</v>
      </c>
      <c r="S1633" s="299"/>
      <c r="T1633" s="299"/>
      <c r="U1633" s="299"/>
      <c r="V1633" s="299"/>
      <c r="W1633" s="299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</row>
    <row r="1634" spans="1:43" ht="13.5" customHeight="1" outlineLevel="2" x14ac:dyDescent="0.25">
      <c r="A1634" s="2"/>
      <c r="B1634" s="109">
        <v>150731</v>
      </c>
      <c r="C1634" s="34"/>
      <c r="D1634" s="34" t="s">
        <v>50</v>
      </c>
      <c r="E1634" s="34" t="s">
        <v>1358</v>
      </c>
      <c r="F1634" s="298" t="s">
        <v>1866</v>
      </c>
      <c r="G1634" s="114">
        <v>3125</v>
      </c>
      <c r="H1634" s="114">
        <v>85</v>
      </c>
      <c r="I1634" s="114">
        <v>0</v>
      </c>
      <c r="J1634" s="114">
        <v>3125</v>
      </c>
      <c r="K1634" s="114">
        <v>3147</v>
      </c>
      <c r="L1634" s="241">
        <f t="shared" si="323"/>
        <v>7.0399999999999352E-3</v>
      </c>
      <c r="M1634" s="114">
        <f t="shared" si="303"/>
        <v>85.598399999999998</v>
      </c>
      <c r="N1634" s="242">
        <v>0</v>
      </c>
      <c r="O1634" s="100"/>
      <c r="P1634" s="100"/>
      <c r="Q1634" s="100">
        <f t="shared" si="304"/>
        <v>0</v>
      </c>
      <c r="R1634" s="243" t="e">
        <f t="shared" si="317"/>
        <v>#DIV/0!</v>
      </c>
      <c r="S1634" s="299"/>
      <c r="T1634" s="299"/>
      <c r="U1634" s="299"/>
      <c r="V1634" s="299"/>
      <c r="W1634" s="299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</row>
    <row r="1635" spans="1:43" ht="13.5" customHeight="1" outlineLevel="2" x14ac:dyDescent="0.25">
      <c r="A1635" s="2"/>
      <c r="B1635" s="109">
        <v>150730</v>
      </c>
      <c r="C1635" s="34"/>
      <c r="D1635" s="34" t="s">
        <v>50</v>
      </c>
      <c r="E1635" s="34" t="s">
        <v>1358</v>
      </c>
      <c r="F1635" s="298" t="s">
        <v>1385</v>
      </c>
      <c r="G1635" s="114">
        <v>411</v>
      </c>
      <c r="H1635" s="114">
        <v>322</v>
      </c>
      <c r="I1635" s="114">
        <v>0</v>
      </c>
      <c r="J1635" s="114">
        <v>411</v>
      </c>
      <c r="K1635" s="114">
        <v>386</v>
      </c>
      <c r="L1635" s="241">
        <f t="shared" si="323"/>
        <v>-6.0827250608272543E-2</v>
      </c>
      <c r="M1635" s="114">
        <f t="shared" si="303"/>
        <v>302.41362530413625</v>
      </c>
      <c r="N1635" s="242">
        <v>0</v>
      </c>
      <c r="O1635" s="100"/>
      <c r="P1635" s="100"/>
      <c r="Q1635" s="100">
        <f t="shared" si="304"/>
        <v>0</v>
      </c>
      <c r="R1635" s="243" t="e">
        <f t="shared" si="317"/>
        <v>#DIV/0!</v>
      </c>
      <c r="S1635" s="299"/>
      <c r="T1635" s="299"/>
      <c r="U1635" s="299"/>
      <c r="V1635" s="299"/>
      <c r="W1635" s="299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</row>
    <row r="1636" spans="1:43" ht="13.5" customHeight="1" outlineLevel="2" x14ac:dyDescent="0.25">
      <c r="A1636" s="2"/>
      <c r="B1636" s="109">
        <v>150729</v>
      </c>
      <c r="C1636" s="34"/>
      <c r="D1636" s="34" t="s">
        <v>50</v>
      </c>
      <c r="E1636" s="34" t="s">
        <v>1358</v>
      </c>
      <c r="F1636" s="298" t="s">
        <v>1384</v>
      </c>
      <c r="G1636" s="114">
        <v>320</v>
      </c>
      <c r="H1636" s="114">
        <v>315</v>
      </c>
      <c r="I1636" s="114">
        <v>0</v>
      </c>
      <c r="J1636" s="114">
        <v>320</v>
      </c>
      <c r="K1636" s="114">
        <v>295</v>
      </c>
      <c r="L1636" s="241">
        <f t="shared" si="323"/>
        <v>-7.8125E-2</v>
      </c>
      <c r="M1636" s="114">
        <f t="shared" si="303"/>
        <v>290.390625</v>
      </c>
      <c r="N1636" s="242">
        <v>0</v>
      </c>
      <c r="O1636" s="100"/>
      <c r="P1636" s="100"/>
      <c r="Q1636" s="100">
        <f t="shared" si="304"/>
        <v>0</v>
      </c>
      <c r="R1636" s="243" t="e">
        <f t="shared" si="317"/>
        <v>#DIV/0!</v>
      </c>
      <c r="S1636" s="299"/>
      <c r="T1636" s="299"/>
      <c r="U1636" s="299"/>
      <c r="V1636" s="299"/>
      <c r="W1636" s="299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</row>
    <row r="1637" spans="1:43" ht="13.5" customHeight="1" outlineLevel="2" x14ac:dyDescent="0.25">
      <c r="A1637" s="2"/>
      <c r="B1637" s="109">
        <v>150728</v>
      </c>
      <c r="C1637" s="34"/>
      <c r="D1637" s="34" t="s">
        <v>50</v>
      </c>
      <c r="E1637" s="34" t="s">
        <v>1358</v>
      </c>
      <c r="F1637" s="298" t="s">
        <v>1383</v>
      </c>
      <c r="G1637" s="114">
        <v>681</v>
      </c>
      <c r="H1637" s="114">
        <v>0</v>
      </c>
      <c r="I1637" s="114">
        <v>11510</v>
      </c>
      <c r="J1637" s="114">
        <v>681</v>
      </c>
      <c r="K1637" s="114">
        <v>594</v>
      </c>
      <c r="L1637" s="241">
        <f t="shared" si="323"/>
        <v>-0.1277533039647577</v>
      </c>
      <c r="M1637" s="114">
        <f t="shared" si="303"/>
        <v>0</v>
      </c>
      <c r="N1637" s="242">
        <v>11974</v>
      </c>
      <c r="O1637" s="100"/>
      <c r="P1637" s="100"/>
      <c r="Q1637" s="100">
        <f t="shared" si="304"/>
        <v>0</v>
      </c>
      <c r="R1637" s="243" t="e">
        <f t="shared" si="317"/>
        <v>#DIV/0!</v>
      </c>
      <c r="S1637" s="299"/>
      <c r="T1637" s="299"/>
      <c r="U1637" s="299"/>
      <c r="V1637" s="299"/>
      <c r="W1637" s="299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</row>
    <row r="1638" spans="1:43" ht="13.5" customHeight="1" outlineLevel="2" x14ac:dyDescent="0.25">
      <c r="A1638" s="2"/>
      <c r="B1638" s="109">
        <v>150727</v>
      </c>
      <c r="C1638" s="34"/>
      <c r="D1638" s="34" t="s">
        <v>50</v>
      </c>
      <c r="E1638" s="34" t="s">
        <v>1358</v>
      </c>
      <c r="F1638" s="298" t="s">
        <v>1382</v>
      </c>
      <c r="G1638" s="114">
        <v>2104</v>
      </c>
      <c r="H1638" s="114">
        <v>802</v>
      </c>
      <c r="I1638" s="114">
        <v>0</v>
      </c>
      <c r="J1638" s="114">
        <v>2104</v>
      </c>
      <c r="K1638" s="114">
        <v>2091</v>
      </c>
      <c r="L1638" s="241">
        <f t="shared" si="323"/>
        <v>-6.1787072243345564E-3</v>
      </c>
      <c r="M1638" s="114">
        <f t="shared" si="303"/>
        <v>797.04467680608366</v>
      </c>
      <c r="N1638" s="242">
        <v>0</v>
      </c>
      <c r="O1638" s="100"/>
      <c r="P1638" s="100"/>
      <c r="Q1638" s="100">
        <f t="shared" si="304"/>
        <v>0</v>
      </c>
      <c r="R1638" s="243" t="e">
        <f t="shared" si="317"/>
        <v>#DIV/0!</v>
      </c>
      <c r="S1638" s="299"/>
      <c r="T1638" s="299"/>
      <c r="U1638" s="299"/>
      <c r="V1638" s="299"/>
      <c r="W1638" s="299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</row>
    <row r="1639" spans="1:43" ht="13.5" customHeight="1" outlineLevel="2" x14ac:dyDescent="0.25">
      <c r="A1639" s="2"/>
      <c r="B1639" s="109">
        <v>150726</v>
      </c>
      <c r="C1639" s="34"/>
      <c r="D1639" s="34" t="s">
        <v>50</v>
      </c>
      <c r="E1639" s="34" t="s">
        <v>1358</v>
      </c>
      <c r="F1639" s="298" t="s">
        <v>1381</v>
      </c>
      <c r="G1639" s="114">
        <v>630</v>
      </c>
      <c r="H1639" s="114">
        <v>158</v>
      </c>
      <c r="I1639" s="114">
        <v>0</v>
      </c>
      <c r="J1639" s="114">
        <v>630</v>
      </c>
      <c r="K1639" s="114">
        <v>625</v>
      </c>
      <c r="L1639" s="241">
        <f t="shared" si="323"/>
        <v>-7.9365079365079083E-3</v>
      </c>
      <c r="M1639" s="114">
        <f t="shared" si="303"/>
        <v>156.74603174603175</v>
      </c>
      <c r="N1639" s="242">
        <v>0</v>
      </c>
      <c r="O1639" s="100"/>
      <c r="P1639" s="100"/>
      <c r="Q1639" s="100">
        <f t="shared" si="304"/>
        <v>0</v>
      </c>
      <c r="R1639" s="243" t="e">
        <f t="shared" si="317"/>
        <v>#DIV/0!</v>
      </c>
      <c r="S1639" s="299"/>
      <c r="T1639" s="299"/>
      <c r="U1639" s="299"/>
      <c r="V1639" s="299"/>
      <c r="W1639" s="299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</row>
    <row r="1640" spans="1:43" ht="13.5" customHeight="1" outlineLevel="2" x14ac:dyDescent="0.25">
      <c r="A1640" s="2"/>
      <c r="B1640" s="109">
        <v>150725</v>
      </c>
      <c r="C1640" s="34"/>
      <c r="D1640" s="34" t="s">
        <v>50</v>
      </c>
      <c r="E1640" s="34" t="s">
        <v>1358</v>
      </c>
      <c r="F1640" s="298" t="s">
        <v>1380</v>
      </c>
      <c r="G1640" s="114">
        <v>210</v>
      </c>
      <c r="H1640" s="114">
        <v>193</v>
      </c>
      <c r="I1640" s="114">
        <v>0</v>
      </c>
      <c r="J1640" s="114">
        <v>210</v>
      </c>
      <c r="K1640" s="114">
        <v>205</v>
      </c>
      <c r="L1640" s="241">
        <f t="shared" si="323"/>
        <v>-2.3809523809523836E-2</v>
      </c>
      <c r="M1640" s="114">
        <f t="shared" si="303"/>
        <v>188.4047619047619</v>
      </c>
      <c r="N1640" s="242">
        <v>0</v>
      </c>
      <c r="O1640" s="100"/>
      <c r="P1640" s="100"/>
      <c r="Q1640" s="100">
        <f t="shared" si="304"/>
        <v>0</v>
      </c>
      <c r="R1640" s="243" t="e">
        <f t="shared" si="317"/>
        <v>#DIV/0!</v>
      </c>
      <c r="S1640" s="299"/>
      <c r="T1640" s="299"/>
      <c r="U1640" s="299"/>
      <c r="V1640" s="299"/>
      <c r="W1640" s="299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</row>
    <row r="1641" spans="1:43" ht="13.5" customHeight="1" outlineLevel="2" x14ac:dyDescent="0.25">
      <c r="A1641" s="2"/>
      <c r="B1641" s="109">
        <v>150724</v>
      </c>
      <c r="C1641" s="34"/>
      <c r="D1641" s="34" t="s">
        <v>50</v>
      </c>
      <c r="E1641" s="34" t="s">
        <v>1358</v>
      </c>
      <c r="F1641" s="298" t="s">
        <v>1379</v>
      </c>
      <c r="G1641" s="114">
        <v>808</v>
      </c>
      <c r="H1641" s="114">
        <v>591</v>
      </c>
      <c r="I1641" s="114">
        <v>0</v>
      </c>
      <c r="J1641" s="114">
        <v>808</v>
      </c>
      <c r="K1641" s="114">
        <v>772</v>
      </c>
      <c r="L1641" s="241">
        <f t="shared" si="323"/>
        <v>-4.4554455445544594E-2</v>
      </c>
      <c r="M1641" s="114">
        <f t="shared" si="303"/>
        <v>564.66831683168311</v>
      </c>
      <c r="N1641" s="242">
        <v>0</v>
      </c>
      <c r="O1641" s="100"/>
      <c r="P1641" s="100"/>
      <c r="Q1641" s="100">
        <f t="shared" si="304"/>
        <v>0</v>
      </c>
      <c r="R1641" s="243" t="e">
        <f t="shared" si="317"/>
        <v>#DIV/0!</v>
      </c>
      <c r="S1641" s="299"/>
      <c r="T1641" s="299"/>
      <c r="U1641" s="299"/>
      <c r="V1641" s="299"/>
      <c r="W1641" s="299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</row>
    <row r="1642" spans="1:43" ht="13.5" customHeight="1" outlineLevel="2" x14ac:dyDescent="0.25">
      <c r="A1642" s="2"/>
      <c r="B1642" s="109">
        <v>150723</v>
      </c>
      <c r="C1642" s="34"/>
      <c r="D1642" s="34" t="s">
        <v>50</v>
      </c>
      <c r="E1642" s="34" t="s">
        <v>1358</v>
      </c>
      <c r="F1642" s="298" t="s">
        <v>1378</v>
      </c>
      <c r="G1642" s="114">
        <v>1335</v>
      </c>
      <c r="H1642" s="114">
        <v>162</v>
      </c>
      <c r="I1642" s="114">
        <v>0</v>
      </c>
      <c r="J1642" s="114">
        <v>1335</v>
      </c>
      <c r="K1642" s="114">
        <v>1285</v>
      </c>
      <c r="L1642" s="241">
        <f t="shared" si="323"/>
        <v>-3.7453183520599231E-2</v>
      </c>
      <c r="M1642" s="114">
        <f t="shared" si="303"/>
        <v>155.93258426966293</v>
      </c>
      <c r="N1642" s="242">
        <v>0</v>
      </c>
      <c r="O1642" s="100"/>
      <c r="P1642" s="100"/>
      <c r="Q1642" s="100">
        <f t="shared" si="304"/>
        <v>0</v>
      </c>
      <c r="R1642" s="243" t="e">
        <f t="shared" si="317"/>
        <v>#DIV/0!</v>
      </c>
      <c r="S1642" s="299"/>
      <c r="T1642" s="299"/>
      <c r="U1642" s="299"/>
      <c r="V1642" s="299"/>
      <c r="W1642" s="299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</row>
    <row r="1643" spans="1:43" ht="13.5" customHeight="1" outlineLevel="2" x14ac:dyDescent="0.25">
      <c r="A1643" s="2"/>
      <c r="B1643" s="109">
        <v>150722</v>
      </c>
      <c r="C1643" s="34"/>
      <c r="D1643" s="34" t="s">
        <v>50</v>
      </c>
      <c r="E1643" s="34" t="s">
        <v>1358</v>
      </c>
      <c r="F1643" s="298" t="s">
        <v>1377</v>
      </c>
      <c r="G1643" s="114">
        <v>537</v>
      </c>
      <c r="H1643" s="114">
        <v>0</v>
      </c>
      <c r="I1643" s="114">
        <v>3242</v>
      </c>
      <c r="J1643" s="114">
        <v>550</v>
      </c>
      <c r="K1643" s="114">
        <v>518</v>
      </c>
      <c r="L1643" s="241">
        <f t="shared" si="323"/>
        <v>-5.8181818181818223E-2</v>
      </c>
      <c r="M1643" s="114">
        <f t="shared" si="303"/>
        <v>0</v>
      </c>
      <c r="N1643" s="242">
        <v>3153</v>
      </c>
      <c r="O1643" s="100"/>
      <c r="P1643" s="100"/>
      <c r="Q1643" s="100">
        <f t="shared" si="304"/>
        <v>0</v>
      </c>
      <c r="R1643" s="243" t="e">
        <f t="shared" si="317"/>
        <v>#DIV/0!</v>
      </c>
      <c r="S1643" s="299"/>
      <c r="T1643" s="299"/>
      <c r="U1643" s="299"/>
      <c r="V1643" s="299"/>
      <c r="W1643" s="299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</row>
    <row r="1644" spans="1:43" ht="13.5" customHeight="1" outlineLevel="2" x14ac:dyDescent="0.25">
      <c r="A1644" s="2"/>
      <c r="B1644" s="109">
        <v>150721</v>
      </c>
      <c r="C1644" s="34"/>
      <c r="D1644" s="34" t="s">
        <v>50</v>
      </c>
      <c r="E1644" s="34" t="s">
        <v>1358</v>
      </c>
      <c r="F1644" s="298" t="s">
        <v>1376</v>
      </c>
      <c r="G1644" s="114">
        <v>1091</v>
      </c>
      <c r="H1644" s="114">
        <v>658</v>
      </c>
      <c r="I1644" s="114">
        <v>0</v>
      </c>
      <c r="J1644" s="114">
        <v>1091</v>
      </c>
      <c r="K1644" s="114">
        <v>1033</v>
      </c>
      <c r="L1644" s="241">
        <f t="shared" si="323"/>
        <v>-5.3162236480293279E-2</v>
      </c>
      <c r="M1644" s="114">
        <f t="shared" si="303"/>
        <v>623.019248395967</v>
      </c>
      <c r="N1644" s="242">
        <v>0</v>
      </c>
      <c r="O1644" s="100"/>
      <c r="P1644" s="100"/>
      <c r="Q1644" s="100">
        <f t="shared" si="304"/>
        <v>0</v>
      </c>
      <c r="R1644" s="243" t="e">
        <f t="shared" si="317"/>
        <v>#DIV/0!</v>
      </c>
      <c r="S1644" s="299"/>
      <c r="T1644" s="299"/>
      <c r="U1644" s="299"/>
      <c r="V1644" s="299"/>
      <c r="W1644" s="299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</row>
    <row r="1645" spans="1:43" ht="13.5" customHeight="1" outlineLevel="2" x14ac:dyDescent="0.25">
      <c r="A1645" s="2"/>
      <c r="B1645" s="109">
        <v>150720</v>
      </c>
      <c r="C1645" s="34"/>
      <c r="D1645" s="34" t="s">
        <v>50</v>
      </c>
      <c r="E1645" s="34" t="s">
        <v>1358</v>
      </c>
      <c r="F1645" s="298" t="s">
        <v>1375</v>
      </c>
      <c r="G1645" s="114">
        <v>374</v>
      </c>
      <c r="H1645" s="114">
        <v>224</v>
      </c>
      <c r="I1645" s="114">
        <v>0</v>
      </c>
      <c r="J1645" s="114">
        <v>374</v>
      </c>
      <c r="K1645" s="114">
        <v>364</v>
      </c>
      <c r="L1645" s="241">
        <f t="shared" si="323"/>
        <v>-2.6737967914438499E-2</v>
      </c>
      <c r="M1645" s="114">
        <f t="shared" si="303"/>
        <v>218.01069518716577</v>
      </c>
      <c r="N1645" s="242">
        <v>0</v>
      </c>
      <c r="O1645" s="100"/>
      <c r="P1645" s="100"/>
      <c r="Q1645" s="100">
        <f t="shared" si="304"/>
        <v>0</v>
      </c>
      <c r="R1645" s="243" t="e">
        <f t="shared" si="317"/>
        <v>#DIV/0!</v>
      </c>
      <c r="S1645" s="299"/>
      <c r="T1645" s="299"/>
      <c r="U1645" s="299"/>
      <c r="V1645" s="299"/>
      <c r="W1645" s="299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</row>
    <row r="1646" spans="1:43" ht="13.5" customHeight="1" outlineLevel="2" x14ac:dyDescent="0.25">
      <c r="A1646" s="2"/>
      <c r="B1646" s="109">
        <v>150719</v>
      </c>
      <c r="C1646" s="34"/>
      <c r="D1646" s="34" t="s">
        <v>50</v>
      </c>
      <c r="E1646" s="34" t="s">
        <v>1358</v>
      </c>
      <c r="F1646" s="298" t="s">
        <v>1374</v>
      </c>
      <c r="G1646" s="114">
        <v>621</v>
      </c>
      <c r="H1646" s="114">
        <v>615</v>
      </c>
      <c r="I1646" s="114">
        <v>0</v>
      </c>
      <c r="J1646" s="114">
        <v>621</v>
      </c>
      <c r="K1646" s="114">
        <v>584</v>
      </c>
      <c r="L1646" s="241">
        <f t="shared" si="323"/>
        <v>-5.9581320450885711E-2</v>
      </c>
      <c r="M1646" s="114">
        <f t="shared" si="303"/>
        <v>578.35748792270533</v>
      </c>
      <c r="N1646" s="242">
        <v>0</v>
      </c>
      <c r="O1646" s="100"/>
      <c r="P1646" s="100"/>
      <c r="Q1646" s="100">
        <f t="shared" si="304"/>
        <v>0</v>
      </c>
      <c r="R1646" s="243" t="e">
        <f t="shared" si="317"/>
        <v>#DIV/0!</v>
      </c>
      <c r="S1646" s="299"/>
      <c r="T1646" s="299"/>
      <c r="U1646" s="299"/>
      <c r="V1646" s="299"/>
      <c r="W1646" s="299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</row>
    <row r="1647" spans="1:43" ht="13.5" customHeight="1" outlineLevel="2" x14ac:dyDescent="0.25">
      <c r="A1647" s="2"/>
      <c r="B1647" s="109">
        <v>150718</v>
      </c>
      <c r="C1647" s="34"/>
      <c r="D1647" s="34" t="s">
        <v>50</v>
      </c>
      <c r="E1647" s="34" t="s">
        <v>1358</v>
      </c>
      <c r="F1647" s="298" t="s">
        <v>1373</v>
      </c>
      <c r="G1647" s="114">
        <v>1047</v>
      </c>
      <c r="H1647" s="114">
        <v>657</v>
      </c>
      <c r="I1647" s="114">
        <v>0</v>
      </c>
      <c r="J1647" s="114">
        <v>1047</v>
      </c>
      <c r="K1647" s="114">
        <v>1003</v>
      </c>
      <c r="L1647" s="241">
        <f t="shared" si="323"/>
        <v>-4.2024832855778405E-2</v>
      </c>
      <c r="M1647" s="114">
        <f t="shared" si="303"/>
        <v>629.38968481375355</v>
      </c>
      <c r="N1647" s="242">
        <v>0</v>
      </c>
      <c r="O1647" s="100"/>
      <c r="P1647" s="100"/>
      <c r="Q1647" s="100">
        <f t="shared" si="304"/>
        <v>0</v>
      </c>
      <c r="R1647" s="243" t="e">
        <f t="shared" si="317"/>
        <v>#DIV/0!</v>
      </c>
      <c r="S1647" s="299"/>
      <c r="T1647" s="299"/>
      <c r="U1647" s="299"/>
      <c r="V1647" s="299"/>
      <c r="W1647" s="299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</row>
    <row r="1648" spans="1:43" ht="13.5" customHeight="1" outlineLevel="2" x14ac:dyDescent="0.25">
      <c r="A1648" s="2"/>
      <c r="B1648" s="109">
        <v>150717</v>
      </c>
      <c r="C1648" s="34"/>
      <c r="D1648" s="34" t="s">
        <v>50</v>
      </c>
      <c r="E1648" s="34" t="s">
        <v>1358</v>
      </c>
      <c r="F1648" s="298" t="s">
        <v>1372</v>
      </c>
      <c r="G1648" s="114">
        <v>1139</v>
      </c>
      <c r="H1648" s="114">
        <v>583</v>
      </c>
      <c r="I1648" s="114">
        <v>0</v>
      </c>
      <c r="J1648" s="114">
        <v>1139</v>
      </c>
      <c r="K1648" s="114">
        <v>1074</v>
      </c>
      <c r="L1648" s="241">
        <f t="shared" si="323"/>
        <v>-5.706760316066728E-2</v>
      </c>
      <c r="M1648" s="114">
        <f t="shared" si="303"/>
        <v>549.72958735733096</v>
      </c>
      <c r="N1648" s="242">
        <v>0</v>
      </c>
      <c r="O1648" s="100"/>
      <c r="P1648" s="100"/>
      <c r="Q1648" s="100">
        <f t="shared" si="304"/>
        <v>0</v>
      </c>
      <c r="R1648" s="243" t="e">
        <f t="shared" si="317"/>
        <v>#DIV/0!</v>
      </c>
      <c r="S1648" s="299"/>
      <c r="T1648" s="299"/>
      <c r="U1648" s="299"/>
      <c r="V1648" s="299"/>
      <c r="W1648" s="299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</row>
    <row r="1649" spans="1:43" ht="13.5" customHeight="1" outlineLevel="2" x14ac:dyDescent="0.25">
      <c r="A1649" s="2"/>
      <c r="B1649" s="109">
        <v>150716</v>
      </c>
      <c r="C1649" s="34"/>
      <c r="D1649" s="34" t="s">
        <v>50</v>
      </c>
      <c r="E1649" s="34" t="s">
        <v>1358</v>
      </c>
      <c r="F1649" s="298" t="s">
        <v>401</v>
      </c>
      <c r="G1649" s="114">
        <v>894</v>
      </c>
      <c r="H1649" s="114">
        <v>182</v>
      </c>
      <c r="I1649" s="114">
        <v>0</v>
      </c>
      <c r="J1649" s="114">
        <v>894</v>
      </c>
      <c r="K1649" s="114">
        <v>760</v>
      </c>
      <c r="L1649" s="241">
        <f t="shared" si="323"/>
        <v>-0.14988814317673382</v>
      </c>
      <c r="M1649" s="114">
        <f t="shared" si="303"/>
        <v>154.72035794183444</v>
      </c>
      <c r="N1649" s="242">
        <v>0</v>
      </c>
      <c r="O1649" s="100"/>
      <c r="P1649" s="100"/>
      <c r="Q1649" s="100">
        <f t="shared" si="304"/>
        <v>0</v>
      </c>
      <c r="R1649" s="243" t="e">
        <f t="shared" si="317"/>
        <v>#DIV/0!</v>
      </c>
      <c r="S1649" s="299"/>
      <c r="T1649" s="299"/>
      <c r="U1649" s="299"/>
      <c r="V1649" s="299"/>
      <c r="W1649" s="299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</row>
    <row r="1650" spans="1:43" ht="13.5" customHeight="1" outlineLevel="2" x14ac:dyDescent="0.25">
      <c r="A1650" s="2"/>
      <c r="B1650" s="109">
        <v>150715</v>
      </c>
      <c r="C1650" s="34"/>
      <c r="D1650" s="34" t="s">
        <v>50</v>
      </c>
      <c r="E1650" s="34" t="s">
        <v>1358</v>
      </c>
      <c r="F1650" s="298" t="s">
        <v>1371</v>
      </c>
      <c r="G1650" s="114">
        <v>1303</v>
      </c>
      <c r="H1650" s="114">
        <v>707</v>
      </c>
      <c r="I1650" s="114">
        <v>0</v>
      </c>
      <c r="J1650" s="114">
        <v>1303</v>
      </c>
      <c r="K1650" s="114">
        <v>1291</v>
      </c>
      <c r="L1650" s="241">
        <f t="shared" si="323"/>
        <v>-9.2095165003837076E-3</v>
      </c>
      <c r="M1650" s="114">
        <f t="shared" si="303"/>
        <v>700.48887183422869</v>
      </c>
      <c r="N1650" s="242">
        <v>0</v>
      </c>
      <c r="O1650" s="100"/>
      <c r="P1650" s="100"/>
      <c r="Q1650" s="100">
        <f t="shared" si="304"/>
        <v>0</v>
      </c>
      <c r="R1650" s="243" t="e">
        <f t="shared" si="317"/>
        <v>#DIV/0!</v>
      </c>
      <c r="S1650" s="299"/>
      <c r="T1650" s="299"/>
      <c r="U1650" s="299"/>
      <c r="V1650" s="299"/>
      <c r="W1650" s="299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</row>
    <row r="1651" spans="1:43" ht="13.5" customHeight="1" outlineLevel="2" x14ac:dyDescent="0.25">
      <c r="A1651" s="2"/>
      <c r="B1651" s="109">
        <v>150714</v>
      </c>
      <c r="C1651" s="34"/>
      <c r="D1651" s="34" t="s">
        <v>50</v>
      </c>
      <c r="E1651" s="34" t="s">
        <v>1358</v>
      </c>
      <c r="F1651" s="298" t="s">
        <v>1370</v>
      </c>
      <c r="G1651" s="114">
        <v>290</v>
      </c>
      <c r="H1651" s="114">
        <v>0</v>
      </c>
      <c r="I1651" s="114">
        <v>5458</v>
      </c>
      <c r="J1651" s="114">
        <v>1184</v>
      </c>
      <c r="K1651" s="114">
        <v>1218</v>
      </c>
      <c r="L1651" s="241">
        <f t="shared" si="323"/>
        <v>2.8716216216216228E-2</v>
      </c>
      <c r="M1651" s="114">
        <f t="shared" si="303"/>
        <v>0</v>
      </c>
      <c r="N1651" s="242">
        <v>4562</v>
      </c>
      <c r="O1651" s="100"/>
      <c r="P1651" s="100"/>
      <c r="Q1651" s="100">
        <f t="shared" si="304"/>
        <v>0</v>
      </c>
      <c r="R1651" s="243" t="e">
        <f t="shared" si="317"/>
        <v>#DIV/0!</v>
      </c>
      <c r="S1651" s="299"/>
      <c r="T1651" s="299"/>
      <c r="U1651" s="299"/>
      <c r="V1651" s="299"/>
      <c r="W1651" s="299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</row>
    <row r="1652" spans="1:43" ht="13.5" customHeight="1" outlineLevel="2" x14ac:dyDescent="0.25">
      <c r="A1652" s="2"/>
      <c r="B1652" s="109">
        <v>150713</v>
      </c>
      <c r="C1652" s="34"/>
      <c r="D1652" s="34" t="s">
        <v>50</v>
      </c>
      <c r="E1652" s="34" t="s">
        <v>1358</v>
      </c>
      <c r="F1652" s="298" t="s">
        <v>1369</v>
      </c>
      <c r="G1652" s="114">
        <v>1357</v>
      </c>
      <c r="H1652" s="114">
        <v>231</v>
      </c>
      <c r="I1652" s="114">
        <v>0</v>
      </c>
      <c r="J1652" s="114">
        <v>1357</v>
      </c>
      <c r="K1652" s="114">
        <v>1351</v>
      </c>
      <c r="L1652" s="241">
        <f t="shared" si="323"/>
        <v>-4.4215180545320587E-3</v>
      </c>
      <c r="M1652" s="114">
        <f t="shared" si="303"/>
        <v>229.97862932940311</v>
      </c>
      <c r="N1652" s="242">
        <v>0</v>
      </c>
      <c r="O1652" s="100"/>
      <c r="P1652" s="100"/>
      <c r="Q1652" s="100">
        <f t="shared" si="304"/>
        <v>0</v>
      </c>
      <c r="R1652" s="243" t="e">
        <f t="shared" si="317"/>
        <v>#DIV/0!</v>
      </c>
      <c r="S1652" s="299"/>
      <c r="T1652" s="299"/>
      <c r="U1652" s="299"/>
      <c r="V1652" s="299"/>
      <c r="W1652" s="299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</row>
    <row r="1653" spans="1:43" ht="13.5" customHeight="1" outlineLevel="2" x14ac:dyDescent="0.25">
      <c r="A1653" s="2"/>
      <c r="B1653" s="109">
        <v>150712</v>
      </c>
      <c r="C1653" s="34"/>
      <c r="D1653" s="34" t="s">
        <v>50</v>
      </c>
      <c r="E1653" s="34" t="s">
        <v>1358</v>
      </c>
      <c r="F1653" s="298" t="s">
        <v>1368</v>
      </c>
      <c r="G1653" s="114">
        <v>569</v>
      </c>
      <c r="H1653" s="114">
        <v>539</v>
      </c>
      <c r="I1653" s="114">
        <v>0</v>
      </c>
      <c r="J1653" s="114">
        <v>569</v>
      </c>
      <c r="K1653" s="114">
        <v>528</v>
      </c>
      <c r="L1653" s="241">
        <f t="shared" si="323"/>
        <v>-7.2056239015817258E-2</v>
      </c>
      <c r="M1653" s="114">
        <f t="shared" si="303"/>
        <v>500.16168717047452</v>
      </c>
      <c r="N1653" s="242">
        <v>0</v>
      </c>
      <c r="O1653" s="100"/>
      <c r="P1653" s="100"/>
      <c r="Q1653" s="100">
        <f t="shared" si="304"/>
        <v>0</v>
      </c>
      <c r="R1653" s="243" t="e">
        <f t="shared" si="317"/>
        <v>#DIV/0!</v>
      </c>
      <c r="S1653" s="299"/>
      <c r="T1653" s="299"/>
      <c r="U1653" s="299"/>
      <c r="V1653" s="299"/>
      <c r="W1653" s="299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</row>
    <row r="1654" spans="1:43" ht="13.5" customHeight="1" outlineLevel="2" x14ac:dyDescent="0.25">
      <c r="A1654" s="2"/>
      <c r="B1654" s="109">
        <v>150711</v>
      </c>
      <c r="C1654" s="34"/>
      <c r="D1654" s="34" t="s">
        <v>50</v>
      </c>
      <c r="E1654" s="34" t="s">
        <v>1358</v>
      </c>
      <c r="F1654" s="298" t="s">
        <v>1367</v>
      </c>
      <c r="G1654" s="114">
        <v>771</v>
      </c>
      <c r="H1654" s="114">
        <v>408</v>
      </c>
      <c r="I1654" s="114">
        <v>0</v>
      </c>
      <c r="J1654" s="114">
        <v>771</v>
      </c>
      <c r="K1654" s="114">
        <v>743</v>
      </c>
      <c r="L1654" s="241">
        <f t="shared" si="323"/>
        <v>-3.6316472114137466E-2</v>
      </c>
      <c r="M1654" s="114">
        <f t="shared" si="303"/>
        <v>393.1828793774319</v>
      </c>
      <c r="N1654" s="242">
        <v>0</v>
      </c>
      <c r="O1654" s="100"/>
      <c r="P1654" s="100"/>
      <c r="Q1654" s="100">
        <f t="shared" si="304"/>
        <v>0</v>
      </c>
      <c r="R1654" s="243" t="e">
        <f t="shared" si="317"/>
        <v>#DIV/0!</v>
      </c>
      <c r="S1654" s="299"/>
      <c r="T1654" s="299"/>
      <c r="U1654" s="299"/>
      <c r="V1654" s="299"/>
      <c r="W1654" s="299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</row>
    <row r="1655" spans="1:43" ht="13.5" customHeight="1" outlineLevel="2" x14ac:dyDescent="0.25">
      <c r="A1655" s="2"/>
      <c r="B1655" s="109">
        <v>150710</v>
      </c>
      <c r="C1655" s="34"/>
      <c r="D1655" s="34" t="s">
        <v>50</v>
      </c>
      <c r="E1655" s="34" t="s">
        <v>1358</v>
      </c>
      <c r="F1655" s="298" t="s">
        <v>1366</v>
      </c>
      <c r="G1655" s="114">
        <v>616</v>
      </c>
      <c r="H1655" s="114">
        <v>275</v>
      </c>
      <c r="I1655" s="114">
        <v>0</v>
      </c>
      <c r="J1655" s="114">
        <v>616</v>
      </c>
      <c r="K1655" s="114">
        <v>594</v>
      </c>
      <c r="L1655" s="241">
        <f t="shared" si="323"/>
        <v>-3.5714285714285698E-2</v>
      </c>
      <c r="M1655" s="114">
        <f t="shared" si="303"/>
        <v>265.17857142857144</v>
      </c>
      <c r="N1655" s="242">
        <v>0</v>
      </c>
      <c r="O1655" s="100"/>
      <c r="P1655" s="100"/>
      <c r="Q1655" s="100">
        <f t="shared" si="304"/>
        <v>0</v>
      </c>
      <c r="R1655" s="243" t="e">
        <f t="shared" si="317"/>
        <v>#DIV/0!</v>
      </c>
      <c r="S1655" s="299"/>
      <c r="T1655" s="299"/>
      <c r="U1655" s="299"/>
      <c r="V1655" s="299"/>
      <c r="W1655" s="299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</row>
    <row r="1656" spans="1:43" ht="13.5" customHeight="1" outlineLevel="2" x14ac:dyDescent="0.25">
      <c r="A1656" s="2"/>
      <c r="B1656" s="109">
        <v>150709</v>
      </c>
      <c r="C1656" s="34"/>
      <c r="D1656" s="34" t="s">
        <v>50</v>
      </c>
      <c r="E1656" s="34" t="s">
        <v>1358</v>
      </c>
      <c r="F1656" s="298" t="s">
        <v>1358</v>
      </c>
      <c r="G1656" s="114">
        <v>1124</v>
      </c>
      <c r="H1656" s="114">
        <v>975</v>
      </c>
      <c r="I1656" s="114">
        <v>0</v>
      </c>
      <c r="J1656" s="114">
        <v>1124</v>
      </c>
      <c r="K1656" s="114">
        <v>1079</v>
      </c>
      <c r="L1656" s="241">
        <f t="shared" si="323"/>
        <v>-4.003558718861211E-2</v>
      </c>
      <c r="M1656" s="114">
        <f t="shared" si="303"/>
        <v>935.96530249110322</v>
      </c>
      <c r="N1656" s="242">
        <v>0</v>
      </c>
      <c r="O1656" s="100"/>
      <c r="P1656" s="100"/>
      <c r="Q1656" s="100">
        <f t="shared" si="304"/>
        <v>0</v>
      </c>
      <c r="R1656" s="243" t="e">
        <f t="shared" si="317"/>
        <v>#DIV/0!</v>
      </c>
      <c r="S1656" s="299"/>
      <c r="T1656" s="299"/>
      <c r="U1656" s="299"/>
      <c r="V1656" s="299"/>
      <c r="W1656" s="299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</row>
    <row r="1657" spans="1:43" ht="13.5" customHeight="1" outlineLevel="2" x14ac:dyDescent="0.25">
      <c r="A1657" s="2"/>
      <c r="B1657" s="109">
        <v>150708</v>
      </c>
      <c r="C1657" s="34"/>
      <c r="D1657" s="34" t="s">
        <v>50</v>
      </c>
      <c r="E1657" s="34" t="s">
        <v>1358</v>
      </c>
      <c r="F1657" s="298" t="s">
        <v>1365</v>
      </c>
      <c r="G1657" s="114">
        <v>646</v>
      </c>
      <c r="H1657" s="114">
        <v>516</v>
      </c>
      <c r="I1657" s="114">
        <v>0</v>
      </c>
      <c r="J1657" s="114">
        <v>646</v>
      </c>
      <c r="K1657" s="114">
        <v>581</v>
      </c>
      <c r="L1657" s="241">
        <f t="shared" si="323"/>
        <v>-0.10061919504643968</v>
      </c>
      <c r="M1657" s="114">
        <f t="shared" si="303"/>
        <v>464.08049535603715</v>
      </c>
      <c r="N1657" s="242">
        <v>0</v>
      </c>
      <c r="O1657" s="100"/>
      <c r="P1657" s="100"/>
      <c r="Q1657" s="100">
        <f t="shared" si="304"/>
        <v>0</v>
      </c>
      <c r="R1657" s="243" t="e">
        <f t="shared" si="317"/>
        <v>#DIV/0!</v>
      </c>
      <c r="S1657" s="299"/>
      <c r="T1657" s="299"/>
      <c r="U1657" s="299"/>
      <c r="V1657" s="299"/>
      <c r="W1657" s="299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</row>
    <row r="1658" spans="1:43" ht="13.5" customHeight="1" outlineLevel="2" x14ac:dyDescent="0.25">
      <c r="A1658" s="2"/>
      <c r="B1658" s="109">
        <v>150707</v>
      </c>
      <c r="C1658" s="34"/>
      <c r="D1658" s="34" t="s">
        <v>50</v>
      </c>
      <c r="E1658" s="34" t="s">
        <v>1358</v>
      </c>
      <c r="F1658" s="298" t="s">
        <v>1364</v>
      </c>
      <c r="G1658" s="114">
        <v>488</v>
      </c>
      <c r="H1658" s="114">
        <v>330</v>
      </c>
      <c r="I1658" s="114">
        <v>0</v>
      </c>
      <c r="J1658" s="114">
        <v>488</v>
      </c>
      <c r="K1658" s="114">
        <v>436</v>
      </c>
      <c r="L1658" s="241">
        <f t="shared" si="323"/>
        <v>-0.10655737704918034</v>
      </c>
      <c r="M1658" s="114">
        <f t="shared" si="303"/>
        <v>294.8360655737705</v>
      </c>
      <c r="N1658" s="242">
        <v>0</v>
      </c>
      <c r="O1658" s="100"/>
      <c r="P1658" s="100"/>
      <c r="Q1658" s="100">
        <f t="shared" si="304"/>
        <v>0</v>
      </c>
      <c r="R1658" s="243" t="e">
        <f t="shared" si="317"/>
        <v>#DIV/0!</v>
      </c>
      <c r="S1658" s="299"/>
      <c r="T1658" s="299"/>
      <c r="U1658" s="299"/>
      <c r="V1658" s="299"/>
      <c r="W1658" s="299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</row>
    <row r="1659" spans="1:43" ht="13.5" customHeight="1" outlineLevel="2" x14ac:dyDescent="0.25">
      <c r="A1659" s="2"/>
      <c r="B1659" s="109">
        <v>150706</v>
      </c>
      <c r="C1659" s="34"/>
      <c r="D1659" s="34" t="s">
        <v>50</v>
      </c>
      <c r="E1659" s="34" t="s">
        <v>1358</v>
      </c>
      <c r="F1659" s="298" t="s">
        <v>858</v>
      </c>
      <c r="G1659" s="114">
        <v>401</v>
      </c>
      <c r="H1659" s="114">
        <v>85</v>
      </c>
      <c r="I1659" s="114">
        <v>0</v>
      </c>
      <c r="J1659" s="114">
        <v>401</v>
      </c>
      <c r="K1659" s="114">
        <v>402</v>
      </c>
      <c r="L1659" s="241">
        <f t="shared" si="323"/>
        <v>2.4937655860348684E-3</v>
      </c>
      <c r="M1659" s="114">
        <f t="shared" si="303"/>
        <v>85.211970074812967</v>
      </c>
      <c r="N1659" s="242">
        <v>0</v>
      </c>
      <c r="O1659" s="100"/>
      <c r="P1659" s="100"/>
      <c r="Q1659" s="100">
        <f t="shared" si="304"/>
        <v>0</v>
      </c>
      <c r="R1659" s="243" t="e">
        <f t="shared" si="317"/>
        <v>#DIV/0!</v>
      </c>
      <c r="S1659" s="299"/>
      <c r="T1659" s="299"/>
      <c r="U1659" s="299"/>
      <c r="V1659" s="299"/>
      <c r="W1659" s="299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</row>
    <row r="1660" spans="1:43" ht="13.5" customHeight="1" outlineLevel="2" x14ac:dyDescent="0.25">
      <c r="A1660" s="2"/>
      <c r="B1660" s="109">
        <v>150705</v>
      </c>
      <c r="C1660" s="34"/>
      <c r="D1660" s="34" t="s">
        <v>50</v>
      </c>
      <c r="E1660" s="34" t="s">
        <v>1358</v>
      </c>
      <c r="F1660" s="298" t="s">
        <v>1363</v>
      </c>
      <c r="G1660" s="114">
        <v>382</v>
      </c>
      <c r="H1660" s="114">
        <v>0</v>
      </c>
      <c r="I1660" s="114">
        <v>2017</v>
      </c>
      <c r="J1660" s="114">
        <v>2399</v>
      </c>
      <c r="K1660" s="114">
        <v>2166</v>
      </c>
      <c r="L1660" s="241">
        <f t="shared" si="323"/>
        <v>-9.7123801583993363E-2</v>
      </c>
      <c r="M1660" s="114">
        <f t="shared" si="303"/>
        <v>2212.8987077949146</v>
      </c>
      <c r="N1660" s="242">
        <v>0</v>
      </c>
      <c r="O1660" s="100"/>
      <c r="P1660" s="100"/>
      <c r="Q1660" s="100">
        <f t="shared" si="304"/>
        <v>0</v>
      </c>
      <c r="R1660" s="243" t="e">
        <f t="shared" si="317"/>
        <v>#DIV/0!</v>
      </c>
      <c r="S1660" s="299"/>
      <c r="T1660" s="299"/>
      <c r="U1660" s="299"/>
      <c r="V1660" s="299"/>
      <c r="W1660" s="299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</row>
    <row r="1661" spans="1:43" ht="13.5" customHeight="1" outlineLevel="2" x14ac:dyDescent="0.25">
      <c r="A1661" s="2"/>
      <c r="B1661" s="109">
        <v>150704</v>
      </c>
      <c r="C1661" s="34"/>
      <c r="D1661" s="34" t="s">
        <v>50</v>
      </c>
      <c r="E1661" s="34" t="s">
        <v>1358</v>
      </c>
      <c r="F1661" s="298" t="s">
        <v>1362</v>
      </c>
      <c r="G1661" s="114">
        <v>331</v>
      </c>
      <c r="H1661" s="114">
        <v>317</v>
      </c>
      <c r="I1661" s="114">
        <v>0</v>
      </c>
      <c r="J1661" s="114">
        <v>331</v>
      </c>
      <c r="K1661" s="114">
        <v>293</v>
      </c>
      <c r="L1661" s="241">
        <f t="shared" si="323"/>
        <v>-0.11480362537764355</v>
      </c>
      <c r="M1661" s="114">
        <f t="shared" si="303"/>
        <v>280.607250755287</v>
      </c>
      <c r="N1661" s="242">
        <v>0</v>
      </c>
      <c r="O1661" s="100"/>
      <c r="P1661" s="100"/>
      <c r="Q1661" s="100">
        <f t="shared" si="304"/>
        <v>0</v>
      </c>
      <c r="R1661" s="243" t="e">
        <f t="shared" si="317"/>
        <v>#DIV/0!</v>
      </c>
      <c r="S1661" s="299"/>
      <c r="T1661" s="299"/>
      <c r="U1661" s="299"/>
      <c r="V1661" s="299"/>
      <c r="W1661" s="299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</row>
    <row r="1662" spans="1:43" ht="13.5" customHeight="1" outlineLevel="2" x14ac:dyDescent="0.25">
      <c r="A1662" s="2"/>
      <c r="B1662" s="109">
        <v>150703</v>
      </c>
      <c r="C1662" s="34"/>
      <c r="D1662" s="34" t="s">
        <v>50</v>
      </c>
      <c r="E1662" s="34" t="s">
        <v>1358</v>
      </c>
      <c r="F1662" s="298" t="s">
        <v>1361</v>
      </c>
      <c r="G1662" s="114">
        <v>798</v>
      </c>
      <c r="H1662" s="114">
        <v>640</v>
      </c>
      <c r="I1662" s="114">
        <v>0</v>
      </c>
      <c r="J1662" s="114">
        <v>798</v>
      </c>
      <c r="K1662" s="114">
        <v>715</v>
      </c>
      <c r="L1662" s="241">
        <f t="shared" si="323"/>
        <v>-0.10401002506265666</v>
      </c>
      <c r="M1662" s="114">
        <f t="shared" si="303"/>
        <v>573.43358395989969</v>
      </c>
      <c r="N1662" s="242">
        <v>0</v>
      </c>
      <c r="O1662" s="100"/>
      <c r="P1662" s="100"/>
      <c r="Q1662" s="100">
        <f t="shared" si="304"/>
        <v>0</v>
      </c>
      <c r="R1662" s="243" t="e">
        <f t="shared" si="317"/>
        <v>#DIV/0!</v>
      </c>
      <c r="S1662" s="299"/>
      <c r="T1662" s="299"/>
      <c r="U1662" s="299"/>
      <c r="V1662" s="299"/>
      <c r="W1662" s="299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</row>
    <row r="1663" spans="1:43" ht="13.5" customHeight="1" outlineLevel="2" x14ac:dyDescent="0.25">
      <c r="A1663" s="2"/>
      <c r="B1663" s="109">
        <v>150702</v>
      </c>
      <c r="C1663" s="34"/>
      <c r="D1663" s="34" t="s">
        <v>50</v>
      </c>
      <c r="E1663" s="34" t="s">
        <v>1358</v>
      </c>
      <c r="F1663" s="298" t="s">
        <v>1360</v>
      </c>
      <c r="G1663" s="114">
        <v>1178</v>
      </c>
      <c r="H1663" s="114">
        <v>320</v>
      </c>
      <c r="I1663" s="114">
        <v>0</v>
      </c>
      <c r="J1663" s="114">
        <v>1178</v>
      </c>
      <c r="K1663" s="114">
        <v>1161</v>
      </c>
      <c r="L1663" s="241">
        <f t="shared" si="323"/>
        <v>-1.4431239388794537E-2</v>
      </c>
      <c r="M1663" s="114">
        <f t="shared" si="303"/>
        <v>315.38200339558574</v>
      </c>
      <c r="N1663" s="242">
        <v>0</v>
      </c>
      <c r="O1663" s="100"/>
      <c r="P1663" s="100"/>
      <c r="Q1663" s="100">
        <f t="shared" si="304"/>
        <v>0</v>
      </c>
      <c r="R1663" s="243" t="e">
        <f t="shared" si="317"/>
        <v>#DIV/0!</v>
      </c>
      <c r="S1663" s="299"/>
      <c r="T1663" s="299"/>
      <c r="U1663" s="299"/>
      <c r="V1663" s="299"/>
      <c r="W1663" s="299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</row>
    <row r="1664" spans="1:43" ht="13.5" customHeight="1" outlineLevel="2" x14ac:dyDescent="0.25">
      <c r="A1664" s="2"/>
      <c r="B1664" s="109">
        <v>150701</v>
      </c>
      <c r="C1664" s="34"/>
      <c r="D1664" s="34" t="s">
        <v>50</v>
      </c>
      <c r="E1664" s="34" t="s">
        <v>1358</v>
      </c>
      <c r="F1664" s="298" t="s">
        <v>1359</v>
      </c>
      <c r="G1664" s="114">
        <v>810</v>
      </c>
      <c r="H1664" s="114">
        <v>0</v>
      </c>
      <c r="I1664" s="114">
        <v>3060</v>
      </c>
      <c r="J1664" s="114">
        <v>1498</v>
      </c>
      <c r="K1664" s="114">
        <v>1464</v>
      </c>
      <c r="L1664" s="241">
        <f t="shared" si="323"/>
        <v>-2.2696929238985364E-2</v>
      </c>
      <c r="M1664" s="114">
        <f t="shared" si="303"/>
        <v>0</v>
      </c>
      <c r="N1664" s="242">
        <v>2343</v>
      </c>
      <c r="O1664" s="100"/>
      <c r="P1664" s="100"/>
      <c r="Q1664" s="100">
        <f t="shared" si="304"/>
        <v>0</v>
      </c>
      <c r="R1664" s="243" t="e">
        <f t="shared" si="317"/>
        <v>#DIV/0!</v>
      </c>
      <c r="S1664" s="299"/>
      <c r="T1664" s="299"/>
      <c r="U1664" s="299"/>
      <c r="V1664" s="299"/>
      <c r="W1664" s="299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</row>
    <row r="1665" spans="1:43" ht="13.5" customHeight="1" outlineLevel="2" x14ac:dyDescent="0.25">
      <c r="A1665" s="2"/>
      <c r="B1665" s="109" t="s">
        <v>2287</v>
      </c>
      <c r="C1665" s="34"/>
      <c r="D1665" s="34" t="s">
        <v>50</v>
      </c>
      <c r="E1665" s="34" t="s">
        <v>1358</v>
      </c>
      <c r="F1665" s="298" t="s">
        <v>2288</v>
      </c>
      <c r="G1665" s="114"/>
      <c r="H1665" s="114"/>
      <c r="I1665" s="114"/>
      <c r="J1665" s="114"/>
      <c r="K1665" s="114"/>
      <c r="L1665" s="241"/>
      <c r="M1665" s="114">
        <f t="shared" si="303"/>
        <v>0</v>
      </c>
      <c r="N1665" s="242"/>
      <c r="O1665" s="100"/>
      <c r="P1665" s="100"/>
      <c r="Q1665" s="100">
        <f t="shared" si="304"/>
        <v>0</v>
      </c>
      <c r="R1665" s="243" t="e">
        <f t="shared" si="317"/>
        <v>#DIV/0!</v>
      </c>
      <c r="S1665" s="299"/>
      <c r="T1665" s="299"/>
      <c r="U1665" s="299"/>
      <c r="V1665" s="299"/>
      <c r="W1665" s="299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</row>
    <row r="1666" spans="1:43" ht="13.5" customHeight="1" outlineLevel="1" x14ac:dyDescent="0.25">
      <c r="A1666" s="229"/>
      <c r="B1666" s="104">
        <v>150800</v>
      </c>
      <c r="C1666" s="300"/>
      <c r="D1666" s="300" t="s">
        <v>50</v>
      </c>
      <c r="E1666" s="300" t="s">
        <v>1388</v>
      </c>
      <c r="F1666" s="301"/>
      <c r="G1666" s="114"/>
      <c r="H1666" s="114"/>
      <c r="I1666" s="114"/>
      <c r="J1666" s="114"/>
      <c r="K1666" s="114"/>
      <c r="L1666" s="241"/>
      <c r="M1666" s="114">
        <f t="shared" si="303"/>
        <v>0</v>
      </c>
      <c r="N1666" s="242"/>
      <c r="O1666" s="110">
        <f t="shared" ref="O1666:P1666" si="324">SUM(O1667:O1679)</f>
        <v>0</v>
      </c>
      <c r="P1666" s="110">
        <f t="shared" si="324"/>
        <v>0</v>
      </c>
      <c r="Q1666" s="100">
        <f t="shared" si="304"/>
        <v>0</v>
      </c>
      <c r="R1666" s="243" t="e">
        <f t="shared" si="317"/>
        <v>#DIV/0!</v>
      </c>
      <c r="S1666" s="302"/>
      <c r="T1666" s="302"/>
      <c r="U1666" s="302"/>
      <c r="V1666" s="302"/>
      <c r="W1666" s="302"/>
      <c r="X1666" s="229"/>
      <c r="Y1666" s="229"/>
      <c r="Z1666" s="229"/>
      <c r="AA1666" s="229"/>
      <c r="AB1666" s="229"/>
      <c r="AC1666" s="229"/>
      <c r="AD1666" s="229"/>
      <c r="AE1666" s="229"/>
      <c r="AF1666" s="229"/>
      <c r="AG1666" s="229"/>
      <c r="AH1666" s="229"/>
      <c r="AI1666" s="229"/>
      <c r="AJ1666" s="229"/>
      <c r="AK1666" s="229"/>
      <c r="AL1666" s="229"/>
      <c r="AM1666" s="229"/>
      <c r="AN1666" s="229"/>
      <c r="AO1666" s="229"/>
      <c r="AP1666" s="229"/>
      <c r="AQ1666" s="229"/>
    </row>
    <row r="1667" spans="1:43" ht="13.5" customHeight="1" outlineLevel="2" x14ac:dyDescent="0.25">
      <c r="A1667" s="2"/>
      <c r="B1667" s="109">
        <v>150812</v>
      </c>
      <c r="C1667" s="34"/>
      <c r="D1667" s="34" t="s">
        <v>50</v>
      </c>
      <c r="E1667" s="34" t="s">
        <v>1388</v>
      </c>
      <c r="F1667" s="298" t="s">
        <v>1398</v>
      </c>
      <c r="G1667" s="114">
        <v>2765</v>
      </c>
      <c r="H1667" s="114">
        <v>0</v>
      </c>
      <c r="I1667" s="114">
        <v>22635</v>
      </c>
      <c r="J1667" s="114">
        <v>4132</v>
      </c>
      <c r="K1667" s="114">
        <v>3714</v>
      </c>
      <c r="L1667" s="241">
        <f t="shared" ref="L1667:L1678" si="325">((K1667/J1667)^(1/($K$12-$J$12))-1)</f>
        <v>-0.10116166505324298</v>
      </c>
      <c r="M1667" s="114">
        <f t="shared" si="303"/>
        <v>0</v>
      </c>
      <c r="N1667" s="242">
        <v>22407</v>
      </c>
      <c r="O1667" s="100"/>
      <c r="P1667" s="100"/>
      <c r="Q1667" s="100">
        <f t="shared" si="304"/>
        <v>0</v>
      </c>
      <c r="R1667" s="243" t="e">
        <f t="shared" si="317"/>
        <v>#DIV/0!</v>
      </c>
      <c r="S1667" s="299"/>
      <c r="T1667" s="299"/>
      <c r="U1667" s="299"/>
      <c r="V1667" s="299"/>
      <c r="W1667" s="299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</row>
    <row r="1668" spans="1:43" ht="13.5" customHeight="1" outlineLevel="2" x14ac:dyDescent="0.25">
      <c r="A1668" s="2"/>
      <c r="B1668" s="109">
        <v>150811</v>
      </c>
      <c r="C1668" s="34"/>
      <c r="D1668" s="34" t="s">
        <v>50</v>
      </c>
      <c r="E1668" s="34" t="s">
        <v>1388</v>
      </c>
      <c r="F1668" s="298" t="s">
        <v>1397</v>
      </c>
      <c r="G1668" s="114">
        <v>6548</v>
      </c>
      <c r="H1668" s="114">
        <v>0</v>
      </c>
      <c r="I1668" s="114">
        <v>16235</v>
      </c>
      <c r="J1668" s="114">
        <v>9116</v>
      </c>
      <c r="K1668" s="114">
        <v>8804</v>
      </c>
      <c r="L1668" s="241">
        <f t="shared" si="325"/>
        <v>-3.4225537516454629E-2</v>
      </c>
      <c r="M1668" s="114">
        <f t="shared" si="303"/>
        <v>0</v>
      </c>
      <c r="N1668" s="242">
        <v>14087</v>
      </c>
      <c r="O1668" s="100"/>
      <c r="P1668" s="100"/>
      <c r="Q1668" s="100">
        <f t="shared" si="304"/>
        <v>0</v>
      </c>
      <c r="R1668" s="243" t="e">
        <f t="shared" si="317"/>
        <v>#DIV/0!</v>
      </c>
      <c r="S1668" s="299"/>
      <c r="T1668" s="299"/>
      <c r="U1668" s="299"/>
      <c r="V1668" s="299"/>
      <c r="W1668" s="299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</row>
    <row r="1669" spans="1:43" ht="13.5" customHeight="1" outlineLevel="2" x14ac:dyDescent="0.25">
      <c r="A1669" s="2"/>
      <c r="B1669" s="109">
        <v>150810</v>
      </c>
      <c r="C1669" s="34"/>
      <c r="D1669" s="34" t="s">
        <v>50</v>
      </c>
      <c r="E1669" s="34" t="s">
        <v>1388</v>
      </c>
      <c r="F1669" s="298" t="s">
        <v>1396</v>
      </c>
      <c r="G1669" s="114">
        <v>1875</v>
      </c>
      <c r="H1669" s="114">
        <v>0</v>
      </c>
      <c r="I1669" s="114">
        <v>33468</v>
      </c>
      <c r="J1669" s="114">
        <v>1875</v>
      </c>
      <c r="K1669" s="114">
        <v>1816</v>
      </c>
      <c r="L1669" s="241">
        <f t="shared" si="325"/>
        <v>-3.1466666666666643E-2</v>
      </c>
      <c r="M1669" s="114">
        <f t="shared" si="303"/>
        <v>0</v>
      </c>
      <c r="N1669" s="242">
        <v>34305</v>
      </c>
      <c r="O1669" s="100"/>
      <c r="P1669" s="100"/>
      <c r="Q1669" s="100">
        <f t="shared" si="304"/>
        <v>0</v>
      </c>
      <c r="R1669" s="243" t="e">
        <f t="shared" si="317"/>
        <v>#DIV/0!</v>
      </c>
      <c r="S1669" s="299"/>
      <c r="T1669" s="299"/>
      <c r="U1669" s="299"/>
      <c r="V1669" s="299"/>
      <c r="W1669" s="299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</row>
    <row r="1670" spans="1:43" ht="13.5" customHeight="1" outlineLevel="2" x14ac:dyDescent="0.25">
      <c r="A1670" s="2"/>
      <c r="B1670" s="109">
        <v>150809</v>
      </c>
      <c r="C1670" s="34"/>
      <c r="D1670" s="34" t="s">
        <v>50</v>
      </c>
      <c r="E1670" s="34" t="s">
        <v>1388</v>
      </c>
      <c r="F1670" s="298" t="s">
        <v>1395</v>
      </c>
      <c r="G1670" s="114">
        <v>740</v>
      </c>
      <c r="H1670" s="114">
        <v>141</v>
      </c>
      <c r="I1670" s="114">
        <v>0</v>
      </c>
      <c r="J1670" s="114">
        <v>740</v>
      </c>
      <c r="K1670" s="114">
        <v>690</v>
      </c>
      <c r="L1670" s="241">
        <f t="shared" si="325"/>
        <v>-6.7567567567567544E-2</v>
      </c>
      <c r="M1670" s="114">
        <f t="shared" si="303"/>
        <v>131.47297297297297</v>
      </c>
      <c r="N1670" s="242">
        <v>0</v>
      </c>
      <c r="O1670" s="100"/>
      <c r="P1670" s="100"/>
      <c r="Q1670" s="100">
        <f t="shared" si="304"/>
        <v>0</v>
      </c>
      <c r="R1670" s="243" t="e">
        <f t="shared" si="317"/>
        <v>#DIV/0!</v>
      </c>
      <c r="S1670" s="299"/>
      <c r="T1670" s="299"/>
      <c r="U1670" s="299"/>
      <c r="V1670" s="299"/>
      <c r="W1670" s="299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</row>
    <row r="1671" spans="1:43" ht="13.5" customHeight="1" outlineLevel="2" x14ac:dyDescent="0.25">
      <c r="A1671" s="2"/>
      <c r="B1671" s="109">
        <v>150808</v>
      </c>
      <c r="C1671" s="34"/>
      <c r="D1671" s="34" t="s">
        <v>50</v>
      </c>
      <c r="E1671" s="34" t="s">
        <v>1388</v>
      </c>
      <c r="F1671" s="298" t="s">
        <v>1394</v>
      </c>
      <c r="G1671" s="114">
        <v>1443</v>
      </c>
      <c r="H1671" s="114">
        <v>266</v>
      </c>
      <c r="I1671" s="114">
        <v>0</v>
      </c>
      <c r="J1671" s="114">
        <v>1443</v>
      </c>
      <c r="K1671" s="114">
        <v>1382</v>
      </c>
      <c r="L1671" s="241">
        <f t="shared" si="325"/>
        <v>-4.2273042273042294E-2</v>
      </c>
      <c r="M1671" s="114">
        <f t="shared" si="303"/>
        <v>254.75537075537076</v>
      </c>
      <c r="N1671" s="242">
        <v>0</v>
      </c>
      <c r="O1671" s="100"/>
      <c r="P1671" s="100"/>
      <c r="Q1671" s="100">
        <f t="shared" si="304"/>
        <v>0</v>
      </c>
      <c r="R1671" s="243" t="e">
        <f t="shared" si="317"/>
        <v>#DIV/0!</v>
      </c>
      <c r="S1671" s="299"/>
      <c r="T1671" s="299"/>
      <c r="U1671" s="299"/>
      <c r="V1671" s="299"/>
      <c r="W1671" s="299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</row>
    <row r="1672" spans="1:43" ht="13.5" customHeight="1" outlineLevel="2" x14ac:dyDescent="0.25">
      <c r="A1672" s="2"/>
      <c r="B1672" s="109">
        <v>150807</v>
      </c>
      <c r="C1672" s="34"/>
      <c r="D1672" s="34" t="s">
        <v>50</v>
      </c>
      <c r="E1672" s="34" t="s">
        <v>1388</v>
      </c>
      <c r="F1672" s="298" t="s">
        <v>571</v>
      </c>
      <c r="G1672" s="114">
        <v>1833</v>
      </c>
      <c r="H1672" s="114">
        <v>122</v>
      </c>
      <c r="I1672" s="114">
        <v>0</v>
      </c>
      <c r="J1672" s="114">
        <v>1833</v>
      </c>
      <c r="K1672" s="114">
        <v>1819</v>
      </c>
      <c r="L1672" s="241">
        <f t="shared" si="325"/>
        <v>-7.6377523186034191E-3</v>
      </c>
      <c r="M1672" s="114">
        <f t="shared" si="303"/>
        <v>121.06819421713038</v>
      </c>
      <c r="N1672" s="242">
        <v>0</v>
      </c>
      <c r="O1672" s="100"/>
      <c r="P1672" s="100"/>
      <c r="Q1672" s="100">
        <f t="shared" si="304"/>
        <v>0</v>
      </c>
      <c r="R1672" s="243" t="e">
        <f t="shared" si="317"/>
        <v>#DIV/0!</v>
      </c>
      <c r="S1672" s="299"/>
      <c r="T1672" s="299"/>
      <c r="U1672" s="299"/>
      <c r="V1672" s="299"/>
      <c r="W1672" s="299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</row>
    <row r="1673" spans="1:43" ht="13.5" customHeight="1" outlineLevel="2" x14ac:dyDescent="0.25">
      <c r="A1673" s="2"/>
      <c r="B1673" s="109">
        <v>150806</v>
      </c>
      <c r="C1673" s="34"/>
      <c r="D1673" s="34" t="s">
        <v>50</v>
      </c>
      <c r="E1673" s="34" t="s">
        <v>1388</v>
      </c>
      <c r="F1673" s="298" t="s">
        <v>1388</v>
      </c>
      <c r="G1673" s="114">
        <v>2941</v>
      </c>
      <c r="H1673" s="114">
        <v>0</v>
      </c>
      <c r="I1673" s="114">
        <v>31505</v>
      </c>
      <c r="J1673" s="114">
        <v>6979</v>
      </c>
      <c r="K1673" s="114">
        <v>7039</v>
      </c>
      <c r="L1673" s="241">
        <f t="shared" si="325"/>
        <v>8.5972202321249469E-3</v>
      </c>
      <c r="M1673" s="114">
        <f t="shared" si="303"/>
        <v>0</v>
      </c>
      <c r="N1673" s="242">
        <v>27744</v>
      </c>
      <c r="O1673" s="100"/>
      <c r="P1673" s="100"/>
      <c r="Q1673" s="100">
        <f t="shared" si="304"/>
        <v>0</v>
      </c>
      <c r="R1673" s="243" t="e">
        <f t="shared" si="317"/>
        <v>#DIV/0!</v>
      </c>
      <c r="S1673" s="299"/>
      <c r="T1673" s="299"/>
      <c r="U1673" s="299"/>
      <c r="V1673" s="299"/>
      <c r="W1673" s="299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</row>
    <row r="1674" spans="1:43" ht="13.5" customHeight="1" outlineLevel="2" x14ac:dyDescent="0.25">
      <c r="A1674" s="2"/>
      <c r="B1674" s="109">
        <v>150805</v>
      </c>
      <c r="C1674" s="34"/>
      <c r="D1674" s="34" t="s">
        <v>50</v>
      </c>
      <c r="E1674" s="34" t="s">
        <v>1388</v>
      </c>
      <c r="F1674" s="298" t="s">
        <v>1393</v>
      </c>
      <c r="G1674" s="114">
        <v>69</v>
      </c>
      <c r="H1674" s="114">
        <v>0</v>
      </c>
      <c r="I1674" s="114">
        <v>28427</v>
      </c>
      <c r="J1674" s="114">
        <v>69</v>
      </c>
      <c r="K1674" s="114">
        <v>73</v>
      </c>
      <c r="L1674" s="241">
        <f t="shared" si="325"/>
        <v>5.7971014492753659E-2</v>
      </c>
      <c r="M1674" s="114">
        <f t="shared" si="303"/>
        <v>0</v>
      </c>
      <c r="N1674" s="242">
        <v>28601</v>
      </c>
      <c r="O1674" s="100"/>
      <c r="P1674" s="100"/>
      <c r="Q1674" s="100">
        <f t="shared" si="304"/>
        <v>0</v>
      </c>
      <c r="R1674" s="243" t="e">
        <f t="shared" si="317"/>
        <v>#DIV/0!</v>
      </c>
      <c r="S1674" s="299"/>
      <c r="T1674" s="299"/>
      <c r="U1674" s="299"/>
      <c r="V1674" s="299"/>
      <c r="W1674" s="299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</row>
    <row r="1675" spans="1:43" ht="13.5" customHeight="1" outlineLevel="2" x14ac:dyDescent="0.25">
      <c r="A1675" s="2"/>
      <c r="B1675" s="109">
        <v>150804</v>
      </c>
      <c r="C1675" s="34"/>
      <c r="D1675" s="34" t="s">
        <v>50</v>
      </c>
      <c r="E1675" s="34" t="s">
        <v>1388</v>
      </c>
      <c r="F1675" s="298" t="s">
        <v>1392</v>
      </c>
      <c r="G1675" s="114">
        <v>888</v>
      </c>
      <c r="H1675" s="114">
        <v>152</v>
      </c>
      <c r="I1675" s="114">
        <v>0</v>
      </c>
      <c r="J1675" s="114">
        <v>888</v>
      </c>
      <c r="K1675" s="114">
        <v>828</v>
      </c>
      <c r="L1675" s="241">
        <f t="shared" si="325"/>
        <v>-6.7567567567567544E-2</v>
      </c>
      <c r="M1675" s="114">
        <f t="shared" si="303"/>
        <v>141.72972972972974</v>
      </c>
      <c r="N1675" s="242">
        <v>0</v>
      </c>
      <c r="O1675" s="100"/>
      <c r="P1675" s="100"/>
      <c r="Q1675" s="100">
        <f t="shared" si="304"/>
        <v>0</v>
      </c>
      <c r="R1675" s="243" t="e">
        <f t="shared" si="317"/>
        <v>#DIV/0!</v>
      </c>
      <c r="S1675" s="299"/>
      <c r="T1675" s="299"/>
      <c r="U1675" s="299"/>
      <c r="V1675" s="299"/>
      <c r="W1675" s="299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</row>
    <row r="1676" spans="1:43" ht="13.5" customHeight="1" outlineLevel="2" x14ac:dyDescent="0.25">
      <c r="A1676" s="2"/>
      <c r="B1676" s="109">
        <v>150803</v>
      </c>
      <c r="C1676" s="34"/>
      <c r="D1676" s="34" t="s">
        <v>50</v>
      </c>
      <c r="E1676" s="34" t="s">
        <v>1388</v>
      </c>
      <c r="F1676" s="298" t="s">
        <v>1391</v>
      </c>
      <c r="G1676" s="114">
        <v>83</v>
      </c>
      <c r="H1676" s="114">
        <v>0</v>
      </c>
      <c r="I1676" s="114">
        <v>5726</v>
      </c>
      <c r="J1676" s="114">
        <v>83</v>
      </c>
      <c r="K1676" s="114">
        <v>81</v>
      </c>
      <c r="L1676" s="241">
        <f t="shared" si="325"/>
        <v>-2.4096385542168641E-2</v>
      </c>
      <c r="M1676" s="114">
        <f t="shared" si="303"/>
        <v>0</v>
      </c>
      <c r="N1676" s="242">
        <v>5777</v>
      </c>
      <c r="O1676" s="100"/>
      <c r="P1676" s="100"/>
      <c r="Q1676" s="100">
        <f t="shared" si="304"/>
        <v>0</v>
      </c>
      <c r="R1676" s="243" t="e">
        <f t="shared" si="317"/>
        <v>#DIV/0!</v>
      </c>
      <c r="S1676" s="299"/>
      <c r="T1676" s="299"/>
      <c r="U1676" s="299"/>
      <c r="V1676" s="299"/>
      <c r="W1676" s="299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</row>
    <row r="1677" spans="1:43" ht="13.5" customHeight="1" outlineLevel="2" x14ac:dyDescent="0.25">
      <c r="A1677" s="2"/>
      <c r="B1677" s="109">
        <v>150802</v>
      </c>
      <c r="C1677" s="34"/>
      <c r="D1677" s="34" t="s">
        <v>50</v>
      </c>
      <c r="E1677" s="34" t="s">
        <v>1388</v>
      </c>
      <c r="F1677" s="298" t="s">
        <v>1390</v>
      </c>
      <c r="G1677" s="114">
        <v>2160</v>
      </c>
      <c r="H1677" s="114">
        <v>421</v>
      </c>
      <c r="I1677" s="114">
        <v>0</v>
      </c>
      <c r="J1677" s="114">
        <v>2160</v>
      </c>
      <c r="K1677" s="114">
        <v>2096</v>
      </c>
      <c r="L1677" s="241">
        <f t="shared" si="325"/>
        <v>-2.9629629629629672E-2</v>
      </c>
      <c r="M1677" s="114">
        <f t="shared" si="303"/>
        <v>408.52592592592589</v>
      </c>
      <c r="N1677" s="242">
        <v>0</v>
      </c>
      <c r="O1677" s="100"/>
      <c r="P1677" s="100"/>
      <c r="Q1677" s="100">
        <f t="shared" si="304"/>
        <v>0</v>
      </c>
      <c r="R1677" s="243" t="e">
        <f t="shared" si="317"/>
        <v>#DIV/0!</v>
      </c>
      <c r="S1677" s="299"/>
      <c r="T1677" s="299"/>
      <c r="U1677" s="299"/>
      <c r="V1677" s="299"/>
      <c r="W1677" s="299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</row>
    <row r="1678" spans="1:43" ht="13.5" customHeight="1" outlineLevel="2" x14ac:dyDescent="0.25">
      <c r="A1678" s="2"/>
      <c r="B1678" s="109">
        <v>150801</v>
      </c>
      <c r="C1678" s="34"/>
      <c r="D1678" s="34" t="s">
        <v>50</v>
      </c>
      <c r="E1678" s="34" t="s">
        <v>1388</v>
      </c>
      <c r="F1678" s="298" t="s">
        <v>1389</v>
      </c>
      <c r="G1678" s="114">
        <v>451</v>
      </c>
      <c r="H1678" s="114">
        <v>0</v>
      </c>
      <c r="I1678" s="114">
        <v>61298</v>
      </c>
      <c r="J1678" s="114">
        <v>2036</v>
      </c>
      <c r="K1678" s="114">
        <v>2103</v>
      </c>
      <c r="L1678" s="241">
        <f t="shared" si="325"/>
        <v>3.2907662082514832E-2</v>
      </c>
      <c r="M1678" s="114">
        <f t="shared" si="303"/>
        <v>0</v>
      </c>
      <c r="N1678" s="242">
        <v>60384</v>
      </c>
      <c r="O1678" s="100"/>
      <c r="P1678" s="100"/>
      <c r="Q1678" s="100">
        <f t="shared" si="304"/>
        <v>0</v>
      </c>
      <c r="R1678" s="243" t="e">
        <f t="shared" si="317"/>
        <v>#DIV/0!</v>
      </c>
      <c r="S1678" s="299"/>
      <c r="T1678" s="299"/>
      <c r="U1678" s="299"/>
      <c r="V1678" s="299"/>
      <c r="W1678" s="299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</row>
    <row r="1679" spans="1:43" ht="13.5" customHeight="1" outlineLevel="2" x14ac:dyDescent="0.25">
      <c r="A1679" s="2"/>
      <c r="B1679" s="109" t="s">
        <v>2289</v>
      </c>
      <c r="C1679" s="34"/>
      <c r="D1679" s="34" t="s">
        <v>50</v>
      </c>
      <c r="E1679" s="34" t="s">
        <v>1388</v>
      </c>
      <c r="F1679" s="298" t="s">
        <v>2290</v>
      </c>
      <c r="G1679" s="114"/>
      <c r="H1679" s="114"/>
      <c r="I1679" s="114"/>
      <c r="J1679" s="114"/>
      <c r="K1679" s="114"/>
      <c r="L1679" s="241"/>
      <c r="M1679" s="114">
        <f t="shared" si="303"/>
        <v>0</v>
      </c>
      <c r="N1679" s="242"/>
      <c r="O1679" s="100"/>
      <c r="P1679" s="100"/>
      <c r="Q1679" s="100">
        <f t="shared" si="304"/>
        <v>0</v>
      </c>
      <c r="R1679" s="243" t="e">
        <f t="shared" si="317"/>
        <v>#DIV/0!</v>
      </c>
      <c r="S1679" s="299"/>
      <c r="T1679" s="299"/>
      <c r="U1679" s="299"/>
      <c r="V1679" s="299"/>
      <c r="W1679" s="299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</row>
    <row r="1680" spans="1:43" ht="13.5" customHeight="1" outlineLevel="1" x14ac:dyDescent="0.25">
      <c r="A1680" s="229"/>
      <c r="B1680" s="104">
        <v>150100</v>
      </c>
      <c r="C1680" s="300"/>
      <c r="D1680" s="300" t="s">
        <v>50</v>
      </c>
      <c r="E1680" s="300" t="s">
        <v>50</v>
      </c>
      <c r="F1680" s="301"/>
      <c r="G1680" s="114"/>
      <c r="H1680" s="114"/>
      <c r="I1680" s="114"/>
      <c r="J1680" s="114"/>
      <c r="K1680" s="114"/>
      <c r="L1680" s="241"/>
      <c r="M1680" s="114">
        <f t="shared" si="303"/>
        <v>0</v>
      </c>
      <c r="N1680" s="242"/>
      <c r="O1680" s="110">
        <f t="shared" ref="O1680:P1680" si="326">SUM(O1681:O1724)</f>
        <v>0</v>
      </c>
      <c r="P1680" s="110">
        <f t="shared" si="326"/>
        <v>0</v>
      </c>
      <c r="Q1680" s="100">
        <f t="shared" si="304"/>
        <v>0</v>
      </c>
      <c r="R1680" s="243" t="e">
        <f t="shared" si="317"/>
        <v>#DIV/0!</v>
      </c>
      <c r="S1680" s="302"/>
      <c r="T1680" s="302"/>
      <c r="U1680" s="302"/>
      <c r="V1680" s="302"/>
      <c r="W1680" s="302"/>
      <c r="X1680" s="229"/>
      <c r="Y1680" s="229"/>
      <c r="Z1680" s="229"/>
      <c r="AA1680" s="229"/>
      <c r="AB1680" s="229"/>
      <c r="AC1680" s="229"/>
      <c r="AD1680" s="229"/>
      <c r="AE1680" s="229"/>
      <c r="AF1680" s="229"/>
      <c r="AG1680" s="229"/>
      <c r="AH1680" s="229"/>
      <c r="AI1680" s="229"/>
      <c r="AJ1680" s="229"/>
      <c r="AK1680" s="229"/>
      <c r="AL1680" s="229"/>
      <c r="AM1680" s="229"/>
      <c r="AN1680" s="229"/>
      <c r="AO1680" s="229"/>
      <c r="AP1680" s="229"/>
      <c r="AQ1680" s="229"/>
    </row>
    <row r="1681" spans="1:43" ht="13.5" customHeight="1" outlineLevel="2" x14ac:dyDescent="0.25">
      <c r="A1681" s="2"/>
      <c r="B1681" s="109">
        <v>150143</v>
      </c>
      <c r="C1681" s="34"/>
      <c r="D1681" s="34" t="s">
        <v>50</v>
      </c>
      <c r="E1681" s="34" t="s">
        <v>50</v>
      </c>
      <c r="F1681" s="298" t="s">
        <v>1316</v>
      </c>
      <c r="G1681" s="114">
        <v>0</v>
      </c>
      <c r="H1681" s="114">
        <v>0</v>
      </c>
      <c r="I1681" s="114">
        <v>393360</v>
      </c>
      <c r="J1681" s="114">
        <v>0</v>
      </c>
      <c r="K1681" s="114">
        <v>0</v>
      </c>
      <c r="L1681" s="241"/>
      <c r="M1681" s="114">
        <f t="shared" si="303"/>
        <v>0</v>
      </c>
      <c r="N1681" s="242">
        <v>394904</v>
      </c>
      <c r="O1681" s="100"/>
      <c r="P1681" s="100"/>
      <c r="Q1681" s="100">
        <f t="shared" si="304"/>
        <v>0</v>
      </c>
      <c r="R1681" s="243" t="e">
        <f t="shared" si="317"/>
        <v>#DIV/0!</v>
      </c>
      <c r="S1681" s="299"/>
      <c r="T1681" s="299"/>
      <c r="U1681" s="299"/>
      <c r="V1681" s="299"/>
      <c r="W1681" s="299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</row>
    <row r="1682" spans="1:43" ht="13.5" customHeight="1" outlineLevel="2" x14ac:dyDescent="0.25">
      <c r="A1682" s="2"/>
      <c r="B1682" s="109">
        <v>150142</v>
      </c>
      <c r="C1682" s="34"/>
      <c r="D1682" s="34" t="s">
        <v>50</v>
      </c>
      <c r="E1682" s="34" t="s">
        <v>50</v>
      </c>
      <c r="F1682" s="298" t="s">
        <v>1315</v>
      </c>
      <c r="G1682" s="114">
        <v>0</v>
      </c>
      <c r="H1682" s="114">
        <v>0</v>
      </c>
      <c r="I1682" s="114">
        <v>389331</v>
      </c>
      <c r="J1682" s="114">
        <v>0</v>
      </c>
      <c r="K1682" s="114">
        <v>0</v>
      </c>
      <c r="L1682" s="241"/>
      <c r="M1682" s="114">
        <f t="shared" si="303"/>
        <v>0</v>
      </c>
      <c r="N1682" s="242">
        <v>390509</v>
      </c>
      <c r="O1682" s="100"/>
      <c r="P1682" s="100"/>
      <c r="Q1682" s="100">
        <f t="shared" si="304"/>
        <v>0</v>
      </c>
      <c r="R1682" s="243" t="e">
        <f t="shared" si="317"/>
        <v>#DIV/0!</v>
      </c>
      <c r="S1682" s="299"/>
      <c r="T1682" s="299"/>
      <c r="U1682" s="299"/>
      <c r="V1682" s="299"/>
      <c r="W1682" s="299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</row>
    <row r="1683" spans="1:43" ht="13.5" customHeight="1" outlineLevel="2" x14ac:dyDescent="0.25">
      <c r="A1683" s="2"/>
      <c r="B1683" s="109">
        <v>150141</v>
      </c>
      <c r="C1683" s="34"/>
      <c r="D1683" s="34" t="s">
        <v>50</v>
      </c>
      <c r="E1683" s="34" t="s">
        <v>50</v>
      </c>
      <c r="F1683" s="298" t="s">
        <v>1314</v>
      </c>
      <c r="G1683" s="114">
        <v>0</v>
      </c>
      <c r="H1683" s="114">
        <v>0</v>
      </c>
      <c r="I1683" s="114">
        <v>88951</v>
      </c>
      <c r="J1683" s="114">
        <v>0</v>
      </c>
      <c r="K1683" s="114">
        <v>0</v>
      </c>
      <c r="L1683" s="241"/>
      <c r="M1683" s="114">
        <f t="shared" si="303"/>
        <v>0</v>
      </c>
      <c r="N1683" s="242">
        <v>88999</v>
      </c>
      <c r="O1683" s="100"/>
      <c r="P1683" s="100"/>
      <c r="Q1683" s="100">
        <f t="shared" si="304"/>
        <v>0</v>
      </c>
      <c r="R1683" s="243" t="e">
        <f t="shared" si="317"/>
        <v>#DIV/0!</v>
      </c>
      <c r="S1683" s="299"/>
      <c r="T1683" s="299"/>
      <c r="U1683" s="299"/>
      <c r="V1683" s="299"/>
      <c r="W1683" s="299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</row>
    <row r="1684" spans="1:43" ht="13.5" customHeight="1" outlineLevel="2" x14ac:dyDescent="0.25">
      <c r="A1684" s="2"/>
      <c r="B1684" s="109">
        <v>150140</v>
      </c>
      <c r="C1684" s="34"/>
      <c r="D1684" s="34" t="s">
        <v>50</v>
      </c>
      <c r="E1684" s="34" t="s">
        <v>50</v>
      </c>
      <c r="F1684" s="298" t="s">
        <v>1313</v>
      </c>
      <c r="G1684" s="114">
        <v>0</v>
      </c>
      <c r="H1684" s="114">
        <v>0</v>
      </c>
      <c r="I1684" s="114">
        <v>325101</v>
      </c>
      <c r="J1684" s="114">
        <v>0</v>
      </c>
      <c r="K1684" s="114">
        <v>0</v>
      </c>
      <c r="L1684" s="241"/>
      <c r="M1684" s="114">
        <f t="shared" si="303"/>
        <v>0</v>
      </c>
      <c r="N1684" s="242">
        <v>328833</v>
      </c>
      <c r="O1684" s="100"/>
      <c r="P1684" s="100"/>
      <c r="Q1684" s="100">
        <f t="shared" si="304"/>
        <v>0</v>
      </c>
      <c r="R1684" s="243" t="e">
        <f t="shared" si="317"/>
        <v>#DIV/0!</v>
      </c>
      <c r="S1684" s="299"/>
      <c r="T1684" s="299"/>
      <c r="U1684" s="299"/>
      <c r="V1684" s="299"/>
      <c r="W1684" s="299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</row>
    <row r="1685" spans="1:43" ht="13.5" customHeight="1" outlineLevel="2" x14ac:dyDescent="0.25">
      <c r="A1685" s="2"/>
      <c r="B1685" s="109">
        <v>150139</v>
      </c>
      <c r="C1685" s="34"/>
      <c r="D1685" s="34" t="s">
        <v>50</v>
      </c>
      <c r="E1685" s="34" t="s">
        <v>50</v>
      </c>
      <c r="F1685" s="298" t="s">
        <v>150</v>
      </c>
      <c r="G1685" s="114">
        <v>0</v>
      </c>
      <c r="H1685" s="114">
        <v>0</v>
      </c>
      <c r="I1685" s="114">
        <v>27581</v>
      </c>
      <c r="J1685" s="114">
        <v>0</v>
      </c>
      <c r="K1685" s="114">
        <v>0</v>
      </c>
      <c r="L1685" s="241"/>
      <c r="M1685" s="114">
        <f t="shared" si="303"/>
        <v>0</v>
      </c>
      <c r="N1685" s="242">
        <v>29252</v>
      </c>
      <c r="O1685" s="100"/>
      <c r="P1685" s="100"/>
      <c r="Q1685" s="100">
        <f t="shared" si="304"/>
        <v>0</v>
      </c>
      <c r="R1685" s="243" t="e">
        <f t="shared" si="317"/>
        <v>#DIV/0!</v>
      </c>
      <c r="S1685" s="299"/>
      <c r="T1685" s="299"/>
      <c r="U1685" s="299"/>
      <c r="V1685" s="299"/>
      <c r="W1685" s="299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</row>
    <row r="1686" spans="1:43" ht="13.5" customHeight="1" outlineLevel="2" x14ac:dyDescent="0.25">
      <c r="A1686" s="2"/>
      <c r="B1686" s="109">
        <v>150138</v>
      </c>
      <c r="C1686" s="34"/>
      <c r="D1686" s="34" t="s">
        <v>50</v>
      </c>
      <c r="E1686" s="34" t="s">
        <v>50</v>
      </c>
      <c r="F1686" s="298" t="s">
        <v>1312</v>
      </c>
      <c r="G1686" s="114">
        <v>6</v>
      </c>
      <c r="H1686" s="114">
        <v>0</v>
      </c>
      <c r="I1686" s="114">
        <v>979</v>
      </c>
      <c r="J1686" s="114">
        <v>985</v>
      </c>
      <c r="K1686" s="114">
        <v>1007</v>
      </c>
      <c r="L1686" s="241">
        <f>((K1686/J1686)^(1/($K$12-$J$12))-1)</f>
        <v>2.2335025380710638E-2</v>
      </c>
      <c r="M1686" s="114">
        <f t="shared" si="303"/>
        <v>957.1340101522843</v>
      </c>
      <c r="N1686" s="242">
        <v>0</v>
      </c>
      <c r="O1686" s="100"/>
      <c r="P1686" s="100"/>
      <c r="Q1686" s="100">
        <f t="shared" si="304"/>
        <v>0</v>
      </c>
      <c r="R1686" s="243" t="e">
        <f t="shared" si="317"/>
        <v>#DIV/0!</v>
      </c>
      <c r="S1686" s="299"/>
      <c r="T1686" s="299"/>
      <c r="U1686" s="299"/>
      <c r="V1686" s="299"/>
      <c r="W1686" s="299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</row>
    <row r="1687" spans="1:43" ht="13.5" customHeight="1" outlineLevel="2" x14ac:dyDescent="0.25">
      <c r="A1687" s="2"/>
      <c r="B1687" s="109">
        <v>150137</v>
      </c>
      <c r="C1687" s="34"/>
      <c r="D1687" s="34" t="s">
        <v>50</v>
      </c>
      <c r="E1687" s="34" t="s">
        <v>50</v>
      </c>
      <c r="F1687" s="298" t="s">
        <v>1311</v>
      </c>
      <c r="G1687" s="114">
        <v>0</v>
      </c>
      <c r="H1687" s="114">
        <v>0</v>
      </c>
      <c r="I1687" s="114">
        <v>194220</v>
      </c>
      <c r="J1687" s="114">
        <v>0</v>
      </c>
      <c r="K1687" s="114">
        <v>0</v>
      </c>
      <c r="L1687" s="241"/>
      <c r="M1687" s="114">
        <f t="shared" si="303"/>
        <v>0</v>
      </c>
      <c r="N1687" s="242">
        <v>195269</v>
      </c>
      <c r="O1687" s="100"/>
      <c r="P1687" s="100"/>
      <c r="Q1687" s="100">
        <f t="shared" si="304"/>
        <v>0</v>
      </c>
      <c r="R1687" s="243" t="e">
        <f t="shared" si="317"/>
        <v>#DIV/0!</v>
      </c>
      <c r="S1687" s="299"/>
      <c r="T1687" s="299"/>
      <c r="U1687" s="299"/>
      <c r="V1687" s="299"/>
      <c r="W1687" s="299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</row>
    <row r="1688" spans="1:43" ht="13.5" customHeight="1" outlineLevel="2" x14ac:dyDescent="0.25">
      <c r="A1688" s="2"/>
      <c r="B1688" s="109">
        <v>150136</v>
      </c>
      <c r="C1688" s="34"/>
      <c r="D1688" s="34" t="s">
        <v>50</v>
      </c>
      <c r="E1688" s="34" t="s">
        <v>50</v>
      </c>
      <c r="F1688" s="298" t="s">
        <v>553</v>
      </c>
      <c r="G1688" s="114">
        <v>0</v>
      </c>
      <c r="H1688" s="114">
        <v>0</v>
      </c>
      <c r="I1688" s="114">
        <v>152265</v>
      </c>
      <c r="J1688" s="114">
        <v>0</v>
      </c>
      <c r="K1688" s="114">
        <v>0</v>
      </c>
      <c r="L1688" s="241"/>
      <c r="M1688" s="114">
        <f t="shared" si="303"/>
        <v>0</v>
      </c>
      <c r="N1688" s="242">
        <v>154587</v>
      </c>
      <c r="O1688" s="100"/>
      <c r="P1688" s="100"/>
      <c r="Q1688" s="100">
        <f t="shared" si="304"/>
        <v>0</v>
      </c>
      <c r="R1688" s="243" t="e">
        <f t="shared" si="317"/>
        <v>#DIV/0!</v>
      </c>
      <c r="S1688" s="299"/>
      <c r="T1688" s="299"/>
      <c r="U1688" s="299"/>
      <c r="V1688" s="299"/>
      <c r="W1688" s="299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</row>
    <row r="1689" spans="1:43" ht="13.5" customHeight="1" outlineLevel="2" x14ac:dyDescent="0.25">
      <c r="A1689" s="2"/>
      <c r="B1689" s="109">
        <v>150135</v>
      </c>
      <c r="C1689" s="34"/>
      <c r="D1689" s="34" t="s">
        <v>50</v>
      </c>
      <c r="E1689" s="34" t="s">
        <v>50</v>
      </c>
      <c r="F1689" s="298" t="s">
        <v>1310</v>
      </c>
      <c r="G1689" s="114">
        <v>0</v>
      </c>
      <c r="H1689" s="114">
        <v>0</v>
      </c>
      <c r="I1689" s="114">
        <v>645313</v>
      </c>
      <c r="J1689" s="114">
        <v>0</v>
      </c>
      <c r="K1689" s="114">
        <v>0</v>
      </c>
      <c r="L1689" s="241"/>
      <c r="M1689" s="114">
        <f t="shared" si="303"/>
        <v>0</v>
      </c>
      <c r="N1689" s="242">
        <v>652103</v>
      </c>
      <c r="O1689" s="100"/>
      <c r="P1689" s="100"/>
      <c r="Q1689" s="100">
        <f t="shared" si="304"/>
        <v>0</v>
      </c>
      <c r="R1689" s="243" t="e">
        <f t="shared" si="317"/>
        <v>#DIV/0!</v>
      </c>
      <c r="S1689" s="299"/>
      <c r="T1689" s="299"/>
      <c r="U1689" s="299"/>
      <c r="V1689" s="299"/>
      <c r="W1689" s="299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</row>
    <row r="1690" spans="1:43" ht="13.5" customHeight="1" outlineLevel="2" x14ac:dyDescent="0.25">
      <c r="A1690" s="2"/>
      <c r="B1690" s="109">
        <v>150134</v>
      </c>
      <c r="C1690" s="34"/>
      <c r="D1690" s="34" t="s">
        <v>50</v>
      </c>
      <c r="E1690" s="34" t="s">
        <v>50</v>
      </c>
      <c r="F1690" s="298" t="s">
        <v>212</v>
      </c>
      <c r="G1690" s="114">
        <v>0</v>
      </c>
      <c r="H1690" s="114">
        <v>0</v>
      </c>
      <c r="I1690" s="114">
        <v>51017</v>
      </c>
      <c r="J1690" s="114">
        <v>0</v>
      </c>
      <c r="K1690" s="114">
        <v>0</v>
      </c>
      <c r="L1690" s="241"/>
      <c r="M1690" s="114">
        <f t="shared" si="303"/>
        <v>0</v>
      </c>
      <c r="N1690" s="242">
        <v>50709</v>
      </c>
      <c r="O1690" s="100"/>
      <c r="P1690" s="100"/>
      <c r="Q1690" s="100">
        <f t="shared" si="304"/>
        <v>0</v>
      </c>
      <c r="R1690" s="243" t="e">
        <f t="shared" si="317"/>
        <v>#DIV/0!</v>
      </c>
      <c r="S1690" s="299"/>
      <c r="T1690" s="299"/>
      <c r="U1690" s="299"/>
      <c r="V1690" s="299"/>
      <c r="W1690" s="299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</row>
    <row r="1691" spans="1:43" ht="13.5" customHeight="1" outlineLevel="2" x14ac:dyDescent="0.25">
      <c r="A1691" s="2"/>
      <c r="B1691" s="109">
        <v>150133</v>
      </c>
      <c r="C1691" s="34"/>
      <c r="D1691" s="34" t="s">
        <v>50</v>
      </c>
      <c r="E1691" s="34" t="s">
        <v>50</v>
      </c>
      <c r="F1691" s="298" t="s">
        <v>1309</v>
      </c>
      <c r="G1691" s="114">
        <v>0</v>
      </c>
      <c r="H1691" s="114">
        <v>0</v>
      </c>
      <c r="I1691" s="114">
        <v>350551</v>
      </c>
      <c r="J1691" s="114">
        <v>0</v>
      </c>
      <c r="K1691" s="114">
        <v>0</v>
      </c>
      <c r="L1691" s="241"/>
      <c r="M1691" s="114">
        <f t="shared" si="303"/>
        <v>0</v>
      </c>
      <c r="N1691" s="242">
        <v>349177</v>
      </c>
      <c r="O1691" s="100"/>
      <c r="P1691" s="100"/>
      <c r="Q1691" s="100">
        <f t="shared" si="304"/>
        <v>0</v>
      </c>
      <c r="R1691" s="243" t="e">
        <f t="shared" si="317"/>
        <v>#DIV/0!</v>
      </c>
      <c r="S1691" s="299"/>
      <c r="T1691" s="299"/>
      <c r="U1691" s="299"/>
      <c r="V1691" s="299"/>
      <c r="W1691" s="299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</row>
    <row r="1692" spans="1:43" ht="13.5" customHeight="1" outlineLevel="2" x14ac:dyDescent="0.25">
      <c r="A1692" s="2"/>
      <c r="B1692" s="109">
        <v>150132</v>
      </c>
      <c r="C1692" s="34"/>
      <c r="D1692" s="34" t="s">
        <v>50</v>
      </c>
      <c r="E1692" s="34" t="s">
        <v>50</v>
      </c>
      <c r="F1692" s="298" t="s">
        <v>1308</v>
      </c>
      <c r="G1692" s="114">
        <v>0</v>
      </c>
      <c r="H1692" s="114">
        <v>0</v>
      </c>
      <c r="I1692" s="114">
        <v>1012181</v>
      </c>
      <c r="J1692" s="114">
        <v>0</v>
      </c>
      <c r="K1692" s="114">
        <v>0</v>
      </c>
      <c r="L1692" s="241"/>
      <c r="M1692" s="114">
        <f t="shared" si="303"/>
        <v>0</v>
      </c>
      <c r="N1692" s="242">
        <v>1024745</v>
      </c>
      <c r="O1692" s="100"/>
      <c r="P1692" s="100"/>
      <c r="Q1692" s="100">
        <f t="shared" si="304"/>
        <v>0</v>
      </c>
      <c r="R1692" s="243" t="e">
        <f t="shared" si="317"/>
        <v>#DIV/0!</v>
      </c>
      <c r="S1692" s="299"/>
      <c r="T1692" s="299"/>
      <c r="U1692" s="299"/>
      <c r="V1692" s="299"/>
      <c r="W1692" s="299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</row>
    <row r="1693" spans="1:43" ht="13.5" customHeight="1" outlineLevel="2" x14ac:dyDescent="0.25">
      <c r="A1693" s="2"/>
      <c r="B1693" s="109">
        <v>150131</v>
      </c>
      <c r="C1693" s="34"/>
      <c r="D1693" s="34" t="s">
        <v>50</v>
      </c>
      <c r="E1693" s="34" t="s">
        <v>50</v>
      </c>
      <c r="F1693" s="298" t="s">
        <v>920</v>
      </c>
      <c r="G1693" s="114">
        <v>0</v>
      </c>
      <c r="H1693" s="114">
        <v>0</v>
      </c>
      <c r="I1693" s="114">
        <v>59872</v>
      </c>
      <c r="J1693" s="114">
        <v>0</v>
      </c>
      <c r="K1693" s="114">
        <v>0</v>
      </c>
      <c r="L1693" s="241"/>
      <c r="M1693" s="114">
        <f t="shared" si="303"/>
        <v>0</v>
      </c>
      <c r="N1693" s="242">
        <v>60223</v>
      </c>
      <c r="O1693" s="100"/>
      <c r="P1693" s="100"/>
      <c r="Q1693" s="100">
        <f t="shared" si="304"/>
        <v>0</v>
      </c>
      <c r="R1693" s="243" t="e">
        <f t="shared" si="317"/>
        <v>#DIV/0!</v>
      </c>
      <c r="S1693" s="299"/>
      <c r="T1693" s="299"/>
      <c r="U1693" s="299"/>
      <c r="V1693" s="299"/>
      <c r="W1693" s="299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</row>
    <row r="1694" spans="1:43" ht="13.5" customHeight="1" outlineLevel="2" x14ac:dyDescent="0.25">
      <c r="A1694" s="2"/>
      <c r="B1694" s="109">
        <v>150130</v>
      </c>
      <c r="C1694" s="34"/>
      <c r="D1694" s="34" t="s">
        <v>50</v>
      </c>
      <c r="E1694" s="34" t="s">
        <v>50</v>
      </c>
      <c r="F1694" s="298" t="s">
        <v>1307</v>
      </c>
      <c r="G1694" s="114">
        <v>0</v>
      </c>
      <c r="H1694" s="114">
        <v>0</v>
      </c>
      <c r="I1694" s="114">
        <v>111015</v>
      </c>
      <c r="J1694" s="114">
        <v>0</v>
      </c>
      <c r="K1694" s="114">
        <v>0</v>
      </c>
      <c r="L1694" s="241"/>
      <c r="M1694" s="114">
        <f t="shared" si="303"/>
        <v>0</v>
      </c>
      <c r="N1694" s="242">
        <v>111710</v>
      </c>
      <c r="O1694" s="100"/>
      <c r="P1694" s="100"/>
      <c r="Q1694" s="100">
        <f t="shared" si="304"/>
        <v>0</v>
      </c>
      <c r="R1694" s="243" t="e">
        <f t="shared" si="317"/>
        <v>#DIV/0!</v>
      </c>
      <c r="S1694" s="299"/>
      <c r="T1694" s="299"/>
      <c r="U1694" s="299"/>
      <c r="V1694" s="299"/>
      <c r="W1694" s="299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</row>
    <row r="1695" spans="1:43" ht="13.5" customHeight="1" outlineLevel="2" x14ac:dyDescent="0.25">
      <c r="A1695" s="2"/>
      <c r="B1695" s="109">
        <v>150129</v>
      </c>
      <c r="C1695" s="34"/>
      <c r="D1695" s="34" t="s">
        <v>50</v>
      </c>
      <c r="E1695" s="34" t="s">
        <v>50</v>
      </c>
      <c r="F1695" s="298" t="s">
        <v>1306</v>
      </c>
      <c r="G1695" s="114">
        <v>150</v>
      </c>
      <c r="H1695" s="114">
        <v>0</v>
      </c>
      <c r="I1695" s="114">
        <v>7089</v>
      </c>
      <c r="J1695" s="114">
        <v>150</v>
      </c>
      <c r="K1695" s="114">
        <v>155</v>
      </c>
      <c r="L1695" s="241">
        <f>((K1695/J1695)^(1/($K$12-$J$12))-1)</f>
        <v>3.3333333333333437E-2</v>
      </c>
      <c r="M1695" s="114">
        <f t="shared" si="303"/>
        <v>0</v>
      </c>
      <c r="N1695" s="242">
        <v>7283</v>
      </c>
      <c r="O1695" s="100"/>
      <c r="P1695" s="100"/>
      <c r="Q1695" s="100">
        <f t="shared" si="304"/>
        <v>0</v>
      </c>
      <c r="R1695" s="243" t="e">
        <f t="shared" si="317"/>
        <v>#DIV/0!</v>
      </c>
      <c r="S1695" s="299"/>
      <c r="T1695" s="299"/>
      <c r="U1695" s="299"/>
      <c r="V1695" s="299"/>
      <c r="W1695" s="299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</row>
    <row r="1696" spans="1:43" ht="13.5" customHeight="1" outlineLevel="2" x14ac:dyDescent="0.25">
      <c r="A1696" s="2"/>
      <c r="B1696" s="109">
        <v>150128</v>
      </c>
      <c r="C1696" s="34"/>
      <c r="D1696" s="34" t="s">
        <v>50</v>
      </c>
      <c r="E1696" s="34" t="s">
        <v>50</v>
      </c>
      <c r="F1696" s="298" t="s">
        <v>1305</v>
      </c>
      <c r="G1696" s="114">
        <v>0</v>
      </c>
      <c r="H1696" s="114">
        <v>0</v>
      </c>
      <c r="I1696" s="114">
        <v>172017</v>
      </c>
      <c r="J1696" s="114">
        <v>0</v>
      </c>
      <c r="K1696" s="114">
        <v>0</v>
      </c>
      <c r="L1696" s="241"/>
      <c r="M1696" s="114">
        <f t="shared" si="303"/>
        <v>0</v>
      </c>
      <c r="N1696" s="242">
        <v>171772</v>
      </c>
      <c r="O1696" s="100"/>
      <c r="P1696" s="100"/>
      <c r="Q1696" s="100">
        <f t="shared" si="304"/>
        <v>0</v>
      </c>
      <c r="R1696" s="243" t="e">
        <f t="shared" si="317"/>
        <v>#DIV/0!</v>
      </c>
      <c r="S1696" s="299"/>
      <c r="T1696" s="299"/>
      <c r="U1696" s="299"/>
      <c r="V1696" s="299"/>
      <c r="W1696" s="299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</row>
    <row r="1697" spans="1:43" ht="13.5" customHeight="1" outlineLevel="2" x14ac:dyDescent="0.25">
      <c r="A1697" s="2"/>
      <c r="B1697" s="109">
        <v>150127</v>
      </c>
      <c r="C1697" s="34"/>
      <c r="D1697" s="34" t="s">
        <v>50</v>
      </c>
      <c r="E1697" s="34" t="s">
        <v>50</v>
      </c>
      <c r="F1697" s="298" t="s">
        <v>1304</v>
      </c>
      <c r="G1697" s="114">
        <v>1</v>
      </c>
      <c r="H1697" s="114">
        <v>0</v>
      </c>
      <c r="I1697" s="114">
        <v>6782</v>
      </c>
      <c r="J1697" s="114">
        <v>1</v>
      </c>
      <c r="K1697" s="114">
        <v>1</v>
      </c>
      <c r="L1697" s="241">
        <f t="shared" ref="L1697:L1698" si="327">((K1697/J1697)^(1/($K$12-$J$12))-1)</f>
        <v>0</v>
      </c>
      <c r="M1697" s="114">
        <f t="shared" si="303"/>
        <v>0</v>
      </c>
      <c r="N1697" s="242">
        <v>6944</v>
      </c>
      <c r="O1697" s="100"/>
      <c r="P1697" s="100"/>
      <c r="Q1697" s="100">
        <f t="shared" si="304"/>
        <v>0</v>
      </c>
      <c r="R1697" s="243" t="e">
        <f t="shared" si="317"/>
        <v>#DIV/0!</v>
      </c>
      <c r="S1697" s="299"/>
      <c r="T1697" s="299"/>
      <c r="U1697" s="299"/>
      <c r="V1697" s="299"/>
      <c r="W1697" s="299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</row>
    <row r="1698" spans="1:43" ht="13.5" customHeight="1" outlineLevel="2" x14ac:dyDescent="0.25">
      <c r="A1698" s="2"/>
      <c r="B1698" s="109">
        <v>150126</v>
      </c>
      <c r="C1698" s="34"/>
      <c r="D1698" s="34" t="s">
        <v>50</v>
      </c>
      <c r="E1698" s="34" t="s">
        <v>50</v>
      </c>
      <c r="F1698" s="298" t="s">
        <v>1303</v>
      </c>
      <c r="G1698" s="114">
        <v>28</v>
      </c>
      <c r="H1698" s="114">
        <v>0</v>
      </c>
      <c r="I1698" s="114">
        <v>15568</v>
      </c>
      <c r="J1698" s="114">
        <v>28</v>
      </c>
      <c r="K1698" s="114">
        <v>22</v>
      </c>
      <c r="L1698" s="241">
        <f t="shared" si="327"/>
        <v>-0.2142857142857143</v>
      </c>
      <c r="M1698" s="114">
        <f t="shared" si="303"/>
        <v>0</v>
      </c>
      <c r="N1698" s="242">
        <v>17299</v>
      </c>
      <c r="O1698" s="100"/>
      <c r="P1698" s="100"/>
      <c r="Q1698" s="100">
        <f t="shared" si="304"/>
        <v>0</v>
      </c>
      <c r="R1698" s="243" t="e">
        <f t="shared" si="317"/>
        <v>#DIV/0!</v>
      </c>
      <c r="S1698" s="299"/>
      <c r="T1698" s="299"/>
      <c r="U1698" s="299"/>
      <c r="V1698" s="299"/>
      <c r="W1698" s="299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</row>
    <row r="1699" spans="1:43" ht="13.5" customHeight="1" outlineLevel="2" x14ac:dyDescent="0.25">
      <c r="A1699" s="2"/>
      <c r="B1699" s="109">
        <v>150125</v>
      </c>
      <c r="C1699" s="34"/>
      <c r="D1699" s="34" t="s">
        <v>50</v>
      </c>
      <c r="E1699" s="34" t="s">
        <v>50</v>
      </c>
      <c r="F1699" s="298" t="s">
        <v>1865</v>
      </c>
      <c r="G1699" s="114">
        <v>0</v>
      </c>
      <c r="H1699" s="114">
        <v>0</v>
      </c>
      <c r="I1699" s="114">
        <v>325718</v>
      </c>
      <c r="J1699" s="114">
        <v>0</v>
      </c>
      <c r="K1699" s="114">
        <v>0</v>
      </c>
      <c r="L1699" s="241"/>
      <c r="M1699" s="114">
        <f t="shared" si="303"/>
        <v>0</v>
      </c>
      <c r="N1699" s="242">
        <v>335176</v>
      </c>
      <c r="O1699" s="100"/>
      <c r="P1699" s="100"/>
      <c r="Q1699" s="100">
        <f t="shared" si="304"/>
        <v>0</v>
      </c>
      <c r="R1699" s="243" t="e">
        <f t="shared" si="317"/>
        <v>#DIV/0!</v>
      </c>
      <c r="S1699" s="299"/>
      <c r="T1699" s="299"/>
      <c r="U1699" s="299"/>
      <c r="V1699" s="299"/>
      <c r="W1699" s="299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</row>
    <row r="1700" spans="1:43" ht="13.5" customHeight="1" outlineLevel="2" x14ac:dyDescent="0.25">
      <c r="A1700" s="2"/>
      <c r="B1700" s="109">
        <v>150124</v>
      </c>
      <c r="C1700" s="34"/>
      <c r="D1700" s="34" t="s">
        <v>50</v>
      </c>
      <c r="E1700" s="34" t="s">
        <v>50</v>
      </c>
      <c r="F1700" s="298" t="s">
        <v>1301</v>
      </c>
      <c r="G1700" s="114">
        <v>0</v>
      </c>
      <c r="H1700" s="114">
        <v>0</v>
      </c>
      <c r="I1700" s="114">
        <v>14486</v>
      </c>
      <c r="J1700" s="114">
        <v>0</v>
      </c>
      <c r="K1700" s="114">
        <v>0</v>
      </c>
      <c r="L1700" s="241"/>
      <c r="M1700" s="114">
        <f t="shared" si="303"/>
        <v>0</v>
      </c>
      <c r="N1700" s="242">
        <v>14889</v>
      </c>
      <c r="O1700" s="100"/>
      <c r="P1700" s="100"/>
      <c r="Q1700" s="100">
        <f t="shared" si="304"/>
        <v>0</v>
      </c>
      <c r="R1700" s="243" t="e">
        <f t="shared" si="317"/>
        <v>#DIV/0!</v>
      </c>
      <c r="S1700" s="299"/>
      <c r="T1700" s="299"/>
      <c r="U1700" s="299"/>
      <c r="V1700" s="299"/>
      <c r="W1700" s="299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</row>
    <row r="1701" spans="1:43" ht="13.5" customHeight="1" outlineLevel="2" x14ac:dyDescent="0.25">
      <c r="A1701" s="2"/>
      <c r="B1701" s="109">
        <v>150123</v>
      </c>
      <c r="C1701" s="34"/>
      <c r="D1701" s="34" t="s">
        <v>50</v>
      </c>
      <c r="E1701" s="34" t="s">
        <v>50</v>
      </c>
      <c r="F1701" s="298" t="s">
        <v>1300</v>
      </c>
      <c r="G1701" s="114">
        <v>1187</v>
      </c>
      <c r="H1701" s="114">
        <v>0</v>
      </c>
      <c r="I1701" s="114">
        <v>107816</v>
      </c>
      <c r="J1701" s="114">
        <v>1187</v>
      </c>
      <c r="K1701" s="114">
        <v>1217</v>
      </c>
      <c r="L1701" s="241">
        <f>((K1701/J1701)^(1/($K$12-$J$12))-1)</f>
        <v>2.5273799494524019E-2</v>
      </c>
      <c r="M1701" s="114">
        <f t="shared" si="303"/>
        <v>0</v>
      </c>
      <c r="N1701" s="242">
        <v>111875</v>
      </c>
      <c r="O1701" s="100"/>
      <c r="P1701" s="100"/>
      <c r="Q1701" s="100">
        <f t="shared" si="304"/>
        <v>0</v>
      </c>
      <c r="R1701" s="243" t="e">
        <f t="shared" si="317"/>
        <v>#DIV/0!</v>
      </c>
      <c r="S1701" s="299"/>
      <c r="T1701" s="299"/>
      <c r="U1701" s="299"/>
      <c r="V1701" s="299"/>
      <c r="W1701" s="299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</row>
    <row r="1702" spans="1:43" ht="13.5" customHeight="1" outlineLevel="2" x14ac:dyDescent="0.25">
      <c r="A1702" s="2"/>
      <c r="B1702" s="109">
        <v>150122</v>
      </c>
      <c r="C1702" s="34"/>
      <c r="D1702" s="34" t="s">
        <v>50</v>
      </c>
      <c r="E1702" s="34" t="s">
        <v>50</v>
      </c>
      <c r="F1702" s="298" t="s">
        <v>414</v>
      </c>
      <c r="G1702" s="114">
        <v>0</v>
      </c>
      <c r="H1702" s="114">
        <v>0</v>
      </c>
      <c r="I1702" s="114">
        <v>97322</v>
      </c>
      <c r="J1702" s="114">
        <v>0</v>
      </c>
      <c r="K1702" s="114">
        <v>0</v>
      </c>
      <c r="L1702" s="241"/>
      <c r="M1702" s="114">
        <f t="shared" si="303"/>
        <v>0</v>
      </c>
      <c r="N1702" s="242">
        <v>98906</v>
      </c>
      <c r="O1702" s="100"/>
      <c r="P1702" s="100"/>
      <c r="Q1702" s="100">
        <f t="shared" si="304"/>
        <v>0</v>
      </c>
      <c r="R1702" s="243" t="e">
        <f t="shared" si="317"/>
        <v>#DIV/0!</v>
      </c>
      <c r="S1702" s="299"/>
      <c r="T1702" s="299"/>
      <c r="U1702" s="299"/>
      <c r="V1702" s="299"/>
      <c r="W1702" s="299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</row>
    <row r="1703" spans="1:43" ht="13.5" customHeight="1" outlineLevel="2" x14ac:dyDescent="0.25">
      <c r="A1703" s="2"/>
      <c r="B1703" s="109">
        <v>150121</v>
      </c>
      <c r="C1703" s="34"/>
      <c r="D1703" s="34" t="s">
        <v>50</v>
      </c>
      <c r="E1703" s="34" t="s">
        <v>50</v>
      </c>
      <c r="F1703" s="298" t="s">
        <v>251</v>
      </c>
      <c r="G1703" s="114">
        <v>0</v>
      </c>
      <c r="H1703" s="114">
        <v>0</v>
      </c>
      <c r="I1703" s="114">
        <v>82756</v>
      </c>
      <c r="J1703" s="114">
        <v>0</v>
      </c>
      <c r="K1703" s="114">
        <v>0</v>
      </c>
      <c r="L1703" s="241"/>
      <c r="M1703" s="114">
        <f t="shared" si="303"/>
        <v>0</v>
      </c>
      <c r="N1703" s="242">
        <v>83700</v>
      </c>
      <c r="O1703" s="100"/>
      <c r="P1703" s="100"/>
      <c r="Q1703" s="100">
        <f t="shared" si="304"/>
        <v>0</v>
      </c>
      <c r="R1703" s="243" t="e">
        <f t="shared" si="317"/>
        <v>#DIV/0!</v>
      </c>
      <c r="S1703" s="299"/>
      <c r="T1703" s="299"/>
      <c r="U1703" s="299"/>
      <c r="V1703" s="299"/>
      <c r="W1703" s="299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</row>
    <row r="1704" spans="1:43" ht="13.5" customHeight="1" outlineLevel="2" x14ac:dyDescent="0.25">
      <c r="A1704" s="2"/>
      <c r="B1704" s="109">
        <v>150120</v>
      </c>
      <c r="C1704" s="34"/>
      <c r="D1704" s="34" t="s">
        <v>50</v>
      </c>
      <c r="E1704" s="34" t="s">
        <v>50</v>
      </c>
      <c r="F1704" s="298" t="s">
        <v>1298</v>
      </c>
      <c r="G1704" s="114">
        <v>0</v>
      </c>
      <c r="H1704" s="114">
        <v>0</v>
      </c>
      <c r="I1704" s="114">
        <v>59059</v>
      </c>
      <c r="J1704" s="114">
        <v>0</v>
      </c>
      <c r="K1704" s="114">
        <v>0</v>
      </c>
      <c r="L1704" s="241"/>
      <c r="M1704" s="114">
        <f t="shared" si="303"/>
        <v>0</v>
      </c>
      <c r="N1704" s="242">
        <v>60034</v>
      </c>
      <c r="O1704" s="100"/>
      <c r="P1704" s="100"/>
      <c r="Q1704" s="100">
        <f t="shared" si="304"/>
        <v>0</v>
      </c>
      <c r="R1704" s="243" t="e">
        <f t="shared" si="317"/>
        <v>#DIV/0!</v>
      </c>
      <c r="S1704" s="299"/>
      <c r="T1704" s="299"/>
      <c r="U1704" s="299"/>
      <c r="V1704" s="299"/>
      <c r="W1704" s="299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</row>
    <row r="1705" spans="1:43" ht="13.5" customHeight="1" outlineLevel="2" x14ac:dyDescent="0.25">
      <c r="A1705" s="2"/>
      <c r="B1705" s="109">
        <v>150119</v>
      </c>
      <c r="C1705" s="34"/>
      <c r="D1705" s="34" t="s">
        <v>50</v>
      </c>
      <c r="E1705" s="34" t="s">
        <v>50</v>
      </c>
      <c r="F1705" s="298" t="s">
        <v>1297</v>
      </c>
      <c r="G1705" s="114">
        <v>1307</v>
      </c>
      <c r="H1705" s="114">
        <v>0</v>
      </c>
      <c r="I1705" s="114">
        <v>87074</v>
      </c>
      <c r="J1705" s="114">
        <v>1307</v>
      </c>
      <c r="K1705" s="114">
        <v>1271</v>
      </c>
      <c r="L1705" s="241">
        <f>((K1705/J1705)^(1/($K$12-$J$12))-1)</f>
        <v>-2.7543993879112438E-2</v>
      </c>
      <c r="M1705" s="114">
        <f t="shared" si="303"/>
        <v>0</v>
      </c>
      <c r="N1705" s="242">
        <v>89692</v>
      </c>
      <c r="O1705" s="100"/>
      <c r="P1705" s="100"/>
      <c r="Q1705" s="100">
        <f t="shared" si="304"/>
        <v>0</v>
      </c>
      <c r="R1705" s="243" t="e">
        <f t="shared" si="317"/>
        <v>#DIV/0!</v>
      </c>
      <c r="S1705" s="299"/>
      <c r="T1705" s="299"/>
      <c r="U1705" s="299"/>
      <c r="V1705" s="299"/>
      <c r="W1705" s="299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</row>
    <row r="1706" spans="1:43" ht="13.5" customHeight="1" outlineLevel="2" x14ac:dyDescent="0.25">
      <c r="A1706" s="2"/>
      <c r="B1706" s="109">
        <v>150118</v>
      </c>
      <c r="C1706" s="34"/>
      <c r="D1706" s="34" t="s">
        <v>50</v>
      </c>
      <c r="E1706" s="34" t="s">
        <v>50</v>
      </c>
      <c r="F1706" s="298" t="s">
        <v>1296</v>
      </c>
      <c r="G1706" s="114">
        <v>0</v>
      </c>
      <c r="H1706" s="114">
        <v>0</v>
      </c>
      <c r="I1706" s="114">
        <v>237119</v>
      </c>
      <c r="J1706" s="114">
        <v>0</v>
      </c>
      <c r="K1706" s="114">
        <v>0</v>
      </c>
      <c r="L1706" s="241"/>
      <c r="M1706" s="114">
        <f t="shared" si="303"/>
        <v>0</v>
      </c>
      <c r="N1706" s="242">
        <v>244024</v>
      </c>
      <c r="O1706" s="100"/>
      <c r="P1706" s="100"/>
      <c r="Q1706" s="100">
        <f t="shared" si="304"/>
        <v>0</v>
      </c>
      <c r="R1706" s="243" t="e">
        <f t="shared" si="317"/>
        <v>#DIV/0!</v>
      </c>
      <c r="S1706" s="299"/>
      <c r="T1706" s="299"/>
      <c r="U1706" s="299"/>
      <c r="V1706" s="299"/>
      <c r="W1706" s="299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</row>
    <row r="1707" spans="1:43" ht="13.5" customHeight="1" outlineLevel="2" x14ac:dyDescent="0.25">
      <c r="A1707" s="2"/>
      <c r="B1707" s="109">
        <v>150117</v>
      </c>
      <c r="C1707" s="34"/>
      <c r="D1707" s="34" t="s">
        <v>50</v>
      </c>
      <c r="E1707" s="34" t="s">
        <v>50</v>
      </c>
      <c r="F1707" s="298" t="s">
        <v>1295</v>
      </c>
      <c r="G1707" s="114">
        <v>0</v>
      </c>
      <c r="H1707" s="114">
        <v>0</v>
      </c>
      <c r="I1707" s="114">
        <v>322115</v>
      </c>
      <c r="J1707" s="114">
        <v>0</v>
      </c>
      <c r="K1707" s="114">
        <v>0</v>
      </c>
      <c r="L1707" s="241"/>
      <c r="M1707" s="114">
        <f t="shared" si="303"/>
        <v>0</v>
      </c>
      <c r="N1707" s="242">
        <v>322556</v>
      </c>
      <c r="O1707" s="100"/>
      <c r="P1707" s="100"/>
      <c r="Q1707" s="100">
        <f t="shared" si="304"/>
        <v>0</v>
      </c>
      <c r="R1707" s="243" t="e">
        <f t="shared" si="317"/>
        <v>#DIV/0!</v>
      </c>
      <c r="S1707" s="299"/>
      <c r="T1707" s="299"/>
      <c r="U1707" s="299"/>
      <c r="V1707" s="299"/>
      <c r="W1707" s="299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</row>
    <row r="1708" spans="1:43" ht="13.5" customHeight="1" outlineLevel="2" x14ac:dyDescent="0.25">
      <c r="A1708" s="2"/>
      <c r="B1708" s="109">
        <v>150116</v>
      </c>
      <c r="C1708" s="34"/>
      <c r="D1708" s="34" t="s">
        <v>50</v>
      </c>
      <c r="E1708" s="34" t="s">
        <v>50</v>
      </c>
      <c r="F1708" s="298" t="s">
        <v>1294</v>
      </c>
      <c r="G1708" s="114">
        <v>0</v>
      </c>
      <c r="H1708" s="114">
        <v>0</v>
      </c>
      <c r="I1708" s="114">
        <v>54119</v>
      </c>
      <c r="J1708" s="114">
        <v>0</v>
      </c>
      <c r="K1708" s="114">
        <v>0</v>
      </c>
      <c r="L1708" s="241"/>
      <c r="M1708" s="114">
        <f t="shared" si="303"/>
        <v>0</v>
      </c>
      <c r="N1708" s="242">
        <v>54174</v>
      </c>
      <c r="O1708" s="100"/>
      <c r="P1708" s="100"/>
      <c r="Q1708" s="100">
        <f t="shared" si="304"/>
        <v>0</v>
      </c>
      <c r="R1708" s="243" t="e">
        <f t="shared" si="317"/>
        <v>#DIV/0!</v>
      </c>
      <c r="S1708" s="299"/>
      <c r="T1708" s="299"/>
      <c r="U1708" s="299"/>
      <c r="V1708" s="299"/>
      <c r="W1708" s="299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</row>
    <row r="1709" spans="1:43" ht="13.5" customHeight="1" outlineLevel="2" x14ac:dyDescent="0.25">
      <c r="A1709" s="2"/>
      <c r="B1709" s="109">
        <v>150115</v>
      </c>
      <c r="C1709" s="34"/>
      <c r="D1709" s="34" t="s">
        <v>50</v>
      </c>
      <c r="E1709" s="34" t="s">
        <v>50</v>
      </c>
      <c r="F1709" s="298" t="s">
        <v>1255</v>
      </c>
      <c r="G1709" s="114">
        <v>0</v>
      </c>
      <c r="H1709" s="114">
        <v>0</v>
      </c>
      <c r="I1709" s="114">
        <v>169717</v>
      </c>
      <c r="J1709" s="114">
        <v>0</v>
      </c>
      <c r="K1709" s="114">
        <v>0</v>
      </c>
      <c r="L1709" s="241"/>
      <c r="M1709" s="114">
        <f t="shared" si="303"/>
        <v>0</v>
      </c>
      <c r="N1709" s="242">
        <v>167682</v>
      </c>
      <c r="O1709" s="100"/>
      <c r="P1709" s="100"/>
      <c r="Q1709" s="100">
        <f t="shared" si="304"/>
        <v>0</v>
      </c>
      <c r="R1709" s="243" t="e">
        <f t="shared" si="317"/>
        <v>#DIV/0!</v>
      </c>
      <c r="S1709" s="299"/>
      <c r="T1709" s="299"/>
      <c r="U1709" s="299"/>
      <c r="V1709" s="299"/>
      <c r="W1709" s="299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</row>
    <row r="1710" spans="1:43" ht="13.5" customHeight="1" outlineLevel="2" x14ac:dyDescent="0.25">
      <c r="A1710" s="2"/>
      <c r="B1710" s="109">
        <v>150114</v>
      </c>
      <c r="C1710" s="34"/>
      <c r="D1710" s="34" t="s">
        <v>50</v>
      </c>
      <c r="E1710" s="34" t="s">
        <v>50</v>
      </c>
      <c r="F1710" s="298" t="s">
        <v>1293</v>
      </c>
      <c r="G1710" s="114">
        <v>0</v>
      </c>
      <c r="H1710" s="114">
        <v>0</v>
      </c>
      <c r="I1710" s="114">
        <v>139654</v>
      </c>
      <c r="J1710" s="114">
        <v>0</v>
      </c>
      <c r="K1710" s="114">
        <v>0</v>
      </c>
      <c r="L1710" s="241"/>
      <c r="M1710" s="114">
        <f t="shared" si="303"/>
        <v>0</v>
      </c>
      <c r="N1710" s="242">
        <v>140434</v>
      </c>
      <c r="O1710" s="100"/>
      <c r="P1710" s="100"/>
      <c r="Q1710" s="100">
        <f t="shared" si="304"/>
        <v>0</v>
      </c>
      <c r="R1710" s="243" t="e">
        <f t="shared" si="317"/>
        <v>#DIV/0!</v>
      </c>
      <c r="S1710" s="299"/>
      <c r="T1710" s="299"/>
      <c r="U1710" s="299"/>
      <c r="V1710" s="299"/>
      <c r="W1710" s="299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</row>
    <row r="1711" spans="1:43" ht="13.5" customHeight="1" outlineLevel="2" x14ac:dyDescent="0.25">
      <c r="A1711" s="2"/>
      <c r="B1711" s="109">
        <v>150113</v>
      </c>
      <c r="C1711" s="34"/>
      <c r="D1711" s="34" t="s">
        <v>50</v>
      </c>
      <c r="E1711" s="34" t="s">
        <v>50</v>
      </c>
      <c r="F1711" s="298" t="s">
        <v>1292</v>
      </c>
      <c r="G1711" s="114">
        <v>0</v>
      </c>
      <c r="H1711" s="114">
        <v>0</v>
      </c>
      <c r="I1711" s="114">
        <v>71530</v>
      </c>
      <c r="J1711" s="114">
        <v>0</v>
      </c>
      <c r="K1711" s="114">
        <v>0</v>
      </c>
      <c r="L1711" s="241"/>
      <c r="M1711" s="114">
        <f t="shared" si="303"/>
        <v>0</v>
      </c>
      <c r="N1711" s="242">
        <v>72441</v>
      </c>
      <c r="O1711" s="100"/>
      <c r="P1711" s="100"/>
      <c r="Q1711" s="100">
        <f t="shared" si="304"/>
        <v>0</v>
      </c>
      <c r="R1711" s="243" t="e">
        <f t="shared" si="317"/>
        <v>#DIV/0!</v>
      </c>
      <c r="S1711" s="299"/>
      <c r="T1711" s="299"/>
      <c r="U1711" s="299"/>
      <c r="V1711" s="299"/>
      <c r="W1711" s="299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</row>
    <row r="1712" spans="1:43" ht="13.5" customHeight="1" outlineLevel="2" x14ac:dyDescent="0.25">
      <c r="A1712" s="2"/>
      <c r="B1712" s="109">
        <v>150112</v>
      </c>
      <c r="C1712" s="34"/>
      <c r="D1712" s="34" t="s">
        <v>50</v>
      </c>
      <c r="E1712" s="34" t="s">
        <v>50</v>
      </c>
      <c r="F1712" s="298" t="s">
        <v>165</v>
      </c>
      <c r="G1712" s="114">
        <v>0</v>
      </c>
      <c r="H1712" s="114">
        <v>0</v>
      </c>
      <c r="I1712" s="114">
        <v>209079</v>
      </c>
      <c r="J1712" s="114">
        <v>0</v>
      </c>
      <c r="K1712" s="114">
        <v>0</v>
      </c>
      <c r="L1712" s="241"/>
      <c r="M1712" s="114">
        <f t="shared" si="303"/>
        <v>0</v>
      </c>
      <c r="N1712" s="242">
        <v>209257</v>
      </c>
      <c r="O1712" s="100"/>
      <c r="P1712" s="100"/>
      <c r="Q1712" s="100">
        <f t="shared" si="304"/>
        <v>0</v>
      </c>
      <c r="R1712" s="243" t="e">
        <f t="shared" si="317"/>
        <v>#DIV/0!</v>
      </c>
      <c r="S1712" s="299"/>
      <c r="T1712" s="299"/>
      <c r="U1712" s="299"/>
      <c r="V1712" s="299"/>
      <c r="W1712" s="299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</row>
    <row r="1713" spans="1:43" ht="13.5" customHeight="1" outlineLevel="2" x14ac:dyDescent="0.25">
      <c r="A1713" s="2"/>
      <c r="B1713" s="109">
        <v>150111</v>
      </c>
      <c r="C1713" s="34"/>
      <c r="D1713" s="34" t="s">
        <v>50</v>
      </c>
      <c r="E1713" s="34" t="s">
        <v>50</v>
      </c>
      <c r="F1713" s="298" t="s">
        <v>1291</v>
      </c>
      <c r="G1713" s="114">
        <v>0</v>
      </c>
      <c r="H1713" s="114">
        <v>0</v>
      </c>
      <c r="I1713" s="114">
        <v>196285</v>
      </c>
      <c r="J1713" s="114">
        <v>0</v>
      </c>
      <c r="K1713" s="114">
        <v>0</v>
      </c>
      <c r="L1713" s="241"/>
      <c r="M1713" s="114">
        <f t="shared" si="303"/>
        <v>0</v>
      </c>
      <c r="N1713" s="242">
        <v>197993</v>
      </c>
      <c r="O1713" s="100"/>
      <c r="P1713" s="100"/>
      <c r="Q1713" s="100">
        <f t="shared" si="304"/>
        <v>0</v>
      </c>
      <c r="R1713" s="243" t="e">
        <f t="shared" si="317"/>
        <v>#DIV/0!</v>
      </c>
      <c r="S1713" s="299"/>
      <c r="T1713" s="299"/>
      <c r="U1713" s="299"/>
      <c r="V1713" s="299"/>
      <c r="W1713" s="299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</row>
    <row r="1714" spans="1:43" ht="13.5" customHeight="1" outlineLevel="2" x14ac:dyDescent="0.25">
      <c r="A1714" s="2"/>
      <c r="B1714" s="109">
        <v>150110</v>
      </c>
      <c r="C1714" s="34"/>
      <c r="D1714" s="34" t="s">
        <v>50</v>
      </c>
      <c r="E1714" s="34" t="s">
        <v>50</v>
      </c>
      <c r="F1714" s="298" t="s">
        <v>1091</v>
      </c>
      <c r="G1714" s="114">
        <v>0</v>
      </c>
      <c r="H1714" s="114">
        <v>0</v>
      </c>
      <c r="I1714" s="114">
        <v>514358</v>
      </c>
      <c r="J1714" s="114">
        <v>0</v>
      </c>
      <c r="K1714" s="114">
        <v>0</v>
      </c>
      <c r="L1714" s="241"/>
      <c r="M1714" s="114">
        <f t="shared" si="303"/>
        <v>0</v>
      </c>
      <c r="N1714" s="242">
        <v>517235</v>
      </c>
      <c r="O1714" s="100"/>
      <c r="P1714" s="100"/>
      <c r="Q1714" s="100">
        <f t="shared" si="304"/>
        <v>0</v>
      </c>
      <c r="R1714" s="243" t="e">
        <f t="shared" si="317"/>
        <v>#DIV/0!</v>
      </c>
      <c r="S1714" s="299"/>
      <c r="T1714" s="299"/>
      <c r="U1714" s="299"/>
      <c r="V1714" s="299"/>
      <c r="W1714" s="299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</row>
    <row r="1715" spans="1:43" ht="13.5" customHeight="1" outlineLevel="2" x14ac:dyDescent="0.25">
      <c r="A1715" s="2"/>
      <c r="B1715" s="109">
        <v>150109</v>
      </c>
      <c r="C1715" s="34"/>
      <c r="D1715" s="34" t="s">
        <v>50</v>
      </c>
      <c r="E1715" s="34" t="s">
        <v>50</v>
      </c>
      <c r="F1715" s="298" t="s">
        <v>1290</v>
      </c>
      <c r="G1715" s="114">
        <v>204</v>
      </c>
      <c r="H1715" s="114">
        <v>0</v>
      </c>
      <c r="I1715" s="114">
        <v>33689</v>
      </c>
      <c r="J1715" s="114">
        <v>204</v>
      </c>
      <c r="K1715" s="114">
        <v>206</v>
      </c>
      <c r="L1715" s="241">
        <f>((K1715/J1715)^(1/($K$12-$J$12))-1)</f>
        <v>9.8039215686274161E-3</v>
      </c>
      <c r="M1715" s="114">
        <f t="shared" si="303"/>
        <v>0</v>
      </c>
      <c r="N1715" s="242">
        <v>35233</v>
      </c>
      <c r="O1715" s="100"/>
      <c r="P1715" s="100"/>
      <c r="Q1715" s="100">
        <f t="shared" si="304"/>
        <v>0</v>
      </c>
      <c r="R1715" s="243" t="e">
        <f t="shared" si="317"/>
        <v>#DIV/0!</v>
      </c>
      <c r="S1715" s="299"/>
      <c r="T1715" s="299"/>
      <c r="U1715" s="299"/>
      <c r="V1715" s="299"/>
      <c r="W1715" s="299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</row>
    <row r="1716" spans="1:43" ht="13.5" customHeight="1" outlineLevel="2" x14ac:dyDescent="0.25">
      <c r="A1716" s="2"/>
      <c r="B1716" s="109">
        <v>150108</v>
      </c>
      <c r="C1716" s="34"/>
      <c r="D1716" s="34" t="s">
        <v>50</v>
      </c>
      <c r="E1716" s="34" t="s">
        <v>50</v>
      </c>
      <c r="F1716" s="298" t="s">
        <v>1289</v>
      </c>
      <c r="G1716" s="114">
        <v>0</v>
      </c>
      <c r="H1716" s="114">
        <v>0</v>
      </c>
      <c r="I1716" s="114">
        <v>308114</v>
      </c>
      <c r="J1716" s="114">
        <v>0</v>
      </c>
      <c r="K1716" s="114">
        <v>0</v>
      </c>
      <c r="L1716" s="241"/>
      <c r="M1716" s="114">
        <f t="shared" si="303"/>
        <v>0</v>
      </c>
      <c r="N1716" s="242">
        <v>310664</v>
      </c>
      <c r="O1716" s="100"/>
      <c r="P1716" s="100"/>
      <c r="Q1716" s="100">
        <f t="shared" si="304"/>
        <v>0</v>
      </c>
      <c r="R1716" s="243" t="e">
        <f t="shared" si="317"/>
        <v>#DIV/0!</v>
      </c>
      <c r="S1716" s="299"/>
      <c r="T1716" s="299"/>
      <c r="U1716" s="299"/>
      <c r="V1716" s="299"/>
      <c r="W1716" s="299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</row>
    <row r="1717" spans="1:43" ht="13.5" customHeight="1" outlineLevel="2" x14ac:dyDescent="0.25">
      <c r="A1717" s="2"/>
      <c r="B1717" s="109">
        <v>150107</v>
      </c>
      <c r="C1717" s="34"/>
      <c r="D1717" s="34" t="s">
        <v>50</v>
      </c>
      <c r="E1717" s="34" t="s">
        <v>50</v>
      </c>
      <c r="F1717" s="298" t="s">
        <v>1288</v>
      </c>
      <c r="G1717" s="114">
        <v>0</v>
      </c>
      <c r="H1717" s="114">
        <v>0</v>
      </c>
      <c r="I1717" s="114">
        <v>41746</v>
      </c>
      <c r="J1717" s="114">
        <v>0</v>
      </c>
      <c r="K1717" s="114">
        <v>0</v>
      </c>
      <c r="L1717" s="241"/>
      <c r="M1717" s="114">
        <f t="shared" si="303"/>
        <v>0</v>
      </c>
      <c r="N1717" s="242">
        <v>41898</v>
      </c>
      <c r="O1717" s="100"/>
      <c r="P1717" s="100"/>
      <c r="Q1717" s="100">
        <f t="shared" si="304"/>
        <v>0</v>
      </c>
      <c r="R1717" s="243" t="e">
        <f t="shared" si="317"/>
        <v>#DIV/0!</v>
      </c>
      <c r="S1717" s="299"/>
      <c r="T1717" s="299"/>
      <c r="U1717" s="299"/>
      <c r="V1717" s="299"/>
      <c r="W1717" s="299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</row>
    <row r="1718" spans="1:43" ht="13.5" customHeight="1" outlineLevel="2" x14ac:dyDescent="0.25">
      <c r="A1718" s="2"/>
      <c r="B1718" s="109">
        <v>150106</v>
      </c>
      <c r="C1718" s="34"/>
      <c r="D1718" s="34" t="s">
        <v>50</v>
      </c>
      <c r="E1718" s="34" t="s">
        <v>50</v>
      </c>
      <c r="F1718" s="298" t="s">
        <v>1287</v>
      </c>
      <c r="G1718" s="114">
        <v>4305</v>
      </c>
      <c r="H1718" s="114">
        <v>0</v>
      </c>
      <c r="I1718" s="114">
        <v>325885</v>
      </c>
      <c r="J1718" s="114">
        <v>4305</v>
      </c>
      <c r="K1718" s="114">
        <v>4042</v>
      </c>
      <c r="L1718" s="241">
        <f>((K1718/J1718)^(1/($K$12-$J$12))-1)</f>
        <v>-6.1091753774680568E-2</v>
      </c>
      <c r="M1718" s="114">
        <f t="shared" si="303"/>
        <v>0</v>
      </c>
      <c r="N1718" s="242">
        <v>337865</v>
      </c>
      <c r="O1718" s="100"/>
      <c r="P1718" s="100"/>
      <c r="Q1718" s="100">
        <f t="shared" si="304"/>
        <v>0</v>
      </c>
      <c r="R1718" s="243" t="e">
        <f t="shared" si="317"/>
        <v>#DIV/0!</v>
      </c>
      <c r="S1718" s="299"/>
      <c r="T1718" s="299"/>
      <c r="U1718" s="299"/>
      <c r="V1718" s="299"/>
      <c r="W1718" s="299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</row>
    <row r="1719" spans="1:43" ht="13.5" customHeight="1" outlineLevel="2" x14ac:dyDescent="0.25">
      <c r="A1719" s="2"/>
      <c r="B1719" s="109">
        <v>150105</v>
      </c>
      <c r="C1719" s="34"/>
      <c r="D1719" s="34" t="s">
        <v>50</v>
      </c>
      <c r="E1719" s="34" t="s">
        <v>50</v>
      </c>
      <c r="F1719" s="298" t="s">
        <v>1286</v>
      </c>
      <c r="G1719" s="114">
        <v>0</v>
      </c>
      <c r="H1719" s="114">
        <v>0</v>
      </c>
      <c r="I1719" s="114">
        <v>83048</v>
      </c>
      <c r="J1719" s="114">
        <v>0</v>
      </c>
      <c r="K1719" s="114">
        <v>0</v>
      </c>
      <c r="L1719" s="241"/>
      <c r="M1719" s="114">
        <f t="shared" si="303"/>
        <v>0</v>
      </c>
      <c r="N1719" s="242">
        <v>83361</v>
      </c>
      <c r="O1719" s="100"/>
      <c r="P1719" s="100"/>
      <c r="Q1719" s="100">
        <f t="shared" si="304"/>
        <v>0</v>
      </c>
      <c r="R1719" s="243" t="e">
        <f t="shared" si="317"/>
        <v>#DIV/0!</v>
      </c>
      <c r="S1719" s="299"/>
      <c r="T1719" s="299"/>
      <c r="U1719" s="299"/>
      <c r="V1719" s="299"/>
      <c r="W1719" s="299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</row>
    <row r="1720" spans="1:43" ht="13.5" customHeight="1" outlineLevel="2" x14ac:dyDescent="0.25">
      <c r="A1720" s="2"/>
      <c r="B1720" s="109">
        <v>150104</v>
      </c>
      <c r="C1720" s="34"/>
      <c r="D1720" s="34" t="s">
        <v>50</v>
      </c>
      <c r="E1720" s="34" t="s">
        <v>50</v>
      </c>
      <c r="F1720" s="298" t="s">
        <v>1285</v>
      </c>
      <c r="G1720" s="114">
        <v>0</v>
      </c>
      <c r="H1720" s="114">
        <v>0</v>
      </c>
      <c r="I1720" s="114">
        <v>33818</v>
      </c>
      <c r="J1720" s="114">
        <v>0</v>
      </c>
      <c r="K1720" s="114">
        <v>0</v>
      </c>
      <c r="L1720" s="241"/>
      <c r="M1720" s="114">
        <f t="shared" si="303"/>
        <v>0</v>
      </c>
      <c r="N1720" s="242">
        <v>33811</v>
      </c>
      <c r="O1720" s="100"/>
      <c r="P1720" s="100"/>
      <c r="Q1720" s="100">
        <f t="shared" si="304"/>
        <v>0</v>
      </c>
      <c r="R1720" s="243" t="e">
        <f t="shared" si="317"/>
        <v>#DIV/0!</v>
      </c>
      <c r="S1720" s="299"/>
      <c r="T1720" s="299"/>
      <c r="U1720" s="299"/>
      <c r="V1720" s="299"/>
      <c r="W1720" s="299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</row>
    <row r="1721" spans="1:43" ht="13.5" customHeight="1" outlineLevel="2" x14ac:dyDescent="0.25">
      <c r="A1721" s="2"/>
      <c r="B1721" s="109">
        <v>150103</v>
      </c>
      <c r="C1721" s="34"/>
      <c r="D1721" s="34" t="s">
        <v>50</v>
      </c>
      <c r="E1721" s="34" t="s">
        <v>50</v>
      </c>
      <c r="F1721" s="298" t="s">
        <v>1284</v>
      </c>
      <c r="G1721" s="114">
        <v>0</v>
      </c>
      <c r="H1721" s="114">
        <v>0</v>
      </c>
      <c r="I1721" s="114">
        <v>593014</v>
      </c>
      <c r="J1721" s="114">
        <v>0</v>
      </c>
      <c r="K1721" s="114">
        <v>0</v>
      </c>
      <c r="L1721" s="241"/>
      <c r="M1721" s="114">
        <f t="shared" si="303"/>
        <v>0</v>
      </c>
      <c r="N1721" s="242">
        <v>604692</v>
      </c>
      <c r="O1721" s="100"/>
      <c r="P1721" s="100"/>
      <c r="Q1721" s="100">
        <f t="shared" si="304"/>
        <v>0</v>
      </c>
      <c r="R1721" s="243" t="e">
        <f t="shared" si="317"/>
        <v>#DIV/0!</v>
      </c>
      <c r="S1721" s="299"/>
      <c r="T1721" s="299"/>
      <c r="U1721" s="299"/>
      <c r="V1721" s="299"/>
      <c r="W1721" s="299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</row>
    <row r="1722" spans="1:43" ht="13.5" customHeight="1" outlineLevel="2" x14ac:dyDescent="0.25">
      <c r="A1722" s="2"/>
      <c r="B1722" s="109">
        <v>150102</v>
      </c>
      <c r="C1722" s="34"/>
      <c r="D1722" s="34" t="s">
        <v>50</v>
      </c>
      <c r="E1722" s="34" t="s">
        <v>50</v>
      </c>
      <c r="F1722" s="298" t="s">
        <v>1837</v>
      </c>
      <c r="G1722" s="114">
        <v>0</v>
      </c>
      <c r="H1722" s="114">
        <v>0</v>
      </c>
      <c r="I1722" s="114">
        <v>56633</v>
      </c>
      <c r="J1722" s="114">
        <v>0</v>
      </c>
      <c r="K1722" s="114">
        <v>0</v>
      </c>
      <c r="L1722" s="241"/>
      <c r="M1722" s="114">
        <f t="shared" si="303"/>
        <v>0</v>
      </c>
      <c r="N1722" s="242">
        <v>59368</v>
      </c>
      <c r="O1722" s="100"/>
      <c r="P1722" s="100"/>
      <c r="Q1722" s="100">
        <f t="shared" si="304"/>
        <v>0</v>
      </c>
      <c r="R1722" s="243" t="e">
        <f t="shared" si="317"/>
        <v>#DIV/0!</v>
      </c>
      <c r="S1722" s="299"/>
      <c r="T1722" s="299"/>
      <c r="U1722" s="299"/>
      <c r="V1722" s="299"/>
      <c r="W1722" s="299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</row>
    <row r="1723" spans="1:43" ht="13.5" customHeight="1" outlineLevel="2" x14ac:dyDescent="0.25">
      <c r="A1723" s="2"/>
      <c r="B1723" s="109">
        <v>150101</v>
      </c>
      <c r="C1723" s="34"/>
      <c r="D1723" s="34" t="s">
        <v>50</v>
      </c>
      <c r="E1723" s="34" t="s">
        <v>50</v>
      </c>
      <c r="F1723" s="298" t="s">
        <v>50</v>
      </c>
      <c r="G1723" s="114">
        <v>0</v>
      </c>
      <c r="H1723" s="114">
        <v>0</v>
      </c>
      <c r="I1723" s="114">
        <v>261864</v>
      </c>
      <c r="J1723" s="114">
        <v>0</v>
      </c>
      <c r="K1723" s="114">
        <v>0</v>
      </c>
      <c r="L1723" s="241"/>
      <c r="M1723" s="114">
        <f t="shared" si="303"/>
        <v>0</v>
      </c>
      <c r="N1723" s="242">
        <v>258773</v>
      </c>
      <c r="O1723" s="100"/>
      <c r="P1723" s="100"/>
      <c r="Q1723" s="100">
        <f t="shared" si="304"/>
        <v>0</v>
      </c>
      <c r="R1723" s="243" t="e">
        <f t="shared" si="317"/>
        <v>#DIV/0!</v>
      </c>
      <c r="S1723" s="299"/>
      <c r="T1723" s="299"/>
      <c r="U1723" s="299"/>
      <c r="V1723" s="299"/>
      <c r="W1723" s="299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</row>
    <row r="1724" spans="1:43" ht="13.5" customHeight="1" outlineLevel="2" x14ac:dyDescent="0.25">
      <c r="A1724" s="2"/>
      <c r="B1724" s="109" t="s">
        <v>2291</v>
      </c>
      <c r="C1724" s="34"/>
      <c r="D1724" s="34" t="s">
        <v>50</v>
      </c>
      <c r="E1724" s="34" t="s">
        <v>50</v>
      </c>
      <c r="F1724" s="298" t="s">
        <v>2292</v>
      </c>
      <c r="G1724" s="114"/>
      <c r="H1724" s="114"/>
      <c r="I1724" s="114"/>
      <c r="J1724" s="114"/>
      <c r="K1724" s="114"/>
      <c r="L1724" s="241"/>
      <c r="M1724" s="114">
        <f t="shared" si="303"/>
        <v>0</v>
      </c>
      <c r="N1724" s="242"/>
      <c r="O1724" s="100"/>
      <c r="P1724" s="100"/>
      <c r="Q1724" s="100">
        <f t="shared" si="304"/>
        <v>0</v>
      </c>
      <c r="R1724" s="243" t="e">
        <f t="shared" si="317"/>
        <v>#DIV/0!</v>
      </c>
      <c r="S1724" s="299"/>
      <c r="T1724" s="299"/>
      <c r="U1724" s="299"/>
      <c r="V1724" s="299"/>
      <c r="W1724" s="299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</row>
    <row r="1725" spans="1:43" ht="13.5" customHeight="1" outlineLevel="1" x14ac:dyDescent="0.25">
      <c r="A1725" s="229"/>
      <c r="B1725" s="104">
        <v>150900</v>
      </c>
      <c r="C1725" s="300"/>
      <c r="D1725" s="300" t="s">
        <v>50</v>
      </c>
      <c r="E1725" s="300" t="s">
        <v>1399</v>
      </c>
      <c r="F1725" s="301"/>
      <c r="G1725" s="114"/>
      <c r="H1725" s="114"/>
      <c r="I1725" s="114"/>
      <c r="J1725" s="114"/>
      <c r="K1725" s="114"/>
      <c r="L1725" s="241"/>
      <c r="M1725" s="114">
        <f t="shared" si="303"/>
        <v>0</v>
      </c>
      <c r="N1725" s="242"/>
      <c r="O1725" s="110">
        <f t="shared" ref="O1725:P1725" si="328">SUM(O1726:O1732)</f>
        <v>0</v>
      </c>
      <c r="P1725" s="110">
        <f t="shared" si="328"/>
        <v>0</v>
      </c>
      <c r="Q1725" s="100">
        <f t="shared" si="304"/>
        <v>0</v>
      </c>
      <c r="R1725" s="243" t="e">
        <f t="shared" si="317"/>
        <v>#DIV/0!</v>
      </c>
      <c r="S1725" s="302"/>
      <c r="T1725" s="302"/>
      <c r="U1725" s="302"/>
      <c r="V1725" s="302"/>
      <c r="W1725" s="302"/>
      <c r="X1725" s="229"/>
      <c r="Y1725" s="229"/>
      <c r="Z1725" s="229"/>
      <c r="AA1725" s="229"/>
      <c r="AB1725" s="229"/>
      <c r="AC1725" s="229"/>
      <c r="AD1725" s="229"/>
      <c r="AE1725" s="229"/>
      <c r="AF1725" s="229"/>
      <c r="AG1725" s="229"/>
      <c r="AH1725" s="229"/>
      <c r="AI1725" s="229"/>
      <c r="AJ1725" s="229"/>
      <c r="AK1725" s="229"/>
      <c r="AL1725" s="229"/>
      <c r="AM1725" s="229"/>
      <c r="AN1725" s="229"/>
      <c r="AO1725" s="229"/>
      <c r="AP1725" s="229"/>
      <c r="AQ1725" s="229"/>
    </row>
    <row r="1726" spans="1:43" ht="13.5" customHeight="1" outlineLevel="2" x14ac:dyDescent="0.25">
      <c r="A1726" s="2"/>
      <c r="B1726" s="109">
        <v>150906</v>
      </c>
      <c r="C1726" s="34"/>
      <c r="D1726" s="34" t="s">
        <v>50</v>
      </c>
      <c r="E1726" s="34" t="s">
        <v>1399</v>
      </c>
      <c r="F1726" s="298" t="s">
        <v>1404</v>
      </c>
      <c r="G1726" s="114">
        <v>1979</v>
      </c>
      <c r="H1726" s="114">
        <v>1287</v>
      </c>
      <c r="I1726" s="114">
        <v>0</v>
      </c>
      <c r="J1726" s="114">
        <v>1979</v>
      </c>
      <c r="K1726" s="114">
        <v>1876</v>
      </c>
      <c r="L1726" s="241">
        <f t="shared" ref="L1726:L1731" si="329">((K1726/J1726)^(1/($K$12-$J$12))-1)</f>
        <v>-5.2046488125315871E-2</v>
      </c>
      <c r="M1726" s="114">
        <f t="shared" si="303"/>
        <v>1220.0161697827184</v>
      </c>
      <c r="N1726" s="242">
        <v>0</v>
      </c>
      <c r="O1726" s="100"/>
      <c r="P1726" s="100"/>
      <c r="Q1726" s="100">
        <f t="shared" si="304"/>
        <v>0</v>
      </c>
      <c r="R1726" s="243" t="e">
        <f t="shared" si="317"/>
        <v>#DIV/0!</v>
      </c>
      <c r="S1726" s="299"/>
      <c r="T1726" s="299"/>
      <c r="U1726" s="299"/>
      <c r="V1726" s="299"/>
      <c r="W1726" s="299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</row>
    <row r="1727" spans="1:43" ht="13.5" customHeight="1" outlineLevel="2" x14ac:dyDescent="0.25">
      <c r="A1727" s="2"/>
      <c r="B1727" s="109">
        <v>150905</v>
      </c>
      <c r="C1727" s="34"/>
      <c r="D1727" s="34" t="s">
        <v>50</v>
      </c>
      <c r="E1727" s="34" t="s">
        <v>1399</v>
      </c>
      <c r="F1727" s="298" t="s">
        <v>1403</v>
      </c>
      <c r="G1727" s="114">
        <v>816</v>
      </c>
      <c r="H1727" s="114">
        <v>246</v>
      </c>
      <c r="I1727" s="114">
        <v>0</v>
      </c>
      <c r="J1727" s="114">
        <v>816</v>
      </c>
      <c r="K1727" s="114">
        <v>792</v>
      </c>
      <c r="L1727" s="241">
        <f t="shared" si="329"/>
        <v>-2.9411764705882359E-2</v>
      </c>
      <c r="M1727" s="114">
        <f t="shared" si="303"/>
        <v>238.76470588235293</v>
      </c>
      <c r="N1727" s="242">
        <v>0</v>
      </c>
      <c r="O1727" s="100"/>
      <c r="P1727" s="100"/>
      <c r="Q1727" s="100">
        <f t="shared" si="304"/>
        <v>0</v>
      </c>
      <c r="R1727" s="243" t="e">
        <f t="shared" si="317"/>
        <v>#DIV/0!</v>
      </c>
      <c r="S1727" s="299"/>
      <c r="T1727" s="299"/>
      <c r="U1727" s="299"/>
      <c r="V1727" s="299"/>
      <c r="W1727" s="299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</row>
    <row r="1728" spans="1:43" ht="13.5" customHeight="1" outlineLevel="2" x14ac:dyDescent="0.25">
      <c r="A1728" s="2"/>
      <c r="B1728" s="109">
        <v>150904</v>
      </c>
      <c r="C1728" s="34"/>
      <c r="D1728" s="34" t="s">
        <v>50</v>
      </c>
      <c r="E1728" s="34" t="s">
        <v>1399</v>
      </c>
      <c r="F1728" s="298" t="s">
        <v>1402</v>
      </c>
      <c r="G1728" s="114">
        <v>1086</v>
      </c>
      <c r="H1728" s="114">
        <v>378</v>
      </c>
      <c r="I1728" s="114">
        <v>0</v>
      </c>
      <c r="J1728" s="114">
        <v>1086</v>
      </c>
      <c r="K1728" s="114">
        <v>1046</v>
      </c>
      <c r="L1728" s="241">
        <f t="shared" si="329"/>
        <v>-3.6832412523020275E-2</v>
      </c>
      <c r="M1728" s="114">
        <f t="shared" si="303"/>
        <v>364.07734806629833</v>
      </c>
      <c r="N1728" s="242">
        <v>0</v>
      </c>
      <c r="O1728" s="100"/>
      <c r="P1728" s="100"/>
      <c r="Q1728" s="100">
        <f t="shared" si="304"/>
        <v>0</v>
      </c>
      <c r="R1728" s="243" t="e">
        <f t="shared" si="317"/>
        <v>#DIV/0!</v>
      </c>
      <c r="S1728" s="299"/>
      <c r="T1728" s="299"/>
      <c r="U1728" s="299"/>
      <c r="V1728" s="299"/>
      <c r="W1728" s="299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</row>
    <row r="1729" spans="1:43" ht="13.5" customHeight="1" outlineLevel="2" x14ac:dyDescent="0.25">
      <c r="A1729" s="2"/>
      <c r="B1729" s="109">
        <v>150903</v>
      </c>
      <c r="C1729" s="34"/>
      <c r="D1729" s="34" t="s">
        <v>50</v>
      </c>
      <c r="E1729" s="34" t="s">
        <v>1399</v>
      </c>
      <c r="F1729" s="298" t="s">
        <v>1401</v>
      </c>
      <c r="G1729" s="114">
        <v>576</v>
      </c>
      <c r="H1729" s="114">
        <v>246</v>
      </c>
      <c r="I1729" s="114">
        <v>0</v>
      </c>
      <c r="J1729" s="114">
        <v>576</v>
      </c>
      <c r="K1729" s="114">
        <v>542</v>
      </c>
      <c r="L1729" s="241">
        <f t="shared" si="329"/>
        <v>-5.902777777777779E-2</v>
      </c>
      <c r="M1729" s="114">
        <f t="shared" si="303"/>
        <v>231.47916666666666</v>
      </c>
      <c r="N1729" s="242">
        <v>0</v>
      </c>
      <c r="O1729" s="100"/>
      <c r="P1729" s="100"/>
      <c r="Q1729" s="100">
        <f t="shared" si="304"/>
        <v>0</v>
      </c>
      <c r="R1729" s="243" t="e">
        <f t="shared" si="317"/>
        <v>#DIV/0!</v>
      </c>
      <c r="S1729" s="299"/>
      <c r="T1729" s="299"/>
      <c r="U1729" s="299"/>
      <c r="V1729" s="299"/>
      <c r="W1729" s="299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</row>
    <row r="1730" spans="1:43" ht="13.5" customHeight="1" outlineLevel="2" x14ac:dyDescent="0.25">
      <c r="A1730" s="2"/>
      <c r="B1730" s="109">
        <v>150902</v>
      </c>
      <c r="C1730" s="34"/>
      <c r="D1730" s="34" t="s">
        <v>50</v>
      </c>
      <c r="E1730" s="34" t="s">
        <v>1399</v>
      </c>
      <c r="F1730" s="298" t="s">
        <v>1400</v>
      </c>
      <c r="G1730" s="114">
        <v>546</v>
      </c>
      <c r="H1730" s="114">
        <v>323</v>
      </c>
      <c r="I1730" s="114">
        <v>0</v>
      </c>
      <c r="J1730" s="114">
        <v>546</v>
      </c>
      <c r="K1730" s="114">
        <v>513</v>
      </c>
      <c r="L1730" s="241">
        <f t="shared" si="329"/>
        <v>-6.0439560439560447E-2</v>
      </c>
      <c r="M1730" s="114">
        <f t="shared" si="303"/>
        <v>303.47802197802196</v>
      </c>
      <c r="N1730" s="242">
        <v>0</v>
      </c>
      <c r="O1730" s="100"/>
      <c r="P1730" s="100"/>
      <c r="Q1730" s="100">
        <f t="shared" si="304"/>
        <v>0</v>
      </c>
      <c r="R1730" s="243" t="e">
        <f t="shared" si="317"/>
        <v>#DIV/0!</v>
      </c>
      <c r="S1730" s="299"/>
      <c r="T1730" s="299"/>
      <c r="U1730" s="299"/>
      <c r="V1730" s="299"/>
      <c r="W1730" s="299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</row>
    <row r="1731" spans="1:43" ht="13.5" customHeight="1" outlineLevel="2" x14ac:dyDescent="0.25">
      <c r="A1731" s="2"/>
      <c r="B1731" s="109">
        <v>150901</v>
      </c>
      <c r="C1731" s="34"/>
      <c r="D1731" s="34" t="s">
        <v>50</v>
      </c>
      <c r="E1731" s="34" t="s">
        <v>1399</v>
      </c>
      <c r="F1731" s="298" t="s">
        <v>1399</v>
      </c>
      <c r="G1731" s="114">
        <v>799</v>
      </c>
      <c r="H1731" s="114">
        <v>0</v>
      </c>
      <c r="I1731" s="114">
        <v>8911</v>
      </c>
      <c r="J1731" s="114">
        <v>2423</v>
      </c>
      <c r="K1731" s="114">
        <v>2297</v>
      </c>
      <c r="L1731" s="241">
        <f t="shared" si="329"/>
        <v>-5.2001650846058567E-2</v>
      </c>
      <c r="M1731" s="114">
        <f t="shared" si="303"/>
        <v>0</v>
      </c>
      <c r="N1731" s="242">
        <v>7251</v>
      </c>
      <c r="O1731" s="100"/>
      <c r="P1731" s="100"/>
      <c r="Q1731" s="100">
        <f t="shared" si="304"/>
        <v>0</v>
      </c>
      <c r="R1731" s="243" t="e">
        <f t="shared" si="317"/>
        <v>#DIV/0!</v>
      </c>
      <c r="S1731" s="299"/>
      <c r="T1731" s="299"/>
      <c r="U1731" s="299"/>
      <c r="V1731" s="299"/>
      <c r="W1731" s="299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</row>
    <row r="1732" spans="1:43" ht="13.5" customHeight="1" outlineLevel="2" x14ac:dyDescent="0.25">
      <c r="A1732" s="2"/>
      <c r="B1732" s="109" t="s">
        <v>2293</v>
      </c>
      <c r="C1732" s="34"/>
      <c r="D1732" s="34" t="s">
        <v>50</v>
      </c>
      <c r="E1732" s="34" t="s">
        <v>1399</v>
      </c>
      <c r="F1732" s="298" t="s">
        <v>2294</v>
      </c>
      <c r="G1732" s="114"/>
      <c r="H1732" s="114"/>
      <c r="I1732" s="114"/>
      <c r="J1732" s="114"/>
      <c r="K1732" s="114"/>
      <c r="L1732" s="241"/>
      <c r="M1732" s="114">
        <f t="shared" si="303"/>
        <v>0</v>
      </c>
      <c r="N1732" s="242"/>
      <c r="O1732" s="100"/>
      <c r="P1732" s="100"/>
      <c r="Q1732" s="100">
        <f t="shared" si="304"/>
        <v>0</v>
      </c>
      <c r="R1732" s="243" t="e">
        <f t="shared" si="317"/>
        <v>#DIV/0!</v>
      </c>
      <c r="S1732" s="299"/>
      <c r="T1732" s="299"/>
      <c r="U1732" s="299"/>
      <c r="V1732" s="299"/>
      <c r="W1732" s="299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</row>
    <row r="1733" spans="1:43" ht="13.5" customHeight="1" outlineLevel="1" x14ac:dyDescent="0.25">
      <c r="A1733" s="229"/>
      <c r="B1733" s="104">
        <v>151000</v>
      </c>
      <c r="C1733" s="300"/>
      <c r="D1733" s="300" t="s">
        <v>50</v>
      </c>
      <c r="E1733" s="300" t="s">
        <v>1137</v>
      </c>
      <c r="F1733" s="301"/>
      <c r="G1733" s="114"/>
      <c r="H1733" s="114"/>
      <c r="I1733" s="114"/>
      <c r="J1733" s="114"/>
      <c r="K1733" s="114"/>
      <c r="L1733" s="241"/>
      <c r="M1733" s="114">
        <f t="shared" si="303"/>
        <v>0</v>
      </c>
      <c r="N1733" s="242"/>
      <c r="O1733" s="110">
        <f t="shared" ref="O1733:P1733" si="330">SUM(O1734:O1767)</f>
        <v>0</v>
      </c>
      <c r="P1733" s="110">
        <f t="shared" si="330"/>
        <v>0</v>
      </c>
      <c r="Q1733" s="100">
        <f t="shared" si="304"/>
        <v>0</v>
      </c>
      <c r="R1733" s="243" t="e">
        <f t="shared" si="317"/>
        <v>#DIV/0!</v>
      </c>
      <c r="S1733" s="302"/>
      <c r="T1733" s="302"/>
      <c r="U1733" s="302"/>
      <c r="V1733" s="302"/>
      <c r="W1733" s="302"/>
      <c r="X1733" s="229"/>
      <c r="Y1733" s="229"/>
      <c r="Z1733" s="229"/>
      <c r="AA1733" s="229"/>
      <c r="AB1733" s="229"/>
      <c r="AC1733" s="229"/>
      <c r="AD1733" s="229"/>
      <c r="AE1733" s="229"/>
      <c r="AF1733" s="229"/>
      <c r="AG1733" s="229"/>
      <c r="AH1733" s="229"/>
      <c r="AI1733" s="229"/>
      <c r="AJ1733" s="229"/>
      <c r="AK1733" s="229"/>
      <c r="AL1733" s="229"/>
      <c r="AM1733" s="229"/>
      <c r="AN1733" s="229"/>
      <c r="AO1733" s="229"/>
      <c r="AP1733" s="229"/>
      <c r="AQ1733" s="229"/>
    </row>
    <row r="1734" spans="1:43" ht="13.5" customHeight="1" outlineLevel="2" x14ac:dyDescent="0.25">
      <c r="A1734" s="2"/>
      <c r="B1734" s="109">
        <v>151033</v>
      </c>
      <c r="C1734" s="34"/>
      <c r="D1734" s="34" t="s">
        <v>50</v>
      </c>
      <c r="E1734" s="34" t="s">
        <v>1137</v>
      </c>
      <c r="F1734" s="298" t="s">
        <v>1433</v>
      </c>
      <c r="G1734" s="114">
        <v>273</v>
      </c>
      <c r="H1734" s="114">
        <v>261</v>
      </c>
      <c r="I1734" s="114">
        <v>0</v>
      </c>
      <c r="J1734" s="114">
        <v>273</v>
      </c>
      <c r="K1734" s="114">
        <v>256</v>
      </c>
      <c r="L1734" s="241">
        <f t="shared" ref="L1734:L1766" si="331">((K1734/J1734)^(1/($K$12-$J$12))-1)</f>
        <v>-6.2271062271062272E-2</v>
      </c>
      <c r="M1734" s="114">
        <f t="shared" si="303"/>
        <v>244.74725274725276</v>
      </c>
      <c r="N1734" s="242">
        <v>0</v>
      </c>
      <c r="O1734" s="100"/>
      <c r="P1734" s="100"/>
      <c r="Q1734" s="100">
        <f t="shared" si="304"/>
        <v>0</v>
      </c>
      <c r="R1734" s="243" t="e">
        <f t="shared" si="317"/>
        <v>#DIV/0!</v>
      </c>
      <c r="S1734" s="299"/>
      <c r="T1734" s="299"/>
      <c r="U1734" s="299"/>
      <c r="V1734" s="299"/>
      <c r="W1734" s="299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</row>
    <row r="1735" spans="1:43" ht="13.5" customHeight="1" outlineLevel="2" x14ac:dyDescent="0.25">
      <c r="A1735" s="2"/>
      <c r="B1735" s="109">
        <v>151032</v>
      </c>
      <c r="C1735" s="34"/>
      <c r="D1735" s="34" t="s">
        <v>50</v>
      </c>
      <c r="E1735" s="34" t="s">
        <v>1137</v>
      </c>
      <c r="F1735" s="298" t="s">
        <v>1432</v>
      </c>
      <c r="G1735" s="114">
        <v>1390</v>
      </c>
      <c r="H1735" s="114">
        <v>205</v>
      </c>
      <c r="I1735" s="114">
        <v>0</v>
      </c>
      <c r="J1735" s="114">
        <v>1390</v>
      </c>
      <c r="K1735" s="114">
        <v>1350</v>
      </c>
      <c r="L1735" s="241">
        <f t="shared" si="331"/>
        <v>-2.877697841726623E-2</v>
      </c>
      <c r="M1735" s="114">
        <f t="shared" si="303"/>
        <v>199.10071942446044</v>
      </c>
      <c r="N1735" s="242">
        <v>0</v>
      </c>
      <c r="O1735" s="100"/>
      <c r="P1735" s="100"/>
      <c r="Q1735" s="100">
        <f t="shared" si="304"/>
        <v>0</v>
      </c>
      <c r="R1735" s="243" t="e">
        <f t="shared" si="317"/>
        <v>#DIV/0!</v>
      </c>
      <c r="S1735" s="299"/>
      <c r="T1735" s="299"/>
      <c r="U1735" s="299"/>
      <c r="V1735" s="299"/>
      <c r="W1735" s="299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</row>
    <row r="1736" spans="1:43" ht="13.5" customHeight="1" outlineLevel="2" x14ac:dyDescent="0.25">
      <c r="A1736" s="2"/>
      <c r="B1736" s="109">
        <v>151031</v>
      </c>
      <c r="C1736" s="34"/>
      <c r="D1736" s="34" t="s">
        <v>50</v>
      </c>
      <c r="E1736" s="34" t="s">
        <v>1137</v>
      </c>
      <c r="F1736" s="298" t="s">
        <v>1431</v>
      </c>
      <c r="G1736" s="114">
        <v>533</v>
      </c>
      <c r="H1736" s="114">
        <v>321</v>
      </c>
      <c r="I1736" s="114">
        <v>0</v>
      </c>
      <c r="J1736" s="114">
        <v>533</v>
      </c>
      <c r="K1736" s="114">
        <v>521</v>
      </c>
      <c r="L1736" s="241">
        <f t="shared" si="331"/>
        <v>-2.2514071294559068E-2</v>
      </c>
      <c r="M1736" s="114">
        <f t="shared" si="303"/>
        <v>313.77298311444656</v>
      </c>
      <c r="N1736" s="242">
        <v>0</v>
      </c>
      <c r="O1736" s="100"/>
      <c r="P1736" s="100"/>
      <c r="Q1736" s="100">
        <f t="shared" si="304"/>
        <v>0</v>
      </c>
      <c r="R1736" s="243" t="e">
        <f t="shared" si="317"/>
        <v>#DIV/0!</v>
      </c>
      <c r="S1736" s="299"/>
      <c r="T1736" s="299"/>
      <c r="U1736" s="299"/>
      <c r="V1736" s="299"/>
      <c r="W1736" s="299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</row>
    <row r="1737" spans="1:43" ht="13.5" customHeight="1" outlineLevel="2" x14ac:dyDescent="0.25">
      <c r="A1737" s="2"/>
      <c r="B1737" s="109">
        <v>151030</v>
      </c>
      <c r="C1737" s="34"/>
      <c r="D1737" s="34" t="s">
        <v>50</v>
      </c>
      <c r="E1737" s="34" t="s">
        <v>1137</v>
      </c>
      <c r="F1737" s="298" t="s">
        <v>1430</v>
      </c>
      <c r="G1737" s="114">
        <v>496</v>
      </c>
      <c r="H1737" s="114">
        <v>247</v>
      </c>
      <c r="I1737" s="114">
        <v>0</v>
      </c>
      <c r="J1737" s="114">
        <v>496</v>
      </c>
      <c r="K1737" s="114">
        <v>464</v>
      </c>
      <c r="L1737" s="241">
        <f t="shared" si="331"/>
        <v>-6.4516129032258118E-2</v>
      </c>
      <c r="M1737" s="114">
        <f t="shared" si="303"/>
        <v>231.06451612903226</v>
      </c>
      <c r="N1737" s="242">
        <v>0</v>
      </c>
      <c r="O1737" s="100"/>
      <c r="P1737" s="100"/>
      <c r="Q1737" s="100">
        <f t="shared" si="304"/>
        <v>0</v>
      </c>
      <c r="R1737" s="243" t="e">
        <f t="shared" si="317"/>
        <v>#DIV/0!</v>
      </c>
      <c r="S1737" s="299"/>
      <c r="T1737" s="299"/>
      <c r="U1737" s="299"/>
      <c r="V1737" s="299"/>
      <c r="W1737" s="299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</row>
    <row r="1738" spans="1:43" ht="13.5" customHeight="1" outlineLevel="2" x14ac:dyDescent="0.25">
      <c r="A1738" s="2"/>
      <c r="B1738" s="109">
        <v>151029</v>
      </c>
      <c r="C1738" s="34"/>
      <c r="D1738" s="34" t="s">
        <v>50</v>
      </c>
      <c r="E1738" s="34" t="s">
        <v>1137</v>
      </c>
      <c r="F1738" s="298" t="s">
        <v>1429</v>
      </c>
      <c r="G1738" s="114">
        <v>499</v>
      </c>
      <c r="H1738" s="114">
        <v>379</v>
      </c>
      <c r="I1738" s="114">
        <v>0</v>
      </c>
      <c r="J1738" s="114">
        <v>499</v>
      </c>
      <c r="K1738" s="114">
        <v>492</v>
      </c>
      <c r="L1738" s="241">
        <f t="shared" si="331"/>
        <v>-1.4028056112224463E-2</v>
      </c>
      <c r="M1738" s="114">
        <f t="shared" si="303"/>
        <v>373.68336673346693</v>
      </c>
      <c r="N1738" s="242">
        <v>0</v>
      </c>
      <c r="O1738" s="100"/>
      <c r="P1738" s="100"/>
      <c r="Q1738" s="100">
        <f t="shared" si="304"/>
        <v>0</v>
      </c>
      <c r="R1738" s="243" t="e">
        <f t="shared" si="317"/>
        <v>#DIV/0!</v>
      </c>
      <c r="S1738" s="299"/>
      <c r="T1738" s="299"/>
      <c r="U1738" s="299"/>
      <c r="V1738" s="299"/>
      <c r="W1738" s="299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</row>
    <row r="1739" spans="1:43" ht="13.5" customHeight="1" outlineLevel="2" x14ac:dyDescent="0.25">
      <c r="A1739" s="2"/>
      <c r="B1739" s="109">
        <v>151028</v>
      </c>
      <c r="C1739" s="34"/>
      <c r="D1739" s="34" t="s">
        <v>50</v>
      </c>
      <c r="E1739" s="34" t="s">
        <v>1137</v>
      </c>
      <c r="F1739" s="298" t="s">
        <v>1428</v>
      </c>
      <c r="G1739" s="114">
        <v>395</v>
      </c>
      <c r="H1739" s="114">
        <v>382</v>
      </c>
      <c r="I1739" s="114">
        <v>0</v>
      </c>
      <c r="J1739" s="114">
        <v>395</v>
      </c>
      <c r="K1739" s="114">
        <v>385</v>
      </c>
      <c r="L1739" s="241">
        <f t="shared" si="331"/>
        <v>-2.5316455696202556E-2</v>
      </c>
      <c r="M1739" s="114">
        <f t="shared" si="303"/>
        <v>372.3291139240506</v>
      </c>
      <c r="N1739" s="242">
        <v>0</v>
      </c>
      <c r="O1739" s="100"/>
      <c r="P1739" s="100"/>
      <c r="Q1739" s="100">
        <f t="shared" si="304"/>
        <v>0</v>
      </c>
      <c r="R1739" s="243" t="e">
        <f t="shared" si="317"/>
        <v>#DIV/0!</v>
      </c>
      <c r="S1739" s="299"/>
      <c r="T1739" s="299"/>
      <c r="U1739" s="299"/>
      <c r="V1739" s="299"/>
      <c r="W1739" s="299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</row>
    <row r="1740" spans="1:43" ht="13.5" customHeight="1" outlineLevel="2" x14ac:dyDescent="0.25">
      <c r="A1740" s="2"/>
      <c r="B1740" s="109">
        <v>151027</v>
      </c>
      <c r="C1740" s="34"/>
      <c r="D1740" s="34" t="s">
        <v>50</v>
      </c>
      <c r="E1740" s="34" t="s">
        <v>1137</v>
      </c>
      <c r="F1740" s="298" t="s">
        <v>1427</v>
      </c>
      <c r="G1740" s="114">
        <v>275</v>
      </c>
      <c r="H1740" s="114">
        <v>218</v>
      </c>
      <c r="I1740" s="114">
        <v>0</v>
      </c>
      <c r="J1740" s="114">
        <v>275</v>
      </c>
      <c r="K1740" s="114">
        <v>261</v>
      </c>
      <c r="L1740" s="241">
        <f t="shared" si="331"/>
        <v>-5.0909090909090904E-2</v>
      </c>
      <c r="M1740" s="114">
        <f t="shared" si="303"/>
        <v>206.90181818181819</v>
      </c>
      <c r="N1740" s="242">
        <v>0</v>
      </c>
      <c r="O1740" s="100"/>
      <c r="P1740" s="100"/>
      <c r="Q1740" s="100">
        <f t="shared" si="304"/>
        <v>0</v>
      </c>
      <c r="R1740" s="243" t="e">
        <f t="shared" si="317"/>
        <v>#DIV/0!</v>
      </c>
      <c r="S1740" s="299"/>
      <c r="T1740" s="299"/>
      <c r="U1740" s="299"/>
      <c r="V1740" s="299"/>
      <c r="W1740" s="299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</row>
    <row r="1741" spans="1:43" ht="13.5" customHeight="1" outlineLevel="2" x14ac:dyDescent="0.25">
      <c r="A1741" s="2"/>
      <c r="B1741" s="109">
        <v>151026</v>
      </c>
      <c r="C1741" s="34"/>
      <c r="D1741" s="34" t="s">
        <v>50</v>
      </c>
      <c r="E1741" s="34" t="s">
        <v>1137</v>
      </c>
      <c r="F1741" s="298" t="s">
        <v>1426</v>
      </c>
      <c r="G1741" s="114">
        <v>166</v>
      </c>
      <c r="H1741" s="114">
        <v>142</v>
      </c>
      <c r="I1741" s="114">
        <v>0</v>
      </c>
      <c r="J1741" s="114">
        <v>166</v>
      </c>
      <c r="K1741" s="114">
        <v>155</v>
      </c>
      <c r="L1741" s="241">
        <f t="shared" si="331"/>
        <v>-6.6265060240963902E-2</v>
      </c>
      <c r="M1741" s="114">
        <f t="shared" si="303"/>
        <v>132.59036144578312</v>
      </c>
      <c r="N1741" s="242">
        <v>0</v>
      </c>
      <c r="O1741" s="100"/>
      <c r="P1741" s="100"/>
      <c r="Q1741" s="100">
        <f t="shared" si="304"/>
        <v>0</v>
      </c>
      <c r="R1741" s="243" t="e">
        <f t="shared" si="317"/>
        <v>#DIV/0!</v>
      </c>
      <c r="S1741" s="299"/>
      <c r="T1741" s="299"/>
      <c r="U1741" s="299"/>
      <c r="V1741" s="299"/>
      <c r="W1741" s="299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</row>
    <row r="1742" spans="1:43" ht="13.5" customHeight="1" outlineLevel="2" x14ac:dyDescent="0.25">
      <c r="A1742" s="2"/>
      <c r="B1742" s="109">
        <v>151025</v>
      </c>
      <c r="C1742" s="34"/>
      <c r="D1742" s="34" t="s">
        <v>50</v>
      </c>
      <c r="E1742" s="34" t="s">
        <v>1137</v>
      </c>
      <c r="F1742" s="298" t="s">
        <v>1425</v>
      </c>
      <c r="G1742" s="114">
        <v>428</v>
      </c>
      <c r="H1742" s="114">
        <v>148</v>
      </c>
      <c r="I1742" s="114">
        <v>0</v>
      </c>
      <c r="J1742" s="114">
        <v>428</v>
      </c>
      <c r="K1742" s="114">
        <v>411</v>
      </c>
      <c r="L1742" s="241">
        <f t="shared" si="331"/>
        <v>-3.9719626168224331E-2</v>
      </c>
      <c r="M1742" s="114">
        <f t="shared" si="303"/>
        <v>142.12149532710279</v>
      </c>
      <c r="N1742" s="242">
        <v>0</v>
      </c>
      <c r="O1742" s="100"/>
      <c r="P1742" s="100"/>
      <c r="Q1742" s="100">
        <f t="shared" si="304"/>
        <v>0</v>
      </c>
      <c r="R1742" s="243" t="e">
        <f t="shared" si="317"/>
        <v>#DIV/0!</v>
      </c>
      <c r="S1742" s="299"/>
      <c r="T1742" s="299"/>
      <c r="U1742" s="299"/>
      <c r="V1742" s="299"/>
      <c r="W1742" s="299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</row>
    <row r="1743" spans="1:43" ht="13.5" customHeight="1" outlineLevel="2" x14ac:dyDescent="0.25">
      <c r="A1743" s="2"/>
      <c r="B1743" s="109">
        <v>151024</v>
      </c>
      <c r="C1743" s="34"/>
      <c r="D1743" s="34" t="s">
        <v>50</v>
      </c>
      <c r="E1743" s="34" t="s">
        <v>1137</v>
      </c>
      <c r="F1743" s="298" t="s">
        <v>1424</v>
      </c>
      <c r="G1743" s="114">
        <v>609</v>
      </c>
      <c r="H1743" s="114">
        <v>425</v>
      </c>
      <c r="I1743" s="114">
        <v>0</v>
      </c>
      <c r="J1743" s="114">
        <v>609</v>
      </c>
      <c r="K1743" s="114">
        <v>564</v>
      </c>
      <c r="L1743" s="241">
        <f t="shared" si="331"/>
        <v>-7.3891625615763568E-2</v>
      </c>
      <c r="M1743" s="114">
        <f t="shared" si="303"/>
        <v>393.5960591133005</v>
      </c>
      <c r="N1743" s="242">
        <v>0</v>
      </c>
      <c r="O1743" s="100"/>
      <c r="P1743" s="100"/>
      <c r="Q1743" s="100">
        <f t="shared" si="304"/>
        <v>0</v>
      </c>
      <c r="R1743" s="243" t="e">
        <f t="shared" si="317"/>
        <v>#DIV/0!</v>
      </c>
      <c r="S1743" s="299"/>
      <c r="T1743" s="299"/>
      <c r="U1743" s="299"/>
      <c r="V1743" s="299"/>
      <c r="W1743" s="299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</row>
    <row r="1744" spans="1:43" ht="13.5" customHeight="1" outlineLevel="2" x14ac:dyDescent="0.25">
      <c r="A1744" s="2"/>
      <c r="B1744" s="109">
        <v>151023</v>
      </c>
      <c r="C1744" s="34"/>
      <c r="D1744" s="34" t="s">
        <v>50</v>
      </c>
      <c r="E1744" s="34" t="s">
        <v>1137</v>
      </c>
      <c r="F1744" s="298" t="s">
        <v>1423</v>
      </c>
      <c r="G1744" s="114">
        <v>485</v>
      </c>
      <c r="H1744" s="114">
        <v>443</v>
      </c>
      <c r="I1744" s="114">
        <v>0</v>
      </c>
      <c r="J1744" s="114">
        <v>485</v>
      </c>
      <c r="K1744" s="114">
        <v>488</v>
      </c>
      <c r="L1744" s="241">
        <f t="shared" si="331"/>
        <v>6.1855670103092564E-3</v>
      </c>
      <c r="M1744" s="114">
        <f t="shared" si="303"/>
        <v>445.74020618556699</v>
      </c>
      <c r="N1744" s="242">
        <v>0</v>
      </c>
      <c r="O1744" s="100"/>
      <c r="P1744" s="100"/>
      <c r="Q1744" s="100">
        <f t="shared" si="304"/>
        <v>0</v>
      </c>
      <c r="R1744" s="243" t="e">
        <f t="shared" si="317"/>
        <v>#DIV/0!</v>
      </c>
      <c r="S1744" s="299"/>
      <c r="T1744" s="299"/>
      <c r="U1744" s="299"/>
      <c r="V1744" s="299"/>
      <c r="W1744" s="299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</row>
    <row r="1745" spans="1:43" ht="13.5" customHeight="1" outlineLevel="2" x14ac:dyDescent="0.25">
      <c r="A1745" s="2"/>
      <c r="B1745" s="109">
        <v>151022</v>
      </c>
      <c r="C1745" s="34"/>
      <c r="D1745" s="34" t="s">
        <v>50</v>
      </c>
      <c r="E1745" s="34" t="s">
        <v>1137</v>
      </c>
      <c r="F1745" s="298" t="s">
        <v>1422</v>
      </c>
      <c r="G1745" s="114">
        <v>537</v>
      </c>
      <c r="H1745" s="114">
        <v>227</v>
      </c>
      <c r="I1745" s="114">
        <v>0</v>
      </c>
      <c r="J1745" s="114">
        <v>537</v>
      </c>
      <c r="K1745" s="114">
        <v>526</v>
      </c>
      <c r="L1745" s="241">
        <f t="shared" si="331"/>
        <v>-2.0484171322160183E-2</v>
      </c>
      <c r="M1745" s="114">
        <f t="shared" si="303"/>
        <v>222.35009310986965</v>
      </c>
      <c r="N1745" s="242">
        <v>0</v>
      </c>
      <c r="O1745" s="100"/>
      <c r="P1745" s="100"/>
      <c r="Q1745" s="100">
        <f t="shared" si="304"/>
        <v>0</v>
      </c>
      <c r="R1745" s="243" t="e">
        <f t="shared" si="317"/>
        <v>#DIV/0!</v>
      </c>
      <c r="S1745" s="299"/>
      <c r="T1745" s="299"/>
      <c r="U1745" s="299"/>
      <c r="V1745" s="299"/>
      <c r="W1745" s="299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</row>
    <row r="1746" spans="1:43" ht="13.5" customHeight="1" outlineLevel="2" x14ac:dyDescent="0.25">
      <c r="A1746" s="2"/>
      <c r="B1746" s="109">
        <v>151021</v>
      </c>
      <c r="C1746" s="34"/>
      <c r="D1746" s="34" t="s">
        <v>50</v>
      </c>
      <c r="E1746" s="34" t="s">
        <v>1137</v>
      </c>
      <c r="F1746" s="298" t="s">
        <v>414</v>
      </c>
      <c r="G1746" s="114">
        <v>229</v>
      </c>
      <c r="H1746" s="114">
        <v>187</v>
      </c>
      <c r="I1746" s="114">
        <v>0</v>
      </c>
      <c r="J1746" s="114">
        <v>229</v>
      </c>
      <c r="K1746" s="114">
        <v>212</v>
      </c>
      <c r="L1746" s="241">
        <f t="shared" si="331"/>
        <v>-7.423580786026196E-2</v>
      </c>
      <c r="M1746" s="114">
        <f t="shared" si="303"/>
        <v>173.11790393013101</v>
      </c>
      <c r="N1746" s="242">
        <v>0</v>
      </c>
      <c r="O1746" s="100"/>
      <c r="P1746" s="100"/>
      <c r="Q1746" s="100">
        <f t="shared" si="304"/>
        <v>0</v>
      </c>
      <c r="R1746" s="243" t="e">
        <f t="shared" si="317"/>
        <v>#DIV/0!</v>
      </c>
      <c r="S1746" s="299"/>
      <c r="T1746" s="299"/>
      <c r="U1746" s="299"/>
      <c r="V1746" s="299"/>
      <c r="W1746" s="299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</row>
    <row r="1747" spans="1:43" ht="13.5" customHeight="1" outlineLevel="2" x14ac:dyDescent="0.25">
      <c r="A1747" s="2"/>
      <c r="B1747" s="109">
        <v>151020</v>
      </c>
      <c r="C1747" s="34"/>
      <c r="D1747" s="34" t="s">
        <v>50</v>
      </c>
      <c r="E1747" s="34" t="s">
        <v>1137</v>
      </c>
      <c r="F1747" s="298" t="s">
        <v>1421</v>
      </c>
      <c r="G1747" s="114">
        <v>570</v>
      </c>
      <c r="H1747" s="114">
        <v>223</v>
      </c>
      <c r="I1747" s="114">
        <v>0</v>
      </c>
      <c r="J1747" s="114">
        <v>570</v>
      </c>
      <c r="K1747" s="114">
        <v>545</v>
      </c>
      <c r="L1747" s="241">
        <f t="shared" si="331"/>
        <v>-4.3859649122807043E-2</v>
      </c>
      <c r="M1747" s="114">
        <f t="shared" si="303"/>
        <v>213.21929824561403</v>
      </c>
      <c r="N1747" s="242">
        <v>0</v>
      </c>
      <c r="O1747" s="100"/>
      <c r="P1747" s="100"/>
      <c r="Q1747" s="100">
        <f t="shared" si="304"/>
        <v>0</v>
      </c>
      <c r="R1747" s="243" t="e">
        <f t="shared" si="317"/>
        <v>#DIV/0!</v>
      </c>
      <c r="S1747" s="299"/>
      <c r="T1747" s="299"/>
      <c r="U1747" s="299"/>
      <c r="V1747" s="299"/>
      <c r="W1747" s="299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</row>
    <row r="1748" spans="1:43" ht="13.5" customHeight="1" outlineLevel="2" x14ac:dyDescent="0.25">
      <c r="A1748" s="2"/>
      <c r="B1748" s="109">
        <v>151019</v>
      </c>
      <c r="C1748" s="34"/>
      <c r="D1748" s="34" t="s">
        <v>50</v>
      </c>
      <c r="E1748" s="34" t="s">
        <v>1137</v>
      </c>
      <c r="F1748" s="298" t="s">
        <v>1420</v>
      </c>
      <c r="G1748" s="114">
        <v>447</v>
      </c>
      <c r="H1748" s="114">
        <v>138</v>
      </c>
      <c r="I1748" s="114">
        <v>0</v>
      </c>
      <c r="J1748" s="114">
        <v>447</v>
      </c>
      <c r="K1748" s="114">
        <v>415</v>
      </c>
      <c r="L1748" s="241">
        <f t="shared" si="331"/>
        <v>-7.1588366890380284E-2</v>
      </c>
      <c r="M1748" s="114">
        <f t="shared" si="303"/>
        <v>128.12080536912751</v>
      </c>
      <c r="N1748" s="242">
        <v>0</v>
      </c>
      <c r="O1748" s="100"/>
      <c r="P1748" s="100"/>
      <c r="Q1748" s="100">
        <f t="shared" si="304"/>
        <v>0</v>
      </c>
      <c r="R1748" s="243" t="e">
        <f t="shared" si="317"/>
        <v>#DIV/0!</v>
      </c>
      <c r="S1748" s="299"/>
      <c r="T1748" s="299"/>
      <c r="U1748" s="299"/>
      <c r="V1748" s="299"/>
      <c r="W1748" s="299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</row>
    <row r="1749" spans="1:43" ht="13.5" customHeight="1" outlineLevel="2" x14ac:dyDescent="0.25">
      <c r="A1749" s="2"/>
      <c r="B1749" s="109">
        <v>151018</v>
      </c>
      <c r="C1749" s="34"/>
      <c r="D1749" s="34" t="s">
        <v>50</v>
      </c>
      <c r="E1749" s="34" t="s">
        <v>1137</v>
      </c>
      <c r="F1749" s="298" t="s">
        <v>1368</v>
      </c>
      <c r="G1749" s="114">
        <v>546</v>
      </c>
      <c r="H1749" s="114">
        <v>397</v>
      </c>
      <c r="I1749" s="114">
        <v>0</v>
      </c>
      <c r="J1749" s="114">
        <v>546</v>
      </c>
      <c r="K1749" s="114">
        <v>527</v>
      </c>
      <c r="L1749" s="241">
        <f t="shared" si="331"/>
        <v>-3.4798534798534786E-2</v>
      </c>
      <c r="M1749" s="114">
        <f t="shared" si="303"/>
        <v>383.18498168498166</v>
      </c>
      <c r="N1749" s="242">
        <v>0</v>
      </c>
      <c r="O1749" s="100"/>
      <c r="P1749" s="100"/>
      <c r="Q1749" s="100">
        <f t="shared" si="304"/>
        <v>0</v>
      </c>
      <c r="R1749" s="243" t="e">
        <f t="shared" si="317"/>
        <v>#DIV/0!</v>
      </c>
      <c r="S1749" s="299"/>
      <c r="T1749" s="299"/>
      <c r="U1749" s="299"/>
      <c r="V1749" s="299"/>
      <c r="W1749" s="299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</row>
    <row r="1750" spans="1:43" ht="13.5" customHeight="1" outlineLevel="2" x14ac:dyDescent="0.25">
      <c r="A1750" s="2"/>
      <c r="B1750" s="109">
        <v>151017</v>
      </c>
      <c r="C1750" s="34"/>
      <c r="D1750" s="34" t="s">
        <v>50</v>
      </c>
      <c r="E1750" s="34" t="s">
        <v>1137</v>
      </c>
      <c r="F1750" s="298" t="s">
        <v>1419</v>
      </c>
      <c r="G1750" s="114">
        <v>364</v>
      </c>
      <c r="H1750" s="114">
        <v>338</v>
      </c>
      <c r="I1750" s="114">
        <v>0</v>
      </c>
      <c r="J1750" s="114">
        <v>364</v>
      </c>
      <c r="K1750" s="114">
        <v>354</v>
      </c>
      <c r="L1750" s="241">
        <f t="shared" si="331"/>
        <v>-2.7472527472527486E-2</v>
      </c>
      <c r="M1750" s="114">
        <f t="shared" si="303"/>
        <v>328.71428571428572</v>
      </c>
      <c r="N1750" s="242">
        <v>0</v>
      </c>
      <c r="O1750" s="100"/>
      <c r="P1750" s="100"/>
      <c r="Q1750" s="100">
        <f t="shared" si="304"/>
        <v>0</v>
      </c>
      <c r="R1750" s="243" t="e">
        <f t="shared" si="317"/>
        <v>#DIV/0!</v>
      </c>
      <c r="S1750" s="299"/>
      <c r="T1750" s="299"/>
      <c r="U1750" s="299"/>
      <c r="V1750" s="299"/>
      <c r="W1750" s="299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</row>
    <row r="1751" spans="1:43" ht="13.5" customHeight="1" outlineLevel="2" x14ac:dyDescent="0.25">
      <c r="A1751" s="2"/>
      <c r="B1751" s="109">
        <v>151016</v>
      </c>
      <c r="C1751" s="34"/>
      <c r="D1751" s="34" t="s">
        <v>50</v>
      </c>
      <c r="E1751" s="34" t="s">
        <v>1137</v>
      </c>
      <c r="F1751" s="298" t="s">
        <v>1418</v>
      </c>
      <c r="G1751" s="114">
        <v>626</v>
      </c>
      <c r="H1751" s="114">
        <v>417</v>
      </c>
      <c r="I1751" s="114">
        <v>0</v>
      </c>
      <c r="J1751" s="114">
        <v>626</v>
      </c>
      <c r="K1751" s="114">
        <v>596</v>
      </c>
      <c r="L1751" s="241">
        <f t="shared" si="331"/>
        <v>-4.7923322683706027E-2</v>
      </c>
      <c r="M1751" s="114">
        <f t="shared" si="303"/>
        <v>397.01597444089458</v>
      </c>
      <c r="N1751" s="242">
        <v>0</v>
      </c>
      <c r="O1751" s="100"/>
      <c r="P1751" s="100"/>
      <c r="Q1751" s="100">
        <f t="shared" si="304"/>
        <v>0</v>
      </c>
      <c r="R1751" s="243" t="e">
        <f t="shared" si="317"/>
        <v>#DIV/0!</v>
      </c>
      <c r="S1751" s="299"/>
      <c r="T1751" s="299"/>
      <c r="U1751" s="299"/>
      <c r="V1751" s="299"/>
      <c r="W1751" s="299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</row>
    <row r="1752" spans="1:43" ht="13.5" customHeight="1" outlineLevel="2" x14ac:dyDescent="0.25">
      <c r="A1752" s="2"/>
      <c r="B1752" s="109">
        <v>151015</v>
      </c>
      <c r="C1752" s="34"/>
      <c r="D1752" s="34" t="s">
        <v>50</v>
      </c>
      <c r="E1752" s="34" t="s">
        <v>1137</v>
      </c>
      <c r="F1752" s="298" t="s">
        <v>1417</v>
      </c>
      <c r="G1752" s="114">
        <v>501</v>
      </c>
      <c r="H1752" s="114">
        <v>255</v>
      </c>
      <c r="I1752" s="114">
        <v>0</v>
      </c>
      <c r="J1752" s="114">
        <v>501</v>
      </c>
      <c r="K1752" s="114">
        <v>486</v>
      </c>
      <c r="L1752" s="241">
        <f t="shared" si="331"/>
        <v>-2.9940119760479056E-2</v>
      </c>
      <c r="M1752" s="114">
        <f t="shared" si="303"/>
        <v>247.36526946107784</v>
      </c>
      <c r="N1752" s="242">
        <v>0</v>
      </c>
      <c r="O1752" s="100"/>
      <c r="P1752" s="100"/>
      <c r="Q1752" s="100">
        <f t="shared" si="304"/>
        <v>0</v>
      </c>
      <c r="R1752" s="243" t="e">
        <f t="shared" si="317"/>
        <v>#DIV/0!</v>
      </c>
      <c r="S1752" s="299"/>
      <c r="T1752" s="299"/>
      <c r="U1752" s="299"/>
      <c r="V1752" s="299"/>
      <c r="W1752" s="299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</row>
    <row r="1753" spans="1:43" ht="13.5" customHeight="1" outlineLevel="2" x14ac:dyDescent="0.25">
      <c r="A1753" s="2"/>
      <c r="B1753" s="109">
        <v>151014</v>
      </c>
      <c r="C1753" s="34"/>
      <c r="D1753" s="34" t="s">
        <v>50</v>
      </c>
      <c r="E1753" s="34" t="s">
        <v>1137</v>
      </c>
      <c r="F1753" s="298" t="s">
        <v>1416</v>
      </c>
      <c r="G1753" s="114">
        <v>345</v>
      </c>
      <c r="H1753" s="114">
        <v>276</v>
      </c>
      <c r="I1753" s="114">
        <v>0</v>
      </c>
      <c r="J1753" s="114">
        <v>345</v>
      </c>
      <c r="K1753" s="114">
        <v>311</v>
      </c>
      <c r="L1753" s="241">
        <f t="shared" si="331"/>
        <v>-9.8550724637681109E-2</v>
      </c>
      <c r="M1753" s="114">
        <f t="shared" si="303"/>
        <v>248.8</v>
      </c>
      <c r="N1753" s="242">
        <v>0</v>
      </c>
      <c r="O1753" s="100"/>
      <c r="P1753" s="100"/>
      <c r="Q1753" s="100">
        <f t="shared" si="304"/>
        <v>0</v>
      </c>
      <c r="R1753" s="243" t="e">
        <f t="shared" si="317"/>
        <v>#DIV/0!</v>
      </c>
      <c r="S1753" s="299"/>
      <c r="T1753" s="299"/>
      <c r="U1753" s="299"/>
      <c r="V1753" s="299"/>
      <c r="W1753" s="299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</row>
    <row r="1754" spans="1:43" ht="13.5" customHeight="1" outlineLevel="2" x14ac:dyDescent="0.25">
      <c r="A1754" s="2"/>
      <c r="B1754" s="109">
        <v>151013</v>
      </c>
      <c r="C1754" s="34"/>
      <c r="D1754" s="34" t="s">
        <v>50</v>
      </c>
      <c r="E1754" s="34" t="s">
        <v>1137</v>
      </c>
      <c r="F1754" s="298" t="s">
        <v>1415</v>
      </c>
      <c r="G1754" s="114">
        <v>149</v>
      </c>
      <c r="H1754" s="114">
        <v>141</v>
      </c>
      <c r="I1754" s="114">
        <v>0</v>
      </c>
      <c r="J1754" s="114">
        <v>149</v>
      </c>
      <c r="K1754" s="114">
        <v>138</v>
      </c>
      <c r="L1754" s="241">
        <f t="shared" si="331"/>
        <v>-7.3825503355704702E-2</v>
      </c>
      <c r="M1754" s="114">
        <f t="shared" si="303"/>
        <v>130.59060402684563</v>
      </c>
      <c r="N1754" s="242">
        <v>0</v>
      </c>
      <c r="O1754" s="100"/>
      <c r="P1754" s="100"/>
      <c r="Q1754" s="100">
        <f t="shared" si="304"/>
        <v>0</v>
      </c>
      <c r="R1754" s="243" t="e">
        <f t="shared" si="317"/>
        <v>#DIV/0!</v>
      </c>
      <c r="S1754" s="299"/>
      <c r="T1754" s="299"/>
      <c r="U1754" s="299"/>
      <c r="V1754" s="299"/>
      <c r="W1754" s="299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</row>
    <row r="1755" spans="1:43" ht="13.5" customHeight="1" outlineLevel="2" x14ac:dyDescent="0.25">
      <c r="A1755" s="2"/>
      <c r="B1755" s="109">
        <v>151012</v>
      </c>
      <c r="C1755" s="34"/>
      <c r="D1755" s="34" t="s">
        <v>50</v>
      </c>
      <c r="E1755" s="34" t="s">
        <v>1137</v>
      </c>
      <c r="F1755" s="298" t="s">
        <v>1414</v>
      </c>
      <c r="G1755" s="114">
        <v>331</v>
      </c>
      <c r="H1755" s="114">
        <v>302</v>
      </c>
      <c r="I1755" s="114">
        <v>0</v>
      </c>
      <c r="J1755" s="114">
        <v>331</v>
      </c>
      <c r="K1755" s="114">
        <v>321</v>
      </c>
      <c r="L1755" s="241">
        <f t="shared" si="331"/>
        <v>-3.0211480362537735E-2</v>
      </c>
      <c r="M1755" s="114">
        <f t="shared" si="303"/>
        <v>292.87613293051362</v>
      </c>
      <c r="N1755" s="242">
        <v>0</v>
      </c>
      <c r="O1755" s="100"/>
      <c r="P1755" s="100"/>
      <c r="Q1755" s="100">
        <f t="shared" si="304"/>
        <v>0</v>
      </c>
      <c r="R1755" s="243" t="e">
        <f t="shared" si="317"/>
        <v>#DIV/0!</v>
      </c>
      <c r="S1755" s="299"/>
      <c r="T1755" s="299"/>
      <c r="U1755" s="299"/>
      <c r="V1755" s="299"/>
      <c r="W1755" s="299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</row>
    <row r="1756" spans="1:43" ht="13.5" customHeight="1" outlineLevel="2" x14ac:dyDescent="0.25">
      <c r="A1756" s="2"/>
      <c r="B1756" s="109">
        <v>151011</v>
      </c>
      <c r="C1756" s="34"/>
      <c r="D1756" s="34" t="s">
        <v>50</v>
      </c>
      <c r="E1756" s="34" t="s">
        <v>1137</v>
      </c>
      <c r="F1756" s="298" t="s">
        <v>1413</v>
      </c>
      <c r="G1756" s="114">
        <v>1109</v>
      </c>
      <c r="H1756" s="114">
        <v>131</v>
      </c>
      <c r="I1756" s="114">
        <v>0</v>
      </c>
      <c r="J1756" s="114">
        <v>1109</v>
      </c>
      <c r="K1756" s="114">
        <v>1076</v>
      </c>
      <c r="L1756" s="241">
        <f t="shared" si="331"/>
        <v>-2.9756537421100071E-2</v>
      </c>
      <c r="M1756" s="114">
        <f t="shared" si="303"/>
        <v>127.1018935978359</v>
      </c>
      <c r="N1756" s="242">
        <v>0</v>
      </c>
      <c r="O1756" s="100"/>
      <c r="P1756" s="100"/>
      <c r="Q1756" s="100">
        <f t="shared" si="304"/>
        <v>0</v>
      </c>
      <c r="R1756" s="243" t="e">
        <f t="shared" si="317"/>
        <v>#DIV/0!</v>
      </c>
      <c r="S1756" s="299"/>
      <c r="T1756" s="299"/>
      <c r="U1756" s="299"/>
      <c r="V1756" s="299"/>
      <c r="W1756" s="299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</row>
    <row r="1757" spans="1:43" ht="13.5" customHeight="1" outlineLevel="2" x14ac:dyDescent="0.25">
      <c r="A1757" s="2"/>
      <c r="B1757" s="109">
        <v>151010</v>
      </c>
      <c r="C1757" s="34"/>
      <c r="D1757" s="34" t="s">
        <v>50</v>
      </c>
      <c r="E1757" s="34" t="s">
        <v>1137</v>
      </c>
      <c r="F1757" s="298" t="s">
        <v>268</v>
      </c>
      <c r="G1757" s="114">
        <v>216</v>
      </c>
      <c r="H1757" s="114">
        <v>204</v>
      </c>
      <c r="I1757" s="114">
        <v>0</v>
      </c>
      <c r="J1757" s="114">
        <v>216</v>
      </c>
      <c r="K1757" s="114">
        <v>209</v>
      </c>
      <c r="L1757" s="241">
        <f t="shared" si="331"/>
        <v>-3.240740740740744E-2</v>
      </c>
      <c r="M1757" s="114">
        <f t="shared" si="303"/>
        <v>197.38888888888889</v>
      </c>
      <c r="N1757" s="242">
        <v>0</v>
      </c>
      <c r="O1757" s="100"/>
      <c r="P1757" s="100"/>
      <c r="Q1757" s="100">
        <f t="shared" si="304"/>
        <v>0</v>
      </c>
      <c r="R1757" s="243" t="e">
        <f t="shared" si="317"/>
        <v>#DIV/0!</v>
      </c>
      <c r="S1757" s="299"/>
      <c r="T1757" s="299"/>
      <c r="U1757" s="299"/>
      <c r="V1757" s="299"/>
      <c r="W1757" s="299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</row>
    <row r="1758" spans="1:43" ht="13.5" customHeight="1" outlineLevel="2" x14ac:dyDescent="0.25">
      <c r="A1758" s="2"/>
      <c r="B1758" s="109">
        <v>151009</v>
      </c>
      <c r="C1758" s="34"/>
      <c r="D1758" s="34" t="s">
        <v>50</v>
      </c>
      <c r="E1758" s="34" t="s">
        <v>1137</v>
      </c>
      <c r="F1758" s="298" t="s">
        <v>1412</v>
      </c>
      <c r="G1758" s="114">
        <v>801</v>
      </c>
      <c r="H1758" s="114">
        <v>283</v>
      </c>
      <c r="I1758" s="114">
        <v>0</v>
      </c>
      <c r="J1758" s="114">
        <v>801</v>
      </c>
      <c r="K1758" s="114">
        <v>774</v>
      </c>
      <c r="L1758" s="241">
        <f t="shared" si="331"/>
        <v>-3.3707865168539297E-2</v>
      </c>
      <c r="M1758" s="114">
        <f t="shared" si="303"/>
        <v>273.4606741573034</v>
      </c>
      <c r="N1758" s="242">
        <v>0</v>
      </c>
      <c r="O1758" s="100"/>
      <c r="P1758" s="100"/>
      <c r="Q1758" s="100">
        <f t="shared" si="304"/>
        <v>0</v>
      </c>
      <c r="R1758" s="243" t="e">
        <f t="shared" si="317"/>
        <v>#DIV/0!</v>
      </c>
      <c r="S1758" s="299"/>
      <c r="T1758" s="299"/>
      <c r="U1758" s="299"/>
      <c r="V1758" s="299"/>
      <c r="W1758" s="299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</row>
    <row r="1759" spans="1:43" ht="13.5" customHeight="1" outlineLevel="2" x14ac:dyDescent="0.25">
      <c r="A1759" s="2"/>
      <c r="B1759" s="109">
        <v>151008</v>
      </c>
      <c r="C1759" s="34"/>
      <c r="D1759" s="34" t="s">
        <v>50</v>
      </c>
      <c r="E1759" s="34" t="s">
        <v>1137</v>
      </c>
      <c r="F1759" s="298" t="s">
        <v>1411</v>
      </c>
      <c r="G1759" s="114">
        <v>1028</v>
      </c>
      <c r="H1759" s="114">
        <v>268</v>
      </c>
      <c r="I1759" s="114">
        <v>0</v>
      </c>
      <c r="J1759" s="114">
        <v>1028</v>
      </c>
      <c r="K1759" s="114">
        <v>1023</v>
      </c>
      <c r="L1759" s="241">
        <f t="shared" si="331"/>
        <v>-4.8638132295719672E-3</v>
      </c>
      <c r="M1759" s="114">
        <f t="shared" si="303"/>
        <v>266.69649805447472</v>
      </c>
      <c r="N1759" s="242">
        <v>0</v>
      </c>
      <c r="O1759" s="100"/>
      <c r="P1759" s="100"/>
      <c r="Q1759" s="100">
        <f t="shared" si="304"/>
        <v>0</v>
      </c>
      <c r="R1759" s="243" t="e">
        <f t="shared" si="317"/>
        <v>#DIV/0!</v>
      </c>
      <c r="S1759" s="299"/>
      <c r="T1759" s="299"/>
      <c r="U1759" s="299"/>
      <c r="V1759" s="299"/>
      <c r="W1759" s="299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</row>
    <row r="1760" spans="1:43" ht="13.5" customHeight="1" outlineLevel="2" x14ac:dyDescent="0.25">
      <c r="A1760" s="2"/>
      <c r="B1760" s="109">
        <v>151007</v>
      </c>
      <c r="C1760" s="34"/>
      <c r="D1760" s="34" t="s">
        <v>50</v>
      </c>
      <c r="E1760" s="34" t="s">
        <v>1137</v>
      </c>
      <c r="F1760" s="298" t="s">
        <v>1410</v>
      </c>
      <c r="G1760" s="114">
        <v>162</v>
      </c>
      <c r="H1760" s="114">
        <v>127</v>
      </c>
      <c r="I1760" s="114">
        <v>0</v>
      </c>
      <c r="J1760" s="114">
        <v>162</v>
      </c>
      <c r="K1760" s="114">
        <v>151</v>
      </c>
      <c r="L1760" s="241">
        <f t="shared" si="331"/>
        <v>-6.7901234567901203E-2</v>
      </c>
      <c r="M1760" s="114">
        <f t="shared" si="303"/>
        <v>118.37654320987654</v>
      </c>
      <c r="N1760" s="242">
        <v>0</v>
      </c>
      <c r="O1760" s="100"/>
      <c r="P1760" s="100"/>
      <c r="Q1760" s="100">
        <f t="shared" si="304"/>
        <v>0</v>
      </c>
      <c r="R1760" s="243" t="e">
        <f t="shared" si="317"/>
        <v>#DIV/0!</v>
      </c>
      <c r="S1760" s="299"/>
      <c r="T1760" s="299"/>
      <c r="U1760" s="299"/>
      <c r="V1760" s="299"/>
      <c r="W1760" s="299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</row>
    <row r="1761" spans="1:43" ht="13.5" customHeight="1" outlineLevel="2" x14ac:dyDescent="0.25">
      <c r="A1761" s="2"/>
      <c r="B1761" s="109">
        <v>151006</v>
      </c>
      <c r="C1761" s="34"/>
      <c r="D1761" s="34" t="s">
        <v>50</v>
      </c>
      <c r="E1761" s="34" t="s">
        <v>1137</v>
      </c>
      <c r="F1761" s="298" t="s">
        <v>1409</v>
      </c>
      <c r="G1761" s="114">
        <v>482</v>
      </c>
      <c r="H1761" s="114">
        <v>218</v>
      </c>
      <c r="I1761" s="114">
        <v>0</v>
      </c>
      <c r="J1761" s="114">
        <v>482</v>
      </c>
      <c r="K1761" s="114">
        <v>476</v>
      </c>
      <c r="L1761" s="241">
        <f t="shared" si="331"/>
        <v>-1.2448132780082943E-2</v>
      </c>
      <c r="M1761" s="114">
        <f t="shared" si="303"/>
        <v>215.28630705394193</v>
      </c>
      <c r="N1761" s="242">
        <v>0</v>
      </c>
      <c r="O1761" s="100"/>
      <c r="P1761" s="100"/>
      <c r="Q1761" s="100">
        <f t="shared" si="304"/>
        <v>0</v>
      </c>
      <c r="R1761" s="243" t="e">
        <f t="shared" si="317"/>
        <v>#DIV/0!</v>
      </c>
      <c r="S1761" s="299"/>
      <c r="T1761" s="299"/>
      <c r="U1761" s="299"/>
      <c r="V1761" s="299"/>
      <c r="W1761" s="299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</row>
    <row r="1762" spans="1:43" ht="13.5" customHeight="1" outlineLevel="2" x14ac:dyDescent="0.25">
      <c r="A1762" s="2"/>
      <c r="B1762" s="109">
        <v>151005</v>
      </c>
      <c r="C1762" s="34"/>
      <c r="D1762" s="34" t="s">
        <v>50</v>
      </c>
      <c r="E1762" s="34" t="s">
        <v>1137</v>
      </c>
      <c r="F1762" s="298" t="s">
        <v>1408</v>
      </c>
      <c r="G1762" s="114">
        <v>421</v>
      </c>
      <c r="H1762" s="114">
        <v>134</v>
      </c>
      <c r="I1762" s="114">
        <v>0</v>
      </c>
      <c r="J1762" s="114">
        <v>421</v>
      </c>
      <c r="K1762" s="114">
        <v>403</v>
      </c>
      <c r="L1762" s="241">
        <f t="shared" si="331"/>
        <v>-4.2755344418052288E-2</v>
      </c>
      <c r="M1762" s="114">
        <f t="shared" si="303"/>
        <v>128.27078384798099</v>
      </c>
      <c r="N1762" s="242">
        <v>0</v>
      </c>
      <c r="O1762" s="100"/>
      <c r="P1762" s="100"/>
      <c r="Q1762" s="100">
        <f t="shared" si="304"/>
        <v>0</v>
      </c>
      <c r="R1762" s="243" t="e">
        <f t="shared" si="317"/>
        <v>#DIV/0!</v>
      </c>
      <c r="S1762" s="299"/>
      <c r="T1762" s="299"/>
      <c r="U1762" s="299"/>
      <c r="V1762" s="299"/>
      <c r="W1762" s="299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</row>
    <row r="1763" spans="1:43" ht="13.5" customHeight="1" outlineLevel="2" x14ac:dyDescent="0.25">
      <c r="A1763" s="2"/>
      <c r="B1763" s="109">
        <v>151004</v>
      </c>
      <c r="C1763" s="34"/>
      <c r="D1763" s="34" t="s">
        <v>50</v>
      </c>
      <c r="E1763" s="34" t="s">
        <v>1137</v>
      </c>
      <c r="F1763" s="298" t="s">
        <v>1407</v>
      </c>
      <c r="G1763" s="114">
        <v>467</v>
      </c>
      <c r="H1763" s="114">
        <v>446</v>
      </c>
      <c r="I1763" s="114">
        <v>0</v>
      </c>
      <c r="J1763" s="114">
        <v>467</v>
      </c>
      <c r="K1763" s="114">
        <v>440</v>
      </c>
      <c r="L1763" s="241">
        <f t="shared" si="331"/>
        <v>-5.7815845824411127E-2</v>
      </c>
      <c r="M1763" s="114">
        <f t="shared" si="303"/>
        <v>420.21413276231266</v>
      </c>
      <c r="N1763" s="242">
        <v>0</v>
      </c>
      <c r="O1763" s="100"/>
      <c r="P1763" s="100"/>
      <c r="Q1763" s="100">
        <f t="shared" si="304"/>
        <v>0</v>
      </c>
      <c r="R1763" s="243" t="e">
        <f t="shared" si="317"/>
        <v>#DIV/0!</v>
      </c>
      <c r="S1763" s="299"/>
      <c r="T1763" s="299"/>
      <c r="U1763" s="299"/>
      <c r="V1763" s="299"/>
      <c r="W1763" s="299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</row>
    <row r="1764" spans="1:43" ht="13.5" customHeight="1" outlineLevel="2" x14ac:dyDescent="0.25">
      <c r="A1764" s="2"/>
      <c r="B1764" s="109">
        <v>151003</v>
      </c>
      <c r="C1764" s="34"/>
      <c r="D1764" s="34" t="s">
        <v>50</v>
      </c>
      <c r="E1764" s="34" t="s">
        <v>1137</v>
      </c>
      <c r="F1764" s="298" t="s">
        <v>1406</v>
      </c>
      <c r="G1764" s="114">
        <v>1036</v>
      </c>
      <c r="H1764" s="114">
        <v>302</v>
      </c>
      <c r="I1764" s="114">
        <v>0</v>
      </c>
      <c r="J1764" s="114">
        <v>1036</v>
      </c>
      <c r="K1764" s="114">
        <v>1012</v>
      </c>
      <c r="L1764" s="241">
        <f t="shared" si="331"/>
        <v>-2.316602316602312E-2</v>
      </c>
      <c r="M1764" s="114">
        <f t="shared" si="303"/>
        <v>295.003861003861</v>
      </c>
      <c r="N1764" s="242">
        <v>0</v>
      </c>
      <c r="O1764" s="100"/>
      <c r="P1764" s="100"/>
      <c r="Q1764" s="100">
        <f t="shared" si="304"/>
        <v>0</v>
      </c>
      <c r="R1764" s="243" t="e">
        <f t="shared" si="317"/>
        <v>#DIV/0!</v>
      </c>
      <c r="S1764" s="299"/>
      <c r="T1764" s="299"/>
      <c r="U1764" s="299"/>
      <c r="V1764" s="299"/>
      <c r="W1764" s="299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</row>
    <row r="1765" spans="1:43" ht="13.5" customHeight="1" outlineLevel="2" x14ac:dyDescent="0.25">
      <c r="A1765" s="2"/>
      <c r="B1765" s="109">
        <v>151002</v>
      </c>
      <c r="C1765" s="34"/>
      <c r="D1765" s="34" t="s">
        <v>50</v>
      </c>
      <c r="E1765" s="34" t="s">
        <v>1137</v>
      </c>
      <c r="F1765" s="298" t="s">
        <v>1405</v>
      </c>
      <c r="G1765" s="114">
        <v>271</v>
      </c>
      <c r="H1765" s="114">
        <v>232</v>
      </c>
      <c r="I1765" s="114">
        <v>0</v>
      </c>
      <c r="J1765" s="114">
        <v>271</v>
      </c>
      <c r="K1765" s="114">
        <v>267</v>
      </c>
      <c r="L1765" s="241">
        <f t="shared" si="331"/>
        <v>-1.4760147601476037E-2</v>
      </c>
      <c r="M1765" s="114">
        <f t="shared" si="303"/>
        <v>228.57564575645756</v>
      </c>
      <c r="N1765" s="242">
        <v>0</v>
      </c>
      <c r="O1765" s="100"/>
      <c r="P1765" s="100"/>
      <c r="Q1765" s="100">
        <f t="shared" si="304"/>
        <v>0</v>
      </c>
      <c r="R1765" s="243" t="e">
        <f t="shared" si="317"/>
        <v>#DIV/0!</v>
      </c>
      <c r="S1765" s="299"/>
      <c r="T1765" s="299"/>
      <c r="U1765" s="299"/>
      <c r="V1765" s="299"/>
      <c r="W1765" s="299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</row>
    <row r="1766" spans="1:43" ht="13.5" customHeight="1" outlineLevel="2" x14ac:dyDescent="0.25">
      <c r="A1766" s="2"/>
      <c r="B1766" s="109">
        <v>151001</v>
      </c>
      <c r="C1766" s="34"/>
      <c r="D1766" s="34" t="s">
        <v>50</v>
      </c>
      <c r="E1766" s="34" t="s">
        <v>1137</v>
      </c>
      <c r="F1766" s="298" t="s">
        <v>1137</v>
      </c>
      <c r="G1766" s="114">
        <v>1268</v>
      </c>
      <c r="H1766" s="114">
        <v>826</v>
      </c>
      <c r="I1766" s="114">
        <v>0</v>
      </c>
      <c r="J1766" s="114">
        <v>1268</v>
      </c>
      <c r="K1766" s="114">
        <v>1130</v>
      </c>
      <c r="L1766" s="241">
        <f t="shared" si="331"/>
        <v>-0.10883280757097791</v>
      </c>
      <c r="M1766" s="114">
        <f t="shared" si="303"/>
        <v>736.10410094637223</v>
      </c>
      <c r="N1766" s="242">
        <v>0</v>
      </c>
      <c r="O1766" s="100"/>
      <c r="P1766" s="100"/>
      <c r="Q1766" s="100">
        <f t="shared" si="304"/>
        <v>0</v>
      </c>
      <c r="R1766" s="243" t="e">
        <f t="shared" si="317"/>
        <v>#DIV/0!</v>
      </c>
      <c r="S1766" s="299"/>
      <c r="T1766" s="299"/>
      <c r="U1766" s="299"/>
      <c r="V1766" s="299"/>
      <c r="W1766" s="299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</row>
    <row r="1767" spans="1:43" ht="13.5" customHeight="1" outlineLevel="2" x14ac:dyDescent="0.25">
      <c r="A1767" s="2"/>
      <c r="B1767" s="109" t="s">
        <v>2295</v>
      </c>
      <c r="C1767" s="34"/>
      <c r="D1767" s="34" t="s">
        <v>50</v>
      </c>
      <c r="E1767" s="34" t="s">
        <v>1137</v>
      </c>
      <c r="F1767" s="298" t="s">
        <v>2296</v>
      </c>
      <c r="G1767" s="114"/>
      <c r="H1767" s="114"/>
      <c r="I1767" s="114"/>
      <c r="J1767" s="114"/>
      <c r="K1767" s="114"/>
      <c r="L1767" s="241"/>
      <c r="M1767" s="114">
        <f t="shared" si="303"/>
        <v>0</v>
      </c>
      <c r="N1767" s="242"/>
      <c r="O1767" s="100"/>
      <c r="P1767" s="100"/>
      <c r="Q1767" s="100">
        <f t="shared" si="304"/>
        <v>0</v>
      </c>
      <c r="R1767" s="243" t="e">
        <f t="shared" si="317"/>
        <v>#DIV/0!</v>
      </c>
      <c r="S1767" s="299"/>
      <c r="T1767" s="299"/>
      <c r="U1767" s="299"/>
      <c r="V1767" s="299"/>
      <c r="W1767" s="299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</row>
    <row r="1768" spans="1:43" ht="13.5" customHeight="1" outlineLevel="1" x14ac:dyDescent="0.25">
      <c r="A1768" s="2"/>
      <c r="B1768" s="303" t="s">
        <v>2297</v>
      </c>
      <c r="C1768" s="304"/>
      <c r="D1768" s="304" t="s">
        <v>50</v>
      </c>
      <c r="E1768" s="304" t="s">
        <v>2298</v>
      </c>
      <c r="F1768" s="305"/>
      <c r="G1768" s="254"/>
      <c r="H1768" s="254"/>
      <c r="I1768" s="254"/>
      <c r="J1768" s="254"/>
      <c r="K1768" s="254"/>
      <c r="L1768" s="255"/>
      <c r="M1768" s="254">
        <f t="shared" si="303"/>
        <v>0</v>
      </c>
      <c r="N1768" s="256"/>
      <c r="O1768" s="257">
        <f>8*(M1768+N1768)</f>
        <v>0</v>
      </c>
      <c r="P1768" s="257"/>
      <c r="Q1768" s="257">
        <f t="shared" si="304"/>
        <v>0</v>
      </c>
      <c r="R1768" s="221" t="e">
        <f t="shared" si="317"/>
        <v>#DIV/0!</v>
      </c>
      <c r="S1768" s="306"/>
      <c r="T1768" s="306"/>
      <c r="U1768" s="306"/>
      <c r="V1768" s="306"/>
      <c r="W1768" s="306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</row>
    <row r="1769" spans="1:43" ht="13.5" customHeight="1" x14ac:dyDescent="0.25">
      <c r="A1769" s="229"/>
      <c r="B1769" s="307">
        <v>160000</v>
      </c>
      <c r="C1769" s="308"/>
      <c r="D1769" s="308" t="s">
        <v>51</v>
      </c>
      <c r="E1769" s="308"/>
      <c r="F1769" s="308"/>
      <c r="G1769" s="258"/>
      <c r="H1769" s="258"/>
      <c r="I1769" s="258"/>
      <c r="J1769" s="258"/>
      <c r="K1769" s="258"/>
      <c r="L1769" s="259"/>
      <c r="M1769" s="258">
        <f t="shared" si="303"/>
        <v>0</v>
      </c>
      <c r="N1769" s="260"/>
      <c r="O1769" s="227">
        <f t="shared" ref="O1769:P1769" si="332">+O1770+O1778+O1786+O1793+O1799+O1812+O1818+O1831+O1839</f>
        <v>0</v>
      </c>
      <c r="P1769" s="227">
        <f t="shared" si="332"/>
        <v>0</v>
      </c>
      <c r="Q1769" s="261">
        <f t="shared" si="304"/>
        <v>0</v>
      </c>
      <c r="R1769" s="228" t="e">
        <f t="shared" si="317"/>
        <v>#DIV/0!</v>
      </c>
      <c r="S1769" s="309"/>
      <c r="T1769" s="309"/>
      <c r="U1769" s="309"/>
      <c r="V1769" s="309"/>
      <c r="W1769" s="309"/>
      <c r="X1769" s="229"/>
      <c r="Y1769" s="229"/>
      <c r="Z1769" s="229"/>
      <c r="AA1769" s="229"/>
      <c r="AB1769" s="229"/>
      <c r="AC1769" s="229"/>
      <c r="AD1769" s="229"/>
      <c r="AE1769" s="229"/>
      <c r="AF1769" s="229"/>
      <c r="AG1769" s="229"/>
      <c r="AH1769" s="229"/>
      <c r="AI1769" s="229"/>
      <c r="AJ1769" s="229"/>
      <c r="AK1769" s="229"/>
      <c r="AL1769" s="229"/>
      <c r="AM1769" s="229"/>
      <c r="AN1769" s="229"/>
      <c r="AO1769" s="229"/>
      <c r="AP1769" s="229"/>
      <c r="AQ1769" s="229"/>
    </row>
    <row r="1770" spans="1:43" ht="13.5" customHeight="1" outlineLevel="1" x14ac:dyDescent="0.25">
      <c r="A1770" s="229"/>
      <c r="B1770" s="310">
        <v>160200</v>
      </c>
      <c r="C1770" s="311"/>
      <c r="D1770" s="311" t="s">
        <v>51</v>
      </c>
      <c r="E1770" s="311" t="s">
        <v>1444</v>
      </c>
      <c r="F1770" s="312"/>
      <c r="G1770" s="234"/>
      <c r="H1770" s="234"/>
      <c r="I1770" s="234"/>
      <c r="J1770" s="234"/>
      <c r="K1770" s="234"/>
      <c r="L1770" s="262"/>
      <c r="M1770" s="234">
        <f t="shared" si="303"/>
        <v>0</v>
      </c>
      <c r="N1770" s="263"/>
      <c r="O1770" s="110">
        <f t="shared" ref="O1770:P1770" si="333">SUM(O1771:O1777)</f>
        <v>0</v>
      </c>
      <c r="P1770" s="110">
        <f t="shared" si="333"/>
        <v>0</v>
      </c>
      <c r="Q1770" s="264">
        <f t="shared" si="304"/>
        <v>0</v>
      </c>
      <c r="R1770" s="238" t="e">
        <f t="shared" si="317"/>
        <v>#DIV/0!</v>
      </c>
      <c r="S1770" s="313"/>
      <c r="T1770" s="313"/>
      <c r="U1770" s="313"/>
      <c r="V1770" s="313"/>
      <c r="W1770" s="313"/>
      <c r="X1770" s="229"/>
      <c r="Y1770" s="229"/>
      <c r="Z1770" s="229"/>
      <c r="AA1770" s="229"/>
      <c r="AB1770" s="229"/>
      <c r="AC1770" s="229"/>
      <c r="AD1770" s="229"/>
      <c r="AE1770" s="229"/>
      <c r="AF1770" s="229"/>
      <c r="AG1770" s="229"/>
      <c r="AH1770" s="229"/>
      <c r="AI1770" s="229"/>
      <c r="AJ1770" s="229"/>
      <c r="AK1770" s="229"/>
      <c r="AL1770" s="229"/>
      <c r="AM1770" s="229"/>
      <c r="AN1770" s="229"/>
      <c r="AO1770" s="229"/>
      <c r="AP1770" s="229"/>
      <c r="AQ1770" s="229"/>
    </row>
    <row r="1771" spans="1:43" ht="13.5" customHeight="1" outlineLevel="2" x14ac:dyDescent="0.25">
      <c r="A1771" s="2"/>
      <c r="B1771" s="109">
        <v>160211</v>
      </c>
      <c r="C1771" s="34"/>
      <c r="D1771" s="34" t="s">
        <v>51</v>
      </c>
      <c r="E1771" s="34" t="s">
        <v>1444</v>
      </c>
      <c r="F1771" s="298" t="s">
        <v>1448</v>
      </c>
      <c r="G1771" s="114">
        <v>2344</v>
      </c>
      <c r="H1771" s="114">
        <v>0</v>
      </c>
      <c r="I1771" s="114">
        <v>3149</v>
      </c>
      <c r="J1771" s="114">
        <v>5493</v>
      </c>
      <c r="K1771" s="114">
        <v>5450</v>
      </c>
      <c r="L1771" s="241">
        <f t="shared" ref="L1771:L1776" si="334">((K1771/J1771)^(1/($K$12-$J$12))-1)</f>
        <v>-7.8281449117058033E-3</v>
      </c>
      <c r="M1771" s="114">
        <f t="shared" si="303"/>
        <v>3173.6508283269613</v>
      </c>
      <c r="N1771" s="242">
        <v>0</v>
      </c>
      <c r="O1771" s="100"/>
      <c r="P1771" s="100"/>
      <c r="Q1771" s="100">
        <f t="shared" si="304"/>
        <v>0</v>
      </c>
      <c r="R1771" s="243" t="e">
        <f t="shared" si="317"/>
        <v>#DIV/0!</v>
      </c>
      <c r="S1771" s="299"/>
      <c r="T1771" s="299"/>
      <c r="U1771" s="299"/>
      <c r="V1771" s="299"/>
      <c r="W1771" s="299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</row>
    <row r="1772" spans="1:43" ht="13.5" customHeight="1" outlineLevel="2" x14ac:dyDescent="0.25">
      <c r="A1772" s="2"/>
      <c r="B1772" s="109">
        <v>160210</v>
      </c>
      <c r="C1772" s="34"/>
      <c r="D1772" s="34" t="s">
        <v>51</v>
      </c>
      <c r="E1772" s="34" t="s">
        <v>1444</v>
      </c>
      <c r="F1772" s="298" t="s">
        <v>252</v>
      </c>
      <c r="G1772" s="114">
        <v>3940</v>
      </c>
      <c r="H1772" s="114">
        <v>860</v>
      </c>
      <c r="I1772" s="114">
        <v>0</v>
      </c>
      <c r="J1772" s="114">
        <v>3940</v>
      </c>
      <c r="K1772" s="114">
        <v>3910</v>
      </c>
      <c r="L1772" s="241">
        <f t="shared" si="334"/>
        <v>-7.6142131979695105E-3</v>
      </c>
      <c r="M1772" s="114">
        <f t="shared" si="303"/>
        <v>853.45177664974619</v>
      </c>
      <c r="N1772" s="242">
        <v>0</v>
      </c>
      <c r="O1772" s="100"/>
      <c r="P1772" s="100"/>
      <c r="Q1772" s="100">
        <f t="shared" si="304"/>
        <v>0</v>
      </c>
      <c r="R1772" s="243" t="e">
        <f t="shared" si="317"/>
        <v>#DIV/0!</v>
      </c>
      <c r="S1772" s="299"/>
      <c r="T1772" s="299"/>
      <c r="U1772" s="299"/>
      <c r="V1772" s="299"/>
      <c r="W1772" s="299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</row>
    <row r="1773" spans="1:43" ht="13.5" customHeight="1" outlineLevel="2" x14ac:dyDescent="0.25">
      <c r="A1773" s="2"/>
      <c r="B1773" s="109">
        <v>160206</v>
      </c>
      <c r="C1773" s="34"/>
      <c r="D1773" s="34" t="s">
        <v>51</v>
      </c>
      <c r="E1773" s="34" t="s">
        <v>1444</v>
      </c>
      <c r="F1773" s="298" t="s">
        <v>1256</v>
      </c>
      <c r="G1773" s="114">
        <v>3916</v>
      </c>
      <c r="H1773" s="114">
        <v>0</v>
      </c>
      <c r="I1773" s="114">
        <v>7831</v>
      </c>
      <c r="J1773" s="114">
        <v>4805</v>
      </c>
      <c r="K1773" s="114">
        <v>4698</v>
      </c>
      <c r="L1773" s="241">
        <f t="shared" si="334"/>
        <v>-2.2268470343392299E-2</v>
      </c>
      <c r="M1773" s="114">
        <f t="shared" si="303"/>
        <v>0</v>
      </c>
      <c r="N1773" s="242">
        <v>6902</v>
      </c>
      <c r="O1773" s="100"/>
      <c r="P1773" s="100"/>
      <c r="Q1773" s="100">
        <f t="shared" si="304"/>
        <v>0</v>
      </c>
      <c r="R1773" s="243" t="e">
        <f t="shared" si="317"/>
        <v>#DIV/0!</v>
      </c>
      <c r="S1773" s="299"/>
      <c r="T1773" s="299"/>
      <c r="U1773" s="299"/>
      <c r="V1773" s="299"/>
      <c r="W1773" s="299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</row>
    <row r="1774" spans="1:43" ht="13.5" customHeight="1" outlineLevel="2" x14ac:dyDescent="0.25">
      <c r="A1774" s="2"/>
      <c r="B1774" s="109">
        <v>160205</v>
      </c>
      <c r="C1774" s="34"/>
      <c r="D1774" s="34" t="s">
        <v>51</v>
      </c>
      <c r="E1774" s="34" t="s">
        <v>1444</v>
      </c>
      <c r="F1774" s="298" t="s">
        <v>1447</v>
      </c>
      <c r="G1774" s="114">
        <v>1580</v>
      </c>
      <c r="H1774" s="114">
        <v>0</v>
      </c>
      <c r="I1774" s="114">
        <v>2286</v>
      </c>
      <c r="J1774" s="114">
        <v>1580</v>
      </c>
      <c r="K1774" s="114">
        <v>1320</v>
      </c>
      <c r="L1774" s="241">
        <f t="shared" si="334"/>
        <v>-0.16455696202531644</v>
      </c>
      <c r="M1774" s="114">
        <f t="shared" si="303"/>
        <v>0</v>
      </c>
      <c r="N1774" s="242">
        <v>2515</v>
      </c>
      <c r="O1774" s="100"/>
      <c r="P1774" s="100"/>
      <c r="Q1774" s="100">
        <f t="shared" si="304"/>
        <v>0</v>
      </c>
      <c r="R1774" s="243" t="e">
        <f t="shared" si="317"/>
        <v>#DIV/0!</v>
      </c>
      <c r="S1774" s="299"/>
      <c r="T1774" s="299"/>
      <c r="U1774" s="299"/>
      <c r="V1774" s="299"/>
      <c r="W1774" s="299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</row>
    <row r="1775" spans="1:43" ht="13.5" customHeight="1" outlineLevel="2" x14ac:dyDescent="0.25">
      <c r="A1775" s="2"/>
      <c r="B1775" s="109">
        <v>160202</v>
      </c>
      <c r="C1775" s="34"/>
      <c r="D1775" s="34" t="s">
        <v>51</v>
      </c>
      <c r="E1775" s="34" t="s">
        <v>1444</v>
      </c>
      <c r="F1775" s="298" t="s">
        <v>1446</v>
      </c>
      <c r="G1775" s="114">
        <v>13647</v>
      </c>
      <c r="H1775" s="114">
        <v>1012</v>
      </c>
      <c r="I1775" s="114">
        <v>0</v>
      </c>
      <c r="J1775" s="114">
        <v>13647</v>
      </c>
      <c r="K1775" s="114">
        <v>13638</v>
      </c>
      <c r="L1775" s="241">
        <f t="shared" si="334"/>
        <v>-6.5948560123108013E-4</v>
      </c>
      <c r="M1775" s="114">
        <f t="shared" si="303"/>
        <v>1011.3326005715542</v>
      </c>
      <c r="N1775" s="242">
        <v>0</v>
      </c>
      <c r="O1775" s="100"/>
      <c r="P1775" s="100"/>
      <c r="Q1775" s="100">
        <f t="shared" si="304"/>
        <v>0</v>
      </c>
      <c r="R1775" s="243" t="e">
        <f t="shared" si="317"/>
        <v>#DIV/0!</v>
      </c>
      <c r="S1775" s="299"/>
      <c r="T1775" s="299"/>
      <c r="U1775" s="299"/>
      <c r="V1775" s="299"/>
      <c r="W1775" s="299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</row>
    <row r="1776" spans="1:43" ht="13.5" customHeight="1" outlineLevel="2" x14ac:dyDescent="0.25">
      <c r="A1776" s="2"/>
      <c r="B1776" s="109">
        <v>160201</v>
      </c>
      <c r="C1776" s="34"/>
      <c r="D1776" s="34" t="s">
        <v>51</v>
      </c>
      <c r="E1776" s="34" t="s">
        <v>1444</v>
      </c>
      <c r="F1776" s="298" t="s">
        <v>1445</v>
      </c>
      <c r="G1776" s="114">
        <v>13528</v>
      </c>
      <c r="H1776" s="114">
        <v>0</v>
      </c>
      <c r="I1776" s="114">
        <v>67859</v>
      </c>
      <c r="J1776" s="114">
        <v>16169</v>
      </c>
      <c r="K1776" s="114">
        <v>16025</v>
      </c>
      <c r="L1776" s="241">
        <f t="shared" si="334"/>
        <v>-8.9059311027274157E-3</v>
      </c>
      <c r="M1776" s="114">
        <f t="shared" si="303"/>
        <v>0</v>
      </c>
      <c r="N1776" s="242">
        <v>67272</v>
      </c>
      <c r="O1776" s="100"/>
      <c r="P1776" s="100"/>
      <c r="Q1776" s="100">
        <f t="shared" si="304"/>
        <v>0</v>
      </c>
      <c r="R1776" s="243" t="e">
        <f t="shared" si="317"/>
        <v>#DIV/0!</v>
      </c>
      <c r="S1776" s="299"/>
      <c r="T1776" s="299"/>
      <c r="U1776" s="299"/>
      <c r="V1776" s="299"/>
      <c r="W1776" s="299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</row>
    <row r="1777" spans="1:43" ht="13.5" customHeight="1" outlineLevel="2" x14ac:dyDescent="0.25">
      <c r="A1777" s="2"/>
      <c r="B1777" s="109" t="s">
        <v>2299</v>
      </c>
      <c r="C1777" s="34"/>
      <c r="D1777" s="34" t="s">
        <v>51</v>
      </c>
      <c r="E1777" s="34" t="s">
        <v>1444</v>
      </c>
      <c r="F1777" s="298" t="s">
        <v>2300</v>
      </c>
      <c r="G1777" s="114"/>
      <c r="H1777" s="114"/>
      <c r="I1777" s="114"/>
      <c r="J1777" s="114"/>
      <c r="K1777" s="114"/>
      <c r="L1777" s="241"/>
      <c r="M1777" s="114">
        <f t="shared" si="303"/>
        <v>0</v>
      </c>
      <c r="N1777" s="242"/>
      <c r="O1777" s="100"/>
      <c r="P1777" s="100"/>
      <c r="Q1777" s="100">
        <f t="shared" si="304"/>
        <v>0</v>
      </c>
      <c r="R1777" s="243" t="e">
        <f t="shared" si="317"/>
        <v>#DIV/0!</v>
      </c>
      <c r="S1777" s="299"/>
      <c r="T1777" s="299"/>
      <c r="U1777" s="299"/>
      <c r="V1777" s="299"/>
      <c r="W1777" s="299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</row>
    <row r="1778" spans="1:43" ht="13.5" customHeight="1" outlineLevel="1" x14ac:dyDescent="0.25">
      <c r="A1778" s="229"/>
      <c r="B1778" s="104">
        <v>160700</v>
      </c>
      <c r="C1778" s="300"/>
      <c r="D1778" s="300" t="s">
        <v>51</v>
      </c>
      <c r="E1778" s="300" t="s">
        <v>1474</v>
      </c>
      <c r="F1778" s="301"/>
      <c r="G1778" s="114"/>
      <c r="H1778" s="114"/>
      <c r="I1778" s="114"/>
      <c r="J1778" s="114"/>
      <c r="K1778" s="114"/>
      <c r="L1778" s="241"/>
      <c r="M1778" s="114">
        <f t="shared" si="303"/>
        <v>0</v>
      </c>
      <c r="N1778" s="242"/>
      <c r="O1778" s="110">
        <f t="shared" ref="O1778:P1778" si="335">SUM(O1779:O1785)</f>
        <v>0</v>
      </c>
      <c r="P1778" s="110">
        <f t="shared" si="335"/>
        <v>0</v>
      </c>
      <c r="Q1778" s="100">
        <f t="shared" si="304"/>
        <v>0</v>
      </c>
      <c r="R1778" s="243" t="e">
        <f t="shared" si="317"/>
        <v>#DIV/0!</v>
      </c>
      <c r="S1778" s="302"/>
      <c r="T1778" s="302"/>
      <c r="U1778" s="302"/>
      <c r="V1778" s="302"/>
      <c r="W1778" s="302"/>
      <c r="X1778" s="229"/>
      <c r="Y1778" s="229"/>
      <c r="Z1778" s="229"/>
      <c r="AA1778" s="229"/>
      <c r="AB1778" s="229"/>
      <c r="AC1778" s="229"/>
      <c r="AD1778" s="229"/>
      <c r="AE1778" s="229"/>
      <c r="AF1778" s="229"/>
      <c r="AG1778" s="229"/>
      <c r="AH1778" s="229"/>
      <c r="AI1778" s="229"/>
      <c r="AJ1778" s="229"/>
      <c r="AK1778" s="229"/>
      <c r="AL1778" s="229"/>
      <c r="AM1778" s="229"/>
      <c r="AN1778" s="229"/>
      <c r="AO1778" s="229"/>
      <c r="AP1778" s="229"/>
      <c r="AQ1778" s="229"/>
    </row>
    <row r="1779" spans="1:43" ht="13.5" customHeight="1" outlineLevel="2" x14ac:dyDescent="0.25">
      <c r="A1779" s="2"/>
      <c r="B1779" s="109">
        <v>160706</v>
      </c>
      <c r="C1779" s="34"/>
      <c r="D1779" s="34" t="s">
        <v>51</v>
      </c>
      <c r="E1779" s="34" t="s">
        <v>1474</v>
      </c>
      <c r="F1779" s="298" t="s">
        <v>1479</v>
      </c>
      <c r="G1779" s="114">
        <v>11569</v>
      </c>
      <c r="H1779" s="114">
        <v>505</v>
      </c>
      <c r="I1779" s="114">
        <v>0</v>
      </c>
      <c r="J1779" s="114">
        <v>11569</v>
      </c>
      <c r="K1779" s="114">
        <v>11794</v>
      </c>
      <c r="L1779" s="241">
        <f t="shared" ref="L1779:L1784" si="336">((K1779/J1779)^(1/($K$12-$J$12))-1)</f>
        <v>1.9448526233901031E-2</v>
      </c>
      <c r="M1779" s="114">
        <f t="shared" si="303"/>
        <v>514.82150574811999</v>
      </c>
      <c r="N1779" s="242">
        <v>0</v>
      </c>
      <c r="O1779" s="100"/>
      <c r="P1779" s="100"/>
      <c r="Q1779" s="100">
        <f t="shared" si="304"/>
        <v>0</v>
      </c>
      <c r="R1779" s="243" t="e">
        <f t="shared" si="317"/>
        <v>#DIV/0!</v>
      </c>
      <c r="S1779" s="299"/>
      <c r="T1779" s="299"/>
      <c r="U1779" s="299"/>
      <c r="V1779" s="299"/>
      <c r="W1779" s="299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</row>
    <row r="1780" spans="1:43" ht="13.5" customHeight="1" outlineLevel="2" x14ac:dyDescent="0.25">
      <c r="A1780" s="2"/>
      <c r="B1780" s="109">
        <v>160705</v>
      </c>
      <c r="C1780" s="34"/>
      <c r="D1780" s="34" t="s">
        <v>51</v>
      </c>
      <c r="E1780" s="34" t="s">
        <v>1474</v>
      </c>
      <c r="F1780" s="298" t="s">
        <v>1478</v>
      </c>
      <c r="G1780" s="114">
        <v>4992</v>
      </c>
      <c r="H1780" s="114">
        <v>1460</v>
      </c>
      <c r="I1780" s="114">
        <v>0</v>
      </c>
      <c r="J1780" s="114">
        <v>4992</v>
      </c>
      <c r="K1780" s="114">
        <v>4879</v>
      </c>
      <c r="L1780" s="241">
        <f t="shared" si="336"/>
        <v>-2.2636217948717952E-2</v>
      </c>
      <c r="M1780" s="114">
        <f t="shared" si="303"/>
        <v>1426.9511217948718</v>
      </c>
      <c r="N1780" s="242">
        <v>0</v>
      </c>
      <c r="O1780" s="100"/>
      <c r="P1780" s="100"/>
      <c r="Q1780" s="100">
        <f t="shared" si="304"/>
        <v>0</v>
      </c>
      <c r="R1780" s="243" t="e">
        <f t="shared" si="317"/>
        <v>#DIV/0!</v>
      </c>
      <c r="S1780" s="299"/>
      <c r="T1780" s="299"/>
      <c r="U1780" s="299"/>
      <c r="V1780" s="299"/>
      <c r="W1780" s="299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</row>
    <row r="1781" spans="1:43" ht="13.5" customHeight="1" outlineLevel="2" x14ac:dyDescent="0.25">
      <c r="A1781" s="2"/>
      <c r="B1781" s="109">
        <v>160704</v>
      </c>
      <c r="C1781" s="34"/>
      <c r="D1781" s="34" t="s">
        <v>51</v>
      </c>
      <c r="E1781" s="34" t="s">
        <v>1474</v>
      </c>
      <c r="F1781" s="298" t="s">
        <v>1477</v>
      </c>
      <c r="G1781" s="114">
        <v>4012</v>
      </c>
      <c r="H1781" s="114">
        <v>827</v>
      </c>
      <c r="I1781" s="114">
        <v>0</v>
      </c>
      <c r="J1781" s="114">
        <v>4012</v>
      </c>
      <c r="K1781" s="114">
        <v>3810</v>
      </c>
      <c r="L1781" s="241">
        <f t="shared" si="336"/>
        <v>-5.0348953140578301E-2</v>
      </c>
      <c r="M1781" s="114">
        <f t="shared" si="303"/>
        <v>785.36141575274178</v>
      </c>
      <c r="N1781" s="242">
        <v>0</v>
      </c>
      <c r="O1781" s="100"/>
      <c r="P1781" s="100"/>
      <c r="Q1781" s="100">
        <f t="shared" si="304"/>
        <v>0</v>
      </c>
      <c r="R1781" s="243" t="e">
        <f t="shared" si="317"/>
        <v>#DIV/0!</v>
      </c>
      <c r="S1781" s="299"/>
      <c r="T1781" s="299"/>
      <c r="U1781" s="299"/>
      <c r="V1781" s="299"/>
      <c r="W1781" s="299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</row>
    <row r="1782" spans="1:43" ht="13.5" customHeight="1" outlineLevel="2" x14ac:dyDescent="0.25">
      <c r="A1782" s="2"/>
      <c r="B1782" s="109">
        <v>160703</v>
      </c>
      <c r="C1782" s="34"/>
      <c r="D1782" s="34" t="s">
        <v>51</v>
      </c>
      <c r="E1782" s="34" t="s">
        <v>1474</v>
      </c>
      <c r="F1782" s="298" t="s">
        <v>1476</v>
      </c>
      <c r="G1782" s="114">
        <v>5560</v>
      </c>
      <c r="H1782" s="114">
        <v>0</v>
      </c>
      <c r="I1782" s="114">
        <v>2632</v>
      </c>
      <c r="J1782" s="114">
        <v>5848</v>
      </c>
      <c r="K1782" s="114">
        <v>5541</v>
      </c>
      <c r="L1782" s="241">
        <f t="shared" si="336"/>
        <v>-5.2496580027359796E-2</v>
      </c>
      <c r="M1782" s="114">
        <f t="shared" si="303"/>
        <v>0</v>
      </c>
      <c r="N1782" s="242">
        <v>2578</v>
      </c>
      <c r="O1782" s="100"/>
      <c r="P1782" s="100"/>
      <c r="Q1782" s="100">
        <f t="shared" si="304"/>
        <v>0</v>
      </c>
      <c r="R1782" s="243" t="e">
        <f t="shared" si="317"/>
        <v>#DIV/0!</v>
      </c>
      <c r="S1782" s="299"/>
      <c r="T1782" s="299"/>
      <c r="U1782" s="299"/>
      <c r="V1782" s="299"/>
      <c r="W1782" s="299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</row>
    <row r="1783" spans="1:43" ht="13.5" customHeight="1" outlineLevel="2" x14ac:dyDescent="0.25">
      <c r="A1783" s="2"/>
      <c r="B1783" s="109">
        <v>160702</v>
      </c>
      <c r="C1783" s="34"/>
      <c r="D1783" s="34" t="s">
        <v>51</v>
      </c>
      <c r="E1783" s="34" t="s">
        <v>1474</v>
      </c>
      <c r="F1783" s="298" t="s">
        <v>1475</v>
      </c>
      <c r="G1783" s="114">
        <v>6336</v>
      </c>
      <c r="H1783" s="114">
        <v>780</v>
      </c>
      <c r="I1783" s="114">
        <v>0</v>
      </c>
      <c r="J1783" s="114">
        <v>6336</v>
      </c>
      <c r="K1783" s="114">
        <v>6287</v>
      </c>
      <c r="L1783" s="241">
        <f t="shared" si="336"/>
        <v>-7.7335858585858563E-3</v>
      </c>
      <c r="M1783" s="114">
        <f t="shared" si="303"/>
        <v>773.967803030303</v>
      </c>
      <c r="N1783" s="242">
        <v>0</v>
      </c>
      <c r="O1783" s="100"/>
      <c r="P1783" s="100"/>
      <c r="Q1783" s="100">
        <f t="shared" si="304"/>
        <v>0</v>
      </c>
      <c r="R1783" s="243" t="e">
        <f t="shared" si="317"/>
        <v>#DIV/0!</v>
      </c>
      <c r="S1783" s="299"/>
      <c r="T1783" s="299"/>
      <c r="U1783" s="299"/>
      <c r="V1783" s="299"/>
      <c r="W1783" s="299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</row>
    <row r="1784" spans="1:43" ht="13.5" customHeight="1" outlineLevel="2" x14ac:dyDescent="0.25">
      <c r="A1784" s="2"/>
      <c r="B1784" s="109">
        <v>160701</v>
      </c>
      <c r="C1784" s="34"/>
      <c r="D1784" s="34" t="s">
        <v>51</v>
      </c>
      <c r="E1784" s="34" t="s">
        <v>1474</v>
      </c>
      <c r="F1784" s="298" t="s">
        <v>1317</v>
      </c>
      <c r="G1784" s="114">
        <v>4196</v>
      </c>
      <c r="H1784" s="114">
        <v>0</v>
      </c>
      <c r="I1784" s="114">
        <v>7853</v>
      </c>
      <c r="J1784" s="114">
        <v>4526</v>
      </c>
      <c r="K1784" s="114">
        <v>4445</v>
      </c>
      <c r="L1784" s="241">
        <f t="shared" si="336"/>
        <v>-1.7896597437030537E-2</v>
      </c>
      <c r="M1784" s="114">
        <f t="shared" si="303"/>
        <v>0</v>
      </c>
      <c r="N1784" s="242">
        <v>7645</v>
      </c>
      <c r="O1784" s="100"/>
      <c r="P1784" s="100"/>
      <c r="Q1784" s="100">
        <f t="shared" si="304"/>
        <v>0</v>
      </c>
      <c r="R1784" s="243" t="e">
        <f t="shared" si="317"/>
        <v>#DIV/0!</v>
      </c>
      <c r="S1784" s="299"/>
      <c r="T1784" s="299"/>
      <c r="U1784" s="299"/>
      <c r="V1784" s="299"/>
      <c r="W1784" s="299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</row>
    <row r="1785" spans="1:43" ht="13.5" customHeight="1" outlineLevel="2" x14ac:dyDescent="0.25">
      <c r="A1785" s="2"/>
      <c r="B1785" s="109" t="s">
        <v>2301</v>
      </c>
      <c r="C1785" s="34"/>
      <c r="D1785" s="34" t="s">
        <v>51</v>
      </c>
      <c r="E1785" s="34" t="s">
        <v>1474</v>
      </c>
      <c r="F1785" s="298" t="s">
        <v>2302</v>
      </c>
      <c r="G1785" s="114"/>
      <c r="H1785" s="114"/>
      <c r="I1785" s="114"/>
      <c r="J1785" s="114"/>
      <c r="K1785" s="114"/>
      <c r="L1785" s="241"/>
      <c r="M1785" s="114">
        <f t="shared" si="303"/>
        <v>0</v>
      </c>
      <c r="N1785" s="242"/>
      <c r="O1785" s="100"/>
      <c r="P1785" s="100"/>
      <c r="Q1785" s="100">
        <f t="shared" si="304"/>
        <v>0</v>
      </c>
      <c r="R1785" s="243" t="e">
        <f t="shared" si="317"/>
        <v>#DIV/0!</v>
      </c>
      <c r="S1785" s="299"/>
      <c r="T1785" s="299"/>
      <c r="U1785" s="299"/>
      <c r="V1785" s="299"/>
      <c r="W1785" s="299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</row>
    <row r="1786" spans="1:43" ht="13.5" customHeight="1" outlineLevel="1" x14ac:dyDescent="0.25">
      <c r="A1786" s="229"/>
      <c r="B1786" s="104">
        <v>160300</v>
      </c>
      <c r="C1786" s="300"/>
      <c r="D1786" s="300" t="s">
        <v>51</v>
      </c>
      <c r="E1786" s="300" t="s">
        <v>51</v>
      </c>
      <c r="F1786" s="301"/>
      <c r="G1786" s="114"/>
      <c r="H1786" s="114"/>
      <c r="I1786" s="114"/>
      <c r="J1786" s="114"/>
      <c r="K1786" s="114"/>
      <c r="L1786" s="241"/>
      <c r="M1786" s="114">
        <f t="shared" si="303"/>
        <v>0</v>
      </c>
      <c r="N1786" s="242"/>
      <c r="O1786" s="110">
        <f t="shared" ref="O1786:P1786" si="337">SUM(O1787:O1792)</f>
        <v>0</v>
      </c>
      <c r="P1786" s="110">
        <f t="shared" si="337"/>
        <v>0</v>
      </c>
      <c r="Q1786" s="100">
        <f t="shared" si="304"/>
        <v>0</v>
      </c>
      <c r="R1786" s="243" t="e">
        <f t="shared" si="317"/>
        <v>#DIV/0!</v>
      </c>
      <c r="S1786" s="302"/>
      <c r="T1786" s="302"/>
      <c r="U1786" s="302"/>
      <c r="V1786" s="302"/>
      <c r="W1786" s="302"/>
      <c r="X1786" s="229"/>
      <c r="Y1786" s="229"/>
      <c r="Z1786" s="229"/>
      <c r="AA1786" s="229"/>
      <c r="AB1786" s="229"/>
      <c r="AC1786" s="229"/>
      <c r="AD1786" s="229"/>
      <c r="AE1786" s="229"/>
      <c r="AF1786" s="229"/>
      <c r="AG1786" s="229"/>
      <c r="AH1786" s="229"/>
      <c r="AI1786" s="229"/>
      <c r="AJ1786" s="229"/>
      <c r="AK1786" s="229"/>
      <c r="AL1786" s="229"/>
      <c r="AM1786" s="229"/>
      <c r="AN1786" s="229"/>
      <c r="AO1786" s="229"/>
      <c r="AP1786" s="229"/>
      <c r="AQ1786" s="229"/>
    </row>
    <row r="1787" spans="1:43" ht="13.5" customHeight="1" outlineLevel="2" x14ac:dyDescent="0.25">
      <c r="A1787" s="2"/>
      <c r="B1787" s="109">
        <v>160305</v>
      </c>
      <c r="C1787" s="34"/>
      <c r="D1787" s="34" t="s">
        <v>51</v>
      </c>
      <c r="E1787" s="34" t="s">
        <v>51</v>
      </c>
      <c r="F1787" s="298" t="s">
        <v>1453</v>
      </c>
      <c r="G1787" s="114">
        <v>8879</v>
      </c>
      <c r="H1787" s="114">
        <v>0</v>
      </c>
      <c r="I1787" s="114">
        <v>2497</v>
      </c>
      <c r="J1787" s="114">
        <v>11376</v>
      </c>
      <c r="K1787" s="114">
        <v>11389</v>
      </c>
      <c r="L1787" s="241">
        <f t="shared" ref="L1787:L1791" si="338">((K1787/J1787)^(1/($K$12-$J$12))-1)</f>
        <v>1.1427566807313827E-3</v>
      </c>
      <c r="M1787" s="114">
        <f t="shared" si="303"/>
        <v>2494.1465365682138</v>
      </c>
      <c r="N1787" s="242">
        <v>0</v>
      </c>
      <c r="O1787" s="100"/>
      <c r="P1787" s="100"/>
      <c r="Q1787" s="100">
        <f t="shared" si="304"/>
        <v>0</v>
      </c>
      <c r="R1787" s="243" t="e">
        <f t="shared" si="317"/>
        <v>#DIV/0!</v>
      </c>
      <c r="S1787" s="299"/>
      <c r="T1787" s="299"/>
      <c r="U1787" s="299"/>
      <c r="V1787" s="299"/>
      <c r="W1787" s="299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</row>
    <row r="1788" spans="1:43" ht="13.5" customHeight="1" outlineLevel="2" x14ac:dyDescent="0.25">
      <c r="A1788" s="2"/>
      <c r="B1788" s="109">
        <v>160304</v>
      </c>
      <c r="C1788" s="34"/>
      <c r="D1788" s="34" t="s">
        <v>51</v>
      </c>
      <c r="E1788" s="34" t="s">
        <v>51</v>
      </c>
      <c r="F1788" s="298" t="s">
        <v>1452</v>
      </c>
      <c r="G1788" s="114">
        <v>7944</v>
      </c>
      <c r="H1788" s="114">
        <v>1928</v>
      </c>
      <c r="I1788" s="114">
        <v>0</v>
      </c>
      <c r="J1788" s="114">
        <v>7944</v>
      </c>
      <c r="K1788" s="114">
        <v>8184</v>
      </c>
      <c r="L1788" s="241">
        <f t="shared" si="338"/>
        <v>3.0211480362537735E-2</v>
      </c>
      <c r="M1788" s="114">
        <f t="shared" si="303"/>
        <v>1986.2477341389726</v>
      </c>
      <c r="N1788" s="242">
        <v>0</v>
      </c>
      <c r="O1788" s="100"/>
      <c r="P1788" s="100"/>
      <c r="Q1788" s="100">
        <f t="shared" si="304"/>
        <v>0</v>
      </c>
      <c r="R1788" s="243" t="e">
        <f t="shared" si="317"/>
        <v>#DIV/0!</v>
      </c>
      <c r="S1788" s="299"/>
      <c r="T1788" s="299"/>
      <c r="U1788" s="299"/>
      <c r="V1788" s="299"/>
      <c r="W1788" s="299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</row>
    <row r="1789" spans="1:43" ht="13.5" customHeight="1" outlineLevel="2" x14ac:dyDescent="0.25">
      <c r="A1789" s="2"/>
      <c r="B1789" s="109">
        <v>160303</v>
      </c>
      <c r="C1789" s="34"/>
      <c r="D1789" s="34" t="s">
        <v>51</v>
      </c>
      <c r="E1789" s="34" t="s">
        <v>51</v>
      </c>
      <c r="F1789" s="298" t="s">
        <v>1451</v>
      </c>
      <c r="G1789" s="114">
        <v>6323</v>
      </c>
      <c r="H1789" s="114">
        <v>1405</v>
      </c>
      <c r="I1789" s="114">
        <v>0</v>
      </c>
      <c r="J1789" s="114">
        <v>6323</v>
      </c>
      <c r="K1789" s="114">
        <v>6250</v>
      </c>
      <c r="L1789" s="241">
        <f t="shared" si="338"/>
        <v>-1.1545152617428389E-2</v>
      </c>
      <c r="M1789" s="114">
        <f t="shared" si="303"/>
        <v>1388.7790605725131</v>
      </c>
      <c r="N1789" s="242">
        <v>0</v>
      </c>
      <c r="O1789" s="100"/>
      <c r="P1789" s="100"/>
      <c r="Q1789" s="100">
        <f t="shared" si="304"/>
        <v>0</v>
      </c>
      <c r="R1789" s="243" t="e">
        <f t="shared" si="317"/>
        <v>#DIV/0!</v>
      </c>
      <c r="S1789" s="299"/>
      <c r="T1789" s="299"/>
      <c r="U1789" s="299"/>
      <c r="V1789" s="299"/>
      <c r="W1789" s="299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</row>
    <row r="1790" spans="1:43" ht="13.5" customHeight="1" outlineLevel="2" x14ac:dyDescent="0.25">
      <c r="A1790" s="2"/>
      <c r="B1790" s="109">
        <v>160302</v>
      </c>
      <c r="C1790" s="34"/>
      <c r="D1790" s="34" t="s">
        <v>51</v>
      </c>
      <c r="E1790" s="34" t="s">
        <v>51</v>
      </c>
      <c r="F1790" s="298" t="s">
        <v>1450</v>
      </c>
      <c r="G1790" s="114">
        <v>5753</v>
      </c>
      <c r="H1790" s="114">
        <v>186</v>
      </c>
      <c r="I1790" s="114">
        <v>0</v>
      </c>
      <c r="J1790" s="114">
        <v>5753</v>
      </c>
      <c r="K1790" s="114">
        <v>5613</v>
      </c>
      <c r="L1790" s="241">
        <f t="shared" si="338"/>
        <v>-2.4335129497653374E-2</v>
      </c>
      <c r="M1790" s="114">
        <f t="shared" si="303"/>
        <v>181.47366591343646</v>
      </c>
      <c r="N1790" s="242">
        <v>0</v>
      </c>
      <c r="O1790" s="100"/>
      <c r="P1790" s="100"/>
      <c r="Q1790" s="100">
        <f t="shared" si="304"/>
        <v>0</v>
      </c>
      <c r="R1790" s="243" t="e">
        <f t="shared" si="317"/>
        <v>#DIV/0!</v>
      </c>
      <c r="S1790" s="299"/>
      <c r="T1790" s="299"/>
      <c r="U1790" s="299"/>
      <c r="V1790" s="299"/>
      <c r="W1790" s="299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</row>
    <row r="1791" spans="1:43" ht="13.5" customHeight="1" outlineLevel="2" x14ac:dyDescent="0.25">
      <c r="A1791" s="2"/>
      <c r="B1791" s="109">
        <v>160301</v>
      </c>
      <c r="C1791" s="34"/>
      <c r="D1791" s="34" t="s">
        <v>51</v>
      </c>
      <c r="E1791" s="34" t="s">
        <v>51</v>
      </c>
      <c r="F1791" s="298" t="s">
        <v>1449</v>
      </c>
      <c r="G1791" s="114">
        <v>9203</v>
      </c>
      <c r="H1791" s="114">
        <v>0</v>
      </c>
      <c r="I1791" s="114">
        <v>20293</v>
      </c>
      <c r="J1791" s="114">
        <v>10389</v>
      </c>
      <c r="K1791" s="114">
        <v>10024</v>
      </c>
      <c r="L1791" s="241">
        <f t="shared" si="338"/>
        <v>-3.5133314082202327E-2</v>
      </c>
      <c r="M1791" s="114">
        <f t="shared" si="303"/>
        <v>0</v>
      </c>
      <c r="N1791" s="242">
        <v>19562</v>
      </c>
      <c r="O1791" s="100"/>
      <c r="P1791" s="100"/>
      <c r="Q1791" s="100">
        <f t="shared" si="304"/>
        <v>0</v>
      </c>
      <c r="R1791" s="243" t="e">
        <f t="shared" si="317"/>
        <v>#DIV/0!</v>
      </c>
      <c r="S1791" s="299"/>
      <c r="T1791" s="299"/>
      <c r="U1791" s="299"/>
      <c r="V1791" s="299"/>
      <c r="W1791" s="299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</row>
    <row r="1792" spans="1:43" ht="13.5" customHeight="1" outlineLevel="2" x14ac:dyDescent="0.25">
      <c r="A1792" s="2"/>
      <c r="B1792" s="109" t="s">
        <v>2303</v>
      </c>
      <c r="C1792" s="34"/>
      <c r="D1792" s="34" t="s">
        <v>51</v>
      </c>
      <c r="E1792" s="34" t="s">
        <v>51</v>
      </c>
      <c r="F1792" s="298" t="s">
        <v>2304</v>
      </c>
      <c r="G1792" s="114"/>
      <c r="H1792" s="114"/>
      <c r="I1792" s="114"/>
      <c r="J1792" s="114"/>
      <c r="K1792" s="114"/>
      <c r="L1792" s="241"/>
      <c r="M1792" s="114">
        <f t="shared" si="303"/>
        <v>0</v>
      </c>
      <c r="N1792" s="242"/>
      <c r="O1792" s="100"/>
      <c r="P1792" s="100"/>
      <c r="Q1792" s="100">
        <f t="shared" si="304"/>
        <v>0</v>
      </c>
      <c r="R1792" s="243" t="e">
        <f t="shared" si="317"/>
        <v>#DIV/0!</v>
      </c>
      <c r="S1792" s="299"/>
      <c r="T1792" s="299"/>
      <c r="U1792" s="299"/>
      <c r="V1792" s="299"/>
      <c r="W1792" s="299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</row>
    <row r="1793" spans="1:43" ht="13.5" customHeight="1" outlineLevel="1" x14ac:dyDescent="0.25">
      <c r="A1793" s="229"/>
      <c r="B1793" s="104">
        <v>160400</v>
      </c>
      <c r="C1793" s="300"/>
      <c r="D1793" s="300" t="s">
        <v>51</v>
      </c>
      <c r="E1793" s="300" t="s">
        <v>1454</v>
      </c>
      <c r="F1793" s="301"/>
      <c r="G1793" s="114"/>
      <c r="H1793" s="114"/>
      <c r="I1793" s="114"/>
      <c r="J1793" s="114"/>
      <c r="K1793" s="114"/>
      <c r="L1793" s="241"/>
      <c r="M1793" s="114">
        <f t="shared" si="303"/>
        <v>0</v>
      </c>
      <c r="N1793" s="242"/>
      <c r="O1793" s="110">
        <f t="shared" ref="O1793:P1793" si="339">SUM(O1794:O1798)</f>
        <v>0</v>
      </c>
      <c r="P1793" s="110">
        <f t="shared" si="339"/>
        <v>0</v>
      </c>
      <c r="Q1793" s="100">
        <f t="shared" si="304"/>
        <v>0</v>
      </c>
      <c r="R1793" s="243" t="e">
        <f t="shared" si="317"/>
        <v>#DIV/0!</v>
      </c>
      <c r="S1793" s="302"/>
      <c r="T1793" s="302"/>
      <c r="U1793" s="302"/>
      <c r="V1793" s="302"/>
      <c r="W1793" s="302"/>
      <c r="X1793" s="229"/>
      <c r="Y1793" s="229"/>
      <c r="Z1793" s="229"/>
      <c r="AA1793" s="229"/>
      <c r="AB1793" s="229"/>
      <c r="AC1793" s="229"/>
      <c r="AD1793" s="229"/>
      <c r="AE1793" s="229"/>
      <c r="AF1793" s="229"/>
      <c r="AG1793" s="229"/>
      <c r="AH1793" s="229"/>
      <c r="AI1793" s="229"/>
      <c r="AJ1793" s="229"/>
      <c r="AK1793" s="229"/>
      <c r="AL1793" s="229"/>
      <c r="AM1793" s="229"/>
      <c r="AN1793" s="229"/>
      <c r="AO1793" s="229"/>
      <c r="AP1793" s="229"/>
      <c r="AQ1793" s="229"/>
    </row>
    <row r="1794" spans="1:43" ht="13.5" customHeight="1" outlineLevel="2" x14ac:dyDescent="0.25">
      <c r="A1794" s="2"/>
      <c r="B1794" s="109">
        <v>160404</v>
      </c>
      <c r="C1794" s="34"/>
      <c r="D1794" s="34" t="s">
        <v>51</v>
      </c>
      <c r="E1794" s="34" t="s">
        <v>1454</v>
      </c>
      <c r="F1794" s="298" t="s">
        <v>732</v>
      </c>
      <c r="G1794" s="114">
        <v>7312</v>
      </c>
      <c r="H1794" s="114">
        <v>0</v>
      </c>
      <c r="I1794" s="114">
        <v>2755</v>
      </c>
      <c r="J1794" s="114">
        <v>7312</v>
      </c>
      <c r="K1794" s="114">
        <v>7292</v>
      </c>
      <c r="L1794" s="241">
        <f t="shared" ref="L1794:L1797" si="340">((K1794/J1794)^(1/($K$12-$J$12))-1)</f>
        <v>-2.7352297592997399E-3</v>
      </c>
      <c r="M1794" s="114">
        <f t="shared" si="303"/>
        <v>0</v>
      </c>
      <c r="N1794" s="242">
        <v>2568</v>
      </c>
      <c r="O1794" s="100"/>
      <c r="P1794" s="100"/>
      <c r="Q1794" s="100">
        <f t="shared" si="304"/>
        <v>0</v>
      </c>
      <c r="R1794" s="243" t="e">
        <f t="shared" si="317"/>
        <v>#DIV/0!</v>
      </c>
      <c r="S1794" s="299"/>
      <c r="T1794" s="299"/>
      <c r="U1794" s="299"/>
      <c r="V1794" s="299"/>
      <c r="W1794" s="299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</row>
    <row r="1795" spans="1:43" ht="13.5" customHeight="1" outlineLevel="2" x14ac:dyDescent="0.25">
      <c r="A1795" s="2"/>
      <c r="B1795" s="109">
        <v>160403</v>
      </c>
      <c r="C1795" s="34"/>
      <c r="D1795" s="34" t="s">
        <v>51</v>
      </c>
      <c r="E1795" s="34" t="s">
        <v>1454</v>
      </c>
      <c r="F1795" s="298" t="s">
        <v>1457</v>
      </c>
      <c r="G1795" s="114">
        <v>8181</v>
      </c>
      <c r="H1795" s="114">
        <v>1554</v>
      </c>
      <c r="I1795" s="114">
        <v>0</v>
      </c>
      <c r="J1795" s="114">
        <v>8181</v>
      </c>
      <c r="K1795" s="114">
        <v>8064</v>
      </c>
      <c r="L1795" s="241">
        <f t="shared" si="340"/>
        <v>-1.4301430143014326E-2</v>
      </c>
      <c r="M1795" s="114">
        <f t="shared" si="303"/>
        <v>1531.7755775577557</v>
      </c>
      <c r="N1795" s="242">
        <v>0</v>
      </c>
      <c r="O1795" s="100"/>
      <c r="P1795" s="100"/>
      <c r="Q1795" s="100">
        <f t="shared" si="304"/>
        <v>0</v>
      </c>
      <c r="R1795" s="243" t="e">
        <f t="shared" si="317"/>
        <v>#DIV/0!</v>
      </c>
      <c r="S1795" s="299"/>
      <c r="T1795" s="299"/>
      <c r="U1795" s="299"/>
      <c r="V1795" s="299"/>
      <c r="W1795" s="299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</row>
    <row r="1796" spans="1:43" ht="13.5" customHeight="1" outlineLevel="2" x14ac:dyDescent="0.25">
      <c r="A1796" s="2"/>
      <c r="B1796" s="109">
        <v>160402</v>
      </c>
      <c r="C1796" s="34"/>
      <c r="D1796" s="34" t="s">
        <v>51</v>
      </c>
      <c r="E1796" s="34" t="s">
        <v>1454</v>
      </c>
      <c r="F1796" s="298" t="s">
        <v>1456</v>
      </c>
      <c r="G1796" s="114">
        <v>7240</v>
      </c>
      <c r="H1796" s="114">
        <v>0</v>
      </c>
      <c r="I1796" s="114">
        <v>3248</v>
      </c>
      <c r="J1796" s="114">
        <v>7240</v>
      </c>
      <c r="K1796" s="114">
        <v>7003</v>
      </c>
      <c r="L1796" s="241">
        <f t="shared" si="340"/>
        <v>-3.2734806629834301E-2</v>
      </c>
      <c r="M1796" s="114">
        <f t="shared" si="303"/>
        <v>0</v>
      </c>
      <c r="N1796" s="242">
        <v>3217</v>
      </c>
      <c r="O1796" s="100"/>
      <c r="P1796" s="100"/>
      <c r="Q1796" s="100">
        <f t="shared" si="304"/>
        <v>0</v>
      </c>
      <c r="R1796" s="243" t="e">
        <f t="shared" si="317"/>
        <v>#DIV/0!</v>
      </c>
      <c r="S1796" s="299"/>
      <c r="T1796" s="299"/>
      <c r="U1796" s="299"/>
      <c r="V1796" s="299"/>
      <c r="W1796" s="299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</row>
    <row r="1797" spans="1:43" ht="13.5" customHeight="1" outlineLevel="2" x14ac:dyDescent="0.25">
      <c r="A1797" s="2"/>
      <c r="B1797" s="109">
        <v>160401</v>
      </c>
      <c r="C1797" s="34"/>
      <c r="D1797" s="34" t="s">
        <v>51</v>
      </c>
      <c r="E1797" s="34" t="s">
        <v>1454</v>
      </c>
      <c r="F1797" s="298" t="s">
        <v>1455</v>
      </c>
      <c r="G1797" s="114">
        <v>8472</v>
      </c>
      <c r="H1797" s="114">
        <v>0</v>
      </c>
      <c r="I1797" s="114">
        <v>9699</v>
      </c>
      <c r="J1797" s="114">
        <v>10126</v>
      </c>
      <c r="K1797" s="114">
        <v>10056</v>
      </c>
      <c r="L1797" s="241">
        <f t="shared" si="340"/>
        <v>-6.9128974916057295E-3</v>
      </c>
      <c r="M1797" s="114">
        <f t="shared" si="303"/>
        <v>0</v>
      </c>
      <c r="N1797" s="242">
        <v>8110</v>
      </c>
      <c r="O1797" s="100"/>
      <c r="P1797" s="100"/>
      <c r="Q1797" s="100">
        <f t="shared" si="304"/>
        <v>0</v>
      </c>
      <c r="R1797" s="243" t="e">
        <f t="shared" si="317"/>
        <v>#DIV/0!</v>
      </c>
      <c r="S1797" s="299"/>
      <c r="T1797" s="299"/>
      <c r="U1797" s="299"/>
      <c r="V1797" s="299"/>
      <c r="W1797" s="299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</row>
    <row r="1798" spans="1:43" ht="13.5" customHeight="1" outlineLevel="2" x14ac:dyDescent="0.25">
      <c r="A1798" s="2"/>
      <c r="B1798" s="109" t="s">
        <v>2305</v>
      </c>
      <c r="C1798" s="34"/>
      <c r="D1798" s="34" t="s">
        <v>51</v>
      </c>
      <c r="E1798" s="34" t="s">
        <v>1454</v>
      </c>
      <c r="F1798" s="298" t="s">
        <v>2306</v>
      </c>
      <c r="G1798" s="114"/>
      <c r="H1798" s="114"/>
      <c r="I1798" s="114"/>
      <c r="J1798" s="114"/>
      <c r="K1798" s="114"/>
      <c r="L1798" s="241"/>
      <c r="M1798" s="114">
        <f t="shared" si="303"/>
        <v>0</v>
      </c>
      <c r="N1798" s="242"/>
      <c r="O1798" s="100"/>
      <c r="P1798" s="100"/>
      <c r="Q1798" s="100">
        <f t="shared" si="304"/>
        <v>0</v>
      </c>
      <c r="R1798" s="243" t="e">
        <f t="shared" si="317"/>
        <v>#DIV/0!</v>
      </c>
      <c r="S1798" s="299"/>
      <c r="T1798" s="299"/>
      <c r="U1798" s="299"/>
      <c r="V1798" s="299"/>
      <c r="W1798" s="299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</row>
    <row r="1799" spans="1:43" ht="13.5" customHeight="1" outlineLevel="1" x14ac:dyDescent="0.25">
      <c r="A1799" s="229"/>
      <c r="B1799" s="104">
        <v>160100</v>
      </c>
      <c r="C1799" s="300"/>
      <c r="D1799" s="300" t="s">
        <v>51</v>
      </c>
      <c r="E1799" s="300" t="s">
        <v>1434</v>
      </c>
      <c r="F1799" s="301"/>
      <c r="G1799" s="114"/>
      <c r="H1799" s="114"/>
      <c r="I1799" s="114"/>
      <c r="J1799" s="114"/>
      <c r="K1799" s="114"/>
      <c r="L1799" s="241"/>
      <c r="M1799" s="114">
        <f t="shared" si="303"/>
        <v>0</v>
      </c>
      <c r="N1799" s="242"/>
      <c r="O1799" s="110">
        <f t="shared" ref="O1799:P1799" si="341">SUM(O1800:O1811)</f>
        <v>0</v>
      </c>
      <c r="P1799" s="110">
        <f t="shared" si="341"/>
        <v>0</v>
      </c>
      <c r="Q1799" s="100">
        <f t="shared" si="304"/>
        <v>0</v>
      </c>
      <c r="R1799" s="243" t="e">
        <f t="shared" si="317"/>
        <v>#DIV/0!</v>
      </c>
      <c r="S1799" s="302"/>
      <c r="T1799" s="302"/>
      <c r="U1799" s="302"/>
      <c r="V1799" s="302"/>
      <c r="W1799" s="302"/>
      <c r="X1799" s="229"/>
      <c r="Y1799" s="229"/>
      <c r="Z1799" s="229"/>
      <c r="AA1799" s="229"/>
      <c r="AB1799" s="229"/>
      <c r="AC1799" s="229"/>
      <c r="AD1799" s="229"/>
      <c r="AE1799" s="229"/>
      <c r="AF1799" s="229"/>
      <c r="AG1799" s="229"/>
      <c r="AH1799" s="229"/>
      <c r="AI1799" s="229"/>
      <c r="AJ1799" s="229"/>
      <c r="AK1799" s="229"/>
      <c r="AL1799" s="229"/>
      <c r="AM1799" s="229"/>
      <c r="AN1799" s="229"/>
      <c r="AO1799" s="229"/>
      <c r="AP1799" s="229"/>
      <c r="AQ1799" s="229"/>
    </row>
    <row r="1800" spans="1:43" ht="13.5" customHeight="1" outlineLevel="2" x14ac:dyDescent="0.25">
      <c r="A1800" s="2"/>
      <c r="B1800" s="109">
        <v>160113</v>
      </c>
      <c r="C1800" s="34"/>
      <c r="D1800" s="34" t="s">
        <v>51</v>
      </c>
      <c r="E1800" s="34" t="s">
        <v>1434</v>
      </c>
      <c r="F1800" s="298" t="s">
        <v>522</v>
      </c>
      <c r="G1800" s="114">
        <v>13339</v>
      </c>
      <c r="H1800" s="114">
        <v>0</v>
      </c>
      <c r="I1800" s="114">
        <v>112021</v>
      </c>
      <c r="J1800" s="114">
        <v>14121</v>
      </c>
      <c r="K1800" s="114">
        <v>13994</v>
      </c>
      <c r="L1800" s="241">
        <f t="shared" ref="L1800:L1810" si="342">((K1800/J1800)^(1/($K$12-$J$12))-1)</f>
        <v>-8.9936973302173762E-3</v>
      </c>
      <c r="M1800" s="114">
        <f t="shared" si="303"/>
        <v>0</v>
      </c>
      <c r="N1800" s="242">
        <v>113746</v>
      </c>
      <c r="O1800" s="100"/>
      <c r="P1800" s="100"/>
      <c r="Q1800" s="100">
        <f t="shared" si="304"/>
        <v>0</v>
      </c>
      <c r="R1800" s="243" t="e">
        <f t="shared" si="317"/>
        <v>#DIV/0!</v>
      </c>
      <c r="S1800" s="299"/>
      <c r="T1800" s="299"/>
      <c r="U1800" s="299"/>
      <c r="V1800" s="299"/>
      <c r="W1800" s="299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</row>
    <row r="1801" spans="1:43" ht="13.5" customHeight="1" outlineLevel="2" x14ac:dyDescent="0.25">
      <c r="A1801" s="2"/>
      <c r="B1801" s="109">
        <v>160112</v>
      </c>
      <c r="C1801" s="34"/>
      <c r="D1801" s="34" t="s">
        <v>51</v>
      </c>
      <c r="E1801" s="34" t="s">
        <v>1434</v>
      </c>
      <c r="F1801" s="298" t="s">
        <v>601</v>
      </c>
      <c r="G1801" s="114">
        <v>7975</v>
      </c>
      <c r="H1801" s="114">
        <v>0</v>
      </c>
      <c r="I1801" s="114">
        <v>54753</v>
      </c>
      <c r="J1801" s="114">
        <v>7975</v>
      </c>
      <c r="K1801" s="114">
        <v>7674</v>
      </c>
      <c r="L1801" s="241">
        <f t="shared" si="342"/>
        <v>-3.7742946708463898E-2</v>
      </c>
      <c r="M1801" s="114">
        <f t="shared" ref="M1801:M2055" si="343">IF(N1801=0,(IF(H1801&gt;1,(H1801*(1+L1801)),(I1801*(1-L1801)))),0)</f>
        <v>0</v>
      </c>
      <c r="N1801" s="242">
        <v>54548</v>
      </c>
      <c r="O1801" s="100"/>
      <c r="P1801" s="100"/>
      <c r="Q1801" s="100">
        <f t="shared" ref="Q1801:Q2055" si="344">+O1801-P1801</f>
        <v>0</v>
      </c>
      <c r="R1801" s="243" t="e">
        <f t="shared" si="317"/>
        <v>#DIV/0!</v>
      </c>
      <c r="S1801" s="299"/>
      <c r="T1801" s="299"/>
      <c r="U1801" s="299"/>
      <c r="V1801" s="299"/>
      <c r="W1801" s="299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</row>
    <row r="1802" spans="1:43" ht="13.5" customHeight="1" outlineLevel="2" x14ac:dyDescent="0.25">
      <c r="A1802" s="2"/>
      <c r="B1802" s="109">
        <v>160110</v>
      </c>
      <c r="C1802" s="34"/>
      <c r="D1802" s="34" t="s">
        <v>51</v>
      </c>
      <c r="E1802" s="34" t="s">
        <v>1434</v>
      </c>
      <c r="F1802" s="298" t="s">
        <v>1869</v>
      </c>
      <c r="G1802" s="114">
        <v>4011</v>
      </c>
      <c r="H1802" s="114">
        <v>390</v>
      </c>
      <c r="I1802" s="114">
        <v>0</v>
      </c>
      <c r="J1802" s="114">
        <v>4011</v>
      </c>
      <c r="K1802" s="114">
        <v>3959</v>
      </c>
      <c r="L1802" s="241">
        <f t="shared" si="342"/>
        <v>-1.2964348042882046E-2</v>
      </c>
      <c r="M1802" s="114">
        <f t="shared" si="343"/>
        <v>384.94390426327601</v>
      </c>
      <c r="N1802" s="242">
        <v>0</v>
      </c>
      <c r="O1802" s="100"/>
      <c r="P1802" s="100"/>
      <c r="Q1802" s="100">
        <f t="shared" si="344"/>
        <v>0</v>
      </c>
      <c r="R1802" s="243" t="e">
        <f t="shared" si="317"/>
        <v>#DIV/0!</v>
      </c>
      <c r="S1802" s="299"/>
      <c r="T1802" s="299"/>
      <c r="U1802" s="299"/>
      <c r="V1802" s="299"/>
      <c r="W1802" s="299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</row>
    <row r="1803" spans="1:43" ht="13.5" customHeight="1" outlineLevel="2" x14ac:dyDescent="0.25">
      <c r="A1803" s="2"/>
      <c r="B1803" s="109">
        <v>160108</v>
      </c>
      <c r="C1803" s="34"/>
      <c r="D1803" s="34" t="s">
        <v>51</v>
      </c>
      <c r="E1803" s="34" t="s">
        <v>1434</v>
      </c>
      <c r="F1803" s="298" t="s">
        <v>1442</v>
      </c>
      <c r="G1803" s="114">
        <v>5795</v>
      </c>
      <c r="H1803" s="114">
        <v>0</v>
      </c>
      <c r="I1803" s="114">
        <v>66245</v>
      </c>
      <c r="J1803" s="114">
        <v>5795</v>
      </c>
      <c r="K1803" s="114">
        <v>5662</v>
      </c>
      <c r="L1803" s="241">
        <f t="shared" si="342"/>
        <v>-2.2950819672131195E-2</v>
      </c>
      <c r="M1803" s="114">
        <f t="shared" si="343"/>
        <v>0</v>
      </c>
      <c r="N1803" s="242">
        <v>66022</v>
      </c>
      <c r="O1803" s="100"/>
      <c r="P1803" s="100"/>
      <c r="Q1803" s="100">
        <f t="shared" si="344"/>
        <v>0</v>
      </c>
      <c r="R1803" s="243" t="e">
        <f t="shared" si="317"/>
        <v>#DIV/0!</v>
      </c>
      <c r="S1803" s="299"/>
      <c r="T1803" s="299"/>
      <c r="U1803" s="299"/>
      <c r="V1803" s="299"/>
      <c r="W1803" s="299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</row>
    <row r="1804" spans="1:43" ht="13.5" customHeight="1" outlineLevel="2" x14ac:dyDescent="0.25">
      <c r="A1804" s="2"/>
      <c r="B1804" s="109">
        <v>160107</v>
      </c>
      <c r="C1804" s="34"/>
      <c r="D1804" s="34" t="s">
        <v>51</v>
      </c>
      <c r="E1804" s="34" t="s">
        <v>1434</v>
      </c>
      <c r="F1804" s="298" t="s">
        <v>1441</v>
      </c>
      <c r="G1804" s="114">
        <v>11130</v>
      </c>
      <c r="H1804" s="114">
        <v>0</v>
      </c>
      <c r="I1804" s="114">
        <v>2455</v>
      </c>
      <c r="J1804" s="114">
        <v>11130</v>
      </c>
      <c r="K1804" s="114">
        <v>11056</v>
      </c>
      <c r="L1804" s="241">
        <f t="shared" si="342"/>
        <v>-6.6486972147349332E-3</v>
      </c>
      <c r="M1804" s="114">
        <f t="shared" si="343"/>
        <v>0</v>
      </c>
      <c r="N1804" s="242">
        <v>2455</v>
      </c>
      <c r="O1804" s="100"/>
      <c r="P1804" s="100"/>
      <c r="Q1804" s="100">
        <f t="shared" si="344"/>
        <v>0</v>
      </c>
      <c r="R1804" s="243" t="e">
        <f t="shared" si="317"/>
        <v>#DIV/0!</v>
      </c>
      <c r="S1804" s="299"/>
      <c r="T1804" s="299"/>
      <c r="U1804" s="299"/>
      <c r="V1804" s="299"/>
      <c r="W1804" s="299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</row>
    <row r="1805" spans="1:43" ht="13.5" customHeight="1" outlineLevel="2" x14ac:dyDescent="0.25">
      <c r="A1805" s="2"/>
      <c r="B1805" s="109">
        <v>160106</v>
      </c>
      <c r="C1805" s="34"/>
      <c r="D1805" s="34" t="s">
        <v>51</v>
      </c>
      <c r="E1805" s="34" t="s">
        <v>1434</v>
      </c>
      <c r="F1805" s="298" t="s">
        <v>1440</v>
      </c>
      <c r="G1805" s="114">
        <v>7591</v>
      </c>
      <c r="H1805" s="114">
        <v>0</v>
      </c>
      <c r="I1805" s="114">
        <v>4502</v>
      </c>
      <c r="J1805" s="114">
        <v>7591</v>
      </c>
      <c r="K1805" s="114">
        <v>7404</v>
      </c>
      <c r="L1805" s="241">
        <f t="shared" si="342"/>
        <v>-2.4634435515742292E-2</v>
      </c>
      <c r="M1805" s="114">
        <f t="shared" si="343"/>
        <v>0</v>
      </c>
      <c r="N1805" s="242">
        <v>4593</v>
      </c>
      <c r="O1805" s="100"/>
      <c r="P1805" s="100"/>
      <c r="Q1805" s="100">
        <f t="shared" si="344"/>
        <v>0</v>
      </c>
      <c r="R1805" s="243" t="e">
        <f t="shared" si="317"/>
        <v>#DIV/0!</v>
      </c>
      <c r="S1805" s="299"/>
      <c r="T1805" s="299"/>
      <c r="U1805" s="299"/>
      <c r="V1805" s="299"/>
      <c r="W1805" s="299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</row>
    <row r="1806" spans="1:43" ht="13.5" customHeight="1" outlineLevel="2" x14ac:dyDescent="0.25">
      <c r="A1806" s="2"/>
      <c r="B1806" s="109">
        <v>160105</v>
      </c>
      <c r="C1806" s="34"/>
      <c r="D1806" s="34" t="s">
        <v>51</v>
      </c>
      <c r="E1806" s="34" t="s">
        <v>1434</v>
      </c>
      <c r="F1806" s="298" t="s">
        <v>1439</v>
      </c>
      <c r="G1806" s="114">
        <v>5373</v>
      </c>
      <c r="H1806" s="114">
        <v>0</v>
      </c>
      <c r="I1806" s="114">
        <v>2215</v>
      </c>
      <c r="J1806" s="114">
        <v>7588</v>
      </c>
      <c r="K1806" s="114">
        <v>7320</v>
      </c>
      <c r="L1806" s="241">
        <f t="shared" si="342"/>
        <v>-3.5318924617817604E-2</v>
      </c>
      <c r="M1806" s="114">
        <f t="shared" si="343"/>
        <v>2293.2314180284661</v>
      </c>
      <c r="N1806" s="242">
        <v>0</v>
      </c>
      <c r="O1806" s="100"/>
      <c r="P1806" s="100"/>
      <c r="Q1806" s="100">
        <f t="shared" si="344"/>
        <v>0</v>
      </c>
      <c r="R1806" s="243" t="e">
        <f t="shared" si="317"/>
        <v>#DIV/0!</v>
      </c>
      <c r="S1806" s="299"/>
      <c r="T1806" s="299"/>
      <c r="U1806" s="299"/>
      <c r="V1806" s="299"/>
      <c r="W1806" s="299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</row>
    <row r="1807" spans="1:43" ht="13.5" customHeight="1" outlineLevel="2" x14ac:dyDescent="0.25">
      <c r="A1807" s="2"/>
      <c r="B1807" s="109">
        <v>160104</v>
      </c>
      <c r="C1807" s="34"/>
      <c r="D1807" s="34" t="s">
        <v>51</v>
      </c>
      <c r="E1807" s="34" t="s">
        <v>1434</v>
      </c>
      <c r="F1807" s="298" t="s">
        <v>1438</v>
      </c>
      <c r="G1807" s="114">
        <v>6285</v>
      </c>
      <c r="H1807" s="114">
        <v>0</v>
      </c>
      <c r="I1807" s="114">
        <v>3489</v>
      </c>
      <c r="J1807" s="114">
        <v>6285</v>
      </c>
      <c r="K1807" s="114">
        <v>6037</v>
      </c>
      <c r="L1807" s="241">
        <f t="shared" si="342"/>
        <v>-3.9459029435163107E-2</v>
      </c>
      <c r="M1807" s="114">
        <f t="shared" si="343"/>
        <v>0</v>
      </c>
      <c r="N1807" s="242">
        <v>3510</v>
      </c>
      <c r="O1807" s="100"/>
      <c r="P1807" s="100"/>
      <c r="Q1807" s="100">
        <f t="shared" si="344"/>
        <v>0</v>
      </c>
      <c r="R1807" s="243" t="e">
        <f t="shared" si="317"/>
        <v>#DIV/0!</v>
      </c>
      <c r="S1807" s="299"/>
      <c r="T1807" s="299"/>
      <c r="U1807" s="299"/>
      <c r="V1807" s="299"/>
      <c r="W1807" s="299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</row>
    <row r="1808" spans="1:43" ht="13.5" customHeight="1" outlineLevel="2" x14ac:dyDescent="0.25">
      <c r="A1808" s="2"/>
      <c r="B1808" s="109">
        <v>160103</v>
      </c>
      <c r="C1808" s="34"/>
      <c r="D1808" s="34" t="s">
        <v>51</v>
      </c>
      <c r="E1808" s="34" t="s">
        <v>1434</v>
      </c>
      <c r="F1808" s="298" t="s">
        <v>1437</v>
      </c>
      <c r="G1808" s="114">
        <v>7694</v>
      </c>
      <c r="H1808" s="114">
        <v>0</v>
      </c>
      <c r="I1808" s="114">
        <v>5399</v>
      </c>
      <c r="J1808" s="114">
        <v>7694</v>
      </c>
      <c r="K1808" s="114">
        <v>7015</v>
      </c>
      <c r="L1808" s="241">
        <f t="shared" si="342"/>
        <v>-8.8250584871328308E-2</v>
      </c>
      <c r="M1808" s="114">
        <f t="shared" si="343"/>
        <v>0</v>
      </c>
      <c r="N1808" s="242">
        <v>5487</v>
      </c>
      <c r="O1808" s="100"/>
      <c r="P1808" s="100"/>
      <c r="Q1808" s="100">
        <f t="shared" si="344"/>
        <v>0</v>
      </c>
      <c r="R1808" s="243" t="e">
        <f t="shared" si="317"/>
        <v>#DIV/0!</v>
      </c>
      <c r="S1808" s="299"/>
      <c r="T1808" s="299"/>
      <c r="U1808" s="299"/>
      <c r="V1808" s="299"/>
      <c r="W1808" s="299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</row>
    <row r="1809" spans="1:43" ht="13.5" customHeight="1" outlineLevel="2" x14ac:dyDescent="0.25">
      <c r="A1809" s="2"/>
      <c r="B1809" s="109">
        <v>160102</v>
      </c>
      <c r="C1809" s="34"/>
      <c r="D1809" s="34" t="s">
        <v>51</v>
      </c>
      <c r="E1809" s="34" t="s">
        <v>1434</v>
      </c>
      <c r="F1809" s="298" t="s">
        <v>1868</v>
      </c>
      <c r="G1809" s="114">
        <v>2801</v>
      </c>
      <c r="H1809" s="114">
        <v>718</v>
      </c>
      <c r="I1809" s="114">
        <v>0</v>
      </c>
      <c r="J1809" s="114">
        <v>2801</v>
      </c>
      <c r="K1809" s="114">
        <v>2765</v>
      </c>
      <c r="L1809" s="241">
        <f t="shared" si="342"/>
        <v>-1.2852552659764371E-2</v>
      </c>
      <c r="M1809" s="114">
        <f t="shared" si="343"/>
        <v>708.77186719028919</v>
      </c>
      <c r="N1809" s="242">
        <v>0</v>
      </c>
      <c r="O1809" s="100"/>
      <c r="P1809" s="100"/>
      <c r="Q1809" s="100">
        <f t="shared" si="344"/>
        <v>0</v>
      </c>
      <c r="R1809" s="243" t="e">
        <f t="shared" si="317"/>
        <v>#DIV/0!</v>
      </c>
      <c r="S1809" s="299"/>
      <c r="T1809" s="299"/>
      <c r="U1809" s="299"/>
      <c r="V1809" s="299"/>
      <c r="W1809" s="299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</row>
    <row r="1810" spans="1:43" ht="13.5" customHeight="1" outlineLevel="2" x14ac:dyDescent="0.25">
      <c r="A1810" s="2"/>
      <c r="B1810" s="109">
        <v>160101</v>
      </c>
      <c r="C1810" s="34"/>
      <c r="D1810" s="34" t="s">
        <v>51</v>
      </c>
      <c r="E1810" s="34" t="s">
        <v>1434</v>
      </c>
      <c r="F1810" s="298" t="s">
        <v>1435</v>
      </c>
      <c r="G1810" s="114">
        <v>1783</v>
      </c>
      <c r="H1810" s="114">
        <v>0</v>
      </c>
      <c r="I1810" s="114">
        <v>122605</v>
      </c>
      <c r="J1810" s="114">
        <v>2390</v>
      </c>
      <c r="K1810" s="114">
        <v>2289</v>
      </c>
      <c r="L1810" s="241">
        <f t="shared" si="342"/>
        <v>-4.2259414225941372E-2</v>
      </c>
      <c r="M1810" s="114">
        <f t="shared" si="343"/>
        <v>0</v>
      </c>
      <c r="N1810" s="242">
        <v>118907</v>
      </c>
      <c r="O1810" s="100"/>
      <c r="P1810" s="100"/>
      <c r="Q1810" s="100">
        <f t="shared" si="344"/>
        <v>0</v>
      </c>
      <c r="R1810" s="243" t="e">
        <f t="shared" si="317"/>
        <v>#DIV/0!</v>
      </c>
      <c r="S1810" s="299"/>
      <c r="T1810" s="299"/>
      <c r="U1810" s="299"/>
      <c r="V1810" s="299"/>
      <c r="W1810" s="299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</row>
    <row r="1811" spans="1:43" ht="13.5" customHeight="1" outlineLevel="2" x14ac:dyDescent="0.25">
      <c r="A1811" s="2"/>
      <c r="B1811" s="109" t="s">
        <v>2307</v>
      </c>
      <c r="C1811" s="34"/>
      <c r="D1811" s="34" t="s">
        <v>51</v>
      </c>
      <c r="E1811" s="34" t="s">
        <v>1434</v>
      </c>
      <c r="F1811" s="298" t="s">
        <v>2308</v>
      </c>
      <c r="G1811" s="114"/>
      <c r="H1811" s="114"/>
      <c r="I1811" s="114"/>
      <c r="J1811" s="114"/>
      <c r="K1811" s="114"/>
      <c r="L1811" s="241"/>
      <c r="M1811" s="114">
        <f t="shared" si="343"/>
        <v>0</v>
      </c>
      <c r="N1811" s="242"/>
      <c r="O1811" s="100"/>
      <c r="P1811" s="100"/>
      <c r="Q1811" s="100">
        <f t="shared" si="344"/>
        <v>0</v>
      </c>
      <c r="R1811" s="243" t="e">
        <f t="shared" si="317"/>
        <v>#DIV/0!</v>
      </c>
      <c r="S1811" s="299"/>
      <c r="T1811" s="299"/>
      <c r="U1811" s="299"/>
      <c r="V1811" s="299"/>
      <c r="W1811" s="299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</row>
    <row r="1812" spans="1:43" ht="13.5" customHeight="1" outlineLevel="1" x14ac:dyDescent="0.25">
      <c r="A1812" s="229"/>
      <c r="B1812" s="104">
        <v>160800</v>
      </c>
      <c r="C1812" s="300"/>
      <c r="D1812" s="300" t="s">
        <v>51</v>
      </c>
      <c r="E1812" s="300" t="s">
        <v>1480</v>
      </c>
      <c r="F1812" s="301"/>
      <c r="G1812" s="114"/>
      <c r="H1812" s="114"/>
      <c r="I1812" s="114"/>
      <c r="J1812" s="114"/>
      <c r="K1812" s="114"/>
      <c r="L1812" s="241"/>
      <c r="M1812" s="114">
        <f t="shared" si="343"/>
        <v>0</v>
      </c>
      <c r="N1812" s="242"/>
      <c r="O1812" s="110">
        <f t="shared" ref="O1812:P1812" si="345">SUM(O1813:O1817)</f>
        <v>0</v>
      </c>
      <c r="P1812" s="110">
        <f t="shared" si="345"/>
        <v>0</v>
      </c>
      <c r="Q1812" s="100">
        <f t="shared" si="344"/>
        <v>0</v>
      </c>
      <c r="R1812" s="243" t="e">
        <f t="shared" si="317"/>
        <v>#DIV/0!</v>
      </c>
      <c r="S1812" s="302"/>
      <c r="T1812" s="302"/>
      <c r="U1812" s="302"/>
      <c r="V1812" s="302"/>
      <c r="W1812" s="302"/>
      <c r="X1812" s="229"/>
      <c r="Y1812" s="229"/>
      <c r="Z1812" s="229"/>
      <c r="AA1812" s="229"/>
      <c r="AB1812" s="229"/>
      <c r="AC1812" s="229"/>
      <c r="AD1812" s="229"/>
      <c r="AE1812" s="229"/>
      <c r="AF1812" s="229"/>
      <c r="AG1812" s="229"/>
      <c r="AH1812" s="229"/>
      <c r="AI1812" s="229"/>
      <c r="AJ1812" s="229"/>
      <c r="AK1812" s="229"/>
      <c r="AL1812" s="229"/>
      <c r="AM1812" s="229"/>
      <c r="AN1812" s="229"/>
      <c r="AO1812" s="229"/>
      <c r="AP1812" s="229"/>
      <c r="AQ1812" s="229"/>
    </row>
    <row r="1813" spans="1:43" ht="13.5" customHeight="1" outlineLevel="2" x14ac:dyDescent="0.25">
      <c r="A1813" s="2"/>
      <c r="B1813" s="109">
        <v>160804</v>
      </c>
      <c r="C1813" s="34"/>
      <c r="D1813" s="34" t="s">
        <v>51</v>
      </c>
      <c r="E1813" s="34" t="s">
        <v>1480</v>
      </c>
      <c r="F1813" s="298" t="s">
        <v>1839</v>
      </c>
      <c r="G1813" s="114">
        <v>1149</v>
      </c>
      <c r="H1813" s="114">
        <v>160</v>
      </c>
      <c r="I1813" s="114">
        <v>0</v>
      </c>
      <c r="J1813" s="114">
        <v>1149</v>
      </c>
      <c r="K1813" s="114">
        <v>1160</v>
      </c>
      <c r="L1813" s="241">
        <f t="shared" ref="L1813:L1816" si="346">((K1813/J1813)^(1/($K$12-$J$12))-1)</f>
        <v>9.5735422106180135E-3</v>
      </c>
      <c r="M1813" s="114">
        <f t="shared" si="343"/>
        <v>161.53176675369889</v>
      </c>
      <c r="N1813" s="242">
        <v>0</v>
      </c>
      <c r="O1813" s="100"/>
      <c r="P1813" s="100"/>
      <c r="Q1813" s="100">
        <f t="shared" si="344"/>
        <v>0</v>
      </c>
      <c r="R1813" s="243" t="e">
        <f t="shared" si="317"/>
        <v>#DIV/0!</v>
      </c>
      <c r="S1813" s="299"/>
      <c r="T1813" s="299"/>
      <c r="U1813" s="299"/>
      <c r="V1813" s="299"/>
      <c r="W1813" s="299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</row>
    <row r="1814" spans="1:43" ht="13.5" customHeight="1" outlineLevel="2" x14ac:dyDescent="0.25">
      <c r="A1814" s="2"/>
      <c r="B1814" s="109">
        <v>160803</v>
      </c>
      <c r="C1814" s="34"/>
      <c r="D1814" s="34" t="s">
        <v>51</v>
      </c>
      <c r="E1814" s="34" t="s">
        <v>1480</v>
      </c>
      <c r="F1814" s="298" t="s">
        <v>1482</v>
      </c>
      <c r="G1814" s="114">
        <v>2231</v>
      </c>
      <c r="H1814" s="114">
        <v>537</v>
      </c>
      <c r="I1814" s="114">
        <v>0</v>
      </c>
      <c r="J1814" s="114">
        <v>2231</v>
      </c>
      <c r="K1814" s="114">
        <v>2105</v>
      </c>
      <c r="L1814" s="241">
        <f t="shared" si="346"/>
        <v>-5.6476916181084746E-2</v>
      </c>
      <c r="M1814" s="114">
        <f t="shared" si="343"/>
        <v>506.67189601075751</v>
      </c>
      <c r="N1814" s="242">
        <v>0</v>
      </c>
      <c r="O1814" s="100"/>
      <c r="P1814" s="100"/>
      <c r="Q1814" s="100">
        <f t="shared" si="344"/>
        <v>0</v>
      </c>
      <c r="R1814" s="243" t="e">
        <f t="shared" si="317"/>
        <v>#DIV/0!</v>
      </c>
      <c r="S1814" s="299"/>
      <c r="T1814" s="299"/>
      <c r="U1814" s="299"/>
      <c r="V1814" s="299"/>
      <c r="W1814" s="299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</row>
    <row r="1815" spans="1:43" ht="13.5" customHeight="1" outlineLevel="2" x14ac:dyDescent="0.25">
      <c r="A1815" s="2"/>
      <c r="B1815" s="109">
        <v>160802</v>
      </c>
      <c r="C1815" s="34"/>
      <c r="D1815" s="34" t="s">
        <v>51</v>
      </c>
      <c r="E1815" s="34" t="s">
        <v>1480</v>
      </c>
      <c r="F1815" s="298" t="s">
        <v>1870</v>
      </c>
      <c r="G1815" s="114">
        <v>508</v>
      </c>
      <c r="H1815" s="114">
        <v>257</v>
      </c>
      <c r="I1815" s="114">
        <v>0</v>
      </c>
      <c r="J1815" s="114">
        <v>508</v>
      </c>
      <c r="K1815" s="114">
        <v>506</v>
      </c>
      <c r="L1815" s="241">
        <f t="shared" si="346"/>
        <v>-3.937007874015741E-3</v>
      </c>
      <c r="M1815" s="114">
        <f t="shared" si="343"/>
        <v>255.98818897637796</v>
      </c>
      <c r="N1815" s="242">
        <v>0</v>
      </c>
      <c r="O1815" s="100"/>
      <c r="P1815" s="100"/>
      <c r="Q1815" s="100">
        <f t="shared" si="344"/>
        <v>0</v>
      </c>
      <c r="R1815" s="243" t="e">
        <f t="shared" si="317"/>
        <v>#DIV/0!</v>
      </c>
      <c r="S1815" s="299"/>
      <c r="T1815" s="299"/>
      <c r="U1815" s="299"/>
      <c r="V1815" s="299"/>
      <c r="W1815" s="299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</row>
    <row r="1816" spans="1:43" ht="13.5" customHeight="1" outlineLevel="2" x14ac:dyDescent="0.25">
      <c r="A1816" s="2"/>
      <c r="B1816" s="109">
        <v>160801</v>
      </c>
      <c r="C1816" s="34"/>
      <c r="D1816" s="34" t="s">
        <v>51</v>
      </c>
      <c r="E1816" s="34" t="s">
        <v>1480</v>
      </c>
      <c r="F1816" s="298" t="s">
        <v>1480</v>
      </c>
      <c r="G1816" s="114">
        <v>596</v>
      </c>
      <c r="H1816" s="114">
        <v>0</v>
      </c>
      <c r="I1816" s="114">
        <v>2666</v>
      </c>
      <c r="J1816" s="114">
        <v>596</v>
      </c>
      <c r="K1816" s="114">
        <v>571</v>
      </c>
      <c r="L1816" s="241">
        <f t="shared" si="346"/>
        <v>-4.1946308724832182E-2</v>
      </c>
      <c r="M1816" s="114">
        <f t="shared" si="343"/>
        <v>0</v>
      </c>
      <c r="N1816" s="242">
        <v>2679</v>
      </c>
      <c r="O1816" s="100"/>
      <c r="P1816" s="100"/>
      <c r="Q1816" s="100">
        <f t="shared" si="344"/>
        <v>0</v>
      </c>
      <c r="R1816" s="243" t="e">
        <f t="shared" si="317"/>
        <v>#DIV/0!</v>
      </c>
      <c r="S1816" s="299"/>
      <c r="T1816" s="299"/>
      <c r="U1816" s="299"/>
      <c r="V1816" s="299"/>
      <c r="W1816" s="299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</row>
    <row r="1817" spans="1:43" ht="13.5" customHeight="1" outlineLevel="2" x14ac:dyDescent="0.25">
      <c r="A1817" s="2"/>
      <c r="B1817" s="109" t="s">
        <v>2309</v>
      </c>
      <c r="C1817" s="34"/>
      <c r="D1817" s="34" t="s">
        <v>51</v>
      </c>
      <c r="E1817" s="34" t="s">
        <v>1480</v>
      </c>
      <c r="F1817" s="298" t="s">
        <v>2310</v>
      </c>
      <c r="G1817" s="114"/>
      <c r="H1817" s="114"/>
      <c r="I1817" s="114"/>
      <c r="J1817" s="114"/>
      <c r="K1817" s="114"/>
      <c r="L1817" s="241"/>
      <c r="M1817" s="114">
        <f t="shared" si="343"/>
        <v>0</v>
      </c>
      <c r="N1817" s="242"/>
      <c r="O1817" s="100"/>
      <c r="P1817" s="100"/>
      <c r="Q1817" s="100">
        <f t="shared" si="344"/>
        <v>0</v>
      </c>
      <c r="R1817" s="243" t="e">
        <f t="shared" si="317"/>
        <v>#DIV/0!</v>
      </c>
      <c r="S1817" s="299"/>
      <c r="T1817" s="299"/>
      <c r="U1817" s="299"/>
      <c r="V1817" s="299"/>
      <c r="W1817" s="299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</row>
    <row r="1818" spans="1:43" ht="13.5" customHeight="1" outlineLevel="1" x14ac:dyDescent="0.25">
      <c r="A1818" s="229"/>
      <c r="B1818" s="104">
        <v>160500</v>
      </c>
      <c r="C1818" s="300"/>
      <c r="D1818" s="300" t="s">
        <v>51</v>
      </c>
      <c r="E1818" s="300" t="s">
        <v>1458</v>
      </c>
      <c r="F1818" s="301"/>
      <c r="G1818" s="114"/>
      <c r="H1818" s="114"/>
      <c r="I1818" s="114"/>
      <c r="J1818" s="114"/>
      <c r="K1818" s="114"/>
      <c r="L1818" s="241"/>
      <c r="M1818" s="114">
        <f t="shared" si="343"/>
        <v>0</v>
      </c>
      <c r="N1818" s="242"/>
      <c r="O1818" s="110">
        <f t="shared" ref="O1818:P1818" si="347">SUM(O1819:O1830)</f>
        <v>0</v>
      </c>
      <c r="P1818" s="110">
        <f t="shared" si="347"/>
        <v>0</v>
      </c>
      <c r="Q1818" s="100">
        <f t="shared" si="344"/>
        <v>0</v>
      </c>
      <c r="R1818" s="243" t="e">
        <f t="shared" si="317"/>
        <v>#DIV/0!</v>
      </c>
      <c r="S1818" s="302"/>
      <c r="T1818" s="302"/>
      <c r="U1818" s="302"/>
      <c r="V1818" s="302"/>
      <c r="W1818" s="302"/>
      <c r="X1818" s="229"/>
      <c r="Y1818" s="229"/>
      <c r="Z1818" s="229"/>
      <c r="AA1818" s="229"/>
      <c r="AB1818" s="229"/>
      <c r="AC1818" s="229"/>
      <c r="AD1818" s="229"/>
      <c r="AE1818" s="229"/>
      <c r="AF1818" s="229"/>
      <c r="AG1818" s="229"/>
      <c r="AH1818" s="229"/>
      <c r="AI1818" s="229"/>
      <c r="AJ1818" s="229"/>
      <c r="AK1818" s="229"/>
      <c r="AL1818" s="229"/>
      <c r="AM1818" s="229"/>
      <c r="AN1818" s="229"/>
      <c r="AO1818" s="229"/>
      <c r="AP1818" s="229"/>
      <c r="AQ1818" s="229"/>
    </row>
    <row r="1819" spans="1:43" ht="13.5" customHeight="1" outlineLevel="2" x14ac:dyDescent="0.25">
      <c r="A1819" s="2"/>
      <c r="B1819" s="109">
        <v>160511</v>
      </c>
      <c r="C1819" s="34"/>
      <c r="D1819" s="34" t="s">
        <v>51</v>
      </c>
      <c r="E1819" s="34" t="s">
        <v>1458</v>
      </c>
      <c r="F1819" s="298" t="s">
        <v>1468</v>
      </c>
      <c r="G1819" s="114">
        <v>1852</v>
      </c>
      <c r="H1819" s="114">
        <v>638</v>
      </c>
      <c r="I1819" s="114">
        <v>0</v>
      </c>
      <c r="J1819" s="114">
        <v>1852</v>
      </c>
      <c r="K1819" s="114">
        <v>1806</v>
      </c>
      <c r="L1819" s="241">
        <f t="shared" ref="L1819:L1829" si="348">((K1819/J1819)^(1/($K$12-$J$12))-1)</f>
        <v>-2.4838012958963263E-2</v>
      </c>
      <c r="M1819" s="114">
        <f t="shared" si="343"/>
        <v>622.15334773218149</v>
      </c>
      <c r="N1819" s="242">
        <v>0</v>
      </c>
      <c r="O1819" s="100"/>
      <c r="P1819" s="100"/>
      <c r="Q1819" s="100">
        <f t="shared" si="344"/>
        <v>0</v>
      </c>
      <c r="R1819" s="243" t="e">
        <f t="shared" si="317"/>
        <v>#DIV/0!</v>
      </c>
      <c r="S1819" s="299"/>
      <c r="T1819" s="299"/>
      <c r="U1819" s="299"/>
      <c r="V1819" s="299"/>
      <c r="W1819" s="299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</row>
    <row r="1820" spans="1:43" ht="13.5" customHeight="1" outlineLevel="2" x14ac:dyDescent="0.25">
      <c r="A1820" s="2"/>
      <c r="B1820" s="109">
        <v>160510</v>
      </c>
      <c r="C1820" s="34"/>
      <c r="D1820" s="34" t="s">
        <v>51</v>
      </c>
      <c r="E1820" s="34" t="s">
        <v>1458</v>
      </c>
      <c r="F1820" s="298" t="s">
        <v>1467</v>
      </c>
      <c r="G1820" s="114">
        <v>1012</v>
      </c>
      <c r="H1820" s="114">
        <v>0</v>
      </c>
      <c r="I1820" s="114">
        <v>3030</v>
      </c>
      <c r="J1820" s="114">
        <v>1012</v>
      </c>
      <c r="K1820" s="114">
        <v>947</v>
      </c>
      <c r="L1820" s="241">
        <f t="shared" si="348"/>
        <v>-6.422924901185767E-2</v>
      </c>
      <c r="M1820" s="114">
        <f t="shared" si="343"/>
        <v>0</v>
      </c>
      <c r="N1820" s="242">
        <v>2992</v>
      </c>
      <c r="O1820" s="100"/>
      <c r="P1820" s="100"/>
      <c r="Q1820" s="100">
        <f t="shared" si="344"/>
        <v>0</v>
      </c>
      <c r="R1820" s="243" t="e">
        <f t="shared" si="317"/>
        <v>#DIV/0!</v>
      </c>
      <c r="S1820" s="299"/>
      <c r="T1820" s="299"/>
      <c r="U1820" s="299"/>
      <c r="V1820" s="299"/>
      <c r="W1820" s="299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</row>
    <row r="1821" spans="1:43" ht="13.5" customHeight="1" outlineLevel="2" x14ac:dyDescent="0.25">
      <c r="A1821" s="2"/>
      <c r="B1821" s="109">
        <v>160509</v>
      </c>
      <c r="C1821" s="34"/>
      <c r="D1821" s="34" t="s">
        <v>51</v>
      </c>
      <c r="E1821" s="34" t="s">
        <v>1458</v>
      </c>
      <c r="F1821" s="298" t="s">
        <v>1466</v>
      </c>
      <c r="G1821" s="114">
        <v>787</v>
      </c>
      <c r="H1821" s="114">
        <v>420</v>
      </c>
      <c r="I1821" s="114">
        <v>0</v>
      </c>
      <c r="J1821" s="114">
        <v>787</v>
      </c>
      <c r="K1821" s="114">
        <v>762</v>
      </c>
      <c r="L1821" s="241">
        <f t="shared" si="348"/>
        <v>-3.1766200762388785E-2</v>
      </c>
      <c r="M1821" s="114">
        <f t="shared" si="343"/>
        <v>406.65819567979673</v>
      </c>
      <c r="N1821" s="242">
        <v>0</v>
      </c>
      <c r="O1821" s="100"/>
      <c r="P1821" s="100"/>
      <c r="Q1821" s="100">
        <f t="shared" si="344"/>
        <v>0</v>
      </c>
      <c r="R1821" s="243" t="e">
        <f t="shared" si="317"/>
        <v>#DIV/0!</v>
      </c>
      <c r="S1821" s="299"/>
      <c r="T1821" s="299"/>
      <c r="U1821" s="299"/>
      <c r="V1821" s="299"/>
      <c r="W1821" s="299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</row>
    <row r="1822" spans="1:43" ht="13.5" customHeight="1" outlineLevel="2" x14ac:dyDescent="0.25">
      <c r="A1822" s="2"/>
      <c r="B1822" s="109">
        <v>160508</v>
      </c>
      <c r="C1822" s="34"/>
      <c r="D1822" s="34" t="s">
        <v>51</v>
      </c>
      <c r="E1822" s="34" t="s">
        <v>1458</v>
      </c>
      <c r="F1822" s="298" t="s">
        <v>1465</v>
      </c>
      <c r="G1822" s="114">
        <v>562</v>
      </c>
      <c r="H1822" s="114">
        <v>208</v>
      </c>
      <c r="I1822" s="114">
        <v>0</v>
      </c>
      <c r="J1822" s="114">
        <v>562</v>
      </c>
      <c r="K1822" s="114">
        <v>557</v>
      </c>
      <c r="L1822" s="241">
        <f t="shared" si="348"/>
        <v>-8.8967971530249379E-3</v>
      </c>
      <c r="M1822" s="114">
        <f t="shared" si="343"/>
        <v>206.14946619217082</v>
      </c>
      <c r="N1822" s="242">
        <v>0</v>
      </c>
      <c r="O1822" s="100"/>
      <c r="P1822" s="100"/>
      <c r="Q1822" s="100">
        <f t="shared" si="344"/>
        <v>0</v>
      </c>
      <c r="R1822" s="243" t="e">
        <f t="shared" si="317"/>
        <v>#DIV/0!</v>
      </c>
      <c r="S1822" s="299"/>
      <c r="T1822" s="299"/>
      <c r="U1822" s="299"/>
      <c r="V1822" s="299"/>
      <c r="W1822" s="299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</row>
    <row r="1823" spans="1:43" ht="13.5" customHeight="1" outlineLevel="2" x14ac:dyDescent="0.25">
      <c r="A1823" s="2"/>
      <c r="B1823" s="109">
        <v>160507</v>
      </c>
      <c r="C1823" s="34"/>
      <c r="D1823" s="34" t="s">
        <v>51</v>
      </c>
      <c r="E1823" s="34" t="s">
        <v>1458</v>
      </c>
      <c r="F1823" s="298" t="s">
        <v>1464</v>
      </c>
      <c r="G1823" s="114">
        <v>3256</v>
      </c>
      <c r="H1823" s="114">
        <v>991</v>
      </c>
      <c r="I1823" s="114">
        <v>0</v>
      </c>
      <c r="J1823" s="114">
        <v>3256</v>
      </c>
      <c r="K1823" s="114">
        <v>3130</v>
      </c>
      <c r="L1823" s="241">
        <f t="shared" si="348"/>
        <v>-3.8697788697788726E-2</v>
      </c>
      <c r="M1823" s="114">
        <f t="shared" si="343"/>
        <v>952.65049140049132</v>
      </c>
      <c r="N1823" s="242">
        <v>0</v>
      </c>
      <c r="O1823" s="100"/>
      <c r="P1823" s="100"/>
      <c r="Q1823" s="100">
        <f t="shared" si="344"/>
        <v>0</v>
      </c>
      <c r="R1823" s="243" t="e">
        <f t="shared" si="317"/>
        <v>#DIV/0!</v>
      </c>
      <c r="S1823" s="299"/>
      <c r="T1823" s="299"/>
      <c r="U1823" s="299"/>
      <c r="V1823" s="299"/>
      <c r="W1823" s="299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</row>
    <row r="1824" spans="1:43" ht="13.5" customHeight="1" outlineLevel="2" x14ac:dyDescent="0.25">
      <c r="A1824" s="2"/>
      <c r="B1824" s="109">
        <v>160506</v>
      </c>
      <c r="C1824" s="34"/>
      <c r="D1824" s="34" t="s">
        <v>51</v>
      </c>
      <c r="E1824" s="34" t="s">
        <v>1458</v>
      </c>
      <c r="F1824" s="298" t="s">
        <v>1463</v>
      </c>
      <c r="G1824" s="114">
        <v>2019</v>
      </c>
      <c r="H1824" s="114">
        <v>0</v>
      </c>
      <c r="I1824" s="114">
        <v>2282</v>
      </c>
      <c r="J1824" s="114">
        <v>4301</v>
      </c>
      <c r="K1824" s="114">
        <v>4202</v>
      </c>
      <c r="L1824" s="241">
        <f t="shared" si="348"/>
        <v>-2.3017902813299185E-2</v>
      </c>
      <c r="M1824" s="114">
        <f t="shared" si="343"/>
        <v>2334.5268542199483</v>
      </c>
      <c r="N1824" s="242">
        <v>0</v>
      </c>
      <c r="O1824" s="100"/>
      <c r="P1824" s="100"/>
      <c r="Q1824" s="100">
        <f t="shared" si="344"/>
        <v>0</v>
      </c>
      <c r="R1824" s="243" t="e">
        <f t="shared" si="317"/>
        <v>#DIV/0!</v>
      </c>
      <c r="S1824" s="299"/>
      <c r="T1824" s="299"/>
      <c r="U1824" s="299"/>
      <c r="V1824" s="299"/>
      <c r="W1824" s="299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</row>
    <row r="1825" spans="1:43" ht="13.5" customHeight="1" outlineLevel="2" x14ac:dyDescent="0.25">
      <c r="A1825" s="2"/>
      <c r="B1825" s="109">
        <v>160505</v>
      </c>
      <c r="C1825" s="34"/>
      <c r="D1825" s="34" t="s">
        <v>51</v>
      </c>
      <c r="E1825" s="34" t="s">
        <v>1458</v>
      </c>
      <c r="F1825" s="298" t="s">
        <v>1462</v>
      </c>
      <c r="G1825" s="114">
        <v>4860</v>
      </c>
      <c r="H1825" s="114">
        <v>0</v>
      </c>
      <c r="I1825" s="114">
        <v>2402</v>
      </c>
      <c r="J1825" s="114">
        <v>7262</v>
      </c>
      <c r="K1825" s="114">
        <v>7200</v>
      </c>
      <c r="L1825" s="241">
        <f t="shared" si="348"/>
        <v>-8.5375929496006586E-3</v>
      </c>
      <c r="M1825" s="114">
        <f t="shared" si="343"/>
        <v>2422.5072982649403</v>
      </c>
      <c r="N1825" s="242">
        <v>0</v>
      </c>
      <c r="O1825" s="100"/>
      <c r="P1825" s="100"/>
      <c r="Q1825" s="100">
        <f t="shared" si="344"/>
        <v>0</v>
      </c>
      <c r="R1825" s="243" t="e">
        <f t="shared" si="317"/>
        <v>#DIV/0!</v>
      </c>
      <c r="S1825" s="299"/>
      <c r="T1825" s="299"/>
      <c r="U1825" s="299"/>
      <c r="V1825" s="299"/>
      <c r="W1825" s="299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</row>
    <row r="1826" spans="1:43" ht="13.5" customHeight="1" outlineLevel="2" x14ac:dyDescent="0.25">
      <c r="A1826" s="2"/>
      <c r="B1826" s="109">
        <v>160504</v>
      </c>
      <c r="C1826" s="34"/>
      <c r="D1826" s="34" t="s">
        <v>51</v>
      </c>
      <c r="E1826" s="34" t="s">
        <v>1458</v>
      </c>
      <c r="F1826" s="298" t="s">
        <v>1461</v>
      </c>
      <c r="G1826" s="114">
        <v>3374</v>
      </c>
      <c r="H1826" s="114">
        <v>0</v>
      </c>
      <c r="I1826" s="114">
        <v>2461</v>
      </c>
      <c r="J1826" s="114">
        <v>5835</v>
      </c>
      <c r="K1826" s="114">
        <v>5728</v>
      </c>
      <c r="L1826" s="241">
        <f t="shared" si="348"/>
        <v>-1.833761782347898E-2</v>
      </c>
      <c r="M1826" s="114">
        <f t="shared" si="343"/>
        <v>2506.1288774635814</v>
      </c>
      <c r="N1826" s="242">
        <v>0</v>
      </c>
      <c r="O1826" s="100"/>
      <c r="P1826" s="100"/>
      <c r="Q1826" s="100">
        <f t="shared" si="344"/>
        <v>0</v>
      </c>
      <c r="R1826" s="243" t="e">
        <f t="shared" si="317"/>
        <v>#DIV/0!</v>
      </c>
      <c r="S1826" s="299"/>
      <c r="T1826" s="299"/>
      <c r="U1826" s="299"/>
      <c r="V1826" s="299"/>
      <c r="W1826" s="299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</row>
    <row r="1827" spans="1:43" ht="13.5" customHeight="1" outlineLevel="2" x14ac:dyDescent="0.25">
      <c r="A1827" s="2"/>
      <c r="B1827" s="109">
        <v>160503</v>
      </c>
      <c r="C1827" s="34"/>
      <c r="D1827" s="34" t="s">
        <v>51</v>
      </c>
      <c r="E1827" s="34" t="s">
        <v>1458</v>
      </c>
      <c r="F1827" s="298" t="s">
        <v>1460</v>
      </c>
      <c r="G1827" s="114">
        <v>2416</v>
      </c>
      <c r="H1827" s="114">
        <v>1614</v>
      </c>
      <c r="I1827" s="114">
        <v>0</v>
      </c>
      <c r="J1827" s="114">
        <v>2416</v>
      </c>
      <c r="K1827" s="114">
        <v>2264</v>
      </c>
      <c r="L1827" s="241">
        <f t="shared" si="348"/>
        <v>-6.29139072847682E-2</v>
      </c>
      <c r="M1827" s="114">
        <f t="shared" si="343"/>
        <v>1512.4569536423842</v>
      </c>
      <c r="N1827" s="242">
        <v>0</v>
      </c>
      <c r="O1827" s="100"/>
      <c r="P1827" s="100"/>
      <c r="Q1827" s="100">
        <f t="shared" si="344"/>
        <v>0</v>
      </c>
      <c r="R1827" s="243" t="e">
        <f t="shared" si="317"/>
        <v>#DIV/0!</v>
      </c>
      <c r="S1827" s="299"/>
      <c r="T1827" s="299"/>
      <c r="U1827" s="299"/>
      <c r="V1827" s="299"/>
      <c r="W1827" s="299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</row>
    <row r="1828" spans="1:43" ht="13.5" customHeight="1" outlineLevel="2" x14ac:dyDescent="0.25">
      <c r="A1828" s="2"/>
      <c r="B1828" s="109">
        <v>160502</v>
      </c>
      <c r="C1828" s="34"/>
      <c r="D1828" s="34" t="s">
        <v>51</v>
      </c>
      <c r="E1828" s="34" t="s">
        <v>1458</v>
      </c>
      <c r="F1828" s="298" t="s">
        <v>1459</v>
      </c>
      <c r="G1828" s="114">
        <v>1425</v>
      </c>
      <c r="H1828" s="114">
        <v>580</v>
      </c>
      <c r="I1828" s="114">
        <v>0</v>
      </c>
      <c r="J1828" s="114">
        <v>1425</v>
      </c>
      <c r="K1828" s="114">
        <v>1376</v>
      </c>
      <c r="L1828" s="241">
        <f t="shared" si="348"/>
        <v>-3.4385964912280742E-2</v>
      </c>
      <c r="M1828" s="114">
        <f t="shared" si="343"/>
        <v>560.05614035087717</v>
      </c>
      <c r="N1828" s="242">
        <v>0</v>
      </c>
      <c r="O1828" s="100"/>
      <c r="P1828" s="100"/>
      <c r="Q1828" s="100">
        <f t="shared" si="344"/>
        <v>0</v>
      </c>
      <c r="R1828" s="243" t="e">
        <f t="shared" si="317"/>
        <v>#DIV/0!</v>
      </c>
      <c r="S1828" s="299"/>
      <c r="T1828" s="299"/>
      <c r="U1828" s="299"/>
      <c r="V1828" s="299"/>
      <c r="W1828" s="299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</row>
    <row r="1829" spans="1:43" ht="13.5" customHeight="1" outlineLevel="2" x14ac:dyDescent="0.25">
      <c r="A1829" s="2"/>
      <c r="B1829" s="109">
        <v>160501</v>
      </c>
      <c r="C1829" s="34"/>
      <c r="D1829" s="34" t="s">
        <v>51</v>
      </c>
      <c r="E1829" s="34" t="s">
        <v>1458</v>
      </c>
      <c r="F1829" s="298" t="s">
        <v>1458</v>
      </c>
      <c r="G1829" s="114">
        <v>2438</v>
      </c>
      <c r="H1829" s="114">
        <v>0</v>
      </c>
      <c r="I1829" s="114">
        <v>22497</v>
      </c>
      <c r="J1829" s="114">
        <v>2438</v>
      </c>
      <c r="K1829" s="114">
        <v>2293</v>
      </c>
      <c r="L1829" s="241">
        <f t="shared" si="348"/>
        <v>-5.9474979491386359E-2</v>
      </c>
      <c r="M1829" s="114">
        <f t="shared" si="343"/>
        <v>0</v>
      </c>
      <c r="N1829" s="242">
        <v>22606</v>
      </c>
      <c r="O1829" s="100"/>
      <c r="P1829" s="100"/>
      <c r="Q1829" s="100">
        <f t="shared" si="344"/>
        <v>0</v>
      </c>
      <c r="R1829" s="243" t="e">
        <f t="shared" si="317"/>
        <v>#DIV/0!</v>
      </c>
      <c r="S1829" s="299"/>
      <c r="T1829" s="299"/>
      <c r="U1829" s="299"/>
      <c r="V1829" s="299"/>
      <c r="W1829" s="299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</row>
    <row r="1830" spans="1:43" ht="13.5" customHeight="1" outlineLevel="2" x14ac:dyDescent="0.25">
      <c r="A1830" s="2"/>
      <c r="B1830" s="109" t="s">
        <v>2311</v>
      </c>
      <c r="C1830" s="34"/>
      <c r="D1830" s="34" t="s">
        <v>51</v>
      </c>
      <c r="E1830" s="34" t="s">
        <v>1458</v>
      </c>
      <c r="F1830" s="298" t="s">
        <v>2312</v>
      </c>
      <c r="G1830" s="114"/>
      <c r="H1830" s="114"/>
      <c r="I1830" s="114"/>
      <c r="J1830" s="114"/>
      <c r="K1830" s="114"/>
      <c r="L1830" s="241"/>
      <c r="M1830" s="114">
        <f t="shared" si="343"/>
        <v>0</v>
      </c>
      <c r="N1830" s="242"/>
      <c r="O1830" s="100"/>
      <c r="P1830" s="100"/>
      <c r="Q1830" s="100">
        <f t="shared" si="344"/>
        <v>0</v>
      </c>
      <c r="R1830" s="243" t="e">
        <f t="shared" si="317"/>
        <v>#DIV/0!</v>
      </c>
      <c r="S1830" s="299"/>
      <c r="T1830" s="299"/>
      <c r="U1830" s="299"/>
      <c r="V1830" s="299"/>
      <c r="W1830" s="299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</row>
    <row r="1831" spans="1:43" ht="13.5" customHeight="1" outlineLevel="1" x14ac:dyDescent="0.25">
      <c r="A1831" s="229"/>
      <c r="B1831" s="104">
        <v>160600</v>
      </c>
      <c r="C1831" s="300"/>
      <c r="D1831" s="300" t="s">
        <v>51</v>
      </c>
      <c r="E1831" s="300" t="s">
        <v>60</v>
      </c>
      <c r="F1831" s="301"/>
      <c r="G1831" s="114"/>
      <c r="H1831" s="114"/>
      <c r="I1831" s="114"/>
      <c r="J1831" s="114"/>
      <c r="K1831" s="114"/>
      <c r="L1831" s="241"/>
      <c r="M1831" s="114">
        <f t="shared" si="343"/>
        <v>0</v>
      </c>
      <c r="N1831" s="242"/>
      <c r="O1831" s="110">
        <f t="shared" ref="O1831:P1831" si="349">SUM(O1832:O1838)</f>
        <v>0</v>
      </c>
      <c r="P1831" s="110">
        <f t="shared" si="349"/>
        <v>0</v>
      </c>
      <c r="Q1831" s="100">
        <f t="shared" si="344"/>
        <v>0</v>
      </c>
      <c r="R1831" s="243" t="e">
        <f t="shared" si="317"/>
        <v>#DIV/0!</v>
      </c>
      <c r="S1831" s="302"/>
      <c r="T1831" s="302"/>
      <c r="U1831" s="302"/>
      <c r="V1831" s="302"/>
      <c r="W1831" s="302"/>
      <c r="X1831" s="229"/>
      <c r="Y1831" s="229"/>
      <c r="Z1831" s="229"/>
      <c r="AA1831" s="229"/>
      <c r="AB1831" s="229"/>
      <c r="AC1831" s="229"/>
      <c r="AD1831" s="229"/>
      <c r="AE1831" s="229"/>
      <c r="AF1831" s="229"/>
      <c r="AG1831" s="229"/>
      <c r="AH1831" s="229"/>
      <c r="AI1831" s="229"/>
      <c r="AJ1831" s="229"/>
      <c r="AK1831" s="229"/>
      <c r="AL1831" s="229"/>
      <c r="AM1831" s="229"/>
      <c r="AN1831" s="229"/>
      <c r="AO1831" s="229"/>
      <c r="AP1831" s="229"/>
      <c r="AQ1831" s="229"/>
    </row>
    <row r="1832" spans="1:43" ht="13.5" customHeight="1" outlineLevel="2" x14ac:dyDescent="0.25">
      <c r="A1832" s="2"/>
      <c r="B1832" s="109">
        <v>160606</v>
      </c>
      <c r="C1832" s="34"/>
      <c r="D1832" s="34" t="s">
        <v>51</v>
      </c>
      <c r="E1832" s="34" t="s">
        <v>60</v>
      </c>
      <c r="F1832" s="298" t="s">
        <v>1473</v>
      </c>
      <c r="G1832" s="114">
        <v>1035</v>
      </c>
      <c r="H1832" s="114">
        <v>0</v>
      </c>
      <c r="I1832" s="114">
        <v>5103</v>
      </c>
      <c r="J1832" s="114">
        <v>1035</v>
      </c>
      <c r="K1832" s="114">
        <v>936</v>
      </c>
      <c r="L1832" s="241">
        <f t="shared" ref="L1832:L1837" si="350">((K1832/J1832)^(1/($K$12-$J$12))-1)</f>
        <v>-9.5652173913043481E-2</v>
      </c>
      <c r="M1832" s="114">
        <f t="shared" si="343"/>
        <v>0</v>
      </c>
      <c r="N1832" s="242">
        <v>5010</v>
      </c>
      <c r="O1832" s="100"/>
      <c r="P1832" s="100"/>
      <c r="Q1832" s="100">
        <f t="shared" si="344"/>
        <v>0</v>
      </c>
      <c r="R1832" s="243" t="e">
        <f t="shared" si="317"/>
        <v>#DIV/0!</v>
      </c>
      <c r="S1832" s="299"/>
      <c r="T1832" s="299"/>
      <c r="U1832" s="299"/>
      <c r="V1832" s="299"/>
      <c r="W1832" s="299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</row>
    <row r="1833" spans="1:43" ht="13.5" customHeight="1" outlineLevel="2" x14ac:dyDescent="0.25">
      <c r="A1833" s="2"/>
      <c r="B1833" s="109">
        <v>160605</v>
      </c>
      <c r="C1833" s="34"/>
      <c r="D1833" s="34" t="s">
        <v>51</v>
      </c>
      <c r="E1833" s="34" t="s">
        <v>60</v>
      </c>
      <c r="F1833" s="298" t="s">
        <v>1472</v>
      </c>
      <c r="G1833" s="114">
        <v>8124</v>
      </c>
      <c r="H1833" s="114">
        <v>0</v>
      </c>
      <c r="I1833" s="114">
        <v>5218</v>
      </c>
      <c r="J1833" s="114">
        <v>11232</v>
      </c>
      <c r="K1833" s="114">
        <v>11046</v>
      </c>
      <c r="L1833" s="241">
        <f t="shared" si="350"/>
        <v>-1.6559829059829112E-2</v>
      </c>
      <c r="M1833" s="114">
        <f t="shared" si="343"/>
        <v>0</v>
      </c>
      <c r="N1833" s="242">
        <v>2107</v>
      </c>
      <c r="O1833" s="100"/>
      <c r="P1833" s="100"/>
      <c r="Q1833" s="100">
        <f t="shared" si="344"/>
        <v>0</v>
      </c>
      <c r="R1833" s="243" t="e">
        <f t="shared" si="317"/>
        <v>#DIV/0!</v>
      </c>
      <c r="S1833" s="299"/>
      <c r="T1833" s="299"/>
      <c r="U1833" s="299"/>
      <c r="V1833" s="299"/>
      <c r="W1833" s="299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</row>
    <row r="1834" spans="1:43" ht="13.5" customHeight="1" outlineLevel="2" x14ac:dyDescent="0.25">
      <c r="A1834" s="2"/>
      <c r="B1834" s="109">
        <v>160604</v>
      </c>
      <c r="C1834" s="34"/>
      <c r="D1834" s="34" t="s">
        <v>51</v>
      </c>
      <c r="E1834" s="34" t="s">
        <v>60</v>
      </c>
      <c r="F1834" s="298" t="s">
        <v>1145</v>
      </c>
      <c r="G1834" s="114">
        <v>5284</v>
      </c>
      <c r="H1834" s="114">
        <v>1044</v>
      </c>
      <c r="I1834" s="114">
        <v>0</v>
      </c>
      <c r="J1834" s="114">
        <v>5284</v>
      </c>
      <c r="K1834" s="114">
        <v>5081</v>
      </c>
      <c r="L1834" s="241">
        <f t="shared" si="350"/>
        <v>-3.8417865253595807E-2</v>
      </c>
      <c r="M1834" s="114">
        <f t="shared" si="343"/>
        <v>1003.8917486752459</v>
      </c>
      <c r="N1834" s="242">
        <v>0</v>
      </c>
      <c r="O1834" s="100"/>
      <c r="P1834" s="100"/>
      <c r="Q1834" s="100">
        <f t="shared" si="344"/>
        <v>0</v>
      </c>
      <c r="R1834" s="243" t="e">
        <f t="shared" si="317"/>
        <v>#DIV/0!</v>
      </c>
      <c r="S1834" s="299"/>
      <c r="T1834" s="299"/>
      <c r="U1834" s="299"/>
      <c r="V1834" s="299"/>
      <c r="W1834" s="299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</row>
    <row r="1835" spans="1:43" ht="13.5" customHeight="1" outlineLevel="2" x14ac:dyDescent="0.25">
      <c r="A1835" s="2"/>
      <c r="B1835" s="109">
        <v>160603</v>
      </c>
      <c r="C1835" s="34"/>
      <c r="D1835" s="34" t="s">
        <v>51</v>
      </c>
      <c r="E1835" s="34" t="s">
        <v>60</v>
      </c>
      <c r="F1835" s="298" t="s">
        <v>1471</v>
      </c>
      <c r="G1835" s="114">
        <v>3623</v>
      </c>
      <c r="H1835" s="114">
        <v>587</v>
      </c>
      <c r="I1835" s="114">
        <v>0</v>
      </c>
      <c r="J1835" s="114">
        <v>3623</v>
      </c>
      <c r="K1835" s="114">
        <v>3429</v>
      </c>
      <c r="L1835" s="241">
        <f t="shared" si="350"/>
        <v>-5.3546784432790484E-2</v>
      </c>
      <c r="M1835" s="114">
        <f t="shared" si="343"/>
        <v>555.56803753795202</v>
      </c>
      <c r="N1835" s="242">
        <v>0</v>
      </c>
      <c r="O1835" s="100"/>
      <c r="P1835" s="100"/>
      <c r="Q1835" s="100">
        <f t="shared" si="344"/>
        <v>0</v>
      </c>
      <c r="R1835" s="243" t="e">
        <f t="shared" si="317"/>
        <v>#DIV/0!</v>
      </c>
      <c r="S1835" s="299"/>
      <c r="T1835" s="299"/>
      <c r="U1835" s="299"/>
      <c r="V1835" s="299"/>
      <c r="W1835" s="299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</row>
    <row r="1836" spans="1:43" ht="13.5" customHeight="1" outlineLevel="2" x14ac:dyDescent="0.25">
      <c r="A1836" s="2"/>
      <c r="B1836" s="109">
        <v>160602</v>
      </c>
      <c r="C1836" s="34"/>
      <c r="D1836" s="34" t="s">
        <v>51</v>
      </c>
      <c r="E1836" s="34" t="s">
        <v>60</v>
      </c>
      <c r="F1836" s="298" t="s">
        <v>1470</v>
      </c>
      <c r="G1836" s="114">
        <v>1621</v>
      </c>
      <c r="H1836" s="114">
        <v>924</v>
      </c>
      <c r="I1836" s="114">
        <v>0</v>
      </c>
      <c r="J1836" s="114">
        <v>1621</v>
      </c>
      <c r="K1836" s="114">
        <v>1569</v>
      </c>
      <c r="L1836" s="241">
        <f t="shared" si="350"/>
        <v>-3.2078963602714339E-2</v>
      </c>
      <c r="M1836" s="114">
        <f t="shared" si="343"/>
        <v>894.35903763109195</v>
      </c>
      <c r="N1836" s="242">
        <v>0</v>
      </c>
      <c r="O1836" s="100"/>
      <c r="P1836" s="100"/>
      <c r="Q1836" s="100">
        <f t="shared" si="344"/>
        <v>0</v>
      </c>
      <c r="R1836" s="243" t="e">
        <f t="shared" si="317"/>
        <v>#DIV/0!</v>
      </c>
      <c r="S1836" s="299"/>
      <c r="T1836" s="299"/>
      <c r="U1836" s="299"/>
      <c r="V1836" s="299"/>
      <c r="W1836" s="299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</row>
    <row r="1837" spans="1:43" ht="13.5" customHeight="1" outlineLevel="2" x14ac:dyDescent="0.25">
      <c r="A1837" s="2"/>
      <c r="B1837" s="109">
        <v>160601</v>
      </c>
      <c r="C1837" s="34"/>
      <c r="D1837" s="34" t="s">
        <v>51</v>
      </c>
      <c r="E1837" s="34" t="s">
        <v>60</v>
      </c>
      <c r="F1837" s="298" t="s">
        <v>1469</v>
      </c>
      <c r="G1837" s="114">
        <v>6416</v>
      </c>
      <c r="H1837" s="114">
        <v>0</v>
      </c>
      <c r="I1837" s="114">
        <v>16902</v>
      </c>
      <c r="J1837" s="114">
        <v>6416</v>
      </c>
      <c r="K1837" s="114">
        <v>6244</v>
      </c>
      <c r="L1837" s="241">
        <f t="shared" si="350"/>
        <v>-2.680798004987528E-2</v>
      </c>
      <c r="M1837" s="114">
        <f t="shared" si="343"/>
        <v>0</v>
      </c>
      <c r="N1837" s="242">
        <v>17135</v>
      </c>
      <c r="O1837" s="100"/>
      <c r="P1837" s="100"/>
      <c r="Q1837" s="100">
        <f t="shared" si="344"/>
        <v>0</v>
      </c>
      <c r="R1837" s="243" t="e">
        <f t="shared" si="317"/>
        <v>#DIV/0!</v>
      </c>
      <c r="S1837" s="299"/>
      <c r="T1837" s="299"/>
      <c r="U1837" s="299"/>
      <c r="V1837" s="299"/>
      <c r="W1837" s="299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</row>
    <row r="1838" spans="1:43" ht="13.5" customHeight="1" outlineLevel="2" x14ac:dyDescent="0.25">
      <c r="A1838" s="2"/>
      <c r="B1838" s="109" t="s">
        <v>2313</v>
      </c>
      <c r="C1838" s="34"/>
      <c r="D1838" s="34" t="s">
        <v>51</v>
      </c>
      <c r="E1838" s="34" t="s">
        <v>60</v>
      </c>
      <c r="F1838" s="298" t="s">
        <v>2314</v>
      </c>
      <c r="G1838" s="114"/>
      <c r="H1838" s="114"/>
      <c r="I1838" s="114"/>
      <c r="J1838" s="114"/>
      <c r="K1838" s="114"/>
      <c r="L1838" s="241"/>
      <c r="M1838" s="114">
        <f t="shared" si="343"/>
        <v>0</v>
      </c>
      <c r="N1838" s="242"/>
      <c r="O1838" s="100"/>
      <c r="P1838" s="100"/>
      <c r="Q1838" s="100">
        <f t="shared" si="344"/>
        <v>0</v>
      </c>
      <c r="R1838" s="243" t="e">
        <f t="shared" si="317"/>
        <v>#DIV/0!</v>
      </c>
      <c r="S1838" s="299"/>
      <c r="T1838" s="299"/>
      <c r="U1838" s="299"/>
      <c r="V1838" s="299"/>
      <c r="W1838" s="299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</row>
    <row r="1839" spans="1:43" ht="13.5" customHeight="1" outlineLevel="1" x14ac:dyDescent="0.25">
      <c r="A1839" s="2"/>
      <c r="B1839" s="303" t="s">
        <v>2315</v>
      </c>
      <c r="C1839" s="304"/>
      <c r="D1839" s="304" t="s">
        <v>51</v>
      </c>
      <c r="E1839" s="304" t="s">
        <v>2316</v>
      </c>
      <c r="F1839" s="305"/>
      <c r="G1839" s="254"/>
      <c r="H1839" s="254"/>
      <c r="I1839" s="254"/>
      <c r="J1839" s="254"/>
      <c r="K1839" s="254"/>
      <c r="L1839" s="255"/>
      <c r="M1839" s="254">
        <f t="shared" si="343"/>
        <v>0</v>
      </c>
      <c r="N1839" s="256"/>
      <c r="O1839" s="257">
        <f>8*(M1839+N1839)</f>
        <v>0</v>
      </c>
      <c r="P1839" s="257"/>
      <c r="Q1839" s="257">
        <f t="shared" si="344"/>
        <v>0</v>
      </c>
      <c r="R1839" s="221" t="e">
        <f t="shared" si="317"/>
        <v>#DIV/0!</v>
      </c>
      <c r="S1839" s="306"/>
      <c r="T1839" s="306"/>
      <c r="U1839" s="306"/>
      <c r="V1839" s="306"/>
      <c r="W1839" s="306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</row>
    <row r="1840" spans="1:43" ht="13.5" customHeight="1" x14ac:dyDescent="0.25">
      <c r="A1840" s="229"/>
      <c r="B1840" s="307">
        <v>170000</v>
      </c>
      <c r="C1840" s="308"/>
      <c r="D1840" s="308" t="s">
        <v>52</v>
      </c>
      <c r="E1840" s="308"/>
      <c r="F1840" s="308"/>
      <c r="G1840" s="258"/>
      <c r="H1840" s="258"/>
      <c r="I1840" s="258"/>
      <c r="J1840" s="258"/>
      <c r="K1840" s="258"/>
      <c r="L1840" s="259"/>
      <c r="M1840" s="258">
        <f t="shared" si="343"/>
        <v>0</v>
      </c>
      <c r="N1840" s="260"/>
      <c r="O1840" s="227">
        <f t="shared" ref="O1840:P1840" si="351">+O1841+O1847+O1852+O1858</f>
        <v>0</v>
      </c>
      <c r="P1840" s="227">
        <f t="shared" si="351"/>
        <v>0</v>
      </c>
      <c r="Q1840" s="261">
        <f t="shared" si="344"/>
        <v>0</v>
      </c>
      <c r="R1840" s="228" t="e">
        <f t="shared" si="317"/>
        <v>#DIV/0!</v>
      </c>
      <c r="S1840" s="309"/>
      <c r="T1840" s="309"/>
      <c r="U1840" s="309"/>
      <c r="V1840" s="309"/>
      <c r="W1840" s="309"/>
      <c r="X1840" s="229"/>
      <c r="Y1840" s="229"/>
      <c r="Z1840" s="229"/>
      <c r="AA1840" s="229"/>
      <c r="AB1840" s="229"/>
      <c r="AC1840" s="229"/>
      <c r="AD1840" s="229"/>
      <c r="AE1840" s="229"/>
      <c r="AF1840" s="229"/>
      <c r="AG1840" s="229"/>
      <c r="AH1840" s="229"/>
      <c r="AI1840" s="229"/>
      <c r="AJ1840" s="229"/>
      <c r="AK1840" s="229"/>
      <c r="AL1840" s="229"/>
      <c r="AM1840" s="229"/>
      <c r="AN1840" s="229"/>
      <c r="AO1840" s="229"/>
      <c r="AP1840" s="229"/>
      <c r="AQ1840" s="229"/>
    </row>
    <row r="1841" spans="1:43" ht="13.5" customHeight="1" outlineLevel="1" x14ac:dyDescent="0.25">
      <c r="A1841" s="229"/>
      <c r="B1841" s="310">
        <v>170200</v>
      </c>
      <c r="C1841" s="311"/>
      <c r="D1841" s="311" t="s">
        <v>52</v>
      </c>
      <c r="E1841" s="311" t="s">
        <v>1488</v>
      </c>
      <c r="F1841" s="312"/>
      <c r="G1841" s="234"/>
      <c r="H1841" s="234"/>
      <c r="I1841" s="234"/>
      <c r="J1841" s="234"/>
      <c r="K1841" s="234"/>
      <c r="L1841" s="262"/>
      <c r="M1841" s="234">
        <f t="shared" si="343"/>
        <v>0</v>
      </c>
      <c r="N1841" s="263"/>
      <c r="O1841" s="110">
        <f t="shared" ref="O1841:P1841" si="352">SUM(O1842:O1846)</f>
        <v>0</v>
      </c>
      <c r="P1841" s="110">
        <f t="shared" si="352"/>
        <v>0</v>
      </c>
      <c r="Q1841" s="264">
        <f t="shared" si="344"/>
        <v>0</v>
      </c>
      <c r="R1841" s="238" t="e">
        <f t="shared" si="317"/>
        <v>#DIV/0!</v>
      </c>
      <c r="S1841" s="313"/>
      <c r="T1841" s="313"/>
      <c r="U1841" s="313"/>
      <c r="V1841" s="313"/>
      <c r="W1841" s="313"/>
      <c r="X1841" s="229"/>
      <c r="Y1841" s="229"/>
      <c r="Z1841" s="229"/>
      <c r="AA1841" s="229"/>
      <c r="AB1841" s="229"/>
      <c r="AC1841" s="229"/>
      <c r="AD1841" s="229"/>
      <c r="AE1841" s="229"/>
      <c r="AF1841" s="229"/>
      <c r="AG1841" s="229"/>
      <c r="AH1841" s="229"/>
      <c r="AI1841" s="229"/>
      <c r="AJ1841" s="229"/>
      <c r="AK1841" s="229"/>
      <c r="AL1841" s="229"/>
      <c r="AM1841" s="229"/>
      <c r="AN1841" s="229"/>
      <c r="AO1841" s="229"/>
      <c r="AP1841" s="229"/>
      <c r="AQ1841" s="229"/>
    </row>
    <row r="1842" spans="1:43" ht="13.5" customHeight="1" outlineLevel="2" x14ac:dyDescent="0.25">
      <c r="A1842" s="2"/>
      <c r="B1842" s="109">
        <v>170204</v>
      </c>
      <c r="C1842" s="34"/>
      <c r="D1842" s="34" t="s">
        <v>52</v>
      </c>
      <c r="E1842" s="34" t="s">
        <v>1488</v>
      </c>
      <c r="F1842" s="298" t="s">
        <v>1490</v>
      </c>
      <c r="G1842" s="114">
        <v>1625</v>
      </c>
      <c r="H1842" s="114">
        <v>0</v>
      </c>
      <c r="I1842" s="114">
        <v>6421</v>
      </c>
      <c r="J1842" s="114">
        <v>2941</v>
      </c>
      <c r="K1842" s="114">
        <v>2976</v>
      </c>
      <c r="L1842" s="241">
        <f t="shared" ref="L1842:L1845" si="353">((K1842/J1842)^(1/($K$12-$J$12))-1)</f>
        <v>1.1900714042842653E-2</v>
      </c>
      <c r="M1842" s="114">
        <f t="shared" si="343"/>
        <v>0</v>
      </c>
      <c r="N1842" s="242">
        <v>5217</v>
      </c>
      <c r="O1842" s="100"/>
      <c r="P1842" s="100"/>
      <c r="Q1842" s="100">
        <f t="shared" si="344"/>
        <v>0</v>
      </c>
      <c r="R1842" s="243" t="e">
        <f t="shared" si="317"/>
        <v>#DIV/0!</v>
      </c>
      <c r="S1842" s="299"/>
      <c r="T1842" s="299"/>
      <c r="U1842" s="299"/>
      <c r="V1842" s="299"/>
      <c r="W1842" s="299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</row>
    <row r="1843" spans="1:43" ht="13.5" customHeight="1" outlineLevel="2" x14ac:dyDescent="0.25">
      <c r="A1843" s="2"/>
      <c r="B1843" s="109">
        <v>170203</v>
      </c>
      <c r="C1843" s="34"/>
      <c r="D1843" s="34" t="s">
        <v>52</v>
      </c>
      <c r="E1843" s="34" t="s">
        <v>1488</v>
      </c>
      <c r="F1843" s="298" t="s">
        <v>52</v>
      </c>
      <c r="G1843" s="114">
        <v>3719</v>
      </c>
      <c r="H1843" s="114">
        <v>0</v>
      </c>
      <c r="I1843" s="114">
        <v>2021</v>
      </c>
      <c r="J1843" s="114">
        <v>5740</v>
      </c>
      <c r="K1843" s="114">
        <v>5480</v>
      </c>
      <c r="L1843" s="241">
        <f t="shared" si="353"/>
        <v>-4.5296167247386721E-2</v>
      </c>
      <c r="M1843" s="114">
        <f t="shared" si="343"/>
        <v>2112.5435540069684</v>
      </c>
      <c r="N1843" s="242">
        <v>0</v>
      </c>
      <c r="O1843" s="100"/>
      <c r="P1843" s="100"/>
      <c r="Q1843" s="100">
        <f t="shared" si="344"/>
        <v>0</v>
      </c>
      <c r="R1843" s="243" t="e">
        <f t="shared" si="317"/>
        <v>#DIV/0!</v>
      </c>
      <c r="S1843" s="299"/>
      <c r="T1843" s="299"/>
      <c r="U1843" s="299"/>
      <c r="V1843" s="299"/>
      <c r="W1843" s="299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</row>
    <row r="1844" spans="1:43" ht="13.5" customHeight="1" outlineLevel="2" x14ac:dyDescent="0.25">
      <c r="A1844" s="2"/>
      <c r="B1844" s="109">
        <v>170202</v>
      </c>
      <c r="C1844" s="34"/>
      <c r="D1844" s="34" t="s">
        <v>52</v>
      </c>
      <c r="E1844" s="34" t="s">
        <v>1488</v>
      </c>
      <c r="F1844" s="298" t="s">
        <v>1489</v>
      </c>
      <c r="G1844" s="114">
        <v>1320</v>
      </c>
      <c r="H1844" s="114">
        <v>160</v>
      </c>
      <c r="I1844" s="114">
        <v>0</v>
      </c>
      <c r="J1844" s="114">
        <v>1320</v>
      </c>
      <c r="K1844" s="114">
        <v>1335</v>
      </c>
      <c r="L1844" s="241">
        <f t="shared" si="353"/>
        <v>1.1363636363636465E-2</v>
      </c>
      <c r="M1844" s="114">
        <f t="shared" si="343"/>
        <v>161.81818181818184</v>
      </c>
      <c r="N1844" s="242">
        <v>0</v>
      </c>
      <c r="O1844" s="100"/>
      <c r="P1844" s="100"/>
      <c r="Q1844" s="100">
        <f t="shared" si="344"/>
        <v>0</v>
      </c>
      <c r="R1844" s="243" t="e">
        <f t="shared" si="317"/>
        <v>#DIV/0!</v>
      </c>
      <c r="S1844" s="299"/>
      <c r="T1844" s="299"/>
      <c r="U1844" s="299"/>
      <c r="V1844" s="299"/>
      <c r="W1844" s="299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</row>
    <row r="1845" spans="1:43" ht="13.5" customHeight="1" outlineLevel="2" x14ac:dyDescent="0.25">
      <c r="A1845" s="2"/>
      <c r="B1845" s="109">
        <v>170201</v>
      </c>
      <c r="C1845" s="34"/>
      <c r="D1845" s="34" t="s">
        <v>52</v>
      </c>
      <c r="E1845" s="34" t="s">
        <v>1488</v>
      </c>
      <c r="F1845" s="298" t="s">
        <v>1488</v>
      </c>
      <c r="G1845" s="114">
        <v>2204</v>
      </c>
      <c r="H1845" s="114">
        <v>1149</v>
      </c>
      <c r="I1845" s="114">
        <v>0</v>
      </c>
      <c r="J1845" s="114">
        <v>2204</v>
      </c>
      <c r="K1845" s="114">
        <v>2177</v>
      </c>
      <c r="L1845" s="241">
        <f t="shared" si="353"/>
        <v>-1.2250453720508148E-2</v>
      </c>
      <c r="M1845" s="114">
        <f t="shared" si="343"/>
        <v>1134.9242286751362</v>
      </c>
      <c r="N1845" s="242">
        <v>0</v>
      </c>
      <c r="O1845" s="100"/>
      <c r="P1845" s="100"/>
      <c r="Q1845" s="100">
        <f t="shared" si="344"/>
        <v>0</v>
      </c>
      <c r="R1845" s="243" t="e">
        <f t="shared" si="317"/>
        <v>#DIV/0!</v>
      </c>
      <c r="S1845" s="299"/>
      <c r="T1845" s="299"/>
      <c r="U1845" s="299"/>
      <c r="V1845" s="299"/>
      <c r="W1845" s="299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</row>
    <row r="1846" spans="1:43" ht="13.5" customHeight="1" outlineLevel="2" x14ac:dyDescent="0.25">
      <c r="A1846" s="2"/>
      <c r="B1846" s="109" t="s">
        <v>2317</v>
      </c>
      <c r="C1846" s="34"/>
      <c r="D1846" s="34" t="s">
        <v>52</v>
      </c>
      <c r="E1846" s="34" t="s">
        <v>1488</v>
      </c>
      <c r="F1846" s="298" t="s">
        <v>2318</v>
      </c>
      <c r="G1846" s="114"/>
      <c r="H1846" s="114"/>
      <c r="I1846" s="114"/>
      <c r="J1846" s="114"/>
      <c r="K1846" s="114"/>
      <c r="L1846" s="241"/>
      <c r="M1846" s="114">
        <f t="shared" si="343"/>
        <v>0</v>
      </c>
      <c r="N1846" s="242"/>
      <c r="O1846" s="100"/>
      <c r="P1846" s="100"/>
      <c r="Q1846" s="100">
        <f t="shared" si="344"/>
        <v>0</v>
      </c>
      <c r="R1846" s="243" t="e">
        <f t="shared" si="317"/>
        <v>#DIV/0!</v>
      </c>
      <c r="S1846" s="299"/>
      <c r="T1846" s="299"/>
      <c r="U1846" s="299"/>
      <c r="V1846" s="299"/>
      <c r="W1846" s="299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</row>
    <row r="1847" spans="1:43" ht="13.5" customHeight="1" outlineLevel="1" x14ac:dyDescent="0.25">
      <c r="A1847" s="229"/>
      <c r="B1847" s="104">
        <v>170300</v>
      </c>
      <c r="C1847" s="300"/>
      <c r="D1847" s="300" t="s">
        <v>52</v>
      </c>
      <c r="E1847" s="300" t="s">
        <v>1491</v>
      </c>
      <c r="F1847" s="301"/>
      <c r="G1847" s="114"/>
      <c r="H1847" s="114"/>
      <c r="I1847" s="114"/>
      <c r="J1847" s="114"/>
      <c r="K1847" s="114"/>
      <c r="L1847" s="241"/>
      <c r="M1847" s="114">
        <f t="shared" si="343"/>
        <v>0</v>
      </c>
      <c r="N1847" s="242"/>
      <c r="O1847" s="110">
        <f t="shared" ref="O1847:P1847" si="354">SUM(O1848:O1851)</f>
        <v>0</v>
      </c>
      <c r="P1847" s="110">
        <f t="shared" si="354"/>
        <v>0</v>
      </c>
      <c r="Q1847" s="100">
        <f t="shared" si="344"/>
        <v>0</v>
      </c>
      <c r="R1847" s="243" t="e">
        <f t="shared" si="317"/>
        <v>#DIV/0!</v>
      </c>
      <c r="S1847" s="302"/>
      <c r="T1847" s="302"/>
      <c r="U1847" s="302"/>
      <c r="V1847" s="302"/>
      <c r="W1847" s="302"/>
      <c r="X1847" s="229"/>
      <c r="Y1847" s="229"/>
      <c r="Z1847" s="229"/>
      <c r="AA1847" s="229"/>
      <c r="AB1847" s="229"/>
      <c r="AC1847" s="229"/>
      <c r="AD1847" s="229"/>
      <c r="AE1847" s="229"/>
      <c r="AF1847" s="229"/>
      <c r="AG1847" s="229"/>
      <c r="AH1847" s="229"/>
      <c r="AI1847" s="229"/>
      <c r="AJ1847" s="229"/>
      <c r="AK1847" s="229"/>
      <c r="AL1847" s="229"/>
      <c r="AM1847" s="229"/>
      <c r="AN1847" s="229"/>
      <c r="AO1847" s="229"/>
      <c r="AP1847" s="229"/>
      <c r="AQ1847" s="229"/>
    </row>
    <row r="1848" spans="1:43" ht="13.5" customHeight="1" outlineLevel="2" x14ac:dyDescent="0.25">
      <c r="A1848" s="2"/>
      <c r="B1848" s="109">
        <v>170303</v>
      </c>
      <c r="C1848" s="34"/>
      <c r="D1848" s="34" t="s">
        <v>52</v>
      </c>
      <c r="E1848" s="34" t="s">
        <v>1491</v>
      </c>
      <c r="F1848" s="298" t="s">
        <v>1491</v>
      </c>
      <c r="G1848" s="114">
        <v>2732</v>
      </c>
      <c r="H1848" s="114">
        <v>335</v>
      </c>
      <c r="I1848" s="114">
        <v>0</v>
      </c>
      <c r="J1848" s="114">
        <v>2732</v>
      </c>
      <c r="K1848" s="114">
        <v>2786</v>
      </c>
      <c r="L1848" s="241">
        <f t="shared" ref="L1848:L1850" si="355">((K1848/J1848)^(1/($K$12-$J$12))-1)</f>
        <v>1.9765739385065872E-2</v>
      </c>
      <c r="M1848" s="114">
        <f t="shared" si="343"/>
        <v>341.62152269399706</v>
      </c>
      <c r="N1848" s="242">
        <v>0</v>
      </c>
      <c r="O1848" s="100"/>
      <c r="P1848" s="100"/>
      <c r="Q1848" s="100">
        <f t="shared" si="344"/>
        <v>0</v>
      </c>
      <c r="R1848" s="243" t="e">
        <f t="shared" si="317"/>
        <v>#DIV/0!</v>
      </c>
      <c r="S1848" s="299"/>
      <c r="T1848" s="299"/>
      <c r="U1848" s="299"/>
      <c r="V1848" s="299"/>
      <c r="W1848" s="299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</row>
    <row r="1849" spans="1:43" ht="13.5" customHeight="1" outlineLevel="2" x14ac:dyDescent="0.25">
      <c r="A1849" s="2"/>
      <c r="B1849" s="109">
        <v>170302</v>
      </c>
      <c r="C1849" s="34"/>
      <c r="D1849" s="34" t="s">
        <v>52</v>
      </c>
      <c r="E1849" s="34" t="s">
        <v>1491</v>
      </c>
      <c r="F1849" s="298" t="s">
        <v>1493</v>
      </c>
      <c r="G1849" s="114">
        <v>149</v>
      </c>
      <c r="H1849" s="114">
        <v>0</v>
      </c>
      <c r="I1849" s="114">
        <v>4921</v>
      </c>
      <c r="J1849" s="114">
        <v>965</v>
      </c>
      <c r="K1849" s="114">
        <v>932</v>
      </c>
      <c r="L1849" s="241">
        <f t="shared" si="355"/>
        <v>-3.4196891191709877E-2</v>
      </c>
      <c r="M1849" s="114">
        <f t="shared" si="343"/>
        <v>0</v>
      </c>
      <c r="N1849" s="242">
        <v>4072</v>
      </c>
      <c r="O1849" s="100"/>
      <c r="P1849" s="100"/>
      <c r="Q1849" s="100">
        <f t="shared" si="344"/>
        <v>0</v>
      </c>
      <c r="R1849" s="243" t="e">
        <f t="shared" si="317"/>
        <v>#DIV/0!</v>
      </c>
      <c r="S1849" s="299"/>
      <c r="T1849" s="299"/>
      <c r="U1849" s="299"/>
      <c r="V1849" s="299"/>
      <c r="W1849" s="299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</row>
    <row r="1850" spans="1:43" ht="13.5" customHeight="1" outlineLevel="2" x14ac:dyDescent="0.25">
      <c r="A1850" s="2"/>
      <c r="B1850" s="109">
        <v>170301</v>
      </c>
      <c r="C1850" s="34"/>
      <c r="D1850" s="34" t="s">
        <v>52</v>
      </c>
      <c r="E1850" s="34" t="s">
        <v>1491</v>
      </c>
      <c r="F1850" s="298" t="s">
        <v>1492</v>
      </c>
      <c r="G1850" s="114">
        <v>2179</v>
      </c>
      <c r="H1850" s="114">
        <v>1797</v>
      </c>
      <c r="I1850" s="114">
        <v>0</v>
      </c>
      <c r="J1850" s="114">
        <v>2179</v>
      </c>
      <c r="K1850" s="114">
        <v>2281</v>
      </c>
      <c r="L1850" s="241">
        <f t="shared" si="355"/>
        <v>4.6810463515374101E-2</v>
      </c>
      <c r="M1850" s="114">
        <f t="shared" si="343"/>
        <v>1881.1184029371273</v>
      </c>
      <c r="N1850" s="242">
        <v>0</v>
      </c>
      <c r="O1850" s="100"/>
      <c r="P1850" s="100"/>
      <c r="Q1850" s="100">
        <f t="shared" si="344"/>
        <v>0</v>
      </c>
      <c r="R1850" s="243" t="e">
        <f t="shared" si="317"/>
        <v>#DIV/0!</v>
      </c>
      <c r="S1850" s="299"/>
      <c r="T1850" s="299"/>
      <c r="U1850" s="299"/>
      <c r="V1850" s="299"/>
      <c r="W1850" s="299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</row>
    <row r="1851" spans="1:43" ht="13.5" customHeight="1" outlineLevel="2" x14ac:dyDescent="0.25">
      <c r="A1851" s="2"/>
      <c r="B1851" s="109" t="s">
        <v>2319</v>
      </c>
      <c r="C1851" s="34"/>
      <c r="D1851" s="34" t="s">
        <v>52</v>
      </c>
      <c r="E1851" s="34" t="s">
        <v>1491</v>
      </c>
      <c r="F1851" s="298" t="s">
        <v>2320</v>
      </c>
      <c r="G1851" s="114"/>
      <c r="H1851" s="114"/>
      <c r="I1851" s="114"/>
      <c r="J1851" s="114"/>
      <c r="K1851" s="114"/>
      <c r="L1851" s="241"/>
      <c r="M1851" s="114">
        <f t="shared" si="343"/>
        <v>0</v>
      </c>
      <c r="N1851" s="242"/>
      <c r="O1851" s="100"/>
      <c r="P1851" s="100"/>
      <c r="Q1851" s="100">
        <f t="shared" si="344"/>
        <v>0</v>
      </c>
      <c r="R1851" s="243" t="e">
        <f t="shared" si="317"/>
        <v>#DIV/0!</v>
      </c>
      <c r="S1851" s="299"/>
      <c r="T1851" s="299"/>
      <c r="U1851" s="299"/>
      <c r="V1851" s="299"/>
      <c r="W1851" s="299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</row>
    <row r="1852" spans="1:43" ht="13.5" customHeight="1" outlineLevel="1" x14ac:dyDescent="0.25">
      <c r="A1852" s="229"/>
      <c r="B1852" s="104">
        <v>170100</v>
      </c>
      <c r="C1852" s="300"/>
      <c r="D1852" s="300" t="s">
        <v>52</v>
      </c>
      <c r="E1852" s="300" t="s">
        <v>1484</v>
      </c>
      <c r="F1852" s="301"/>
      <c r="G1852" s="114"/>
      <c r="H1852" s="114"/>
      <c r="I1852" s="114"/>
      <c r="J1852" s="114"/>
      <c r="K1852" s="114"/>
      <c r="L1852" s="241"/>
      <c r="M1852" s="114">
        <f t="shared" si="343"/>
        <v>0</v>
      </c>
      <c r="N1852" s="242"/>
      <c r="O1852" s="110">
        <f t="shared" ref="O1852:P1852" si="356">SUM(O1853:O1857)</f>
        <v>0</v>
      </c>
      <c r="P1852" s="110">
        <f t="shared" si="356"/>
        <v>0</v>
      </c>
      <c r="Q1852" s="100">
        <f t="shared" si="344"/>
        <v>0</v>
      </c>
      <c r="R1852" s="243" t="e">
        <f t="shared" ref="R1852:R2106" si="357">+(1-(P1852/O1852))*100</f>
        <v>#DIV/0!</v>
      </c>
      <c r="S1852" s="302"/>
      <c r="T1852" s="302"/>
      <c r="U1852" s="302"/>
      <c r="V1852" s="302"/>
      <c r="W1852" s="302"/>
      <c r="X1852" s="229"/>
      <c r="Y1852" s="229"/>
      <c r="Z1852" s="229"/>
      <c r="AA1852" s="229"/>
      <c r="AB1852" s="229"/>
      <c r="AC1852" s="229"/>
      <c r="AD1852" s="229"/>
      <c r="AE1852" s="229"/>
      <c r="AF1852" s="229"/>
      <c r="AG1852" s="229"/>
      <c r="AH1852" s="229"/>
      <c r="AI1852" s="229"/>
      <c r="AJ1852" s="229"/>
      <c r="AK1852" s="229"/>
      <c r="AL1852" s="229"/>
      <c r="AM1852" s="229"/>
      <c r="AN1852" s="229"/>
      <c r="AO1852" s="229"/>
      <c r="AP1852" s="229"/>
      <c r="AQ1852" s="229"/>
    </row>
    <row r="1853" spans="1:43" ht="13.5" customHeight="1" outlineLevel="2" x14ac:dyDescent="0.25">
      <c r="A1853" s="2"/>
      <c r="B1853" s="109">
        <v>170104</v>
      </c>
      <c r="C1853" s="34"/>
      <c r="D1853" s="34" t="s">
        <v>52</v>
      </c>
      <c r="E1853" s="34" t="s">
        <v>1484</v>
      </c>
      <c r="F1853" s="298" t="s">
        <v>1487</v>
      </c>
      <c r="G1853" s="114">
        <v>998</v>
      </c>
      <c r="H1853" s="114">
        <v>0</v>
      </c>
      <c r="I1853" s="114">
        <v>4157</v>
      </c>
      <c r="J1853" s="114">
        <v>1659</v>
      </c>
      <c r="K1853" s="114">
        <v>1642</v>
      </c>
      <c r="L1853" s="241">
        <f t="shared" ref="L1853:L1856" si="358">((K1853/J1853)^(1/($K$12-$J$12))-1)</f>
        <v>-1.024713682941536E-2</v>
      </c>
      <c r="M1853" s="114">
        <f t="shared" si="343"/>
        <v>0</v>
      </c>
      <c r="N1853" s="242">
        <v>3567</v>
      </c>
      <c r="O1853" s="100"/>
      <c r="P1853" s="100"/>
      <c r="Q1853" s="100">
        <f t="shared" si="344"/>
        <v>0</v>
      </c>
      <c r="R1853" s="243" t="e">
        <f t="shared" si="357"/>
        <v>#DIV/0!</v>
      </c>
      <c r="S1853" s="299"/>
      <c r="T1853" s="299"/>
      <c r="U1853" s="299"/>
      <c r="V1853" s="299"/>
      <c r="W1853" s="299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</row>
    <row r="1854" spans="1:43" ht="13.5" customHeight="1" outlineLevel="2" x14ac:dyDescent="0.25">
      <c r="A1854" s="2"/>
      <c r="B1854" s="109">
        <v>170103</v>
      </c>
      <c r="C1854" s="34"/>
      <c r="D1854" s="34" t="s">
        <v>52</v>
      </c>
      <c r="E1854" s="34" t="s">
        <v>1484</v>
      </c>
      <c r="F1854" s="298" t="s">
        <v>1486</v>
      </c>
      <c r="G1854" s="114">
        <v>1606</v>
      </c>
      <c r="H1854" s="114">
        <v>0</v>
      </c>
      <c r="I1854" s="114">
        <v>10809</v>
      </c>
      <c r="J1854" s="114">
        <v>6066</v>
      </c>
      <c r="K1854" s="114">
        <v>6135</v>
      </c>
      <c r="L1854" s="241">
        <f t="shared" si="358"/>
        <v>1.1374876360039643E-2</v>
      </c>
      <c r="M1854" s="114">
        <f t="shared" si="343"/>
        <v>0</v>
      </c>
      <c r="N1854" s="242">
        <v>6984</v>
      </c>
      <c r="O1854" s="100"/>
      <c r="P1854" s="100"/>
      <c r="Q1854" s="100">
        <f t="shared" si="344"/>
        <v>0</v>
      </c>
      <c r="R1854" s="243" t="e">
        <f t="shared" si="357"/>
        <v>#DIV/0!</v>
      </c>
      <c r="S1854" s="299"/>
      <c r="T1854" s="299"/>
      <c r="U1854" s="299"/>
      <c r="V1854" s="299"/>
      <c r="W1854" s="299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</row>
    <row r="1855" spans="1:43" ht="13.5" customHeight="1" outlineLevel="2" x14ac:dyDescent="0.25">
      <c r="A1855" s="2"/>
      <c r="B1855" s="109">
        <v>170102</v>
      </c>
      <c r="C1855" s="34"/>
      <c r="D1855" s="34" t="s">
        <v>52</v>
      </c>
      <c r="E1855" s="34" t="s">
        <v>1484</v>
      </c>
      <c r="F1855" s="298" t="s">
        <v>1485</v>
      </c>
      <c r="G1855" s="114">
        <v>3541</v>
      </c>
      <c r="H1855" s="114">
        <v>0</v>
      </c>
      <c r="I1855" s="114">
        <v>7432</v>
      </c>
      <c r="J1855" s="114">
        <v>5019</v>
      </c>
      <c r="K1855" s="114">
        <v>5133</v>
      </c>
      <c r="L1855" s="241">
        <f t="shared" si="358"/>
        <v>2.2713687985654429E-2</v>
      </c>
      <c r="M1855" s="114">
        <f t="shared" si="343"/>
        <v>0</v>
      </c>
      <c r="N1855" s="242">
        <v>6253</v>
      </c>
      <c r="O1855" s="100"/>
      <c r="P1855" s="100"/>
      <c r="Q1855" s="100">
        <f t="shared" si="344"/>
        <v>0</v>
      </c>
      <c r="R1855" s="243" t="e">
        <f t="shared" si="357"/>
        <v>#DIV/0!</v>
      </c>
      <c r="S1855" s="299"/>
      <c r="T1855" s="299"/>
      <c r="U1855" s="299"/>
      <c r="V1855" s="299"/>
      <c r="W1855" s="299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</row>
    <row r="1856" spans="1:43" ht="13.5" customHeight="1" outlineLevel="2" x14ac:dyDescent="0.25">
      <c r="A1856" s="2"/>
      <c r="B1856" s="109">
        <v>170101</v>
      </c>
      <c r="C1856" s="34"/>
      <c r="D1856" s="34" t="s">
        <v>52</v>
      </c>
      <c r="E1856" s="34" t="s">
        <v>1484</v>
      </c>
      <c r="F1856" s="298" t="s">
        <v>1484</v>
      </c>
      <c r="G1856" s="114">
        <v>2724</v>
      </c>
      <c r="H1856" s="114">
        <v>0</v>
      </c>
      <c r="I1856" s="114">
        <v>74878</v>
      </c>
      <c r="J1856" s="114">
        <v>4499</v>
      </c>
      <c r="K1856" s="114">
        <v>4585</v>
      </c>
      <c r="L1856" s="241">
        <f t="shared" si="358"/>
        <v>1.9115358968659679E-2</v>
      </c>
      <c r="M1856" s="114">
        <f t="shared" si="343"/>
        <v>0</v>
      </c>
      <c r="N1856" s="242">
        <v>74972</v>
      </c>
      <c r="O1856" s="100"/>
      <c r="P1856" s="100"/>
      <c r="Q1856" s="100">
        <f t="shared" si="344"/>
        <v>0</v>
      </c>
      <c r="R1856" s="243" t="e">
        <f t="shared" si="357"/>
        <v>#DIV/0!</v>
      </c>
      <c r="S1856" s="299"/>
      <c r="T1856" s="299"/>
      <c r="U1856" s="299"/>
      <c r="V1856" s="299"/>
      <c r="W1856" s="299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</row>
    <row r="1857" spans="1:43" ht="13.5" customHeight="1" outlineLevel="2" x14ac:dyDescent="0.25">
      <c r="A1857" s="2"/>
      <c r="B1857" s="109" t="s">
        <v>2321</v>
      </c>
      <c r="C1857" s="34"/>
      <c r="D1857" s="34" t="s">
        <v>52</v>
      </c>
      <c r="E1857" s="34" t="s">
        <v>1484</v>
      </c>
      <c r="F1857" s="298" t="s">
        <v>2322</v>
      </c>
      <c r="G1857" s="114"/>
      <c r="H1857" s="114"/>
      <c r="I1857" s="114"/>
      <c r="J1857" s="114"/>
      <c r="K1857" s="114"/>
      <c r="L1857" s="241"/>
      <c r="M1857" s="114">
        <f t="shared" si="343"/>
        <v>0</v>
      </c>
      <c r="N1857" s="242"/>
      <c r="O1857" s="100"/>
      <c r="P1857" s="100"/>
      <c r="Q1857" s="100">
        <f t="shared" si="344"/>
        <v>0</v>
      </c>
      <c r="R1857" s="243" t="e">
        <f t="shared" si="357"/>
        <v>#DIV/0!</v>
      </c>
      <c r="S1857" s="299"/>
      <c r="T1857" s="299"/>
      <c r="U1857" s="299"/>
      <c r="V1857" s="299"/>
      <c r="W1857" s="299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</row>
    <row r="1858" spans="1:43" ht="13.5" customHeight="1" outlineLevel="1" x14ac:dyDescent="0.25">
      <c r="A1858" s="2"/>
      <c r="B1858" s="303" t="s">
        <v>2323</v>
      </c>
      <c r="C1858" s="304"/>
      <c r="D1858" s="304" t="s">
        <v>52</v>
      </c>
      <c r="E1858" s="304" t="s">
        <v>2324</v>
      </c>
      <c r="F1858" s="305"/>
      <c r="G1858" s="254"/>
      <c r="H1858" s="254"/>
      <c r="I1858" s="254"/>
      <c r="J1858" s="254"/>
      <c r="K1858" s="254"/>
      <c r="L1858" s="255"/>
      <c r="M1858" s="254">
        <f t="shared" si="343"/>
        <v>0</v>
      </c>
      <c r="N1858" s="256"/>
      <c r="O1858" s="257">
        <f>8*(M1858+N1858)</f>
        <v>0</v>
      </c>
      <c r="P1858" s="257"/>
      <c r="Q1858" s="257">
        <f t="shared" si="344"/>
        <v>0</v>
      </c>
      <c r="R1858" s="221" t="e">
        <f t="shared" si="357"/>
        <v>#DIV/0!</v>
      </c>
      <c r="S1858" s="306"/>
      <c r="T1858" s="306"/>
      <c r="U1858" s="306"/>
      <c r="V1858" s="306"/>
      <c r="W1858" s="306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</row>
    <row r="1859" spans="1:43" ht="13.5" customHeight="1" x14ac:dyDescent="0.25">
      <c r="A1859" s="229"/>
      <c r="B1859" s="307">
        <v>180000</v>
      </c>
      <c r="C1859" s="308"/>
      <c r="D1859" s="308" t="s">
        <v>53</v>
      </c>
      <c r="E1859" s="308"/>
      <c r="F1859" s="308"/>
      <c r="G1859" s="258"/>
      <c r="H1859" s="258"/>
      <c r="I1859" s="258"/>
      <c r="J1859" s="258"/>
      <c r="K1859" s="258"/>
      <c r="L1859" s="259"/>
      <c r="M1859" s="258">
        <f t="shared" si="343"/>
        <v>0</v>
      </c>
      <c r="N1859" s="260"/>
      <c r="O1859" s="227">
        <f t="shared" ref="O1859:P1859" si="359">+O1860+O1873+O1878+O1886</f>
        <v>0</v>
      </c>
      <c r="P1859" s="227">
        <f t="shared" si="359"/>
        <v>0</v>
      </c>
      <c r="Q1859" s="261">
        <f t="shared" si="344"/>
        <v>0</v>
      </c>
      <c r="R1859" s="228" t="e">
        <f t="shared" si="357"/>
        <v>#DIV/0!</v>
      </c>
      <c r="S1859" s="309"/>
      <c r="T1859" s="309"/>
      <c r="U1859" s="309"/>
      <c r="V1859" s="309"/>
      <c r="W1859" s="309"/>
      <c r="X1859" s="229"/>
      <c r="Y1859" s="229"/>
      <c r="Z1859" s="229"/>
      <c r="AA1859" s="229"/>
      <c r="AB1859" s="229"/>
      <c r="AC1859" s="229"/>
      <c r="AD1859" s="229"/>
      <c r="AE1859" s="229"/>
      <c r="AF1859" s="229"/>
      <c r="AG1859" s="229"/>
      <c r="AH1859" s="229"/>
      <c r="AI1859" s="229"/>
      <c r="AJ1859" s="229"/>
      <c r="AK1859" s="229"/>
      <c r="AL1859" s="229"/>
      <c r="AM1859" s="229"/>
      <c r="AN1859" s="229"/>
      <c r="AO1859" s="229"/>
      <c r="AP1859" s="229"/>
      <c r="AQ1859" s="229"/>
    </row>
    <row r="1860" spans="1:43" ht="13.5" customHeight="1" outlineLevel="1" x14ac:dyDescent="0.25">
      <c r="A1860" s="229"/>
      <c r="B1860" s="310">
        <v>180200</v>
      </c>
      <c r="C1860" s="311"/>
      <c r="D1860" s="311" t="s">
        <v>53</v>
      </c>
      <c r="E1860" s="311" t="s">
        <v>1499</v>
      </c>
      <c r="F1860" s="312"/>
      <c r="G1860" s="234"/>
      <c r="H1860" s="234"/>
      <c r="I1860" s="234"/>
      <c r="J1860" s="234"/>
      <c r="K1860" s="234"/>
      <c r="L1860" s="262"/>
      <c r="M1860" s="234">
        <f t="shared" si="343"/>
        <v>0</v>
      </c>
      <c r="N1860" s="263"/>
      <c r="O1860" s="110">
        <f t="shared" ref="O1860:P1860" si="360">SUM(O1861:O1872)</f>
        <v>0</v>
      </c>
      <c r="P1860" s="110">
        <f t="shared" si="360"/>
        <v>0</v>
      </c>
      <c r="Q1860" s="264">
        <f t="shared" si="344"/>
        <v>0</v>
      </c>
      <c r="R1860" s="238" t="e">
        <f t="shared" si="357"/>
        <v>#DIV/0!</v>
      </c>
      <c r="S1860" s="313"/>
      <c r="T1860" s="313"/>
      <c r="U1860" s="313"/>
      <c r="V1860" s="313"/>
      <c r="W1860" s="313"/>
      <c r="X1860" s="229"/>
      <c r="Y1860" s="229"/>
      <c r="Z1860" s="229"/>
      <c r="AA1860" s="229"/>
      <c r="AB1860" s="229"/>
      <c r="AC1860" s="229"/>
      <c r="AD1860" s="229"/>
      <c r="AE1860" s="229"/>
      <c r="AF1860" s="229"/>
      <c r="AG1860" s="229"/>
      <c r="AH1860" s="229"/>
      <c r="AI1860" s="229"/>
      <c r="AJ1860" s="229"/>
      <c r="AK1860" s="229"/>
      <c r="AL1860" s="229"/>
      <c r="AM1860" s="229"/>
      <c r="AN1860" s="229"/>
      <c r="AO1860" s="229"/>
      <c r="AP1860" s="229"/>
      <c r="AQ1860" s="229"/>
    </row>
    <row r="1861" spans="1:43" ht="13.5" customHeight="1" outlineLevel="2" x14ac:dyDescent="0.25">
      <c r="A1861" s="2"/>
      <c r="B1861" s="109">
        <v>180211</v>
      </c>
      <c r="C1861" s="34"/>
      <c r="D1861" s="34" t="s">
        <v>53</v>
      </c>
      <c r="E1861" s="34" t="s">
        <v>1499</v>
      </c>
      <c r="F1861" s="298" t="s">
        <v>1510</v>
      </c>
      <c r="G1861" s="114">
        <v>864</v>
      </c>
      <c r="H1861" s="114">
        <v>545</v>
      </c>
      <c r="I1861" s="114">
        <v>0</v>
      </c>
      <c r="J1861" s="114">
        <v>864</v>
      </c>
      <c r="K1861" s="114">
        <v>793</v>
      </c>
      <c r="L1861" s="241">
        <f t="shared" ref="L1861:L1871" si="361">((K1861/J1861)^(1/($K$12-$J$12))-1)</f>
        <v>-8.217592592592593E-2</v>
      </c>
      <c r="M1861" s="114">
        <f t="shared" si="343"/>
        <v>500.21412037037038</v>
      </c>
      <c r="N1861" s="242">
        <v>0</v>
      </c>
      <c r="O1861" s="100"/>
      <c r="P1861" s="100"/>
      <c r="Q1861" s="100">
        <f t="shared" si="344"/>
        <v>0</v>
      </c>
      <c r="R1861" s="243" t="e">
        <f t="shared" si="357"/>
        <v>#DIV/0!</v>
      </c>
      <c r="S1861" s="299"/>
      <c r="T1861" s="299"/>
      <c r="U1861" s="299"/>
      <c r="V1861" s="299"/>
      <c r="W1861" s="299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</row>
    <row r="1862" spans="1:43" ht="13.5" customHeight="1" outlineLevel="2" x14ac:dyDescent="0.25">
      <c r="A1862" s="2"/>
      <c r="B1862" s="109">
        <v>180210</v>
      </c>
      <c r="C1862" s="34"/>
      <c r="D1862" s="34" t="s">
        <v>53</v>
      </c>
      <c r="E1862" s="34" t="s">
        <v>1499</v>
      </c>
      <c r="F1862" s="298" t="s">
        <v>1509</v>
      </c>
      <c r="G1862" s="114">
        <v>1644</v>
      </c>
      <c r="H1862" s="114">
        <v>296</v>
      </c>
      <c r="I1862" s="114">
        <v>0</v>
      </c>
      <c r="J1862" s="114">
        <v>1644</v>
      </c>
      <c r="K1862" s="114">
        <v>1515</v>
      </c>
      <c r="L1862" s="241">
        <f t="shared" si="361"/>
        <v>-7.8467153284671576E-2</v>
      </c>
      <c r="M1862" s="114">
        <f t="shared" si="343"/>
        <v>272.77372262773719</v>
      </c>
      <c r="N1862" s="242">
        <v>0</v>
      </c>
      <c r="O1862" s="100"/>
      <c r="P1862" s="100"/>
      <c r="Q1862" s="100">
        <f t="shared" si="344"/>
        <v>0</v>
      </c>
      <c r="R1862" s="243" t="e">
        <f t="shared" si="357"/>
        <v>#DIV/0!</v>
      </c>
      <c r="S1862" s="299"/>
      <c r="T1862" s="299"/>
      <c r="U1862" s="299"/>
      <c r="V1862" s="299"/>
      <c r="W1862" s="299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</row>
    <row r="1863" spans="1:43" ht="13.5" customHeight="1" outlineLevel="2" x14ac:dyDescent="0.25">
      <c r="A1863" s="2"/>
      <c r="B1863" s="109">
        <v>180209</v>
      </c>
      <c r="C1863" s="34"/>
      <c r="D1863" s="34" t="s">
        <v>53</v>
      </c>
      <c r="E1863" s="34" t="s">
        <v>1499</v>
      </c>
      <c r="F1863" s="298" t="s">
        <v>1508</v>
      </c>
      <c r="G1863" s="114">
        <v>483</v>
      </c>
      <c r="H1863" s="114">
        <v>295</v>
      </c>
      <c r="I1863" s="114">
        <v>0</v>
      </c>
      <c r="J1863" s="114">
        <v>483</v>
      </c>
      <c r="K1863" s="114">
        <v>450</v>
      </c>
      <c r="L1863" s="241">
        <f t="shared" si="361"/>
        <v>-6.8322981366459645E-2</v>
      </c>
      <c r="M1863" s="114">
        <f t="shared" si="343"/>
        <v>274.84472049689441</v>
      </c>
      <c r="N1863" s="242">
        <v>0</v>
      </c>
      <c r="O1863" s="100"/>
      <c r="P1863" s="100"/>
      <c r="Q1863" s="100">
        <f t="shared" si="344"/>
        <v>0</v>
      </c>
      <c r="R1863" s="243" t="e">
        <f t="shared" si="357"/>
        <v>#DIV/0!</v>
      </c>
      <c r="S1863" s="299"/>
      <c r="T1863" s="299"/>
      <c r="U1863" s="299"/>
      <c r="V1863" s="299"/>
      <c r="W1863" s="299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</row>
    <row r="1864" spans="1:43" ht="13.5" customHeight="1" outlineLevel="2" x14ac:dyDescent="0.25">
      <c r="A1864" s="2"/>
      <c r="B1864" s="109">
        <v>180208</v>
      </c>
      <c r="C1864" s="34"/>
      <c r="D1864" s="34" t="s">
        <v>53</v>
      </c>
      <c r="E1864" s="34" t="s">
        <v>1499</v>
      </c>
      <c r="F1864" s="298" t="s">
        <v>1507</v>
      </c>
      <c r="G1864" s="114">
        <v>2288</v>
      </c>
      <c r="H1864" s="114">
        <v>701</v>
      </c>
      <c r="I1864" s="114">
        <v>0</v>
      </c>
      <c r="J1864" s="114">
        <v>2288</v>
      </c>
      <c r="K1864" s="114">
        <v>2222</v>
      </c>
      <c r="L1864" s="241">
        <f t="shared" si="361"/>
        <v>-2.8846153846153855E-2</v>
      </c>
      <c r="M1864" s="114">
        <f t="shared" si="343"/>
        <v>680.77884615384619</v>
      </c>
      <c r="N1864" s="242">
        <v>0</v>
      </c>
      <c r="O1864" s="100"/>
      <c r="P1864" s="100"/>
      <c r="Q1864" s="100">
        <f t="shared" si="344"/>
        <v>0</v>
      </c>
      <c r="R1864" s="243" t="e">
        <f t="shared" si="357"/>
        <v>#DIV/0!</v>
      </c>
      <c r="S1864" s="299"/>
      <c r="T1864" s="299"/>
      <c r="U1864" s="299"/>
      <c r="V1864" s="299"/>
      <c r="W1864" s="299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</row>
    <row r="1865" spans="1:43" ht="13.5" customHeight="1" outlineLevel="2" x14ac:dyDescent="0.25">
      <c r="A1865" s="2"/>
      <c r="B1865" s="109">
        <v>180207</v>
      </c>
      <c r="C1865" s="34"/>
      <c r="D1865" s="34" t="s">
        <v>53</v>
      </c>
      <c r="E1865" s="34" t="s">
        <v>1499</v>
      </c>
      <c r="F1865" s="298" t="s">
        <v>1506</v>
      </c>
      <c r="G1865" s="114">
        <v>425</v>
      </c>
      <c r="H1865" s="114">
        <v>156</v>
      </c>
      <c r="I1865" s="114">
        <v>0</v>
      </c>
      <c r="J1865" s="114">
        <v>425</v>
      </c>
      <c r="K1865" s="114">
        <v>389</v>
      </c>
      <c r="L1865" s="241">
        <f t="shared" si="361"/>
        <v>-8.4705882352941186E-2</v>
      </c>
      <c r="M1865" s="114">
        <f t="shared" si="343"/>
        <v>142.78588235294117</v>
      </c>
      <c r="N1865" s="242">
        <v>0</v>
      </c>
      <c r="O1865" s="100"/>
      <c r="P1865" s="100"/>
      <c r="Q1865" s="100">
        <f t="shared" si="344"/>
        <v>0</v>
      </c>
      <c r="R1865" s="243" t="e">
        <f t="shared" si="357"/>
        <v>#DIV/0!</v>
      </c>
      <c r="S1865" s="299"/>
      <c r="T1865" s="299"/>
      <c r="U1865" s="299"/>
      <c r="V1865" s="299"/>
      <c r="W1865" s="299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</row>
    <row r="1866" spans="1:43" ht="13.5" customHeight="1" outlineLevel="2" x14ac:dyDescent="0.25">
      <c r="A1866" s="2"/>
      <c r="B1866" s="109">
        <v>180206</v>
      </c>
      <c r="C1866" s="34"/>
      <c r="D1866" s="34" t="s">
        <v>53</v>
      </c>
      <c r="E1866" s="34" t="s">
        <v>1499</v>
      </c>
      <c r="F1866" s="298" t="s">
        <v>1505</v>
      </c>
      <c r="G1866" s="114">
        <v>542</v>
      </c>
      <c r="H1866" s="114">
        <v>271</v>
      </c>
      <c r="I1866" s="114">
        <v>0</v>
      </c>
      <c r="J1866" s="114">
        <v>542</v>
      </c>
      <c r="K1866" s="114">
        <v>494</v>
      </c>
      <c r="L1866" s="241">
        <f t="shared" si="361"/>
        <v>-8.856088560885611E-2</v>
      </c>
      <c r="M1866" s="114">
        <f t="shared" si="343"/>
        <v>247</v>
      </c>
      <c r="N1866" s="242">
        <v>0</v>
      </c>
      <c r="O1866" s="100"/>
      <c r="P1866" s="100"/>
      <c r="Q1866" s="100">
        <f t="shared" si="344"/>
        <v>0</v>
      </c>
      <c r="R1866" s="243" t="e">
        <f t="shared" si="357"/>
        <v>#DIV/0!</v>
      </c>
      <c r="S1866" s="299"/>
      <c r="T1866" s="299"/>
      <c r="U1866" s="299"/>
      <c r="V1866" s="299"/>
      <c r="W1866" s="299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</row>
    <row r="1867" spans="1:43" ht="13.5" customHeight="1" outlineLevel="2" x14ac:dyDescent="0.25">
      <c r="A1867" s="2"/>
      <c r="B1867" s="109">
        <v>180205</v>
      </c>
      <c r="C1867" s="34"/>
      <c r="D1867" s="34" t="s">
        <v>53</v>
      </c>
      <c r="E1867" s="34" t="s">
        <v>1499</v>
      </c>
      <c r="F1867" s="298" t="s">
        <v>1504</v>
      </c>
      <c r="G1867" s="114">
        <v>610</v>
      </c>
      <c r="H1867" s="114">
        <v>109</v>
      </c>
      <c r="I1867" s="114">
        <v>0</v>
      </c>
      <c r="J1867" s="114">
        <v>610</v>
      </c>
      <c r="K1867" s="114">
        <v>569</v>
      </c>
      <c r="L1867" s="241">
        <f t="shared" si="361"/>
        <v>-6.7213114754098413E-2</v>
      </c>
      <c r="M1867" s="114">
        <f t="shared" si="343"/>
        <v>101.67377049180327</v>
      </c>
      <c r="N1867" s="242">
        <v>0</v>
      </c>
      <c r="O1867" s="100"/>
      <c r="P1867" s="100"/>
      <c r="Q1867" s="100">
        <f t="shared" si="344"/>
        <v>0</v>
      </c>
      <c r="R1867" s="243" t="e">
        <f t="shared" si="357"/>
        <v>#DIV/0!</v>
      </c>
      <c r="S1867" s="299"/>
      <c r="T1867" s="299"/>
      <c r="U1867" s="299"/>
      <c r="V1867" s="299"/>
      <c r="W1867" s="299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</row>
    <row r="1868" spans="1:43" ht="13.5" customHeight="1" outlineLevel="2" x14ac:dyDescent="0.25">
      <c r="A1868" s="2"/>
      <c r="B1868" s="109">
        <v>180204</v>
      </c>
      <c r="C1868" s="34"/>
      <c r="D1868" s="34" t="s">
        <v>53</v>
      </c>
      <c r="E1868" s="34" t="s">
        <v>1499</v>
      </c>
      <c r="F1868" s="298" t="s">
        <v>1503</v>
      </c>
      <c r="G1868" s="114">
        <v>2716</v>
      </c>
      <c r="H1868" s="114">
        <v>725</v>
      </c>
      <c r="I1868" s="114">
        <v>0</v>
      </c>
      <c r="J1868" s="114">
        <v>2716</v>
      </c>
      <c r="K1868" s="114">
        <v>2587</v>
      </c>
      <c r="L1868" s="241">
        <f t="shared" si="361"/>
        <v>-4.7496318114874869E-2</v>
      </c>
      <c r="M1868" s="114">
        <f t="shared" si="343"/>
        <v>690.56516936671574</v>
      </c>
      <c r="N1868" s="242">
        <v>0</v>
      </c>
      <c r="O1868" s="100"/>
      <c r="P1868" s="100"/>
      <c r="Q1868" s="100">
        <f t="shared" si="344"/>
        <v>0</v>
      </c>
      <c r="R1868" s="243" t="e">
        <f t="shared" si="357"/>
        <v>#DIV/0!</v>
      </c>
      <c r="S1868" s="299"/>
      <c r="T1868" s="299"/>
      <c r="U1868" s="299"/>
      <c r="V1868" s="299"/>
      <c r="W1868" s="299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</row>
    <row r="1869" spans="1:43" ht="13.5" customHeight="1" outlineLevel="2" x14ac:dyDescent="0.25">
      <c r="A1869" s="2"/>
      <c r="B1869" s="109">
        <v>180203</v>
      </c>
      <c r="C1869" s="34"/>
      <c r="D1869" s="34" t="s">
        <v>53</v>
      </c>
      <c r="E1869" s="34" t="s">
        <v>1499</v>
      </c>
      <c r="F1869" s="298" t="s">
        <v>1502</v>
      </c>
      <c r="G1869" s="114">
        <v>874</v>
      </c>
      <c r="H1869" s="114">
        <v>290</v>
      </c>
      <c r="I1869" s="114">
        <v>0</v>
      </c>
      <c r="J1869" s="114">
        <v>874</v>
      </c>
      <c r="K1869" s="114">
        <v>831</v>
      </c>
      <c r="L1869" s="241">
        <f t="shared" si="361"/>
        <v>-4.9199084668192228E-2</v>
      </c>
      <c r="M1869" s="114">
        <f t="shared" si="343"/>
        <v>275.73226544622423</v>
      </c>
      <c r="N1869" s="242">
        <v>0</v>
      </c>
      <c r="O1869" s="100"/>
      <c r="P1869" s="100"/>
      <c r="Q1869" s="100">
        <f t="shared" si="344"/>
        <v>0</v>
      </c>
      <c r="R1869" s="243" t="e">
        <f t="shared" si="357"/>
        <v>#DIV/0!</v>
      </c>
      <c r="S1869" s="299"/>
      <c r="T1869" s="299"/>
      <c r="U1869" s="299"/>
      <c r="V1869" s="299"/>
      <c r="W1869" s="299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</row>
    <row r="1870" spans="1:43" ht="13.5" customHeight="1" outlineLevel="2" x14ac:dyDescent="0.25">
      <c r="A1870" s="2"/>
      <c r="B1870" s="109">
        <v>180202</v>
      </c>
      <c r="C1870" s="34"/>
      <c r="D1870" s="34" t="s">
        <v>53</v>
      </c>
      <c r="E1870" s="34" t="s">
        <v>1499</v>
      </c>
      <c r="F1870" s="298" t="s">
        <v>1501</v>
      </c>
      <c r="G1870" s="114">
        <v>663</v>
      </c>
      <c r="H1870" s="114">
        <v>276</v>
      </c>
      <c r="I1870" s="114">
        <v>0</v>
      </c>
      <c r="J1870" s="114">
        <v>663</v>
      </c>
      <c r="K1870" s="114">
        <v>588</v>
      </c>
      <c r="L1870" s="241">
        <f t="shared" si="361"/>
        <v>-0.1131221719457014</v>
      </c>
      <c r="M1870" s="114">
        <f t="shared" si="343"/>
        <v>244.77828054298641</v>
      </c>
      <c r="N1870" s="242">
        <v>0</v>
      </c>
      <c r="O1870" s="100"/>
      <c r="P1870" s="100"/>
      <c r="Q1870" s="100">
        <f t="shared" si="344"/>
        <v>0</v>
      </c>
      <c r="R1870" s="243" t="e">
        <f t="shared" si="357"/>
        <v>#DIV/0!</v>
      </c>
      <c r="S1870" s="299"/>
      <c r="T1870" s="299"/>
      <c r="U1870" s="299"/>
      <c r="V1870" s="299"/>
      <c r="W1870" s="299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</row>
    <row r="1871" spans="1:43" ht="13.5" customHeight="1" outlineLevel="2" x14ac:dyDescent="0.25">
      <c r="A1871" s="2"/>
      <c r="B1871" s="109">
        <v>180201</v>
      </c>
      <c r="C1871" s="34"/>
      <c r="D1871" s="34" t="s">
        <v>53</v>
      </c>
      <c r="E1871" s="34" t="s">
        <v>1499</v>
      </c>
      <c r="F1871" s="298" t="s">
        <v>1500</v>
      </c>
      <c r="G1871" s="114">
        <v>832</v>
      </c>
      <c r="H1871" s="114">
        <v>0</v>
      </c>
      <c r="I1871" s="114">
        <v>2068</v>
      </c>
      <c r="J1871" s="114">
        <v>2900</v>
      </c>
      <c r="K1871" s="114">
        <v>2801</v>
      </c>
      <c r="L1871" s="241">
        <f t="shared" si="361"/>
        <v>-3.4137931034482705E-2</v>
      </c>
      <c r="M1871" s="114">
        <f t="shared" si="343"/>
        <v>2138.5972413793102</v>
      </c>
      <c r="N1871" s="242">
        <v>0</v>
      </c>
      <c r="O1871" s="100"/>
      <c r="P1871" s="100"/>
      <c r="Q1871" s="100">
        <f t="shared" si="344"/>
        <v>0</v>
      </c>
      <c r="R1871" s="243" t="e">
        <f t="shared" si="357"/>
        <v>#DIV/0!</v>
      </c>
      <c r="S1871" s="299"/>
      <c r="T1871" s="299"/>
      <c r="U1871" s="299"/>
      <c r="V1871" s="299"/>
      <c r="W1871" s="299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</row>
    <row r="1872" spans="1:43" ht="13.5" customHeight="1" outlineLevel="2" x14ac:dyDescent="0.25">
      <c r="A1872" s="2"/>
      <c r="B1872" s="109" t="s">
        <v>2325</v>
      </c>
      <c r="C1872" s="34"/>
      <c r="D1872" s="34" t="s">
        <v>53</v>
      </c>
      <c r="E1872" s="34" t="s">
        <v>1499</v>
      </c>
      <c r="F1872" s="298" t="s">
        <v>2326</v>
      </c>
      <c r="G1872" s="114"/>
      <c r="H1872" s="114"/>
      <c r="I1872" s="114"/>
      <c r="J1872" s="114"/>
      <c r="K1872" s="114"/>
      <c r="L1872" s="241"/>
      <c r="M1872" s="114">
        <f t="shared" si="343"/>
        <v>0</v>
      </c>
      <c r="N1872" s="242"/>
      <c r="O1872" s="100"/>
      <c r="P1872" s="100"/>
      <c r="Q1872" s="100">
        <f t="shared" si="344"/>
        <v>0</v>
      </c>
      <c r="R1872" s="243" t="e">
        <f t="shared" si="357"/>
        <v>#DIV/0!</v>
      </c>
      <c r="S1872" s="299"/>
      <c r="T1872" s="299"/>
      <c r="U1872" s="299"/>
      <c r="V1872" s="299"/>
      <c r="W1872" s="299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</row>
    <row r="1873" spans="1:43" ht="13.5" customHeight="1" outlineLevel="1" x14ac:dyDescent="0.25">
      <c r="A1873" s="229"/>
      <c r="B1873" s="104">
        <v>180300</v>
      </c>
      <c r="C1873" s="300"/>
      <c r="D1873" s="300" t="s">
        <v>53</v>
      </c>
      <c r="E1873" s="300" t="s">
        <v>1511</v>
      </c>
      <c r="F1873" s="301"/>
      <c r="G1873" s="114"/>
      <c r="H1873" s="114"/>
      <c r="I1873" s="114"/>
      <c r="J1873" s="114"/>
      <c r="K1873" s="114"/>
      <c r="L1873" s="241"/>
      <c r="M1873" s="114">
        <f t="shared" si="343"/>
        <v>0</v>
      </c>
      <c r="N1873" s="242"/>
      <c r="O1873" s="110">
        <f t="shared" ref="O1873:P1873" si="362">SUM(O1874:O1877)</f>
        <v>0</v>
      </c>
      <c r="P1873" s="110">
        <f t="shared" si="362"/>
        <v>0</v>
      </c>
      <c r="Q1873" s="100">
        <f t="shared" si="344"/>
        <v>0</v>
      </c>
      <c r="R1873" s="243" t="e">
        <f t="shared" si="357"/>
        <v>#DIV/0!</v>
      </c>
      <c r="S1873" s="302"/>
      <c r="T1873" s="302"/>
      <c r="U1873" s="302"/>
      <c r="V1873" s="302"/>
      <c r="W1873" s="302"/>
      <c r="X1873" s="229"/>
      <c r="Y1873" s="229"/>
      <c r="Z1873" s="229"/>
      <c r="AA1873" s="229"/>
      <c r="AB1873" s="229"/>
      <c r="AC1873" s="229"/>
      <c r="AD1873" s="229"/>
      <c r="AE1873" s="229"/>
      <c r="AF1873" s="229"/>
      <c r="AG1873" s="229"/>
      <c r="AH1873" s="229"/>
      <c r="AI1873" s="229"/>
      <c r="AJ1873" s="229"/>
      <c r="AK1873" s="229"/>
      <c r="AL1873" s="229"/>
      <c r="AM1873" s="229"/>
      <c r="AN1873" s="229"/>
      <c r="AO1873" s="229"/>
      <c r="AP1873" s="229"/>
      <c r="AQ1873" s="229"/>
    </row>
    <row r="1874" spans="1:43" ht="13.5" customHeight="1" outlineLevel="2" x14ac:dyDescent="0.25">
      <c r="A1874" s="2"/>
      <c r="B1874" s="109">
        <v>180303</v>
      </c>
      <c r="C1874" s="34"/>
      <c r="D1874" s="34" t="s">
        <v>53</v>
      </c>
      <c r="E1874" s="34" t="s">
        <v>1511</v>
      </c>
      <c r="F1874" s="298" t="s">
        <v>1513</v>
      </c>
      <c r="G1874" s="114">
        <v>16</v>
      </c>
      <c r="H1874" s="114">
        <v>0</v>
      </c>
      <c r="I1874" s="114">
        <v>4266</v>
      </c>
      <c r="J1874" s="114">
        <v>16</v>
      </c>
      <c r="K1874" s="114">
        <v>16</v>
      </c>
      <c r="L1874" s="241">
        <f t="shared" ref="L1874:L1876" si="363">((K1874/J1874)^(1/($K$12-$J$12))-1)</f>
        <v>0</v>
      </c>
      <c r="M1874" s="114">
        <f t="shared" si="343"/>
        <v>0</v>
      </c>
      <c r="N1874" s="242">
        <v>4255</v>
      </c>
      <c r="O1874" s="100"/>
      <c r="P1874" s="100"/>
      <c r="Q1874" s="100">
        <f t="shared" si="344"/>
        <v>0</v>
      </c>
      <c r="R1874" s="243" t="e">
        <f t="shared" si="357"/>
        <v>#DIV/0!</v>
      </c>
      <c r="S1874" s="299"/>
      <c r="T1874" s="299"/>
      <c r="U1874" s="299"/>
      <c r="V1874" s="299"/>
      <c r="W1874" s="299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</row>
    <row r="1875" spans="1:43" ht="13.5" customHeight="1" outlineLevel="2" x14ac:dyDescent="0.25">
      <c r="A1875" s="2"/>
      <c r="B1875" s="109">
        <v>180302</v>
      </c>
      <c r="C1875" s="34"/>
      <c r="D1875" s="34" t="s">
        <v>53</v>
      </c>
      <c r="E1875" s="34" t="s">
        <v>1511</v>
      </c>
      <c r="F1875" s="298" t="s">
        <v>1512</v>
      </c>
      <c r="G1875" s="114">
        <v>23</v>
      </c>
      <c r="H1875" s="114">
        <v>0</v>
      </c>
      <c r="I1875" s="114">
        <v>3694</v>
      </c>
      <c r="J1875" s="114">
        <v>23</v>
      </c>
      <c r="K1875" s="114">
        <v>25</v>
      </c>
      <c r="L1875" s="241">
        <f t="shared" si="363"/>
        <v>8.6956521739130377E-2</v>
      </c>
      <c r="M1875" s="114">
        <f t="shared" si="343"/>
        <v>0</v>
      </c>
      <c r="N1875" s="242">
        <v>4039</v>
      </c>
      <c r="O1875" s="100"/>
      <c r="P1875" s="100"/>
      <c r="Q1875" s="100">
        <f t="shared" si="344"/>
        <v>0</v>
      </c>
      <c r="R1875" s="243" t="e">
        <f t="shared" si="357"/>
        <v>#DIV/0!</v>
      </c>
      <c r="S1875" s="299"/>
      <c r="T1875" s="299"/>
      <c r="U1875" s="299"/>
      <c r="V1875" s="299"/>
      <c r="W1875" s="299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</row>
    <row r="1876" spans="1:43" ht="13.5" customHeight="1" outlineLevel="2" x14ac:dyDescent="0.25">
      <c r="A1876" s="2"/>
      <c r="B1876" s="109">
        <v>180301</v>
      </c>
      <c r="C1876" s="34"/>
      <c r="D1876" s="34" t="s">
        <v>53</v>
      </c>
      <c r="E1876" s="34" t="s">
        <v>1511</v>
      </c>
      <c r="F1876" s="298" t="s">
        <v>1511</v>
      </c>
      <c r="G1876" s="114">
        <v>99</v>
      </c>
      <c r="H1876" s="114">
        <v>0</v>
      </c>
      <c r="I1876" s="114">
        <v>64139</v>
      </c>
      <c r="J1876" s="114">
        <v>99</v>
      </c>
      <c r="K1876" s="114">
        <v>109</v>
      </c>
      <c r="L1876" s="241">
        <f t="shared" si="363"/>
        <v>0.10101010101010099</v>
      </c>
      <c r="M1876" s="114">
        <f t="shared" si="343"/>
        <v>0</v>
      </c>
      <c r="N1876" s="242">
        <v>64910</v>
      </c>
      <c r="O1876" s="100"/>
      <c r="P1876" s="100"/>
      <c r="Q1876" s="100">
        <f t="shared" si="344"/>
        <v>0</v>
      </c>
      <c r="R1876" s="243" t="e">
        <f t="shared" si="357"/>
        <v>#DIV/0!</v>
      </c>
      <c r="S1876" s="299"/>
      <c r="T1876" s="299"/>
      <c r="U1876" s="299"/>
      <c r="V1876" s="299"/>
      <c r="W1876" s="299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</row>
    <row r="1877" spans="1:43" ht="13.5" customHeight="1" outlineLevel="2" x14ac:dyDescent="0.25">
      <c r="A1877" s="2"/>
      <c r="B1877" s="109" t="s">
        <v>2327</v>
      </c>
      <c r="C1877" s="34"/>
      <c r="D1877" s="34" t="s">
        <v>53</v>
      </c>
      <c r="E1877" s="34" t="s">
        <v>1511</v>
      </c>
      <c r="F1877" s="298" t="s">
        <v>2328</v>
      </c>
      <c r="G1877" s="114"/>
      <c r="H1877" s="114"/>
      <c r="I1877" s="114"/>
      <c r="J1877" s="114"/>
      <c r="K1877" s="114"/>
      <c r="L1877" s="241"/>
      <c r="M1877" s="114">
        <f t="shared" si="343"/>
        <v>0</v>
      </c>
      <c r="N1877" s="242"/>
      <c r="O1877" s="100"/>
      <c r="P1877" s="100"/>
      <c r="Q1877" s="100">
        <f t="shared" si="344"/>
        <v>0</v>
      </c>
      <c r="R1877" s="243" t="e">
        <f t="shared" si="357"/>
        <v>#DIV/0!</v>
      </c>
      <c r="S1877" s="299"/>
      <c r="T1877" s="299"/>
      <c r="U1877" s="299"/>
      <c r="V1877" s="299"/>
      <c r="W1877" s="299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</row>
    <row r="1878" spans="1:43" ht="13.5" customHeight="1" outlineLevel="1" x14ac:dyDescent="0.25">
      <c r="A1878" s="229"/>
      <c r="B1878" s="104">
        <v>180100</v>
      </c>
      <c r="C1878" s="300"/>
      <c r="D1878" s="300" t="s">
        <v>53</v>
      </c>
      <c r="E1878" s="300" t="s">
        <v>1494</v>
      </c>
      <c r="F1878" s="301"/>
      <c r="G1878" s="114"/>
      <c r="H1878" s="114"/>
      <c r="I1878" s="114"/>
      <c r="J1878" s="114"/>
      <c r="K1878" s="114"/>
      <c r="L1878" s="241"/>
      <c r="M1878" s="114">
        <f t="shared" si="343"/>
        <v>0</v>
      </c>
      <c r="N1878" s="242"/>
      <c r="O1878" s="110">
        <f t="shared" ref="O1878:P1878" si="364">SUM(O1879:O1885)</f>
        <v>0</v>
      </c>
      <c r="P1878" s="110">
        <f t="shared" si="364"/>
        <v>0</v>
      </c>
      <c r="Q1878" s="100">
        <f t="shared" si="344"/>
        <v>0</v>
      </c>
      <c r="R1878" s="243" t="e">
        <f t="shared" si="357"/>
        <v>#DIV/0!</v>
      </c>
      <c r="S1878" s="302"/>
      <c r="T1878" s="302"/>
      <c r="U1878" s="302"/>
      <c r="V1878" s="302"/>
      <c r="W1878" s="302"/>
      <c r="X1878" s="229"/>
      <c r="Y1878" s="229"/>
      <c r="Z1878" s="229"/>
      <c r="AA1878" s="229"/>
      <c r="AB1878" s="229"/>
      <c r="AC1878" s="229"/>
      <c r="AD1878" s="229"/>
      <c r="AE1878" s="229"/>
      <c r="AF1878" s="229"/>
      <c r="AG1878" s="229"/>
      <c r="AH1878" s="229"/>
      <c r="AI1878" s="229"/>
      <c r="AJ1878" s="229"/>
      <c r="AK1878" s="229"/>
      <c r="AL1878" s="229"/>
      <c r="AM1878" s="229"/>
      <c r="AN1878" s="229"/>
      <c r="AO1878" s="229"/>
      <c r="AP1878" s="229"/>
      <c r="AQ1878" s="229"/>
    </row>
    <row r="1879" spans="1:43" ht="13.5" customHeight="1" outlineLevel="2" x14ac:dyDescent="0.25">
      <c r="A1879" s="2"/>
      <c r="B1879" s="109">
        <v>180106</v>
      </c>
      <c r="C1879" s="34"/>
      <c r="D1879" s="34" t="s">
        <v>53</v>
      </c>
      <c r="E1879" s="34" t="s">
        <v>1494</v>
      </c>
      <c r="F1879" s="298" t="s">
        <v>1498</v>
      </c>
      <c r="G1879" s="114">
        <v>1318</v>
      </c>
      <c r="H1879" s="114">
        <v>0</v>
      </c>
      <c r="I1879" s="114">
        <v>2864</v>
      </c>
      <c r="J1879" s="114">
        <v>4182</v>
      </c>
      <c r="K1879" s="114">
        <v>3942</v>
      </c>
      <c r="L1879" s="241">
        <f t="shared" ref="L1879:L1884" si="365">((K1879/J1879)^(1/($K$12-$J$12))-1)</f>
        <v>-5.7388809182209455E-2</v>
      </c>
      <c r="M1879" s="114">
        <f t="shared" si="343"/>
        <v>3028.361549497848</v>
      </c>
      <c r="N1879" s="242">
        <v>0</v>
      </c>
      <c r="O1879" s="100"/>
      <c r="P1879" s="100"/>
      <c r="Q1879" s="100">
        <f t="shared" si="344"/>
        <v>0</v>
      </c>
      <c r="R1879" s="243" t="e">
        <f t="shared" si="357"/>
        <v>#DIV/0!</v>
      </c>
      <c r="S1879" s="299"/>
      <c r="T1879" s="299"/>
      <c r="U1879" s="299"/>
      <c r="V1879" s="299"/>
      <c r="W1879" s="299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</row>
    <row r="1880" spans="1:43" ht="13.5" customHeight="1" outlineLevel="2" x14ac:dyDescent="0.25">
      <c r="A1880" s="2"/>
      <c r="B1880" s="109">
        <v>180105</v>
      </c>
      <c r="C1880" s="34"/>
      <c r="D1880" s="34" t="s">
        <v>53</v>
      </c>
      <c r="E1880" s="34" t="s">
        <v>1494</v>
      </c>
      <c r="F1880" s="298" t="s">
        <v>132</v>
      </c>
      <c r="G1880" s="114">
        <v>1587</v>
      </c>
      <c r="H1880" s="114">
        <v>635</v>
      </c>
      <c r="I1880" s="114">
        <v>0</v>
      </c>
      <c r="J1880" s="114">
        <v>1587</v>
      </c>
      <c r="K1880" s="114">
        <v>1478</v>
      </c>
      <c r="L1880" s="241">
        <f t="shared" si="365"/>
        <v>-6.868304977945805E-2</v>
      </c>
      <c r="M1880" s="114">
        <f t="shared" si="343"/>
        <v>591.38626339004418</v>
      </c>
      <c r="N1880" s="242">
        <v>0</v>
      </c>
      <c r="O1880" s="100"/>
      <c r="P1880" s="100"/>
      <c r="Q1880" s="100">
        <f t="shared" si="344"/>
        <v>0</v>
      </c>
      <c r="R1880" s="243" t="e">
        <f t="shared" si="357"/>
        <v>#DIV/0!</v>
      </c>
      <c r="S1880" s="299"/>
      <c r="T1880" s="299"/>
      <c r="U1880" s="299"/>
      <c r="V1880" s="299"/>
      <c r="W1880" s="299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</row>
    <row r="1881" spans="1:43" ht="13.5" customHeight="1" outlineLevel="2" x14ac:dyDescent="0.25">
      <c r="A1881" s="2"/>
      <c r="B1881" s="109">
        <v>180104</v>
      </c>
      <c r="C1881" s="34"/>
      <c r="D1881" s="34" t="s">
        <v>53</v>
      </c>
      <c r="E1881" s="34" t="s">
        <v>1494</v>
      </c>
      <c r="F1881" s="298" t="s">
        <v>1497</v>
      </c>
      <c r="G1881" s="114">
        <v>530</v>
      </c>
      <c r="H1881" s="114">
        <v>0</v>
      </c>
      <c r="I1881" s="114">
        <v>7216</v>
      </c>
      <c r="J1881" s="114">
        <v>530</v>
      </c>
      <c r="K1881" s="114">
        <v>517</v>
      </c>
      <c r="L1881" s="241">
        <f t="shared" si="365"/>
        <v>-2.4528301886792447E-2</v>
      </c>
      <c r="M1881" s="114">
        <f t="shared" si="343"/>
        <v>0</v>
      </c>
      <c r="N1881" s="242">
        <v>7387</v>
      </c>
      <c r="O1881" s="100"/>
      <c r="P1881" s="100"/>
      <c r="Q1881" s="100">
        <f t="shared" si="344"/>
        <v>0</v>
      </c>
      <c r="R1881" s="243" t="e">
        <f t="shared" si="357"/>
        <v>#DIV/0!</v>
      </c>
      <c r="S1881" s="299"/>
      <c r="T1881" s="299"/>
      <c r="U1881" s="299"/>
      <c r="V1881" s="299"/>
      <c r="W1881" s="299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</row>
    <row r="1882" spans="1:43" ht="13.5" customHeight="1" outlineLevel="2" x14ac:dyDescent="0.25">
      <c r="A1882" s="2"/>
      <c r="B1882" s="109">
        <v>180103</v>
      </c>
      <c r="C1882" s="34"/>
      <c r="D1882" s="34" t="s">
        <v>53</v>
      </c>
      <c r="E1882" s="34" t="s">
        <v>1494</v>
      </c>
      <c r="F1882" s="298" t="s">
        <v>1496</v>
      </c>
      <c r="G1882" s="114">
        <v>694</v>
      </c>
      <c r="H1882" s="114">
        <v>224</v>
      </c>
      <c r="I1882" s="114">
        <v>0</v>
      </c>
      <c r="J1882" s="114">
        <v>694</v>
      </c>
      <c r="K1882" s="114">
        <v>625</v>
      </c>
      <c r="L1882" s="241">
        <f t="shared" si="365"/>
        <v>-9.9423631123919276E-2</v>
      </c>
      <c r="M1882" s="114">
        <f t="shared" si="343"/>
        <v>201.72910662824208</v>
      </c>
      <c r="N1882" s="242">
        <v>0</v>
      </c>
      <c r="O1882" s="100"/>
      <c r="P1882" s="100"/>
      <c r="Q1882" s="100">
        <f t="shared" si="344"/>
        <v>0</v>
      </c>
      <c r="R1882" s="243" t="e">
        <f t="shared" si="357"/>
        <v>#DIV/0!</v>
      </c>
      <c r="S1882" s="299"/>
      <c r="T1882" s="299"/>
      <c r="U1882" s="299"/>
      <c r="V1882" s="299"/>
      <c r="W1882" s="299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</row>
    <row r="1883" spans="1:43" ht="13.5" customHeight="1" outlineLevel="2" x14ac:dyDescent="0.25">
      <c r="A1883" s="2"/>
      <c r="B1883" s="109">
        <v>180102</v>
      </c>
      <c r="C1883" s="34"/>
      <c r="D1883" s="34" t="s">
        <v>53</v>
      </c>
      <c r="E1883" s="34" t="s">
        <v>1494</v>
      </c>
      <c r="F1883" s="298" t="s">
        <v>1495</v>
      </c>
      <c r="G1883" s="114">
        <v>1915</v>
      </c>
      <c r="H1883" s="114">
        <v>448</v>
      </c>
      <c r="I1883" s="114">
        <v>0</v>
      </c>
      <c r="J1883" s="114">
        <v>1915</v>
      </c>
      <c r="K1883" s="114">
        <v>1762</v>
      </c>
      <c r="L1883" s="241">
        <f t="shared" si="365"/>
        <v>-7.9895561357702372E-2</v>
      </c>
      <c r="M1883" s="114">
        <f t="shared" si="343"/>
        <v>412.20678851174932</v>
      </c>
      <c r="N1883" s="242">
        <v>0</v>
      </c>
      <c r="O1883" s="100"/>
      <c r="P1883" s="100"/>
      <c r="Q1883" s="100">
        <f t="shared" si="344"/>
        <v>0</v>
      </c>
      <c r="R1883" s="243" t="e">
        <f t="shared" si="357"/>
        <v>#DIV/0!</v>
      </c>
      <c r="S1883" s="299"/>
      <c r="T1883" s="299"/>
      <c r="U1883" s="299"/>
      <c r="V1883" s="299"/>
      <c r="W1883" s="299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</row>
    <row r="1884" spans="1:43" ht="13.5" customHeight="1" outlineLevel="2" x14ac:dyDescent="0.25">
      <c r="A1884" s="2"/>
      <c r="B1884" s="109">
        <v>180101</v>
      </c>
      <c r="C1884" s="34"/>
      <c r="D1884" s="34" t="s">
        <v>53</v>
      </c>
      <c r="E1884" s="34" t="s">
        <v>1494</v>
      </c>
      <c r="F1884" s="298" t="s">
        <v>53</v>
      </c>
      <c r="G1884" s="114">
        <v>1747</v>
      </c>
      <c r="H1884" s="114">
        <v>0</v>
      </c>
      <c r="I1884" s="114">
        <v>61791</v>
      </c>
      <c r="J1884" s="114">
        <v>3823</v>
      </c>
      <c r="K1884" s="114">
        <v>3763</v>
      </c>
      <c r="L1884" s="241">
        <f t="shared" si="365"/>
        <v>-1.5694480774261055E-2</v>
      </c>
      <c r="M1884" s="114">
        <f t="shared" si="343"/>
        <v>0</v>
      </c>
      <c r="N1884" s="242">
        <v>61250</v>
      </c>
      <c r="O1884" s="100"/>
      <c r="P1884" s="100"/>
      <c r="Q1884" s="100">
        <f t="shared" si="344"/>
        <v>0</v>
      </c>
      <c r="R1884" s="243" t="e">
        <f t="shared" si="357"/>
        <v>#DIV/0!</v>
      </c>
      <c r="S1884" s="299"/>
      <c r="T1884" s="299"/>
      <c r="U1884" s="299"/>
      <c r="V1884" s="299"/>
      <c r="W1884" s="299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</row>
    <row r="1885" spans="1:43" ht="13.5" customHeight="1" outlineLevel="2" x14ac:dyDescent="0.25">
      <c r="A1885" s="2"/>
      <c r="B1885" s="109" t="s">
        <v>2329</v>
      </c>
      <c r="C1885" s="34"/>
      <c r="D1885" s="34" t="s">
        <v>53</v>
      </c>
      <c r="E1885" s="34" t="s">
        <v>1494</v>
      </c>
      <c r="F1885" s="298" t="s">
        <v>2330</v>
      </c>
      <c r="G1885" s="114"/>
      <c r="H1885" s="114"/>
      <c r="I1885" s="114"/>
      <c r="J1885" s="114"/>
      <c r="K1885" s="114"/>
      <c r="L1885" s="241"/>
      <c r="M1885" s="114">
        <f t="shared" si="343"/>
        <v>0</v>
      </c>
      <c r="N1885" s="242"/>
      <c r="O1885" s="100"/>
      <c r="P1885" s="100"/>
      <c r="Q1885" s="100">
        <f t="shared" si="344"/>
        <v>0</v>
      </c>
      <c r="R1885" s="243" t="e">
        <f t="shared" si="357"/>
        <v>#DIV/0!</v>
      </c>
      <c r="S1885" s="299"/>
      <c r="T1885" s="299"/>
      <c r="U1885" s="299"/>
      <c r="V1885" s="299"/>
      <c r="W1885" s="299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</row>
    <row r="1886" spans="1:43" ht="13.5" customHeight="1" outlineLevel="1" x14ac:dyDescent="0.25">
      <c r="A1886" s="2"/>
      <c r="B1886" s="303" t="s">
        <v>2331</v>
      </c>
      <c r="C1886" s="304"/>
      <c r="D1886" s="304" t="s">
        <v>53</v>
      </c>
      <c r="E1886" s="304" t="s">
        <v>2332</v>
      </c>
      <c r="F1886" s="305"/>
      <c r="G1886" s="254"/>
      <c r="H1886" s="254"/>
      <c r="I1886" s="254"/>
      <c r="J1886" s="254"/>
      <c r="K1886" s="254"/>
      <c r="L1886" s="255"/>
      <c r="M1886" s="254">
        <f t="shared" si="343"/>
        <v>0</v>
      </c>
      <c r="N1886" s="256"/>
      <c r="O1886" s="257">
        <f>8*(M1886+N1886)</f>
        <v>0</v>
      </c>
      <c r="P1886" s="257"/>
      <c r="Q1886" s="257">
        <f t="shared" si="344"/>
        <v>0</v>
      </c>
      <c r="R1886" s="221" t="e">
        <f t="shared" si="357"/>
        <v>#DIV/0!</v>
      </c>
      <c r="S1886" s="306"/>
      <c r="T1886" s="306"/>
      <c r="U1886" s="306"/>
      <c r="V1886" s="306"/>
      <c r="W1886" s="306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</row>
    <row r="1887" spans="1:43" ht="13.5" customHeight="1" x14ac:dyDescent="0.25">
      <c r="A1887" s="229"/>
      <c r="B1887" s="307">
        <v>190000</v>
      </c>
      <c r="C1887" s="308"/>
      <c r="D1887" s="308" t="s">
        <v>54</v>
      </c>
      <c r="E1887" s="308"/>
      <c r="F1887" s="308"/>
      <c r="G1887" s="258"/>
      <c r="H1887" s="258"/>
      <c r="I1887" s="258"/>
      <c r="J1887" s="258"/>
      <c r="K1887" s="258"/>
      <c r="L1887" s="259"/>
      <c r="M1887" s="258">
        <f t="shared" si="343"/>
        <v>0</v>
      </c>
      <c r="N1887" s="260"/>
      <c r="O1887" s="227">
        <f t="shared" ref="O1887:P1887" si="366">+O1888+O1898+O1908+O1923</f>
        <v>0</v>
      </c>
      <c r="P1887" s="227">
        <f t="shared" si="366"/>
        <v>0</v>
      </c>
      <c r="Q1887" s="261">
        <f t="shared" si="344"/>
        <v>0</v>
      </c>
      <c r="R1887" s="228" t="e">
        <f t="shared" si="357"/>
        <v>#DIV/0!</v>
      </c>
      <c r="S1887" s="309"/>
      <c r="T1887" s="309"/>
      <c r="U1887" s="309"/>
      <c r="V1887" s="309"/>
      <c r="W1887" s="309"/>
      <c r="X1887" s="229"/>
      <c r="Y1887" s="229"/>
      <c r="Z1887" s="229"/>
      <c r="AA1887" s="229"/>
      <c r="AB1887" s="229"/>
      <c r="AC1887" s="229"/>
      <c r="AD1887" s="229"/>
      <c r="AE1887" s="229"/>
      <c r="AF1887" s="229"/>
      <c r="AG1887" s="229"/>
      <c r="AH1887" s="229"/>
      <c r="AI1887" s="229"/>
      <c r="AJ1887" s="229"/>
      <c r="AK1887" s="229"/>
      <c r="AL1887" s="229"/>
      <c r="AM1887" s="229"/>
      <c r="AN1887" s="229"/>
      <c r="AO1887" s="229"/>
      <c r="AP1887" s="229"/>
      <c r="AQ1887" s="229"/>
    </row>
    <row r="1888" spans="1:43" ht="13.5" customHeight="1" outlineLevel="1" x14ac:dyDescent="0.25">
      <c r="A1888" s="229"/>
      <c r="B1888" s="310">
        <v>190200</v>
      </c>
      <c r="C1888" s="311"/>
      <c r="D1888" s="311" t="s">
        <v>54</v>
      </c>
      <c r="E1888" s="311" t="s">
        <v>1525</v>
      </c>
      <c r="F1888" s="312"/>
      <c r="G1888" s="234"/>
      <c r="H1888" s="234"/>
      <c r="I1888" s="234"/>
      <c r="J1888" s="234"/>
      <c r="K1888" s="234"/>
      <c r="L1888" s="262"/>
      <c r="M1888" s="234">
        <f t="shared" si="343"/>
        <v>0</v>
      </c>
      <c r="N1888" s="263"/>
      <c r="O1888" s="110">
        <f t="shared" ref="O1888:P1888" si="367">SUM(O1889:O1897)</f>
        <v>0</v>
      </c>
      <c r="P1888" s="110">
        <f t="shared" si="367"/>
        <v>0</v>
      </c>
      <c r="Q1888" s="264">
        <f t="shared" si="344"/>
        <v>0</v>
      </c>
      <c r="R1888" s="238" t="e">
        <f t="shared" si="357"/>
        <v>#DIV/0!</v>
      </c>
      <c r="S1888" s="313"/>
      <c r="T1888" s="313"/>
      <c r="U1888" s="313"/>
      <c r="V1888" s="313"/>
      <c r="W1888" s="313"/>
      <c r="X1888" s="229"/>
      <c r="Y1888" s="229"/>
      <c r="Z1888" s="229"/>
      <c r="AA1888" s="229"/>
      <c r="AB1888" s="229"/>
      <c r="AC1888" s="229"/>
      <c r="AD1888" s="229"/>
      <c r="AE1888" s="229"/>
      <c r="AF1888" s="229"/>
      <c r="AG1888" s="229"/>
      <c r="AH1888" s="229"/>
      <c r="AI1888" s="229"/>
      <c r="AJ1888" s="229"/>
      <c r="AK1888" s="229"/>
      <c r="AL1888" s="229"/>
      <c r="AM1888" s="229"/>
      <c r="AN1888" s="229"/>
      <c r="AO1888" s="229"/>
      <c r="AP1888" s="229"/>
      <c r="AQ1888" s="229"/>
    </row>
    <row r="1889" spans="1:43" ht="13.5" customHeight="1" outlineLevel="2" x14ac:dyDescent="0.25">
      <c r="A1889" s="2"/>
      <c r="B1889" s="109">
        <v>190208</v>
      </c>
      <c r="C1889" s="34"/>
      <c r="D1889" s="34" t="s">
        <v>54</v>
      </c>
      <c r="E1889" s="34" t="s">
        <v>1525</v>
      </c>
      <c r="F1889" s="298" t="s">
        <v>403</v>
      </c>
      <c r="G1889" s="114">
        <v>1939</v>
      </c>
      <c r="H1889" s="114">
        <v>1364</v>
      </c>
      <c r="I1889" s="114">
        <v>0</v>
      </c>
      <c r="J1889" s="114">
        <v>1939</v>
      </c>
      <c r="K1889" s="114">
        <v>1944</v>
      </c>
      <c r="L1889" s="241">
        <f t="shared" ref="L1889:L1896" si="368">((K1889/J1889)^(1/($K$12-$J$12))-1)</f>
        <v>2.5786487880350428E-3</v>
      </c>
      <c r="M1889" s="114">
        <f t="shared" si="343"/>
        <v>1367.5172769468797</v>
      </c>
      <c r="N1889" s="242">
        <v>0</v>
      </c>
      <c r="O1889" s="100"/>
      <c r="P1889" s="100"/>
      <c r="Q1889" s="100">
        <f t="shared" si="344"/>
        <v>0</v>
      </c>
      <c r="R1889" s="243" t="e">
        <f t="shared" si="357"/>
        <v>#DIV/0!</v>
      </c>
      <c r="S1889" s="299"/>
      <c r="T1889" s="299"/>
      <c r="U1889" s="299"/>
      <c r="V1889" s="299"/>
      <c r="W1889" s="299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</row>
    <row r="1890" spans="1:43" ht="13.5" customHeight="1" outlineLevel="2" x14ac:dyDescent="0.25">
      <c r="A1890" s="2"/>
      <c r="B1890" s="109">
        <v>190207</v>
      </c>
      <c r="C1890" s="34"/>
      <c r="D1890" s="34" t="s">
        <v>54</v>
      </c>
      <c r="E1890" s="34" t="s">
        <v>1525</v>
      </c>
      <c r="F1890" s="298" t="s">
        <v>1532</v>
      </c>
      <c r="G1890" s="114">
        <v>149</v>
      </c>
      <c r="H1890" s="114">
        <v>0</v>
      </c>
      <c r="I1890" s="114">
        <v>2066</v>
      </c>
      <c r="J1890" s="114">
        <v>2215</v>
      </c>
      <c r="K1890" s="114">
        <v>2041</v>
      </c>
      <c r="L1890" s="241">
        <f t="shared" si="368"/>
        <v>-7.8555304740406284E-2</v>
      </c>
      <c r="M1890" s="114">
        <f t="shared" si="343"/>
        <v>2228.2952595936795</v>
      </c>
      <c r="N1890" s="242">
        <v>0</v>
      </c>
      <c r="O1890" s="100"/>
      <c r="P1890" s="100"/>
      <c r="Q1890" s="100">
        <f t="shared" si="344"/>
        <v>0</v>
      </c>
      <c r="R1890" s="243" t="e">
        <f t="shared" si="357"/>
        <v>#DIV/0!</v>
      </c>
      <c r="S1890" s="299"/>
      <c r="T1890" s="299"/>
      <c r="U1890" s="299"/>
      <c r="V1890" s="299"/>
      <c r="W1890" s="299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</row>
    <row r="1891" spans="1:43" ht="13.5" customHeight="1" outlineLevel="2" x14ac:dyDescent="0.25">
      <c r="A1891" s="2"/>
      <c r="B1891" s="109">
        <v>190206</v>
      </c>
      <c r="C1891" s="34"/>
      <c r="D1891" s="34" t="s">
        <v>54</v>
      </c>
      <c r="E1891" s="34" t="s">
        <v>1525</v>
      </c>
      <c r="F1891" s="298" t="s">
        <v>1531</v>
      </c>
      <c r="G1891" s="114">
        <v>17346</v>
      </c>
      <c r="H1891" s="114">
        <v>0</v>
      </c>
      <c r="I1891" s="114">
        <v>3766</v>
      </c>
      <c r="J1891" s="114">
        <v>18585</v>
      </c>
      <c r="K1891" s="114">
        <v>19243</v>
      </c>
      <c r="L1891" s="241">
        <f t="shared" si="368"/>
        <v>3.5404896421845633E-2</v>
      </c>
      <c r="M1891" s="114">
        <f t="shared" si="343"/>
        <v>0</v>
      </c>
      <c r="N1891" s="242">
        <v>2262</v>
      </c>
      <c r="O1891" s="100"/>
      <c r="P1891" s="100"/>
      <c r="Q1891" s="100">
        <f t="shared" si="344"/>
        <v>0</v>
      </c>
      <c r="R1891" s="243" t="e">
        <f t="shared" si="357"/>
        <v>#DIV/0!</v>
      </c>
      <c r="S1891" s="299"/>
      <c r="T1891" s="299"/>
      <c r="U1891" s="299"/>
      <c r="V1891" s="299"/>
      <c r="W1891" s="299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</row>
    <row r="1892" spans="1:43" ht="13.5" customHeight="1" outlineLevel="2" x14ac:dyDescent="0.25">
      <c r="A1892" s="2"/>
      <c r="B1892" s="109">
        <v>190205</v>
      </c>
      <c r="C1892" s="34"/>
      <c r="D1892" s="34" t="s">
        <v>54</v>
      </c>
      <c r="E1892" s="34" t="s">
        <v>1525</v>
      </c>
      <c r="F1892" s="298" t="s">
        <v>1530</v>
      </c>
      <c r="G1892" s="114">
        <v>1348</v>
      </c>
      <c r="H1892" s="114">
        <v>1099</v>
      </c>
      <c r="I1892" s="114">
        <v>0</v>
      </c>
      <c r="J1892" s="114">
        <v>1348</v>
      </c>
      <c r="K1892" s="114">
        <v>1314</v>
      </c>
      <c r="L1892" s="241">
        <f t="shared" si="368"/>
        <v>-2.5222551928783421E-2</v>
      </c>
      <c r="M1892" s="114">
        <f t="shared" si="343"/>
        <v>1071.2804154302671</v>
      </c>
      <c r="N1892" s="242">
        <v>0</v>
      </c>
      <c r="O1892" s="100"/>
      <c r="P1892" s="100"/>
      <c r="Q1892" s="100">
        <f t="shared" si="344"/>
        <v>0</v>
      </c>
      <c r="R1892" s="243" t="e">
        <f t="shared" si="357"/>
        <v>#DIV/0!</v>
      </c>
      <c r="S1892" s="299"/>
      <c r="T1892" s="299"/>
      <c r="U1892" s="299"/>
      <c r="V1892" s="299"/>
      <c r="W1892" s="299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</row>
    <row r="1893" spans="1:43" ht="13.5" customHeight="1" outlineLevel="2" x14ac:dyDescent="0.25">
      <c r="A1893" s="2"/>
      <c r="B1893" s="109">
        <v>190204</v>
      </c>
      <c r="C1893" s="34"/>
      <c r="D1893" s="34" t="s">
        <v>54</v>
      </c>
      <c r="E1893" s="34" t="s">
        <v>1525</v>
      </c>
      <c r="F1893" s="298" t="s">
        <v>1529</v>
      </c>
      <c r="G1893" s="114">
        <v>1593</v>
      </c>
      <c r="H1893" s="114">
        <v>500</v>
      </c>
      <c r="I1893" s="114">
        <v>0</v>
      </c>
      <c r="J1893" s="114">
        <v>1593</v>
      </c>
      <c r="K1893" s="114">
        <v>1529</v>
      </c>
      <c r="L1893" s="241">
        <f t="shared" si="368"/>
        <v>-4.0175768989328287E-2</v>
      </c>
      <c r="M1893" s="114">
        <f t="shared" si="343"/>
        <v>479.91211550533586</v>
      </c>
      <c r="N1893" s="242">
        <v>0</v>
      </c>
      <c r="O1893" s="100"/>
      <c r="P1893" s="100"/>
      <c r="Q1893" s="100">
        <f t="shared" si="344"/>
        <v>0</v>
      </c>
      <c r="R1893" s="243" t="e">
        <f t="shared" si="357"/>
        <v>#DIV/0!</v>
      </c>
      <c r="S1893" s="299"/>
      <c r="T1893" s="299"/>
      <c r="U1893" s="299"/>
      <c r="V1893" s="299"/>
      <c r="W1893" s="299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</row>
    <row r="1894" spans="1:43" ht="13.5" customHeight="1" outlineLevel="2" x14ac:dyDescent="0.25">
      <c r="A1894" s="2"/>
      <c r="B1894" s="109">
        <v>190203</v>
      </c>
      <c r="C1894" s="34"/>
      <c r="D1894" s="34" t="s">
        <v>54</v>
      </c>
      <c r="E1894" s="34" t="s">
        <v>1525</v>
      </c>
      <c r="F1894" s="298" t="s">
        <v>1528</v>
      </c>
      <c r="G1894" s="114">
        <v>1527</v>
      </c>
      <c r="H1894" s="114">
        <v>1312</v>
      </c>
      <c r="I1894" s="114">
        <v>0</v>
      </c>
      <c r="J1894" s="114">
        <v>1527</v>
      </c>
      <c r="K1894" s="114">
        <v>1433</v>
      </c>
      <c r="L1894" s="241">
        <f t="shared" si="368"/>
        <v>-6.1558611656843509E-2</v>
      </c>
      <c r="M1894" s="114">
        <f t="shared" si="343"/>
        <v>1231.2351015062213</v>
      </c>
      <c r="N1894" s="242">
        <v>0</v>
      </c>
      <c r="O1894" s="100"/>
      <c r="P1894" s="100"/>
      <c r="Q1894" s="100">
        <f t="shared" si="344"/>
        <v>0</v>
      </c>
      <c r="R1894" s="243" t="e">
        <f t="shared" si="357"/>
        <v>#DIV/0!</v>
      </c>
      <c r="S1894" s="299"/>
      <c r="T1894" s="299"/>
      <c r="U1894" s="299"/>
      <c r="V1894" s="299"/>
      <c r="W1894" s="299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</row>
    <row r="1895" spans="1:43" ht="13.5" customHeight="1" outlineLevel="2" x14ac:dyDescent="0.25">
      <c r="A1895" s="2"/>
      <c r="B1895" s="109">
        <v>190202</v>
      </c>
      <c r="C1895" s="34"/>
      <c r="D1895" s="34" t="s">
        <v>54</v>
      </c>
      <c r="E1895" s="34" t="s">
        <v>1525</v>
      </c>
      <c r="F1895" s="298" t="s">
        <v>1527</v>
      </c>
      <c r="G1895" s="114">
        <v>2006</v>
      </c>
      <c r="H1895" s="114">
        <v>753</v>
      </c>
      <c r="I1895" s="114">
        <v>0</v>
      </c>
      <c r="J1895" s="114">
        <v>2006</v>
      </c>
      <c r="K1895" s="114">
        <v>1807</v>
      </c>
      <c r="L1895" s="241">
        <f t="shared" si="368"/>
        <v>-9.9202392821535423E-2</v>
      </c>
      <c r="M1895" s="114">
        <f t="shared" si="343"/>
        <v>678.30059820538384</v>
      </c>
      <c r="N1895" s="242">
        <v>0</v>
      </c>
      <c r="O1895" s="100"/>
      <c r="P1895" s="100"/>
      <c r="Q1895" s="100">
        <f t="shared" si="344"/>
        <v>0</v>
      </c>
      <c r="R1895" s="243" t="e">
        <f t="shared" si="357"/>
        <v>#DIV/0!</v>
      </c>
      <c r="S1895" s="299"/>
      <c r="T1895" s="299"/>
      <c r="U1895" s="299"/>
      <c r="V1895" s="299"/>
      <c r="W1895" s="299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</row>
    <row r="1896" spans="1:43" ht="13.5" customHeight="1" outlineLevel="2" x14ac:dyDescent="0.25">
      <c r="A1896" s="2"/>
      <c r="B1896" s="109">
        <v>190201</v>
      </c>
      <c r="C1896" s="34"/>
      <c r="D1896" s="34" t="s">
        <v>54</v>
      </c>
      <c r="E1896" s="34" t="s">
        <v>1525</v>
      </c>
      <c r="F1896" s="298" t="s">
        <v>1526</v>
      </c>
      <c r="G1896" s="114">
        <v>2614</v>
      </c>
      <c r="H1896" s="114">
        <v>0</v>
      </c>
      <c r="I1896" s="114">
        <v>7798</v>
      </c>
      <c r="J1896" s="114">
        <v>6465</v>
      </c>
      <c r="K1896" s="114">
        <v>6223</v>
      </c>
      <c r="L1896" s="241">
        <f t="shared" si="368"/>
        <v>-3.7432327919566855E-2</v>
      </c>
      <c r="M1896" s="114">
        <f t="shared" si="343"/>
        <v>0</v>
      </c>
      <c r="N1896" s="242">
        <v>3809</v>
      </c>
      <c r="O1896" s="100"/>
      <c r="P1896" s="100"/>
      <c r="Q1896" s="100">
        <f t="shared" si="344"/>
        <v>0</v>
      </c>
      <c r="R1896" s="243" t="e">
        <f t="shared" si="357"/>
        <v>#DIV/0!</v>
      </c>
      <c r="S1896" s="299"/>
      <c r="T1896" s="299"/>
      <c r="U1896" s="299"/>
      <c r="V1896" s="299"/>
      <c r="W1896" s="299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</row>
    <row r="1897" spans="1:43" ht="13.5" customHeight="1" outlineLevel="2" x14ac:dyDescent="0.25">
      <c r="A1897" s="2"/>
      <c r="B1897" s="109" t="s">
        <v>2333</v>
      </c>
      <c r="C1897" s="34"/>
      <c r="D1897" s="34" t="s">
        <v>54</v>
      </c>
      <c r="E1897" s="34" t="s">
        <v>1525</v>
      </c>
      <c r="F1897" s="298" t="s">
        <v>2334</v>
      </c>
      <c r="G1897" s="114"/>
      <c r="H1897" s="114"/>
      <c r="I1897" s="114"/>
      <c r="J1897" s="114"/>
      <c r="K1897" s="114"/>
      <c r="L1897" s="241"/>
      <c r="M1897" s="114">
        <f t="shared" si="343"/>
        <v>0</v>
      </c>
      <c r="N1897" s="242"/>
      <c r="O1897" s="100"/>
      <c r="P1897" s="100"/>
      <c r="Q1897" s="100">
        <f t="shared" si="344"/>
        <v>0</v>
      </c>
      <c r="R1897" s="243" t="e">
        <f t="shared" si="357"/>
        <v>#DIV/0!</v>
      </c>
      <c r="S1897" s="299"/>
      <c r="T1897" s="299"/>
      <c r="U1897" s="299"/>
      <c r="V1897" s="299"/>
      <c r="W1897" s="299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</row>
    <row r="1898" spans="1:43" ht="13.5" customHeight="1" outlineLevel="1" x14ac:dyDescent="0.25">
      <c r="A1898" s="229"/>
      <c r="B1898" s="104">
        <v>190300</v>
      </c>
      <c r="C1898" s="300"/>
      <c r="D1898" s="300" t="s">
        <v>54</v>
      </c>
      <c r="E1898" s="300" t="s">
        <v>1533</v>
      </c>
      <c r="F1898" s="301"/>
      <c r="G1898" s="114"/>
      <c r="H1898" s="114"/>
      <c r="I1898" s="114"/>
      <c r="J1898" s="114"/>
      <c r="K1898" s="114"/>
      <c r="L1898" s="241"/>
      <c r="M1898" s="114">
        <f t="shared" si="343"/>
        <v>0</v>
      </c>
      <c r="N1898" s="242"/>
      <c r="O1898" s="110">
        <f t="shared" ref="O1898:P1898" si="369">SUM(O1899:O1907)</f>
        <v>0</v>
      </c>
      <c r="P1898" s="110">
        <f t="shared" si="369"/>
        <v>0</v>
      </c>
      <c r="Q1898" s="100">
        <f t="shared" si="344"/>
        <v>0</v>
      </c>
      <c r="R1898" s="243" t="e">
        <f t="shared" si="357"/>
        <v>#DIV/0!</v>
      </c>
      <c r="S1898" s="302"/>
      <c r="T1898" s="302"/>
      <c r="U1898" s="302"/>
      <c r="V1898" s="302"/>
      <c r="W1898" s="302"/>
      <c r="X1898" s="229"/>
      <c r="Y1898" s="229"/>
      <c r="Z1898" s="229"/>
      <c r="AA1898" s="229"/>
      <c r="AB1898" s="229"/>
      <c r="AC1898" s="229"/>
      <c r="AD1898" s="229"/>
      <c r="AE1898" s="229"/>
      <c r="AF1898" s="229"/>
      <c r="AG1898" s="229"/>
      <c r="AH1898" s="229"/>
      <c r="AI1898" s="229"/>
      <c r="AJ1898" s="229"/>
      <c r="AK1898" s="229"/>
      <c r="AL1898" s="229"/>
      <c r="AM1898" s="229"/>
      <c r="AN1898" s="229"/>
      <c r="AO1898" s="229"/>
      <c r="AP1898" s="229"/>
      <c r="AQ1898" s="229"/>
    </row>
    <row r="1899" spans="1:43" ht="13.5" customHeight="1" outlineLevel="2" x14ac:dyDescent="0.25">
      <c r="A1899" s="2"/>
      <c r="B1899" s="109">
        <v>190308</v>
      </c>
      <c r="C1899" s="34"/>
      <c r="D1899" s="34" t="s">
        <v>54</v>
      </c>
      <c r="E1899" s="34" t="s">
        <v>1533</v>
      </c>
      <c r="F1899" s="298" t="s">
        <v>1872</v>
      </c>
      <c r="G1899" s="114">
        <v>5988</v>
      </c>
      <c r="H1899" s="114">
        <v>0</v>
      </c>
      <c r="I1899" s="114">
        <v>7239</v>
      </c>
      <c r="J1899" s="114">
        <v>7124</v>
      </c>
      <c r="K1899" s="114">
        <v>7104</v>
      </c>
      <c r="L1899" s="241">
        <f t="shared" ref="L1899:L1906" si="370">((K1899/J1899)^(1/($K$12-$J$12))-1)</f>
        <v>-2.8074115665356336E-3</v>
      </c>
      <c r="M1899" s="114">
        <f t="shared" si="343"/>
        <v>0</v>
      </c>
      <c r="N1899" s="242">
        <v>6496</v>
      </c>
      <c r="O1899" s="100"/>
      <c r="P1899" s="100"/>
      <c r="Q1899" s="100">
        <f t="shared" si="344"/>
        <v>0</v>
      </c>
      <c r="R1899" s="243" t="e">
        <f t="shared" si="357"/>
        <v>#DIV/0!</v>
      </c>
      <c r="S1899" s="299"/>
      <c r="T1899" s="299"/>
      <c r="U1899" s="299"/>
      <c r="V1899" s="299"/>
      <c r="W1899" s="299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</row>
    <row r="1900" spans="1:43" ht="13.5" customHeight="1" outlineLevel="2" x14ac:dyDescent="0.25">
      <c r="A1900" s="2"/>
      <c r="B1900" s="109">
        <v>190307</v>
      </c>
      <c r="C1900" s="34"/>
      <c r="D1900" s="34" t="s">
        <v>54</v>
      </c>
      <c r="E1900" s="34" t="s">
        <v>1533</v>
      </c>
      <c r="F1900" s="298" t="s">
        <v>1539</v>
      </c>
      <c r="G1900" s="114">
        <v>4273</v>
      </c>
      <c r="H1900" s="114">
        <v>0</v>
      </c>
      <c r="I1900" s="114">
        <v>12246</v>
      </c>
      <c r="J1900" s="114">
        <v>6149</v>
      </c>
      <c r="K1900" s="114">
        <v>5952</v>
      </c>
      <c r="L1900" s="241">
        <f t="shared" si="370"/>
        <v>-3.2037729712148355E-2</v>
      </c>
      <c r="M1900" s="114">
        <f t="shared" si="343"/>
        <v>0</v>
      </c>
      <c r="N1900" s="242">
        <v>10396</v>
      </c>
      <c r="O1900" s="100"/>
      <c r="P1900" s="100"/>
      <c r="Q1900" s="100">
        <f t="shared" si="344"/>
        <v>0</v>
      </c>
      <c r="R1900" s="243" t="e">
        <f t="shared" si="357"/>
        <v>#DIV/0!</v>
      </c>
      <c r="S1900" s="299"/>
      <c r="T1900" s="299"/>
      <c r="U1900" s="299"/>
      <c r="V1900" s="299"/>
      <c r="W1900" s="299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</row>
    <row r="1901" spans="1:43" ht="13.5" customHeight="1" outlineLevel="2" x14ac:dyDescent="0.25">
      <c r="A1901" s="2"/>
      <c r="B1901" s="109">
        <v>190306</v>
      </c>
      <c r="C1901" s="34"/>
      <c r="D1901" s="34" t="s">
        <v>54</v>
      </c>
      <c r="E1901" s="34" t="s">
        <v>1533</v>
      </c>
      <c r="F1901" s="298" t="s">
        <v>1538</v>
      </c>
      <c r="G1901" s="114">
        <v>11055</v>
      </c>
      <c r="H1901" s="114">
        <v>0</v>
      </c>
      <c r="I1901" s="114">
        <v>5522</v>
      </c>
      <c r="J1901" s="114">
        <v>11055</v>
      </c>
      <c r="K1901" s="114">
        <v>11118</v>
      </c>
      <c r="L1901" s="241">
        <f t="shared" si="370"/>
        <v>5.6987788331070988E-3</v>
      </c>
      <c r="M1901" s="114">
        <f t="shared" si="343"/>
        <v>0</v>
      </c>
      <c r="N1901" s="242">
        <v>5809</v>
      </c>
      <c r="O1901" s="100"/>
      <c r="P1901" s="100"/>
      <c r="Q1901" s="100">
        <f t="shared" si="344"/>
        <v>0</v>
      </c>
      <c r="R1901" s="243" t="e">
        <f t="shared" si="357"/>
        <v>#DIV/0!</v>
      </c>
      <c r="S1901" s="299"/>
      <c r="T1901" s="299"/>
      <c r="U1901" s="299"/>
      <c r="V1901" s="299"/>
      <c r="W1901" s="299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</row>
    <row r="1902" spans="1:43" ht="13.5" customHeight="1" outlineLevel="2" x14ac:dyDescent="0.25">
      <c r="A1902" s="2"/>
      <c r="B1902" s="109">
        <v>190305</v>
      </c>
      <c r="C1902" s="34"/>
      <c r="D1902" s="34" t="s">
        <v>54</v>
      </c>
      <c r="E1902" s="34" t="s">
        <v>1533</v>
      </c>
      <c r="F1902" s="298" t="s">
        <v>1537</v>
      </c>
      <c r="G1902" s="114">
        <v>4251</v>
      </c>
      <c r="H1902" s="114">
        <v>951</v>
      </c>
      <c r="I1902" s="114">
        <v>0</v>
      </c>
      <c r="J1902" s="114">
        <v>4251</v>
      </c>
      <c r="K1902" s="114">
        <v>3915</v>
      </c>
      <c r="L1902" s="241">
        <f t="shared" si="370"/>
        <v>-7.9040225829216659E-2</v>
      </c>
      <c r="M1902" s="114">
        <f t="shared" si="343"/>
        <v>875.83274523641501</v>
      </c>
      <c r="N1902" s="242">
        <v>0</v>
      </c>
      <c r="O1902" s="100"/>
      <c r="P1902" s="100"/>
      <c r="Q1902" s="100">
        <f t="shared" si="344"/>
        <v>0</v>
      </c>
      <c r="R1902" s="243" t="e">
        <f t="shared" si="357"/>
        <v>#DIV/0!</v>
      </c>
      <c r="S1902" s="299"/>
      <c r="T1902" s="299"/>
      <c r="U1902" s="299"/>
      <c r="V1902" s="299"/>
      <c r="W1902" s="299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</row>
    <row r="1903" spans="1:43" ht="13.5" customHeight="1" outlineLevel="2" x14ac:dyDescent="0.25">
      <c r="A1903" s="2"/>
      <c r="B1903" s="109">
        <v>190304</v>
      </c>
      <c r="C1903" s="34"/>
      <c r="D1903" s="34" t="s">
        <v>54</v>
      </c>
      <c r="E1903" s="34" t="s">
        <v>1533</v>
      </c>
      <c r="F1903" s="298" t="s">
        <v>1536</v>
      </c>
      <c r="G1903" s="114">
        <v>6897</v>
      </c>
      <c r="H1903" s="114">
        <v>1608</v>
      </c>
      <c r="I1903" s="114">
        <v>0</v>
      </c>
      <c r="J1903" s="114">
        <v>6897</v>
      </c>
      <c r="K1903" s="114">
        <v>6775</v>
      </c>
      <c r="L1903" s="241">
        <f t="shared" si="370"/>
        <v>-1.7688850224735431E-2</v>
      </c>
      <c r="M1903" s="114">
        <f t="shared" si="343"/>
        <v>1579.5563288386254</v>
      </c>
      <c r="N1903" s="242">
        <v>0</v>
      </c>
      <c r="O1903" s="100"/>
      <c r="P1903" s="100"/>
      <c r="Q1903" s="100">
        <f t="shared" si="344"/>
        <v>0</v>
      </c>
      <c r="R1903" s="243" t="e">
        <f t="shared" si="357"/>
        <v>#DIV/0!</v>
      </c>
      <c r="S1903" s="299"/>
      <c r="T1903" s="299"/>
      <c r="U1903" s="299"/>
      <c r="V1903" s="299"/>
      <c r="W1903" s="299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</row>
    <row r="1904" spans="1:43" ht="13.5" customHeight="1" outlineLevel="2" x14ac:dyDescent="0.25">
      <c r="A1904" s="2"/>
      <c r="B1904" s="109">
        <v>190303</v>
      </c>
      <c r="C1904" s="34"/>
      <c r="D1904" s="34" t="s">
        <v>54</v>
      </c>
      <c r="E1904" s="34" t="s">
        <v>1533</v>
      </c>
      <c r="F1904" s="298" t="s">
        <v>1535</v>
      </c>
      <c r="G1904" s="114">
        <v>3630</v>
      </c>
      <c r="H1904" s="114">
        <v>0</v>
      </c>
      <c r="I1904" s="114">
        <v>2919</v>
      </c>
      <c r="J1904" s="114">
        <v>6549</v>
      </c>
      <c r="K1904" s="114">
        <v>6582</v>
      </c>
      <c r="L1904" s="241">
        <f t="shared" si="370"/>
        <v>5.0389372423271794E-3</v>
      </c>
      <c r="M1904" s="114">
        <f t="shared" si="343"/>
        <v>2904.2913421896469</v>
      </c>
      <c r="N1904" s="242">
        <v>0</v>
      </c>
      <c r="O1904" s="100"/>
      <c r="P1904" s="100"/>
      <c r="Q1904" s="100">
        <f t="shared" si="344"/>
        <v>0</v>
      </c>
      <c r="R1904" s="243" t="e">
        <f t="shared" si="357"/>
        <v>#DIV/0!</v>
      </c>
      <c r="S1904" s="299"/>
      <c r="T1904" s="299"/>
      <c r="U1904" s="299"/>
      <c r="V1904" s="299"/>
      <c r="W1904" s="299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</row>
    <row r="1905" spans="1:43" ht="13.5" customHeight="1" outlineLevel="2" x14ac:dyDescent="0.25">
      <c r="A1905" s="2"/>
      <c r="B1905" s="109">
        <v>190302</v>
      </c>
      <c r="C1905" s="34"/>
      <c r="D1905" s="34" t="s">
        <v>54</v>
      </c>
      <c r="E1905" s="34" t="s">
        <v>1533</v>
      </c>
      <c r="F1905" s="298" t="s">
        <v>1534</v>
      </c>
      <c r="G1905" s="114">
        <v>2560</v>
      </c>
      <c r="H1905" s="114">
        <v>0</v>
      </c>
      <c r="I1905" s="114">
        <v>2059</v>
      </c>
      <c r="J1905" s="114">
        <v>4619</v>
      </c>
      <c r="K1905" s="114">
        <v>4746</v>
      </c>
      <c r="L1905" s="241">
        <f t="shared" si="370"/>
        <v>2.7495128815760994E-2</v>
      </c>
      <c r="M1905" s="114">
        <f t="shared" si="343"/>
        <v>2002.387529768348</v>
      </c>
      <c r="N1905" s="242">
        <v>0</v>
      </c>
      <c r="O1905" s="100"/>
      <c r="P1905" s="100"/>
      <c r="Q1905" s="100">
        <f t="shared" si="344"/>
        <v>0</v>
      </c>
      <c r="R1905" s="243" t="e">
        <f t="shared" si="357"/>
        <v>#DIV/0!</v>
      </c>
      <c r="S1905" s="299"/>
      <c r="T1905" s="299"/>
      <c r="U1905" s="299"/>
      <c r="V1905" s="299"/>
      <c r="W1905" s="299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</row>
    <row r="1906" spans="1:43" ht="13.5" customHeight="1" outlineLevel="2" x14ac:dyDescent="0.25">
      <c r="A1906" s="2"/>
      <c r="B1906" s="109">
        <v>190301</v>
      </c>
      <c r="C1906" s="34"/>
      <c r="D1906" s="34" t="s">
        <v>54</v>
      </c>
      <c r="E1906" s="34" t="s">
        <v>1533</v>
      </c>
      <c r="F1906" s="298" t="s">
        <v>1533</v>
      </c>
      <c r="G1906" s="114">
        <v>4707</v>
      </c>
      <c r="H1906" s="114">
        <v>0</v>
      </c>
      <c r="I1906" s="114">
        <v>10298</v>
      </c>
      <c r="J1906" s="114">
        <v>4707</v>
      </c>
      <c r="K1906" s="114">
        <v>4718</v>
      </c>
      <c r="L1906" s="241">
        <f t="shared" si="370"/>
        <v>2.3369449755683558E-3</v>
      </c>
      <c r="M1906" s="114">
        <f t="shared" si="343"/>
        <v>0</v>
      </c>
      <c r="N1906" s="242">
        <v>10430</v>
      </c>
      <c r="O1906" s="100"/>
      <c r="P1906" s="100"/>
      <c r="Q1906" s="100">
        <f t="shared" si="344"/>
        <v>0</v>
      </c>
      <c r="R1906" s="243" t="e">
        <f t="shared" si="357"/>
        <v>#DIV/0!</v>
      </c>
      <c r="S1906" s="299"/>
      <c r="T1906" s="299"/>
      <c r="U1906" s="299"/>
      <c r="V1906" s="299"/>
      <c r="W1906" s="299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</row>
    <row r="1907" spans="1:43" ht="13.5" customHeight="1" outlineLevel="2" x14ac:dyDescent="0.25">
      <c r="A1907" s="2"/>
      <c r="B1907" s="109" t="s">
        <v>2335</v>
      </c>
      <c r="C1907" s="34"/>
      <c r="D1907" s="34" t="s">
        <v>54</v>
      </c>
      <c r="E1907" s="34" t="s">
        <v>1533</v>
      </c>
      <c r="F1907" s="298" t="s">
        <v>2336</v>
      </c>
      <c r="G1907" s="114"/>
      <c r="H1907" s="114"/>
      <c r="I1907" s="114"/>
      <c r="J1907" s="114"/>
      <c r="K1907" s="114"/>
      <c r="L1907" s="241"/>
      <c r="M1907" s="114">
        <f t="shared" si="343"/>
        <v>0</v>
      </c>
      <c r="N1907" s="242"/>
      <c r="O1907" s="100"/>
      <c r="P1907" s="100"/>
      <c r="Q1907" s="100">
        <f t="shared" si="344"/>
        <v>0</v>
      </c>
      <c r="R1907" s="243" t="e">
        <f t="shared" si="357"/>
        <v>#DIV/0!</v>
      </c>
      <c r="S1907" s="299"/>
      <c r="T1907" s="299"/>
      <c r="U1907" s="299"/>
      <c r="V1907" s="299"/>
      <c r="W1907" s="299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</row>
    <row r="1908" spans="1:43" ht="13.5" customHeight="1" outlineLevel="1" x14ac:dyDescent="0.25">
      <c r="A1908" s="229"/>
      <c r="B1908" s="104">
        <v>190100</v>
      </c>
      <c r="C1908" s="300"/>
      <c r="D1908" s="300" t="s">
        <v>54</v>
      </c>
      <c r="E1908" s="300" t="s">
        <v>54</v>
      </c>
      <c r="F1908" s="301"/>
      <c r="G1908" s="114"/>
      <c r="H1908" s="114"/>
      <c r="I1908" s="114"/>
      <c r="J1908" s="114"/>
      <c r="K1908" s="114"/>
      <c r="L1908" s="241"/>
      <c r="M1908" s="114">
        <f t="shared" si="343"/>
        <v>0</v>
      </c>
      <c r="N1908" s="242"/>
      <c r="O1908" s="110">
        <f t="shared" ref="O1908:P1908" si="371">SUM(O1909:O1922)</f>
        <v>0</v>
      </c>
      <c r="P1908" s="110">
        <f t="shared" si="371"/>
        <v>0</v>
      </c>
      <c r="Q1908" s="100">
        <f t="shared" si="344"/>
        <v>0</v>
      </c>
      <c r="R1908" s="243" t="e">
        <f t="shared" si="357"/>
        <v>#DIV/0!</v>
      </c>
      <c r="S1908" s="302"/>
      <c r="T1908" s="302"/>
      <c r="U1908" s="302"/>
      <c r="V1908" s="302"/>
      <c r="W1908" s="302"/>
      <c r="X1908" s="229"/>
      <c r="Y1908" s="229"/>
      <c r="Z1908" s="229"/>
      <c r="AA1908" s="229"/>
      <c r="AB1908" s="229"/>
      <c r="AC1908" s="229"/>
      <c r="AD1908" s="229"/>
      <c r="AE1908" s="229"/>
      <c r="AF1908" s="229"/>
      <c r="AG1908" s="229"/>
      <c r="AH1908" s="229"/>
      <c r="AI1908" s="229"/>
      <c r="AJ1908" s="229"/>
      <c r="AK1908" s="229"/>
      <c r="AL1908" s="229"/>
      <c r="AM1908" s="229"/>
      <c r="AN1908" s="229"/>
      <c r="AO1908" s="229"/>
      <c r="AP1908" s="229"/>
      <c r="AQ1908" s="229"/>
    </row>
    <row r="1909" spans="1:43" ht="13.5" customHeight="1" outlineLevel="2" x14ac:dyDescent="0.25">
      <c r="A1909" s="2"/>
      <c r="B1909" s="109">
        <v>190113</v>
      </c>
      <c r="C1909" s="34"/>
      <c r="D1909" s="34" t="s">
        <v>54</v>
      </c>
      <c r="E1909" s="34" t="s">
        <v>54</v>
      </c>
      <c r="F1909" s="298" t="s">
        <v>1172</v>
      </c>
      <c r="G1909" s="114">
        <v>1751</v>
      </c>
      <c r="H1909" s="114">
        <v>0</v>
      </c>
      <c r="I1909" s="114">
        <v>22386</v>
      </c>
      <c r="J1909" s="114">
        <v>3733</v>
      </c>
      <c r="K1909" s="114">
        <v>3587</v>
      </c>
      <c r="L1909" s="241">
        <f t="shared" ref="L1909:L1921" si="372">((K1909/J1909)^(1/($K$12-$J$12))-1)</f>
        <v>-3.911063487811417E-2</v>
      </c>
      <c r="M1909" s="114">
        <f t="shared" si="343"/>
        <v>0</v>
      </c>
      <c r="N1909" s="242">
        <v>20078</v>
      </c>
      <c r="O1909" s="100"/>
      <c r="P1909" s="100"/>
      <c r="Q1909" s="100">
        <f t="shared" si="344"/>
        <v>0</v>
      </c>
      <c r="R1909" s="243" t="e">
        <f t="shared" si="357"/>
        <v>#DIV/0!</v>
      </c>
      <c r="S1909" s="299"/>
      <c r="T1909" s="299"/>
      <c r="U1909" s="299"/>
      <c r="V1909" s="299"/>
      <c r="W1909" s="299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</row>
    <row r="1910" spans="1:43" ht="13.5" customHeight="1" outlineLevel="2" x14ac:dyDescent="0.25">
      <c r="A1910" s="2"/>
      <c r="B1910" s="109">
        <v>190112</v>
      </c>
      <c r="C1910" s="34"/>
      <c r="D1910" s="34" t="s">
        <v>54</v>
      </c>
      <c r="E1910" s="34" t="s">
        <v>54</v>
      </c>
      <c r="F1910" s="298" t="s">
        <v>1524</v>
      </c>
      <c r="G1910" s="114">
        <v>174</v>
      </c>
      <c r="H1910" s="114">
        <v>0</v>
      </c>
      <c r="I1910" s="114">
        <v>2775</v>
      </c>
      <c r="J1910" s="114">
        <v>2949</v>
      </c>
      <c r="K1910" s="114">
        <v>2971</v>
      </c>
      <c r="L1910" s="241">
        <f t="shared" si="372"/>
        <v>7.4601559850797639E-3</v>
      </c>
      <c r="M1910" s="114">
        <f t="shared" si="343"/>
        <v>2754.2980671414039</v>
      </c>
      <c r="N1910" s="242">
        <v>0</v>
      </c>
      <c r="O1910" s="100"/>
      <c r="P1910" s="100"/>
      <c r="Q1910" s="100">
        <f t="shared" si="344"/>
        <v>0</v>
      </c>
      <c r="R1910" s="243" t="e">
        <f t="shared" si="357"/>
        <v>#DIV/0!</v>
      </c>
      <c r="S1910" s="299"/>
      <c r="T1910" s="299"/>
      <c r="U1910" s="299"/>
      <c r="V1910" s="299"/>
      <c r="W1910" s="299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</row>
    <row r="1911" spans="1:43" ht="13.5" customHeight="1" outlineLevel="2" x14ac:dyDescent="0.25">
      <c r="A1911" s="2"/>
      <c r="B1911" s="109">
        <v>190111</v>
      </c>
      <c r="C1911" s="34"/>
      <c r="D1911" s="34" t="s">
        <v>54</v>
      </c>
      <c r="E1911" s="34" t="s">
        <v>54</v>
      </c>
      <c r="F1911" s="298" t="s">
        <v>1523</v>
      </c>
      <c r="G1911" s="114">
        <v>74</v>
      </c>
      <c r="H1911" s="114">
        <v>0</v>
      </c>
      <c r="I1911" s="114">
        <v>5588</v>
      </c>
      <c r="J1911" s="114">
        <v>2864</v>
      </c>
      <c r="K1911" s="114">
        <v>2850</v>
      </c>
      <c r="L1911" s="241">
        <f t="shared" si="372"/>
        <v>-4.8882681564246244E-3</v>
      </c>
      <c r="M1911" s="114">
        <f t="shared" si="343"/>
        <v>0</v>
      </c>
      <c r="N1911" s="242">
        <v>2813</v>
      </c>
      <c r="O1911" s="100"/>
      <c r="P1911" s="100"/>
      <c r="Q1911" s="100">
        <f t="shared" si="344"/>
        <v>0</v>
      </c>
      <c r="R1911" s="243" t="e">
        <f t="shared" si="357"/>
        <v>#DIV/0!</v>
      </c>
      <c r="S1911" s="299"/>
      <c r="T1911" s="299"/>
      <c r="U1911" s="299"/>
      <c r="V1911" s="299"/>
      <c r="W1911" s="299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</row>
    <row r="1912" spans="1:43" ht="13.5" customHeight="1" outlineLevel="2" x14ac:dyDescent="0.25">
      <c r="A1912" s="2"/>
      <c r="B1912" s="109">
        <v>190110</v>
      </c>
      <c r="C1912" s="34"/>
      <c r="D1912" s="34" t="s">
        <v>54</v>
      </c>
      <c r="E1912" s="34" t="s">
        <v>54</v>
      </c>
      <c r="F1912" s="298" t="s">
        <v>1522</v>
      </c>
      <c r="G1912" s="114">
        <v>3144</v>
      </c>
      <c r="H1912" s="114">
        <v>1105</v>
      </c>
      <c r="I1912" s="114">
        <v>0</v>
      </c>
      <c r="J1912" s="114">
        <v>3144</v>
      </c>
      <c r="K1912" s="114">
        <v>2717</v>
      </c>
      <c r="L1912" s="241">
        <f t="shared" si="372"/>
        <v>-0.13581424936386766</v>
      </c>
      <c r="M1912" s="114">
        <f t="shared" si="343"/>
        <v>954.9252544529262</v>
      </c>
      <c r="N1912" s="242">
        <v>0</v>
      </c>
      <c r="O1912" s="100"/>
      <c r="P1912" s="100"/>
      <c r="Q1912" s="100">
        <f t="shared" si="344"/>
        <v>0</v>
      </c>
      <c r="R1912" s="243" t="e">
        <f t="shared" si="357"/>
        <v>#DIV/0!</v>
      </c>
      <c r="S1912" s="299"/>
      <c r="T1912" s="299"/>
      <c r="U1912" s="299"/>
      <c r="V1912" s="299"/>
      <c r="W1912" s="299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</row>
    <row r="1913" spans="1:43" ht="13.5" customHeight="1" outlineLevel="2" x14ac:dyDescent="0.25">
      <c r="A1913" s="2"/>
      <c r="B1913" s="109">
        <v>190109</v>
      </c>
      <c r="C1913" s="34"/>
      <c r="D1913" s="34" t="s">
        <v>54</v>
      </c>
      <c r="E1913" s="34" t="s">
        <v>54</v>
      </c>
      <c r="F1913" s="298" t="s">
        <v>1521</v>
      </c>
      <c r="G1913" s="114">
        <v>790</v>
      </c>
      <c r="H1913" s="114">
        <v>0</v>
      </c>
      <c r="I1913" s="114">
        <v>10184</v>
      </c>
      <c r="J1913" s="114">
        <v>5706</v>
      </c>
      <c r="K1913" s="114">
        <v>5840</v>
      </c>
      <c r="L1913" s="241">
        <f t="shared" si="372"/>
        <v>2.348405187521907E-2</v>
      </c>
      <c r="M1913" s="114">
        <f t="shared" si="343"/>
        <v>0</v>
      </c>
      <c r="N1913" s="242">
        <v>4934</v>
      </c>
      <c r="O1913" s="100"/>
      <c r="P1913" s="100"/>
      <c r="Q1913" s="100">
        <f t="shared" si="344"/>
        <v>0</v>
      </c>
      <c r="R1913" s="243" t="e">
        <f t="shared" si="357"/>
        <v>#DIV/0!</v>
      </c>
      <c r="S1913" s="299"/>
      <c r="T1913" s="299"/>
      <c r="U1913" s="299"/>
      <c r="V1913" s="299"/>
      <c r="W1913" s="299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</row>
    <row r="1914" spans="1:43" ht="13.5" customHeight="1" outlineLevel="2" x14ac:dyDescent="0.25">
      <c r="A1914" s="2"/>
      <c r="B1914" s="109">
        <v>190108</v>
      </c>
      <c r="C1914" s="34"/>
      <c r="D1914" s="34" t="s">
        <v>54</v>
      </c>
      <c r="E1914" s="34" t="s">
        <v>54</v>
      </c>
      <c r="F1914" s="298" t="s">
        <v>1871</v>
      </c>
      <c r="G1914" s="114">
        <v>3388</v>
      </c>
      <c r="H1914" s="114">
        <v>419</v>
      </c>
      <c r="I1914" s="114">
        <v>0</v>
      </c>
      <c r="J1914" s="114">
        <v>3388</v>
      </c>
      <c r="K1914" s="114">
        <v>3041</v>
      </c>
      <c r="L1914" s="241">
        <f t="shared" si="372"/>
        <v>-0.10242030696576154</v>
      </c>
      <c r="M1914" s="114">
        <f t="shared" si="343"/>
        <v>376.0858913813459</v>
      </c>
      <c r="N1914" s="242">
        <v>0</v>
      </c>
      <c r="O1914" s="100"/>
      <c r="P1914" s="100"/>
      <c r="Q1914" s="100">
        <f t="shared" si="344"/>
        <v>0</v>
      </c>
      <c r="R1914" s="243" t="e">
        <f t="shared" si="357"/>
        <v>#DIV/0!</v>
      </c>
      <c r="S1914" s="299"/>
      <c r="T1914" s="299"/>
      <c r="U1914" s="299"/>
      <c r="V1914" s="299"/>
      <c r="W1914" s="299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</row>
    <row r="1915" spans="1:43" ht="13.5" customHeight="1" outlineLevel="2" x14ac:dyDescent="0.25">
      <c r="A1915" s="2"/>
      <c r="B1915" s="109">
        <v>190107</v>
      </c>
      <c r="C1915" s="34"/>
      <c r="D1915" s="34" t="s">
        <v>54</v>
      </c>
      <c r="E1915" s="34" t="s">
        <v>54</v>
      </c>
      <c r="F1915" s="298" t="s">
        <v>832</v>
      </c>
      <c r="G1915" s="114">
        <v>3077</v>
      </c>
      <c r="H1915" s="114">
        <v>0</v>
      </c>
      <c r="I1915" s="114">
        <v>7167</v>
      </c>
      <c r="J1915" s="114">
        <v>5783</v>
      </c>
      <c r="K1915" s="114">
        <v>5292</v>
      </c>
      <c r="L1915" s="241">
        <f t="shared" si="372"/>
        <v>-8.4904029050665741E-2</v>
      </c>
      <c r="M1915" s="114">
        <f t="shared" si="343"/>
        <v>0</v>
      </c>
      <c r="N1915" s="242">
        <v>4277</v>
      </c>
      <c r="O1915" s="100"/>
      <c r="P1915" s="100"/>
      <c r="Q1915" s="100">
        <f t="shared" si="344"/>
        <v>0</v>
      </c>
      <c r="R1915" s="243" t="e">
        <f t="shared" si="357"/>
        <v>#DIV/0!</v>
      </c>
      <c r="S1915" s="299"/>
      <c r="T1915" s="299"/>
      <c r="U1915" s="299"/>
      <c r="V1915" s="299"/>
      <c r="W1915" s="299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</row>
    <row r="1916" spans="1:43" ht="13.5" customHeight="1" outlineLevel="2" x14ac:dyDescent="0.25">
      <c r="A1916" s="2"/>
      <c r="B1916" s="109">
        <v>190106</v>
      </c>
      <c r="C1916" s="34"/>
      <c r="D1916" s="34" t="s">
        <v>54</v>
      </c>
      <c r="E1916" s="34" t="s">
        <v>54</v>
      </c>
      <c r="F1916" s="298" t="s">
        <v>1519</v>
      </c>
      <c r="G1916" s="114">
        <v>1731</v>
      </c>
      <c r="H1916" s="114">
        <v>671</v>
      </c>
      <c r="I1916" s="114">
        <v>0</v>
      </c>
      <c r="J1916" s="114">
        <v>1731</v>
      </c>
      <c r="K1916" s="114">
        <v>1592</v>
      </c>
      <c r="L1916" s="241">
        <f t="shared" si="372"/>
        <v>-8.0300404390525659E-2</v>
      </c>
      <c r="M1916" s="114">
        <f t="shared" si="343"/>
        <v>617.11842865395727</v>
      </c>
      <c r="N1916" s="242">
        <v>0</v>
      </c>
      <c r="O1916" s="100"/>
      <c r="P1916" s="100"/>
      <c r="Q1916" s="100">
        <f t="shared" si="344"/>
        <v>0</v>
      </c>
      <c r="R1916" s="243" t="e">
        <f t="shared" si="357"/>
        <v>#DIV/0!</v>
      </c>
      <c r="S1916" s="299"/>
      <c r="T1916" s="299"/>
      <c r="U1916" s="299"/>
      <c r="V1916" s="299"/>
      <c r="W1916" s="299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</row>
    <row r="1917" spans="1:43" ht="13.5" customHeight="1" outlineLevel="2" x14ac:dyDescent="0.25">
      <c r="A1917" s="2"/>
      <c r="B1917" s="109">
        <v>190105</v>
      </c>
      <c r="C1917" s="34"/>
      <c r="D1917" s="34" t="s">
        <v>54</v>
      </c>
      <c r="E1917" s="34" t="s">
        <v>54</v>
      </c>
      <c r="F1917" s="298" t="s">
        <v>1518</v>
      </c>
      <c r="G1917" s="114">
        <v>997</v>
      </c>
      <c r="H1917" s="114">
        <v>0</v>
      </c>
      <c r="I1917" s="114">
        <v>2759</v>
      </c>
      <c r="J1917" s="114">
        <v>1377</v>
      </c>
      <c r="K1917" s="114">
        <v>1336</v>
      </c>
      <c r="L1917" s="241">
        <f t="shared" si="372"/>
        <v>-2.977487291212777E-2</v>
      </c>
      <c r="M1917" s="114">
        <f t="shared" si="343"/>
        <v>0</v>
      </c>
      <c r="N1917" s="242">
        <v>2415</v>
      </c>
      <c r="O1917" s="100"/>
      <c r="P1917" s="100"/>
      <c r="Q1917" s="100">
        <f t="shared" si="344"/>
        <v>0</v>
      </c>
      <c r="R1917" s="243" t="e">
        <f t="shared" si="357"/>
        <v>#DIV/0!</v>
      </c>
      <c r="S1917" s="299"/>
      <c r="T1917" s="299"/>
      <c r="U1917" s="299"/>
      <c r="V1917" s="299"/>
      <c r="W1917" s="299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</row>
    <row r="1918" spans="1:43" ht="13.5" customHeight="1" outlineLevel="2" x14ac:dyDescent="0.25">
      <c r="A1918" s="2"/>
      <c r="B1918" s="109">
        <v>190104</v>
      </c>
      <c r="C1918" s="34"/>
      <c r="D1918" s="34" t="s">
        <v>54</v>
      </c>
      <c r="E1918" s="34" t="s">
        <v>54</v>
      </c>
      <c r="F1918" s="298" t="s">
        <v>1517</v>
      </c>
      <c r="G1918" s="114">
        <v>858</v>
      </c>
      <c r="H1918" s="114">
        <v>0</v>
      </c>
      <c r="I1918" s="114">
        <v>5886</v>
      </c>
      <c r="J1918" s="114">
        <v>1279</v>
      </c>
      <c r="K1918" s="114">
        <v>1157</v>
      </c>
      <c r="L1918" s="241">
        <f t="shared" si="372"/>
        <v>-9.5387021110242332E-2</v>
      </c>
      <c r="M1918" s="114">
        <f t="shared" si="343"/>
        <v>0</v>
      </c>
      <c r="N1918" s="242">
        <v>5371</v>
      </c>
      <c r="O1918" s="100"/>
      <c r="P1918" s="100"/>
      <c r="Q1918" s="100">
        <f t="shared" si="344"/>
        <v>0</v>
      </c>
      <c r="R1918" s="243" t="e">
        <f t="shared" si="357"/>
        <v>#DIV/0!</v>
      </c>
      <c r="S1918" s="299"/>
      <c r="T1918" s="299"/>
      <c r="U1918" s="299"/>
      <c r="V1918" s="299"/>
      <c r="W1918" s="299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</row>
    <row r="1919" spans="1:43" ht="13.5" customHeight="1" outlineLevel="2" x14ac:dyDescent="0.25">
      <c r="A1919" s="2"/>
      <c r="B1919" s="109">
        <v>190103</v>
      </c>
      <c r="C1919" s="34"/>
      <c r="D1919" s="34" t="s">
        <v>54</v>
      </c>
      <c r="E1919" s="34" t="s">
        <v>54</v>
      </c>
      <c r="F1919" s="298" t="s">
        <v>1516</v>
      </c>
      <c r="G1919" s="114">
        <v>499</v>
      </c>
      <c r="H1919" s="114">
        <v>0</v>
      </c>
      <c r="I1919" s="114">
        <v>6151</v>
      </c>
      <c r="J1919" s="114">
        <v>750</v>
      </c>
      <c r="K1919" s="114">
        <v>671</v>
      </c>
      <c r="L1919" s="241">
        <f t="shared" si="372"/>
        <v>-0.10533333333333328</v>
      </c>
      <c r="M1919" s="114">
        <f t="shared" si="343"/>
        <v>0</v>
      </c>
      <c r="N1919" s="242">
        <v>5870</v>
      </c>
      <c r="O1919" s="100"/>
      <c r="P1919" s="100"/>
      <c r="Q1919" s="100">
        <f t="shared" si="344"/>
        <v>0</v>
      </c>
      <c r="R1919" s="243" t="e">
        <f t="shared" si="357"/>
        <v>#DIV/0!</v>
      </c>
      <c r="S1919" s="299"/>
      <c r="T1919" s="299"/>
      <c r="U1919" s="299"/>
      <c r="V1919" s="299"/>
      <c r="W1919" s="299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</row>
    <row r="1920" spans="1:43" ht="13.5" customHeight="1" outlineLevel="2" x14ac:dyDescent="0.25">
      <c r="A1920" s="2"/>
      <c r="B1920" s="109">
        <v>190102</v>
      </c>
      <c r="C1920" s="34"/>
      <c r="D1920" s="34" t="s">
        <v>54</v>
      </c>
      <c r="E1920" s="34" t="s">
        <v>54</v>
      </c>
      <c r="F1920" s="298" t="s">
        <v>1515</v>
      </c>
      <c r="G1920" s="114">
        <v>1480</v>
      </c>
      <c r="H1920" s="114">
        <v>0</v>
      </c>
      <c r="I1920" s="114">
        <v>2801</v>
      </c>
      <c r="J1920" s="114">
        <v>4281</v>
      </c>
      <c r="K1920" s="114">
        <v>4255</v>
      </c>
      <c r="L1920" s="241">
        <f t="shared" si="372"/>
        <v>-6.0733473487503131E-3</v>
      </c>
      <c r="M1920" s="114">
        <f t="shared" si="343"/>
        <v>2818.0114459238498</v>
      </c>
      <c r="N1920" s="242">
        <v>0</v>
      </c>
      <c r="O1920" s="100"/>
      <c r="P1920" s="100"/>
      <c r="Q1920" s="100">
        <f t="shared" si="344"/>
        <v>0</v>
      </c>
      <c r="R1920" s="243" t="e">
        <f t="shared" si="357"/>
        <v>#DIV/0!</v>
      </c>
      <c r="S1920" s="299"/>
      <c r="T1920" s="299"/>
      <c r="U1920" s="299"/>
      <c r="V1920" s="299"/>
      <c r="W1920" s="299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</row>
    <row r="1921" spans="1:43" ht="13.5" customHeight="1" outlineLevel="2" x14ac:dyDescent="0.25">
      <c r="A1921" s="2"/>
      <c r="B1921" s="109">
        <v>190101</v>
      </c>
      <c r="C1921" s="34"/>
      <c r="D1921" s="34" t="s">
        <v>54</v>
      </c>
      <c r="E1921" s="34" t="s">
        <v>54</v>
      </c>
      <c r="F1921" s="298" t="s">
        <v>1514</v>
      </c>
      <c r="G1921" s="114">
        <v>27</v>
      </c>
      <c r="H1921" s="114">
        <v>0</v>
      </c>
      <c r="I1921" s="114">
        <v>25038</v>
      </c>
      <c r="J1921" s="114">
        <v>27</v>
      </c>
      <c r="K1921" s="114">
        <v>26</v>
      </c>
      <c r="L1921" s="241">
        <f t="shared" si="372"/>
        <v>-3.703703703703709E-2</v>
      </c>
      <c r="M1921" s="114">
        <f t="shared" si="343"/>
        <v>0</v>
      </c>
      <c r="N1921" s="242">
        <v>24804</v>
      </c>
      <c r="O1921" s="100"/>
      <c r="P1921" s="100"/>
      <c r="Q1921" s="100">
        <f t="shared" si="344"/>
        <v>0</v>
      </c>
      <c r="R1921" s="243" t="e">
        <f t="shared" si="357"/>
        <v>#DIV/0!</v>
      </c>
      <c r="S1921" s="299"/>
      <c r="T1921" s="299"/>
      <c r="U1921" s="299"/>
      <c r="V1921" s="299"/>
      <c r="W1921" s="299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</row>
    <row r="1922" spans="1:43" ht="13.5" customHeight="1" outlineLevel="2" x14ac:dyDescent="0.25">
      <c r="A1922" s="2"/>
      <c r="B1922" s="109" t="s">
        <v>2337</v>
      </c>
      <c r="C1922" s="34"/>
      <c r="D1922" s="34" t="s">
        <v>54</v>
      </c>
      <c r="E1922" s="34" t="s">
        <v>54</v>
      </c>
      <c r="F1922" s="298" t="s">
        <v>2338</v>
      </c>
      <c r="G1922" s="114"/>
      <c r="H1922" s="114"/>
      <c r="I1922" s="114"/>
      <c r="J1922" s="114"/>
      <c r="K1922" s="114"/>
      <c r="L1922" s="241"/>
      <c r="M1922" s="114">
        <f t="shared" si="343"/>
        <v>0</v>
      </c>
      <c r="N1922" s="242"/>
      <c r="O1922" s="100"/>
      <c r="P1922" s="100"/>
      <c r="Q1922" s="100">
        <f t="shared" si="344"/>
        <v>0</v>
      </c>
      <c r="R1922" s="243" t="e">
        <f t="shared" si="357"/>
        <v>#DIV/0!</v>
      </c>
      <c r="S1922" s="299"/>
      <c r="T1922" s="299"/>
      <c r="U1922" s="299"/>
      <c r="V1922" s="299"/>
      <c r="W1922" s="299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</row>
    <row r="1923" spans="1:43" ht="13.5" customHeight="1" outlineLevel="1" x14ac:dyDescent="0.25">
      <c r="A1923" s="2"/>
      <c r="B1923" s="303" t="s">
        <v>2339</v>
      </c>
      <c r="C1923" s="304"/>
      <c r="D1923" s="304" t="s">
        <v>54</v>
      </c>
      <c r="E1923" s="304" t="s">
        <v>2340</v>
      </c>
      <c r="F1923" s="305"/>
      <c r="G1923" s="254"/>
      <c r="H1923" s="254"/>
      <c r="I1923" s="254"/>
      <c r="J1923" s="254"/>
      <c r="K1923" s="254"/>
      <c r="L1923" s="255"/>
      <c r="M1923" s="254">
        <f t="shared" si="343"/>
        <v>0</v>
      </c>
      <c r="N1923" s="256"/>
      <c r="O1923" s="257">
        <f>8*(M1923+N1923)</f>
        <v>0</v>
      </c>
      <c r="P1923" s="257"/>
      <c r="Q1923" s="257">
        <f t="shared" si="344"/>
        <v>0</v>
      </c>
      <c r="R1923" s="221" t="e">
        <f t="shared" si="357"/>
        <v>#DIV/0!</v>
      </c>
      <c r="S1923" s="306"/>
      <c r="T1923" s="306"/>
      <c r="U1923" s="306"/>
      <c r="V1923" s="306"/>
      <c r="W1923" s="306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</row>
    <row r="1924" spans="1:43" ht="13.5" customHeight="1" x14ac:dyDescent="0.25">
      <c r="A1924" s="229"/>
      <c r="B1924" s="307">
        <v>200000</v>
      </c>
      <c r="C1924" s="308"/>
      <c r="D1924" s="308" t="s">
        <v>55</v>
      </c>
      <c r="E1924" s="308"/>
      <c r="F1924" s="308"/>
      <c r="G1924" s="258"/>
      <c r="H1924" s="258"/>
      <c r="I1924" s="258"/>
      <c r="J1924" s="258"/>
      <c r="K1924" s="258"/>
      <c r="L1924" s="259"/>
      <c r="M1924" s="258">
        <f t="shared" si="343"/>
        <v>0</v>
      </c>
      <c r="N1924" s="260"/>
      <c r="O1924" s="227">
        <f t="shared" ref="O1924:P1924" si="373">+O1925+O1937+O1947+O1959+O1968+O1980+O1988+O1998+O2006</f>
        <v>0</v>
      </c>
      <c r="P1924" s="227">
        <f t="shared" si="373"/>
        <v>0</v>
      </c>
      <c r="Q1924" s="261">
        <f t="shared" si="344"/>
        <v>0</v>
      </c>
      <c r="R1924" s="228" t="e">
        <f t="shared" si="357"/>
        <v>#DIV/0!</v>
      </c>
      <c r="S1924" s="309"/>
      <c r="T1924" s="309"/>
      <c r="U1924" s="309"/>
      <c r="V1924" s="309"/>
      <c r="W1924" s="309"/>
      <c r="X1924" s="229"/>
      <c r="Y1924" s="229"/>
      <c r="Z1924" s="229"/>
      <c r="AA1924" s="229"/>
      <c r="AB1924" s="229"/>
      <c r="AC1924" s="229"/>
      <c r="AD1924" s="229"/>
      <c r="AE1924" s="229"/>
      <c r="AF1924" s="229"/>
      <c r="AG1924" s="229"/>
      <c r="AH1924" s="229"/>
      <c r="AI1924" s="229"/>
      <c r="AJ1924" s="229"/>
      <c r="AK1924" s="229"/>
      <c r="AL1924" s="229"/>
      <c r="AM1924" s="229"/>
      <c r="AN1924" s="229"/>
      <c r="AO1924" s="229"/>
      <c r="AP1924" s="229"/>
      <c r="AQ1924" s="229"/>
    </row>
    <row r="1925" spans="1:43" ht="13.5" customHeight="1" outlineLevel="1" x14ac:dyDescent="0.25">
      <c r="A1925" s="229"/>
      <c r="B1925" s="310">
        <v>200200</v>
      </c>
      <c r="C1925" s="311"/>
      <c r="D1925" s="311" t="s">
        <v>55</v>
      </c>
      <c r="E1925" s="311" t="s">
        <v>1548</v>
      </c>
      <c r="F1925" s="312"/>
      <c r="G1925" s="234"/>
      <c r="H1925" s="234"/>
      <c r="I1925" s="234"/>
      <c r="J1925" s="234"/>
      <c r="K1925" s="234"/>
      <c r="L1925" s="262"/>
      <c r="M1925" s="234">
        <f t="shared" si="343"/>
        <v>0</v>
      </c>
      <c r="N1925" s="263"/>
      <c r="O1925" s="110">
        <f t="shared" ref="O1925:P1925" si="374">SUM(O1926:O1936)</f>
        <v>0</v>
      </c>
      <c r="P1925" s="110">
        <f t="shared" si="374"/>
        <v>0</v>
      </c>
      <c r="Q1925" s="264">
        <f t="shared" si="344"/>
        <v>0</v>
      </c>
      <c r="R1925" s="238" t="e">
        <f t="shared" si="357"/>
        <v>#DIV/0!</v>
      </c>
      <c r="S1925" s="313"/>
      <c r="T1925" s="313"/>
      <c r="U1925" s="313"/>
      <c r="V1925" s="313"/>
      <c r="W1925" s="313"/>
      <c r="X1925" s="229"/>
      <c r="Y1925" s="229"/>
      <c r="Z1925" s="229"/>
      <c r="AA1925" s="229"/>
      <c r="AB1925" s="229"/>
      <c r="AC1925" s="229"/>
      <c r="AD1925" s="229"/>
      <c r="AE1925" s="229"/>
      <c r="AF1925" s="229"/>
      <c r="AG1925" s="229"/>
      <c r="AH1925" s="229"/>
      <c r="AI1925" s="229"/>
      <c r="AJ1925" s="229"/>
      <c r="AK1925" s="229"/>
      <c r="AL1925" s="229"/>
      <c r="AM1925" s="229"/>
      <c r="AN1925" s="229"/>
      <c r="AO1925" s="229"/>
      <c r="AP1925" s="229"/>
      <c r="AQ1925" s="229"/>
    </row>
    <row r="1926" spans="1:43" ht="13.5" customHeight="1" outlineLevel="2" x14ac:dyDescent="0.25">
      <c r="A1926" s="2"/>
      <c r="B1926" s="109">
        <v>200210</v>
      </c>
      <c r="C1926" s="34"/>
      <c r="D1926" s="34" t="s">
        <v>55</v>
      </c>
      <c r="E1926" s="34" t="s">
        <v>1548</v>
      </c>
      <c r="F1926" s="298" t="s">
        <v>1556</v>
      </c>
      <c r="G1926" s="114">
        <v>7703</v>
      </c>
      <c r="H1926" s="114">
        <v>0</v>
      </c>
      <c r="I1926" s="114">
        <v>3449</v>
      </c>
      <c r="J1926" s="114">
        <v>11152</v>
      </c>
      <c r="K1926" s="114">
        <v>11088</v>
      </c>
      <c r="L1926" s="241">
        <f t="shared" ref="L1926:L1935" si="375">((K1926/J1926)^(1/($K$12-$J$12))-1)</f>
        <v>-5.7388809182209455E-3</v>
      </c>
      <c r="M1926" s="114">
        <f t="shared" si="343"/>
        <v>3468.7934002869442</v>
      </c>
      <c r="N1926" s="242">
        <v>0</v>
      </c>
      <c r="O1926" s="100"/>
      <c r="P1926" s="100"/>
      <c r="Q1926" s="100">
        <f t="shared" si="344"/>
        <v>0</v>
      </c>
      <c r="R1926" s="243" t="e">
        <f t="shared" si="357"/>
        <v>#DIV/0!</v>
      </c>
      <c r="S1926" s="299"/>
      <c r="T1926" s="299"/>
      <c r="U1926" s="299"/>
      <c r="V1926" s="299"/>
      <c r="W1926" s="299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</row>
    <row r="1927" spans="1:43" ht="13.5" customHeight="1" outlineLevel="2" x14ac:dyDescent="0.25">
      <c r="A1927" s="2"/>
      <c r="B1927" s="109">
        <v>200209</v>
      </c>
      <c r="C1927" s="34"/>
      <c r="D1927" s="34" t="s">
        <v>55</v>
      </c>
      <c r="E1927" s="34" t="s">
        <v>1548</v>
      </c>
      <c r="F1927" s="298" t="s">
        <v>1555</v>
      </c>
      <c r="G1927" s="114">
        <v>1596</v>
      </c>
      <c r="H1927" s="114">
        <v>305</v>
      </c>
      <c r="I1927" s="114">
        <v>0</v>
      </c>
      <c r="J1927" s="114">
        <v>1596</v>
      </c>
      <c r="K1927" s="114">
        <v>1528</v>
      </c>
      <c r="L1927" s="241">
        <f t="shared" si="375"/>
        <v>-4.260651629072687E-2</v>
      </c>
      <c r="M1927" s="114">
        <f t="shared" si="343"/>
        <v>292.0050125313283</v>
      </c>
      <c r="N1927" s="242">
        <v>0</v>
      </c>
      <c r="O1927" s="100"/>
      <c r="P1927" s="100"/>
      <c r="Q1927" s="100">
        <f t="shared" si="344"/>
        <v>0</v>
      </c>
      <c r="R1927" s="243" t="e">
        <f t="shared" si="357"/>
        <v>#DIV/0!</v>
      </c>
      <c r="S1927" s="299"/>
      <c r="T1927" s="299"/>
      <c r="U1927" s="299"/>
      <c r="V1927" s="299"/>
      <c r="W1927" s="299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</row>
    <row r="1928" spans="1:43" ht="13.5" customHeight="1" outlineLevel="2" x14ac:dyDescent="0.25">
      <c r="A1928" s="2"/>
      <c r="B1928" s="109">
        <v>200208</v>
      </c>
      <c r="C1928" s="34"/>
      <c r="D1928" s="34" t="s">
        <v>55</v>
      </c>
      <c r="E1928" s="34" t="s">
        <v>1548</v>
      </c>
      <c r="F1928" s="298" t="s">
        <v>1554</v>
      </c>
      <c r="G1928" s="114">
        <v>10491</v>
      </c>
      <c r="H1928" s="114">
        <v>1005</v>
      </c>
      <c r="I1928" s="114">
        <v>0</v>
      </c>
      <c r="J1928" s="114">
        <v>10491</v>
      </c>
      <c r="K1928" s="114">
        <v>10428</v>
      </c>
      <c r="L1928" s="241">
        <f t="shared" si="375"/>
        <v>-6.0051472690877405E-3</v>
      </c>
      <c r="M1928" s="114">
        <f t="shared" si="343"/>
        <v>998.96482699456681</v>
      </c>
      <c r="N1928" s="242">
        <v>0</v>
      </c>
      <c r="O1928" s="100"/>
      <c r="P1928" s="100"/>
      <c r="Q1928" s="100">
        <f t="shared" si="344"/>
        <v>0</v>
      </c>
      <c r="R1928" s="243" t="e">
        <f t="shared" si="357"/>
        <v>#DIV/0!</v>
      </c>
      <c r="S1928" s="299"/>
      <c r="T1928" s="299"/>
      <c r="U1928" s="299"/>
      <c r="V1928" s="299"/>
      <c r="W1928" s="299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</row>
    <row r="1929" spans="1:43" ht="13.5" customHeight="1" outlineLevel="2" x14ac:dyDescent="0.25">
      <c r="A1929" s="2"/>
      <c r="B1929" s="109">
        <v>200207</v>
      </c>
      <c r="C1929" s="34"/>
      <c r="D1929" s="34" t="s">
        <v>55</v>
      </c>
      <c r="E1929" s="34" t="s">
        <v>1548</v>
      </c>
      <c r="F1929" s="298" t="s">
        <v>1553</v>
      </c>
      <c r="G1929" s="114">
        <v>6440</v>
      </c>
      <c r="H1929" s="114">
        <v>0</v>
      </c>
      <c r="I1929" s="114">
        <v>3089</v>
      </c>
      <c r="J1929" s="114">
        <v>7204</v>
      </c>
      <c r="K1929" s="114">
        <v>6961</v>
      </c>
      <c r="L1929" s="241">
        <f t="shared" si="375"/>
        <v>-3.3731260410882813E-2</v>
      </c>
      <c r="M1929" s="114">
        <f t="shared" si="343"/>
        <v>0</v>
      </c>
      <c r="N1929" s="242">
        <v>2558</v>
      </c>
      <c r="O1929" s="100"/>
      <c r="P1929" s="100"/>
      <c r="Q1929" s="100">
        <f t="shared" si="344"/>
        <v>0</v>
      </c>
      <c r="R1929" s="243" t="e">
        <f t="shared" si="357"/>
        <v>#DIV/0!</v>
      </c>
      <c r="S1929" s="299"/>
      <c r="T1929" s="299"/>
      <c r="U1929" s="299"/>
      <c r="V1929" s="299"/>
      <c r="W1929" s="299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</row>
    <row r="1930" spans="1:43" ht="13.5" customHeight="1" outlineLevel="2" x14ac:dyDescent="0.25">
      <c r="A1930" s="2"/>
      <c r="B1930" s="109">
        <v>200206</v>
      </c>
      <c r="C1930" s="34"/>
      <c r="D1930" s="34" t="s">
        <v>55</v>
      </c>
      <c r="E1930" s="34" t="s">
        <v>1548</v>
      </c>
      <c r="F1930" s="298" t="s">
        <v>1552</v>
      </c>
      <c r="G1930" s="114">
        <v>21151</v>
      </c>
      <c r="H1930" s="114">
        <v>1344</v>
      </c>
      <c r="I1930" s="114">
        <v>0</v>
      </c>
      <c r="J1930" s="114">
        <v>21151</v>
      </c>
      <c r="K1930" s="114">
        <v>20792</v>
      </c>
      <c r="L1930" s="241">
        <f t="shared" si="375"/>
        <v>-1.6973192756843614E-2</v>
      </c>
      <c r="M1930" s="114">
        <f t="shared" si="343"/>
        <v>1321.1880289348021</v>
      </c>
      <c r="N1930" s="242">
        <v>0</v>
      </c>
      <c r="O1930" s="100"/>
      <c r="P1930" s="100"/>
      <c r="Q1930" s="100">
        <f t="shared" si="344"/>
        <v>0</v>
      </c>
      <c r="R1930" s="243" t="e">
        <f t="shared" si="357"/>
        <v>#DIV/0!</v>
      </c>
      <c r="S1930" s="299"/>
      <c r="T1930" s="299"/>
      <c r="U1930" s="299"/>
      <c r="V1930" s="299"/>
      <c r="W1930" s="299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</row>
    <row r="1931" spans="1:43" ht="13.5" customHeight="1" outlineLevel="2" x14ac:dyDescent="0.25">
      <c r="A1931" s="2"/>
      <c r="B1931" s="109">
        <v>200205</v>
      </c>
      <c r="C1931" s="34"/>
      <c r="D1931" s="34" t="s">
        <v>55</v>
      </c>
      <c r="E1931" s="34" t="s">
        <v>1548</v>
      </c>
      <c r="F1931" s="298" t="s">
        <v>1551</v>
      </c>
      <c r="G1931" s="114">
        <v>6067</v>
      </c>
      <c r="H1931" s="114">
        <v>1010</v>
      </c>
      <c r="I1931" s="114">
        <v>0</v>
      </c>
      <c r="J1931" s="114">
        <v>6067</v>
      </c>
      <c r="K1931" s="114">
        <v>5945</v>
      </c>
      <c r="L1931" s="241">
        <f t="shared" si="375"/>
        <v>-2.0108785231580661E-2</v>
      </c>
      <c r="M1931" s="114">
        <f t="shared" si="343"/>
        <v>989.69012691610351</v>
      </c>
      <c r="N1931" s="242">
        <v>0</v>
      </c>
      <c r="O1931" s="100"/>
      <c r="P1931" s="100"/>
      <c r="Q1931" s="100">
        <f t="shared" si="344"/>
        <v>0</v>
      </c>
      <c r="R1931" s="243" t="e">
        <f t="shared" si="357"/>
        <v>#DIV/0!</v>
      </c>
      <c r="S1931" s="299"/>
      <c r="T1931" s="299"/>
      <c r="U1931" s="299"/>
      <c r="V1931" s="299"/>
      <c r="W1931" s="299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</row>
    <row r="1932" spans="1:43" ht="13.5" customHeight="1" outlineLevel="2" x14ac:dyDescent="0.25">
      <c r="A1932" s="2"/>
      <c r="B1932" s="109">
        <v>200204</v>
      </c>
      <c r="C1932" s="34"/>
      <c r="D1932" s="34" t="s">
        <v>55</v>
      </c>
      <c r="E1932" s="34" t="s">
        <v>1548</v>
      </c>
      <c r="F1932" s="298" t="s">
        <v>1256</v>
      </c>
      <c r="G1932" s="114">
        <v>5716</v>
      </c>
      <c r="H1932" s="114">
        <v>338</v>
      </c>
      <c r="I1932" s="114">
        <v>0</v>
      </c>
      <c r="J1932" s="114">
        <v>5716</v>
      </c>
      <c r="K1932" s="114">
        <v>5625</v>
      </c>
      <c r="L1932" s="241">
        <f t="shared" si="375"/>
        <v>-1.592022393282011E-2</v>
      </c>
      <c r="M1932" s="114">
        <f t="shared" si="343"/>
        <v>332.61896431070682</v>
      </c>
      <c r="N1932" s="242">
        <v>0</v>
      </c>
      <c r="O1932" s="100"/>
      <c r="P1932" s="100"/>
      <c r="Q1932" s="100">
        <f t="shared" si="344"/>
        <v>0</v>
      </c>
      <c r="R1932" s="243" t="e">
        <f t="shared" si="357"/>
        <v>#DIV/0!</v>
      </c>
      <c r="S1932" s="299"/>
      <c r="T1932" s="299"/>
      <c r="U1932" s="299"/>
      <c r="V1932" s="299"/>
      <c r="W1932" s="299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</row>
    <row r="1933" spans="1:43" ht="13.5" customHeight="1" outlineLevel="2" x14ac:dyDescent="0.25">
      <c r="A1933" s="2"/>
      <c r="B1933" s="109">
        <v>200203</v>
      </c>
      <c r="C1933" s="34"/>
      <c r="D1933" s="34" t="s">
        <v>55</v>
      </c>
      <c r="E1933" s="34" t="s">
        <v>1548</v>
      </c>
      <c r="F1933" s="298" t="s">
        <v>1550</v>
      </c>
      <c r="G1933" s="114">
        <v>2399</v>
      </c>
      <c r="H1933" s="114">
        <v>210</v>
      </c>
      <c r="I1933" s="114">
        <v>0</v>
      </c>
      <c r="J1933" s="114">
        <v>2399</v>
      </c>
      <c r="K1933" s="114">
        <v>2343</v>
      </c>
      <c r="L1933" s="241">
        <f t="shared" si="375"/>
        <v>-2.3343059608170069E-2</v>
      </c>
      <c r="M1933" s="114">
        <f t="shared" si="343"/>
        <v>205.09795748228427</v>
      </c>
      <c r="N1933" s="242">
        <v>0</v>
      </c>
      <c r="O1933" s="100"/>
      <c r="P1933" s="100"/>
      <c r="Q1933" s="100">
        <f t="shared" si="344"/>
        <v>0</v>
      </c>
      <c r="R1933" s="243" t="e">
        <f t="shared" si="357"/>
        <v>#DIV/0!</v>
      </c>
      <c r="S1933" s="299"/>
      <c r="T1933" s="299"/>
      <c r="U1933" s="299"/>
      <c r="V1933" s="299"/>
      <c r="W1933" s="299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</row>
    <row r="1934" spans="1:43" ht="13.5" customHeight="1" outlineLevel="2" x14ac:dyDescent="0.25">
      <c r="A1934" s="2"/>
      <c r="B1934" s="109">
        <v>200202</v>
      </c>
      <c r="C1934" s="34"/>
      <c r="D1934" s="34" t="s">
        <v>55</v>
      </c>
      <c r="E1934" s="34" t="s">
        <v>1548</v>
      </c>
      <c r="F1934" s="298" t="s">
        <v>1549</v>
      </c>
      <c r="G1934" s="114">
        <v>17488</v>
      </c>
      <c r="H1934" s="114">
        <v>0</v>
      </c>
      <c r="I1934" s="114">
        <v>2308</v>
      </c>
      <c r="J1934" s="114">
        <v>19796</v>
      </c>
      <c r="K1934" s="114">
        <v>19475</v>
      </c>
      <c r="L1934" s="241">
        <f t="shared" si="375"/>
        <v>-1.6215397049909042E-2</v>
      </c>
      <c r="M1934" s="114">
        <f t="shared" si="343"/>
        <v>2345.4251363911899</v>
      </c>
      <c r="N1934" s="242">
        <v>0</v>
      </c>
      <c r="O1934" s="100"/>
      <c r="P1934" s="100"/>
      <c r="Q1934" s="100">
        <f t="shared" si="344"/>
        <v>0</v>
      </c>
      <c r="R1934" s="243" t="e">
        <f t="shared" si="357"/>
        <v>#DIV/0!</v>
      </c>
      <c r="S1934" s="299"/>
      <c r="T1934" s="299"/>
      <c r="U1934" s="299"/>
      <c r="V1934" s="299"/>
      <c r="W1934" s="299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</row>
    <row r="1935" spans="1:43" ht="13.5" customHeight="1" outlineLevel="2" x14ac:dyDescent="0.25">
      <c r="A1935" s="2"/>
      <c r="B1935" s="109">
        <v>200201</v>
      </c>
      <c r="C1935" s="34"/>
      <c r="D1935" s="34" t="s">
        <v>55</v>
      </c>
      <c r="E1935" s="34" t="s">
        <v>1548</v>
      </c>
      <c r="F1935" s="298" t="s">
        <v>1548</v>
      </c>
      <c r="G1935" s="114">
        <v>24703</v>
      </c>
      <c r="H1935" s="114">
        <v>0</v>
      </c>
      <c r="I1935" s="114">
        <v>5080</v>
      </c>
      <c r="J1935" s="114">
        <v>24703</v>
      </c>
      <c r="K1935" s="114">
        <v>23906</v>
      </c>
      <c r="L1935" s="241">
        <f t="shared" si="375"/>
        <v>-3.226328785977417E-2</v>
      </c>
      <c r="M1935" s="114">
        <f t="shared" si="343"/>
        <v>0</v>
      </c>
      <c r="N1935" s="242">
        <v>5040</v>
      </c>
      <c r="O1935" s="100"/>
      <c r="P1935" s="100"/>
      <c r="Q1935" s="100">
        <f t="shared" si="344"/>
        <v>0</v>
      </c>
      <c r="R1935" s="243" t="e">
        <f t="shared" si="357"/>
        <v>#DIV/0!</v>
      </c>
      <c r="S1935" s="299"/>
      <c r="T1935" s="299"/>
      <c r="U1935" s="299"/>
      <c r="V1935" s="299"/>
      <c r="W1935" s="299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</row>
    <row r="1936" spans="1:43" ht="13.5" customHeight="1" outlineLevel="2" x14ac:dyDescent="0.25">
      <c r="A1936" s="2"/>
      <c r="B1936" s="109" t="s">
        <v>2341</v>
      </c>
      <c r="C1936" s="34"/>
      <c r="D1936" s="34" t="s">
        <v>55</v>
      </c>
      <c r="E1936" s="34" t="s">
        <v>1548</v>
      </c>
      <c r="F1936" s="298" t="s">
        <v>2342</v>
      </c>
      <c r="G1936" s="114"/>
      <c r="H1936" s="114"/>
      <c r="I1936" s="114"/>
      <c r="J1936" s="114"/>
      <c r="K1936" s="114"/>
      <c r="L1936" s="241"/>
      <c r="M1936" s="114">
        <f t="shared" si="343"/>
        <v>0</v>
      </c>
      <c r="N1936" s="242"/>
      <c r="O1936" s="100"/>
      <c r="P1936" s="100"/>
      <c r="Q1936" s="100">
        <f t="shared" si="344"/>
        <v>0</v>
      </c>
      <c r="R1936" s="243" t="e">
        <f t="shared" si="357"/>
        <v>#DIV/0!</v>
      </c>
      <c r="S1936" s="299"/>
      <c r="T1936" s="299"/>
      <c r="U1936" s="299"/>
      <c r="V1936" s="299"/>
      <c r="W1936" s="299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</row>
    <row r="1937" spans="1:43" ht="13.5" customHeight="1" outlineLevel="1" x14ac:dyDescent="0.25">
      <c r="A1937" s="229"/>
      <c r="B1937" s="104">
        <v>200300</v>
      </c>
      <c r="C1937" s="300"/>
      <c r="D1937" s="300" t="s">
        <v>55</v>
      </c>
      <c r="E1937" s="300" t="s">
        <v>1535</v>
      </c>
      <c r="F1937" s="301"/>
      <c r="G1937" s="114"/>
      <c r="H1937" s="114"/>
      <c r="I1937" s="114"/>
      <c r="J1937" s="114"/>
      <c r="K1937" s="114"/>
      <c r="L1937" s="241"/>
      <c r="M1937" s="114">
        <f t="shared" si="343"/>
        <v>0</v>
      </c>
      <c r="N1937" s="242"/>
      <c r="O1937" s="110">
        <f t="shared" ref="O1937:P1937" si="376">SUM(O1938:O1946)</f>
        <v>0</v>
      </c>
      <c r="P1937" s="110">
        <f t="shared" si="376"/>
        <v>0</v>
      </c>
      <c r="Q1937" s="100">
        <f t="shared" si="344"/>
        <v>0</v>
      </c>
      <c r="R1937" s="243" t="e">
        <f t="shared" si="357"/>
        <v>#DIV/0!</v>
      </c>
      <c r="S1937" s="302"/>
      <c r="T1937" s="302"/>
      <c r="U1937" s="302"/>
      <c r="V1937" s="302"/>
      <c r="W1937" s="302"/>
      <c r="X1937" s="229"/>
      <c r="Y1937" s="229"/>
      <c r="Z1937" s="229"/>
      <c r="AA1937" s="229"/>
      <c r="AB1937" s="229"/>
      <c r="AC1937" s="229"/>
      <c r="AD1937" s="229"/>
      <c r="AE1937" s="229"/>
      <c r="AF1937" s="229"/>
      <c r="AG1937" s="229"/>
      <c r="AH1937" s="229"/>
      <c r="AI1937" s="229"/>
      <c r="AJ1937" s="229"/>
      <c r="AK1937" s="229"/>
      <c r="AL1937" s="229"/>
      <c r="AM1937" s="229"/>
      <c r="AN1937" s="229"/>
      <c r="AO1937" s="229"/>
      <c r="AP1937" s="229"/>
      <c r="AQ1937" s="229"/>
    </row>
    <row r="1938" spans="1:43" ht="13.5" customHeight="1" outlineLevel="2" x14ac:dyDescent="0.25">
      <c r="A1938" s="2"/>
      <c r="B1938" s="109">
        <v>200308</v>
      </c>
      <c r="C1938" s="34"/>
      <c r="D1938" s="34" t="s">
        <v>55</v>
      </c>
      <c r="E1938" s="34" t="s">
        <v>1535</v>
      </c>
      <c r="F1938" s="298" t="s">
        <v>1563</v>
      </c>
      <c r="G1938" s="114">
        <v>9855</v>
      </c>
      <c r="H1938" s="114">
        <v>322</v>
      </c>
      <c r="I1938" s="114">
        <v>0</v>
      </c>
      <c r="J1938" s="114">
        <v>9855</v>
      </c>
      <c r="K1938" s="114">
        <v>9789</v>
      </c>
      <c r="L1938" s="241">
        <f t="shared" ref="L1938:L1945" si="377">((K1938/J1938)^(1/($K$12-$J$12))-1)</f>
        <v>-6.6971080669711025E-3</v>
      </c>
      <c r="M1938" s="114">
        <f t="shared" si="343"/>
        <v>319.84353120243532</v>
      </c>
      <c r="N1938" s="242">
        <v>0</v>
      </c>
      <c r="O1938" s="100"/>
      <c r="P1938" s="100"/>
      <c r="Q1938" s="100">
        <f t="shared" si="344"/>
        <v>0</v>
      </c>
      <c r="R1938" s="243" t="e">
        <f t="shared" si="357"/>
        <v>#DIV/0!</v>
      </c>
      <c r="S1938" s="299"/>
      <c r="T1938" s="299"/>
      <c r="U1938" s="299"/>
      <c r="V1938" s="299"/>
      <c r="W1938" s="299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</row>
    <row r="1939" spans="1:43" ht="13.5" customHeight="1" outlineLevel="2" x14ac:dyDescent="0.25">
      <c r="A1939" s="2"/>
      <c r="B1939" s="109">
        <v>200307</v>
      </c>
      <c r="C1939" s="34"/>
      <c r="D1939" s="34" t="s">
        <v>55</v>
      </c>
      <c r="E1939" s="34" t="s">
        <v>1535</v>
      </c>
      <c r="F1939" s="298" t="s">
        <v>1562</v>
      </c>
      <c r="G1939" s="114">
        <v>7134</v>
      </c>
      <c r="H1939" s="114">
        <v>833</v>
      </c>
      <c r="I1939" s="114">
        <v>0</v>
      </c>
      <c r="J1939" s="114">
        <v>7134</v>
      </c>
      <c r="K1939" s="114">
        <v>7013</v>
      </c>
      <c r="L1939" s="241">
        <f t="shared" si="377"/>
        <v>-1.6961031679282312E-2</v>
      </c>
      <c r="M1939" s="114">
        <f t="shared" si="343"/>
        <v>818.87146061115789</v>
      </c>
      <c r="N1939" s="242">
        <v>0</v>
      </c>
      <c r="O1939" s="100"/>
      <c r="P1939" s="100"/>
      <c r="Q1939" s="100">
        <f t="shared" si="344"/>
        <v>0</v>
      </c>
      <c r="R1939" s="243" t="e">
        <f t="shared" si="357"/>
        <v>#DIV/0!</v>
      </c>
      <c r="S1939" s="299"/>
      <c r="T1939" s="299"/>
      <c r="U1939" s="299"/>
      <c r="V1939" s="299"/>
      <c r="W1939" s="299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</row>
    <row r="1940" spans="1:43" ht="13.5" customHeight="1" outlineLevel="2" x14ac:dyDescent="0.25">
      <c r="A1940" s="2"/>
      <c r="B1940" s="109">
        <v>200306</v>
      </c>
      <c r="C1940" s="34"/>
      <c r="D1940" s="34" t="s">
        <v>55</v>
      </c>
      <c r="E1940" s="34" t="s">
        <v>1535</v>
      </c>
      <c r="F1940" s="298" t="s">
        <v>1561</v>
      </c>
      <c r="G1940" s="114">
        <v>6356</v>
      </c>
      <c r="H1940" s="114">
        <v>0</v>
      </c>
      <c r="I1940" s="114">
        <v>2248</v>
      </c>
      <c r="J1940" s="114">
        <v>8604</v>
      </c>
      <c r="K1940" s="114">
        <v>8557</v>
      </c>
      <c r="L1940" s="241">
        <f t="shared" si="377"/>
        <v>-5.4625755462575087E-3</v>
      </c>
      <c r="M1940" s="114">
        <f t="shared" si="343"/>
        <v>2260.2798698279867</v>
      </c>
      <c r="N1940" s="242">
        <v>0</v>
      </c>
      <c r="O1940" s="100"/>
      <c r="P1940" s="100"/>
      <c r="Q1940" s="100">
        <f t="shared" si="344"/>
        <v>0</v>
      </c>
      <c r="R1940" s="243" t="e">
        <f t="shared" si="357"/>
        <v>#DIV/0!</v>
      </c>
      <c r="S1940" s="299"/>
      <c r="T1940" s="299"/>
      <c r="U1940" s="299"/>
      <c r="V1940" s="299"/>
      <c r="W1940" s="299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</row>
    <row r="1941" spans="1:43" ht="13.5" customHeight="1" outlineLevel="2" x14ac:dyDescent="0.25">
      <c r="A1941" s="2"/>
      <c r="B1941" s="109">
        <v>200305</v>
      </c>
      <c r="C1941" s="34"/>
      <c r="D1941" s="34" t="s">
        <v>55</v>
      </c>
      <c r="E1941" s="34" t="s">
        <v>1535</v>
      </c>
      <c r="F1941" s="298" t="s">
        <v>1560</v>
      </c>
      <c r="G1941" s="114">
        <v>3833</v>
      </c>
      <c r="H1941" s="114">
        <v>493</v>
      </c>
      <c r="I1941" s="114">
        <v>0</v>
      </c>
      <c r="J1941" s="114">
        <v>3833</v>
      </c>
      <c r="K1941" s="114">
        <v>3708</v>
      </c>
      <c r="L1941" s="241">
        <f t="shared" si="377"/>
        <v>-3.2611531437516272E-2</v>
      </c>
      <c r="M1941" s="114">
        <f t="shared" si="343"/>
        <v>476.92251500130448</v>
      </c>
      <c r="N1941" s="242">
        <v>0</v>
      </c>
      <c r="O1941" s="100"/>
      <c r="P1941" s="100"/>
      <c r="Q1941" s="100">
        <f t="shared" si="344"/>
        <v>0</v>
      </c>
      <c r="R1941" s="243" t="e">
        <f t="shared" si="357"/>
        <v>#DIV/0!</v>
      </c>
      <c r="S1941" s="299"/>
      <c r="T1941" s="299"/>
      <c r="U1941" s="299"/>
      <c r="V1941" s="299"/>
      <c r="W1941" s="299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</row>
    <row r="1942" spans="1:43" ht="13.5" customHeight="1" outlineLevel="2" x14ac:dyDescent="0.25">
      <c r="A1942" s="2"/>
      <c r="B1942" s="109">
        <v>200304</v>
      </c>
      <c r="C1942" s="34"/>
      <c r="D1942" s="34" t="s">
        <v>55</v>
      </c>
      <c r="E1942" s="34" t="s">
        <v>1535</v>
      </c>
      <c r="F1942" s="298" t="s">
        <v>1559</v>
      </c>
      <c r="G1942" s="114">
        <v>31755</v>
      </c>
      <c r="H1942" s="114">
        <v>0</v>
      </c>
      <c r="I1942" s="114">
        <v>3289</v>
      </c>
      <c r="J1942" s="114">
        <v>31755</v>
      </c>
      <c r="K1942" s="114">
        <v>31231</v>
      </c>
      <c r="L1942" s="241">
        <f t="shared" si="377"/>
        <v>-1.6501338371909924E-2</v>
      </c>
      <c r="M1942" s="114">
        <f t="shared" si="343"/>
        <v>0</v>
      </c>
      <c r="N1942" s="242">
        <v>3405</v>
      </c>
      <c r="O1942" s="100"/>
      <c r="P1942" s="100"/>
      <c r="Q1942" s="100">
        <f t="shared" si="344"/>
        <v>0</v>
      </c>
      <c r="R1942" s="243" t="e">
        <f t="shared" si="357"/>
        <v>#DIV/0!</v>
      </c>
      <c r="S1942" s="299"/>
      <c r="T1942" s="299"/>
      <c r="U1942" s="299"/>
      <c r="V1942" s="299"/>
      <c r="W1942" s="299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</row>
    <row r="1943" spans="1:43" ht="13.5" customHeight="1" outlineLevel="2" x14ac:dyDescent="0.25">
      <c r="A1943" s="2"/>
      <c r="B1943" s="109">
        <v>200303</v>
      </c>
      <c r="C1943" s="34"/>
      <c r="D1943" s="34" t="s">
        <v>55</v>
      </c>
      <c r="E1943" s="34" t="s">
        <v>1535</v>
      </c>
      <c r="F1943" s="298" t="s">
        <v>1558</v>
      </c>
      <c r="G1943" s="114">
        <v>11130</v>
      </c>
      <c r="H1943" s="114">
        <v>529</v>
      </c>
      <c r="I1943" s="114">
        <v>0</v>
      </c>
      <c r="J1943" s="114">
        <v>11130</v>
      </c>
      <c r="K1943" s="114">
        <v>10975</v>
      </c>
      <c r="L1943" s="241">
        <f t="shared" si="377"/>
        <v>-1.3926325247079929E-2</v>
      </c>
      <c r="M1943" s="114">
        <f t="shared" si="343"/>
        <v>521.63297394429469</v>
      </c>
      <c r="N1943" s="242">
        <v>0</v>
      </c>
      <c r="O1943" s="100"/>
      <c r="P1943" s="100"/>
      <c r="Q1943" s="100">
        <f t="shared" si="344"/>
        <v>0</v>
      </c>
      <c r="R1943" s="243" t="e">
        <f t="shared" si="357"/>
        <v>#DIV/0!</v>
      </c>
      <c r="S1943" s="299"/>
      <c r="T1943" s="299"/>
      <c r="U1943" s="299"/>
      <c r="V1943" s="299"/>
      <c r="W1943" s="299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</row>
    <row r="1944" spans="1:43" ht="13.5" customHeight="1" outlineLevel="2" x14ac:dyDescent="0.25">
      <c r="A1944" s="2"/>
      <c r="B1944" s="109">
        <v>200302</v>
      </c>
      <c r="C1944" s="34"/>
      <c r="D1944" s="34" t="s">
        <v>55</v>
      </c>
      <c r="E1944" s="34" t="s">
        <v>1535</v>
      </c>
      <c r="F1944" s="298" t="s">
        <v>1557</v>
      </c>
      <c r="G1944" s="114">
        <v>4984</v>
      </c>
      <c r="H1944" s="114">
        <v>0</v>
      </c>
      <c r="I1944" s="114">
        <v>2119</v>
      </c>
      <c r="J1944" s="114">
        <v>7103</v>
      </c>
      <c r="K1944" s="114">
        <v>6921</v>
      </c>
      <c r="L1944" s="241">
        <f t="shared" si="377"/>
        <v>-2.5622976207236414E-2</v>
      </c>
      <c r="M1944" s="114">
        <f t="shared" si="343"/>
        <v>2173.295086583134</v>
      </c>
      <c r="N1944" s="242">
        <v>0</v>
      </c>
      <c r="O1944" s="100"/>
      <c r="P1944" s="100"/>
      <c r="Q1944" s="100">
        <f t="shared" si="344"/>
        <v>0</v>
      </c>
      <c r="R1944" s="243" t="e">
        <f t="shared" si="357"/>
        <v>#DIV/0!</v>
      </c>
      <c r="S1944" s="299"/>
      <c r="T1944" s="299"/>
      <c r="U1944" s="299"/>
      <c r="V1944" s="299"/>
      <c r="W1944" s="299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</row>
    <row r="1945" spans="1:43" ht="13.5" customHeight="1" outlineLevel="2" x14ac:dyDescent="0.25">
      <c r="A1945" s="2"/>
      <c r="B1945" s="109">
        <v>200301</v>
      </c>
      <c r="C1945" s="34"/>
      <c r="D1945" s="34" t="s">
        <v>55</v>
      </c>
      <c r="E1945" s="34" t="s">
        <v>1535</v>
      </c>
      <c r="F1945" s="298" t="s">
        <v>1535</v>
      </c>
      <c r="G1945" s="114">
        <v>18350</v>
      </c>
      <c r="H1945" s="114">
        <v>0</v>
      </c>
      <c r="I1945" s="114">
        <v>8522</v>
      </c>
      <c r="J1945" s="114">
        <v>20340</v>
      </c>
      <c r="K1945" s="114">
        <v>20052</v>
      </c>
      <c r="L1945" s="241">
        <f t="shared" si="377"/>
        <v>-1.415929203539823E-2</v>
      </c>
      <c r="M1945" s="114">
        <f t="shared" si="343"/>
        <v>0</v>
      </c>
      <c r="N1945" s="242">
        <v>6508</v>
      </c>
      <c r="O1945" s="100"/>
      <c r="P1945" s="100"/>
      <c r="Q1945" s="100">
        <f t="shared" si="344"/>
        <v>0</v>
      </c>
      <c r="R1945" s="243" t="e">
        <f t="shared" si="357"/>
        <v>#DIV/0!</v>
      </c>
      <c r="S1945" s="299"/>
      <c r="T1945" s="299"/>
      <c r="U1945" s="299"/>
      <c r="V1945" s="299"/>
      <c r="W1945" s="299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</row>
    <row r="1946" spans="1:43" ht="13.5" customHeight="1" outlineLevel="2" x14ac:dyDescent="0.25">
      <c r="A1946" s="2"/>
      <c r="B1946" s="109" t="s">
        <v>2343</v>
      </c>
      <c r="C1946" s="34"/>
      <c r="D1946" s="34" t="s">
        <v>55</v>
      </c>
      <c r="E1946" s="34" t="s">
        <v>1535</v>
      </c>
      <c r="F1946" s="298" t="s">
        <v>2344</v>
      </c>
      <c r="G1946" s="114"/>
      <c r="H1946" s="114"/>
      <c r="I1946" s="114"/>
      <c r="J1946" s="114"/>
      <c r="K1946" s="114"/>
      <c r="L1946" s="241"/>
      <c r="M1946" s="114">
        <f t="shared" si="343"/>
        <v>0</v>
      </c>
      <c r="N1946" s="242"/>
      <c r="O1946" s="100"/>
      <c r="P1946" s="100"/>
      <c r="Q1946" s="100">
        <f t="shared" si="344"/>
        <v>0</v>
      </c>
      <c r="R1946" s="243" t="e">
        <f t="shared" si="357"/>
        <v>#DIV/0!</v>
      </c>
      <c r="S1946" s="299"/>
      <c r="T1946" s="299"/>
      <c r="U1946" s="299"/>
      <c r="V1946" s="299"/>
      <c r="W1946" s="299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</row>
    <row r="1947" spans="1:43" ht="13.5" customHeight="1" outlineLevel="1" x14ac:dyDescent="0.25">
      <c r="A1947" s="229"/>
      <c r="B1947" s="104">
        <v>200400</v>
      </c>
      <c r="C1947" s="300"/>
      <c r="D1947" s="300" t="s">
        <v>55</v>
      </c>
      <c r="E1947" s="300" t="s">
        <v>1564</v>
      </c>
      <c r="F1947" s="301"/>
      <c r="G1947" s="114"/>
      <c r="H1947" s="114"/>
      <c r="I1947" s="114"/>
      <c r="J1947" s="114"/>
      <c r="K1947" s="114"/>
      <c r="L1947" s="241"/>
      <c r="M1947" s="114">
        <f t="shared" si="343"/>
        <v>0</v>
      </c>
      <c r="N1947" s="242"/>
      <c r="O1947" s="110">
        <f t="shared" ref="O1947:P1947" si="378">SUM(O1948:O1958)</f>
        <v>0</v>
      </c>
      <c r="P1947" s="110">
        <f t="shared" si="378"/>
        <v>0</v>
      </c>
      <c r="Q1947" s="100">
        <f t="shared" si="344"/>
        <v>0</v>
      </c>
      <c r="R1947" s="243" t="e">
        <f t="shared" si="357"/>
        <v>#DIV/0!</v>
      </c>
      <c r="S1947" s="302"/>
      <c r="T1947" s="302"/>
      <c r="U1947" s="302"/>
      <c r="V1947" s="302"/>
      <c r="W1947" s="302"/>
      <c r="X1947" s="229"/>
      <c r="Y1947" s="229"/>
      <c r="Z1947" s="229"/>
      <c r="AA1947" s="229"/>
      <c r="AB1947" s="229"/>
      <c r="AC1947" s="229"/>
      <c r="AD1947" s="229"/>
      <c r="AE1947" s="229"/>
      <c r="AF1947" s="229"/>
      <c r="AG1947" s="229"/>
      <c r="AH1947" s="229"/>
      <c r="AI1947" s="229"/>
      <c r="AJ1947" s="229"/>
      <c r="AK1947" s="229"/>
      <c r="AL1947" s="229"/>
      <c r="AM1947" s="229"/>
      <c r="AN1947" s="229"/>
      <c r="AO1947" s="229"/>
      <c r="AP1947" s="229"/>
      <c r="AQ1947" s="229"/>
    </row>
    <row r="1948" spans="1:43" ht="13.5" customHeight="1" outlineLevel="2" x14ac:dyDescent="0.25">
      <c r="A1948" s="2"/>
      <c r="B1948" s="109">
        <v>200410</v>
      </c>
      <c r="C1948" s="34"/>
      <c r="D1948" s="34" t="s">
        <v>55</v>
      </c>
      <c r="E1948" s="34" t="s">
        <v>1564</v>
      </c>
      <c r="F1948" s="298" t="s">
        <v>1573</v>
      </c>
      <c r="G1948" s="114">
        <v>8246</v>
      </c>
      <c r="H1948" s="114">
        <v>925</v>
      </c>
      <c r="I1948" s="114">
        <v>0</v>
      </c>
      <c r="J1948" s="114">
        <v>8246</v>
      </c>
      <c r="K1948" s="114">
        <v>8074</v>
      </c>
      <c r="L1948" s="241">
        <f t="shared" ref="L1948:L1957" si="379">((K1948/J1948)^(1/($K$12-$J$12))-1)</f>
        <v>-2.0858598108173698E-2</v>
      </c>
      <c r="M1948" s="114">
        <f t="shared" si="343"/>
        <v>905.70579674993928</v>
      </c>
      <c r="N1948" s="242">
        <v>0</v>
      </c>
      <c r="O1948" s="100"/>
      <c r="P1948" s="100"/>
      <c r="Q1948" s="100">
        <f t="shared" si="344"/>
        <v>0</v>
      </c>
      <c r="R1948" s="243" t="e">
        <f t="shared" si="357"/>
        <v>#DIV/0!</v>
      </c>
      <c r="S1948" s="299"/>
      <c r="T1948" s="299"/>
      <c r="U1948" s="299"/>
      <c r="V1948" s="299"/>
      <c r="W1948" s="299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</row>
    <row r="1949" spans="1:43" ht="13.5" customHeight="1" outlineLevel="2" x14ac:dyDescent="0.25">
      <c r="A1949" s="2"/>
      <c r="B1949" s="109">
        <v>200409</v>
      </c>
      <c r="C1949" s="34"/>
      <c r="D1949" s="34" t="s">
        <v>55</v>
      </c>
      <c r="E1949" s="34" t="s">
        <v>1564</v>
      </c>
      <c r="F1949" s="298" t="s">
        <v>1572</v>
      </c>
      <c r="G1949" s="114">
        <v>5789</v>
      </c>
      <c r="H1949" s="114">
        <v>890</v>
      </c>
      <c r="I1949" s="114">
        <v>0</v>
      </c>
      <c r="J1949" s="114">
        <v>5789</v>
      </c>
      <c r="K1949" s="114">
        <v>5578</v>
      </c>
      <c r="L1949" s="241">
        <f t="shared" si="379"/>
        <v>-3.6448436690274644E-2</v>
      </c>
      <c r="M1949" s="114">
        <f t="shared" si="343"/>
        <v>857.56089134565559</v>
      </c>
      <c r="N1949" s="242">
        <v>0</v>
      </c>
      <c r="O1949" s="100"/>
      <c r="P1949" s="100"/>
      <c r="Q1949" s="100">
        <f t="shared" si="344"/>
        <v>0</v>
      </c>
      <c r="R1949" s="243" t="e">
        <f t="shared" si="357"/>
        <v>#DIV/0!</v>
      </c>
      <c r="S1949" s="299"/>
      <c r="T1949" s="299"/>
      <c r="U1949" s="299"/>
      <c r="V1949" s="299"/>
      <c r="W1949" s="299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</row>
    <row r="1950" spans="1:43" ht="13.5" customHeight="1" outlineLevel="2" x14ac:dyDescent="0.25">
      <c r="A1950" s="2"/>
      <c r="B1950" s="109">
        <v>200408</v>
      </c>
      <c r="C1950" s="34"/>
      <c r="D1950" s="34" t="s">
        <v>55</v>
      </c>
      <c r="E1950" s="34" t="s">
        <v>1564</v>
      </c>
      <c r="F1950" s="298" t="s">
        <v>1571</v>
      </c>
      <c r="G1950" s="114">
        <v>3535</v>
      </c>
      <c r="H1950" s="114">
        <v>245</v>
      </c>
      <c r="I1950" s="114">
        <v>0</v>
      </c>
      <c r="J1950" s="114">
        <v>3535</v>
      </c>
      <c r="K1950" s="114">
        <v>3460</v>
      </c>
      <c r="L1950" s="241">
        <f t="shared" si="379"/>
        <v>-2.1216407355021172E-2</v>
      </c>
      <c r="M1950" s="114">
        <f t="shared" si="343"/>
        <v>239.80198019801981</v>
      </c>
      <c r="N1950" s="242">
        <v>0</v>
      </c>
      <c r="O1950" s="100"/>
      <c r="P1950" s="100"/>
      <c r="Q1950" s="100">
        <f t="shared" si="344"/>
        <v>0</v>
      </c>
      <c r="R1950" s="243" t="e">
        <f t="shared" si="357"/>
        <v>#DIV/0!</v>
      </c>
      <c r="S1950" s="299"/>
      <c r="T1950" s="299"/>
      <c r="U1950" s="299"/>
      <c r="V1950" s="299"/>
      <c r="W1950" s="299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</row>
    <row r="1951" spans="1:43" ht="13.5" customHeight="1" outlineLevel="2" x14ac:dyDescent="0.25">
      <c r="A1951" s="2"/>
      <c r="B1951" s="109">
        <v>200407</v>
      </c>
      <c r="C1951" s="34"/>
      <c r="D1951" s="34" t="s">
        <v>55</v>
      </c>
      <c r="E1951" s="34" t="s">
        <v>1564</v>
      </c>
      <c r="F1951" s="298" t="s">
        <v>1570</v>
      </c>
      <c r="G1951" s="114">
        <v>2461</v>
      </c>
      <c r="H1951" s="114">
        <v>0</v>
      </c>
      <c r="I1951" s="114">
        <v>3931</v>
      </c>
      <c r="J1951" s="114">
        <v>4228</v>
      </c>
      <c r="K1951" s="114">
        <v>4185</v>
      </c>
      <c r="L1951" s="241">
        <f t="shared" si="379"/>
        <v>-1.0170293282876108E-2</v>
      </c>
      <c r="M1951" s="114">
        <f t="shared" si="343"/>
        <v>0</v>
      </c>
      <c r="N1951" s="242">
        <v>2150</v>
      </c>
      <c r="O1951" s="100"/>
      <c r="P1951" s="100"/>
      <c r="Q1951" s="100">
        <f t="shared" si="344"/>
        <v>0</v>
      </c>
      <c r="R1951" s="243" t="e">
        <f t="shared" si="357"/>
        <v>#DIV/0!</v>
      </c>
      <c r="S1951" s="299"/>
      <c r="T1951" s="299"/>
      <c r="U1951" s="299"/>
      <c r="V1951" s="299"/>
      <c r="W1951" s="299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</row>
    <row r="1952" spans="1:43" ht="13.5" customHeight="1" outlineLevel="2" x14ac:dyDescent="0.25">
      <c r="A1952" s="2"/>
      <c r="B1952" s="109">
        <v>200406</v>
      </c>
      <c r="C1952" s="34"/>
      <c r="D1952" s="34" t="s">
        <v>55</v>
      </c>
      <c r="E1952" s="34" t="s">
        <v>1564</v>
      </c>
      <c r="F1952" s="298" t="s">
        <v>1569</v>
      </c>
      <c r="G1952" s="114">
        <v>2372</v>
      </c>
      <c r="H1952" s="114">
        <v>0</v>
      </c>
      <c r="I1952" s="114">
        <v>6102</v>
      </c>
      <c r="J1952" s="114">
        <v>8474</v>
      </c>
      <c r="K1952" s="114">
        <v>8471</v>
      </c>
      <c r="L1952" s="241">
        <f t="shared" si="379"/>
        <v>-3.5402407363704924E-4</v>
      </c>
      <c r="M1952" s="114">
        <f t="shared" si="343"/>
        <v>6104.1602548973333</v>
      </c>
      <c r="N1952" s="242">
        <v>0</v>
      </c>
      <c r="O1952" s="100"/>
      <c r="P1952" s="100"/>
      <c r="Q1952" s="100">
        <f t="shared" si="344"/>
        <v>0</v>
      </c>
      <c r="R1952" s="243" t="e">
        <f t="shared" si="357"/>
        <v>#DIV/0!</v>
      </c>
      <c r="S1952" s="299"/>
      <c r="T1952" s="299"/>
      <c r="U1952" s="299"/>
      <c r="V1952" s="299"/>
      <c r="W1952" s="299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</row>
    <row r="1953" spans="1:43" ht="13.5" customHeight="1" outlineLevel="2" x14ac:dyDescent="0.25">
      <c r="A1953" s="2"/>
      <c r="B1953" s="109">
        <v>200405</v>
      </c>
      <c r="C1953" s="34"/>
      <c r="D1953" s="34" t="s">
        <v>55</v>
      </c>
      <c r="E1953" s="34" t="s">
        <v>1564</v>
      </c>
      <c r="F1953" s="298" t="s">
        <v>1564</v>
      </c>
      <c r="G1953" s="114">
        <v>3037</v>
      </c>
      <c r="H1953" s="114">
        <v>0</v>
      </c>
      <c r="I1953" s="114">
        <v>11949</v>
      </c>
      <c r="J1953" s="114">
        <v>6287</v>
      </c>
      <c r="K1953" s="114">
        <v>6303</v>
      </c>
      <c r="L1953" s="241">
        <f t="shared" si="379"/>
        <v>2.5449339907746005E-3</v>
      </c>
      <c r="M1953" s="114">
        <f t="shared" si="343"/>
        <v>0</v>
      </c>
      <c r="N1953" s="242">
        <v>8745</v>
      </c>
      <c r="O1953" s="100"/>
      <c r="P1953" s="100"/>
      <c r="Q1953" s="100">
        <f t="shared" si="344"/>
        <v>0</v>
      </c>
      <c r="R1953" s="243" t="e">
        <f t="shared" si="357"/>
        <v>#DIV/0!</v>
      </c>
      <c r="S1953" s="299"/>
      <c r="T1953" s="299"/>
      <c r="U1953" s="299"/>
      <c r="V1953" s="299"/>
      <c r="W1953" s="299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</row>
    <row r="1954" spans="1:43" ht="13.5" customHeight="1" outlineLevel="2" x14ac:dyDescent="0.25">
      <c r="A1954" s="2"/>
      <c r="B1954" s="109">
        <v>200404</v>
      </c>
      <c r="C1954" s="34"/>
      <c r="D1954" s="34" t="s">
        <v>55</v>
      </c>
      <c r="E1954" s="34" t="s">
        <v>1564</v>
      </c>
      <c r="F1954" s="298" t="s">
        <v>1568</v>
      </c>
      <c r="G1954" s="114">
        <v>4717</v>
      </c>
      <c r="H1954" s="114">
        <v>0</v>
      </c>
      <c r="I1954" s="114">
        <v>9223</v>
      </c>
      <c r="J1954" s="114">
        <v>4717</v>
      </c>
      <c r="K1954" s="114">
        <v>4711</v>
      </c>
      <c r="L1954" s="241">
        <f t="shared" si="379"/>
        <v>-1.2719949120203466E-3</v>
      </c>
      <c r="M1954" s="114">
        <f t="shared" si="343"/>
        <v>0</v>
      </c>
      <c r="N1954" s="242">
        <v>9334</v>
      </c>
      <c r="O1954" s="100"/>
      <c r="P1954" s="100"/>
      <c r="Q1954" s="100">
        <f t="shared" si="344"/>
        <v>0</v>
      </c>
      <c r="R1954" s="243" t="e">
        <f t="shared" si="357"/>
        <v>#DIV/0!</v>
      </c>
      <c r="S1954" s="299"/>
      <c r="T1954" s="299"/>
      <c r="U1954" s="299"/>
      <c r="V1954" s="299"/>
      <c r="W1954" s="299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</row>
    <row r="1955" spans="1:43" ht="13.5" customHeight="1" outlineLevel="2" x14ac:dyDescent="0.25">
      <c r="A1955" s="2"/>
      <c r="B1955" s="109">
        <v>200403</v>
      </c>
      <c r="C1955" s="34"/>
      <c r="D1955" s="34" t="s">
        <v>55</v>
      </c>
      <c r="E1955" s="34" t="s">
        <v>1564</v>
      </c>
      <c r="F1955" s="298" t="s">
        <v>1567</v>
      </c>
      <c r="G1955" s="114">
        <v>7765</v>
      </c>
      <c r="H1955" s="114">
        <v>1210</v>
      </c>
      <c r="I1955" s="114">
        <v>0</v>
      </c>
      <c r="J1955" s="114">
        <v>7765</v>
      </c>
      <c r="K1955" s="114">
        <v>7571</v>
      </c>
      <c r="L1955" s="241">
        <f t="shared" si="379"/>
        <v>-2.4983902124919521E-2</v>
      </c>
      <c r="M1955" s="114">
        <f t="shared" si="343"/>
        <v>1179.7694784288474</v>
      </c>
      <c r="N1955" s="242">
        <v>0</v>
      </c>
      <c r="O1955" s="100"/>
      <c r="P1955" s="100"/>
      <c r="Q1955" s="100">
        <f t="shared" si="344"/>
        <v>0</v>
      </c>
      <c r="R1955" s="243" t="e">
        <f t="shared" si="357"/>
        <v>#DIV/0!</v>
      </c>
      <c r="S1955" s="299"/>
      <c r="T1955" s="299"/>
      <c r="U1955" s="299"/>
      <c r="V1955" s="299"/>
      <c r="W1955" s="299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</row>
    <row r="1956" spans="1:43" ht="13.5" customHeight="1" outlineLevel="2" x14ac:dyDescent="0.25">
      <c r="A1956" s="2"/>
      <c r="B1956" s="109">
        <v>200402</v>
      </c>
      <c r="C1956" s="34"/>
      <c r="D1956" s="34" t="s">
        <v>55</v>
      </c>
      <c r="E1956" s="34" t="s">
        <v>1564</v>
      </c>
      <c r="F1956" s="298" t="s">
        <v>1566</v>
      </c>
      <c r="G1956" s="114">
        <v>1613</v>
      </c>
      <c r="H1956" s="114">
        <v>0</v>
      </c>
      <c r="I1956" s="114">
        <v>7750</v>
      </c>
      <c r="J1956" s="114">
        <v>5992</v>
      </c>
      <c r="K1956" s="114">
        <v>6006</v>
      </c>
      <c r="L1956" s="241">
        <f t="shared" si="379"/>
        <v>2.3364485981307581E-3</v>
      </c>
      <c r="M1956" s="114">
        <f t="shared" si="343"/>
        <v>0</v>
      </c>
      <c r="N1956" s="242">
        <v>3423</v>
      </c>
      <c r="O1956" s="100"/>
      <c r="P1956" s="100"/>
      <c r="Q1956" s="100">
        <f t="shared" si="344"/>
        <v>0</v>
      </c>
      <c r="R1956" s="243" t="e">
        <f t="shared" si="357"/>
        <v>#DIV/0!</v>
      </c>
      <c r="S1956" s="299"/>
      <c r="T1956" s="299"/>
      <c r="U1956" s="299"/>
      <c r="V1956" s="299"/>
      <c r="W1956" s="299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</row>
    <row r="1957" spans="1:43" ht="13.5" customHeight="1" outlineLevel="2" x14ac:dyDescent="0.25">
      <c r="A1957" s="2"/>
      <c r="B1957" s="109">
        <v>200401</v>
      </c>
      <c r="C1957" s="34"/>
      <c r="D1957" s="34" t="s">
        <v>55</v>
      </c>
      <c r="E1957" s="34" t="s">
        <v>1564</v>
      </c>
      <c r="F1957" s="298" t="s">
        <v>1565</v>
      </c>
      <c r="G1957" s="114">
        <v>18926</v>
      </c>
      <c r="H1957" s="114">
        <v>0</v>
      </c>
      <c r="I1957" s="114">
        <v>62782</v>
      </c>
      <c r="J1957" s="114">
        <v>23507</v>
      </c>
      <c r="K1957" s="114">
        <v>23518</v>
      </c>
      <c r="L1957" s="241">
        <f t="shared" si="379"/>
        <v>4.6794571829678056E-4</v>
      </c>
      <c r="M1957" s="114">
        <f t="shared" si="343"/>
        <v>0</v>
      </c>
      <c r="N1957" s="242">
        <v>58785</v>
      </c>
      <c r="O1957" s="100"/>
      <c r="P1957" s="100"/>
      <c r="Q1957" s="100">
        <f t="shared" si="344"/>
        <v>0</v>
      </c>
      <c r="R1957" s="243" t="e">
        <f t="shared" si="357"/>
        <v>#DIV/0!</v>
      </c>
      <c r="S1957" s="299"/>
      <c r="T1957" s="299"/>
      <c r="U1957" s="299"/>
      <c r="V1957" s="299"/>
      <c r="W1957" s="299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</row>
    <row r="1958" spans="1:43" ht="13.5" customHeight="1" outlineLevel="2" x14ac:dyDescent="0.25">
      <c r="A1958" s="2"/>
      <c r="B1958" s="109" t="s">
        <v>2345</v>
      </c>
      <c r="C1958" s="34"/>
      <c r="D1958" s="34" t="s">
        <v>55</v>
      </c>
      <c r="E1958" s="34" t="s">
        <v>1564</v>
      </c>
      <c r="F1958" s="298" t="s">
        <v>2346</v>
      </c>
      <c r="G1958" s="114"/>
      <c r="H1958" s="114"/>
      <c r="I1958" s="114"/>
      <c r="J1958" s="114"/>
      <c r="K1958" s="114"/>
      <c r="L1958" s="241"/>
      <c r="M1958" s="114">
        <f t="shared" si="343"/>
        <v>0</v>
      </c>
      <c r="N1958" s="242"/>
      <c r="O1958" s="100"/>
      <c r="P1958" s="100"/>
      <c r="Q1958" s="100">
        <f t="shared" si="344"/>
        <v>0</v>
      </c>
      <c r="R1958" s="243" t="e">
        <f t="shared" si="357"/>
        <v>#DIV/0!</v>
      </c>
      <c r="S1958" s="299"/>
      <c r="T1958" s="299"/>
      <c r="U1958" s="299"/>
      <c r="V1958" s="299"/>
      <c r="W1958" s="299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</row>
    <row r="1959" spans="1:43" ht="13.5" customHeight="1" outlineLevel="1" x14ac:dyDescent="0.25">
      <c r="A1959" s="229"/>
      <c r="B1959" s="104">
        <v>200500</v>
      </c>
      <c r="C1959" s="300"/>
      <c r="D1959" s="300" t="s">
        <v>55</v>
      </c>
      <c r="E1959" s="300" t="s">
        <v>1574</v>
      </c>
      <c r="F1959" s="301"/>
      <c r="G1959" s="114"/>
      <c r="H1959" s="114"/>
      <c r="I1959" s="114"/>
      <c r="J1959" s="114"/>
      <c r="K1959" s="114"/>
      <c r="L1959" s="241"/>
      <c r="M1959" s="114">
        <f t="shared" si="343"/>
        <v>0</v>
      </c>
      <c r="N1959" s="242"/>
      <c r="O1959" s="110">
        <f t="shared" ref="O1959:P1959" si="380">SUM(O1960:O1967)</f>
        <v>0</v>
      </c>
      <c r="P1959" s="110">
        <f t="shared" si="380"/>
        <v>0</v>
      </c>
      <c r="Q1959" s="100">
        <f t="shared" si="344"/>
        <v>0</v>
      </c>
      <c r="R1959" s="243" t="e">
        <f t="shared" si="357"/>
        <v>#DIV/0!</v>
      </c>
      <c r="S1959" s="302"/>
      <c r="T1959" s="302"/>
      <c r="U1959" s="302"/>
      <c r="V1959" s="302"/>
      <c r="W1959" s="302"/>
      <c r="X1959" s="229"/>
      <c r="Y1959" s="229"/>
      <c r="Z1959" s="229"/>
      <c r="AA1959" s="229"/>
      <c r="AB1959" s="229"/>
      <c r="AC1959" s="229"/>
      <c r="AD1959" s="229"/>
      <c r="AE1959" s="229"/>
      <c r="AF1959" s="229"/>
      <c r="AG1959" s="229"/>
      <c r="AH1959" s="229"/>
      <c r="AI1959" s="229"/>
      <c r="AJ1959" s="229"/>
      <c r="AK1959" s="229"/>
      <c r="AL1959" s="229"/>
      <c r="AM1959" s="229"/>
      <c r="AN1959" s="229"/>
      <c r="AO1959" s="229"/>
      <c r="AP1959" s="229"/>
      <c r="AQ1959" s="229"/>
    </row>
    <row r="1960" spans="1:43" ht="13.5" customHeight="1" outlineLevel="2" x14ac:dyDescent="0.25">
      <c r="A1960" s="2"/>
      <c r="B1960" s="109">
        <v>200507</v>
      </c>
      <c r="C1960" s="34"/>
      <c r="D1960" s="34" t="s">
        <v>55</v>
      </c>
      <c r="E1960" s="34" t="s">
        <v>1574</v>
      </c>
      <c r="F1960" s="298" t="s">
        <v>1580</v>
      </c>
      <c r="G1960" s="114">
        <v>1293</v>
      </c>
      <c r="H1960" s="114">
        <v>0</v>
      </c>
      <c r="I1960" s="114">
        <v>4329</v>
      </c>
      <c r="J1960" s="114">
        <v>1293</v>
      </c>
      <c r="K1960" s="114">
        <v>1192</v>
      </c>
      <c r="L1960" s="241">
        <f t="shared" ref="L1960:L1966" si="381">((K1960/J1960)^(1/($K$12-$J$12))-1)</f>
        <v>-7.8112915699922625E-2</v>
      </c>
      <c r="M1960" s="114">
        <f t="shared" si="343"/>
        <v>0</v>
      </c>
      <c r="N1960" s="242">
        <v>4656</v>
      </c>
      <c r="O1960" s="100"/>
      <c r="P1960" s="100"/>
      <c r="Q1960" s="100">
        <f t="shared" si="344"/>
        <v>0</v>
      </c>
      <c r="R1960" s="243" t="e">
        <f t="shared" si="357"/>
        <v>#DIV/0!</v>
      </c>
      <c r="S1960" s="299"/>
      <c r="T1960" s="299"/>
      <c r="U1960" s="299"/>
      <c r="V1960" s="299"/>
      <c r="W1960" s="299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</row>
    <row r="1961" spans="1:43" ht="13.5" customHeight="1" outlineLevel="2" x14ac:dyDescent="0.25">
      <c r="A1961" s="2"/>
      <c r="B1961" s="109">
        <v>200506</v>
      </c>
      <c r="C1961" s="34"/>
      <c r="D1961" s="34" t="s">
        <v>55</v>
      </c>
      <c r="E1961" s="34" t="s">
        <v>1574</v>
      </c>
      <c r="F1961" s="298" t="s">
        <v>1579</v>
      </c>
      <c r="G1961" s="114">
        <v>82</v>
      </c>
      <c r="H1961" s="114">
        <v>0</v>
      </c>
      <c r="I1961" s="114">
        <v>4841</v>
      </c>
      <c r="J1961" s="114">
        <v>1543</v>
      </c>
      <c r="K1961" s="114">
        <v>1559</v>
      </c>
      <c r="L1961" s="241">
        <f t="shared" si="381"/>
        <v>1.0369410239792654E-2</v>
      </c>
      <c r="M1961" s="114">
        <f t="shared" si="343"/>
        <v>0</v>
      </c>
      <c r="N1961" s="242">
        <v>3416</v>
      </c>
      <c r="O1961" s="100"/>
      <c r="P1961" s="100"/>
      <c r="Q1961" s="100">
        <f t="shared" si="344"/>
        <v>0</v>
      </c>
      <c r="R1961" s="243" t="e">
        <f t="shared" si="357"/>
        <v>#DIV/0!</v>
      </c>
      <c r="S1961" s="299"/>
      <c r="T1961" s="299"/>
      <c r="U1961" s="299"/>
      <c r="V1961" s="299"/>
      <c r="W1961" s="299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</row>
    <row r="1962" spans="1:43" ht="13.5" customHeight="1" outlineLevel="2" x14ac:dyDescent="0.25">
      <c r="A1962" s="2"/>
      <c r="B1962" s="109">
        <v>200505</v>
      </c>
      <c r="C1962" s="34"/>
      <c r="D1962" s="34" t="s">
        <v>55</v>
      </c>
      <c r="E1962" s="34" t="s">
        <v>1574</v>
      </c>
      <c r="F1962" s="298" t="s">
        <v>1578</v>
      </c>
      <c r="G1962" s="114">
        <v>902</v>
      </c>
      <c r="H1962" s="114">
        <v>0</v>
      </c>
      <c r="I1962" s="114">
        <v>12007</v>
      </c>
      <c r="J1962" s="114">
        <v>3897</v>
      </c>
      <c r="K1962" s="114">
        <v>3948</v>
      </c>
      <c r="L1962" s="241">
        <f t="shared" si="381"/>
        <v>1.3086989992301845E-2</v>
      </c>
      <c r="M1962" s="114">
        <f t="shared" si="343"/>
        <v>0</v>
      </c>
      <c r="N1962" s="242">
        <v>9166</v>
      </c>
      <c r="O1962" s="100"/>
      <c r="P1962" s="100"/>
      <c r="Q1962" s="100">
        <f t="shared" si="344"/>
        <v>0</v>
      </c>
      <c r="R1962" s="243" t="e">
        <f t="shared" si="357"/>
        <v>#DIV/0!</v>
      </c>
      <c r="S1962" s="299"/>
      <c r="T1962" s="299"/>
      <c r="U1962" s="299"/>
      <c r="V1962" s="299"/>
      <c r="W1962" s="299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</row>
    <row r="1963" spans="1:43" ht="13.5" customHeight="1" outlineLevel="2" x14ac:dyDescent="0.25">
      <c r="A1963" s="2"/>
      <c r="B1963" s="109">
        <v>200504</v>
      </c>
      <c r="C1963" s="34"/>
      <c r="D1963" s="34" t="s">
        <v>55</v>
      </c>
      <c r="E1963" s="34" t="s">
        <v>1574</v>
      </c>
      <c r="F1963" s="298" t="s">
        <v>1577</v>
      </c>
      <c r="G1963" s="114">
        <v>1275</v>
      </c>
      <c r="H1963" s="114">
        <v>0</v>
      </c>
      <c r="I1963" s="114">
        <v>13233</v>
      </c>
      <c r="J1963" s="114">
        <v>3061</v>
      </c>
      <c r="K1963" s="114">
        <v>3133</v>
      </c>
      <c r="L1963" s="241">
        <f t="shared" si="381"/>
        <v>2.3521724926494514E-2</v>
      </c>
      <c r="M1963" s="114">
        <f t="shared" si="343"/>
        <v>0</v>
      </c>
      <c r="N1963" s="242">
        <v>11607</v>
      </c>
      <c r="O1963" s="100"/>
      <c r="P1963" s="100"/>
      <c r="Q1963" s="100">
        <f t="shared" si="344"/>
        <v>0</v>
      </c>
      <c r="R1963" s="243" t="e">
        <f t="shared" si="357"/>
        <v>#DIV/0!</v>
      </c>
      <c r="S1963" s="299"/>
      <c r="T1963" s="299"/>
      <c r="U1963" s="299"/>
      <c r="V1963" s="299"/>
      <c r="W1963" s="299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</row>
    <row r="1964" spans="1:43" ht="13.5" customHeight="1" outlineLevel="2" x14ac:dyDescent="0.25">
      <c r="A1964" s="2"/>
      <c r="B1964" s="109">
        <v>200503</v>
      </c>
      <c r="C1964" s="34"/>
      <c r="D1964" s="34" t="s">
        <v>55</v>
      </c>
      <c r="E1964" s="34" t="s">
        <v>1574</v>
      </c>
      <c r="F1964" s="298" t="s">
        <v>1576</v>
      </c>
      <c r="G1964" s="114">
        <v>1136</v>
      </c>
      <c r="H1964" s="114">
        <v>617</v>
      </c>
      <c r="I1964" s="114">
        <v>0</v>
      </c>
      <c r="J1964" s="114">
        <v>1136</v>
      </c>
      <c r="K1964" s="114">
        <v>1141</v>
      </c>
      <c r="L1964" s="241">
        <f t="shared" si="381"/>
        <v>4.4014084507042472E-3</v>
      </c>
      <c r="M1964" s="114">
        <f t="shared" si="343"/>
        <v>619.71566901408448</v>
      </c>
      <c r="N1964" s="242">
        <v>0</v>
      </c>
      <c r="O1964" s="100"/>
      <c r="P1964" s="100"/>
      <c r="Q1964" s="100">
        <f t="shared" si="344"/>
        <v>0</v>
      </c>
      <c r="R1964" s="243" t="e">
        <f t="shared" si="357"/>
        <v>#DIV/0!</v>
      </c>
      <c r="S1964" s="299"/>
      <c r="T1964" s="299"/>
      <c r="U1964" s="299"/>
      <c r="V1964" s="299"/>
      <c r="W1964" s="299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</row>
    <row r="1965" spans="1:43" ht="13.5" customHeight="1" outlineLevel="2" x14ac:dyDescent="0.25">
      <c r="A1965" s="2"/>
      <c r="B1965" s="109">
        <v>200502</v>
      </c>
      <c r="C1965" s="34"/>
      <c r="D1965" s="34" t="s">
        <v>55</v>
      </c>
      <c r="E1965" s="34" t="s">
        <v>1574</v>
      </c>
      <c r="F1965" s="298" t="s">
        <v>1575</v>
      </c>
      <c r="G1965" s="114">
        <v>75</v>
      </c>
      <c r="H1965" s="114">
        <v>0</v>
      </c>
      <c r="I1965" s="114">
        <v>2332</v>
      </c>
      <c r="J1965" s="114">
        <v>2407</v>
      </c>
      <c r="K1965" s="114">
        <v>2418</v>
      </c>
      <c r="L1965" s="241">
        <f t="shared" si="381"/>
        <v>4.5700041545493342E-3</v>
      </c>
      <c r="M1965" s="114">
        <f t="shared" si="343"/>
        <v>2321.3427503115909</v>
      </c>
      <c r="N1965" s="242">
        <v>0</v>
      </c>
      <c r="O1965" s="100"/>
      <c r="P1965" s="100"/>
      <c r="Q1965" s="100">
        <f t="shared" si="344"/>
        <v>0</v>
      </c>
      <c r="R1965" s="243" t="e">
        <f t="shared" si="357"/>
        <v>#DIV/0!</v>
      </c>
      <c r="S1965" s="299"/>
      <c r="T1965" s="299"/>
      <c r="U1965" s="299"/>
      <c r="V1965" s="299"/>
      <c r="W1965" s="299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</row>
    <row r="1966" spans="1:43" ht="13.5" customHeight="1" outlineLevel="2" x14ac:dyDescent="0.25">
      <c r="A1966" s="2"/>
      <c r="B1966" s="109">
        <v>200501</v>
      </c>
      <c r="C1966" s="34"/>
      <c r="D1966" s="34" t="s">
        <v>55</v>
      </c>
      <c r="E1966" s="34" t="s">
        <v>1574</v>
      </c>
      <c r="F1966" s="298" t="s">
        <v>1574</v>
      </c>
      <c r="G1966" s="114">
        <v>5</v>
      </c>
      <c r="H1966" s="114">
        <v>0</v>
      </c>
      <c r="I1966" s="114">
        <v>86902</v>
      </c>
      <c r="J1966" s="114">
        <v>1857</v>
      </c>
      <c r="K1966" s="114">
        <v>1740</v>
      </c>
      <c r="L1966" s="241">
        <f t="shared" si="381"/>
        <v>-6.3004846526655944E-2</v>
      </c>
      <c r="M1966" s="114">
        <f t="shared" si="343"/>
        <v>0</v>
      </c>
      <c r="N1966" s="242">
        <v>86661</v>
      </c>
      <c r="O1966" s="100"/>
      <c r="P1966" s="100"/>
      <c r="Q1966" s="100">
        <f t="shared" si="344"/>
        <v>0</v>
      </c>
      <c r="R1966" s="243" t="e">
        <f t="shared" si="357"/>
        <v>#DIV/0!</v>
      </c>
      <c r="S1966" s="299"/>
      <c r="T1966" s="299"/>
      <c r="U1966" s="299"/>
      <c r="V1966" s="299"/>
      <c r="W1966" s="299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</row>
    <row r="1967" spans="1:43" ht="13.5" customHeight="1" outlineLevel="2" x14ac:dyDescent="0.25">
      <c r="A1967" s="2"/>
      <c r="B1967" s="109" t="s">
        <v>2347</v>
      </c>
      <c r="C1967" s="34"/>
      <c r="D1967" s="34" t="s">
        <v>55</v>
      </c>
      <c r="E1967" s="34" t="s">
        <v>1574</v>
      </c>
      <c r="F1967" s="298" t="s">
        <v>2348</v>
      </c>
      <c r="G1967" s="114"/>
      <c r="H1967" s="114"/>
      <c r="I1967" s="114"/>
      <c r="J1967" s="114"/>
      <c r="K1967" s="114"/>
      <c r="L1967" s="241"/>
      <c r="M1967" s="114">
        <f t="shared" si="343"/>
        <v>0</v>
      </c>
      <c r="N1967" s="242"/>
      <c r="O1967" s="100"/>
      <c r="P1967" s="100"/>
      <c r="Q1967" s="100">
        <f t="shared" si="344"/>
        <v>0</v>
      </c>
      <c r="R1967" s="243" t="e">
        <f t="shared" si="357"/>
        <v>#DIV/0!</v>
      </c>
      <c r="S1967" s="299"/>
      <c r="T1967" s="299"/>
      <c r="U1967" s="299"/>
      <c r="V1967" s="299"/>
      <c r="W1967" s="299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</row>
    <row r="1968" spans="1:43" ht="13.5" customHeight="1" outlineLevel="1" x14ac:dyDescent="0.25">
      <c r="A1968" s="229"/>
      <c r="B1968" s="104">
        <v>200100</v>
      </c>
      <c r="C1968" s="300"/>
      <c r="D1968" s="300" t="s">
        <v>55</v>
      </c>
      <c r="E1968" s="300" t="s">
        <v>55</v>
      </c>
      <c r="F1968" s="301"/>
      <c r="G1968" s="114"/>
      <c r="H1968" s="114"/>
      <c r="I1968" s="114"/>
      <c r="J1968" s="114"/>
      <c r="K1968" s="114"/>
      <c r="L1968" s="241"/>
      <c r="M1968" s="114">
        <f t="shared" si="343"/>
        <v>0</v>
      </c>
      <c r="N1968" s="242"/>
      <c r="O1968" s="110">
        <f t="shared" ref="O1968:P1968" si="382">SUM(O1969:O1979)</f>
        <v>0</v>
      </c>
      <c r="P1968" s="110">
        <f t="shared" si="382"/>
        <v>0</v>
      </c>
      <c r="Q1968" s="100">
        <f t="shared" si="344"/>
        <v>0</v>
      </c>
      <c r="R1968" s="243" t="e">
        <f t="shared" si="357"/>
        <v>#DIV/0!</v>
      </c>
      <c r="S1968" s="302"/>
      <c r="T1968" s="302"/>
      <c r="U1968" s="302"/>
      <c r="V1968" s="302"/>
      <c r="W1968" s="302"/>
      <c r="X1968" s="229"/>
      <c r="Y1968" s="229"/>
      <c r="Z1968" s="229"/>
      <c r="AA1968" s="229"/>
      <c r="AB1968" s="229"/>
      <c r="AC1968" s="229"/>
      <c r="AD1968" s="229"/>
      <c r="AE1968" s="229"/>
      <c r="AF1968" s="229"/>
      <c r="AG1968" s="229"/>
      <c r="AH1968" s="229"/>
      <c r="AI1968" s="229"/>
      <c r="AJ1968" s="229"/>
      <c r="AK1968" s="229"/>
      <c r="AL1968" s="229"/>
      <c r="AM1968" s="229"/>
      <c r="AN1968" s="229"/>
      <c r="AO1968" s="229"/>
      <c r="AP1968" s="229"/>
      <c r="AQ1968" s="229"/>
    </row>
    <row r="1969" spans="1:43" ht="13.5" customHeight="1" outlineLevel="2" x14ac:dyDescent="0.25">
      <c r="A1969" s="2"/>
      <c r="B1969" s="109">
        <v>200115</v>
      </c>
      <c r="C1969" s="34"/>
      <c r="D1969" s="34" t="s">
        <v>55</v>
      </c>
      <c r="E1969" s="34" t="s">
        <v>55</v>
      </c>
      <c r="F1969" s="298" t="s">
        <v>1873</v>
      </c>
      <c r="G1969" s="114">
        <v>67</v>
      </c>
      <c r="H1969" s="114">
        <v>0</v>
      </c>
      <c r="I1969" s="114">
        <v>163597</v>
      </c>
      <c r="J1969" s="114">
        <v>67</v>
      </c>
      <c r="K1969" s="114">
        <v>67</v>
      </c>
      <c r="L1969" s="241">
        <f t="shared" ref="L1969:L1978" si="383">((K1969/J1969)^(1/($K$12-$J$12))-1)</f>
        <v>0</v>
      </c>
      <c r="M1969" s="114">
        <f t="shared" si="343"/>
        <v>0</v>
      </c>
      <c r="N1969" s="242">
        <v>167244</v>
      </c>
      <c r="O1969" s="100"/>
      <c r="P1969" s="100"/>
      <c r="Q1969" s="100">
        <f t="shared" si="344"/>
        <v>0</v>
      </c>
      <c r="R1969" s="243" t="e">
        <f t="shared" si="357"/>
        <v>#DIV/0!</v>
      </c>
      <c r="S1969" s="299"/>
      <c r="T1969" s="299"/>
      <c r="U1969" s="299"/>
      <c r="V1969" s="299"/>
      <c r="W1969" s="299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</row>
    <row r="1970" spans="1:43" ht="13.5" customHeight="1" outlineLevel="2" x14ac:dyDescent="0.25">
      <c r="A1970" s="2"/>
      <c r="B1970" s="109">
        <v>200114</v>
      </c>
      <c r="C1970" s="34"/>
      <c r="D1970" s="34" t="s">
        <v>55</v>
      </c>
      <c r="E1970" s="34" t="s">
        <v>55</v>
      </c>
      <c r="F1970" s="298" t="s">
        <v>1546</v>
      </c>
      <c r="G1970" s="114">
        <v>63299</v>
      </c>
      <c r="H1970" s="114">
        <v>0</v>
      </c>
      <c r="I1970" s="114">
        <v>43589</v>
      </c>
      <c r="J1970" s="114">
        <v>68216</v>
      </c>
      <c r="K1970" s="114">
        <v>68028</v>
      </c>
      <c r="L1970" s="241">
        <f t="shared" si="383"/>
        <v>-2.755951682889668E-3</v>
      </c>
      <c r="M1970" s="114">
        <f t="shared" si="343"/>
        <v>0</v>
      </c>
      <c r="N1970" s="242">
        <v>39890</v>
      </c>
      <c r="O1970" s="100"/>
      <c r="P1970" s="100"/>
      <c r="Q1970" s="100">
        <f t="shared" si="344"/>
        <v>0</v>
      </c>
      <c r="R1970" s="243" t="e">
        <f t="shared" si="357"/>
        <v>#DIV/0!</v>
      </c>
      <c r="S1970" s="299"/>
      <c r="T1970" s="299"/>
      <c r="U1970" s="299"/>
      <c r="V1970" s="299"/>
      <c r="W1970" s="299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</row>
    <row r="1971" spans="1:43" ht="13.5" customHeight="1" outlineLevel="2" x14ac:dyDescent="0.25">
      <c r="A1971" s="2"/>
      <c r="B1971" s="109">
        <v>200111</v>
      </c>
      <c r="C1971" s="34"/>
      <c r="D1971" s="34" t="s">
        <v>55</v>
      </c>
      <c r="E1971" s="34" t="s">
        <v>55</v>
      </c>
      <c r="F1971" s="298" t="s">
        <v>1545</v>
      </c>
      <c r="G1971" s="114">
        <v>14496</v>
      </c>
      <c r="H1971" s="114">
        <v>0</v>
      </c>
      <c r="I1971" s="114">
        <v>12184</v>
      </c>
      <c r="J1971" s="114">
        <v>17253</v>
      </c>
      <c r="K1971" s="114">
        <v>17119</v>
      </c>
      <c r="L1971" s="241">
        <f t="shared" si="383"/>
        <v>-7.7667652002549881E-3</v>
      </c>
      <c r="M1971" s="114">
        <f t="shared" si="343"/>
        <v>0</v>
      </c>
      <c r="N1971" s="242">
        <v>9572</v>
      </c>
      <c r="O1971" s="100"/>
      <c r="P1971" s="100"/>
      <c r="Q1971" s="100">
        <f t="shared" si="344"/>
        <v>0</v>
      </c>
      <c r="R1971" s="243" t="e">
        <f t="shared" si="357"/>
        <v>#DIV/0!</v>
      </c>
      <c r="S1971" s="299"/>
      <c r="T1971" s="299"/>
      <c r="U1971" s="299"/>
      <c r="V1971" s="299"/>
      <c r="W1971" s="299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</row>
    <row r="1972" spans="1:43" ht="13.5" customHeight="1" outlineLevel="2" x14ac:dyDescent="0.25">
      <c r="A1972" s="2"/>
      <c r="B1972" s="109">
        <v>200110</v>
      </c>
      <c r="C1972" s="34"/>
      <c r="D1972" s="34" t="s">
        <v>55</v>
      </c>
      <c r="E1972" s="34" t="s">
        <v>55</v>
      </c>
      <c r="F1972" s="298" t="s">
        <v>503</v>
      </c>
      <c r="G1972" s="114">
        <v>730</v>
      </c>
      <c r="H1972" s="114">
        <v>0</v>
      </c>
      <c r="I1972" s="114">
        <v>40514</v>
      </c>
      <c r="J1972" s="114">
        <v>7801</v>
      </c>
      <c r="K1972" s="114">
        <v>7710</v>
      </c>
      <c r="L1972" s="241">
        <f t="shared" si="383"/>
        <v>-1.1665171131906127E-2</v>
      </c>
      <c r="M1972" s="114">
        <f t="shared" si="343"/>
        <v>0</v>
      </c>
      <c r="N1972" s="242">
        <v>34062</v>
      </c>
      <c r="O1972" s="100"/>
      <c r="P1972" s="100"/>
      <c r="Q1972" s="100">
        <f t="shared" si="344"/>
        <v>0</v>
      </c>
      <c r="R1972" s="243" t="e">
        <f t="shared" si="357"/>
        <v>#DIV/0!</v>
      </c>
      <c r="S1972" s="299"/>
      <c r="T1972" s="299"/>
      <c r="U1972" s="299"/>
      <c r="V1972" s="299"/>
      <c r="W1972" s="299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</row>
    <row r="1973" spans="1:43" ht="13.5" customHeight="1" outlineLevel="2" x14ac:dyDescent="0.25">
      <c r="A1973" s="2"/>
      <c r="B1973" s="109">
        <v>200109</v>
      </c>
      <c r="C1973" s="34"/>
      <c r="D1973" s="34" t="s">
        <v>55</v>
      </c>
      <c r="E1973" s="34" t="s">
        <v>55</v>
      </c>
      <c r="F1973" s="298" t="s">
        <v>1544</v>
      </c>
      <c r="G1973" s="114">
        <v>2950</v>
      </c>
      <c r="H1973" s="114">
        <v>0</v>
      </c>
      <c r="I1973" s="114">
        <v>35537</v>
      </c>
      <c r="J1973" s="114">
        <v>9440</v>
      </c>
      <c r="K1973" s="114">
        <v>9201</v>
      </c>
      <c r="L1973" s="241">
        <f t="shared" si="383"/>
        <v>-2.531779661016953E-2</v>
      </c>
      <c r="M1973" s="114">
        <f t="shared" si="343"/>
        <v>0</v>
      </c>
      <c r="N1973" s="242">
        <v>29681</v>
      </c>
      <c r="O1973" s="100"/>
      <c r="P1973" s="100"/>
      <c r="Q1973" s="100">
        <f t="shared" si="344"/>
        <v>0</v>
      </c>
      <c r="R1973" s="243" t="e">
        <f t="shared" si="357"/>
        <v>#DIV/0!</v>
      </c>
      <c r="S1973" s="299"/>
      <c r="T1973" s="299"/>
      <c r="U1973" s="299"/>
      <c r="V1973" s="299"/>
      <c r="W1973" s="299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</row>
    <row r="1974" spans="1:43" ht="13.5" customHeight="1" outlineLevel="2" x14ac:dyDescent="0.25">
      <c r="A1974" s="2"/>
      <c r="B1974" s="109">
        <v>200108</v>
      </c>
      <c r="C1974" s="34"/>
      <c r="D1974" s="34" t="s">
        <v>55</v>
      </c>
      <c r="E1974" s="34" t="s">
        <v>55</v>
      </c>
      <c r="F1974" s="298" t="s">
        <v>1543</v>
      </c>
      <c r="G1974" s="114">
        <v>298</v>
      </c>
      <c r="H1974" s="114">
        <v>0</v>
      </c>
      <c r="I1974" s="114">
        <v>5089</v>
      </c>
      <c r="J1974" s="114">
        <v>3309</v>
      </c>
      <c r="K1974" s="114">
        <v>3123</v>
      </c>
      <c r="L1974" s="241">
        <f t="shared" si="383"/>
        <v>-5.6210335448776072E-2</v>
      </c>
      <c r="M1974" s="114">
        <f t="shared" si="343"/>
        <v>0</v>
      </c>
      <c r="N1974" s="242">
        <v>2286</v>
      </c>
      <c r="O1974" s="100"/>
      <c r="P1974" s="100"/>
      <c r="Q1974" s="100">
        <f t="shared" si="344"/>
        <v>0</v>
      </c>
      <c r="R1974" s="243" t="e">
        <f t="shared" si="357"/>
        <v>#DIV/0!</v>
      </c>
      <c r="S1974" s="299"/>
      <c r="T1974" s="299"/>
      <c r="U1974" s="299"/>
      <c r="V1974" s="299"/>
      <c r="W1974" s="299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</row>
    <row r="1975" spans="1:43" ht="13.5" customHeight="1" outlineLevel="2" x14ac:dyDescent="0.25">
      <c r="A1975" s="2"/>
      <c r="B1975" s="109">
        <v>200107</v>
      </c>
      <c r="C1975" s="34"/>
      <c r="D1975" s="34" t="s">
        <v>55</v>
      </c>
      <c r="E1975" s="34" t="s">
        <v>55</v>
      </c>
      <c r="F1975" s="298" t="s">
        <v>1542</v>
      </c>
      <c r="G1975" s="114">
        <v>793</v>
      </c>
      <c r="H1975" s="114">
        <v>0</v>
      </c>
      <c r="I1975" s="114">
        <v>17759</v>
      </c>
      <c r="J1975" s="114">
        <v>2729</v>
      </c>
      <c r="K1975" s="114">
        <v>2477</v>
      </c>
      <c r="L1975" s="241">
        <f t="shared" si="383"/>
        <v>-9.2341517039208454E-2</v>
      </c>
      <c r="M1975" s="114">
        <f t="shared" si="343"/>
        <v>0</v>
      </c>
      <c r="N1975" s="242">
        <v>16612</v>
      </c>
      <c r="O1975" s="100"/>
      <c r="P1975" s="100"/>
      <c r="Q1975" s="100">
        <f t="shared" si="344"/>
        <v>0</v>
      </c>
      <c r="R1975" s="243" t="e">
        <f t="shared" si="357"/>
        <v>#DIV/0!</v>
      </c>
      <c r="S1975" s="299"/>
      <c r="T1975" s="299"/>
      <c r="U1975" s="299"/>
      <c r="V1975" s="299"/>
      <c r="W1975" s="299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</row>
    <row r="1976" spans="1:43" ht="13.5" customHeight="1" outlineLevel="2" x14ac:dyDescent="0.25">
      <c r="A1976" s="2"/>
      <c r="B1976" s="109">
        <v>200105</v>
      </c>
      <c r="C1976" s="34"/>
      <c r="D1976" s="34" t="s">
        <v>55</v>
      </c>
      <c r="E1976" s="34" t="s">
        <v>55</v>
      </c>
      <c r="F1976" s="298" t="s">
        <v>1541</v>
      </c>
      <c r="G1976" s="114">
        <v>1991</v>
      </c>
      <c r="H1976" s="114">
        <v>0</v>
      </c>
      <c r="I1976" s="114">
        <v>73047</v>
      </c>
      <c r="J1976" s="114">
        <v>11137</v>
      </c>
      <c r="K1976" s="114">
        <v>11498</v>
      </c>
      <c r="L1976" s="241">
        <f t="shared" si="383"/>
        <v>3.2414474274939487E-2</v>
      </c>
      <c r="M1976" s="114">
        <f t="shared" si="343"/>
        <v>0</v>
      </c>
      <c r="N1976" s="242">
        <v>64410</v>
      </c>
      <c r="O1976" s="100"/>
      <c r="P1976" s="100"/>
      <c r="Q1976" s="100">
        <f t="shared" si="344"/>
        <v>0</v>
      </c>
      <c r="R1976" s="243" t="e">
        <f t="shared" si="357"/>
        <v>#DIV/0!</v>
      </c>
      <c r="S1976" s="299"/>
      <c r="T1976" s="299"/>
      <c r="U1976" s="299"/>
      <c r="V1976" s="299"/>
      <c r="W1976" s="299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</row>
    <row r="1977" spans="1:43" ht="13.5" customHeight="1" outlineLevel="2" x14ac:dyDescent="0.25">
      <c r="A1977" s="2"/>
      <c r="B1977" s="109">
        <v>200104</v>
      </c>
      <c r="C1977" s="34"/>
      <c r="D1977" s="34" t="s">
        <v>55</v>
      </c>
      <c r="E1977" s="34" t="s">
        <v>55</v>
      </c>
      <c r="F1977" s="298" t="s">
        <v>455</v>
      </c>
      <c r="G1977" s="114">
        <v>1215</v>
      </c>
      <c r="H1977" s="114">
        <v>0</v>
      </c>
      <c r="I1977" s="114">
        <v>152981</v>
      </c>
      <c r="J1977" s="114">
        <v>8813</v>
      </c>
      <c r="K1977" s="114">
        <v>8831</v>
      </c>
      <c r="L1977" s="241">
        <f t="shared" si="383"/>
        <v>2.0424373085214942E-3</v>
      </c>
      <c r="M1977" s="114">
        <f t="shared" si="343"/>
        <v>0</v>
      </c>
      <c r="N1977" s="242">
        <v>148503</v>
      </c>
      <c r="O1977" s="100"/>
      <c r="P1977" s="100"/>
      <c r="Q1977" s="100">
        <f t="shared" si="344"/>
        <v>0</v>
      </c>
      <c r="R1977" s="243" t="e">
        <f t="shared" si="357"/>
        <v>#DIV/0!</v>
      </c>
      <c r="S1977" s="299"/>
      <c r="T1977" s="299"/>
      <c r="U1977" s="299"/>
      <c r="V1977" s="299"/>
      <c r="W1977" s="299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</row>
    <row r="1978" spans="1:43" ht="13.5" customHeight="1" outlineLevel="2" x14ac:dyDescent="0.25">
      <c r="A1978" s="2"/>
      <c r="B1978" s="109">
        <v>200101</v>
      </c>
      <c r="C1978" s="34"/>
      <c r="D1978" s="34" t="s">
        <v>55</v>
      </c>
      <c r="E1978" s="34" t="s">
        <v>55</v>
      </c>
      <c r="F1978" s="298" t="s">
        <v>55</v>
      </c>
      <c r="G1978" s="114">
        <v>5663</v>
      </c>
      <c r="H1978" s="114">
        <v>0</v>
      </c>
      <c r="I1978" s="114">
        <v>133203</v>
      </c>
      <c r="J1978" s="114">
        <v>6392</v>
      </c>
      <c r="K1978" s="114">
        <v>6348</v>
      </c>
      <c r="L1978" s="241">
        <f t="shared" si="383"/>
        <v>-6.8836045056320794E-3</v>
      </c>
      <c r="M1978" s="114">
        <f t="shared" si="343"/>
        <v>0</v>
      </c>
      <c r="N1978" s="242">
        <v>133367</v>
      </c>
      <c r="O1978" s="100"/>
      <c r="P1978" s="100"/>
      <c r="Q1978" s="100">
        <f t="shared" si="344"/>
        <v>0</v>
      </c>
      <c r="R1978" s="243" t="e">
        <f t="shared" si="357"/>
        <v>#DIV/0!</v>
      </c>
      <c r="S1978" s="299"/>
      <c r="T1978" s="299"/>
      <c r="U1978" s="299"/>
      <c r="V1978" s="299"/>
      <c r="W1978" s="299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</row>
    <row r="1979" spans="1:43" ht="13.5" customHeight="1" outlineLevel="2" x14ac:dyDescent="0.25">
      <c r="A1979" s="2"/>
      <c r="B1979" s="109" t="s">
        <v>2349</v>
      </c>
      <c r="C1979" s="34"/>
      <c r="D1979" s="34" t="s">
        <v>55</v>
      </c>
      <c r="E1979" s="34" t="s">
        <v>55</v>
      </c>
      <c r="F1979" s="298" t="s">
        <v>2350</v>
      </c>
      <c r="G1979" s="114"/>
      <c r="H1979" s="114"/>
      <c r="I1979" s="114"/>
      <c r="J1979" s="114"/>
      <c r="K1979" s="114"/>
      <c r="L1979" s="241"/>
      <c r="M1979" s="114">
        <f t="shared" si="343"/>
        <v>0</v>
      </c>
      <c r="N1979" s="242"/>
      <c r="O1979" s="100"/>
      <c r="P1979" s="100"/>
      <c r="Q1979" s="100">
        <f t="shared" si="344"/>
        <v>0</v>
      </c>
      <c r="R1979" s="243" t="e">
        <f t="shared" si="357"/>
        <v>#DIV/0!</v>
      </c>
      <c r="S1979" s="299"/>
      <c r="T1979" s="299"/>
      <c r="U1979" s="299"/>
      <c r="V1979" s="299"/>
      <c r="W1979" s="299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</row>
    <row r="1980" spans="1:43" ht="13.5" customHeight="1" outlineLevel="1" x14ac:dyDescent="0.25">
      <c r="A1980" s="229"/>
      <c r="B1980" s="104">
        <v>200800</v>
      </c>
      <c r="C1980" s="300"/>
      <c r="D1980" s="300" t="s">
        <v>55</v>
      </c>
      <c r="E1980" s="300" t="s">
        <v>1594</v>
      </c>
      <c r="F1980" s="301"/>
      <c r="G1980" s="114"/>
      <c r="H1980" s="114"/>
      <c r="I1980" s="114"/>
      <c r="J1980" s="114"/>
      <c r="K1980" s="114"/>
      <c r="L1980" s="241"/>
      <c r="M1980" s="114">
        <f t="shared" si="343"/>
        <v>0</v>
      </c>
      <c r="N1980" s="242"/>
      <c r="O1980" s="110">
        <f t="shared" ref="O1980:P1980" si="384">SUM(O1981:O1987)</f>
        <v>0</v>
      </c>
      <c r="P1980" s="110">
        <f t="shared" si="384"/>
        <v>0</v>
      </c>
      <c r="Q1980" s="100">
        <f t="shared" si="344"/>
        <v>0</v>
      </c>
      <c r="R1980" s="243" t="e">
        <f t="shared" si="357"/>
        <v>#DIV/0!</v>
      </c>
      <c r="S1980" s="302"/>
      <c r="T1980" s="302"/>
      <c r="U1980" s="302"/>
      <c r="V1980" s="302"/>
      <c r="W1980" s="302"/>
      <c r="X1980" s="229"/>
      <c r="Y1980" s="229"/>
      <c r="Z1980" s="229"/>
      <c r="AA1980" s="229"/>
      <c r="AB1980" s="229"/>
      <c r="AC1980" s="229"/>
      <c r="AD1980" s="229"/>
      <c r="AE1980" s="229"/>
      <c r="AF1980" s="229"/>
      <c r="AG1980" s="229"/>
      <c r="AH1980" s="229"/>
      <c r="AI1980" s="229"/>
      <c r="AJ1980" s="229"/>
      <c r="AK1980" s="229"/>
      <c r="AL1980" s="229"/>
      <c r="AM1980" s="229"/>
      <c r="AN1980" s="229"/>
      <c r="AO1980" s="229"/>
      <c r="AP1980" s="229"/>
      <c r="AQ1980" s="229"/>
    </row>
    <row r="1981" spans="1:43" ht="13.5" customHeight="1" outlineLevel="2" x14ac:dyDescent="0.25">
      <c r="A1981" s="2"/>
      <c r="B1981" s="109">
        <v>200806</v>
      </c>
      <c r="C1981" s="34"/>
      <c r="D1981" s="34" t="s">
        <v>55</v>
      </c>
      <c r="E1981" s="34" t="s">
        <v>1594</v>
      </c>
      <c r="F1981" s="298" t="s">
        <v>1599</v>
      </c>
      <c r="G1981" s="114">
        <v>5</v>
      </c>
      <c r="H1981" s="114">
        <v>0</v>
      </c>
      <c r="I1981" s="114">
        <v>2999</v>
      </c>
      <c r="J1981" s="114">
        <v>5</v>
      </c>
      <c r="K1981" s="114">
        <v>4</v>
      </c>
      <c r="L1981" s="241">
        <f t="shared" ref="L1981:L1986" si="385">((K1981/J1981)^(1/($K$12-$J$12))-1)</f>
        <v>-0.19999999999999996</v>
      </c>
      <c r="M1981" s="114">
        <f t="shared" si="343"/>
        <v>0</v>
      </c>
      <c r="N1981" s="242">
        <v>3022</v>
      </c>
      <c r="O1981" s="100"/>
      <c r="P1981" s="100"/>
      <c r="Q1981" s="100">
        <f t="shared" si="344"/>
        <v>0</v>
      </c>
      <c r="R1981" s="243" t="e">
        <f t="shared" si="357"/>
        <v>#DIV/0!</v>
      </c>
      <c r="S1981" s="299"/>
      <c r="T1981" s="299"/>
      <c r="U1981" s="299"/>
      <c r="V1981" s="299"/>
      <c r="W1981" s="299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</row>
    <row r="1982" spans="1:43" ht="13.5" customHeight="1" outlineLevel="2" x14ac:dyDescent="0.25">
      <c r="A1982" s="2"/>
      <c r="B1982" s="109">
        <v>200805</v>
      </c>
      <c r="C1982" s="34"/>
      <c r="D1982" s="34" t="s">
        <v>55</v>
      </c>
      <c r="E1982" s="34" t="s">
        <v>1594</v>
      </c>
      <c r="F1982" s="298" t="s">
        <v>1598</v>
      </c>
      <c r="G1982" s="114">
        <v>385</v>
      </c>
      <c r="H1982" s="114">
        <v>0</v>
      </c>
      <c r="I1982" s="114">
        <v>15191</v>
      </c>
      <c r="J1982" s="114">
        <v>1007</v>
      </c>
      <c r="K1982" s="114">
        <v>1013</v>
      </c>
      <c r="L1982" s="241">
        <f t="shared" si="385"/>
        <v>5.9582919563059278E-3</v>
      </c>
      <c r="M1982" s="114">
        <f t="shared" si="343"/>
        <v>0</v>
      </c>
      <c r="N1982" s="242">
        <v>14850</v>
      </c>
      <c r="O1982" s="100"/>
      <c r="P1982" s="100"/>
      <c r="Q1982" s="100">
        <f t="shared" si="344"/>
        <v>0</v>
      </c>
      <c r="R1982" s="243" t="e">
        <f t="shared" si="357"/>
        <v>#DIV/0!</v>
      </c>
      <c r="S1982" s="299"/>
      <c r="T1982" s="299"/>
      <c r="U1982" s="299"/>
      <c r="V1982" s="299"/>
      <c r="W1982" s="299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</row>
    <row r="1983" spans="1:43" ht="13.5" customHeight="1" outlineLevel="2" x14ac:dyDescent="0.25">
      <c r="A1983" s="2"/>
      <c r="B1983" s="109">
        <v>200804</v>
      </c>
      <c r="C1983" s="34"/>
      <c r="D1983" s="34" t="s">
        <v>55</v>
      </c>
      <c r="E1983" s="34" t="s">
        <v>1594</v>
      </c>
      <c r="F1983" s="298" t="s">
        <v>1597</v>
      </c>
      <c r="G1983" s="114">
        <v>1442</v>
      </c>
      <c r="H1983" s="114">
        <v>0</v>
      </c>
      <c r="I1983" s="114">
        <v>2654</v>
      </c>
      <c r="J1983" s="114">
        <v>4096</v>
      </c>
      <c r="K1983" s="114">
        <v>4168</v>
      </c>
      <c r="L1983" s="241">
        <f t="shared" si="385"/>
        <v>1.7578125E-2</v>
      </c>
      <c r="M1983" s="114">
        <f t="shared" si="343"/>
        <v>2607.34765625</v>
      </c>
      <c r="N1983" s="242">
        <v>0</v>
      </c>
      <c r="O1983" s="100"/>
      <c r="P1983" s="100"/>
      <c r="Q1983" s="100">
        <f t="shared" si="344"/>
        <v>0</v>
      </c>
      <c r="R1983" s="243" t="e">
        <f t="shared" si="357"/>
        <v>#DIV/0!</v>
      </c>
      <c r="S1983" s="299"/>
      <c r="T1983" s="299"/>
      <c r="U1983" s="299"/>
      <c r="V1983" s="299"/>
      <c r="W1983" s="299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</row>
    <row r="1984" spans="1:43" ht="13.5" customHeight="1" outlineLevel="2" x14ac:dyDescent="0.25">
      <c r="A1984" s="2"/>
      <c r="B1984" s="109">
        <v>200803</v>
      </c>
      <c r="C1984" s="34"/>
      <c r="D1984" s="34" t="s">
        <v>55</v>
      </c>
      <c r="E1984" s="34" t="s">
        <v>1594</v>
      </c>
      <c r="F1984" s="298" t="s">
        <v>1596</v>
      </c>
      <c r="G1984" s="114">
        <v>427</v>
      </c>
      <c r="H1984" s="114">
        <v>0</v>
      </c>
      <c r="I1984" s="114">
        <v>6428</v>
      </c>
      <c r="J1984" s="114">
        <v>2848</v>
      </c>
      <c r="K1984" s="114">
        <v>2870</v>
      </c>
      <c r="L1984" s="241">
        <f t="shared" si="385"/>
        <v>7.7247191011236005E-3</v>
      </c>
      <c r="M1984" s="114">
        <f t="shared" si="343"/>
        <v>0</v>
      </c>
      <c r="N1984" s="242">
        <v>4069</v>
      </c>
      <c r="O1984" s="100"/>
      <c r="P1984" s="100"/>
      <c r="Q1984" s="100">
        <f t="shared" si="344"/>
        <v>0</v>
      </c>
      <c r="R1984" s="243" t="e">
        <f t="shared" si="357"/>
        <v>#DIV/0!</v>
      </c>
      <c r="S1984" s="299"/>
      <c r="T1984" s="299"/>
      <c r="U1984" s="299"/>
      <c r="V1984" s="299"/>
      <c r="W1984" s="299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</row>
    <row r="1985" spans="1:43" ht="13.5" customHeight="1" outlineLevel="2" x14ac:dyDescent="0.25">
      <c r="A1985" s="2"/>
      <c r="B1985" s="109">
        <v>200802</v>
      </c>
      <c r="C1985" s="34"/>
      <c r="D1985" s="34" t="s">
        <v>55</v>
      </c>
      <c r="E1985" s="34" t="s">
        <v>1594</v>
      </c>
      <c r="F1985" s="298" t="s">
        <v>1595</v>
      </c>
      <c r="G1985" s="114">
        <v>169</v>
      </c>
      <c r="H1985" s="114">
        <v>0</v>
      </c>
      <c r="I1985" s="114">
        <v>4626</v>
      </c>
      <c r="J1985" s="114">
        <v>2431</v>
      </c>
      <c r="K1985" s="114">
        <v>2482</v>
      </c>
      <c r="L1985" s="241">
        <f t="shared" si="385"/>
        <v>2.0979020979021046E-2</v>
      </c>
      <c r="M1985" s="114">
        <f t="shared" si="343"/>
        <v>0</v>
      </c>
      <c r="N1985" s="242">
        <v>2398</v>
      </c>
      <c r="O1985" s="100"/>
      <c r="P1985" s="100"/>
      <c r="Q1985" s="100">
        <f t="shared" si="344"/>
        <v>0</v>
      </c>
      <c r="R1985" s="243" t="e">
        <f t="shared" si="357"/>
        <v>#DIV/0!</v>
      </c>
      <c r="S1985" s="299"/>
      <c r="T1985" s="299"/>
      <c r="U1985" s="299"/>
      <c r="V1985" s="299"/>
      <c r="W1985" s="299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</row>
    <row r="1986" spans="1:43" ht="13.5" customHeight="1" outlineLevel="2" x14ac:dyDescent="0.25">
      <c r="A1986" s="2"/>
      <c r="B1986" s="109">
        <v>200801</v>
      </c>
      <c r="C1986" s="34"/>
      <c r="D1986" s="34" t="s">
        <v>55</v>
      </c>
      <c r="E1986" s="34" t="s">
        <v>1594</v>
      </c>
      <c r="F1986" s="298" t="s">
        <v>1594</v>
      </c>
      <c r="G1986" s="114">
        <v>1160</v>
      </c>
      <c r="H1986" s="114">
        <v>0</v>
      </c>
      <c r="I1986" s="114">
        <v>42090</v>
      </c>
      <c r="J1986" s="114">
        <v>4238</v>
      </c>
      <c r="K1986" s="114">
        <v>4155</v>
      </c>
      <c r="L1986" s="241">
        <f t="shared" si="385"/>
        <v>-1.9584709768758812E-2</v>
      </c>
      <c r="M1986" s="114">
        <f t="shared" si="343"/>
        <v>0</v>
      </c>
      <c r="N1986" s="242">
        <v>40159</v>
      </c>
      <c r="O1986" s="100"/>
      <c r="P1986" s="100"/>
      <c r="Q1986" s="100">
        <f t="shared" si="344"/>
        <v>0</v>
      </c>
      <c r="R1986" s="243" t="e">
        <f t="shared" si="357"/>
        <v>#DIV/0!</v>
      </c>
      <c r="S1986" s="299"/>
      <c r="T1986" s="299"/>
      <c r="U1986" s="299"/>
      <c r="V1986" s="299"/>
      <c r="W1986" s="299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</row>
    <row r="1987" spans="1:43" ht="13.5" customHeight="1" outlineLevel="2" x14ac:dyDescent="0.25">
      <c r="A1987" s="2"/>
      <c r="B1987" s="109" t="s">
        <v>2351</v>
      </c>
      <c r="C1987" s="34"/>
      <c r="D1987" s="34" t="s">
        <v>55</v>
      </c>
      <c r="E1987" s="34" t="s">
        <v>1594</v>
      </c>
      <c r="F1987" s="298" t="s">
        <v>2352</v>
      </c>
      <c r="G1987" s="114"/>
      <c r="H1987" s="114"/>
      <c r="I1987" s="114"/>
      <c r="J1987" s="114"/>
      <c r="K1987" s="114"/>
      <c r="L1987" s="241"/>
      <c r="M1987" s="114">
        <f t="shared" si="343"/>
        <v>0</v>
      </c>
      <c r="N1987" s="242"/>
      <c r="O1987" s="100"/>
      <c r="P1987" s="100"/>
      <c r="Q1987" s="100">
        <f t="shared" si="344"/>
        <v>0</v>
      </c>
      <c r="R1987" s="243" t="e">
        <f t="shared" si="357"/>
        <v>#DIV/0!</v>
      </c>
      <c r="S1987" s="299"/>
      <c r="T1987" s="299"/>
      <c r="U1987" s="299"/>
      <c r="V1987" s="299"/>
      <c r="W1987" s="299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</row>
    <row r="1988" spans="1:43" ht="13.5" customHeight="1" outlineLevel="1" x14ac:dyDescent="0.25">
      <c r="A1988" s="229"/>
      <c r="B1988" s="104">
        <v>200600</v>
      </c>
      <c r="C1988" s="300"/>
      <c r="D1988" s="300" t="s">
        <v>55</v>
      </c>
      <c r="E1988" s="300" t="s">
        <v>1581</v>
      </c>
      <c r="F1988" s="301"/>
      <c r="G1988" s="114"/>
      <c r="H1988" s="114"/>
      <c r="I1988" s="114"/>
      <c r="J1988" s="114"/>
      <c r="K1988" s="114"/>
      <c r="L1988" s="241"/>
      <c r="M1988" s="114">
        <f t="shared" si="343"/>
        <v>0</v>
      </c>
      <c r="N1988" s="242"/>
      <c r="O1988" s="110">
        <f t="shared" ref="O1988:P1988" si="386">SUM(O1989:O1997)</f>
        <v>0</v>
      </c>
      <c r="P1988" s="110">
        <f t="shared" si="386"/>
        <v>0</v>
      </c>
      <c r="Q1988" s="100">
        <f t="shared" si="344"/>
        <v>0</v>
      </c>
      <c r="R1988" s="243" t="e">
        <f t="shared" si="357"/>
        <v>#DIV/0!</v>
      </c>
      <c r="S1988" s="302"/>
      <c r="T1988" s="302"/>
      <c r="U1988" s="302"/>
      <c r="V1988" s="302"/>
      <c r="W1988" s="302"/>
      <c r="X1988" s="229"/>
      <c r="Y1988" s="229"/>
      <c r="Z1988" s="229"/>
      <c r="AA1988" s="229"/>
      <c r="AB1988" s="229"/>
      <c r="AC1988" s="229"/>
      <c r="AD1988" s="229"/>
      <c r="AE1988" s="229"/>
      <c r="AF1988" s="229"/>
      <c r="AG1988" s="229"/>
      <c r="AH1988" s="229"/>
      <c r="AI1988" s="229"/>
      <c r="AJ1988" s="229"/>
      <c r="AK1988" s="229"/>
      <c r="AL1988" s="229"/>
      <c r="AM1988" s="229"/>
      <c r="AN1988" s="229"/>
      <c r="AO1988" s="229"/>
      <c r="AP1988" s="229"/>
      <c r="AQ1988" s="229"/>
    </row>
    <row r="1989" spans="1:43" ht="13.5" customHeight="1" outlineLevel="2" x14ac:dyDescent="0.25">
      <c r="A1989" s="2"/>
      <c r="B1989" s="109">
        <v>200608</v>
      </c>
      <c r="C1989" s="34"/>
      <c r="D1989" s="34" t="s">
        <v>55</v>
      </c>
      <c r="E1989" s="34" t="s">
        <v>1581</v>
      </c>
      <c r="F1989" s="298" t="s">
        <v>1569</v>
      </c>
      <c r="G1989" s="114">
        <v>508</v>
      </c>
      <c r="H1989" s="114">
        <v>0</v>
      </c>
      <c r="I1989" s="114">
        <v>6483</v>
      </c>
      <c r="J1989" s="114">
        <v>1263</v>
      </c>
      <c r="K1989" s="114">
        <v>1277</v>
      </c>
      <c r="L1989" s="241">
        <f t="shared" ref="L1989:L1994" si="387">((K1989/J1989)^(1/($K$12-$J$12))-1)</f>
        <v>1.1084718923198844E-2</v>
      </c>
      <c r="M1989" s="114">
        <f t="shared" si="343"/>
        <v>0</v>
      </c>
      <c r="N1989" s="242">
        <v>5803</v>
      </c>
      <c r="O1989" s="100"/>
      <c r="P1989" s="100"/>
      <c r="Q1989" s="100">
        <f t="shared" si="344"/>
        <v>0</v>
      </c>
      <c r="R1989" s="243" t="e">
        <f t="shared" si="357"/>
        <v>#DIV/0!</v>
      </c>
      <c r="S1989" s="299"/>
      <c r="T1989" s="299"/>
      <c r="U1989" s="299"/>
      <c r="V1989" s="299"/>
      <c r="W1989" s="299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</row>
    <row r="1990" spans="1:43" ht="13.5" customHeight="1" outlineLevel="2" x14ac:dyDescent="0.25">
      <c r="A1990" s="2"/>
      <c r="B1990" s="109">
        <v>200607</v>
      </c>
      <c r="C1990" s="34"/>
      <c r="D1990" s="34" t="s">
        <v>55</v>
      </c>
      <c r="E1990" s="34" t="s">
        <v>1581</v>
      </c>
      <c r="F1990" s="298" t="s">
        <v>1586</v>
      </c>
      <c r="G1990" s="114">
        <v>2025</v>
      </c>
      <c r="H1990" s="114">
        <v>0</v>
      </c>
      <c r="I1990" s="114">
        <v>24154</v>
      </c>
      <c r="J1990" s="114">
        <v>10989</v>
      </c>
      <c r="K1990" s="114">
        <v>11118</v>
      </c>
      <c r="L1990" s="241">
        <f t="shared" si="387"/>
        <v>1.1739011739011707E-2</v>
      </c>
      <c r="M1990" s="114">
        <f t="shared" si="343"/>
        <v>0</v>
      </c>
      <c r="N1990" s="242">
        <v>15274</v>
      </c>
      <c r="O1990" s="100"/>
      <c r="P1990" s="100"/>
      <c r="Q1990" s="100">
        <f t="shared" si="344"/>
        <v>0</v>
      </c>
      <c r="R1990" s="243" t="e">
        <f t="shared" si="357"/>
        <v>#DIV/0!</v>
      </c>
      <c r="S1990" s="299"/>
      <c r="T1990" s="299"/>
      <c r="U1990" s="299"/>
      <c r="V1990" s="299"/>
      <c r="W1990" s="299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</row>
    <row r="1991" spans="1:43" ht="13.5" customHeight="1" outlineLevel="2" x14ac:dyDescent="0.25">
      <c r="A1991" s="2"/>
      <c r="B1991" s="109">
        <v>200606</v>
      </c>
      <c r="C1991" s="34"/>
      <c r="D1991" s="34" t="s">
        <v>55</v>
      </c>
      <c r="E1991" s="34" t="s">
        <v>1581</v>
      </c>
      <c r="F1991" s="298" t="s">
        <v>1585</v>
      </c>
      <c r="G1991" s="114">
        <v>210</v>
      </c>
      <c r="H1991" s="114">
        <v>0</v>
      </c>
      <c r="I1991" s="114">
        <v>8775</v>
      </c>
      <c r="J1991" s="114">
        <v>210</v>
      </c>
      <c r="K1991" s="114">
        <v>210</v>
      </c>
      <c r="L1991" s="241">
        <f t="shared" si="387"/>
        <v>0</v>
      </c>
      <c r="M1991" s="114">
        <f t="shared" si="343"/>
        <v>0</v>
      </c>
      <c r="N1991" s="242">
        <v>8929</v>
      </c>
      <c r="O1991" s="100"/>
      <c r="P1991" s="100"/>
      <c r="Q1991" s="100">
        <f t="shared" si="344"/>
        <v>0</v>
      </c>
      <c r="R1991" s="243" t="e">
        <f t="shared" si="357"/>
        <v>#DIV/0!</v>
      </c>
      <c r="S1991" s="299"/>
      <c r="T1991" s="299"/>
      <c r="U1991" s="299"/>
      <c r="V1991" s="299"/>
      <c r="W1991" s="299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</row>
    <row r="1992" spans="1:43" ht="13.5" customHeight="1" outlineLevel="2" x14ac:dyDescent="0.25">
      <c r="A1992" s="2"/>
      <c r="B1992" s="109">
        <v>200605</v>
      </c>
      <c r="C1992" s="34"/>
      <c r="D1992" s="34" t="s">
        <v>55</v>
      </c>
      <c r="E1992" s="34" t="s">
        <v>1581</v>
      </c>
      <c r="F1992" s="298" t="s">
        <v>1584</v>
      </c>
      <c r="G1992" s="114">
        <v>1798</v>
      </c>
      <c r="H1992" s="114">
        <v>0</v>
      </c>
      <c r="I1992" s="114">
        <v>27631</v>
      </c>
      <c r="J1992" s="114">
        <v>7748</v>
      </c>
      <c r="K1992" s="114">
        <v>7458</v>
      </c>
      <c r="L1992" s="241">
        <f t="shared" si="387"/>
        <v>-3.7429013939081046E-2</v>
      </c>
      <c r="M1992" s="114">
        <f t="shared" si="343"/>
        <v>0</v>
      </c>
      <c r="N1992" s="242">
        <v>22314</v>
      </c>
      <c r="O1992" s="100"/>
      <c r="P1992" s="100"/>
      <c r="Q1992" s="100">
        <f t="shared" si="344"/>
        <v>0</v>
      </c>
      <c r="R1992" s="243" t="e">
        <f t="shared" si="357"/>
        <v>#DIV/0!</v>
      </c>
      <c r="S1992" s="299"/>
      <c r="T1992" s="299"/>
      <c r="U1992" s="299"/>
      <c r="V1992" s="299"/>
      <c r="W1992" s="299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</row>
    <row r="1993" spans="1:43" ht="13.5" customHeight="1" outlineLevel="2" x14ac:dyDescent="0.25">
      <c r="A1993" s="2"/>
      <c r="B1993" s="109">
        <v>200604</v>
      </c>
      <c r="C1993" s="34"/>
      <c r="D1993" s="34" t="s">
        <v>55</v>
      </c>
      <c r="E1993" s="34" t="s">
        <v>1581</v>
      </c>
      <c r="F1993" s="298" t="s">
        <v>1583</v>
      </c>
      <c r="G1993" s="114">
        <v>12119</v>
      </c>
      <c r="H1993" s="114">
        <v>515</v>
      </c>
      <c r="I1993" s="114">
        <v>0</v>
      </c>
      <c r="J1993" s="114">
        <v>12119</v>
      </c>
      <c r="K1993" s="114">
        <v>12041</v>
      </c>
      <c r="L1993" s="241">
        <f t="shared" si="387"/>
        <v>-6.4361746018648525E-3</v>
      </c>
      <c r="M1993" s="114">
        <f t="shared" si="343"/>
        <v>511.6853700800396</v>
      </c>
      <c r="N1993" s="242">
        <v>0</v>
      </c>
      <c r="O1993" s="100"/>
      <c r="P1993" s="100"/>
      <c r="Q1993" s="100">
        <f t="shared" si="344"/>
        <v>0</v>
      </c>
      <c r="R1993" s="243" t="e">
        <f t="shared" si="357"/>
        <v>#DIV/0!</v>
      </c>
      <c r="S1993" s="299"/>
      <c r="T1993" s="299"/>
      <c r="U1993" s="299"/>
      <c r="V1993" s="299"/>
      <c r="W1993" s="299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</row>
    <row r="1994" spans="1:43" ht="13.5" customHeight="1" outlineLevel="2" x14ac:dyDescent="0.25">
      <c r="A1994" s="2"/>
      <c r="B1994" s="109">
        <v>200603</v>
      </c>
      <c r="C1994" s="34"/>
      <c r="D1994" s="34" t="s">
        <v>55</v>
      </c>
      <c r="E1994" s="34" t="s">
        <v>1581</v>
      </c>
      <c r="F1994" s="298" t="s">
        <v>1582</v>
      </c>
      <c r="G1994" s="114">
        <v>52</v>
      </c>
      <c r="H1994" s="114">
        <v>0</v>
      </c>
      <c r="I1994" s="114">
        <v>20156</v>
      </c>
      <c r="J1994" s="114">
        <v>2636</v>
      </c>
      <c r="K1994" s="114">
        <v>2672</v>
      </c>
      <c r="L1994" s="241">
        <f t="shared" si="387"/>
        <v>1.365705614567525E-2</v>
      </c>
      <c r="M1994" s="114">
        <f t="shared" si="343"/>
        <v>0</v>
      </c>
      <c r="N1994" s="242">
        <v>17771</v>
      </c>
      <c r="O1994" s="100"/>
      <c r="P1994" s="100"/>
      <c r="Q1994" s="100">
        <f t="shared" si="344"/>
        <v>0</v>
      </c>
      <c r="R1994" s="243" t="e">
        <f t="shared" si="357"/>
        <v>#DIV/0!</v>
      </c>
      <c r="S1994" s="299"/>
      <c r="T1994" s="299"/>
      <c r="U1994" s="299"/>
      <c r="V1994" s="299"/>
      <c r="W1994" s="299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</row>
    <row r="1995" spans="1:43" ht="13.5" customHeight="1" outlineLevel="2" x14ac:dyDescent="0.25">
      <c r="A1995" s="2"/>
      <c r="B1995" s="109">
        <v>200602</v>
      </c>
      <c r="C1995" s="34"/>
      <c r="D1995" s="34" t="s">
        <v>55</v>
      </c>
      <c r="E1995" s="34" t="s">
        <v>1581</v>
      </c>
      <c r="F1995" s="298" t="s">
        <v>696</v>
      </c>
      <c r="G1995" s="114">
        <v>0</v>
      </c>
      <c r="H1995" s="114">
        <v>0</v>
      </c>
      <c r="I1995" s="114">
        <v>37236</v>
      </c>
      <c r="J1995" s="114">
        <v>0</v>
      </c>
      <c r="K1995" s="114">
        <v>0</v>
      </c>
      <c r="L1995" s="241"/>
      <c r="M1995" s="114">
        <f t="shared" si="343"/>
        <v>0</v>
      </c>
      <c r="N1995" s="242">
        <v>37379</v>
      </c>
      <c r="O1995" s="100"/>
      <c r="P1995" s="100"/>
      <c r="Q1995" s="100">
        <f t="shared" si="344"/>
        <v>0</v>
      </c>
      <c r="R1995" s="243" t="e">
        <f t="shared" si="357"/>
        <v>#DIV/0!</v>
      </c>
      <c r="S1995" s="299"/>
      <c r="T1995" s="299"/>
      <c r="U1995" s="299"/>
      <c r="V1995" s="299"/>
      <c r="W1995" s="299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</row>
    <row r="1996" spans="1:43" ht="13.5" customHeight="1" outlineLevel="2" x14ac:dyDescent="0.25">
      <c r="A1996" s="2"/>
      <c r="B1996" s="109">
        <v>200601</v>
      </c>
      <c r="C1996" s="34"/>
      <c r="D1996" s="34" t="s">
        <v>55</v>
      </c>
      <c r="E1996" s="34" t="s">
        <v>1581</v>
      </c>
      <c r="F1996" s="298" t="s">
        <v>1581</v>
      </c>
      <c r="G1996" s="114">
        <v>7361</v>
      </c>
      <c r="H1996" s="114">
        <v>0</v>
      </c>
      <c r="I1996" s="114">
        <v>159428</v>
      </c>
      <c r="J1996" s="114">
        <v>9564</v>
      </c>
      <c r="K1996" s="114">
        <v>9178</v>
      </c>
      <c r="L1996" s="241">
        <f>((K1996/J1996)^(1/($K$12-$J$12))-1)</f>
        <v>-4.0359682141363429E-2</v>
      </c>
      <c r="M1996" s="114">
        <f t="shared" si="343"/>
        <v>0</v>
      </c>
      <c r="N1996" s="242">
        <v>158734</v>
      </c>
      <c r="O1996" s="100"/>
      <c r="P1996" s="100"/>
      <c r="Q1996" s="100">
        <f t="shared" si="344"/>
        <v>0</v>
      </c>
      <c r="R1996" s="243" t="e">
        <f t="shared" si="357"/>
        <v>#DIV/0!</v>
      </c>
      <c r="S1996" s="299"/>
      <c r="T1996" s="299"/>
      <c r="U1996" s="299"/>
      <c r="V1996" s="299"/>
      <c r="W1996" s="299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</row>
    <row r="1997" spans="1:43" ht="13.5" customHeight="1" outlineLevel="2" x14ac:dyDescent="0.25">
      <c r="A1997" s="2"/>
      <c r="B1997" s="109" t="s">
        <v>2353</v>
      </c>
      <c r="C1997" s="34"/>
      <c r="D1997" s="34" t="s">
        <v>55</v>
      </c>
      <c r="E1997" s="34" t="s">
        <v>1581</v>
      </c>
      <c r="F1997" s="298" t="s">
        <v>2354</v>
      </c>
      <c r="G1997" s="114"/>
      <c r="H1997" s="114"/>
      <c r="I1997" s="114"/>
      <c r="J1997" s="114"/>
      <c r="K1997" s="114"/>
      <c r="L1997" s="241"/>
      <c r="M1997" s="114">
        <f t="shared" si="343"/>
        <v>0</v>
      </c>
      <c r="N1997" s="242"/>
      <c r="O1997" s="100"/>
      <c r="P1997" s="100"/>
      <c r="Q1997" s="100">
        <f t="shared" si="344"/>
        <v>0</v>
      </c>
      <c r="R1997" s="243" t="e">
        <f t="shared" si="357"/>
        <v>#DIV/0!</v>
      </c>
      <c r="S1997" s="299"/>
      <c r="T1997" s="299"/>
      <c r="U1997" s="299"/>
      <c r="V1997" s="299"/>
      <c r="W1997" s="299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</row>
    <row r="1998" spans="1:43" ht="13.5" customHeight="1" outlineLevel="1" x14ac:dyDescent="0.25">
      <c r="A1998" s="229"/>
      <c r="B1998" s="104">
        <v>200700</v>
      </c>
      <c r="C1998" s="300"/>
      <c r="D1998" s="300" t="s">
        <v>55</v>
      </c>
      <c r="E1998" s="300" t="s">
        <v>1587</v>
      </c>
      <c r="F1998" s="301"/>
      <c r="G1998" s="114"/>
      <c r="H1998" s="114"/>
      <c r="I1998" s="114"/>
      <c r="J1998" s="114"/>
      <c r="K1998" s="114"/>
      <c r="L1998" s="241"/>
      <c r="M1998" s="114">
        <f t="shared" si="343"/>
        <v>0</v>
      </c>
      <c r="N1998" s="242"/>
      <c r="O1998" s="110">
        <f t="shared" ref="O1998:P1998" si="388">SUM(O1999:O2005)</f>
        <v>0</v>
      </c>
      <c r="P1998" s="110">
        <f t="shared" si="388"/>
        <v>0</v>
      </c>
      <c r="Q1998" s="100">
        <f t="shared" si="344"/>
        <v>0</v>
      </c>
      <c r="R1998" s="243" t="e">
        <f t="shared" si="357"/>
        <v>#DIV/0!</v>
      </c>
      <c r="S1998" s="302"/>
      <c r="T1998" s="302"/>
      <c r="U1998" s="302"/>
      <c r="V1998" s="302"/>
      <c r="W1998" s="302"/>
      <c r="X1998" s="229"/>
      <c r="Y1998" s="229"/>
      <c r="Z1998" s="229"/>
      <c r="AA1998" s="229"/>
      <c r="AB1998" s="229"/>
      <c r="AC1998" s="229"/>
      <c r="AD1998" s="229"/>
      <c r="AE1998" s="229"/>
      <c r="AF1998" s="229"/>
      <c r="AG1998" s="229"/>
      <c r="AH1998" s="229"/>
      <c r="AI1998" s="229"/>
      <c r="AJ1998" s="229"/>
      <c r="AK1998" s="229"/>
      <c r="AL1998" s="229"/>
      <c r="AM1998" s="229"/>
      <c r="AN1998" s="229"/>
      <c r="AO1998" s="229"/>
      <c r="AP1998" s="229"/>
      <c r="AQ1998" s="229"/>
    </row>
    <row r="1999" spans="1:43" ht="13.5" customHeight="1" outlineLevel="2" x14ac:dyDescent="0.25">
      <c r="A1999" s="2"/>
      <c r="B1999" s="109">
        <v>200706</v>
      </c>
      <c r="C1999" s="34"/>
      <c r="D1999" s="34" t="s">
        <v>55</v>
      </c>
      <c r="E1999" s="34" t="s">
        <v>1587</v>
      </c>
      <c r="F1999" s="298" t="s">
        <v>1593</v>
      </c>
      <c r="G1999" s="114">
        <v>129</v>
      </c>
      <c r="H1999" s="114">
        <v>0</v>
      </c>
      <c r="I1999" s="114">
        <v>12094</v>
      </c>
      <c r="J1999" s="114">
        <v>129</v>
      </c>
      <c r="K1999" s="114">
        <v>118</v>
      </c>
      <c r="L1999" s="241">
        <f t="shared" ref="L1999:L2004" si="389">((K1999/J1999)^(1/($K$12-$J$12))-1)</f>
        <v>-8.5271317829457405E-2</v>
      </c>
      <c r="M1999" s="114">
        <f t="shared" si="343"/>
        <v>0</v>
      </c>
      <c r="N1999" s="242">
        <v>12338</v>
      </c>
      <c r="O1999" s="100"/>
      <c r="P1999" s="100"/>
      <c r="Q1999" s="100">
        <f t="shared" si="344"/>
        <v>0</v>
      </c>
      <c r="R1999" s="243" t="e">
        <f t="shared" si="357"/>
        <v>#DIV/0!</v>
      </c>
      <c r="S1999" s="299"/>
      <c r="T1999" s="299"/>
      <c r="U1999" s="299"/>
      <c r="V1999" s="299"/>
      <c r="W1999" s="299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</row>
    <row r="2000" spans="1:43" ht="13.5" customHeight="1" outlineLevel="2" x14ac:dyDescent="0.25">
      <c r="A2000" s="2"/>
      <c r="B2000" s="109">
        <v>200705</v>
      </c>
      <c r="C2000" s="34"/>
      <c r="D2000" s="34" t="s">
        <v>55</v>
      </c>
      <c r="E2000" s="34" t="s">
        <v>1587</v>
      </c>
      <c r="F2000" s="298" t="s">
        <v>1592</v>
      </c>
      <c r="G2000" s="114">
        <v>50</v>
      </c>
      <c r="H2000" s="114">
        <v>0</v>
      </c>
      <c r="I2000" s="114">
        <v>10066</v>
      </c>
      <c r="J2000" s="114">
        <v>1384</v>
      </c>
      <c r="K2000" s="114">
        <v>1415</v>
      </c>
      <c r="L2000" s="241">
        <f t="shared" si="389"/>
        <v>2.2398843930635737E-2</v>
      </c>
      <c r="M2000" s="114">
        <f t="shared" si="343"/>
        <v>0</v>
      </c>
      <c r="N2000" s="242">
        <v>8777</v>
      </c>
      <c r="O2000" s="100"/>
      <c r="P2000" s="100"/>
      <c r="Q2000" s="100">
        <f t="shared" si="344"/>
        <v>0</v>
      </c>
      <c r="R2000" s="243" t="e">
        <f t="shared" si="357"/>
        <v>#DIV/0!</v>
      </c>
      <c r="S2000" s="299"/>
      <c r="T2000" s="299"/>
      <c r="U2000" s="299"/>
      <c r="V2000" s="299"/>
      <c r="W2000" s="299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</row>
    <row r="2001" spans="1:43" ht="13.5" customHeight="1" outlineLevel="2" x14ac:dyDescent="0.25">
      <c r="A2001" s="2"/>
      <c r="B2001" s="109">
        <v>200704</v>
      </c>
      <c r="C2001" s="34"/>
      <c r="D2001" s="34" t="s">
        <v>55</v>
      </c>
      <c r="E2001" s="34" t="s">
        <v>1587</v>
      </c>
      <c r="F2001" s="298" t="s">
        <v>1591</v>
      </c>
      <c r="G2001" s="114">
        <v>1233</v>
      </c>
      <c r="H2001" s="114">
        <v>1192</v>
      </c>
      <c r="I2001" s="114">
        <v>0</v>
      </c>
      <c r="J2001" s="114">
        <v>1233</v>
      </c>
      <c r="K2001" s="114">
        <v>1228</v>
      </c>
      <c r="L2001" s="241">
        <f t="shared" si="389"/>
        <v>-4.0551500405514584E-3</v>
      </c>
      <c r="M2001" s="114">
        <f t="shared" si="343"/>
        <v>1187.1662611516626</v>
      </c>
      <c r="N2001" s="242">
        <v>0</v>
      </c>
      <c r="O2001" s="100"/>
      <c r="P2001" s="100"/>
      <c r="Q2001" s="100">
        <f t="shared" si="344"/>
        <v>0</v>
      </c>
      <c r="R2001" s="243" t="e">
        <f t="shared" si="357"/>
        <v>#DIV/0!</v>
      </c>
      <c r="S2001" s="299"/>
      <c r="T2001" s="299"/>
      <c r="U2001" s="299"/>
      <c r="V2001" s="299"/>
      <c r="W2001" s="299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</row>
    <row r="2002" spans="1:43" ht="13.5" customHeight="1" outlineLevel="2" x14ac:dyDescent="0.25">
      <c r="A2002" s="2"/>
      <c r="B2002" s="109">
        <v>200703</v>
      </c>
      <c r="C2002" s="34"/>
      <c r="D2002" s="34" t="s">
        <v>55</v>
      </c>
      <c r="E2002" s="34" t="s">
        <v>1587</v>
      </c>
      <c r="F2002" s="298" t="s">
        <v>1590</v>
      </c>
      <c r="G2002" s="114">
        <v>209</v>
      </c>
      <c r="H2002" s="114">
        <v>0</v>
      </c>
      <c r="I2002" s="114">
        <v>12132</v>
      </c>
      <c r="J2002" s="114">
        <v>209</v>
      </c>
      <c r="K2002" s="114">
        <v>196</v>
      </c>
      <c r="L2002" s="241">
        <f t="shared" si="389"/>
        <v>-6.2200956937799035E-2</v>
      </c>
      <c r="M2002" s="114">
        <f t="shared" si="343"/>
        <v>0</v>
      </c>
      <c r="N2002" s="242">
        <v>12135</v>
      </c>
      <c r="O2002" s="100"/>
      <c r="P2002" s="100"/>
      <c r="Q2002" s="100">
        <f t="shared" si="344"/>
        <v>0</v>
      </c>
      <c r="R2002" s="243" t="e">
        <f t="shared" si="357"/>
        <v>#DIV/0!</v>
      </c>
      <c r="S2002" s="299"/>
      <c r="T2002" s="299"/>
      <c r="U2002" s="299"/>
      <c r="V2002" s="299"/>
      <c r="W2002" s="299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</row>
    <row r="2003" spans="1:43" ht="13.5" customHeight="1" outlineLevel="2" x14ac:dyDescent="0.25">
      <c r="A2003" s="2"/>
      <c r="B2003" s="109">
        <v>200702</v>
      </c>
      <c r="C2003" s="34"/>
      <c r="D2003" s="34" t="s">
        <v>55</v>
      </c>
      <c r="E2003" s="34" t="s">
        <v>1587</v>
      </c>
      <c r="F2003" s="298" t="s">
        <v>1589</v>
      </c>
      <c r="G2003" s="114">
        <v>0</v>
      </c>
      <c r="H2003" s="114">
        <v>0</v>
      </c>
      <c r="I2003" s="114">
        <v>8150</v>
      </c>
      <c r="J2003" s="114">
        <v>300</v>
      </c>
      <c r="K2003" s="114">
        <v>303</v>
      </c>
      <c r="L2003" s="241">
        <f t="shared" si="389"/>
        <v>1.0000000000000009E-2</v>
      </c>
      <c r="M2003" s="114">
        <f t="shared" si="343"/>
        <v>0</v>
      </c>
      <c r="N2003" s="242">
        <v>7958</v>
      </c>
      <c r="O2003" s="100"/>
      <c r="P2003" s="100"/>
      <c r="Q2003" s="100">
        <f t="shared" si="344"/>
        <v>0</v>
      </c>
      <c r="R2003" s="243" t="e">
        <f t="shared" si="357"/>
        <v>#DIV/0!</v>
      </c>
      <c r="S2003" s="299"/>
      <c r="T2003" s="299"/>
      <c r="U2003" s="299"/>
      <c r="V2003" s="299"/>
      <c r="W2003" s="299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</row>
    <row r="2004" spans="1:43" ht="13.5" customHeight="1" outlineLevel="2" x14ac:dyDescent="0.25">
      <c r="A2004" s="2"/>
      <c r="B2004" s="109">
        <v>200701</v>
      </c>
      <c r="C2004" s="34"/>
      <c r="D2004" s="34" t="s">
        <v>55</v>
      </c>
      <c r="E2004" s="34" t="s">
        <v>1587</v>
      </c>
      <c r="F2004" s="298" t="s">
        <v>1588</v>
      </c>
      <c r="G2004" s="114">
        <v>396</v>
      </c>
      <c r="H2004" s="114">
        <v>0</v>
      </c>
      <c r="I2004" s="114">
        <v>94447</v>
      </c>
      <c r="J2004" s="114">
        <v>3189</v>
      </c>
      <c r="K2004" s="114">
        <v>3294</v>
      </c>
      <c r="L2004" s="241">
        <f t="shared" si="389"/>
        <v>3.2925682031984982E-2</v>
      </c>
      <c r="M2004" s="114">
        <f t="shared" si="343"/>
        <v>0</v>
      </c>
      <c r="N2004" s="242">
        <v>92314</v>
      </c>
      <c r="O2004" s="100"/>
      <c r="P2004" s="100"/>
      <c r="Q2004" s="100">
        <f t="shared" si="344"/>
        <v>0</v>
      </c>
      <c r="R2004" s="243" t="e">
        <f t="shared" si="357"/>
        <v>#DIV/0!</v>
      </c>
      <c r="S2004" s="299"/>
      <c r="T2004" s="299"/>
      <c r="U2004" s="299"/>
      <c r="V2004" s="299"/>
      <c r="W2004" s="299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</row>
    <row r="2005" spans="1:43" ht="13.5" customHeight="1" outlineLevel="2" x14ac:dyDescent="0.25">
      <c r="A2005" s="2"/>
      <c r="B2005" s="109" t="s">
        <v>2355</v>
      </c>
      <c r="C2005" s="34"/>
      <c r="D2005" s="34" t="s">
        <v>55</v>
      </c>
      <c r="E2005" s="34" t="s">
        <v>1587</v>
      </c>
      <c r="F2005" s="298" t="s">
        <v>2356</v>
      </c>
      <c r="G2005" s="114"/>
      <c r="H2005" s="114"/>
      <c r="I2005" s="114"/>
      <c r="J2005" s="114"/>
      <c r="K2005" s="114"/>
      <c r="L2005" s="241"/>
      <c r="M2005" s="114">
        <f t="shared" si="343"/>
        <v>0</v>
      </c>
      <c r="N2005" s="242"/>
      <c r="O2005" s="100"/>
      <c r="P2005" s="100"/>
      <c r="Q2005" s="100">
        <f t="shared" si="344"/>
        <v>0</v>
      </c>
      <c r="R2005" s="243" t="e">
        <f t="shared" si="357"/>
        <v>#DIV/0!</v>
      </c>
      <c r="S2005" s="299"/>
      <c r="T2005" s="299"/>
      <c r="U2005" s="299"/>
      <c r="V2005" s="299"/>
      <c r="W2005" s="299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</row>
    <row r="2006" spans="1:43" ht="13.5" customHeight="1" outlineLevel="1" x14ac:dyDescent="0.25">
      <c r="A2006" s="2"/>
      <c r="B2006" s="303" t="s">
        <v>2357</v>
      </c>
      <c r="C2006" s="304"/>
      <c r="D2006" s="304" t="s">
        <v>55</v>
      </c>
      <c r="E2006" s="304" t="s">
        <v>2358</v>
      </c>
      <c r="F2006" s="305"/>
      <c r="G2006" s="254"/>
      <c r="H2006" s="254"/>
      <c r="I2006" s="254"/>
      <c r="J2006" s="254"/>
      <c r="K2006" s="254"/>
      <c r="L2006" s="255"/>
      <c r="M2006" s="254">
        <f t="shared" si="343"/>
        <v>0</v>
      </c>
      <c r="N2006" s="256"/>
      <c r="O2006" s="257">
        <f>8*(M2006+N2006)</f>
        <v>0</v>
      </c>
      <c r="P2006" s="257"/>
      <c r="Q2006" s="257">
        <f t="shared" si="344"/>
        <v>0</v>
      </c>
      <c r="R2006" s="221" t="e">
        <f t="shared" si="357"/>
        <v>#DIV/0!</v>
      </c>
      <c r="S2006" s="306"/>
      <c r="T2006" s="306"/>
      <c r="U2006" s="306"/>
      <c r="V2006" s="306"/>
      <c r="W2006" s="306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</row>
    <row r="2007" spans="1:43" ht="13.5" customHeight="1" x14ac:dyDescent="0.25">
      <c r="A2007" s="229"/>
      <c r="B2007" s="307">
        <v>210000</v>
      </c>
      <c r="C2007" s="308"/>
      <c r="D2007" s="308" t="s">
        <v>56</v>
      </c>
      <c r="E2007" s="308"/>
      <c r="F2007" s="308"/>
      <c r="G2007" s="258"/>
      <c r="H2007" s="258"/>
      <c r="I2007" s="258"/>
      <c r="J2007" s="258"/>
      <c r="K2007" s="258"/>
      <c r="L2007" s="259"/>
      <c r="M2007" s="258">
        <f t="shared" si="343"/>
        <v>0</v>
      </c>
      <c r="N2007" s="260"/>
      <c r="O2007" s="227">
        <f t="shared" ref="O2007:P2007" si="390">+O2008+O2025+O2037+O2046+O2053+O2063+O2075+O2086+O2092+O2109+O2116+O2123+O2135+O2144</f>
        <v>0</v>
      </c>
      <c r="P2007" s="227">
        <f t="shared" si="390"/>
        <v>0</v>
      </c>
      <c r="Q2007" s="261">
        <f t="shared" si="344"/>
        <v>0</v>
      </c>
      <c r="R2007" s="228" t="e">
        <f t="shared" si="357"/>
        <v>#DIV/0!</v>
      </c>
      <c r="S2007" s="309"/>
      <c r="T2007" s="309"/>
      <c r="U2007" s="309"/>
      <c r="V2007" s="309"/>
      <c r="W2007" s="309"/>
      <c r="X2007" s="229"/>
      <c r="Y2007" s="229"/>
      <c r="Z2007" s="229"/>
      <c r="AA2007" s="229"/>
      <c r="AB2007" s="229"/>
      <c r="AC2007" s="229"/>
      <c r="AD2007" s="229"/>
      <c r="AE2007" s="229"/>
      <c r="AF2007" s="229"/>
      <c r="AG2007" s="229"/>
      <c r="AH2007" s="229"/>
      <c r="AI2007" s="229"/>
      <c r="AJ2007" s="229"/>
      <c r="AK2007" s="229"/>
      <c r="AL2007" s="229"/>
      <c r="AM2007" s="229"/>
      <c r="AN2007" s="229"/>
      <c r="AO2007" s="229"/>
      <c r="AP2007" s="229"/>
      <c r="AQ2007" s="229"/>
    </row>
    <row r="2008" spans="1:43" ht="13.5" customHeight="1" outlineLevel="1" x14ac:dyDescent="0.25">
      <c r="A2008" s="229"/>
      <c r="B2008" s="310">
        <v>210200</v>
      </c>
      <c r="C2008" s="311"/>
      <c r="D2008" s="311" t="s">
        <v>56</v>
      </c>
      <c r="E2008" s="311" t="s">
        <v>1408</v>
      </c>
      <c r="F2008" s="312"/>
      <c r="G2008" s="234"/>
      <c r="H2008" s="234"/>
      <c r="I2008" s="234"/>
      <c r="J2008" s="234"/>
      <c r="K2008" s="234"/>
      <c r="L2008" s="262"/>
      <c r="M2008" s="234">
        <f t="shared" si="343"/>
        <v>0</v>
      </c>
      <c r="N2008" s="263"/>
      <c r="O2008" s="110">
        <f t="shared" ref="O2008:P2008" si="391">SUM(O2009:O2024)</f>
        <v>0</v>
      </c>
      <c r="P2008" s="110">
        <f t="shared" si="391"/>
        <v>0</v>
      </c>
      <c r="Q2008" s="264">
        <f t="shared" si="344"/>
        <v>0</v>
      </c>
      <c r="R2008" s="238" t="e">
        <f t="shared" si="357"/>
        <v>#DIV/0!</v>
      </c>
      <c r="S2008" s="313"/>
      <c r="T2008" s="313"/>
      <c r="U2008" s="313"/>
      <c r="V2008" s="313"/>
      <c r="W2008" s="313"/>
      <c r="X2008" s="229"/>
      <c r="Y2008" s="229"/>
      <c r="Z2008" s="229"/>
      <c r="AA2008" s="229"/>
      <c r="AB2008" s="229"/>
      <c r="AC2008" s="229"/>
      <c r="AD2008" s="229"/>
      <c r="AE2008" s="229"/>
      <c r="AF2008" s="229"/>
      <c r="AG2008" s="229"/>
      <c r="AH2008" s="229"/>
      <c r="AI2008" s="229"/>
      <c r="AJ2008" s="229"/>
      <c r="AK2008" s="229"/>
      <c r="AL2008" s="229"/>
      <c r="AM2008" s="229"/>
      <c r="AN2008" s="229"/>
      <c r="AO2008" s="229"/>
      <c r="AP2008" s="229"/>
      <c r="AQ2008" s="229"/>
    </row>
    <row r="2009" spans="1:43" ht="13.5" customHeight="1" outlineLevel="2" x14ac:dyDescent="0.25">
      <c r="A2009" s="2"/>
      <c r="B2009" s="109">
        <v>210215</v>
      </c>
      <c r="C2009" s="34"/>
      <c r="D2009" s="34" t="s">
        <v>56</v>
      </c>
      <c r="E2009" s="34" t="s">
        <v>1408</v>
      </c>
      <c r="F2009" s="298" t="s">
        <v>1624</v>
      </c>
      <c r="G2009" s="114">
        <v>2716</v>
      </c>
      <c r="H2009" s="114">
        <v>589</v>
      </c>
      <c r="I2009" s="114">
        <v>0</v>
      </c>
      <c r="J2009" s="114">
        <v>2716</v>
      </c>
      <c r="K2009" s="114">
        <v>2675</v>
      </c>
      <c r="L2009" s="241">
        <f t="shared" ref="L2009:L2023" si="392">((K2009/J2009)^(1/($K$12-$J$12))-1)</f>
        <v>-1.5095729013254733E-2</v>
      </c>
      <c r="M2009" s="114">
        <f t="shared" si="343"/>
        <v>580.10861561119293</v>
      </c>
      <c r="N2009" s="242">
        <v>0</v>
      </c>
      <c r="O2009" s="100"/>
      <c r="P2009" s="100"/>
      <c r="Q2009" s="100">
        <f t="shared" si="344"/>
        <v>0</v>
      </c>
      <c r="R2009" s="243" t="e">
        <f t="shared" si="357"/>
        <v>#DIV/0!</v>
      </c>
      <c r="S2009" s="299"/>
      <c r="T2009" s="299"/>
      <c r="U2009" s="299"/>
      <c r="V2009" s="299"/>
      <c r="W2009" s="299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</row>
    <row r="2010" spans="1:43" ht="13.5" customHeight="1" outlineLevel="2" x14ac:dyDescent="0.25">
      <c r="A2010" s="2"/>
      <c r="B2010" s="109">
        <v>210214</v>
      </c>
      <c r="C2010" s="34"/>
      <c r="D2010" s="34" t="s">
        <v>56</v>
      </c>
      <c r="E2010" s="34" t="s">
        <v>1408</v>
      </c>
      <c r="F2010" s="298" t="s">
        <v>1623</v>
      </c>
      <c r="G2010" s="114">
        <v>4407</v>
      </c>
      <c r="H2010" s="114">
        <v>155</v>
      </c>
      <c r="I2010" s="114">
        <v>0</v>
      </c>
      <c r="J2010" s="114">
        <v>4407</v>
      </c>
      <c r="K2010" s="114">
        <v>4269</v>
      </c>
      <c r="L2010" s="241">
        <f t="shared" si="392"/>
        <v>-3.1313818924438408E-2</v>
      </c>
      <c r="M2010" s="114">
        <f t="shared" si="343"/>
        <v>150.14635806671205</v>
      </c>
      <c r="N2010" s="242">
        <v>0</v>
      </c>
      <c r="O2010" s="100"/>
      <c r="P2010" s="100"/>
      <c r="Q2010" s="100">
        <f t="shared" si="344"/>
        <v>0</v>
      </c>
      <c r="R2010" s="243" t="e">
        <f t="shared" si="357"/>
        <v>#DIV/0!</v>
      </c>
      <c r="S2010" s="299"/>
      <c r="T2010" s="299"/>
      <c r="U2010" s="299"/>
      <c r="V2010" s="299"/>
      <c r="W2010" s="299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</row>
    <row r="2011" spans="1:43" ht="13.5" customHeight="1" outlineLevel="2" x14ac:dyDescent="0.25">
      <c r="A2011" s="2"/>
      <c r="B2011" s="109">
        <v>210213</v>
      </c>
      <c r="C2011" s="34"/>
      <c r="D2011" s="34" t="s">
        <v>56</v>
      </c>
      <c r="E2011" s="34" t="s">
        <v>1408</v>
      </c>
      <c r="F2011" s="298" t="s">
        <v>1622</v>
      </c>
      <c r="G2011" s="114">
        <v>2841</v>
      </c>
      <c r="H2011" s="114">
        <v>156</v>
      </c>
      <c r="I2011" s="114">
        <v>0</v>
      </c>
      <c r="J2011" s="114">
        <v>2841</v>
      </c>
      <c r="K2011" s="114">
        <v>2722</v>
      </c>
      <c r="L2011" s="241">
        <f t="shared" si="392"/>
        <v>-4.1886659626891976E-2</v>
      </c>
      <c r="M2011" s="114">
        <f t="shared" si="343"/>
        <v>149.46568109820484</v>
      </c>
      <c r="N2011" s="242">
        <v>0</v>
      </c>
      <c r="O2011" s="100"/>
      <c r="P2011" s="100"/>
      <c r="Q2011" s="100">
        <f t="shared" si="344"/>
        <v>0</v>
      </c>
      <c r="R2011" s="243" t="e">
        <f t="shared" si="357"/>
        <v>#DIV/0!</v>
      </c>
      <c r="S2011" s="299"/>
      <c r="T2011" s="299"/>
      <c r="U2011" s="299"/>
      <c r="V2011" s="299"/>
      <c r="W2011" s="299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</row>
    <row r="2012" spans="1:43" ht="13.5" customHeight="1" outlineLevel="2" x14ac:dyDescent="0.25">
      <c r="A2012" s="2"/>
      <c r="B2012" s="109">
        <v>210212</v>
      </c>
      <c r="C2012" s="34"/>
      <c r="D2012" s="34" t="s">
        <v>56</v>
      </c>
      <c r="E2012" s="34" t="s">
        <v>1408</v>
      </c>
      <c r="F2012" s="298" t="s">
        <v>1213</v>
      </c>
      <c r="G2012" s="114">
        <v>4619</v>
      </c>
      <c r="H2012" s="114">
        <v>1059</v>
      </c>
      <c r="I2012" s="114">
        <v>0</v>
      </c>
      <c r="J2012" s="114">
        <v>4619</v>
      </c>
      <c r="K2012" s="114">
        <v>4484</v>
      </c>
      <c r="L2012" s="241">
        <f t="shared" si="392"/>
        <v>-2.9227105434076694E-2</v>
      </c>
      <c r="M2012" s="114">
        <f t="shared" si="343"/>
        <v>1028.0484953453129</v>
      </c>
      <c r="N2012" s="242">
        <v>0</v>
      </c>
      <c r="O2012" s="100"/>
      <c r="P2012" s="100"/>
      <c r="Q2012" s="100">
        <f t="shared" si="344"/>
        <v>0</v>
      </c>
      <c r="R2012" s="243" t="e">
        <f t="shared" si="357"/>
        <v>#DIV/0!</v>
      </c>
      <c r="S2012" s="299"/>
      <c r="T2012" s="299"/>
      <c r="U2012" s="299"/>
      <c r="V2012" s="299"/>
      <c r="W2012" s="299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</row>
    <row r="2013" spans="1:43" ht="13.5" customHeight="1" outlineLevel="2" x14ac:dyDescent="0.25">
      <c r="A2013" s="2"/>
      <c r="B2013" s="109">
        <v>210211</v>
      </c>
      <c r="C2013" s="34"/>
      <c r="D2013" s="34" t="s">
        <v>56</v>
      </c>
      <c r="E2013" s="34" t="s">
        <v>1408</v>
      </c>
      <c r="F2013" s="298" t="s">
        <v>1621</v>
      </c>
      <c r="G2013" s="114">
        <v>3510</v>
      </c>
      <c r="H2013" s="114">
        <v>0</v>
      </c>
      <c r="I2013" s="114">
        <v>3318</v>
      </c>
      <c r="J2013" s="114">
        <v>3981</v>
      </c>
      <c r="K2013" s="114">
        <v>3803</v>
      </c>
      <c r="L2013" s="241">
        <f t="shared" si="392"/>
        <v>-4.4712383823160007E-2</v>
      </c>
      <c r="M2013" s="114">
        <f t="shared" si="343"/>
        <v>0</v>
      </c>
      <c r="N2013" s="242">
        <v>2809</v>
      </c>
      <c r="O2013" s="100"/>
      <c r="P2013" s="100"/>
      <c r="Q2013" s="100">
        <f t="shared" si="344"/>
        <v>0</v>
      </c>
      <c r="R2013" s="243" t="e">
        <f t="shared" si="357"/>
        <v>#DIV/0!</v>
      </c>
      <c r="S2013" s="299"/>
      <c r="T2013" s="299"/>
      <c r="U2013" s="299"/>
      <c r="V2013" s="299"/>
      <c r="W2013" s="299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</row>
    <row r="2014" spans="1:43" ht="13.5" customHeight="1" outlineLevel="2" x14ac:dyDescent="0.25">
      <c r="A2014" s="2"/>
      <c r="B2014" s="109">
        <v>210210</v>
      </c>
      <c r="C2014" s="34"/>
      <c r="D2014" s="34" t="s">
        <v>56</v>
      </c>
      <c r="E2014" s="34" t="s">
        <v>1408</v>
      </c>
      <c r="F2014" s="298" t="s">
        <v>1620</v>
      </c>
      <c r="G2014" s="114">
        <v>9636</v>
      </c>
      <c r="H2014" s="114">
        <v>438</v>
      </c>
      <c r="I2014" s="114">
        <v>0</v>
      </c>
      <c r="J2014" s="114">
        <v>9636</v>
      </c>
      <c r="K2014" s="114">
        <v>9169</v>
      </c>
      <c r="L2014" s="241">
        <f t="shared" si="392"/>
        <v>-4.8464092984640939E-2</v>
      </c>
      <c r="M2014" s="114">
        <f t="shared" si="343"/>
        <v>416.77272727272725</v>
      </c>
      <c r="N2014" s="242">
        <v>0</v>
      </c>
      <c r="O2014" s="100"/>
      <c r="P2014" s="100"/>
      <c r="Q2014" s="100">
        <f t="shared" si="344"/>
        <v>0</v>
      </c>
      <c r="R2014" s="243" t="e">
        <f t="shared" si="357"/>
        <v>#DIV/0!</v>
      </c>
      <c r="S2014" s="299"/>
      <c r="T2014" s="299"/>
      <c r="U2014" s="299"/>
      <c r="V2014" s="299"/>
      <c r="W2014" s="299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</row>
    <row r="2015" spans="1:43" ht="13.5" customHeight="1" outlineLevel="2" x14ac:dyDescent="0.25">
      <c r="A2015" s="2"/>
      <c r="B2015" s="109">
        <v>210209</v>
      </c>
      <c r="C2015" s="34"/>
      <c r="D2015" s="34" t="s">
        <v>56</v>
      </c>
      <c r="E2015" s="34" t="s">
        <v>1408</v>
      </c>
      <c r="F2015" s="298" t="s">
        <v>1619</v>
      </c>
      <c r="G2015" s="114">
        <v>1929</v>
      </c>
      <c r="H2015" s="114">
        <v>0</v>
      </c>
      <c r="I2015" s="114">
        <v>2010</v>
      </c>
      <c r="J2015" s="114">
        <v>3939</v>
      </c>
      <c r="K2015" s="114">
        <v>3675</v>
      </c>
      <c r="L2015" s="241">
        <f t="shared" si="392"/>
        <v>-6.7022086824067073E-2</v>
      </c>
      <c r="M2015" s="114">
        <f t="shared" si="343"/>
        <v>2144.7143945163753</v>
      </c>
      <c r="N2015" s="242">
        <v>0</v>
      </c>
      <c r="O2015" s="100"/>
      <c r="P2015" s="100"/>
      <c r="Q2015" s="100">
        <f t="shared" si="344"/>
        <v>0</v>
      </c>
      <c r="R2015" s="243" t="e">
        <f t="shared" si="357"/>
        <v>#DIV/0!</v>
      </c>
      <c r="S2015" s="299"/>
      <c r="T2015" s="299"/>
      <c r="U2015" s="299"/>
      <c r="V2015" s="299"/>
      <c r="W2015" s="299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</row>
    <row r="2016" spans="1:43" ht="13.5" customHeight="1" outlineLevel="2" x14ac:dyDescent="0.25">
      <c r="A2016" s="2"/>
      <c r="B2016" s="109">
        <v>210208</v>
      </c>
      <c r="C2016" s="34"/>
      <c r="D2016" s="34" t="s">
        <v>56</v>
      </c>
      <c r="E2016" s="34" t="s">
        <v>1408</v>
      </c>
      <c r="F2016" s="298" t="s">
        <v>1618</v>
      </c>
      <c r="G2016" s="114">
        <v>6440</v>
      </c>
      <c r="H2016" s="114">
        <v>1880</v>
      </c>
      <c r="I2016" s="114">
        <v>0</v>
      </c>
      <c r="J2016" s="114">
        <v>6440</v>
      </c>
      <c r="K2016" s="114">
        <v>6327</v>
      </c>
      <c r="L2016" s="241">
        <f t="shared" si="392"/>
        <v>-1.7546583850931663E-2</v>
      </c>
      <c r="M2016" s="114">
        <f t="shared" si="343"/>
        <v>1847.0124223602484</v>
      </c>
      <c r="N2016" s="242">
        <v>0</v>
      </c>
      <c r="O2016" s="100"/>
      <c r="P2016" s="100"/>
      <c r="Q2016" s="100">
        <f t="shared" si="344"/>
        <v>0</v>
      </c>
      <c r="R2016" s="243" t="e">
        <f t="shared" si="357"/>
        <v>#DIV/0!</v>
      </c>
      <c r="S2016" s="299"/>
      <c r="T2016" s="299"/>
      <c r="U2016" s="299"/>
      <c r="V2016" s="299"/>
      <c r="W2016" s="299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</row>
    <row r="2017" spans="1:43" ht="13.5" customHeight="1" outlineLevel="2" x14ac:dyDescent="0.25">
      <c r="A2017" s="2"/>
      <c r="B2017" s="109">
        <v>210207</v>
      </c>
      <c r="C2017" s="34"/>
      <c r="D2017" s="34" t="s">
        <v>56</v>
      </c>
      <c r="E2017" s="34" t="s">
        <v>1408</v>
      </c>
      <c r="F2017" s="298" t="s">
        <v>1617</v>
      </c>
      <c r="G2017" s="114">
        <v>1434</v>
      </c>
      <c r="H2017" s="114">
        <v>0</v>
      </c>
      <c r="I2017" s="114">
        <v>2971</v>
      </c>
      <c r="J2017" s="114">
        <v>1434</v>
      </c>
      <c r="K2017" s="114">
        <v>1392</v>
      </c>
      <c r="L2017" s="241">
        <f t="shared" si="392"/>
        <v>-2.9288702928870314E-2</v>
      </c>
      <c r="M2017" s="114">
        <f t="shared" si="343"/>
        <v>0</v>
      </c>
      <c r="N2017" s="242">
        <v>2937</v>
      </c>
      <c r="O2017" s="100"/>
      <c r="P2017" s="100"/>
      <c r="Q2017" s="100">
        <f t="shared" si="344"/>
        <v>0</v>
      </c>
      <c r="R2017" s="243" t="e">
        <f t="shared" si="357"/>
        <v>#DIV/0!</v>
      </c>
      <c r="S2017" s="299"/>
      <c r="T2017" s="299"/>
      <c r="U2017" s="299"/>
      <c r="V2017" s="299"/>
      <c r="W2017" s="299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</row>
    <row r="2018" spans="1:43" ht="13.5" customHeight="1" outlineLevel="2" x14ac:dyDescent="0.25">
      <c r="A2018" s="2"/>
      <c r="B2018" s="109">
        <v>210206</v>
      </c>
      <c r="C2018" s="34"/>
      <c r="D2018" s="34" t="s">
        <v>56</v>
      </c>
      <c r="E2018" s="34" t="s">
        <v>1408</v>
      </c>
      <c r="F2018" s="298" t="s">
        <v>1616</v>
      </c>
      <c r="G2018" s="114">
        <v>6360</v>
      </c>
      <c r="H2018" s="114">
        <v>729</v>
      </c>
      <c r="I2018" s="114">
        <v>0</v>
      </c>
      <c r="J2018" s="114">
        <v>6360</v>
      </c>
      <c r="K2018" s="114">
        <v>5888</v>
      </c>
      <c r="L2018" s="241">
        <f t="shared" si="392"/>
        <v>-7.4213836477987405E-2</v>
      </c>
      <c r="M2018" s="114">
        <f t="shared" si="343"/>
        <v>674.89811320754723</v>
      </c>
      <c r="N2018" s="242">
        <v>0</v>
      </c>
      <c r="O2018" s="100"/>
      <c r="P2018" s="100"/>
      <c r="Q2018" s="100">
        <f t="shared" si="344"/>
        <v>0</v>
      </c>
      <c r="R2018" s="243" t="e">
        <f t="shared" si="357"/>
        <v>#DIV/0!</v>
      </c>
      <c r="S2018" s="299"/>
      <c r="T2018" s="299"/>
      <c r="U2018" s="299"/>
      <c r="V2018" s="299"/>
      <c r="W2018" s="299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</row>
    <row r="2019" spans="1:43" ht="13.5" customHeight="1" outlineLevel="2" x14ac:dyDescent="0.25">
      <c r="A2019" s="2"/>
      <c r="B2019" s="109">
        <v>210205</v>
      </c>
      <c r="C2019" s="34"/>
      <c r="D2019" s="34" t="s">
        <v>56</v>
      </c>
      <c r="E2019" s="34" t="s">
        <v>1408</v>
      </c>
      <c r="F2019" s="298" t="s">
        <v>1840</v>
      </c>
      <c r="G2019" s="114">
        <v>2931</v>
      </c>
      <c r="H2019" s="114">
        <v>130</v>
      </c>
      <c r="I2019" s="114">
        <v>0</v>
      </c>
      <c r="J2019" s="114">
        <v>2931</v>
      </c>
      <c r="K2019" s="114">
        <v>2846</v>
      </c>
      <c r="L2019" s="241">
        <f t="shared" si="392"/>
        <v>-2.9000341180484446E-2</v>
      </c>
      <c r="M2019" s="114">
        <f t="shared" si="343"/>
        <v>126.22995564653702</v>
      </c>
      <c r="N2019" s="242">
        <v>0</v>
      </c>
      <c r="O2019" s="100"/>
      <c r="P2019" s="100"/>
      <c r="Q2019" s="100">
        <f t="shared" si="344"/>
        <v>0</v>
      </c>
      <c r="R2019" s="243" t="e">
        <f t="shared" si="357"/>
        <v>#DIV/0!</v>
      </c>
      <c r="S2019" s="299"/>
      <c r="T2019" s="299"/>
      <c r="U2019" s="299"/>
      <c r="V2019" s="299"/>
      <c r="W2019" s="299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</row>
    <row r="2020" spans="1:43" ht="13.5" customHeight="1" outlineLevel="2" x14ac:dyDescent="0.25">
      <c r="A2020" s="2"/>
      <c r="B2020" s="109">
        <v>210204</v>
      </c>
      <c r="C2020" s="34"/>
      <c r="D2020" s="34" t="s">
        <v>56</v>
      </c>
      <c r="E2020" s="34" t="s">
        <v>1408</v>
      </c>
      <c r="F2020" s="298" t="s">
        <v>1614</v>
      </c>
      <c r="G2020" s="114">
        <v>10308</v>
      </c>
      <c r="H2020" s="114">
        <v>0</v>
      </c>
      <c r="I2020" s="114">
        <v>3596</v>
      </c>
      <c r="J2020" s="114">
        <v>10984</v>
      </c>
      <c r="K2020" s="114">
        <v>10646</v>
      </c>
      <c r="L2020" s="241">
        <f t="shared" si="392"/>
        <v>-3.0772032046613274E-2</v>
      </c>
      <c r="M2020" s="114">
        <f t="shared" si="343"/>
        <v>0</v>
      </c>
      <c r="N2020" s="242">
        <v>2974</v>
      </c>
      <c r="O2020" s="100"/>
      <c r="P2020" s="100"/>
      <c r="Q2020" s="100">
        <f t="shared" si="344"/>
        <v>0</v>
      </c>
      <c r="R2020" s="243" t="e">
        <f t="shared" si="357"/>
        <v>#DIV/0!</v>
      </c>
      <c r="S2020" s="299"/>
      <c r="T2020" s="299"/>
      <c r="U2020" s="299"/>
      <c r="V2020" s="299"/>
      <c r="W2020" s="299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</row>
    <row r="2021" spans="1:43" ht="13.5" customHeight="1" outlineLevel="2" x14ac:dyDescent="0.25">
      <c r="A2021" s="2"/>
      <c r="B2021" s="109">
        <v>210203</v>
      </c>
      <c r="C2021" s="34"/>
      <c r="D2021" s="34" t="s">
        <v>56</v>
      </c>
      <c r="E2021" s="34" t="s">
        <v>1408</v>
      </c>
      <c r="F2021" s="298" t="s">
        <v>1613</v>
      </c>
      <c r="G2021" s="114">
        <v>6695</v>
      </c>
      <c r="H2021" s="114">
        <v>1177</v>
      </c>
      <c r="I2021" s="114">
        <v>0</v>
      </c>
      <c r="J2021" s="114">
        <v>6695</v>
      </c>
      <c r="K2021" s="114">
        <v>6516</v>
      </c>
      <c r="L2021" s="241">
        <f t="shared" si="392"/>
        <v>-2.673637042569077E-2</v>
      </c>
      <c r="M2021" s="114">
        <f t="shared" si="343"/>
        <v>1145.5312920089621</v>
      </c>
      <c r="N2021" s="242">
        <v>0</v>
      </c>
      <c r="O2021" s="100"/>
      <c r="P2021" s="100"/>
      <c r="Q2021" s="100">
        <f t="shared" si="344"/>
        <v>0</v>
      </c>
      <c r="R2021" s="243" t="e">
        <f t="shared" si="357"/>
        <v>#DIV/0!</v>
      </c>
      <c r="S2021" s="299"/>
      <c r="T2021" s="299"/>
      <c r="U2021" s="299"/>
      <c r="V2021" s="299"/>
      <c r="W2021" s="299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</row>
    <row r="2022" spans="1:43" ht="13.5" customHeight="1" outlineLevel="2" x14ac:dyDescent="0.25">
      <c r="A2022" s="2"/>
      <c r="B2022" s="109">
        <v>210202</v>
      </c>
      <c r="C2022" s="34"/>
      <c r="D2022" s="34" t="s">
        <v>56</v>
      </c>
      <c r="E2022" s="34" t="s">
        <v>1408</v>
      </c>
      <c r="F2022" s="298" t="s">
        <v>1612</v>
      </c>
      <c r="G2022" s="114">
        <v>2826</v>
      </c>
      <c r="H2022" s="114">
        <v>73</v>
      </c>
      <c r="I2022" s="114">
        <v>0</v>
      </c>
      <c r="J2022" s="114">
        <v>2826</v>
      </c>
      <c r="K2022" s="114">
        <v>2712</v>
      </c>
      <c r="L2022" s="241">
        <f t="shared" si="392"/>
        <v>-4.0339702760084917E-2</v>
      </c>
      <c r="M2022" s="114">
        <f t="shared" si="343"/>
        <v>70.055201698513798</v>
      </c>
      <c r="N2022" s="242">
        <v>0</v>
      </c>
      <c r="O2022" s="100"/>
      <c r="P2022" s="100"/>
      <c r="Q2022" s="100">
        <f t="shared" si="344"/>
        <v>0</v>
      </c>
      <c r="R2022" s="243" t="e">
        <f t="shared" si="357"/>
        <v>#DIV/0!</v>
      </c>
      <c r="S2022" s="299"/>
      <c r="T2022" s="299"/>
      <c r="U2022" s="299"/>
      <c r="V2022" s="299"/>
      <c r="W2022" s="299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</row>
    <row r="2023" spans="1:43" ht="13.5" customHeight="1" outlineLevel="2" x14ac:dyDescent="0.25">
      <c r="A2023" s="2"/>
      <c r="B2023" s="109">
        <v>210201</v>
      </c>
      <c r="C2023" s="34"/>
      <c r="D2023" s="34" t="s">
        <v>56</v>
      </c>
      <c r="E2023" s="34" t="s">
        <v>1408</v>
      </c>
      <c r="F2023" s="298" t="s">
        <v>1408</v>
      </c>
      <c r="G2023" s="114">
        <v>9374</v>
      </c>
      <c r="H2023" s="114">
        <v>0</v>
      </c>
      <c r="I2023" s="114">
        <v>20033</v>
      </c>
      <c r="J2023" s="114">
        <v>9374</v>
      </c>
      <c r="K2023" s="114">
        <v>9133</v>
      </c>
      <c r="L2023" s="241">
        <f t="shared" si="392"/>
        <v>-2.5709409003627059E-2</v>
      </c>
      <c r="M2023" s="114">
        <f t="shared" si="343"/>
        <v>0</v>
      </c>
      <c r="N2023" s="242">
        <v>20453</v>
      </c>
      <c r="O2023" s="100"/>
      <c r="P2023" s="100"/>
      <c r="Q2023" s="100">
        <f t="shared" si="344"/>
        <v>0</v>
      </c>
      <c r="R2023" s="243" t="e">
        <f t="shared" si="357"/>
        <v>#DIV/0!</v>
      </c>
      <c r="S2023" s="299"/>
      <c r="T2023" s="299"/>
      <c r="U2023" s="299"/>
      <c r="V2023" s="299"/>
      <c r="W2023" s="299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</row>
    <row r="2024" spans="1:43" ht="13.5" customHeight="1" outlineLevel="2" x14ac:dyDescent="0.25">
      <c r="A2024" s="2"/>
      <c r="B2024" s="109" t="s">
        <v>2359</v>
      </c>
      <c r="C2024" s="34"/>
      <c r="D2024" s="34" t="s">
        <v>56</v>
      </c>
      <c r="E2024" s="34" t="s">
        <v>1408</v>
      </c>
      <c r="F2024" s="298" t="s">
        <v>2360</v>
      </c>
      <c r="G2024" s="114"/>
      <c r="H2024" s="114"/>
      <c r="I2024" s="114"/>
      <c r="J2024" s="114"/>
      <c r="K2024" s="114"/>
      <c r="L2024" s="241"/>
      <c r="M2024" s="114">
        <f t="shared" si="343"/>
        <v>0</v>
      </c>
      <c r="N2024" s="242"/>
      <c r="O2024" s="100"/>
      <c r="P2024" s="100"/>
      <c r="Q2024" s="100">
        <f t="shared" si="344"/>
        <v>0</v>
      </c>
      <c r="R2024" s="243" t="e">
        <f t="shared" si="357"/>
        <v>#DIV/0!</v>
      </c>
      <c r="S2024" s="299"/>
      <c r="T2024" s="299"/>
      <c r="U2024" s="299"/>
      <c r="V2024" s="299"/>
      <c r="W2024" s="299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</row>
    <row r="2025" spans="1:43" ht="13.5" customHeight="1" outlineLevel="1" x14ac:dyDescent="0.25">
      <c r="A2025" s="229"/>
      <c r="B2025" s="104">
        <v>210300</v>
      </c>
      <c r="C2025" s="300"/>
      <c r="D2025" s="300" t="s">
        <v>56</v>
      </c>
      <c r="E2025" s="300" t="s">
        <v>1625</v>
      </c>
      <c r="F2025" s="301"/>
      <c r="G2025" s="114"/>
      <c r="H2025" s="114"/>
      <c r="I2025" s="114"/>
      <c r="J2025" s="114"/>
      <c r="K2025" s="114"/>
      <c r="L2025" s="241"/>
      <c r="M2025" s="114">
        <f t="shared" si="343"/>
        <v>0</v>
      </c>
      <c r="N2025" s="242"/>
      <c r="O2025" s="110">
        <f t="shared" ref="O2025:P2025" si="393">SUM(O2026:O2036)</f>
        <v>0</v>
      </c>
      <c r="P2025" s="110">
        <f t="shared" si="393"/>
        <v>0</v>
      </c>
      <c r="Q2025" s="100">
        <f t="shared" si="344"/>
        <v>0</v>
      </c>
      <c r="R2025" s="243" t="e">
        <f t="shared" si="357"/>
        <v>#DIV/0!</v>
      </c>
      <c r="S2025" s="302"/>
      <c r="T2025" s="302"/>
      <c r="U2025" s="302"/>
      <c r="V2025" s="302"/>
      <c r="W2025" s="302"/>
      <c r="X2025" s="229"/>
      <c r="Y2025" s="229"/>
      <c r="Z2025" s="229"/>
      <c r="AA2025" s="229"/>
      <c r="AB2025" s="229"/>
      <c r="AC2025" s="229"/>
      <c r="AD2025" s="229"/>
      <c r="AE2025" s="229"/>
      <c r="AF2025" s="229"/>
      <c r="AG2025" s="229"/>
      <c r="AH2025" s="229"/>
      <c r="AI2025" s="229"/>
      <c r="AJ2025" s="229"/>
      <c r="AK2025" s="229"/>
      <c r="AL2025" s="229"/>
      <c r="AM2025" s="229"/>
      <c r="AN2025" s="229"/>
      <c r="AO2025" s="229"/>
      <c r="AP2025" s="229"/>
      <c r="AQ2025" s="229"/>
    </row>
    <row r="2026" spans="1:43" ht="13.5" customHeight="1" outlineLevel="2" x14ac:dyDescent="0.25">
      <c r="A2026" s="2"/>
      <c r="B2026" s="109">
        <v>210310</v>
      </c>
      <c r="C2026" s="34"/>
      <c r="D2026" s="34" t="s">
        <v>56</v>
      </c>
      <c r="E2026" s="34" t="s">
        <v>1625</v>
      </c>
      <c r="F2026" s="298" t="s">
        <v>1635</v>
      </c>
      <c r="G2026" s="114">
        <v>5293</v>
      </c>
      <c r="H2026" s="114">
        <v>0</v>
      </c>
      <c r="I2026" s="114">
        <v>3468</v>
      </c>
      <c r="J2026" s="114">
        <v>6352</v>
      </c>
      <c r="K2026" s="114">
        <v>6143</v>
      </c>
      <c r="L2026" s="241">
        <f t="shared" ref="L2026:L2035" si="394">((K2026/J2026)^(1/($K$12-$J$12))-1)</f>
        <v>-3.2903022670025206E-2</v>
      </c>
      <c r="M2026" s="114">
        <f t="shared" si="343"/>
        <v>0</v>
      </c>
      <c r="N2026" s="242">
        <v>2288</v>
      </c>
      <c r="O2026" s="100"/>
      <c r="P2026" s="100"/>
      <c r="Q2026" s="100">
        <f t="shared" si="344"/>
        <v>0</v>
      </c>
      <c r="R2026" s="243" t="e">
        <f t="shared" si="357"/>
        <v>#DIV/0!</v>
      </c>
      <c r="S2026" s="299"/>
      <c r="T2026" s="299"/>
      <c r="U2026" s="299"/>
      <c r="V2026" s="299"/>
      <c r="W2026" s="299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</row>
    <row r="2027" spans="1:43" ht="13.5" customHeight="1" outlineLevel="2" x14ac:dyDescent="0.25">
      <c r="A2027" s="2"/>
      <c r="B2027" s="109">
        <v>210309</v>
      </c>
      <c r="C2027" s="34"/>
      <c r="D2027" s="34" t="s">
        <v>56</v>
      </c>
      <c r="E2027" s="34" t="s">
        <v>1625</v>
      </c>
      <c r="F2027" s="298" t="s">
        <v>1634</v>
      </c>
      <c r="G2027" s="114">
        <v>6479</v>
      </c>
      <c r="H2027" s="114">
        <v>1440</v>
      </c>
      <c r="I2027" s="114">
        <v>0</v>
      </c>
      <c r="J2027" s="114">
        <v>6479</v>
      </c>
      <c r="K2027" s="114">
        <v>6759</v>
      </c>
      <c r="L2027" s="241">
        <f t="shared" si="394"/>
        <v>4.321654576323497E-2</v>
      </c>
      <c r="M2027" s="114">
        <f t="shared" si="343"/>
        <v>1502.2318258990583</v>
      </c>
      <c r="N2027" s="242">
        <v>0</v>
      </c>
      <c r="O2027" s="100"/>
      <c r="P2027" s="100"/>
      <c r="Q2027" s="100">
        <f t="shared" si="344"/>
        <v>0</v>
      </c>
      <c r="R2027" s="243" t="e">
        <f t="shared" si="357"/>
        <v>#DIV/0!</v>
      </c>
      <c r="S2027" s="299"/>
      <c r="T2027" s="299"/>
      <c r="U2027" s="299"/>
      <c r="V2027" s="299"/>
      <c r="W2027" s="299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</row>
    <row r="2028" spans="1:43" ht="13.5" customHeight="1" outlineLevel="2" x14ac:dyDescent="0.25">
      <c r="A2028" s="2"/>
      <c r="B2028" s="109">
        <v>210308</v>
      </c>
      <c r="C2028" s="34"/>
      <c r="D2028" s="34" t="s">
        <v>56</v>
      </c>
      <c r="E2028" s="34" t="s">
        <v>1625</v>
      </c>
      <c r="F2028" s="298" t="s">
        <v>1633</v>
      </c>
      <c r="G2028" s="114">
        <v>3358</v>
      </c>
      <c r="H2028" s="114">
        <v>0</v>
      </c>
      <c r="I2028" s="114">
        <v>2270</v>
      </c>
      <c r="J2028" s="114">
        <v>3358</v>
      </c>
      <c r="K2028" s="114">
        <v>3217</v>
      </c>
      <c r="L2028" s="241">
        <f t="shared" si="394"/>
        <v>-4.198927933293628E-2</v>
      </c>
      <c r="M2028" s="114">
        <f t="shared" si="343"/>
        <v>0</v>
      </c>
      <c r="N2028" s="242">
        <v>2497</v>
      </c>
      <c r="O2028" s="100"/>
      <c r="P2028" s="100"/>
      <c r="Q2028" s="100">
        <f t="shared" si="344"/>
        <v>0</v>
      </c>
      <c r="R2028" s="243" t="e">
        <f t="shared" si="357"/>
        <v>#DIV/0!</v>
      </c>
      <c r="S2028" s="299"/>
      <c r="T2028" s="299"/>
      <c r="U2028" s="299"/>
      <c r="V2028" s="299"/>
      <c r="W2028" s="299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</row>
    <row r="2029" spans="1:43" ht="13.5" customHeight="1" outlineLevel="2" x14ac:dyDescent="0.25">
      <c r="A2029" s="2"/>
      <c r="B2029" s="109">
        <v>210307</v>
      </c>
      <c r="C2029" s="34"/>
      <c r="D2029" s="34" t="s">
        <v>56</v>
      </c>
      <c r="E2029" s="34" t="s">
        <v>1625</v>
      </c>
      <c r="F2029" s="298" t="s">
        <v>1632</v>
      </c>
      <c r="G2029" s="114">
        <v>7447</v>
      </c>
      <c r="H2029" s="114">
        <v>417</v>
      </c>
      <c r="I2029" s="114">
        <v>0</v>
      </c>
      <c r="J2029" s="114">
        <v>7447</v>
      </c>
      <c r="K2029" s="114">
        <v>7597</v>
      </c>
      <c r="L2029" s="241">
        <f t="shared" si="394"/>
        <v>2.0142339196992154E-2</v>
      </c>
      <c r="M2029" s="114">
        <f t="shared" si="343"/>
        <v>425.39935544514572</v>
      </c>
      <c r="N2029" s="242">
        <v>0</v>
      </c>
      <c r="O2029" s="100"/>
      <c r="P2029" s="100"/>
      <c r="Q2029" s="100">
        <f t="shared" si="344"/>
        <v>0</v>
      </c>
      <c r="R2029" s="243" t="e">
        <f t="shared" si="357"/>
        <v>#DIV/0!</v>
      </c>
      <c r="S2029" s="299"/>
      <c r="T2029" s="299"/>
      <c r="U2029" s="299"/>
      <c r="V2029" s="299"/>
      <c r="W2029" s="299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</row>
    <row r="2030" spans="1:43" ht="13.5" customHeight="1" outlineLevel="2" x14ac:dyDescent="0.25">
      <c r="A2030" s="2"/>
      <c r="B2030" s="109">
        <v>210306</v>
      </c>
      <c r="C2030" s="34"/>
      <c r="D2030" s="34" t="s">
        <v>56</v>
      </c>
      <c r="E2030" s="34" t="s">
        <v>1625</v>
      </c>
      <c r="F2030" s="298" t="s">
        <v>1631</v>
      </c>
      <c r="G2030" s="114">
        <v>2120</v>
      </c>
      <c r="H2030" s="114">
        <v>0</v>
      </c>
      <c r="I2030" s="114">
        <v>6841</v>
      </c>
      <c r="J2030" s="114">
        <v>2120</v>
      </c>
      <c r="K2030" s="114">
        <v>1942</v>
      </c>
      <c r="L2030" s="241">
        <f t="shared" si="394"/>
        <v>-8.3962264150943433E-2</v>
      </c>
      <c r="M2030" s="114">
        <f t="shared" si="343"/>
        <v>0</v>
      </c>
      <c r="N2030" s="242">
        <v>7097</v>
      </c>
      <c r="O2030" s="100"/>
      <c r="P2030" s="100"/>
      <c r="Q2030" s="100">
        <f t="shared" si="344"/>
        <v>0</v>
      </c>
      <c r="R2030" s="243" t="e">
        <f t="shared" si="357"/>
        <v>#DIV/0!</v>
      </c>
      <c r="S2030" s="299"/>
      <c r="T2030" s="299"/>
      <c r="U2030" s="299"/>
      <c r="V2030" s="299"/>
      <c r="W2030" s="299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</row>
    <row r="2031" spans="1:43" ht="13.5" customHeight="1" outlineLevel="2" x14ac:dyDescent="0.25">
      <c r="A2031" s="2"/>
      <c r="B2031" s="109">
        <v>210305</v>
      </c>
      <c r="C2031" s="34"/>
      <c r="D2031" s="34" t="s">
        <v>56</v>
      </c>
      <c r="E2031" s="34" t="s">
        <v>1625</v>
      </c>
      <c r="F2031" s="298" t="s">
        <v>1630</v>
      </c>
      <c r="G2031" s="114">
        <v>1762</v>
      </c>
      <c r="H2031" s="114">
        <v>0</v>
      </c>
      <c r="I2031" s="114">
        <v>2447</v>
      </c>
      <c r="J2031" s="114">
        <v>4209</v>
      </c>
      <c r="K2031" s="114">
        <v>4270</v>
      </c>
      <c r="L2031" s="241">
        <f t="shared" si="394"/>
        <v>1.449275362318847E-2</v>
      </c>
      <c r="M2031" s="114">
        <f t="shared" si="343"/>
        <v>2411.536231884058</v>
      </c>
      <c r="N2031" s="242">
        <v>0</v>
      </c>
      <c r="O2031" s="100"/>
      <c r="P2031" s="100"/>
      <c r="Q2031" s="100">
        <f t="shared" si="344"/>
        <v>0</v>
      </c>
      <c r="R2031" s="243" t="e">
        <f t="shared" si="357"/>
        <v>#DIV/0!</v>
      </c>
      <c r="S2031" s="299"/>
      <c r="T2031" s="299"/>
      <c r="U2031" s="299"/>
      <c r="V2031" s="299"/>
      <c r="W2031" s="299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</row>
    <row r="2032" spans="1:43" ht="13.5" customHeight="1" outlineLevel="2" x14ac:dyDescent="0.25">
      <c r="A2032" s="2"/>
      <c r="B2032" s="109">
        <v>210304</v>
      </c>
      <c r="C2032" s="34"/>
      <c r="D2032" s="34" t="s">
        <v>56</v>
      </c>
      <c r="E2032" s="34" t="s">
        <v>1625</v>
      </c>
      <c r="F2032" s="298" t="s">
        <v>1629</v>
      </c>
      <c r="G2032" s="114">
        <v>3045</v>
      </c>
      <c r="H2032" s="114">
        <v>0</v>
      </c>
      <c r="I2032" s="114">
        <v>3388</v>
      </c>
      <c r="J2032" s="114">
        <v>3045</v>
      </c>
      <c r="K2032" s="114">
        <v>2722</v>
      </c>
      <c r="L2032" s="241">
        <f t="shared" si="394"/>
        <v>-0.10607553366174061</v>
      </c>
      <c r="M2032" s="114">
        <f t="shared" si="343"/>
        <v>0</v>
      </c>
      <c r="N2032" s="242">
        <v>3169</v>
      </c>
      <c r="O2032" s="100"/>
      <c r="P2032" s="100"/>
      <c r="Q2032" s="100">
        <f t="shared" si="344"/>
        <v>0</v>
      </c>
      <c r="R2032" s="243" t="e">
        <f t="shared" si="357"/>
        <v>#DIV/0!</v>
      </c>
      <c r="S2032" s="299"/>
      <c r="T2032" s="299"/>
      <c r="U2032" s="299"/>
      <c r="V2032" s="299"/>
      <c r="W2032" s="299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</row>
    <row r="2033" spans="1:43" ht="13.5" customHeight="1" outlineLevel="2" x14ac:dyDescent="0.25">
      <c r="A2033" s="2"/>
      <c r="B2033" s="109">
        <v>210303</v>
      </c>
      <c r="C2033" s="34"/>
      <c r="D2033" s="34" t="s">
        <v>56</v>
      </c>
      <c r="E2033" s="34" t="s">
        <v>1625</v>
      </c>
      <c r="F2033" s="298" t="s">
        <v>1628</v>
      </c>
      <c r="G2033" s="114">
        <v>6677</v>
      </c>
      <c r="H2033" s="114">
        <v>0</v>
      </c>
      <c r="I2033" s="114">
        <v>2622</v>
      </c>
      <c r="J2033" s="114">
        <v>6677</v>
      </c>
      <c r="K2033" s="114">
        <v>6675</v>
      </c>
      <c r="L2033" s="241">
        <f t="shared" si="394"/>
        <v>-2.9953571963459158E-4</v>
      </c>
      <c r="M2033" s="114">
        <f t="shared" si="343"/>
        <v>0</v>
      </c>
      <c r="N2033" s="242">
        <v>2660</v>
      </c>
      <c r="O2033" s="100"/>
      <c r="P2033" s="100"/>
      <c r="Q2033" s="100">
        <f t="shared" si="344"/>
        <v>0</v>
      </c>
      <c r="R2033" s="243" t="e">
        <f t="shared" si="357"/>
        <v>#DIV/0!</v>
      </c>
      <c r="S2033" s="299"/>
      <c r="T2033" s="299"/>
      <c r="U2033" s="299"/>
      <c r="V2033" s="299"/>
      <c r="W2033" s="299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</row>
    <row r="2034" spans="1:43" ht="13.5" customHeight="1" outlineLevel="2" x14ac:dyDescent="0.25">
      <c r="A2034" s="2"/>
      <c r="B2034" s="109">
        <v>210302</v>
      </c>
      <c r="C2034" s="34"/>
      <c r="D2034" s="34" t="s">
        <v>56</v>
      </c>
      <c r="E2034" s="34" t="s">
        <v>1625</v>
      </c>
      <c r="F2034" s="298" t="s">
        <v>1627</v>
      </c>
      <c r="G2034" s="114">
        <v>1976</v>
      </c>
      <c r="H2034" s="114">
        <v>1231</v>
      </c>
      <c r="I2034" s="114">
        <v>0</v>
      </c>
      <c r="J2034" s="114">
        <v>1976</v>
      </c>
      <c r="K2034" s="114">
        <v>1982</v>
      </c>
      <c r="L2034" s="241">
        <f t="shared" si="394"/>
        <v>3.0364372469635637E-3</v>
      </c>
      <c r="M2034" s="114">
        <f t="shared" si="343"/>
        <v>1234.7378542510121</v>
      </c>
      <c r="N2034" s="242">
        <v>0</v>
      </c>
      <c r="O2034" s="100"/>
      <c r="P2034" s="100"/>
      <c r="Q2034" s="100">
        <f t="shared" si="344"/>
        <v>0</v>
      </c>
      <c r="R2034" s="243" t="e">
        <f t="shared" si="357"/>
        <v>#DIV/0!</v>
      </c>
      <c r="S2034" s="299"/>
      <c r="T2034" s="299"/>
      <c r="U2034" s="299"/>
      <c r="V2034" s="299"/>
      <c r="W2034" s="299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</row>
    <row r="2035" spans="1:43" ht="13.5" customHeight="1" outlineLevel="2" x14ac:dyDescent="0.25">
      <c r="A2035" s="2"/>
      <c r="B2035" s="109">
        <v>210301</v>
      </c>
      <c r="C2035" s="34"/>
      <c r="D2035" s="34" t="s">
        <v>56</v>
      </c>
      <c r="E2035" s="34" t="s">
        <v>1625</v>
      </c>
      <c r="F2035" s="298" t="s">
        <v>1626</v>
      </c>
      <c r="G2035" s="114">
        <v>1491</v>
      </c>
      <c r="H2035" s="114">
        <v>0</v>
      </c>
      <c r="I2035" s="114">
        <v>10336</v>
      </c>
      <c r="J2035" s="114">
        <v>2140</v>
      </c>
      <c r="K2035" s="114">
        <v>2048</v>
      </c>
      <c r="L2035" s="241">
        <f t="shared" si="394"/>
        <v>-4.2990654205607437E-2</v>
      </c>
      <c r="M2035" s="114">
        <f t="shared" si="343"/>
        <v>0</v>
      </c>
      <c r="N2035" s="242">
        <v>9817</v>
      </c>
      <c r="O2035" s="100"/>
      <c r="P2035" s="100"/>
      <c r="Q2035" s="100">
        <f t="shared" si="344"/>
        <v>0</v>
      </c>
      <c r="R2035" s="243" t="e">
        <f t="shared" si="357"/>
        <v>#DIV/0!</v>
      </c>
      <c r="S2035" s="299"/>
      <c r="T2035" s="299"/>
      <c r="U2035" s="299"/>
      <c r="V2035" s="299"/>
      <c r="W2035" s="299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</row>
    <row r="2036" spans="1:43" ht="13.5" customHeight="1" outlineLevel="2" x14ac:dyDescent="0.25">
      <c r="A2036" s="2"/>
      <c r="B2036" s="109" t="s">
        <v>2361</v>
      </c>
      <c r="C2036" s="34"/>
      <c r="D2036" s="34" t="s">
        <v>56</v>
      </c>
      <c r="E2036" s="34" t="s">
        <v>1625</v>
      </c>
      <c r="F2036" s="298" t="s">
        <v>2362</v>
      </c>
      <c r="G2036" s="114"/>
      <c r="H2036" s="114"/>
      <c r="I2036" s="114"/>
      <c r="J2036" s="114"/>
      <c r="K2036" s="114"/>
      <c r="L2036" s="241"/>
      <c r="M2036" s="114">
        <f t="shared" si="343"/>
        <v>0</v>
      </c>
      <c r="N2036" s="242"/>
      <c r="O2036" s="100"/>
      <c r="P2036" s="100"/>
      <c r="Q2036" s="100">
        <f t="shared" si="344"/>
        <v>0</v>
      </c>
      <c r="R2036" s="243" t="e">
        <f t="shared" si="357"/>
        <v>#DIV/0!</v>
      </c>
      <c r="S2036" s="299"/>
      <c r="T2036" s="299"/>
      <c r="U2036" s="299"/>
      <c r="V2036" s="299"/>
      <c r="W2036" s="299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</row>
    <row r="2037" spans="1:43" ht="13.5" customHeight="1" outlineLevel="1" x14ac:dyDescent="0.25">
      <c r="A2037" s="229"/>
      <c r="B2037" s="104">
        <v>210400</v>
      </c>
      <c r="C2037" s="300"/>
      <c r="D2037" s="300" t="s">
        <v>56</v>
      </c>
      <c r="E2037" s="300" t="s">
        <v>1604</v>
      </c>
      <c r="F2037" s="301"/>
      <c r="G2037" s="114"/>
      <c r="H2037" s="114"/>
      <c r="I2037" s="114"/>
      <c r="J2037" s="114"/>
      <c r="K2037" s="114"/>
      <c r="L2037" s="241"/>
      <c r="M2037" s="114">
        <f t="shared" si="343"/>
        <v>0</v>
      </c>
      <c r="N2037" s="242"/>
      <c r="O2037" s="110">
        <f t="shared" ref="O2037:P2037" si="395">SUM(O2038:O2045)</f>
        <v>0</v>
      </c>
      <c r="P2037" s="110">
        <f t="shared" si="395"/>
        <v>0</v>
      </c>
      <c r="Q2037" s="100">
        <f t="shared" si="344"/>
        <v>0</v>
      </c>
      <c r="R2037" s="243" t="e">
        <f t="shared" si="357"/>
        <v>#DIV/0!</v>
      </c>
      <c r="S2037" s="302"/>
      <c r="T2037" s="302"/>
      <c r="U2037" s="302"/>
      <c r="V2037" s="302"/>
      <c r="W2037" s="302"/>
      <c r="X2037" s="229"/>
      <c r="Y2037" s="229"/>
      <c r="Z2037" s="229"/>
      <c r="AA2037" s="229"/>
      <c r="AB2037" s="229"/>
      <c r="AC2037" s="229"/>
      <c r="AD2037" s="229"/>
      <c r="AE2037" s="229"/>
      <c r="AF2037" s="229"/>
      <c r="AG2037" s="229"/>
      <c r="AH2037" s="229"/>
      <c r="AI2037" s="229"/>
      <c r="AJ2037" s="229"/>
      <c r="AK2037" s="229"/>
      <c r="AL2037" s="229"/>
      <c r="AM2037" s="229"/>
      <c r="AN2037" s="229"/>
      <c r="AO2037" s="229"/>
      <c r="AP2037" s="229"/>
      <c r="AQ2037" s="229"/>
    </row>
    <row r="2038" spans="1:43" ht="13.5" customHeight="1" outlineLevel="2" x14ac:dyDescent="0.25">
      <c r="A2038" s="2"/>
      <c r="B2038" s="109">
        <v>210407</v>
      </c>
      <c r="C2038" s="34"/>
      <c r="D2038" s="34" t="s">
        <v>56</v>
      </c>
      <c r="E2038" s="34" t="s">
        <v>1604</v>
      </c>
      <c r="F2038" s="298" t="s">
        <v>1642</v>
      </c>
      <c r="G2038" s="114">
        <v>14657</v>
      </c>
      <c r="H2038" s="114">
        <v>0</v>
      </c>
      <c r="I2038" s="114">
        <v>2182</v>
      </c>
      <c r="J2038" s="114">
        <v>16839</v>
      </c>
      <c r="K2038" s="114">
        <v>16562</v>
      </c>
      <c r="L2038" s="241">
        <f t="shared" ref="L2038:L2044" si="396">((K2038/J2038)^(1/($K$12-$J$12))-1)</f>
        <v>-1.6449907951778586E-2</v>
      </c>
      <c r="M2038" s="114">
        <f t="shared" si="343"/>
        <v>2217.8936991507808</v>
      </c>
      <c r="N2038" s="242">
        <v>0</v>
      </c>
      <c r="O2038" s="100"/>
      <c r="P2038" s="100"/>
      <c r="Q2038" s="100">
        <f t="shared" si="344"/>
        <v>0</v>
      </c>
      <c r="R2038" s="243" t="e">
        <f t="shared" si="357"/>
        <v>#DIV/0!</v>
      </c>
      <c r="S2038" s="299"/>
      <c r="T2038" s="299"/>
      <c r="U2038" s="299"/>
      <c r="V2038" s="299"/>
      <c r="W2038" s="299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</row>
    <row r="2039" spans="1:43" ht="13.5" customHeight="1" outlineLevel="2" x14ac:dyDescent="0.25">
      <c r="A2039" s="2"/>
      <c r="B2039" s="109">
        <v>210406</v>
      </c>
      <c r="C2039" s="34"/>
      <c r="D2039" s="34" t="s">
        <v>56</v>
      </c>
      <c r="E2039" s="34" t="s">
        <v>1604</v>
      </c>
      <c r="F2039" s="298" t="s">
        <v>1641</v>
      </c>
      <c r="G2039" s="114">
        <v>10791</v>
      </c>
      <c r="H2039" s="114">
        <v>0</v>
      </c>
      <c r="I2039" s="114">
        <v>2641</v>
      </c>
      <c r="J2039" s="114">
        <v>13432</v>
      </c>
      <c r="K2039" s="114">
        <v>13019</v>
      </c>
      <c r="L2039" s="241">
        <f t="shared" si="396"/>
        <v>-3.0747468731387784E-2</v>
      </c>
      <c r="M2039" s="114">
        <f t="shared" si="343"/>
        <v>2722.2040649195951</v>
      </c>
      <c r="N2039" s="242">
        <v>0</v>
      </c>
      <c r="O2039" s="100"/>
      <c r="P2039" s="100"/>
      <c r="Q2039" s="100">
        <f t="shared" si="344"/>
        <v>0</v>
      </c>
      <c r="R2039" s="243" t="e">
        <f t="shared" si="357"/>
        <v>#DIV/0!</v>
      </c>
      <c r="S2039" s="299"/>
      <c r="T2039" s="299"/>
      <c r="U2039" s="299"/>
      <c r="V2039" s="299"/>
      <c r="W2039" s="299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</row>
    <row r="2040" spans="1:43" ht="13.5" customHeight="1" outlineLevel="2" x14ac:dyDescent="0.25">
      <c r="A2040" s="2"/>
      <c r="B2040" s="109">
        <v>210405</v>
      </c>
      <c r="C2040" s="34"/>
      <c r="D2040" s="34" t="s">
        <v>56</v>
      </c>
      <c r="E2040" s="34" t="s">
        <v>1604</v>
      </c>
      <c r="F2040" s="298" t="s">
        <v>1640</v>
      </c>
      <c r="G2040" s="114">
        <v>8137</v>
      </c>
      <c r="H2040" s="114">
        <v>1148</v>
      </c>
      <c r="I2040" s="114">
        <v>0</v>
      </c>
      <c r="J2040" s="114">
        <v>8137</v>
      </c>
      <c r="K2040" s="114">
        <v>7736</v>
      </c>
      <c r="L2040" s="241">
        <f t="shared" si="396"/>
        <v>-4.9281061816394245E-2</v>
      </c>
      <c r="M2040" s="114">
        <f t="shared" si="343"/>
        <v>1091.4253410347794</v>
      </c>
      <c r="N2040" s="242">
        <v>0</v>
      </c>
      <c r="O2040" s="100"/>
      <c r="P2040" s="100"/>
      <c r="Q2040" s="100">
        <f t="shared" si="344"/>
        <v>0</v>
      </c>
      <c r="R2040" s="243" t="e">
        <f t="shared" si="357"/>
        <v>#DIV/0!</v>
      </c>
      <c r="S2040" s="299"/>
      <c r="T2040" s="299"/>
      <c r="U2040" s="299"/>
      <c r="V2040" s="299"/>
      <c r="W2040" s="299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</row>
    <row r="2041" spans="1:43" ht="13.5" customHeight="1" outlineLevel="2" x14ac:dyDescent="0.25">
      <c r="A2041" s="2"/>
      <c r="B2041" s="109">
        <v>210404</v>
      </c>
      <c r="C2041" s="34"/>
      <c r="D2041" s="34" t="s">
        <v>56</v>
      </c>
      <c r="E2041" s="34" t="s">
        <v>1604</v>
      </c>
      <c r="F2041" s="298" t="s">
        <v>1639</v>
      </c>
      <c r="G2041" s="114">
        <v>7241</v>
      </c>
      <c r="H2041" s="114">
        <v>788</v>
      </c>
      <c r="I2041" s="114">
        <v>0</v>
      </c>
      <c r="J2041" s="114">
        <v>7241</v>
      </c>
      <c r="K2041" s="114">
        <v>6189</v>
      </c>
      <c r="L2041" s="241">
        <f t="shared" si="396"/>
        <v>-0.14528380058003043</v>
      </c>
      <c r="M2041" s="114">
        <f t="shared" si="343"/>
        <v>673.51636514293602</v>
      </c>
      <c r="N2041" s="242">
        <v>0</v>
      </c>
      <c r="O2041" s="100"/>
      <c r="P2041" s="100"/>
      <c r="Q2041" s="100">
        <f t="shared" si="344"/>
        <v>0</v>
      </c>
      <c r="R2041" s="243" t="e">
        <f t="shared" si="357"/>
        <v>#DIV/0!</v>
      </c>
      <c r="S2041" s="299"/>
      <c r="T2041" s="299"/>
      <c r="U2041" s="299"/>
      <c r="V2041" s="299"/>
      <c r="W2041" s="299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</row>
    <row r="2042" spans="1:43" ht="13.5" customHeight="1" outlineLevel="2" x14ac:dyDescent="0.25">
      <c r="A2042" s="2"/>
      <c r="B2042" s="109">
        <v>210403</v>
      </c>
      <c r="C2042" s="34"/>
      <c r="D2042" s="34" t="s">
        <v>56</v>
      </c>
      <c r="E2042" s="34" t="s">
        <v>1604</v>
      </c>
      <c r="F2042" s="298" t="s">
        <v>1638</v>
      </c>
      <c r="G2042" s="114">
        <v>6771</v>
      </c>
      <c r="H2042" s="114">
        <v>0</v>
      </c>
      <c r="I2042" s="114">
        <v>2451</v>
      </c>
      <c r="J2042" s="114">
        <v>6771</v>
      </c>
      <c r="K2042" s="114">
        <v>6246</v>
      </c>
      <c r="L2042" s="241">
        <f t="shared" si="396"/>
        <v>-7.7536552946389059E-2</v>
      </c>
      <c r="M2042" s="114">
        <f t="shared" si="343"/>
        <v>0</v>
      </c>
      <c r="N2042" s="242">
        <v>2436</v>
      </c>
      <c r="O2042" s="100"/>
      <c r="P2042" s="100"/>
      <c r="Q2042" s="100">
        <f t="shared" si="344"/>
        <v>0</v>
      </c>
      <c r="R2042" s="243" t="e">
        <f t="shared" si="357"/>
        <v>#DIV/0!</v>
      </c>
      <c r="S2042" s="299"/>
      <c r="T2042" s="299"/>
      <c r="U2042" s="299"/>
      <c r="V2042" s="299"/>
      <c r="W2042" s="299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</row>
    <row r="2043" spans="1:43" ht="13.5" customHeight="1" outlineLevel="2" x14ac:dyDescent="0.25">
      <c r="A2043" s="2"/>
      <c r="B2043" s="109">
        <v>210402</v>
      </c>
      <c r="C2043" s="34"/>
      <c r="D2043" s="34" t="s">
        <v>56</v>
      </c>
      <c r="E2043" s="34" t="s">
        <v>1604</v>
      </c>
      <c r="F2043" s="298" t="s">
        <v>1637</v>
      </c>
      <c r="G2043" s="114">
        <v>5263</v>
      </c>
      <c r="H2043" s="114">
        <v>0</v>
      </c>
      <c r="I2043" s="114">
        <v>7569</v>
      </c>
      <c r="J2043" s="114">
        <v>5263</v>
      </c>
      <c r="K2043" s="114">
        <v>5225</v>
      </c>
      <c r="L2043" s="241">
        <f t="shared" si="396"/>
        <v>-7.2202166064981865E-3</v>
      </c>
      <c r="M2043" s="114">
        <f t="shared" si="343"/>
        <v>0</v>
      </c>
      <c r="N2043" s="242">
        <v>6920</v>
      </c>
      <c r="O2043" s="100"/>
      <c r="P2043" s="100"/>
      <c r="Q2043" s="100">
        <f t="shared" si="344"/>
        <v>0</v>
      </c>
      <c r="R2043" s="243" t="e">
        <f t="shared" si="357"/>
        <v>#DIV/0!</v>
      </c>
      <c r="S2043" s="299"/>
      <c r="T2043" s="299"/>
      <c r="U2043" s="299"/>
      <c r="V2043" s="299"/>
      <c r="W2043" s="299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</row>
    <row r="2044" spans="1:43" ht="13.5" customHeight="1" outlineLevel="2" x14ac:dyDescent="0.25">
      <c r="A2044" s="2"/>
      <c r="B2044" s="109">
        <v>210401</v>
      </c>
      <c r="C2044" s="34"/>
      <c r="D2044" s="34" t="s">
        <v>56</v>
      </c>
      <c r="E2044" s="34" t="s">
        <v>1604</v>
      </c>
      <c r="F2044" s="298" t="s">
        <v>1636</v>
      </c>
      <c r="G2044" s="114">
        <v>11549</v>
      </c>
      <c r="H2044" s="114">
        <v>0</v>
      </c>
      <c r="I2044" s="114">
        <v>7896</v>
      </c>
      <c r="J2044" s="114">
        <v>11549</v>
      </c>
      <c r="K2044" s="114">
        <v>11146</v>
      </c>
      <c r="L2044" s="241">
        <f t="shared" si="396"/>
        <v>-3.4894796086241242E-2</v>
      </c>
      <c r="M2044" s="114">
        <f t="shared" si="343"/>
        <v>0</v>
      </c>
      <c r="N2044" s="242">
        <v>7887</v>
      </c>
      <c r="O2044" s="100"/>
      <c r="P2044" s="100"/>
      <c r="Q2044" s="100">
        <f t="shared" si="344"/>
        <v>0</v>
      </c>
      <c r="R2044" s="243" t="e">
        <f t="shared" si="357"/>
        <v>#DIV/0!</v>
      </c>
      <c r="S2044" s="299"/>
      <c r="T2044" s="299"/>
      <c r="U2044" s="299"/>
      <c r="V2044" s="299"/>
      <c r="W2044" s="299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</row>
    <row r="2045" spans="1:43" ht="13.5" customHeight="1" outlineLevel="2" x14ac:dyDescent="0.25">
      <c r="A2045" s="2"/>
      <c r="B2045" s="109" t="s">
        <v>2363</v>
      </c>
      <c r="C2045" s="34"/>
      <c r="D2045" s="34" t="s">
        <v>56</v>
      </c>
      <c r="E2045" s="34" t="s">
        <v>1604</v>
      </c>
      <c r="F2045" s="298" t="s">
        <v>2364</v>
      </c>
      <c r="G2045" s="114"/>
      <c r="H2045" s="114"/>
      <c r="I2045" s="114"/>
      <c r="J2045" s="114"/>
      <c r="K2045" s="114"/>
      <c r="L2045" s="241"/>
      <c r="M2045" s="114">
        <f t="shared" si="343"/>
        <v>0</v>
      </c>
      <c r="N2045" s="242"/>
      <c r="O2045" s="100"/>
      <c r="P2045" s="100"/>
      <c r="Q2045" s="100">
        <f t="shared" si="344"/>
        <v>0</v>
      </c>
      <c r="R2045" s="243" t="e">
        <f t="shared" si="357"/>
        <v>#DIV/0!</v>
      </c>
      <c r="S2045" s="299"/>
      <c r="T2045" s="299"/>
      <c r="U2045" s="299"/>
      <c r="V2045" s="299"/>
      <c r="W2045" s="299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</row>
    <row r="2046" spans="1:43" ht="13.5" customHeight="1" outlineLevel="1" x14ac:dyDescent="0.25">
      <c r="A2046" s="229"/>
      <c r="B2046" s="104">
        <v>210500</v>
      </c>
      <c r="C2046" s="300"/>
      <c r="D2046" s="300" t="s">
        <v>56</v>
      </c>
      <c r="E2046" s="300" t="s">
        <v>1643</v>
      </c>
      <c r="F2046" s="301"/>
      <c r="G2046" s="114"/>
      <c r="H2046" s="114"/>
      <c r="I2046" s="114"/>
      <c r="J2046" s="114"/>
      <c r="K2046" s="114"/>
      <c r="L2046" s="241"/>
      <c r="M2046" s="114">
        <f t="shared" si="343"/>
        <v>0</v>
      </c>
      <c r="N2046" s="242"/>
      <c r="O2046" s="110">
        <f t="shared" ref="O2046:P2046" si="397">SUM(O2047:O2052)</f>
        <v>0</v>
      </c>
      <c r="P2046" s="110">
        <f t="shared" si="397"/>
        <v>0</v>
      </c>
      <c r="Q2046" s="100">
        <f t="shared" si="344"/>
        <v>0</v>
      </c>
      <c r="R2046" s="243" t="e">
        <f t="shared" si="357"/>
        <v>#DIV/0!</v>
      </c>
      <c r="S2046" s="302"/>
      <c r="T2046" s="302"/>
      <c r="U2046" s="302"/>
      <c r="V2046" s="302"/>
      <c r="W2046" s="302"/>
      <c r="X2046" s="229"/>
      <c r="Y2046" s="229"/>
      <c r="Z2046" s="229"/>
      <c r="AA2046" s="229"/>
      <c r="AB2046" s="229"/>
      <c r="AC2046" s="229"/>
      <c r="AD2046" s="229"/>
      <c r="AE2046" s="229"/>
      <c r="AF2046" s="229"/>
      <c r="AG2046" s="229"/>
      <c r="AH2046" s="229"/>
      <c r="AI2046" s="229"/>
      <c r="AJ2046" s="229"/>
      <c r="AK2046" s="229"/>
      <c r="AL2046" s="229"/>
      <c r="AM2046" s="229"/>
      <c r="AN2046" s="229"/>
      <c r="AO2046" s="229"/>
      <c r="AP2046" s="229"/>
      <c r="AQ2046" s="229"/>
    </row>
    <row r="2047" spans="1:43" ht="13.5" customHeight="1" outlineLevel="2" x14ac:dyDescent="0.25">
      <c r="A2047" s="2"/>
      <c r="B2047" s="109">
        <v>210505</v>
      </c>
      <c r="C2047" s="34"/>
      <c r="D2047" s="34" t="s">
        <v>56</v>
      </c>
      <c r="E2047" s="34" t="s">
        <v>1643</v>
      </c>
      <c r="F2047" s="298" t="s">
        <v>1647</v>
      </c>
      <c r="G2047" s="114">
        <v>2529</v>
      </c>
      <c r="H2047" s="114">
        <v>602</v>
      </c>
      <c r="I2047" s="114">
        <v>0</v>
      </c>
      <c r="J2047" s="114">
        <v>2529</v>
      </c>
      <c r="K2047" s="114">
        <v>2354</v>
      </c>
      <c r="L2047" s="241">
        <f t="shared" ref="L2047:L2051" si="398">((K2047/J2047)^(1/($K$12-$J$12))-1)</f>
        <v>-6.9197311190193789E-2</v>
      </c>
      <c r="M2047" s="114">
        <f t="shared" si="343"/>
        <v>560.34321866350331</v>
      </c>
      <c r="N2047" s="242">
        <v>0</v>
      </c>
      <c r="O2047" s="100"/>
      <c r="P2047" s="100"/>
      <c r="Q2047" s="100">
        <f t="shared" si="344"/>
        <v>0</v>
      </c>
      <c r="R2047" s="243" t="e">
        <f t="shared" si="357"/>
        <v>#DIV/0!</v>
      </c>
      <c r="S2047" s="299"/>
      <c r="T2047" s="299"/>
      <c r="U2047" s="299"/>
      <c r="V2047" s="299"/>
      <c r="W2047" s="299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</row>
    <row r="2048" spans="1:43" ht="13.5" customHeight="1" outlineLevel="2" x14ac:dyDescent="0.25">
      <c r="A2048" s="2"/>
      <c r="B2048" s="109">
        <v>210504</v>
      </c>
      <c r="C2048" s="34"/>
      <c r="D2048" s="34" t="s">
        <v>56</v>
      </c>
      <c r="E2048" s="34" t="s">
        <v>1643</v>
      </c>
      <c r="F2048" s="298" t="s">
        <v>150</v>
      </c>
      <c r="G2048" s="114">
        <v>3355</v>
      </c>
      <c r="H2048" s="114">
        <v>909</v>
      </c>
      <c r="I2048" s="114">
        <v>0</v>
      </c>
      <c r="J2048" s="114">
        <v>3355</v>
      </c>
      <c r="K2048" s="114">
        <v>3136</v>
      </c>
      <c r="L2048" s="241">
        <f t="shared" si="398"/>
        <v>-6.5275707898658664E-2</v>
      </c>
      <c r="M2048" s="114">
        <f t="shared" si="343"/>
        <v>849.66438152011926</v>
      </c>
      <c r="N2048" s="242">
        <v>0</v>
      </c>
      <c r="O2048" s="100"/>
      <c r="P2048" s="100"/>
      <c r="Q2048" s="100">
        <f t="shared" si="344"/>
        <v>0</v>
      </c>
      <c r="R2048" s="243" t="e">
        <f t="shared" si="357"/>
        <v>#DIV/0!</v>
      </c>
      <c r="S2048" s="299"/>
      <c r="T2048" s="299"/>
      <c r="U2048" s="299"/>
      <c r="V2048" s="299"/>
      <c r="W2048" s="299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</row>
    <row r="2049" spans="1:43" ht="13.5" customHeight="1" outlineLevel="2" x14ac:dyDescent="0.25">
      <c r="A2049" s="2"/>
      <c r="B2049" s="109">
        <v>210503</v>
      </c>
      <c r="C2049" s="34"/>
      <c r="D2049" s="34" t="s">
        <v>56</v>
      </c>
      <c r="E2049" s="34" t="s">
        <v>1643</v>
      </c>
      <c r="F2049" s="298" t="s">
        <v>1646</v>
      </c>
      <c r="G2049" s="114">
        <v>10596</v>
      </c>
      <c r="H2049" s="114">
        <v>1079</v>
      </c>
      <c r="I2049" s="114">
        <v>0</v>
      </c>
      <c r="J2049" s="114">
        <v>10596</v>
      </c>
      <c r="K2049" s="114">
        <v>10242</v>
      </c>
      <c r="L2049" s="241">
        <f t="shared" si="398"/>
        <v>-3.3408833522083792E-2</v>
      </c>
      <c r="M2049" s="114">
        <f t="shared" si="343"/>
        <v>1042.9518686296715</v>
      </c>
      <c r="N2049" s="242">
        <v>0</v>
      </c>
      <c r="O2049" s="100"/>
      <c r="P2049" s="100"/>
      <c r="Q2049" s="100">
        <f t="shared" si="344"/>
        <v>0</v>
      </c>
      <c r="R2049" s="243" t="e">
        <f t="shared" si="357"/>
        <v>#DIV/0!</v>
      </c>
      <c r="S2049" s="299"/>
      <c r="T2049" s="299"/>
      <c r="U2049" s="299"/>
      <c r="V2049" s="299"/>
      <c r="W2049" s="299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</row>
    <row r="2050" spans="1:43" ht="13.5" customHeight="1" outlineLevel="2" x14ac:dyDescent="0.25">
      <c r="A2050" s="2"/>
      <c r="B2050" s="109">
        <v>210502</v>
      </c>
      <c r="C2050" s="34"/>
      <c r="D2050" s="34" t="s">
        <v>56</v>
      </c>
      <c r="E2050" s="34" t="s">
        <v>1643</v>
      </c>
      <c r="F2050" s="298" t="s">
        <v>1645</v>
      </c>
      <c r="G2050" s="114">
        <v>1121</v>
      </c>
      <c r="H2050" s="114">
        <v>101</v>
      </c>
      <c r="I2050" s="114">
        <v>0</v>
      </c>
      <c r="J2050" s="114">
        <v>1121</v>
      </c>
      <c r="K2050" s="114">
        <v>1071</v>
      </c>
      <c r="L2050" s="241">
        <f t="shared" si="398"/>
        <v>-4.4603033006244464E-2</v>
      </c>
      <c r="M2050" s="114">
        <f t="shared" si="343"/>
        <v>96.495093666369314</v>
      </c>
      <c r="N2050" s="242">
        <v>0</v>
      </c>
      <c r="O2050" s="100"/>
      <c r="P2050" s="100"/>
      <c r="Q2050" s="100">
        <f t="shared" si="344"/>
        <v>0</v>
      </c>
      <c r="R2050" s="243" t="e">
        <f t="shared" si="357"/>
        <v>#DIV/0!</v>
      </c>
      <c r="S2050" s="299"/>
      <c r="T2050" s="299"/>
      <c r="U2050" s="299"/>
      <c r="V2050" s="299"/>
      <c r="W2050" s="299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</row>
    <row r="2051" spans="1:43" ht="13.5" customHeight="1" outlineLevel="2" x14ac:dyDescent="0.25">
      <c r="A2051" s="2"/>
      <c r="B2051" s="109">
        <v>210501</v>
      </c>
      <c r="C2051" s="34"/>
      <c r="D2051" s="34" t="s">
        <v>56</v>
      </c>
      <c r="E2051" s="34" t="s">
        <v>1643</v>
      </c>
      <c r="F2051" s="298" t="s">
        <v>1644</v>
      </c>
      <c r="G2051" s="114">
        <v>23971</v>
      </c>
      <c r="H2051" s="114">
        <v>0</v>
      </c>
      <c r="I2051" s="114">
        <v>19637</v>
      </c>
      <c r="J2051" s="114">
        <v>24841</v>
      </c>
      <c r="K2051" s="114">
        <v>24024</v>
      </c>
      <c r="L2051" s="241">
        <f t="shared" si="398"/>
        <v>-3.2889175153979266E-2</v>
      </c>
      <c r="M2051" s="114">
        <f t="shared" si="343"/>
        <v>0</v>
      </c>
      <c r="N2051" s="242">
        <v>18730</v>
      </c>
      <c r="O2051" s="100"/>
      <c r="P2051" s="100"/>
      <c r="Q2051" s="100">
        <f t="shared" si="344"/>
        <v>0</v>
      </c>
      <c r="R2051" s="243" t="e">
        <f t="shared" si="357"/>
        <v>#DIV/0!</v>
      </c>
      <c r="S2051" s="299"/>
      <c r="T2051" s="299"/>
      <c r="U2051" s="299"/>
      <c r="V2051" s="299"/>
      <c r="W2051" s="299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</row>
    <row r="2052" spans="1:43" ht="13.5" customHeight="1" outlineLevel="2" x14ac:dyDescent="0.25">
      <c r="A2052" s="2"/>
      <c r="B2052" s="109" t="s">
        <v>2365</v>
      </c>
      <c r="C2052" s="34"/>
      <c r="D2052" s="34" t="s">
        <v>56</v>
      </c>
      <c r="E2052" s="34" t="s">
        <v>1643</v>
      </c>
      <c r="F2052" s="298" t="s">
        <v>2366</v>
      </c>
      <c r="G2052" s="114"/>
      <c r="H2052" s="114"/>
      <c r="I2052" s="114"/>
      <c r="J2052" s="114"/>
      <c r="K2052" s="114"/>
      <c r="L2052" s="241"/>
      <c r="M2052" s="114">
        <f t="shared" si="343"/>
        <v>0</v>
      </c>
      <c r="N2052" s="242"/>
      <c r="O2052" s="100"/>
      <c r="P2052" s="100"/>
      <c r="Q2052" s="100">
        <f t="shared" si="344"/>
        <v>0</v>
      </c>
      <c r="R2052" s="243" t="e">
        <f t="shared" si="357"/>
        <v>#DIV/0!</v>
      </c>
      <c r="S2052" s="299"/>
      <c r="T2052" s="299"/>
      <c r="U2052" s="299"/>
      <c r="V2052" s="299"/>
      <c r="W2052" s="299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</row>
    <row r="2053" spans="1:43" ht="13.5" customHeight="1" outlineLevel="1" x14ac:dyDescent="0.25">
      <c r="A2053" s="229"/>
      <c r="B2053" s="104">
        <v>210600</v>
      </c>
      <c r="C2053" s="300"/>
      <c r="D2053" s="300" t="s">
        <v>56</v>
      </c>
      <c r="E2053" s="300" t="s">
        <v>1648</v>
      </c>
      <c r="F2053" s="301"/>
      <c r="G2053" s="114"/>
      <c r="H2053" s="114"/>
      <c r="I2053" s="114"/>
      <c r="J2053" s="114"/>
      <c r="K2053" s="114"/>
      <c r="L2053" s="241"/>
      <c r="M2053" s="114">
        <f t="shared" si="343"/>
        <v>0</v>
      </c>
      <c r="N2053" s="242"/>
      <c r="O2053" s="110">
        <f t="shared" ref="O2053:P2053" si="399">SUM(O2054:O2062)</f>
        <v>0</v>
      </c>
      <c r="P2053" s="110">
        <f t="shared" si="399"/>
        <v>0</v>
      </c>
      <c r="Q2053" s="100">
        <f t="shared" si="344"/>
        <v>0</v>
      </c>
      <c r="R2053" s="243" t="e">
        <f t="shared" si="357"/>
        <v>#DIV/0!</v>
      </c>
      <c r="S2053" s="302"/>
      <c r="T2053" s="302"/>
      <c r="U2053" s="302"/>
      <c r="V2053" s="302"/>
      <c r="W2053" s="302"/>
      <c r="X2053" s="229"/>
      <c r="Y2053" s="229"/>
      <c r="Z2053" s="229"/>
      <c r="AA2053" s="229"/>
      <c r="AB2053" s="229"/>
      <c r="AC2053" s="229"/>
      <c r="AD2053" s="229"/>
      <c r="AE2053" s="229"/>
      <c r="AF2053" s="229"/>
      <c r="AG2053" s="229"/>
      <c r="AH2053" s="229"/>
      <c r="AI2053" s="229"/>
      <c r="AJ2053" s="229"/>
      <c r="AK2053" s="229"/>
      <c r="AL2053" s="229"/>
      <c r="AM2053" s="229"/>
      <c r="AN2053" s="229"/>
      <c r="AO2053" s="229"/>
      <c r="AP2053" s="229"/>
      <c r="AQ2053" s="229"/>
    </row>
    <row r="2054" spans="1:43" ht="13.5" customHeight="1" outlineLevel="2" x14ac:dyDescent="0.25">
      <c r="A2054" s="2"/>
      <c r="B2054" s="109">
        <v>210608</v>
      </c>
      <c r="C2054" s="34"/>
      <c r="D2054" s="34" t="s">
        <v>56</v>
      </c>
      <c r="E2054" s="34" t="s">
        <v>1648</v>
      </c>
      <c r="F2054" s="298" t="s">
        <v>1655</v>
      </c>
      <c r="G2054" s="114">
        <v>7108</v>
      </c>
      <c r="H2054" s="114">
        <v>393</v>
      </c>
      <c r="I2054" s="114">
        <v>0</v>
      </c>
      <c r="J2054" s="114">
        <v>7108</v>
      </c>
      <c r="K2054" s="114">
        <v>6869</v>
      </c>
      <c r="L2054" s="241">
        <f t="shared" ref="L2054:L2061" si="400">((K2054/J2054)^(1/($K$12-$J$12))-1)</f>
        <v>-3.3624085537422577E-2</v>
      </c>
      <c r="M2054" s="114">
        <f t="shared" si="343"/>
        <v>379.78573438379294</v>
      </c>
      <c r="N2054" s="242">
        <v>0</v>
      </c>
      <c r="O2054" s="100"/>
      <c r="P2054" s="100"/>
      <c r="Q2054" s="100">
        <f t="shared" si="344"/>
        <v>0</v>
      </c>
      <c r="R2054" s="243" t="e">
        <f t="shared" si="357"/>
        <v>#DIV/0!</v>
      </c>
      <c r="S2054" s="299"/>
      <c r="T2054" s="299"/>
      <c r="U2054" s="299"/>
      <c r="V2054" s="299"/>
      <c r="W2054" s="299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</row>
    <row r="2055" spans="1:43" ht="13.5" customHeight="1" outlineLevel="2" x14ac:dyDescent="0.25">
      <c r="A2055" s="2"/>
      <c r="B2055" s="109">
        <v>210607</v>
      </c>
      <c r="C2055" s="34"/>
      <c r="D2055" s="34" t="s">
        <v>56</v>
      </c>
      <c r="E2055" s="34" t="s">
        <v>1648</v>
      </c>
      <c r="F2055" s="298" t="s">
        <v>1654</v>
      </c>
      <c r="G2055" s="114">
        <v>13052</v>
      </c>
      <c r="H2055" s="114">
        <v>1740</v>
      </c>
      <c r="I2055" s="114">
        <v>0</v>
      </c>
      <c r="J2055" s="114">
        <v>13052</v>
      </c>
      <c r="K2055" s="114">
        <v>12893</v>
      </c>
      <c r="L2055" s="241">
        <f t="shared" si="400"/>
        <v>-1.2182041066503224E-2</v>
      </c>
      <c r="M2055" s="114">
        <f t="shared" si="343"/>
        <v>1718.8032485442843</v>
      </c>
      <c r="N2055" s="242">
        <v>0</v>
      </c>
      <c r="O2055" s="100"/>
      <c r="P2055" s="100"/>
      <c r="Q2055" s="100">
        <f t="shared" si="344"/>
        <v>0</v>
      </c>
      <c r="R2055" s="243" t="e">
        <f t="shared" si="357"/>
        <v>#DIV/0!</v>
      </c>
      <c r="S2055" s="299"/>
      <c r="T2055" s="299"/>
      <c r="U2055" s="299"/>
      <c r="V2055" s="299"/>
      <c r="W2055" s="299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</row>
    <row r="2056" spans="1:43" ht="13.5" customHeight="1" outlineLevel="2" x14ac:dyDescent="0.25">
      <c r="A2056" s="2"/>
      <c r="B2056" s="109">
        <v>210606</v>
      </c>
      <c r="C2056" s="34"/>
      <c r="D2056" s="34" t="s">
        <v>56</v>
      </c>
      <c r="E2056" s="34" t="s">
        <v>1648</v>
      </c>
      <c r="F2056" s="298" t="s">
        <v>1653</v>
      </c>
      <c r="G2056" s="114">
        <v>4003</v>
      </c>
      <c r="H2056" s="114">
        <v>438</v>
      </c>
      <c r="I2056" s="114">
        <v>0</v>
      </c>
      <c r="J2056" s="114">
        <v>4003</v>
      </c>
      <c r="K2056" s="114">
        <v>3845</v>
      </c>
      <c r="L2056" s="241">
        <f t="shared" si="400"/>
        <v>-3.9470397202098439E-2</v>
      </c>
      <c r="M2056" s="114">
        <f t="shared" ref="M2056:M2310" si="401">IF(N2056=0,(IF(H2056&gt;1,(H2056*(1+L2056)),(I2056*(1-L2056)))),0)</f>
        <v>420.71196602548088</v>
      </c>
      <c r="N2056" s="242">
        <v>0</v>
      </c>
      <c r="O2056" s="100"/>
      <c r="P2056" s="100"/>
      <c r="Q2056" s="100">
        <f t="shared" ref="Q2056:Q2310" si="402">+O2056-P2056</f>
        <v>0</v>
      </c>
      <c r="R2056" s="243" t="e">
        <f t="shared" si="357"/>
        <v>#DIV/0!</v>
      </c>
      <c r="S2056" s="299"/>
      <c r="T2056" s="299"/>
      <c r="U2056" s="299"/>
      <c r="V2056" s="299"/>
      <c r="W2056" s="299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</row>
    <row r="2057" spans="1:43" ht="13.5" customHeight="1" outlineLevel="2" x14ac:dyDescent="0.25">
      <c r="A2057" s="2"/>
      <c r="B2057" s="109">
        <v>210605</v>
      </c>
      <c r="C2057" s="34"/>
      <c r="D2057" s="34" t="s">
        <v>56</v>
      </c>
      <c r="E2057" s="34" t="s">
        <v>1648</v>
      </c>
      <c r="F2057" s="298" t="s">
        <v>1652</v>
      </c>
      <c r="G2057" s="114">
        <v>4830</v>
      </c>
      <c r="H2057" s="114">
        <v>768</v>
      </c>
      <c r="I2057" s="114">
        <v>0</v>
      </c>
      <c r="J2057" s="114">
        <v>4830</v>
      </c>
      <c r="K2057" s="114">
        <v>4661</v>
      </c>
      <c r="L2057" s="241">
        <f t="shared" si="400"/>
        <v>-3.4989648033126319E-2</v>
      </c>
      <c r="M2057" s="114">
        <f t="shared" si="401"/>
        <v>741.12795031055896</v>
      </c>
      <c r="N2057" s="242">
        <v>0</v>
      </c>
      <c r="O2057" s="100"/>
      <c r="P2057" s="100"/>
      <c r="Q2057" s="100">
        <f t="shared" si="402"/>
        <v>0</v>
      </c>
      <c r="R2057" s="243" t="e">
        <f t="shared" si="357"/>
        <v>#DIV/0!</v>
      </c>
      <c r="S2057" s="299"/>
      <c r="T2057" s="299"/>
      <c r="U2057" s="299"/>
      <c r="V2057" s="299"/>
      <c r="W2057" s="299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</row>
    <row r="2058" spans="1:43" ht="13.5" customHeight="1" outlineLevel="2" x14ac:dyDescent="0.25">
      <c r="A2058" s="2"/>
      <c r="B2058" s="109">
        <v>210604</v>
      </c>
      <c r="C2058" s="34"/>
      <c r="D2058" s="34" t="s">
        <v>56</v>
      </c>
      <c r="E2058" s="34" t="s">
        <v>1648</v>
      </c>
      <c r="F2058" s="298" t="s">
        <v>1651</v>
      </c>
      <c r="G2058" s="114">
        <v>2622</v>
      </c>
      <c r="H2058" s="114">
        <v>147</v>
      </c>
      <c r="I2058" s="114">
        <v>0</v>
      </c>
      <c r="J2058" s="114">
        <v>2622</v>
      </c>
      <c r="K2058" s="114">
        <v>2532</v>
      </c>
      <c r="L2058" s="241">
        <f t="shared" si="400"/>
        <v>-3.4324942791762014E-2</v>
      </c>
      <c r="M2058" s="114">
        <f t="shared" si="401"/>
        <v>141.95423340961099</v>
      </c>
      <c r="N2058" s="242">
        <v>0</v>
      </c>
      <c r="O2058" s="100"/>
      <c r="P2058" s="100"/>
      <c r="Q2058" s="100">
        <f t="shared" si="402"/>
        <v>0</v>
      </c>
      <c r="R2058" s="243" t="e">
        <f t="shared" si="357"/>
        <v>#DIV/0!</v>
      </c>
      <c r="S2058" s="299"/>
      <c r="T2058" s="299"/>
      <c r="U2058" s="299"/>
      <c r="V2058" s="299"/>
      <c r="W2058" s="299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</row>
    <row r="2059" spans="1:43" ht="13.5" customHeight="1" outlineLevel="2" x14ac:dyDescent="0.25">
      <c r="A2059" s="2"/>
      <c r="B2059" s="109">
        <v>210603</v>
      </c>
      <c r="C2059" s="34"/>
      <c r="D2059" s="34" t="s">
        <v>56</v>
      </c>
      <c r="E2059" s="34" t="s">
        <v>1648</v>
      </c>
      <c r="F2059" s="298" t="s">
        <v>1650</v>
      </c>
      <c r="G2059" s="114">
        <v>3083</v>
      </c>
      <c r="H2059" s="114">
        <v>1358</v>
      </c>
      <c r="I2059" s="114">
        <v>0</v>
      </c>
      <c r="J2059" s="114">
        <v>3083</v>
      </c>
      <c r="K2059" s="114">
        <v>2983</v>
      </c>
      <c r="L2059" s="241">
        <f t="shared" si="400"/>
        <v>-3.2435939020434623E-2</v>
      </c>
      <c r="M2059" s="114">
        <f t="shared" si="401"/>
        <v>1313.9519948102497</v>
      </c>
      <c r="N2059" s="242">
        <v>0</v>
      </c>
      <c r="O2059" s="100"/>
      <c r="P2059" s="100"/>
      <c r="Q2059" s="100">
        <f t="shared" si="402"/>
        <v>0</v>
      </c>
      <c r="R2059" s="243" t="e">
        <f t="shared" si="357"/>
        <v>#DIV/0!</v>
      </c>
      <c r="S2059" s="299"/>
      <c r="T2059" s="299"/>
      <c r="U2059" s="299"/>
      <c r="V2059" s="299"/>
      <c r="W2059" s="299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</row>
    <row r="2060" spans="1:43" ht="13.5" customHeight="1" outlineLevel="2" x14ac:dyDescent="0.25">
      <c r="A2060" s="2"/>
      <c r="B2060" s="109">
        <v>210602</v>
      </c>
      <c r="C2060" s="34"/>
      <c r="D2060" s="34" t="s">
        <v>56</v>
      </c>
      <c r="E2060" s="34" t="s">
        <v>1648</v>
      </c>
      <c r="F2060" s="298" t="s">
        <v>1649</v>
      </c>
      <c r="G2060" s="114">
        <v>3696</v>
      </c>
      <c r="H2060" s="114">
        <v>1336</v>
      </c>
      <c r="I2060" s="114">
        <v>0</v>
      </c>
      <c r="J2060" s="114">
        <v>3696</v>
      </c>
      <c r="K2060" s="114">
        <v>3638</v>
      </c>
      <c r="L2060" s="241">
        <f t="shared" si="400"/>
        <v>-1.5692640692640647E-2</v>
      </c>
      <c r="M2060" s="114">
        <f t="shared" si="401"/>
        <v>1315.0346320346321</v>
      </c>
      <c r="N2060" s="242">
        <v>0</v>
      </c>
      <c r="O2060" s="100"/>
      <c r="P2060" s="100"/>
      <c r="Q2060" s="100">
        <f t="shared" si="402"/>
        <v>0</v>
      </c>
      <c r="R2060" s="243" t="e">
        <f t="shared" si="357"/>
        <v>#DIV/0!</v>
      </c>
      <c r="S2060" s="299"/>
      <c r="T2060" s="299"/>
      <c r="U2060" s="299"/>
      <c r="V2060" s="299"/>
      <c r="W2060" s="299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</row>
    <row r="2061" spans="1:43" ht="13.5" customHeight="1" outlineLevel="2" x14ac:dyDescent="0.25">
      <c r="A2061" s="2"/>
      <c r="B2061" s="109">
        <v>210601</v>
      </c>
      <c r="C2061" s="34"/>
      <c r="D2061" s="34" t="s">
        <v>56</v>
      </c>
      <c r="E2061" s="34" t="s">
        <v>1648</v>
      </c>
      <c r="F2061" s="298" t="s">
        <v>1648</v>
      </c>
      <c r="G2061" s="114">
        <v>10984</v>
      </c>
      <c r="H2061" s="114">
        <v>0</v>
      </c>
      <c r="I2061" s="114">
        <v>7466</v>
      </c>
      <c r="J2061" s="114">
        <v>11177</v>
      </c>
      <c r="K2061" s="114">
        <v>10919</v>
      </c>
      <c r="L2061" s="241">
        <f t="shared" si="400"/>
        <v>-2.3083117115505036E-2</v>
      </c>
      <c r="M2061" s="114">
        <f t="shared" si="401"/>
        <v>0</v>
      </c>
      <c r="N2061" s="242">
        <v>7307</v>
      </c>
      <c r="O2061" s="100"/>
      <c r="P2061" s="100"/>
      <c r="Q2061" s="100">
        <f t="shared" si="402"/>
        <v>0</v>
      </c>
      <c r="R2061" s="243" t="e">
        <f t="shared" si="357"/>
        <v>#DIV/0!</v>
      </c>
      <c r="S2061" s="299"/>
      <c r="T2061" s="299"/>
      <c r="U2061" s="299"/>
      <c r="V2061" s="299"/>
      <c r="W2061" s="299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</row>
    <row r="2062" spans="1:43" ht="13.5" customHeight="1" outlineLevel="2" x14ac:dyDescent="0.25">
      <c r="A2062" s="2"/>
      <c r="B2062" s="109" t="s">
        <v>2367</v>
      </c>
      <c r="C2062" s="34"/>
      <c r="D2062" s="34" t="s">
        <v>56</v>
      </c>
      <c r="E2062" s="34" t="s">
        <v>1648</v>
      </c>
      <c r="F2062" s="298" t="s">
        <v>2368</v>
      </c>
      <c r="G2062" s="114"/>
      <c r="H2062" s="114"/>
      <c r="I2062" s="114"/>
      <c r="J2062" s="114"/>
      <c r="K2062" s="114"/>
      <c r="L2062" s="241"/>
      <c r="M2062" s="114">
        <f t="shared" si="401"/>
        <v>0</v>
      </c>
      <c r="N2062" s="242"/>
      <c r="O2062" s="100"/>
      <c r="P2062" s="100"/>
      <c r="Q2062" s="100">
        <f t="shared" si="402"/>
        <v>0</v>
      </c>
      <c r="R2062" s="243" t="e">
        <f t="shared" si="357"/>
        <v>#DIV/0!</v>
      </c>
      <c r="S2062" s="299"/>
      <c r="T2062" s="299"/>
      <c r="U2062" s="299"/>
      <c r="V2062" s="299"/>
      <c r="W2062" s="299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</row>
    <row r="2063" spans="1:43" ht="13.5" customHeight="1" outlineLevel="1" x14ac:dyDescent="0.25">
      <c r="A2063" s="229"/>
      <c r="B2063" s="104">
        <v>210700</v>
      </c>
      <c r="C2063" s="300"/>
      <c r="D2063" s="300" t="s">
        <v>56</v>
      </c>
      <c r="E2063" s="300" t="s">
        <v>592</v>
      </c>
      <c r="F2063" s="301"/>
      <c r="G2063" s="114"/>
      <c r="H2063" s="114"/>
      <c r="I2063" s="114"/>
      <c r="J2063" s="114"/>
      <c r="K2063" s="114"/>
      <c r="L2063" s="241"/>
      <c r="M2063" s="114">
        <f t="shared" si="401"/>
        <v>0</v>
      </c>
      <c r="N2063" s="242"/>
      <c r="O2063" s="110">
        <f t="shared" ref="O2063:P2063" si="403">SUM(O2064:O2074)</f>
        <v>0</v>
      </c>
      <c r="P2063" s="110">
        <f t="shared" si="403"/>
        <v>0</v>
      </c>
      <c r="Q2063" s="100">
        <f t="shared" si="402"/>
        <v>0</v>
      </c>
      <c r="R2063" s="243" t="e">
        <f t="shared" si="357"/>
        <v>#DIV/0!</v>
      </c>
      <c r="S2063" s="302"/>
      <c r="T2063" s="302"/>
      <c r="U2063" s="302"/>
      <c r="V2063" s="302"/>
      <c r="W2063" s="302"/>
      <c r="X2063" s="229"/>
      <c r="Y2063" s="229"/>
      <c r="Z2063" s="229"/>
      <c r="AA2063" s="229"/>
      <c r="AB2063" s="229"/>
      <c r="AC2063" s="229"/>
      <c r="AD2063" s="229"/>
      <c r="AE2063" s="229"/>
      <c r="AF2063" s="229"/>
      <c r="AG2063" s="229"/>
      <c r="AH2063" s="229"/>
      <c r="AI2063" s="229"/>
      <c r="AJ2063" s="229"/>
      <c r="AK2063" s="229"/>
      <c r="AL2063" s="229"/>
      <c r="AM2063" s="229"/>
      <c r="AN2063" s="229"/>
      <c r="AO2063" s="229"/>
      <c r="AP2063" s="229"/>
      <c r="AQ2063" s="229"/>
    </row>
    <row r="2064" spans="1:43" ht="13.5" customHeight="1" outlineLevel="2" x14ac:dyDescent="0.25">
      <c r="A2064" s="2"/>
      <c r="B2064" s="109">
        <v>210710</v>
      </c>
      <c r="C2064" s="34"/>
      <c r="D2064" s="34" t="s">
        <v>56</v>
      </c>
      <c r="E2064" s="34" t="s">
        <v>592</v>
      </c>
      <c r="F2064" s="298" t="s">
        <v>1661</v>
      </c>
      <c r="G2064" s="114">
        <v>1204</v>
      </c>
      <c r="H2064" s="114">
        <v>450</v>
      </c>
      <c r="I2064" s="114">
        <v>0</v>
      </c>
      <c r="J2064" s="114">
        <v>1204</v>
      </c>
      <c r="K2064" s="114">
        <v>1127</v>
      </c>
      <c r="L2064" s="241">
        <f t="shared" ref="L2064:L2073" si="404">((K2064/J2064)^(1/($K$12-$J$12))-1)</f>
        <v>-6.3953488372093026E-2</v>
      </c>
      <c r="M2064" s="114">
        <f t="shared" si="401"/>
        <v>421.22093023255815</v>
      </c>
      <c r="N2064" s="242">
        <v>0</v>
      </c>
      <c r="O2064" s="100"/>
      <c r="P2064" s="100"/>
      <c r="Q2064" s="100">
        <f t="shared" si="402"/>
        <v>0</v>
      </c>
      <c r="R2064" s="243" t="e">
        <f t="shared" si="357"/>
        <v>#DIV/0!</v>
      </c>
      <c r="S2064" s="299"/>
      <c r="T2064" s="299"/>
      <c r="U2064" s="299"/>
      <c r="V2064" s="299"/>
      <c r="W2064" s="299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</row>
    <row r="2065" spans="1:43" ht="13.5" customHeight="1" outlineLevel="2" x14ac:dyDescent="0.25">
      <c r="A2065" s="2"/>
      <c r="B2065" s="109">
        <v>210709</v>
      </c>
      <c r="C2065" s="34"/>
      <c r="D2065" s="34" t="s">
        <v>56</v>
      </c>
      <c r="E2065" s="34" t="s">
        <v>592</v>
      </c>
      <c r="F2065" s="298" t="s">
        <v>578</v>
      </c>
      <c r="G2065" s="114">
        <v>1570</v>
      </c>
      <c r="H2065" s="114">
        <v>0</v>
      </c>
      <c r="I2065" s="114">
        <v>5175</v>
      </c>
      <c r="J2065" s="114">
        <v>1962</v>
      </c>
      <c r="K2065" s="114">
        <v>1860</v>
      </c>
      <c r="L2065" s="241">
        <f t="shared" si="404"/>
        <v>-5.1987767584097844E-2</v>
      </c>
      <c r="M2065" s="114">
        <f t="shared" si="401"/>
        <v>0</v>
      </c>
      <c r="N2065" s="242">
        <v>4839</v>
      </c>
      <c r="O2065" s="100"/>
      <c r="P2065" s="100"/>
      <c r="Q2065" s="100">
        <f t="shared" si="402"/>
        <v>0</v>
      </c>
      <c r="R2065" s="243" t="e">
        <f t="shared" si="357"/>
        <v>#DIV/0!</v>
      </c>
      <c r="S2065" s="299"/>
      <c r="T2065" s="299"/>
      <c r="U2065" s="299"/>
      <c r="V2065" s="299"/>
      <c r="W2065" s="299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</row>
    <row r="2066" spans="1:43" ht="13.5" customHeight="1" outlineLevel="2" x14ac:dyDescent="0.25">
      <c r="A2066" s="2"/>
      <c r="B2066" s="109">
        <v>210708</v>
      </c>
      <c r="C2066" s="34"/>
      <c r="D2066" s="34" t="s">
        <v>56</v>
      </c>
      <c r="E2066" s="34" t="s">
        <v>592</v>
      </c>
      <c r="F2066" s="298" t="s">
        <v>702</v>
      </c>
      <c r="G2066" s="114">
        <v>3126</v>
      </c>
      <c r="H2066" s="114">
        <v>0</v>
      </c>
      <c r="I2066" s="114">
        <v>2130</v>
      </c>
      <c r="J2066" s="114">
        <v>5256</v>
      </c>
      <c r="K2066" s="114">
        <v>5177</v>
      </c>
      <c r="L2066" s="241">
        <f t="shared" si="404"/>
        <v>-1.5030441400304406E-2</v>
      </c>
      <c r="M2066" s="114">
        <f t="shared" si="401"/>
        <v>2162.0148401826482</v>
      </c>
      <c r="N2066" s="242">
        <v>0</v>
      </c>
      <c r="O2066" s="100"/>
      <c r="P2066" s="100"/>
      <c r="Q2066" s="100">
        <f t="shared" si="402"/>
        <v>0</v>
      </c>
      <c r="R2066" s="243" t="e">
        <f t="shared" si="357"/>
        <v>#DIV/0!</v>
      </c>
      <c r="S2066" s="299"/>
      <c r="T2066" s="299"/>
      <c r="U2066" s="299"/>
      <c r="V2066" s="299"/>
      <c r="W2066" s="299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</row>
    <row r="2067" spans="1:43" ht="13.5" customHeight="1" outlineLevel="2" x14ac:dyDescent="0.25">
      <c r="A2067" s="2"/>
      <c r="B2067" s="109">
        <v>210707</v>
      </c>
      <c r="C2067" s="34"/>
      <c r="D2067" s="34" t="s">
        <v>56</v>
      </c>
      <c r="E2067" s="34" t="s">
        <v>592</v>
      </c>
      <c r="F2067" s="298" t="s">
        <v>1660</v>
      </c>
      <c r="G2067" s="114">
        <v>2642</v>
      </c>
      <c r="H2067" s="114">
        <v>346</v>
      </c>
      <c r="I2067" s="114">
        <v>0</v>
      </c>
      <c r="J2067" s="114">
        <v>2642</v>
      </c>
      <c r="K2067" s="114">
        <v>2422</v>
      </c>
      <c r="L2067" s="241">
        <f t="shared" si="404"/>
        <v>-8.3270249810749486E-2</v>
      </c>
      <c r="M2067" s="114">
        <f t="shared" si="401"/>
        <v>317.18849356548066</v>
      </c>
      <c r="N2067" s="242">
        <v>0</v>
      </c>
      <c r="O2067" s="100"/>
      <c r="P2067" s="100"/>
      <c r="Q2067" s="100">
        <f t="shared" si="402"/>
        <v>0</v>
      </c>
      <c r="R2067" s="243" t="e">
        <f t="shared" si="357"/>
        <v>#DIV/0!</v>
      </c>
      <c r="S2067" s="299"/>
      <c r="T2067" s="299"/>
      <c r="U2067" s="299"/>
      <c r="V2067" s="299"/>
      <c r="W2067" s="299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</row>
    <row r="2068" spans="1:43" ht="13.5" customHeight="1" outlineLevel="2" x14ac:dyDescent="0.25">
      <c r="A2068" s="2"/>
      <c r="B2068" s="109">
        <v>210706</v>
      </c>
      <c r="C2068" s="34"/>
      <c r="D2068" s="34" t="s">
        <v>56</v>
      </c>
      <c r="E2068" s="34" t="s">
        <v>592</v>
      </c>
      <c r="F2068" s="298" t="s">
        <v>866</v>
      </c>
      <c r="G2068" s="114">
        <v>1772</v>
      </c>
      <c r="H2068" s="114">
        <v>624</v>
      </c>
      <c r="I2068" s="114">
        <v>0</v>
      </c>
      <c r="J2068" s="114">
        <v>1772</v>
      </c>
      <c r="K2068" s="114">
        <v>1647</v>
      </c>
      <c r="L2068" s="241">
        <f t="shared" si="404"/>
        <v>-7.0541760722347635E-2</v>
      </c>
      <c r="M2068" s="114">
        <f t="shared" si="401"/>
        <v>579.98194130925503</v>
      </c>
      <c r="N2068" s="242">
        <v>0</v>
      </c>
      <c r="O2068" s="100"/>
      <c r="P2068" s="100"/>
      <c r="Q2068" s="100">
        <f t="shared" si="402"/>
        <v>0</v>
      </c>
      <c r="R2068" s="243" t="e">
        <f t="shared" si="357"/>
        <v>#DIV/0!</v>
      </c>
      <c r="S2068" s="299"/>
      <c r="T2068" s="299"/>
      <c r="U2068" s="299"/>
      <c r="V2068" s="299"/>
      <c r="W2068" s="299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</row>
    <row r="2069" spans="1:43" ht="13.5" customHeight="1" outlineLevel="2" x14ac:dyDescent="0.25">
      <c r="A2069" s="2"/>
      <c r="B2069" s="109">
        <v>210705</v>
      </c>
      <c r="C2069" s="34"/>
      <c r="D2069" s="34" t="s">
        <v>56</v>
      </c>
      <c r="E2069" s="34" t="s">
        <v>592</v>
      </c>
      <c r="F2069" s="298" t="s">
        <v>1659</v>
      </c>
      <c r="G2069" s="114">
        <v>1763</v>
      </c>
      <c r="H2069" s="114">
        <v>640</v>
      </c>
      <c r="I2069" s="114">
        <v>0</v>
      </c>
      <c r="J2069" s="114">
        <v>1763</v>
      </c>
      <c r="K2069" s="114">
        <v>1726</v>
      </c>
      <c r="L2069" s="241">
        <f t="shared" si="404"/>
        <v>-2.0986954055587037E-2</v>
      </c>
      <c r="M2069" s="114">
        <f t="shared" si="401"/>
        <v>626.56834940442434</v>
      </c>
      <c r="N2069" s="242">
        <v>0</v>
      </c>
      <c r="O2069" s="100"/>
      <c r="P2069" s="100"/>
      <c r="Q2069" s="100">
        <f t="shared" si="402"/>
        <v>0</v>
      </c>
      <c r="R2069" s="243" t="e">
        <f t="shared" si="357"/>
        <v>#DIV/0!</v>
      </c>
      <c r="S2069" s="299"/>
      <c r="T2069" s="299"/>
      <c r="U2069" s="299"/>
      <c r="V2069" s="299"/>
      <c r="W2069" s="299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</row>
    <row r="2070" spans="1:43" ht="13.5" customHeight="1" outlineLevel="2" x14ac:dyDescent="0.25">
      <c r="A2070" s="2"/>
      <c r="B2070" s="109">
        <v>210704</v>
      </c>
      <c r="C2070" s="34"/>
      <c r="D2070" s="34" t="s">
        <v>56</v>
      </c>
      <c r="E2070" s="34" t="s">
        <v>592</v>
      </c>
      <c r="F2070" s="298" t="s">
        <v>1658</v>
      </c>
      <c r="G2070" s="114">
        <v>2360</v>
      </c>
      <c r="H2070" s="114">
        <v>344</v>
      </c>
      <c r="I2070" s="114">
        <v>0</v>
      </c>
      <c r="J2070" s="114">
        <v>2360</v>
      </c>
      <c r="K2070" s="114">
        <v>2320</v>
      </c>
      <c r="L2070" s="241">
        <f t="shared" si="404"/>
        <v>-1.6949152542372836E-2</v>
      </c>
      <c r="M2070" s="114">
        <f t="shared" si="401"/>
        <v>338.16949152542372</v>
      </c>
      <c r="N2070" s="242">
        <v>0</v>
      </c>
      <c r="O2070" s="100"/>
      <c r="P2070" s="100"/>
      <c r="Q2070" s="100">
        <f t="shared" si="402"/>
        <v>0</v>
      </c>
      <c r="R2070" s="243" t="e">
        <f t="shared" si="357"/>
        <v>#DIV/0!</v>
      </c>
      <c r="S2070" s="299"/>
      <c r="T2070" s="299"/>
      <c r="U2070" s="299"/>
      <c r="V2070" s="299"/>
      <c r="W2070" s="299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</row>
    <row r="2071" spans="1:43" ht="13.5" customHeight="1" outlineLevel="2" x14ac:dyDescent="0.25">
      <c r="A2071" s="2"/>
      <c r="B2071" s="109">
        <v>210703</v>
      </c>
      <c r="C2071" s="34"/>
      <c r="D2071" s="34" t="s">
        <v>56</v>
      </c>
      <c r="E2071" s="34" t="s">
        <v>592</v>
      </c>
      <c r="F2071" s="298" t="s">
        <v>1657</v>
      </c>
      <c r="G2071" s="114">
        <v>1585</v>
      </c>
      <c r="H2071" s="114">
        <v>478</v>
      </c>
      <c r="I2071" s="114">
        <v>0</v>
      </c>
      <c r="J2071" s="114">
        <v>1585</v>
      </c>
      <c r="K2071" s="114">
        <v>1594</v>
      </c>
      <c r="L2071" s="241">
        <f t="shared" si="404"/>
        <v>5.6782334384857247E-3</v>
      </c>
      <c r="M2071" s="114">
        <f t="shared" si="401"/>
        <v>480.71419558359617</v>
      </c>
      <c r="N2071" s="242">
        <v>0</v>
      </c>
      <c r="O2071" s="100"/>
      <c r="P2071" s="100"/>
      <c r="Q2071" s="100">
        <f t="shared" si="402"/>
        <v>0</v>
      </c>
      <c r="R2071" s="243" t="e">
        <f t="shared" si="357"/>
        <v>#DIV/0!</v>
      </c>
      <c r="S2071" s="299"/>
      <c r="T2071" s="299"/>
      <c r="U2071" s="299"/>
      <c r="V2071" s="299"/>
      <c r="W2071" s="299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</row>
    <row r="2072" spans="1:43" ht="13.5" customHeight="1" outlineLevel="2" x14ac:dyDescent="0.25">
      <c r="A2072" s="2"/>
      <c r="B2072" s="109">
        <v>210702</v>
      </c>
      <c r="C2072" s="34"/>
      <c r="D2072" s="34" t="s">
        <v>56</v>
      </c>
      <c r="E2072" s="34" t="s">
        <v>592</v>
      </c>
      <c r="F2072" s="298" t="s">
        <v>1656</v>
      </c>
      <c r="G2072" s="114">
        <v>5262</v>
      </c>
      <c r="H2072" s="114">
        <v>1070</v>
      </c>
      <c r="I2072" s="114">
        <v>0</v>
      </c>
      <c r="J2072" s="114">
        <v>5262</v>
      </c>
      <c r="K2072" s="114">
        <v>5231</v>
      </c>
      <c r="L2072" s="241">
        <f t="shared" si="404"/>
        <v>-5.8912960851387197E-3</v>
      </c>
      <c r="M2072" s="114">
        <f t="shared" si="401"/>
        <v>1063.6963131889015</v>
      </c>
      <c r="N2072" s="242">
        <v>0</v>
      </c>
      <c r="O2072" s="100"/>
      <c r="P2072" s="100"/>
      <c r="Q2072" s="100">
        <f t="shared" si="402"/>
        <v>0</v>
      </c>
      <c r="R2072" s="243" t="e">
        <f t="shared" si="357"/>
        <v>#DIV/0!</v>
      </c>
      <c r="S2072" s="299"/>
      <c r="T2072" s="299"/>
      <c r="U2072" s="299"/>
      <c r="V2072" s="299"/>
      <c r="W2072" s="299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</row>
    <row r="2073" spans="1:43" ht="13.5" customHeight="1" outlineLevel="2" x14ac:dyDescent="0.25">
      <c r="A2073" s="2"/>
      <c r="B2073" s="109">
        <v>210701</v>
      </c>
      <c r="C2073" s="34"/>
      <c r="D2073" s="34" t="s">
        <v>56</v>
      </c>
      <c r="E2073" s="34" t="s">
        <v>592</v>
      </c>
      <c r="F2073" s="298" t="s">
        <v>592</v>
      </c>
      <c r="G2073" s="114">
        <v>5557</v>
      </c>
      <c r="H2073" s="114">
        <v>0</v>
      </c>
      <c r="I2073" s="114">
        <v>5306</v>
      </c>
      <c r="J2073" s="114">
        <v>5557</v>
      </c>
      <c r="K2073" s="114">
        <v>5475</v>
      </c>
      <c r="L2073" s="241">
        <f t="shared" si="404"/>
        <v>-1.475616339751662E-2</v>
      </c>
      <c r="M2073" s="114">
        <f t="shared" si="401"/>
        <v>0</v>
      </c>
      <c r="N2073" s="242">
        <v>5350</v>
      </c>
      <c r="O2073" s="100"/>
      <c r="P2073" s="100"/>
      <c r="Q2073" s="100">
        <f t="shared" si="402"/>
        <v>0</v>
      </c>
      <c r="R2073" s="243" t="e">
        <f t="shared" si="357"/>
        <v>#DIV/0!</v>
      </c>
      <c r="S2073" s="299"/>
      <c r="T2073" s="299"/>
      <c r="U2073" s="299"/>
      <c r="V2073" s="299"/>
      <c r="W2073" s="299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</row>
    <row r="2074" spans="1:43" ht="13.5" customHeight="1" outlineLevel="2" x14ac:dyDescent="0.25">
      <c r="A2074" s="2"/>
      <c r="B2074" s="109" t="s">
        <v>2369</v>
      </c>
      <c r="C2074" s="34"/>
      <c r="D2074" s="34" t="s">
        <v>56</v>
      </c>
      <c r="E2074" s="34" t="s">
        <v>592</v>
      </c>
      <c r="F2074" s="298" t="s">
        <v>2370</v>
      </c>
      <c r="G2074" s="114"/>
      <c r="H2074" s="114"/>
      <c r="I2074" s="114"/>
      <c r="J2074" s="114"/>
      <c r="K2074" s="114"/>
      <c r="L2074" s="241"/>
      <c r="M2074" s="114">
        <f t="shared" si="401"/>
        <v>0</v>
      </c>
      <c r="N2074" s="242"/>
      <c r="O2074" s="100"/>
      <c r="P2074" s="100"/>
      <c r="Q2074" s="100">
        <f t="shared" si="402"/>
        <v>0</v>
      </c>
      <c r="R2074" s="243" t="e">
        <f t="shared" si="357"/>
        <v>#DIV/0!</v>
      </c>
      <c r="S2074" s="299"/>
      <c r="T2074" s="299"/>
      <c r="U2074" s="299"/>
      <c r="V2074" s="299"/>
      <c r="W2074" s="299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</row>
    <row r="2075" spans="1:43" ht="13.5" customHeight="1" outlineLevel="1" x14ac:dyDescent="0.25">
      <c r="A2075" s="229"/>
      <c r="B2075" s="104">
        <v>210800</v>
      </c>
      <c r="C2075" s="300"/>
      <c r="D2075" s="300" t="s">
        <v>56</v>
      </c>
      <c r="E2075" s="300" t="s">
        <v>1662</v>
      </c>
      <c r="F2075" s="301"/>
      <c r="G2075" s="114"/>
      <c r="H2075" s="114"/>
      <c r="I2075" s="114"/>
      <c r="J2075" s="114"/>
      <c r="K2075" s="114"/>
      <c r="L2075" s="241"/>
      <c r="M2075" s="114">
        <f t="shared" si="401"/>
        <v>0</v>
      </c>
      <c r="N2075" s="242"/>
      <c r="O2075" s="110">
        <f t="shared" ref="O2075:P2075" si="405">SUM(O2076:O2085)</f>
        <v>0</v>
      </c>
      <c r="P2075" s="110">
        <f t="shared" si="405"/>
        <v>0</v>
      </c>
      <c r="Q2075" s="100">
        <f t="shared" si="402"/>
        <v>0</v>
      </c>
      <c r="R2075" s="243" t="e">
        <f t="shared" si="357"/>
        <v>#DIV/0!</v>
      </c>
      <c r="S2075" s="302"/>
      <c r="T2075" s="302"/>
      <c r="U2075" s="302"/>
      <c r="V2075" s="302"/>
      <c r="W2075" s="302"/>
      <c r="X2075" s="229"/>
      <c r="Y2075" s="229"/>
      <c r="Z2075" s="229"/>
      <c r="AA2075" s="229"/>
      <c r="AB2075" s="229"/>
      <c r="AC2075" s="229"/>
      <c r="AD2075" s="229"/>
      <c r="AE2075" s="229"/>
      <c r="AF2075" s="229"/>
      <c r="AG2075" s="229"/>
      <c r="AH2075" s="229"/>
      <c r="AI2075" s="229"/>
      <c r="AJ2075" s="229"/>
      <c r="AK2075" s="229"/>
      <c r="AL2075" s="229"/>
      <c r="AM2075" s="229"/>
      <c r="AN2075" s="229"/>
      <c r="AO2075" s="229"/>
      <c r="AP2075" s="229"/>
      <c r="AQ2075" s="229"/>
    </row>
    <row r="2076" spans="1:43" ht="13.5" customHeight="1" outlineLevel="2" x14ac:dyDescent="0.25">
      <c r="A2076" s="2"/>
      <c r="B2076" s="109">
        <v>210809</v>
      </c>
      <c r="C2076" s="34"/>
      <c r="D2076" s="34" t="s">
        <v>56</v>
      </c>
      <c r="E2076" s="34" t="s">
        <v>1662</v>
      </c>
      <c r="F2076" s="298" t="s">
        <v>1669</v>
      </c>
      <c r="G2076" s="114">
        <v>3539</v>
      </c>
      <c r="H2076" s="114">
        <v>699</v>
      </c>
      <c r="I2076" s="114">
        <v>0</v>
      </c>
      <c r="J2076" s="114">
        <v>3539</v>
      </c>
      <c r="K2076" s="114">
        <v>3484</v>
      </c>
      <c r="L2076" s="241">
        <f t="shared" ref="L2076:L2084" si="406">((K2076/J2076)^(1/($K$12-$J$12))-1)</f>
        <v>-1.5541113308844334E-2</v>
      </c>
      <c r="M2076" s="114">
        <f t="shared" si="401"/>
        <v>688.13676179711786</v>
      </c>
      <c r="N2076" s="242">
        <v>0</v>
      </c>
      <c r="O2076" s="100"/>
      <c r="P2076" s="100"/>
      <c r="Q2076" s="100">
        <f t="shared" si="402"/>
        <v>0</v>
      </c>
      <c r="R2076" s="243" t="e">
        <f t="shared" si="357"/>
        <v>#DIV/0!</v>
      </c>
      <c r="S2076" s="299"/>
      <c r="T2076" s="299"/>
      <c r="U2076" s="299"/>
      <c r="V2076" s="299"/>
      <c r="W2076" s="299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</row>
    <row r="2077" spans="1:43" ht="13.5" customHeight="1" outlineLevel="2" x14ac:dyDescent="0.25">
      <c r="A2077" s="2"/>
      <c r="B2077" s="109">
        <v>210808</v>
      </c>
      <c r="C2077" s="34"/>
      <c r="D2077" s="34" t="s">
        <v>56</v>
      </c>
      <c r="E2077" s="34" t="s">
        <v>1662</v>
      </c>
      <c r="F2077" s="298" t="s">
        <v>150</v>
      </c>
      <c r="G2077" s="114">
        <v>3028</v>
      </c>
      <c r="H2077" s="114">
        <v>0</v>
      </c>
      <c r="I2077" s="114">
        <v>2703</v>
      </c>
      <c r="J2077" s="114">
        <v>3243</v>
      </c>
      <c r="K2077" s="114">
        <v>3159</v>
      </c>
      <c r="L2077" s="241">
        <f t="shared" si="406"/>
        <v>-2.590194264569845E-2</v>
      </c>
      <c r="M2077" s="114">
        <f t="shared" si="401"/>
        <v>0</v>
      </c>
      <c r="N2077" s="242">
        <v>2456</v>
      </c>
      <c r="O2077" s="100"/>
      <c r="P2077" s="100"/>
      <c r="Q2077" s="100">
        <f t="shared" si="402"/>
        <v>0</v>
      </c>
      <c r="R2077" s="243" t="e">
        <f t="shared" si="357"/>
        <v>#DIV/0!</v>
      </c>
      <c r="S2077" s="299"/>
      <c r="T2077" s="299"/>
      <c r="U2077" s="299"/>
      <c r="V2077" s="299"/>
      <c r="W2077" s="299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</row>
    <row r="2078" spans="1:43" ht="13.5" customHeight="1" outlineLevel="2" x14ac:dyDescent="0.25">
      <c r="A2078" s="2"/>
      <c r="B2078" s="109">
        <v>210807</v>
      </c>
      <c r="C2078" s="34"/>
      <c r="D2078" s="34" t="s">
        <v>56</v>
      </c>
      <c r="E2078" s="34" t="s">
        <v>1662</v>
      </c>
      <c r="F2078" s="298" t="s">
        <v>1668</v>
      </c>
      <c r="G2078" s="114">
        <v>7476</v>
      </c>
      <c r="H2078" s="114">
        <v>952</v>
      </c>
      <c r="I2078" s="114">
        <v>0</v>
      </c>
      <c r="J2078" s="114">
        <v>7476</v>
      </c>
      <c r="K2078" s="114">
        <v>7180</v>
      </c>
      <c r="L2078" s="241">
        <f t="shared" si="406"/>
        <v>-3.9593365436062067E-2</v>
      </c>
      <c r="M2078" s="114">
        <f t="shared" si="401"/>
        <v>914.3071161048689</v>
      </c>
      <c r="N2078" s="242">
        <v>0</v>
      </c>
      <c r="O2078" s="100"/>
      <c r="P2078" s="100"/>
      <c r="Q2078" s="100">
        <f t="shared" si="402"/>
        <v>0</v>
      </c>
      <c r="R2078" s="243" t="e">
        <f t="shared" si="357"/>
        <v>#DIV/0!</v>
      </c>
      <c r="S2078" s="299"/>
      <c r="T2078" s="299"/>
      <c r="U2078" s="299"/>
      <c r="V2078" s="299"/>
      <c r="W2078" s="299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</row>
    <row r="2079" spans="1:43" ht="13.5" customHeight="1" outlineLevel="2" x14ac:dyDescent="0.25">
      <c r="A2079" s="2"/>
      <c r="B2079" s="109">
        <v>210806</v>
      </c>
      <c r="C2079" s="34"/>
      <c r="D2079" s="34" t="s">
        <v>56</v>
      </c>
      <c r="E2079" s="34" t="s">
        <v>1662</v>
      </c>
      <c r="F2079" s="298" t="s">
        <v>1667</v>
      </c>
      <c r="G2079" s="114">
        <v>3809</v>
      </c>
      <c r="H2079" s="114">
        <v>0</v>
      </c>
      <c r="I2079" s="114">
        <v>4621</v>
      </c>
      <c r="J2079" s="114">
        <v>3809</v>
      </c>
      <c r="K2079" s="114">
        <v>3585</v>
      </c>
      <c r="L2079" s="241">
        <f t="shared" si="406"/>
        <v>-5.8808086111840407E-2</v>
      </c>
      <c r="M2079" s="114">
        <f t="shared" si="401"/>
        <v>0</v>
      </c>
      <c r="N2079" s="242">
        <v>4578</v>
      </c>
      <c r="O2079" s="100"/>
      <c r="P2079" s="100"/>
      <c r="Q2079" s="100">
        <f t="shared" si="402"/>
        <v>0</v>
      </c>
      <c r="R2079" s="243" t="e">
        <f t="shared" si="357"/>
        <v>#DIV/0!</v>
      </c>
      <c r="S2079" s="299"/>
      <c r="T2079" s="299"/>
      <c r="U2079" s="299"/>
      <c r="V2079" s="299"/>
      <c r="W2079" s="299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</row>
    <row r="2080" spans="1:43" ht="13.5" customHeight="1" outlineLevel="2" x14ac:dyDescent="0.25">
      <c r="A2080" s="2"/>
      <c r="B2080" s="109">
        <v>210805</v>
      </c>
      <c r="C2080" s="34"/>
      <c r="D2080" s="34" t="s">
        <v>56</v>
      </c>
      <c r="E2080" s="34" t="s">
        <v>1662</v>
      </c>
      <c r="F2080" s="298" t="s">
        <v>1666</v>
      </c>
      <c r="G2080" s="114">
        <v>3717</v>
      </c>
      <c r="H2080" s="114">
        <v>0</v>
      </c>
      <c r="I2080" s="114">
        <v>2613</v>
      </c>
      <c r="J2080" s="114">
        <v>6330</v>
      </c>
      <c r="K2080" s="114">
        <v>6175</v>
      </c>
      <c r="L2080" s="241">
        <f t="shared" si="406"/>
        <v>-2.4486571879936858E-2</v>
      </c>
      <c r="M2080" s="114">
        <f t="shared" si="401"/>
        <v>2676.9834123222749</v>
      </c>
      <c r="N2080" s="242">
        <v>0</v>
      </c>
      <c r="O2080" s="100"/>
      <c r="P2080" s="100"/>
      <c r="Q2080" s="100">
        <f t="shared" si="402"/>
        <v>0</v>
      </c>
      <c r="R2080" s="243" t="e">
        <f t="shared" si="357"/>
        <v>#DIV/0!</v>
      </c>
      <c r="S2080" s="299"/>
      <c r="T2080" s="299"/>
      <c r="U2080" s="299"/>
      <c r="V2080" s="299"/>
      <c r="W2080" s="299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</row>
    <row r="2081" spans="1:43" ht="13.5" customHeight="1" outlineLevel="2" x14ac:dyDescent="0.25">
      <c r="A2081" s="2"/>
      <c r="B2081" s="109">
        <v>210804</v>
      </c>
      <c r="C2081" s="34"/>
      <c r="D2081" s="34" t="s">
        <v>56</v>
      </c>
      <c r="E2081" s="34" t="s">
        <v>1662</v>
      </c>
      <c r="F2081" s="298" t="s">
        <v>1665</v>
      </c>
      <c r="G2081" s="114">
        <v>2515</v>
      </c>
      <c r="H2081" s="114">
        <v>1708</v>
      </c>
      <c r="I2081" s="114">
        <v>0</v>
      </c>
      <c r="J2081" s="114">
        <v>2515</v>
      </c>
      <c r="K2081" s="114">
        <v>2377</v>
      </c>
      <c r="L2081" s="241">
        <f t="shared" si="406"/>
        <v>-5.4870775347912515E-2</v>
      </c>
      <c r="M2081" s="114">
        <f t="shared" si="401"/>
        <v>1614.2807157057655</v>
      </c>
      <c r="N2081" s="242">
        <v>0</v>
      </c>
      <c r="O2081" s="100"/>
      <c r="P2081" s="100"/>
      <c r="Q2081" s="100">
        <f t="shared" si="402"/>
        <v>0</v>
      </c>
      <c r="R2081" s="243" t="e">
        <f t="shared" si="357"/>
        <v>#DIV/0!</v>
      </c>
      <c r="S2081" s="299"/>
      <c r="T2081" s="299"/>
      <c r="U2081" s="299"/>
      <c r="V2081" s="299"/>
      <c r="W2081" s="299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</row>
    <row r="2082" spans="1:43" ht="13.5" customHeight="1" outlineLevel="2" x14ac:dyDescent="0.25">
      <c r="A2082" s="2"/>
      <c r="B2082" s="109">
        <v>210803</v>
      </c>
      <c r="C2082" s="34"/>
      <c r="D2082" s="34" t="s">
        <v>56</v>
      </c>
      <c r="E2082" s="34" t="s">
        <v>1662</v>
      </c>
      <c r="F2082" s="298" t="s">
        <v>1664</v>
      </c>
      <c r="G2082" s="114">
        <v>1879</v>
      </c>
      <c r="H2082" s="114">
        <v>272</v>
      </c>
      <c r="I2082" s="114">
        <v>0</v>
      </c>
      <c r="J2082" s="114">
        <v>1879</v>
      </c>
      <c r="K2082" s="114">
        <v>1810</v>
      </c>
      <c r="L2082" s="241">
        <f t="shared" si="406"/>
        <v>-3.6721660457690208E-2</v>
      </c>
      <c r="M2082" s="114">
        <f t="shared" si="401"/>
        <v>262.01170835550829</v>
      </c>
      <c r="N2082" s="242">
        <v>0</v>
      </c>
      <c r="O2082" s="100"/>
      <c r="P2082" s="100"/>
      <c r="Q2082" s="100">
        <f t="shared" si="402"/>
        <v>0</v>
      </c>
      <c r="R2082" s="243" t="e">
        <f t="shared" si="357"/>
        <v>#DIV/0!</v>
      </c>
      <c r="S2082" s="299"/>
      <c r="T2082" s="299"/>
      <c r="U2082" s="299"/>
      <c r="V2082" s="299"/>
      <c r="W2082" s="299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</row>
    <row r="2083" spans="1:43" ht="13.5" customHeight="1" outlineLevel="2" x14ac:dyDescent="0.25">
      <c r="A2083" s="2"/>
      <c r="B2083" s="109">
        <v>210802</v>
      </c>
      <c r="C2083" s="34"/>
      <c r="D2083" s="34" t="s">
        <v>56</v>
      </c>
      <c r="E2083" s="34" t="s">
        <v>1662</v>
      </c>
      <c r="F2083" s="298" t="s">
        <v>1663</v>
      </c>
      <c r="G2083" s="114">
        <v>1547</v>
      </c>
      <c r="H2083" s="114">
        <v>0</v>
      </c>
      <c r="I2083" s="114">
        <v>2423</v>
      </c>
      <c r="J2083" s="114">
        <v>3970</v>
      </c>
      <c r="K2083" s="114">
        <v>3945</v>
      </c>
      <c r="L2083" s="241">
        <f t="shared" si="406"/>
        <v>-6.2972292191435519E-3</v>
      </c>
      <c r="M2083" s="114">
        <f t="shared" si="401"/>
        <v>2438.2581863979849</v>
      </c>
      <c r="N2083" s="242">
        <v>0</v>
      </c>
      <c r="O2083" s="100"/>
      <c r="P2083" s="100"/>
      <c r="Q2083" s="100">
        <f t="shared" si="402"/>
        <v>0</v>
      </c>
      <c r="R2083" s="243" t="e">
        <f t="shared" si="357"/>
        <v>#DIV/0!</v>
      </c>
      <c r="S2083" s="299"/>
      <c r="T2083" s="299"/>
      <c r="U2083" s="299"/>
      <c r="V2083" s="299"/>
      <c r="W2083" s="299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</row>
    <row r="2084" spans="1:43" ht="13.5" customHeight="1" outlineLevel="2" x14ac:dyDescent="0.25">
      <c r="A2084" s="2"/>
      <c r="B2084" s="109">
        <v>210801</v>
      </c>
      <c r="C2084" s="34"/>
      <c r="D2084" s="34" t="s">
        <v>56</v>
      </c>
      <c r="E2084" s="34" t="s">
        <v>1662</v>
      </c>
      <c r="F2084" s="298" t="s">
        <v>1407</v>
      </c>
      <c r="G2084" s="114">
        <v>2593</v>
      </c>
      <c r="H2084" s="114">
        <v>0</v>
      </c>
      <c r="I2084" s="114">
        <v>19905</v>
      </c>
      <c r="J2084" s="114">
        <v>2593</v>
      </c>
      <c r="K2084" s="114">
        <v>2474</v>
      </c>
      <c r="L2084" s="241">
        <f t="shared" si="406"/>
        <v>-4.5892788276128083E-2</v>
      </c>
      <c r="M2084" s="114">
        <f t="shared" si="401"/>
        <v>0</v>
      </c>
      <c r="N2084" s="242">
        <v>20048</v>
      </c>
      <c r="O2084" s="100"/>
      <c r="P2084" s="100"/>
      <c r="Q2084" s="100">
        <f t="shared" si="402"/>
        <v>0</v>
      </c>
      <c r="R2084" s="243" t="e">
        <f t="shared" si="357"/>
        <v>#DIV/0!</v>
      </c>
      <c r="S2084" s="299"/>
      <c r="T2084" s="299"/>
      <c r="U2084" s="299"/>
      <c r="V2084" s="299"/>
      <c r="W2084" s="299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</row>
    <row r="2085" spans="1:43" ht="13.5" customHeight="1" outlineLevel="2" x14ac:dyDescent="0.25">
      <c r="A2085" s="2"/>
      <c r="B2085" s="109" t="s">
        <v>2371</v>
      </c>
      <c r="C2085" s="34"/>
      <c r="D2085" s="34" t="s">
        <v>56</v>
      </c>
      <c r="E2085" s="34" t="s">
        <v>1662</v>
      </c>
      <c r="F2085" s="298" t="s">
        <v>2372</v>
      </c>
      <c r="G2085" s="114"/>
      <c r="H2085" s="114"/>
      <c r="I2085" s="114"/>
      <c r="J2085" s="114"/>
      <c r="K2085" s="114"/>
      <c r="L2085" s="241"/>
      <c r="M2085" s="114">
        <f t="shared" si="401"/>
        <v>0</v>
      </c>
      <c r="N2085" s="242"/>
      <c r="O2085" s="100"/>
      <c r="P2085" s="100"/>
      <c r="Q2085" s="100">
        <f t="shared" si="402"/>
        <v>0</v>
      </c>
      <c r="R2085" s="243" t="e">
        <f t="shared" si="357"/>
        <v>#DIV/0!</v>
      </c>
      <c r="S2085" s="299"/>
      <c r="T2085" s="299"/>
      <c r="U2085" s="299"/>
      <c r="V2085" s="299"/>
      <c r="W2085" s="299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</row>
    <row r="2086" spans="1:43" ht="13.5" customHeight="1" outlineLevel="1" x14ac:dyDescent="0.25">
      <c r="A2086" s="229"/>
      <c r="B2086" s="104">
        <v>210900</v>
      </c>
      <c r="C2086" s="300"/>
      <c r="D2086" s="300" t="s">
        <v>56</v>
      </c>
      <c r="E2086" s="300" t="s">
        <v>1670</v>
      </c>
      <c r="F2086" s="301"/>
      <c r="G2086" s="114"/>
      <c r="H2086" s="114"/>
      <c r="I2086" s="114"/>
      <c r="J2086" s="114"/>
      <c r="K2086" s="114"/>
      <c r="L2086" s="241"/>
      <c r="M2086" s="114">
        <f t="shared" si="401"/>
        <v>0</v>
      </c>
      <c r="N2086" s="242"/>
      <c r="O2086" s="110">
        <f t="shared" ref="O2086:P2086" si="407">SUM(O2087:O2091)</f>
        <v>0</v>
      </c>
      <c r="P2086" s="110">
        <f t="shared" si="407"/>
        <v>0</v>
      </c>
      <c r="Q2086" s="100">
        <f t="shared" si="402"/>
        <v>0</v>
      </c>
      <c r="R2086" s="243" t="e">
        <f t="shared" si="357"/>
        <v>#DIV/0!</v>
      </c>
      <c r="S2086" s="302"/>
      <c r="T2086" s="302"/>
      <c r="U2086" s="302"/>
      <c r="V2086" s="302"/>
      <c r="W2086" s="302"/>
      <c r="X2086" s="229"/>
      <c r="Y2086" s="229"/>
      <c r="Z2086" s="229"/>
      <c r="AA2086" s="229"/>
      <c r="AB2086" s="229"/>
      <c r="AC2086" s="229"/>
      <c r="AD2086" s="229"/>
      <c r="AE2086" s="229"/>
      <c r="AF2086" s="229"/>
      <c r="AG2086" s="229"/>
      <c r="AH2086" s="229"/>
      <c r="AI2086" s="229"/>
      <c r="AJ2086" s="229"/>
      <c r="AK2086" s="229"/>
      <c r="AL2086" s="229"/>
      <c r="AM2086" s="229"/>
      <c r="AN2086" s="229"/>
      <c r="AO2086" s="229"/>
      <c r="AP2086" s="229"/>
      <c r="AQ2086" s="229"/>
    </row>
    <row r="2087" spans="1:43" ht="13.5" customHeight="1" outlineLevel="2" x14ac:dyDescent="0.25">
      <c r="A2087" s="2"/>
      <c r="B2087" s="109">
        <v>210904</v>
      </c>
      <c r="C2087" s="34"/>
      <c r="D2087" s="34" t="s">
        <v>56</v>
      </c>
      <c r="E2087" s="34" t="s">
        <v>1670</v>
      </c>
      <c r="F2087" s="298" t="s">
        <v>1673</v>
      </c>
      <c r="G2087" s="114">
        <v>2350</v>
      </c>
      <c r="H2087" s="114">
        <v>576</v>
      </c>
      <c r="I2087" s="114">
        <v>0</v>
      </c>
      <c r="J2087" s="114">
        <v>2350</v>
      </c>
      <c r="K2087" s="114">
        <v>2275</v>
      </c>
      <c r="L2087" s="241">
        <f t="shared" ref="L2087:L2090" si="408">((K2087/J2087)^(1/($K$12-$J$12))-1)</f>
        <v>-3.1914893617021267E-2</v>
      </c>
      <c r="M2087" s="114">
        <f t="shared" si="401"/>
        <v>557.61702127659578</v>
      </c>
      <c r="N2087" s="242">
        <v>0</v>
      </c>
      <c r="O2087" s="100"/>
      <c r="P2087" s="100"/>
      <c r="Q2087" s="100">
        <f t="shared" si="402"/>
        <v>0</v>
      </c>
      <c r="R2087" s="243" t="e">
        <f t="shared" si="357"/>
        <v>#DIV/0!</v>
      </c>
      <c r="S2087" s="299"/>
      <c r="T2087" s="299"/>
      <c r="U2087" s="299"/>
      <c r="V2087" s="299"/>
      <c r="W2087" s="299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</row>
    <row r="2088" spans="1:43" ht="13.5" customHeight="1" outlineLevel="2" x14ac:dyDescent="0.25">
      <c r="A2088" s="2"/>
      <c r="B2088" s="109">
        <v>210903</v>
      </c>
      <c r="C2088" s="34"/>
      <c r="D2088" s="34" t="s">
        <v>56</v>
      </c>
      <c r="E2088" s="34" t="s">
        <v>1670</v>
      </c>
      <c r="F2088" s="298" t="s">
        <v>1672</v>
      </c>
      <c r="G2088" s="114">
        <v>2613</v>
      </c>
      <c r="H2088" s="114">
        <v>740</v>
      </c>
      <c r="I2088" s="114">
        <v>0</v>
      </c>
      <c r="J2088" s="114">
        <v>2613</v>
      </c>
      <c r="K2088" s="114">
        <v>2459</v>
      </c>
      <c r="L2088" s="241">
        <f t="shared" si="408"/>
        <v>-5.8936088786835095E-2</v>
      </c>
      <c r="M2088" s="114">
        <f t="shared" si="401"/>
        <v>696.38729429774207</v>
      </c>
      <c r="N2088" s="242">
        <v>0</v>
      </c>
      <c r="O2088" s="100"/>
      <c r="P2088" s="100"/>
      <c r="Q2088" s="100">
        <f t="shared" si="402"/>
        <v>0</v>
      </c>
      <c r="R2088" s="243" t="e">
        <f t="shared" si="357"/>
        <v>#DIV/0!</v>
      </c>
      <c r="S2088" s="299"/>
      <c r="T2088" s="299"/>
      <c r="U2088" s="299"/>
      <c r="V2088" s="299"/>
      <c r="W2088" s="299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</row>
    <row r="2089" spans="1:43" ht="13.5" customHeight="1" outlineLevel="2" x14ac:dyDescent="0.25">
      <c r="A2089" s="2"/>
      <c r="B2089" s="109">
        <v>210902</v>
      </c>
      <c r="C2089" s="34"/>
      <c r="D2089" s="34" t="s">
        <v>56</v>
      </c>
      <c r="E2089" s="34" t="s">
        <v>1670</v>
      </c>
      <c r="F2089" s="298" t="s">
        <v>1671</v>
      </c>
      <c r="G2089" s="114">
        <v>3151</v>
      </c>
      <c r="H2089" s="114">
        <v>893</v>
      </c>
      <c r="I2089" s="114">
        <v>0</v>
      </c>
      <c r="J2089" s="114">
        <v>3151</v>
      </c>
      <c r="K2089" s="114">
        <v>3116</v>
      </c>
      <c r="L2089" s="241">
        <f t="shared" si="408"/>
        <v>-1.1107584893684574E-2</v>
      </c>
      <c r="M2089" s="114">
        <f t="shared" si="401"/>
        <v>883.0809266899397</v>
      </c>
      <c r="N2089" s="242">
        <v>0</v>
      </c>
      <c r="O2089" s="100"/>
      <c r="P2089" s="100"/>
      <c r="Q2089" s="100">
        <f t="shared" si="402"/>
        <v>0</v>
      </c>
      <c r="R2089" s="243" t="e">
        <f t="shared" si="357"/>
        <v>#DIV/0!</v>
      </c>
      <c r="S2089" s="299"/>
      <c r="T2089" s="299"/>
      <c r="U2089" s="299"/>
      <c r="V2089" s="299"/>
      <c r="W2089" s="299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</row>
    <row r="2090" spans="1:43" ht="13.5" customHeight="1" outlineLevel="2" x14ac:dyDescent="0.25">
      <c r="A2090" s="2"/>
      <c r="B2090" s="109">
        <v>210901</v>
      </c>
      <c r="C2090" s="34"/>
      <c r="D2090" s="34" t="s">
        <v>56</v>
      </c>
      <c r="E2090" s="34" t="s">
        <v>1670</v>
      </c>
      <c r="F2090" s="298" t="s">
        <v>1670</v>
      </c>
      <c r="G2090" s="114">
        <v>8261</v>
      </c>
      <c r="H2090" s="114">
        <v>0</v>
      </c>
      <c r="I2090" s="114">
        <v>2887</v>
      </c>
      <c r="J2090" s="114">
        <v>9130</v>
      </c>
      <c r="K2090" s="114">
        <v>8768</v>
      </c>
      <c r="L2090" s="241">
        <f t="shared" si="408"/>
        <v>-3.964950711938664E-2</v>
      </c>
      <c r="M2090" s="114">
        <f t="shared" si="401"/>
        <v>0</v>
      </c>
      <c r="N2090" s="242">
        <v>1836</v>
      </c>
      <c r="O2090" s="100"/>
      <c r="P2090" s="100"/>
      <c r="Q2090" s="100">
        <f t="shared" si="402"/>
        <v>0</v>
      </c>
      <c r="R2090" s="243" t="e">
        <f t="shared" si="357"/>
        <v>#DIV/0!</v>
      </c>
      <c r="S2090" s="299"/>
      <c r="T2090" s="299"/>
      <c r="U2090" s="299"/>
      <c r="V2090" s="299"/>
      <c r="W2090" s="299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</row>
    <row r="2091" spans="1:43" ht="13.5" customHeight="1" outlineLevel="2" x14ac:dyDescent="0.25">
      <c r="A2091" s="2"/>
      <c r="B2091" s="109" t="s">
        <v>2373</v>
      </c>
      <c r="C2091" s="34"/>
      <c r="D2091" s="34" t="s">
        <v>56</v>
      </c>
      <c r="E2091" s="34" t="s">
        <v>1670</v>
      </c>
      <c r="F2091" s="298" t="s">
        <v>2374</v>
      </c>
      <c r="G2091" s="114"/>
      <c r="H2091" s="114"/>
      <c r="I2091" s="114"/>
      <c r="J2091" s="114"/>
      <c r="K2091" s="114"/>
      <c r="L2091" s="241"/>
      <c r="M2091" s="114">
        <f t="shared" si="401"/>
        <v>0</v>
      </c>
      <c r="N2091" s="242"/>
      <c r="O2091" s="100"/>
      <c r="P2091" s="100"/>
      <c r="Q2091" s="100">
        <f t="shared" si="402"/>
        <v>0</v>
      </c>
      <c r="R2091" s="243" t="e">
        <f t="shared" si="357"/>
        <v>#DIV/0!</v>
      </c>
      <c r="S2091" s="299"/>
      <c r="T2091" s="299"/>
      <c r="U2091" s="299"/>
      <c r="V2091" s="299"/>
      <c r="W2091" s="299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</row>
    <row r="2092" spans="1:43" ht="13.5" customHeight="1" outlineLevel="1" x14ac:dyDescent="0.25">
      <c r="A2092" s="229"/>
      <c r="B2092" s="104">
        <v>210100</v>
      </c>
      <c r="C2092" s="300"/>
      <c r="D2092" s="300" t="s">
        <v>56</v>
      </c>
      <c r="E2092" s="300" t="s">
        <v>56</v>
      </c>
      <c r="F2092" s="301"/>
      <c r="G2092" s="114"/>
      <c r="H2092" s="114"/>
      <c r="I2092" s="114"/>
      <c r="J2092" s="114"/>
      <c r="K2092" s="114"/>
      <c r="L2092" s="241"/>
      <c r="M2092" s="114">
        <f t="shared" si="401"/>
        <v>0</v>
      </c>
      <c r="N2092" s="242"/>
      <c r="O2092" s="110">
        <f t="shared" ref="O2092:P2092" si="409">SUM(O2093:O2108)</f>
        <v>0</v>
      </c>
      <c r="P2092" s="110">
        <f t="shared" si="409"/>
        <v>0</v>
      </c>
      <c r="Q2092" s="100">
        <f t="shared" si="402"/>
        <v>0</v>
      </c>
      <c r="R2092" s="243" t="e">
        <f t="shared" si="357"/>
        <v>#DIV/0!</v>
      </c>
      <c r="S2092" s="302"/>
      <c r="T2092" s="302"/>
      <c r="U2092" s="302"/>
      <c r="V2092" s="302"/>
      <c r="W2092" s="302"/>
      <c r="X2092" s="229"/>
      <c r="Y2092" s="229"/>
      <c r="Z2092" s="229"/>
      <c r="AA2092" s="229"/>
      <c r="AB2092" s="229"/>
      <c r="AC2092" s="229"/>
      <c r="AD2092" s="229"/>
      <c r="AE2092" s="229"/>
      <c r="AF2092" s="229"/>
      <c r="AG2092" s="229"/>
      <c r="AH2092" s="229"/>
      <c r="AI2092" s="229"/>
      <c r="AJ2092" s="229"/>
      <c r="AK2092" s="229"/>
      <c r="AL2092" s="229"/>
      <c r="AM2092" s="229"/>
      <c r="AN2092" s="229"/>
      <c r="AO2092" s="229"/>
      <c r="AP2092" s="229"/>
      <c r="AQ2092" s="229"/>
    </row>
    <row r="2093" spans="1:43" ht="13.5" customHeight="1" outlineLevel="2" x14ac:dyDescent="0.25">
      <c r="A2093" s="2"/>
      <c r="B2093" s="109">
        <v>210115</v>
      </c>
      <c r="C2093" s="34"/>
      <c r="D2093" s="34" t="s">
        <v>56</v>
      </c>
      <c r="E2093" s="34" t="s">
        <v>56</v>
      </c>
      <c r="F2093" s="298" t="s">
        <v>1611</v>
      </c>
      <c r="G2093" s="114">
        <v>2761</v>
      </c>
      <c r="H2093" s="114">
        <v>871</v>
      </c>
      <c r="I2093" s="114">
        <v>0</v>
      </c>
      <c r="J2093" s="114">
        <v>2761</v>
      </c>
      <c r="K2093" s="114">
        <v>2728</v>
      </c>
      <c r="L2093" s="241">
        <f t="shared" ref="L2093:L2107" si="410">((K2093/J2093)^(1/($K$12-$J$12))-1)</f>
        <v>-1.195219123505975E-2</v>
      </c>
      <c r="M2093" s="114">
        <f t="shared" si="401"/>
        <v>860.58964143426294</v>
      </c>
      <c r="N2093" s="242">
        <v>0</v>
      </c>
      <c r="O2093" s="100"/>
      <c r="P2093" s="100"/>
      <c r="Q2093" s="100">
        <f t="shared" si="402"/>
        <v>0</v>
      </c>
      <c r="R2093" s="243" t="e">
        <f t="shared" si="357"/>
        <v>#DIV/0!</v>
      </c>
      <c r="S2093" s="299"/>
      <c r="T2093" s="299"/>
      <c r="U2093" s="299"/>
      <c r="V2093" s="299"/>
      <c r="W2093" s="299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</row>
    <row r="2094" spans="1:43" ht="13.5" customHeight="1" outlineLevel="2" x14ac:dyDescent="0.25">
      <c r="A2094" s="2"/>
      <c r="B2094" s="109">
        <v>210114</v>
      </c>
      <c r="C2094" s="34"/>
      <c r="D2094" s="34" t="s">
        <v>56</v>
      </c>
      <c r="E2094" s="34" t="s">
        <v>56</v>
      </c>
      <c r="F2094" s="298" t="s">
        <v>1610</v>
      </c>
      <c r="G2094" s="114">
        <v>1571</v>
      </c>
      <c r="H2094" s="114">
        <v>330</v>
      </c>
      <c r="I2094" s="114">
        <v>0</v>
      </c>
      <c r="J2094" s="114">
        <v>1571</v>
      </c>
      <c r="K2094" s="114">
        <v>1525</v>
      </c>
      <c r="L2094" s="241">
        <f t="shared" si="410"/>
        <v>-2.9280712921705865E-2</v>
      </c>
      <c r="M2094" s="114">
        <f t="shared" si="401"/>
        <v>320.33736473583707</v>
      </c>
      <c r="N2094" s="242">
        <v>0</v>
      </c>
      <c r="O2094" s="100"/>
      <c r="P2094" s="100"/>
      <c r="Q2094" s="100">
        <f t="shared" si="402"/>
        <v>0</v>
      </c>
      <c r="R2094" s="243" t="e">
        <f t="shared" si="357"/>
        <v>#DIV/0!</v>
      </c>
      <c r="S2094" s="299"/>
      <c r="T2094" s="299"/>
      <c r="U2094" s="299"/>
      <c r="V2094" s="299"/>
      <c r="W2094" s="299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</row>
    <row r="2095" spans="1:43" ht="13.5" customHeight="1" outlineLevel="2" x14ac:dyDescent="0.25">
      <c r="A2095" s="2"/>
      <c r="B2095" s="109">
        <v>210113</v>
      </c>
      <c r="C2095" s="34"/>
      <c r="D2095" s="34" t="s">
        <v>56</v>
      </c>
      <c r="E2095" s="34" t="s">
        <v>56</v>
      </c>
      <c r="F2095" s="298" t="s">
        <v>401</v>
      </c>
      <c r="G2095" s="114">
        <v>2380</v>
      </c>
      <c r="H2095" s="114">
        <v>288</v>
      </c>
      <c r="I2095" s="114">
        <v>0</v>
      </c>
      <c r="J2095" s="114">
        <v>2380</v>
      </c>
      <c r="K2095" s="114">
        <v>2361</v>
      </c>
      <c r="L2095" s="241">
        <f t="shared" si="410"/>
        <v>-7.983193277310896E-3</v>
      </c>
      <c r="M2095" s="114">
        <f t="shared" si="401"/>
        <v>285.70084033613443</v>
      </c>
      <c r="N2095" s="242">
        <v>0</v>
      </c>
      <c r="O2095" s="100"/>
      <c r="P2095" s="100"/>
      <c r="Q2095" s="100">
        <f t="shared" si="402"/>
        <v>0</v>
      </c>
      <c r="R2095" s="243" t="e">
        <f t="shared" si="357"/>
        <v>#DIV/0!</v>
      </c>
      <c r="S2095" s="299"/>
      <c r="T2095" s="299"/>
      <c r="U2095" s="299"/>
      <c r="V2095" s="299"/>
      <c r="W2095" s="299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</row>
    <row r="2096" spans="1:43" ht="13.5" customHeight="1" outlineLevel="2" x14ac:dyDescent="0.25">
      <c r="A2096" s="2"/>
      <c r="B2096" s="109">
        <v>210112</v>
      </c>
      <c r="C2096" s="34"/>
      <c r="D2096" s="34" t="s">
        <v>56</v>
      </c>
      <c r="E2096" s="34" t="s">
        <v>56</v>
      </c>
      <c r="F2096" s="298" t="s">
        <v>1609</v>
      </c>
      <c r="G2096" s="114">
        <v>7072</v>
      </c>
      <c r="H2096" s="114">
        <v>494</v>
      </c>
      <c r="I2096" s="114">
        <v>0</v>
      </c>
      <c r="J2096" s="114">
        <v>7072</v>
      </c>
      <c r="K2096" s="114">
        <v>6953</v>
      </c>
      <c r="L2096" s="241">
        <f t="shared" si="410"/>
        <v>-1.6826923076923128E-2</v>
      </c>
      <c r="M2096" s="114">
        <f t="shared" si="401"/>
        <v>485.6875</v>
      </c>
      <c r="N2096" s="242">
        <v>0</v>
      </c>
      <c r="O2096" s="100"/>
      <c r="P2096" s="100"/>
      <c r="Q2096" s="100">
        <f t="shared" si="402"/>
        <v>0</v>
      </c>
      <c r="R2096" s="243" t="e">
        <f t="shared" si="357"/>
        <v>#DIV/0!</v>
      </c>
      <c r="S2096" s="299"/>
      <c r="T2096" s="299"/>
      <c r="U2096" s="299"/>
      <c r="V2096" s="299"/>
      <c r="W2096" s="299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</row>
    <row r="2097" spans="1:43" ht="13.5" customHeight="1" outlineLevel="2" x14ac:dyDescent="0.25">
      <c r="A2097" s="2"/>
      <c r="B2097" s="109">
        <v>210111</v>
      </c>
      <c r="C2097" s="34"/>
      <c r="D2097" s="34" t="s">
        <v>56</v>
      </c>
      <c r="E2097" s="34" t="s">
        <v>56</v>
      </c>
      <c r="F2097" s="298" t="s">
        <v>1608</v>
      </c>
      <c r="G2097" s="114">
        <v>3251</v>
      </c>
      <c r="H2097" s="114">
        <v>0</v>
      </c>
      <c r="I2097" s="114">
        <v>2384</v>
      </c>
      <c r="J2097" s="114">
        <v>3477</v>
      </c>
      <c r="K2097" s="114">
        <v>3264</v>
      </c>
      <c r="L2097" s="241">
        <f t="shared" si="410"/>
        <v>-6.1259706643658318E-2</v>
      </c>
      <c r="M2097" s="114">
        <f t="shared" si="401"/>
        <v>0</v>
      </c>
      <c r="N2097" s="242">
        <v>2374</v>
      </c>
      <c r="O2097" s="100"/>
      <c r="P2097" s="100"/>
      <c r="Q2097" s="100">
        <f t="shared" si="402"/>
        <v>0</v>
      </c>
      <c r="R2097" s="243" t="e">
        <f t="shared" si="357"/>
        <v>#DIV/0!</v>
      </c>
      <c r="S2097" s="299"/>
      <c r="T2097" s="299"/>
      <c r="U2097" s="299"/>
      <c r="V2097" s="299"/>
      <c r="W2097" s="299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</row>
    <row r="2098" spans="1:43" ht="13.5" customHeight="1" outlineLevel="2" x14ac:dyDescent="0.25">
      <c r="A2098" s="2"/>
      <c r="B2098" s="109">
        <v>210110</v>
      </c>
      <c r="C2098" s="34"/>
      <c r="D2098" s="34" t="s">
        <v>56</v>
      </c>
      <c r="E2098" s="34" t="s">
        <v>56</v>
      </c>
      <c r="F2098" s="298" t="s">
        <v>1607</v>
      </c>
      <c r="G2098" s="114">
        <v>4206</v>
      </c>
      <c r="H2098" s="114">
        <v>590</v>
      </c>
      <c r="I2098" s="114">
        <v>0</v>
      </c>
      <c r="J2098" s="114">
        <v>4206</v>
      </c>
      <c r="K2098" s="114">
        <v>4141</v>
      </c>
      <c r="L2098" s="241">
        <f t="shared" si="410"/>
        <v>-1.5454113171659567E-2</v>
      </c>
      <c r="M2098" s="114">
        <f t="shared" si="401"/>
        <v>580.88207322872086</v>
      </c>
      <c r="N2098" s="242">
        <v>0</v>
      </c>
      <c r="O2098" s="100"/>
      <c r="P2098" s="100"/>
      <c r="Q2098" s="100">
        <f t="shared" si="402"/>
        <v>0</v>
      </c>
      <c r="R2098" s="243" t="e">
        <f t="shared" si="357"/>
        <v>#DIV/0!</v>
      </c>
      <c r="S2098" s="299"/>
      <c r="T2098" s="299"/>
      <c r="U2098" s="299"/>
      <c r="V2098" s="299"/>
      <c r="W2098" s="299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</row>
    <row r="2099" spans="1:43" ht="13.5" customHeight="1" outlineLevel="2" x14ac:dyDescent="0.25">
      <c r="A2099" s="2"/>
      <c r="B2099" s="109">
        <v>210109</v>
      </c>
      <c r="C2099" s="34"/>
      <c r="D2099" s="34" t="s">
        <v>56</v>
      </c>
      <c r="E2099" s="34" t="s">
        <v>56</v>
      </c>
      <c r="F2099" s="298" t="s">
        <v>1606</v>
      </c>
      <c r="G2099" s="114">
        <v>2363</v>
      </c>
      <c r="H2099" s="114">
        <v>0</v>
      </c>
      <c r="I2099" s="114">
        <v>2631</v>
      </c>
      <c r="J2099" s="114">
        <v>2363</v>
      </c>
      <c r="K2099" s="114">
        <v>2321</v>
      </c>
      <c r="L2099" s="241">
        <f t="shared" si="410"/>
        <v>-1.7774016081252619E-2</v>
      </c>
      <c r="M2099" s="114">
        <f t="shared" si="401"/>
        <v>0</v>
      </c>
      <c r="N2099" s="242">
        <v>2637</v>
      </c>
      <c r="O2099" s="100"/>
      <c r="P2099" s="100"/>
      <c r="Q2099" s="100">
        <f t="shared" si="402"/>
        <v>0</v>
      </c>
      <c r="R2099" s="243" t="e">
        <f t="shared" si="357"/>
        <v>#DIV/0!</v>
      </c>
      <c r="S2099" s="299"/>
      <c r="T2099" s="299"/>
      <c r="U2099" s="299"/>
      <c r="V2099" s="299"/>
      <c r="W2099" s="299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</row>
    <row r="2100" spans="1:43" ht="13.5" customHeight="1" outlineLevel="2" x14ac:dyDescent="0.25">
      <c r="A2100" s="2"/>
      <c r="B2100" s="109">
        <v>210108</v>
      </c>
      <c r="C2100" s="34"/>
      <c r="D2100" s="34" t="s">
        <v>56</v>
      </c>
      <c r="E2100" s="34" t="s">
        <v>56</v>
      </c>
      <c r="F2100" s="298" t="s">
        <v>248</v>
      </c>
      <c r="G2100" s="114">
        <v>3098</v>
      </c>
      <c r="H2100" s="114">
        <v>326</v>
      </c>
      <c r="I2100" s="114">
        <v>0</v>
      </c>
      <c r="J2100" s="114">
        <v>3098</v>
      </c>
      <c r="K2100" s="114">
        <v>2869</v>
      </c>
      <c r="L2100" s="241">
        <f t="shared" si="410"/>
        <v>-7.391865719819235E-2</v>
      </c>
      <c r="M2100" s="114">
        <f t="shared" si="401"/>
        <v>301.9025177533893</v>
      </c>
      <c r="N2100" s="242">
        <v>0</v>
      </c>
      <c r="O2100" s="100"/>
      <c r="P2100" s="100"/>
      <c r="Q2100" s="100">
        <f t="shared" si="402"/>
        <v>0</v>
      </c>
      <c r="R2100" s="243" t="e">
        <f t="shared" si="357"/>
        <v>#DIV/0!</v>
      </c>
      <c r="S2100" s="299"/>
      <c r="T2100" s="299"/>
      <c r="U2100" s="299"/>
      <c r="V2100" s="299"/>
      <c r="W2100" s="299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</row>
    <row r="2101" spans="1:43" ht="13.5" customHeight="1" outlineLevel="2" x14ac:dyDescent="0.25">
      <c r="A2101" s="2"/>
      <c r="B2101" s="109">
        <v>210107</v>
      </c>
      <c r="C2101" s="34"/>
      <c r="D2101" s="34" t="s">
        <v>56</v>
      </c>
      <c r="E2101" s="34" t="s">
        <v>56</v>
      </c>
      <c r="F2101" s="298" t="s">
        <v>1605</v>
      </c>
      <c r="G2101" s="114">
        <v>6588</v>
      </c>
      <c r="H2101" s="114">
        <v>395</v>
      </c>
      <c r="I2101" s="114">
        <v>0</v>
      </c>
      <c r="J2101" s="114">
        <v>6588</v>
      </c>
      <c r="K2101" s="114">
        <v>6509</v>
      </c>
      <c r="L2101" s="241">
        <f t="shared" si="410"/>
        <v>-1.1991499696417773E-2</v>
      </c>
      <c r="M2101" s="114">
        <f t="shared" si="401"/>
        <v>390.26335761991498</v>
      </c>
      <c r="N2101" s="242">
        <v>0</v>
      </c>
      <c r="O2101" s="100"/>
      <c r="P2101" s="100"/>
      <c r="Q2101" s="100">
        <f t="shared" si="402"/>
        <v>0</v>
      </c>
      <c r="R2101" s="243" t="e">
        <f t="shared" si="357"/>
        <v>#DIV/0!</v>
      </c>
      <c r="S2101" s="299"/>
      <c r="T2101" s="299"/>
      <c r="U2101" s="299"/>
      <c r="V2101" s="299"/>
      <c r="W2101" s="299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</row>
    <row r="2102" spans="1:43" ht="13.5" customHeight="1" outlineLevel="2" x14ac:dyDescent="0.25">
      <c r="A2102" s="2"/>
      <c r="B2102" s="109">
        <v>210106</v>
      </c>
      <c r="C2102" s="34"/>
      <c r="D2102" s="34" t="s">
        <v>56</v>
      </c>
      <c r="E2102" s="34" t="s">
        <v>56</v>
      </c>
      <c r="F2102" s="298" t="s">
        <v>1604</v>
      </c>
      <c r="G2102" s="114">
        <v>6716</v>
      </c>
      <c r="H2102" s="114">
        <v>832</v>
      </c>
      <c r="I2102" s="114">
        <v>0</v>
      </c>
      <c r="J2102" s="114">
        <v>6716</v>
      </c>
      <c r="K2102" s="114">
        <v>6623</v>
      </c>
      <c r="L2102" s="241">
        <f t="shared" si="410"/>
        <v>-1.3847528290649169E-2</v>
      </c>
      <c r="M2102" s="114">
        <f t="shared" si="401"/>
        <v>820.47885646217992</v>
      </c>
      <c r="N2102" s="242">
        <v>0</v>
      </c>
      <c r="O2102" s="100"/>
      <c r="P2102" s="100"/>
      <c r="Q2102" s="100">
        <f t="shared" si="402"/>
        <v>0</v>
      </c>
      <c r="R2102" s="243" t="e">
        <f t="shared" si="357"/>
        <v>#DIV/0!</v>
      </c>
      <c r="S2102" s="299"/>
      <c r="T2102" s="299"/>
      <c r="U2102" s="299"/>
      <c r="V2102" s="299"/>
      <c r="W2102" s="299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</row>
    <row r="2103" spans="1:43" ht="13.5" customHeight="1" outlineLevel="2" x14ac:dyDescent="0.25">
      <c r="A2103" s="2"/>
      <c r="B2103" s="109">
        <v>210105</v>
      </c>
      <c r="C2103" s="34"/>
      <c r="D2103" s="34" t="s">
        <v>56</v>
      </c>
      <c r="E2103" s="34" t="s">
        <v>56</v>
      </c>
      <c r="F2103" s="298" t="s">
        <v>1603</v>
      </c>
      <c r="G2103" s="114">
        <v>6990</v>
      </c>
      <c r="H2103" s="114">
        <v>455</v>
      </c>
      <c r="I2103" s="114">
        <v>0</v>
      </c>
      <c r="J2103" s="114">
        <v>6990</v>
      </c>
      <c r="K2103" s="114">
        <v>6563</v>
      </c>
      <c r="L2103" s="241">
        <f t="shared" si="410"/>
        <v>-6.1087267525035793E-2</v>
      </c>
      <c r="M2103" s="114">
        <f t="shared" si="401"/>
        <v>427.2052932761087</v>
      </c>
      <c r="N2103" s="242">
        <v>0</v>
      </c>
      <c r="O2103" s="100"/>
      <c r="P2103" s="100"/>
      <c r="Q2103" s="100">
        <f t="shared" si="402"/>
        <v>0</v>
      </c>
      <c r="R2103" s="243" t="e">
        <f t="shared" si="357"/>
        <v>#DIV/0!</v>
      </c>
      <c r="S2103" s="299"/>
      <c r="T2103" s="299"/>
      <c r="U2103" s="299"/>
      <c r="V2103" s="299"/>
      <c r="W2103" s="299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</row>
    <row r="2104" spans="1:43" ht="13.5" customHeight="1" outlineLevel="2" x14ac:dyDescent="0.25">
      <c r="A2104" s="2"/>
      <c r="B2104" s="109">
        <v>210104</v>
      </c>
      <c r="C2104" s="34"/>
      <c r="D2104" s="34" t="s">
        <v>56</v>
      </c>
      <c r="E2104" s="34" t="s">
        <v>56</v>
      </c>
      <c r="F2104" s="298" t="s">
        <v>1602</v>
      </c>
      <c r="G2104" s="114">
        <v>4555</v>
      </c>
      <c r="H2104" s="114">
        <v>329</v>
      </c>
      <c r="I2104" s="114">
        <v>0</v>
      </c>
      <c r="J2104" s="114">
        <v>4555</v>
      </c>
      <c r="K2104" s="114">
        <v>4478</v>
      </c>
      <c r="L2104" s="241">
        <f t="shared" si="410"/>
        <v>-1.6904500548847401E-2</v>
      </c>
      <c r="M2104" s="114">
        <f t="shared" si="401"/>
        <v>323.43841931942922</v>
      </c>
      <c r="N2104" s="242">
        <v>0</v>
      </c>
      <c r="O2104" s="100"/>
      <c r="P2104" s="100"/>
      <c r="Q2104" s="100">
        <f t="shared" si="402"/>
        <v>0</v>
      </c>
      <c r="R2104" s="243" t="e">
        <f t="shared" si="357"/>
        <v>#DIV/0!</v>
      </c>
      <c r="S2104" s="299"/>
      <c r="T2104" s="299"/>
      <c r="U2104" s="299"/>
      <c r="V2104" s="299"/>
      <c r="W2104" s="299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</row>
    <row r="2105" spans="1:43" ht="13.5" customHeight="1" outlineLevel="2" x14ac:dyDescent="0.25">
      <c r="A2105" s="2"/>
      <c r="B2105" s="109">
        <v>210103</v>
      </c>
      <c r="C2105" s="34"/>
      <c r="D2105" s="34" t="s">
        <v>56</v>
      </c>
      <c r="E2105" s="34" t="s">
        <v>56</v>
      </c>
      <c r="F2105" s="298" t="s">
        <v>1601</v>
      </c>
      <c r="G2105" s="114">
        <v>3376</v>
      </c>
      <c r="H2105" s="114">
        <v>348</v>
      </c>
      <c r="I2105" s="114">
        <v>0</v>
      </c>
      <c r="J2105" s="114">
        <v>3376</v>
      </c>
      <c r="K2105" s="114">
        <v>3301</v>
      </c>
      <c r="L2105" s="241">
        <f t="shared" si="410"/>
        <v>-2.2215639810426513E-2</v>
      </c>
      <c r="M2105" s="114">
        <f t="shared" si="401"/>
        <v>340.26895734597156</v>
      </c>
      <c r="N2105" s="242">
        <v>0</v>
      </c>
      <c r="O2105" s="100"/>
      <c r="P2105" s="100"/>
      <c r="Q2105" s="100">
        <f t="shared" si="402"/>
        <v>0</v>
      </c>
      <c r="R2105" s="243" t="e">
        <f t="shared" si="357"/>
        <v>#DIV/0!</v>
      </c>
      <c r="S2105" s="299"/>
      <c r="T2105" s="299"/>
      <c r="U2105" s="299"/>
      <c r="V2105" s="299"/>
      <c r="W2105" s="299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</row>
    <row r="2106" spans="1:43" ht="13.5" customHeight="1" outlineLevel="2" x14ac:dyDescent="0.25">
      <c r="A2106" s="2"/>
      <c r="B2106" s="109">
        <v>210102</v>
      </c>
      <c r="C2106" s="34"/>
      <c r="D2106" s="34" t="s">
        <v>56</v>
      </c>
      <c r="E2106" s="34" t="s">
        <v>56</v>
      </c>
      <c r="F2106" s="298" t="s">
        <v>1600</v>
      </c>
      <c r="G2106" s="114">
        <v>18963</v>
      </c>
      <c r="H2106" s="114">
        <v>0</v>
      </c>
      <c r="I2106" s="114">
        <v>3592</v>
      </c>
      <c r="J2106" s="114">
        <v>19572</v>
      </c>
      <c r="K2106" s="114">
        <v>18934</v>
      </c>
      <c r="L2106" s="241">
        <f t="shared" si="410"/>
        <v>-3.2597588391579779E-2</v>
      </c>
      <c r="M2106" s="114">
        <f t="shared" si="401"/>
        <v>0</v>
      </c>
      <c r="N2106" s="242">
        <v>3013</v>
      </c>
      <c r="O2106" s="100"/>
      <c r="P2106" s="100"/>
      <c r="Q2106" s="100">
        <f t="shared" si="402"/>
        <v>0</v>
      </c>
      <c r="R2106" s="243" t="e">
        <f t="shared" si="357"/>
        <v>#DIV/0!</v>
      </c>
      <c r="S2106" s="299"/>
      <c r="T2106" s="299"/>
      <c r="U2106" s="299"/>
      <c r="V2106" s="299"/>
      <c r="W2106" s="299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</row>
    <row r="2107" spans="1:43" ht="13.5" customHeight="1" outlineLevel="2" x14ac:dyDescent="0.25">
      <c r="A2107" s="2"/>
      <c r="B2107" s="109">
        <v>210101</v>
      </c>
      <c r="C2107" s="34"/>
      <c r="D2107" s="34" t="s">
        <v>56</v>
      </c>
      <c r="E2107" s="34" t="s">
        <v>56</v>
      </c>
      <c r="F2107" s="298" t="s">
        <v>56</v>
      </c>
      <c r="G2107" s="114">
        <v>5330</v>
      </c>
      <c r="H2107" s="114">
        <v>0</v>
      </c>
      <c r="I2107" s="114">
        <v>122183</v>
      </c>
      <c r="J2107" s="114">
        <v>6615</v>
      </c>
      <c r="K2107" s="114">
        <v>6458</v>
      </c>
      <c r="L2107" s="241">
        <f t="shared" si="410"/>
        <v>-2.373393801965229E-2</v>
      </c>
      <c r="M2107" s="114">
        <f t="shared" si="401"/>
        <v>0</v>
      </c>
      <c r="N2107" s="242">
        <v>121568</v>
      </c>
      <c r="O2107" s="100"/>
      <c r="P2107" s="100"/>
      <c r="Q2107" s="100">
        <f t="shared" si="402"/>
        <v>0</v>
      </c>
      <c r="R2107" s="243" t="e">
        <f t="shared" ref="R2107:R2329" si="411">+(1-(P2107/O2107))*100</f>
        <v>#DIV/0!</v>
      </c>
      <c r="S2107" s="299"/>
      <c r="T2107" s="299"/>
      <c r="U2107" s="299"/>
      <c r="V2107" s="299"/>
      <c r="W2107" s="299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</row>
    <row r="2108" spans="1:43" ht="13.5" customHeight="1" outlineLevel="2" x14ac:dyDescent="0.25">
      <c r="A2108" s="2"/>
      <c r="B2108" s="109" t="s">
        <v>2375</v>
      </c>
      <c r="C2108" s="34"/>
      <c r="D2108" s="34" t="s">
        <v>56</v>
      </c>
      <c r="E2108" s="34" t="s">
        <v>56</v>
      </c>
      <c r="F2108" s="298" t="s">
        <v>2376</v>
      </c>
      <c r="G2108" s="114"/>
      <c r="H2108" s="114"/>
      <c r="I2108" s="114"/>
      <c r="J2108" s="114"/>
      <c r="K2108" s="114"/>
      <c r="L2108" s="241"/>
      <c r="M2108" s="114">
        <f t="shared" si="401"/>
        <v>0</v>
      </c>
      <c r="N2108" s="242"/>
      <c r="O2108" s="100"/>
      <c r="P2108" s="100"/>
      <c r="Q2108" s="100">
        <f t="shared" si="402"/>
        <v>0</v>
      </c>
      <c r="R2108" s="243" t="e">
        <f t="shared" si="411"/>
        <v>#DIV/0!</v>
      </c>
      <c r="S2108" s="299"/>
      <c r="T2108" s="299"/>
      <c r="U2108" s="299"/>
      <c r="V2108" s="299"/>
      <c r="W2108" s="299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</row>
    <row r="2109" spans="1:43" ht="13.5" customHeight="1" outlineLevel="1" x14ac:dyDescent="0.25">
      <c r="A2109" s="229"/>
      <c r="B2109" s="104">
        <v>211000</v>
      </c>
      <c r="C2109" s="300"/>
      <c r="D2109" s="300" t="s">
        <v>56</v>
      </c>
      <c r="E2109" s="300" t="s">
        <v>1674</v>
      </c>
      <c r="F2109" s="301"/>
      <c r="G2109" s="114"/>
      <c r="H2109" s="114"/>
      <c r="I2109" s="114"/>
      <c r="J2109" s="114"/>
      <c r="K2109" s="114"/>
      <c r="L2109" s="241"/>
      <c r="M2109" s="114">
        <f t="shared" si="401"/>
        <v>0</v>
      </c>
      <c r="N2109" s="242"/>
      <c r="O2109" s="110">
        <f t="shared" ref="O2109:P2109" si="412">SUM(O2110:O2115)</f>
        <v>0</v>
      </c>
      <c r="P2109" s="110">
        <f t="shared" si="412"/>
        <v>0</v>
      </c>
      <c r="Q2109" s="100">
        <f t="shared" si="402"/>
        <v>0</v>
      </c>
      <c r="R2109" s="243" t="e">
        <f t="shared" si="411"/>
        <v>#DIV/0!</v>
      </c>
      <c r="S2109" s="302"/>
      <c r="T2109" s="302"/>
      <c r="U2109" s="302"/>
      <c r="V2109" s="302"/>
      <c r="W2109" s="302"/>
      <c r="X2109" s="229"/>
      <c r="Y2109" s="229"/>
      <c r="Z2109" s="229"/>
      <c r="AA2109" s="229"/>
      <c r="AB2109" s="229"/>
      <c r="AC2109" s="229"/>
      <c r="AD2109" s="229"/>
      <c r="AE2109" s="229"/>
      <c r="AF2109" s="229"/>
      <c r="AG2109" s="229"/>
      <c r="AH2109" s="229"/>
      <c r="AI2109" s="229"/>
      <c r="AJ2109" s="229"/>
      <c r="AK2109" s="229"/>
      <c r="AL2109" s="229"/>
      <c r="AM2109" s="229"/>
      <c r="AN2109" s="229"/>
      <c r="AO2109" s="229"/>
      <c r="AP2109" s="229"/>
      <c r="AQ2109" s="229"/>
    </row>
    <row r="2110" spans="1:43" ht="13.5" customHeight="1" outlineLevel="2" x14ac:dyDescent="0.25">
      <c r="A2110" s="2"/>
      <c r="B2110" s="109">
        <v>211005</v>
      </c>
      <c r="C2110" s="34"/>
      <c r="D2110" s="34" t="s">
        <v>56</v>
      </c>
      <c r="E2110" s="34" t="s">
        <v>1674</v>
      </c>
      <c r="F2110" s="298" t="s">
        <v>1679</v>
      </c>
      <c r="G2110" s="114">
        <v>1641</v>
      </c>
      <c r="H2110" s="114">
        <v>527</v>
      </c>
      <c r="I2110" s="114">
        <v>0</v>
      </c>
      <c r="J2110" s="114">
        <v>1641</v>
      </c>
      <c r="K2110" s="114">
        <v>1658</v>
      </c>
      <c r="L2110" s="241">
        <f t="shared" ref="L2110:L2114" si="413">((K2110/J2110)^(1/($K$12-$J$12))-1)</f>
        <v>1.0359536867763586E-2</v>
      </c>
      <c r="M2110" s="114">
        <f t="shared" si="401"/>
        <v>532.45947592931145</v>
      </c>
      <c r="N2110" s="242">
        <v>0</v>
      </c>
      <c r="O2110" s="100"/>
      <c r="P2110" s="100"/>
      <c r="Q2110" s="100">
        <f t="shared" si="402"/>
        <v>0</v>
      </c>
      <c r="R2110" s="243" t="e">
        <f t="shared" si="411"/>
        <v>#DIV/0!</v>
      </c>
      <c r="S2110" s="299"/>
      <c r="T2110" s="299"/>
      <c r="U2110" s="299"/>
      <c r="V2110" s="299"/>
      <c r="W2110" s="299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</row>
    <row r="2111" spans="1:43" ht="13.5" customHeight="1" outlineLevel="2" x14ac:dyDescent="0.25">
      <c r="A2111" s="2"/>
      <c r="B2111" s="109">
        <v>211004</v>
      </c>
      <c r="C2111" s="34"/>
      <c r="D2111" s="34" t="s">
        <v>56</v>
      </c>
      <c r="E2111" s="34" t="s">
        <v>1674</v>
      </c>
      <c r="F2111" s="298" t="s">
        <v>1678</v>
      </c>
      <c r="G2111" s="114">
        <v>2894</v>
      </c>
      <c r="H2111" s="114">
        <v>0</v>
      </c>
      <c r="I2111" s="114">
        <v>2280</v>
      </c>
      <c r="J2111" s="114">
        <v>2894</v>
      </c>
      <c r="K2111" s="114">
        <v>2678</v>
      </c>
      <c r="L2111" s="241">
        <f t="shared" si="413"/>
        <v>-7.4637180373185896E-2</v>
      </c>
      <c r="M2111" s="114">
        <f t="shared" si="401"/>
        <v>0</v>
      </c>
      <c r="N2111" s="242">
        <v>2508</v>
      </c>
      <c r="O2111" s="100"/>
      <c r="P2111" s="100"/>
      <c r="Q2111" s="100">
        <f t="shared" si="402"/>
        <v>0</v>
      </c>
      <c r="R2111" s="243" t="e">
        <f t="shared" si="411"/>
        <v>#DIV/0!</v>
      </c>
      <c r="S2111" s="299"/>
      <c r="T2111" s="299"/>
      <c r="U2111" s="299"/>
      <c r="V2111" s="299"/>
      <c r="W2111" s="299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</row>
    <row r="2112" spans="1:43" ht="13.5" customHeight="1" outlineLevel="2" x14ac:dyDescent="0.25">
      <c r="A2112" s="2"/>
      <c r="B2112" s="109">
        <v>211003</v>
      </c>
      <c r="C2112" s="34"/>
      <c r="D2112" s="34" t="s">
        <v>56</v>
      </c>
      <c r="E2112" s="34" t="s">
        <v>1674</v>
      </c>
      <c r="F2112" s="298" t="s">
        <v>1677</v>
      </c>
      <c r="G2112" s="114">
        <v>1852</v>
      </c>
      <c r="H2112" s="114">
        <v>271</v>
      </c>
      <c r="I2112" s="114">
        <v>0</v>
      </c>
      <c r="J2112" s="114">
        <v>1852</v>
      </c>
      <c r="K2112" s="114">
        <v>1785</v>
      </c>
      <c r="L2112" s="241">
        <f t="shared" si="413"/>
        <v>-3.617710583153344E-2</v>
      </c>
      <c r="M2112" s="114">
        <f t="shared" si="401"/>
        <v>261.19600431965443</v>
      </c>
      <c r="N2112" s="242">
        <v>0</v>
      </c>
      <c r="O2112" s="100"/>
      <c r="P2112" s="100"/>
      <c r="Q2112" s="100">
        <f t="shared" si="402"/>
        <v>0</v>
      </c>
      <c r="R2112" s="243" t="e">
        <f t="shared" si="411"/>
        <v>#DIV/0!</v>
      </c>
      <c r="S2112" s="299"/>
      <c r="T2112" s="299"/>
      <c r="U2112" s="299"/>
      <c r="V2112" s="299"/>
      <c r="W2112" s="299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</row>
    <row r="2113" spans="1:43" ht="13.5" customHeight="1" outlineLevel="2" x14ac:dyDescent="0.25">
      <c r="A2113" s="2"/>
      <c r="B2113" s="109">
        <v>211002</v>
      </c>
      <c r="C2113" s="34"/>
      <c r="D2113" s="34" t="s">
        <v>56</v>
      </c>
      <c r="E2113" s="34" t="s">
        <v>1674</v>
      </c>
      <c r="F2113" s="298" t="s">
        <v>1676</v>
      </c>
      <c r="G2113" s="114">
        <v>1149</v>
      </c>
      <c r="H2113" s="114">
        <v>0</v>
      </c>
      <c r="I2113" s="114">
        <v>9080</v>
      </c>
      <c r="J2113" s="114">
        <v>5131</v>
      </c>
      <c r="K2113" s="114">
        <v>5326</v>
      </c>
      <c r="L2113" s="241">
        <f t="shared" si="413"/>
        <v>3.8004287663223613E-2</v>
      </c>
      <c r="M2113" s="114">
        <f t="shared" si="401"/>
        <v>0</v>
      </c>
      <c r="N2113" s="242">
        <v>3877</v>
      </c>
      <c r="O2113" s="100"/>
      <c r="P2113" s="100"/>
      <c r="Q2113" s="100">
        <f t="shared" si="402"/>
        <v>0</v>
      </c>
      <c r="R2113" s="243" t="e">
        <f t="shared" si="411"/>
        <v>#DIV/0!</v>
      </c>
      <c r="S2113" s="299"/>
      <c r="T2113" s="299"/>
      <c r="U2113" s="299"/>
      <c r="V2113" s="299"/>
      <c r="W2113" s="299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</row>
    <row r="2114" spans="1:43" ht="13.5" customHeight="1" outlineLevel="2" x14ac:dyDescent="0.25">
      <c r="A2114" s="2"/>
      <c r="B2114" s="109">
        <v>211001</v>
      </c>
      <c r="C2114" s="34"/>
      <c r="D2114" s="34" t="s">
        <v>56</v>
      </c>
      <c r="E2114" s="34" t="s">
        <v>1674</v>
      </c>
      <c r="F2114" s="298" t="s">
        <v>1675</v>
      </c>
      <c r="G2114" s="114">
        <v>3991</v>
      </c>
      <c r="H2114" s="114">
        <v>0</v>
      </c>
      <c r="I2114" s="114">
        <v>9769</v>
      </c>
      <c r="J2114" s="114">
        <v>3991</v>
      </c>
      <c r="K2114" s="114">
        <v>3743</v>
      </c>
      <c r="L2114" s="241">
        <f t="shared" si="413"/>
        <v>-6.213981458281137E-2</v>
      </c>
      <c r="M2114" s="114">
        <f t="shared" si="401"/>
        <v>0</v>
      </c>
      <c r="N2114" s="242">
        <v>9319</v>
      </c>
      <c r="O2114" s="100"/>
      <c r="P2114" s="100"/>
      <c r="Q2114" s="100">
        <f t="shared" si="402"/>
        <v>0</v>
      </c>
      <c r="R2114" s="243" t="e">
        <f t="shared" si="411"/>
        <v>#DIV/0!</v>
      </c>
      <c r="S2114" s="299"/>
      <c r="T2114" s="299"/>
      <c r="U2114" s="299"/>
      <c r="V2114" s="299"/>
      <c r="W2114" s="299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</row>
    <row r="2115" spans="1:43" ht="13.5" customHeight="1" outlineLevel="2" x14ac:dyDescent="0.25">
      <c r="A2115" s="2"/>
      <c r="B2115" s="109" t="s">
        <v>2377</v>
      </c>
      <c r="C2115" s="34"/>
      <c r="D2115" s="34" t="s">
        <v>56</v>
      </c>
      <c r="E2115" s="34" t="s">
        <v>1674</v>
      </c>
      <c r="F2115" s="298" t="s">
        <v>2378</v>
      </c>
      <c r="G2115" s="114"/>
      <c r="H2115" s="114"/>
      <c r="I2115" s="114"/>
      <c r="J2115" s="114"/>
      <c r="K2115" s="114"/>
      <c r="L2115" s="241"/>
      <c r="M2115" s="114">
        <f t="shared" si="401"/>
        <v>0</v>
      </c>
      <c r="N2115" s="242"/>
      <c r="O2115" s="100"/>
      <c r="P2115" s="100"/>
      <c r="Q2115" s="100">
        <f t="shared" si="402"/>
        <v>0</v>
      </c>
      <c r="R2115" s="243" t="e">
        <f t="shared" si="411"/>
        <v>#DIV/0!</v>
      </c>
      <c r="S2115" s="299"/>
      <c r="T2115" s="299"/>
      <c r="U2115" s="299"/>
      <c r="V2115" s="299"/>
      <c r="W2115" s="299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</row>
    <row r="2116" spans="1:43" ht="13.5" customHeight="1" outlineLevel="1" x14ac:dyDescent="0.25">
      <c r="A2116" s="229"/>
      <c r="B2116" s="104">
        <v>211100</v>
      </c>
      <c r="C2116" s="300"/>
      <c r="D2116" s="300" t="s">
        <v>56</v>
      </c>
      <c r="E2116" s="300" t="s">
        <v>1680</v>
      </c>
      <c r="F2116" s="301"/>
      <c r="G2116" s="114"/>
      <c r="H2116" s="114"/>
      <c r="I2116" s="114"/>
      <c r="J2116" s="114"/>
      <c r="K2116" s="114"/>
      <c r="L2116" s="241"/>
      <c r="M2116" s="114">
        <f t="shared" si="401"/>
        <v>0</v>
      </c>
      <c r="N2116" s="242"/>
      <c r="O2116" s="110">
        <f t="shared" ref="O2116:P2116" si="414">SUM(O2117:O2122)</f>
        <v>0</v>
      </c>
      <c r="P2116" s="110">
        <f t="shared" si="414"/>
        <v>0</v>
      </c>
      <c r="Q2116" s="100">
        <f t="shared" si="402"/>
        <v>0</v>
      </c>
      <c r="R2116" s="243" t="e">
        <f t="shared" si="411"/>
        <v>#DIV/0!</v>
      </c>
      <c r="S2116" s="302"/>
      <c r="T2116" s="302"/>
      <c r="U2116" s="302"/>
      <c r="V2116" s="302"/>
      <c r="W2116" s="302"/>
      <c r="X2116" s="229"/>
      <c r="Y2116" s="229"/>
      <c r="Z2116" s="229"/>
      <c r="AA2116" s="229"/>
      <c r="AB2116" s="229"/>
      <c r="AC2116" s="229"/>
      <c r="AD2116" s="229"/>
      <c r="AE2116" s="229"/>
      <c r="AF2116" s="229"/>
      <c r="AG2116" s="229"/>
      <c r="AH2116" s="229"/>
      <c r="AI2116" s="229"/>
      <c r="AJ2116" s="229"/>
      <c r="AK2116" s="229"/>
      <c r="AL2116" s="229"/>
      <c r="AM2116" s="229"/>
      <c r="AN2116" s="229"/>
      <c r="AO2116" s="229"/>
      <c r="AP2116" s="229"/>
      <c r="AQ2116" s="229"/>
    </row>
    <row r="2117" spans="1:43" ht="13.5" customHeight="1" outlineLevel="2" x14ac:dyDescent="0.25">
      <c r="A2117" s="2"/>
      <c r="B2117" s="109">
        <v>211105</v>
      </c>
      <c r="C2117" s="34"/>
      <c r="D2117" s="34" t="s">
        <v>56</v>
      </c>
      <c r="E2117" s="34" t="s">
        <v>1680</v>
      </c>
      <c r="F2117" s="298" t="s">
        <v>553</v>
      </c>
      <c r="G2117" s="114">
        <v>4096</v>
      </c>
      <c r="H2117" s="114">
        <v>0</v>
      </c>
      <c r="I2117" s="114">
        <v>58339</v>
      </c>
      <c r="J2117" s="114"/>
      <c r="K2117" s="114"/>
      <c r="L2117" s="241"/>
      <c r="M2117" s="114">
        <f t="shared" si="401"/>
        <v>58339</v>
      </c>
      <c r="N2117" s="242"/>
      <c r="O2117" s="100"/>
      <c r="P2117" s="100"/>
      <c r="Q2117" s="100">
        <f t="shared" si="402"/>
        <v>0</v>
      </c>
      <c r="R2117" s="243" t="e">
        <f t="shared" si="411"/>
        <v>#DIV/0!</v>
      </c>
      <c r="S2117" s="299"/>
      <c r="T2117" s="299"/>
      <c r="U2117" s="299"/>
      <c r="V2117" s="299"/>
      <c r="W2117" s="299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</row>
    <row r="2118" spans="1:43" ht="13.5" customHeight="1" outlineLevel="2" x14ac:dyDescent="0.25">
      <c r="A2118" s="2"/>
      <c r="B2118" s="109">
        <v>211104</v>
      </c>
      <c r="C2118" s="34"/>
      <c r="D2118" s="34" t="s">
        <v>56</v>
      </c>
      <c r="E2118" s="34" t="s">
        <v>1680</v>
      </c>
      <c r="F2118" s="298" t="s">
        <v>1875</v>
      </c>
      <c r="G2118" s="114">
        <v>6674</v>
      </c>
      <c r="H2118" s="114">
        <v>1120</v>
      </c>
      <c r="I2118" s="114">
        <v>0</v>
      </c>
      <c r="J2118" s="114">
        <v>6674</v>
      </c>
      <c r="K2118" s="114">
        <v>6736</v>
      </c>
      <c r="L2118" s="241">
        <f t="shared" ref="L2118:L2121" si="415">((K2118/J2118)^(1/($K$12-$J$12))-1)</f>
        <v>9.2897812406353975E-3</v>
      </c>
      <c r="M2118" s="114">
        <f t="shared" si="401"/>
        <v>1130.4045549895116</v>
      </c>
      <c r="N2118" s="242">
        <v>0</v>
      </c>
      <c r="O2118" s="100"/>
      <c r="P2118" s="100"/>
      <c r="Q2118" s="100">
        <f t="shared" si="402"/>
        <v>0</v>
      </c>
      <c r="R2118" s="243" t="e">
        <f t="shared" si="411"/>
        <v>#DIV/0!</v>
      </c>
      <c r="S2118" s="299"/>
      <c r="T2118" s="299"/>
      <c r="U2118" s="299"/>
      <c r="V2118" s="299"/>
      <c r="W2118" s="299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</row>
    <row r="2119" spans="1:43" ht="13.5" customHeight="1" outlineLevel="2" x14ac:dyDescent="0.25">
      <c r="A2119" s="2"/>
      <c r="B2119" s="109">
        <v>211103</v>
      </c>
      <c r="C2119" s="34"/>
      <c r="D2119" s="34" t="s">
        <v>56</v>
      </c>
      <c r="E2119" s="34" t="s">
        <v>1680</v>
      </c>
      <c r="F2119" s="298" t="s">
        <v>1682</v>
      </c>
      <c r="G2119" s="114">
        <v>2116</v>
      </c>
      <c r="H2119" s="114">
        <v>0</v>
      </c>
      <c r="I2119" s="114">
        <v>2389</v>
      </c>
      <c r="J2119" s="114">
        <v>2307</v>
      </c>
      <c r="K2119" s="114">
        <v>2249</v>
      </c>
      <c r="L2119" s="241">
        <f t="shared" si="415"/>
        <v>-2.5140875596012191E-2</v>
      </c>
      <c r="M2119" s="114">
        <f t="shared" si="401"/>
        <v>0</v>
      </c>
      <c r="N2119" s="242">
        <v>2201</v>
      </c>
      <c r="O2119" s="100"/>
      <c r="P2119" s="100"/>
      <c r="Q2119" s="100">
        <f t="shared" si="402"/>
        <v>0</v>
      </c>
      <c r="R2119" s="243" t="e">
        <f t="shared" si="411"/>
        <v>#DIV/0!</v>
      </c>
      <c r="S2119" s="299"/>
      <c r="T2119" s="299"/>
      <c r="U2119" s="299"/>
      <c r="V2119" s="299"/>
      <c r="W2119" s="299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</row>
    <row r="2120" spans="1:43" ht="13.5" customHeight="1" outlineLevel="2" x14ac:dyDescent="0.25">
      <c r="A2120" s="2"/>
      <c r="B2120" s="109">
        <v>211102</v>
      </c>
      <c r="C2120" s="34"/>
      <c r="D2120" s="34" t="s">
        <v>56</v>
      </c>
      <c r="E2120" s="34" t="s">
        <v>1680</v>
      </c>
      <c r="F2120" s="298" t="s">
        <v>275</v>
      </c>
      <c r="G2120" s="114">
        <v>4816</v>
      </c>
      <c r="H2120" s="114">
        <v>926</v>
      </c>
      <c r="I2120" s="114">
        <v>0</v>
      </c>
      <c r="J2120" s="114">
        <v>4816</v>
      </c>
      <c r="K2120" s="114">
        <v>4858</v>
      </c>
      <c r="L2120" s="241">
        <f t="shared" si="415"/>
        <v>8.720930232558155E-3</v>
      </c>
      <c r="M2120" s="114">
        <f t="shared" si="401"/>
        <v>934.07558139534888</v>
      </c>
      <c r="N2120" s="242">
        <v>0</v>
      </c>
      <c r="O2120" s="100"/>
      <c r="P2120" s="100"/>
      <c r="Q2120" s="100">
        <f t="shared" si="402"/>
        <v>0</v>
      </c>
      <c r="R2120" s="243" t="e">
        <f t="shared" si="411"/>
        <v>#DIV/0!</v>
      </c>
      <c r="S2120" s="299"/>
      <c r="T2120" s="299"/>
      <c r="U2120" s="299"/>
      <c r="V2120" s="299"/>
      <c r="W2120" s="299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</row>
    <row r="2121" spans="1:43" ht="13.5" customHeight="1" outlineLevel="2" x14ac:dyDescent="0.25">
      <c r="A2121" s="2"/>
      <c r="B2121" s="109">
        <v>211101</v>
      </c>
      <c r="C2121" s="34"/>
      <c r="D2121" s="34" t="s">
        <v>56</v>
      </c>
      <c r="E2121" s="34" t="s">
        <v>1680</v>
      </c>
      <c r="F2121" s="298" t="s">
        <v>1874</v>
      </c>
      <c r="G2121" s="114">
        <v>10772</v>
      </c>
      <c r="H2121" s="114">
        <v>0</v>
      </c>
      <c r="I2121" s="114">
        <v>212082</v>
      </c>
      <c r="J2121" s="114">
        <v>10772</v>
      </c>
      <c r="K2121" s="114">
        <v>11186</v>
      </c>
      <c r="L2121" s="241">
        <f t="shared" si="415"/>
        <v>3.8432974378017182E-2</v>
      </c>
      <c r="M2121" s="114">
        <f t="shared" si="401"/>
        <v>0</v>
      </c>
      <c r="N2121" s="242">
        <v>215873</v>
      </c>
      <c r="O2121" s="100"/>
      <c r="P2121" s="100"/>
      <c r="Q2121" s="100">
        <f t="shared" si="402"/>
        <v>0</v>
      </c>
      <c r="R2121" s="243" t="e">
        <f t="shared" si="411"/>
        <v>#DIV/0!</v>
      </c>
      <c r="S2121" s="299"/>
      <c r="T2121" s="299"/>
      <c r="U2121" s="299"/>
      <c r="V2121" s="299"/>
      <c r="W2121" s="299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</row>
    <row r="2122" spans="1:43" ht="13.5" customHeight="1" outlineLevel="2" x14ac:dyDescent="0.25">
      <c r="A2122" s="2"/>
      <c r="B2122" s="109" t="s">
        <v>2379</v>
      </c>
      <c r="C2122" s="34"/>
      <c r="D2122" s="34" t="s">
        <v>56</v>
      </c>
      <c r="E2122" s="34" t="s">
        <v>1680</v>
      </c>
      <c r="F2122" s="298" t="s">
        <v>2380</v>
      </c>
      <c r="G2122" s="114"/>
      <c r="H2122" s="114"/>
      <c r="I2122" s="114"/>
      <c r="J2122" s="114"/>
      <c r="K2122" s="114"/>
      <c r="L2122" s="241"/>
      <c r="M2122" s="114">
        <f t="shared" si="401"/>
        <v>0</v>
      </c>
      <c r="N2122" s="242"/>
      <c r="O2122" s="100"/>
      <c r="P2122" s="100"/>
      <c r="Q2122" s="100">
        <f t="shared" si="402"/>
        <v>0</v>
      </c>
      <c r="R2122" s="243" t="e">
        <f t="shared" si="411"/>
        <v>#DIV/0!</v>
      </c>
      <c r="S2122" s="299"/>
      <c r="T2122" s="299"/>
      <c r="U2122" s="299"/>
      <c r="V2122" s="299"/>
      <c r="W2122" s="299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</row>
    <row r="2123" spans="1:43" ht="13.5" customHeight="1" outlineLevel="1" x14ac:dyDescent="0.25">
      <c r="A2123" s="229"/>
      <c r="B2123" s="104">
        <v>211200</v>
      </c>
      <c r="C2123" s="300"/>
      <c r="D2123" s="300" t="s">
        <v>56</v>
      </c>
      <c r="E2123" s="300" t="s">
        <v>1685</v>
      </c>
      <c r="F2123" s="301"/>
      <c r="G2123" s="114"/>
      <c r="H2123" s="114"/>
      <c r="I2123" s="114"/>
      <c r="J2123" s="114"/>
      <c r="K2123" s="114"/>
      <c r="L2123" s="241"/>
      <c r="M2123" s="114">
        <f t="shared" si="401"/>
        <v>0</v>
      </c>
      <c r="N2123" s="242"/>
      <c r="O2123" s="110">
        <f t="shared" ref="O2123:P2123" si="416">SUM(O2124:O2134)</f>
        <v>0</v>
      </c>
      <c r="P2123" s="110">
        <f t="shared" si="416"/>
        <v>0</v>
      </c>
      <c r="Q2123" s="100">
        <f t="shared" si="402"/>
        <v>0</v>
      </c>
      <c r="R2123" s="243" t="e">
        <f t="shared" si="411"/>
        <v>#DIV/0!</v>
      </c>
      <c r="S2123" s="302"/>
      <c r="T2123" s="302"/>
      <c r="U2123" s="302"/>
      <c r="V2123" s="302"/>
      <c r="W2123" s="302"/>
      <c r="X2123" s="229"/>
      <c r="Y2123" s="229"/>
      <c r="Z2123" s="229"/>
      <c r="AA2123" s="229"/>
      <c r="AB2123" s="229"/>
      <c r="AC2123" s="229"/>
      <c r="AD2123" s="229"/>
      <c r="AE2123" s="229"/>
      <c r="AF2123" s="229"/>
      <c r="AG2123" s="229"/>
      <c r="AH2123" s="229"/>
      <c r="AI2123" s="229"/>
      <c r="AJ2123" s="229"/>
      <c r="AK2123" s="229"/>
      <c r="AL2123" s="229"/>
      <c r="AM2123" s="229"/>
      <c r="AN2123" s="229"/>
      <c r="AO2123" s="229"/>
      <c r="AP2123" s="229"/>
      <c r="AQ2123" s="229"/>
    </row>
    <row r="2124" spans="1:43" ht="13.5" customHeight="1" outlineLevel="2" x14ac:dyDescent="0.25">
      <c r="A2124" s="2"/>
      <c r="B2124" s="109">
        <v>211210</v>
      </c>
      <c r="C2124" s="34"/>
      <c r="D2124" s="34" t="s">
        <v>56</v>
      </c>
      <c r="E2124" s="34" t="s">
        <v>1685</v>
      </c>
      <c r="F2124" s="298" t="s">
        <v>1876</v>
      </c>
      <c r="G2124" s="114">
        <v>8811</v>
      </c>
      <c r="H2124" s="114">
        <v>1468</v>
      </c>
      <c r="I2124" s="114">
        <v>0</v>
      </c>
      <c r="J2124" s="114">
        <v>8811</v>
      </c>
      <c r="K2124" s="114">
        <v>8644</v>
      </c>
      <c r="L2124" s="241">
        <f t="shared" ref="L2124:L2133" si="417">((K2124/J2124)^(1/($K$12-$J$12))-1)</f>
        <v>-1.8953580751333576E-2</v>
      </c>
      <c r="M2124" s="114">
        <f t="shared" si="401"/>
        <v>1440.1761434570424</v>
      </c>
      <c r="N2124" s="242">
        <v>0</v>
      </c>
      <c r="O2124" s="100"/>
      <c r="P2124" s="100"/>
      <c r="Q2124" s="100">
        <f t="shared" si="402"/>
        <v>0</v>
      </c>
      <c r="R2124" s="243" t="e">
        <f t="shared" si="411"/>
        <v>#DIV/0!</v>
      </c>
      <c r="S2124" s="299"/>
      <c r="T2124" s="299"/>
      <c r="U2124" s="299"/>
      <c r="V2124" s="299"/>
      <c r="W2124" s="299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</row>
    <row r="2125" spans="1:43" ht="13.5" customHeight="1" outlineLevel="2" x14ac:dyDescent="0.25">
      <c r="A2125" s="2"/>
      <c r="B2125" s="109">
        <v>211209</v>
      </c>
      <c r="C2125" s="34"/>
      <c r="D2125" s="34" t="s">
        <v>56</v>
      </c>
      <c r="E2125" s="34" t="s">
        <v>1685</v>
      </c>
      <c r="F2125" s="298" t="s">
        <v>1693</v>
      </c>
      <c r="G2125" s="114">
        <v>6526</v>
      </c>
      <c r="H2125" s="114">
        <v>1144</v>
      </c>
      <c r="I2125" s="114">
        <v>0</v>
      </c>
      <c r="J2125" s="114">
        <v>6526</v>
      </c>
      <c r="K2125" s="114">
        <v>6439</v>
      </c>
      <c r="L2125" s="241">
        <f t="shared" si="417"/>
        <v>-1.3331290223720482E-2</v>
      </c>
      <c r="M2125" s="114">
        <f t="shared" si="401"/>
        <v>1128.7490039840638</v>
      </c>
      <c r="N2125" s="242">
        <v>0</v>
      </c>
      <c r="O2125" s="100"/>
      <c r="P2125" s="100"/>
      <c r="Q2125" s="100">
        <f t="shared" si="402"/>
        <v>0</v>
      </c>
      <c r="R2125" s="243" t="e">
        <f t="shared" si="411"/>
        <v>#DIV/0!</v>
      </c>
      <c r="S2125" s="299"/>
      <c r="T2125" s="299"/>
      <c r="U2125" s="299"/>
      <c r="V2125" s="299"/>
      <c r="W2125" s="299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</row>
    <row r="2126" spans="1:43" ht="13.5" customHeight="1" outlineLevel="2" x14ac:dyDescent="0.25">
      <c r="A2126" s="2"/>
      <c r="B2126" s="109">
        <v>211208</v>
      </c>
      <c r="C2126" s="34"/>
      <c r="D2126" s="34" t="s">
        <v>56</v>
      </c>
      <c r="E2126" s="34" t="s">
        <v>1685</v>
      </c>
      <c r="F2126" s="298" t="s">
        <v>1692</v>
      </c>
      <c r="G2126" s="114">
        <v>1866</v>
      </c>
      <c r="H2126" s="114">
        <v>876</v>
      </c>
      <c r="I2126" s="114">
        <v>0</v>
      </c>
      <c r="J2126" s="114">
        <v>1866</v>
      </c>
      <c r="K2126" s="114">
        <v>1826</v>
      </c>
      <c r="L2126" s="241">
        <f t="shared" si="417"/>
        <v>-2.1436227224008619E-2</v>
      </c>
      <c r="M2126" s="114">
        <f t="shared" si="401"/>
        <v>857.22186495176845</v>
      </c>
      <c r="N2126" s="242">
        <v>0</v>
      </c>
      <c r="O2126" s="100"/>
      <c r="P2126" s="100"/>
      <c r="Q2126" s="100">
        <f t="shared" si="402"/>
        <v>0</v>
      </c>
      <c r="R2126" s="243" t="e">
        <f t="shared" si="411"/>
        <v>#DIV/0!</v>
      </c>
      <c r="S2126" s="299"/>
      <c r="T2126" s="299"/>
      <c r="U2126" s="299"/>
      <c r="V2126" s="299"/>
      <c r="W2126" s="299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</row>
    <row r="2127" spans="1:43" ht="13.5" customHeight="1" outlineLevel="2" x14ac:dyDescent="0.25">
      <c r="A2127" s="2"/>
      <c r="B2127" s="109">
        <v>211207</v>
      </c>
      <c r="C2127" s="34"/>
      <c r="D2127" s="34" t="s">
        <v>56</v>
      </c>
      <c r="E2127" s="34" t="s">
        <v>1685</v>
      </c>
      <c r="F2127" s="298" t="s">
        <v>1691</v>
      </c>
      <c r="G2127" s="114">
        <v>3501</v>
      </c>
      <c r="H2127" s="114">
        <v>1373</v>
      </c>
      <c r="I2127" s="114">
        <v>0</v>
      </c>
      <c r="J2127" s="114">
        <v>3501</v>
      </c>
      <c r="K2127" s="114">
        <v>2880</v>
      </c>
      <c r="L2127" s="241">
        <f t="shared" si="417"/>
        <v>-0.17737789203084831</v>
      </c>
      <c r="M2127" s="114">
        <f t="shared" si="401"/>
        <v>1129.4601542416453</v>
      </c>
      <c r="N2127" s="242">
        <v>0</v>
      </c>
      <c r="O2127" s="100"/>
      <c r="P2127" s="100"/>
      <c r="Q2127" s="100">
        <f t="shared" si="402"/>
        <v>0</v>
      </c>
      <c r="R2127" s="243" t="e">
        <f t="shared" si="411"/>
        <v>#DIV/0!</v>
      </c>
      <c r="S2127" s="299"/>
      <c r="T2127" s="299"/>
      <c r="U2127" s="299"/>
      <c r="V2127" s="299"/>
      <c r="W2127" s="299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</row>
    <row r="2128" spans="1:43" ht="13.5" customHeight="1" outlineLevel="2" x14ac:dyDescent="0.25">
      <c r="A2128" s="2"/>
      <c r="B2128" s="109">
        <v>211206</v>
      </c>
      <c r="C2128" s="34"/>
      <c r="D2128" s="34" t="s">
        <v>56</v>
      </c>
      <c r="E2128" s="34" t="s">
        <v>1685</v>
      </c>
      <c r="F2128" s="298" t="s">
        <v>1690</v>
      </c>
      <c r="G2128" s="114">
        <v>1689</v>
      </c>
      <c r="H2128" s="114">
        <v>309</v>
      </c>
      <c r="I2128" s="114">
        <v>0</v>
      </c>
      <c r="J2128" s="114">
        <v>1689</v>
      </c>
      <c r="K2128" s="114">
        <v>1647</v>
      </c>
      <c r="L2128" s="241">
        <f t="shared" si="417"/>
        <v>-2.4866785079928899E-2</v>
      </c>
      <c r="M2128" s="114">
        <f t="shared" si="401"/>
        <v>301.31616341030195</v>
      </c>
      <c r="N2128" s="242">
        <v>0</v>
      </c>
      <c r="O2128" s="100"/>
      <c r="P2128" s="100"/>
      <c r="Q2128" s="100">
        <f t="shared" si="402"/>
        <v>0</v>
      </c>
      <c r="R2128" s="243" t="e">
        <f t="shared" si="411"/>
        <v>#DIV/0!</v>
      </c>
      <c r="S2128" s="299"/>
      <c r="T2128" s="299"/>
      <c r="U2128" s="299"/>
      <c r="V2128" s="299"/>
      <c r="W2128" s="299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</row>
    <row r="2129" spans="1:43" ht="13.5" customHeight="1" outlineLevel="2" x14ac:dyDescent="0.25">
      <c r="A2129" s="2"/>
      <c r="B2129" s="109">
        <v>211205</v>
      </c>
      <c r="C2129" s="34"/>
      <c r="D2129" s="34" t="s">
        <v>56</v>
      </c>
      <c r="E2129" s="34" t="s">
        <v>1685</v>
      </c>
      <c r="F2129" s="298" t="s">
        <v>1689</v>
      </c>
      <c r="G2129" s="114">
        <v>5053</v>
      </c>
      <c r="H2129" s="114">
        <v>1297</v>
      </c>
      <c r="I2129" s="114">
        <v>0</v>
      </c>
      <c r="J2129" s="114">
        <v>5053</v>
      </c>
      <c r="K2129" s="114">
        <v>5076</v>
      </c>
      <c r="L2129" s="241">
        <f t="shared" si="417"/>
        <v>4.5517514347912513E-3</v>
      </c>
      <c r="M2129" s="114">
        <f t="shared" si="401"/>
        <v>1302.9036216109243</v>
      </c>
      <c r="N2129" s="242">
        <v>0</v>
      </c>
      <c r="O2129" s="100"/>
      <c r="P2129" s="100"/>
      <c r="Q2129" s="100">
        <f t="shared" si="402"/>
        <v>0</v>
      </c>
      <c r="R2129" s="243" t="e">
        <f t="shared" si="411"/>
        <v>#DIV/0!</v>
      </c>
      <c r="S2129" s="299"/>
      <c r="T2129" s="299"/>
      <c r="U2129" s="299"/>
      <c r="V2129" s="299"/>
      <c r="W2129" s="299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</row>
    <row r="2130" spans="1:43" ht="13.5" customHeight="1" outlineLevel="2" x14ac:dyDescent="0.25">
      <c r="A2130" s="2"/>
      <c r="B2130" s="109">
        <v>211204</v>
      </c>
      <c r="C2130" s="34"/>
      <c r="D2130" s="34" t="s">
        <v>56</v>
      </c>
      <c r="E2130" s="34" t="s">
        <v>1685</v>
      </c>
      <c r="F2130" s="298" t="s">
        <v>1688</v>
      </c>
      <c r="G2130" s="114">
        <v>3863</v>
      </c>
      <c r="H2130" s="114">
        <v>434</v>
      </c>
      <c r="I2130" s="114">
        <v>0</v>
      </c>
      <c r="J2130" s="114">
        <v>3863</v>
      </c>
      <c r="K2130" s="114">
        <v>3823</v>
      </c>
      <c r="L2130" s="241">
        <f t="shared" si="417"/>
        <v>-1.0354646647683152E-2</v>
      </c>
      <c r="M2130" s="114">
        <f t="shared" si="401"/>
        <v>429.50608335490551</v>
      </c>
      <c r="N2130" s="242">
        <v>0</v>
      </c>
      <c r="O2130" s="100"/>
      <c r="P2130" s="100"/>
      <c r="Q2130" s="100">
        <f t="shared" si="402"/>
        <v>0</v>
      </c>
      <c r="R2130" s="243" t="e">
        <f t="shared" si="411"/>
        <v>#DIV/0!</v>
      </c>
      <c r="S2130" s="299"/>
      <c r="T2130" s="299"/>
      <c r="U2130" s="299"/>
      <c r="V2130" s="299"/>
      <c r="W2130" s="299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</row>
    <row r="2131" spans="1:43" ht="13.5" customHeight="1" outlineLevel="2" x14ac:dyDescent="0.25">
      <c r="A2131" s="2"/>
      <c r="B2131" s="109">
        <v>211203</v>
      </c>
      <c r="C2131" s="34"/>
      <c r="D2131" s="34" t="s">
        <v>56</v>
      </c>
      <c r="E2131" s="34" t="s">
        <v>1685</v>
      </c>
      <c r="F2131" s="298" t="s">
        <v>1687</v>
      </c>
      <c r="G2131" s="114">
        <v>2795</v>
      </c>
      <c r="H2131" s="114">
        <v>1336</v>
      </c>
      <c r="I2131" s="114">
        <v>0</v>
      </c>
      <c r="J2131" s="114">
        <v>2795</v>
      </c>
      <c r="K2131" s="114">
        <v>2703</v>
      </c>
      <c r="L2131" s="241">
        <f t="shared" si="417"/>
        <v>-3.2915921288014349E-2</v>
      </c>
      <c r="M2131" s="114">
        <f t="shared" si="401"/>
        <v>1292.0243291592128</v>
      </c>
      <c r="N2131" s="242">
        <v>0</v>
      </c>
      <c r="O2131" s="100"/>
      <c r="P2131" s="100"/>
      <c r="Q2131" s="100">
        <f t="shared" si="402"/>
        <v>0</v>
      </c>
      <c r="R2131" s="243" t="e">
        <f t="shared" si="411"/>
        <v>#DIV/0!</v>
      </c>
      <c r="S2131" s="299"/>
      <c r="T2131" s="299"/>
      <c r="U2131" s="299"/>
      <c r="V2131" s="299"/>
      <c r="W2131" s="299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</row>
    <row r="2132" spans="1:43" ht="13.5" customHeight="1" outlineLevel="2" x14ac:dyDescent="0.25">
      <c r="A2132" s="2"/>
      <c r="B2132" s="109">
        <v>211202</v>
      </c>
      <c r="C2132" s="34"/>
      <c r="D2132" s="34" t="s">
        <v>56</v>
      </c>
      <c r="E2132" s="34" t="s">
        <v>1685</v>
      </c>
      <c r="F2132" s="298" t="s">
        <v>1686</v>
      </c>
      <c r="G2132" s="114">
        <v>5005</v>
      </c>
      <c r="H2132" s="114">
        <v>1106</v>
      </c>
      <c r="I2132" s="114">
        <v>0</v>
      </c>
      <c r="J2132" s="114">
        <v>5005</v>
      </c>
      <c r="K2132" s="114">
        <v>4972</v>
      </c>
      <c r="L2132" s="241">
        <f t="shared" si="417"/>
        <v>-6.59340659340657E-3</v>
      </c>
      <c r="M2132" s="114">
        <f t="shared" si="401"/>
        <v>1098.7076923076922</v>
      </c>
      <c r="N2132" s="242">
        <v>0</v>
      </c>
      <c r="O2132" s="100"/>
      <c r="P2132" s="100"/>
      <c r="Q2132" s="100">
        <f t="shared" si="402"/>
        <v>0</v>
      </c>
      <c r="R2132" s="243" t="e">
        <f t="shared" si="411"/>
        <v>#DIV/0!</v>
      </c>
      <c r="S2132" s="299"/>
      <c r="T2132" s="299"/>
      <c r="U2132" s="299"/>
      <c r="V2132" s="299"/>
      <c r="W2132" s="299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</row>
    <row r="2133" spans="1:43" ht="13.5" customHeight="1" outlineLevel="2" x14ac:dyDescent="0.25">
      <c r="A2133" s="2"/>
      <c r="B2133" s="109">
        <v>211201</v>
      </c>
      <c r="C2133" s="34"/>
      <c r="D2133" s="34" t="s">
        <v>56</v>
      </c>
      <c r="E2133" s="34" t="s">
        <v>1685</v>
      </c>
      <c r="F2133" s="298" t="s">
        <v>1685</v>
      </c>
      <c r="G2133" s="114">
        <v>6220</v>
      </c>
      <c r="H2133" s="114">
        <v>0</v>
      </c>
      <c r="I2133" s="114">
        <v>3250</v>
      </c>
      <c r="J2133" s="114">
        <v>6220</v>
      </c>
      <c r="K2133" s="114">
        <v>6072</v>
      </c>
      <c r="L2133" s="241">
        <f t="shared" si="417"/>
        <v>-2.3794212218649524E-2</v>
      </c>
      <c r="M2133" s="114">
        <f t="shared" si="401"/>
        <v>0</v>
      </c>
      <c r="N2133" s="242">
        <v>3224</v>
      </c>
      <c r="O2133" s="100"/>
      <c r="P2133" s="100"/>
      <c r="Q2133" s="100">
        <f t="shared" si="402"/>
        <v>0</v>
      </c>
      <c r="R2133" s="243" t="e">
        <f t="shared" si="411"/>
        <v>#DIV/0!</v>
      </c>
      <c r="S2133" s="299"/>
      <c r="T2133" s="299"/>
      <c r="U2133" s="299"/>
      <c r="V2133" s="299"/>
      <c r="W2133" s="299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</row>
    <row r="2134" spans="1:43" ht="13.5" customHeight="1" outlineLevel="2" x14ac:dyDescent="0.25">
      <c r="A2134" s="2"/>
      <c r="B2134" s="109" t="s">
        <v>2381</v>
      </c>
      <c r="C2134" s="34"/>
      <c r="D2134" s="34" t="s">
        <v>56</v>
      </c>
      <c r="E2134" s="34" t="s">
        <v>1685</v>
      </c>
      <c r="F2134" s="298" t="s">
        <v>2382</v>
      </c>
      <c r="G2134" s="114"/>
      <c r="H2134" s="114"/>
      <c r="I2134" s="114"/>
      <c r="J2134" s="114"/>
      <c r="K2134" s="114"/>
      <c r="L2134" s="241"/>
      <c r="M2134" s="114">
        <f t="shared" si="401"/>
        <v>0</v>
      </c>
      <c r="N2134" s="242"/>
      <c r="O2134" s="100"/>
      <c r="P2134" s="100"/>
      <c r="Q2134" s="100">
        <f t="shared" si="402"/>
        <v>0</v>
      </c>
      <c r="R2134" s="243" t="e">
        <f t="shared" si="411"/>
        <v>#DIV/0!</v>
      </c>
      <c r="S2134" s="299"/>
      <c r="T2134" s="299"/>
      <c r="U2134" s="299"/>
      <c r="V2134" s="299"/>
      <c r="W2134" s="299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</row>
    <row r="2135" spans="1:43" ht="13.5" customHeight="1" outlineLevel="1" x14ac:dyDescent="0.25">
      <c r="A2135" s="229"/>
      <c r="B2135" s="104">
        <v>211300</v>
      </c>
      <c r="C2135" s="300"/>
      <c r="D2135" s="300" t="s">
        <v>56</v>
      </c>
      <c r="E2135" s="300" t="s">
        <v>1695</v>
      </c>
      <c r="F2135" s="301"/>
      <c r="G2135" s="114"/>
      <c r="H2135" s="114"/>
      <c r="I2135" s="114"/>
      <c r="J2135" s="114"/>
      <c r="K2135" s="114"/>
      <c r="L2135" s="241"/>
      <c r="M2135" s="114">
        <f t="shared" si="401"/>
        <v>0</v>
      </c>
      <c r="N2135" s="242"/>
      <c r="O2135" s="110">
        <f t="shared" ref="O2135:P2135" si="418">SUM(O2136:O2143)</f>
        <v>0</v>
      </c>
      <c r="P2135" s="110">
        <f t="shared" si="418"/>
        <v>0</v>
      </c>
      <c r="Q2135" s="100">
        <f t="shared" si="402"/>
        <v>0</v>
      </c>
      <c r="R2135" s="243" t="e">
        <f t="shared" si="411"/>
        <v>#DIV/0!</v>
      </c>
      <c r="S2135" s="302"/>
      <c r="T2135" s="302"/>
      <c r="U2135" s="302"/>
      <c r="V2135" s="302"/>
      <c r="W2135" s="302"/>
      <c r="X2135" s="229"/>
      <c r="Y2135" s="229"/>
      <c r="Z2135" s="229"/>
      <c r="AA2135" s="229"/>
      <c r="AB2135" s="229"/>
      <c r="AC2135" s="229"/>
      <c r="AD2135" s="229"/>
      <c r="AE2135" s="229"/>
      <c r="AF2135" s="229"/>
      <c r="AG2135" s="229"/>
      <c r="AH2135" s="229"/>
      <c r="AI2135" s="229"/>
      <c r="AJ2135" s="229"/>
      <c r="AK2135" s="229"/>
      <c r="AL2135" s="229"/>
      <c r="AM2135" s="229"/>
      <c r="AN2135" s="229"/>
      <c r="AO2135" s="229"/>
      <c r="AP2135" s="229"/>
      <c r="AQ2135" s="229"/>
    </row>
    <row r="2136" spans="1:43" ht="13.5" customHeight="1" outlineLevel="2" x14ac:dyDescent="0.25">
      <c r="A2136" s="2"/>
      <c r="B2136" s="109">
        <v>211307</v>
      </c>
      <c r="C2136" s="34"/>
      <c r="D2136" s="34" t="s">
        <v>56</v>
      </c>
      <c r="E2136" s="34" t="s">
        <v>1695</v>
      </c>
      <c r="F2136" s="298" t="s">
        <v>1701</v>
      </c>
      <c r="G2136" s="114">
        <v>1040</v>
      </c>
      <c r="H2136" s="114">
        <v>427</v>
      </c>
      <c r="I2136" s="114">
        <v>0</v>
      </c>
      <c r="J2136" s="114">
        <v>1040</v>
      </c>
      <c r="K2136" s="114">
        <v>920</v>
      </c>
      <c r="L2136" s="241">
        <f t="shared" ref="L2136:L2142" si="419">((K2136/J2136)^(1/($K$12-$J$12))-1)</f>
        <v>-0.11538461538461542</v>
      </c>
      <c r="M2136" s="114">
        <f t="shared" si="401"/>
        <v>377.73076923076923</v>
      </c>
      <c r="N2136" s="242">
        <v>0</v>
      </c>
      <c r="O2136" s="100"/>
      <c r="P2136" s="100"/>
      <c r="Q2136" s="100">
        <f t="shared" si="402"/>
        <v>0</v>
      </c>
      <c r="R2136" s="243" t="e">
        <f t="shared" si="411"/>
        <v>#DIV/0!</v>
      </c>
      <c r="S2136" s="299"/>
      <c r="T2136" s="299"/>
      <c r="U2136" s="299"/>
      <c r="V2136" s="299"/>
      <c r="W2136" s="299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</row>
    <row r="2137" spans="1:43" ht="13.5" customHeight="1" outlineLevel="2" x14ac:dyDescent="0.25">
      <c r="A2137" s="2"/>
      <c r="B2137" s="109">
        <v>211306</v>
      </c>
      <c r="C2137" s="34"/>
      <c r="D2137" s="34" t="s">
        <v>56</v>
      </c>
      <c r="E2137" s="34" t="s">
        <v>1695</v>
      </c>
      <c r="F2137" s="298" t="s">
        <v>1700</v>
      </c>
      <c r="G2137" s="114">
        <v>770</v>
      </c>
      <c r="H2137" s="114">
        <v>413</v>
      </c>
      <c r="I2137" s="114">
        <v>0</v>
      </c>
      <c r="J2137" s="114">
        <v>770</v>
      </c>
      <c r="K2137" s="114">
        <v>721</v>
      </c>
      <c r="L2137" s="241">
        <f t="shared" si="419"/>
        <v>-6.3636363636363602E-2</v>
      </c>
      <c r="M2137" s="114">
        <f t="shared" si="401"/>
        <v>386.71818181818185</v>
      </c>
      <c r="N2137" s="242">
        <v>0</v>
      </c>
      <c r="O2137" s="100"/>
      <c r="P2137" s="100"/>
      <c r="Q2137" s="100">
        <f t="shared" si="402"/>
        <v>0</v>
      </c>
      <c r="R2137" s="243" t="e">
        <f t="shared" si="411"/>
        <v>#DIV/0!</v>
      </c>
      <c r="S2137" s="299"/>
      <c r="T2137" s="299"/>
      <c r="U2137" s="299"/>
      <c r="V2137" s="299"/>
      <c r="W2137" s="299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</row>
    <row r="2138" spans="1:43" ht="13.5" customHeight="1" outlineLevel="2" x14ac:dyDescent="0.25">
      <c r="A2138" s="2"/>
      <c r="B2138" s="109">
        <v>211305</v>
      </c>
      <c r="C2138" s="34"/>
      <c r="D2138" s="34" t="s">
        <v>56</v>
      </c>
      <c r="E2138" s="34" t="s">
        <v>1695</v>
      </c>
      <c r="F2138" s="298" t="s">
        <v>1699</v>
      </c>
      <c r="G2138" s="114">
        <v>2711</v>
      </c>
      <c r="H2138" s="114">
        <v>408</v>
      </c>
      <c r="I2138" s="114">
        <v>0</v>
      </c>
      <c r="J2138" s="114">
        <v>2711</v>
      </c>
      <c r="K2138" s="114">
        <v>2518</v>
      </c>
      <c r="L2138" s="241">
        <f t="shared" si="419"/>
        <v>-7.1191442272224292E-2</v>
      </c>
      <c r="M2138" s="114">
        <f t="shared" si="401"/>
        <v>378.95389155293248</v>
      </c>
      <c r="N2138" s="242">
        <v>0</v>
      </c>
      <c r="O2138" s="100"/>
      <c r="P2138" s="100"/>
      <c r="Q2138" s="100">
        <f t="shared" si="402"/>
        <v>0</v>
      </c>
      <c r="R2138" s="243" t="e">
        <f t="shared" si="411"/>
        <v>#DIV/0!</v>
      </c>
      <c r="S2138" s="299"/>
      <c r="T2138" s="299"/>
      <c r="U2138" s="299"/>
      <c r="V2138" s="299"/>
      <c r="W2138" s="299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</row>
    <row r="2139" spans="1:43" ht="13.5" customHeight="1" outlineLevel="2" x14ac:dyDescent="0.25">
      <c r="A2139" s="2"/>
      <c r="B2139" s="109">
        <v>211304</v>
      </c>
      <c r="C2139" s="34"/>
      <c r="D2139" s="34" t="s">
        <v>56</v>
      </c>
      <c r="E2139" s="34" t="s">
        <v>1695</v>
      </c>
      <c r="F2139" s="298" t="s">
        <v>1698</v>
      </c>
      <c r="G2139" s="114">
        <v>1234</v>
      </c>
      <c r="H2139" s="114">
        <v>577</v>
      </c>
      <c r="I2139" s="114">
        <v>0</v>
      </c>
      <c r="J2139" s="114">
        <v>1234</v>
      </c>
      <c r="K2139" s="114">
        <v>1198</v>
      </c>
      <c r="L2139" s="241">
        <f t="shared" si="419"/>
        <v>-2.9173419773095621E-2</v>
      </c>
      <c r="M2139" s="114">
        <f t="shared" si="401"/>
        <v>560.16693679092384</v>
      </c>
      <c r="N2139" s="242">
        <v>0</v>
      </c>
      <c r="O2139" s="100"/>
      <c r="P2139" s="100"/>
      <c r="Q2139" s="100">
        <f t="shared" si="402"/>
        <v>0</v>
      </c>
      <c r="R2139" s="243" t="e">
        <f t="shared" si="411"/>
        <v>#DIV/0!</v>
      </c>
      <c r="S2139" s="299"/>
      <c r="T2139" s="299"/>
      <c r="U2139" s="299"/>
      <c r="V2139" s="299"/>
      <c r="W2139" s="299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</row>
    <row r="2140" spans="1:43" ht="13.5" customHeight="1" outlineLevel="2" x14ac:dyDescent="0.25">
      <c r="A2140" s="2"/>
      <c r="B2140" s="109">
        <v>211303</v>
      </c>
      <c r="C2140" s="34"/>
      <c r="D2140" s="34" t="s">
        <v>56</v>
      </c>
      <c r="E2140" s="34" t="s">
        <v>1695</v>
      </c>
      <c r="F2140" s="298" t="s">
        <v>1697</v>
      </c>
      <c r="G2140" s="114">
        <v>4613</v>
      </c>
      <c r="H2140" s="114">
        <v>550</v>
      </c>
      <c r="I2140" s="114">
        <v>0</v>
      </c>
      <c r="J2140" s="114">
        <v>4613</v>
      </c>
      <c r="K2140" s="114">
        <v>4532</v>
      </c>
      <c r="L2140" s="241">
        <f t="shared" si="419"/>
        <v>-1.7559072187296798E-2</v>
      </c>
      <c r="M2140" s="114">
        <f t="shared" si="401"/>
        <v>540.3425102969868</v>
      </c>
      <c r="N2140" s="242">
        <v>0</v>
      </c>
      <c r="O2140" s="100"/>
      <c r="P2140" s="100"/>
      <c r="Q2140" s="100">
        <f t="shared" si="402"/>
        <v>0</v>
      </c>
      <c r="R2140" s="243" t="e">
        <f t="shared" si="411"/>
        <v>#DIV/0!</v>
      </c>
      <c r="S2140" s="299"/>
      <c r="T2140" s="299"/>
      <c r="U2140" s="299"/>
      <c r="V2140" s="299"/>
      <c r="W2140" s="299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</row>
    <row r="2141" spans="1:43" ht="13.5" customHeight="1" outlineLevel="2" x14ac:dyDescent="0.25">
      <c r="A2141" s="2"/>
      <c r="B2141" s="109">
        <v>211302</v>
      </c>
      <c r="C2141" s="34"/>
      <c r="D2141" s="34" t="s">
        <v>56</v>
      </c>
      <c r="E2141" s="34" t="s">
        <v>1695</v>
      </c>
      <c r="F2141" s="298" t="s">
        <v>1696</v>
      </c>
      <c r="G2141" s="114">
        <v>1707</v>
      </c>
      <c r="H2141" s="114">
        <v>1137</v>
      </c>
      <c r="I2141" s="114">
        <v>0</v>
      </c>
      <c r="J2141" s="114">
        <v>1707</v>
      </c>
      <c r="K2141" s="114">
        <v>1650</v>
      </c>
      <c r="L2141" s="241">
        <f t="shared" si="419"/>
        <v>-3.3391915641476255E-2</v>
      </c>
      <c r="M2141" s="114">
        <f t="shared" si="401"/>
        <v>1099.0333919156415</v>
      </c>
      <c r="N2141" s="242">
        <v>0</v>
      </c>
      <c r="O2141" s="100"/>
      <c r="P2141" s="100"/>
      <c r="Q2141" s="100">
        <f t="shared" si="402"/>
        <v>0</v>
      </c>
      <c r="R2141" s="243" t="e">
        <f t="shared" si="411"/>
        <v>#DIV/0!</v>
      </c>
      <c r="S2141" s="299"/>
      <c r="T2141" s="299"/>
      <c r="U2141" s="299"/>
      <c r="V2141" s="299"/>
      <c r="W2141" s="299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</row>
    <row r="2142" spans="1:43" ht="13.5" customHeight="1" outlineLevel="2" x14ac:dyDescent="0.25">
      <c r="A2142" s="2"/>
      <c r="B2142" s="109">
        <v>211301</v>
      </c>
      <c r="C2142" s="34"/>
      <c r="D2142" s="34" t="s">
        <v>56</v>
      </c>
      <c r="E2142" s="34" t="s">
        <v>1695</v>
      </c>
      <c r="F2142" s="298" t="s">
        <v>1695</v>
      </c>
      <c r="G2142" s="114">
        <v>12633</v>
      </c>
      <c r="H2142" s="114">
        <v>0</v>
      </c>
      <c r="I2142" s="114">
        <v>10405</v>
      </c>
      <c r="J2142" s="114">
        <v>12633</v>
      </c>
      <c r="K2142" s="114">
        <v>12258</v>
      </c>
      <c r="L2142" s="241">
        <f t="shared" si="419"/>
        <v>-2.9684160531940118E-2</v>
      </c>
      <c r="M2142" s="114">
        <f t="shared" si="401"/>
        <v>0</v>
      </c>
      <c r="N2142" s="242">
        <v>10269</v>
      </c>
      <c r="O2142" s="100"/>
      <c r="P2142" s="100"/>
      <c r="Q2142" s="100">
        <f t="shared" si="402"/>
        <v>0</v>
      </c>
      <c r="R2142" s="243" t="e">
        <f t="shared" si="411"/>
        <v>#DIV/0!</v>
      </c>
      <c r="S2142" s="299"/>
      <c r="T2142" s="299"/>
      <c r="U2142" s="299"/>
      <c r="V2142" s="299"/>
      <c r="W2142" s="299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</row>
    <row r="2143" spans="1:43" ht="13.5" customHeight="1" outlineLevel="2" x14ac:dyDescent="0.25">
      <c r="A2143" s="2"/>
      <c r="B2143" s="109" t="s">
        <v>2383</v>
      </c>
      <c r="C2143" s="34"/>
      <c r="D2143" s="34" t="s">
        <v>56</v>
      </c>
      <c r="E2143" s="34" t="s">
        <v>1695</v>
      </c>
      <c r="F2143" s="298" t="s">
        <v>2384</v>
      </c>
      <c r="G2143" s="114"/>
      <c r="H2143" s="114"/>
      <c r="I2143" s="114"/>
      <c r="J2143" s="114"/>
      <c r="K2143" s="114"/>
      <c r="L2143" s="241"/>
      <c r="M2143" s="114">
        <f t="shared" si="401"/>
        <v>0</v>
      </c>
      <c r="N2143" s="242"/>
      <c r="O2143" s="100"/>
      <c r="P2143" s="100"/>
      <c r="Q2143" s="100">
        <f t="shared" si="402"/>
        <v>0</v>
      </c>
      <c r="R2143" s="243" t="e">
        <f t="shared" si="411"/>
        <v>#DIV/0!</v>
      </c>
      <c r="S2143" s="299"/>
      <c r="T2143" s="299"/>
      <c r="U2143" s="299"/>
      <c r="V2143" s="299"/>
      <c r="W2143" s="299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</row>
    <row r="2144" spans="1:43" ht="13.5" customHeight="1" outlineLevel="1" x14ac:dyDescent="0.25">
      <c r="A2144" s="2"/>
      <c r="B2144" s="303" t="s">
        <v>2385</v>
      </c>
      <c r="C2144" s="304"/>
      <c r="D2144" s="304" t="s">
        <v>56</v>
      </c>
      <c r="E2144" s="304" t="s">
        <v>2386</v>
      </c>
      <c r="F2144" s="305"/>
      <c r="G2144" s="254"/>
      <c r="H2144" s="254"/>
      <c r="I2144" s="254"/>
      <c r="J2144" s="254"/>
      <c r="K2144" s="254"/>
      <c r="L2144" s="255"/>
      <c r="M2144" s="254">
        <f t="shared" si="401"/>
        <v>0</v>
      </c>
      <c r="N2144" s="256"/>
      <c r="O2144" s="110"/>
      <c r="P2144" s="257"/>
      <c r="Q2144" s="257">
        <f t="shared" si="402"/>
        <v>0</v>
      </c>
      <c r="R2144" s="221" t="e">
        <f t="shared" si="411"/>
        <v>#DIV/0!</v>
      </c>
      <c r="S2144" s="306"/>
      <c r="T2144" s="306"/>
      <c r="U2144" s="306"/>
      <c r="V2144" s="306"/>
      <c r="W2144" s="306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</row>
    <row r="2145" spans="1:43" ht="13.5" customHeight="1" x14ac:dyDescent="0.25">
      <c r="A2145" s="229"/>
      <c r="B2145" s="307">
        <v>220000</v>
      </c>
      <c r="C2145" s="308"/>
      <c r="D2145" s="308" t="s">
        <v>57</v>
      </c>
      <c r="E2145" s="308"/>
      <c r="F2145" s="308"/>
      <c r="G2145" s="258"/>
      <c r="H2145" s="258"/>
      <c r="I2145" s="258"/>
      <c r="J2145" s="258"/>
      <c r="K2145" s="258"/>
      <c r="L2145" s="259"/>
      <c r="M2145" s="258">
        <f t="shared" si="401"/>
        <v>0</v>
      </c>
      <c r="N2145" s="260"/>
      <c r="O2145" s="227">
        <f t="shared" ref="O2145:P2145" si="420">+O2146+O2154+O2161+O2169+O2182+O2189+O2197+O2209+O2220+O2236+O2243</f>
        <v>0</v>
      </c>
      <c r="P2145" s="227">
        <f t="shared" si="420"/>
        <v>0</v>
      </c>
      <c r="Q2145" s="261">
        <f t="shared" si="402"/>
        <v>0</v>
      </c>
      <c r="R2145" s="228" t="e">
        <f t="shared" si="411"/>
        <v>#DIV/0!</v>
      </c>
      <c r="S2145" s="309"/>
      <c r="T2145" s="309"/>
      <c r="U2145" s="309"/>
      <c r="V2145" s="309"/>
      <c r="W2145" s="309"/>
      <c r="X2145" s="229"/>
      <c r="Y2145" s="229"/>
      <c r="Z2145" s="229"/>
      <c r="AA2145" s="229"/>
      <c r="AB2145" s="229"/>
      <c r="AC2145" s="229"/>
      <c r="AD2145" s="229"/>
      <c r="AE2145" s="229"/>
      <c r="AF2145" s="229"/>
      <c r="AG2145" s="229"/>
      <c r="AH2145" s="229"/>
      <c r="AI2145" s="229"/>
      <c r="AJ2145" s="229"/>
      <c r="AK2145" s="229"/>
      <c r="AL2145" s="229"/>
      <c r="AM2145" s="229"/>
      <c r="AN2145" s="229"/>
      <c r="AO2145" s="229"/>
      <c r="AP2145" s="229"/>
      <c r="AQ2145" s="229"/>
    </row>
    <row r="2146" spans="1:43" ht="13.5" customHeight="1" outlineLevel="1" x14ac:dyDescent="0.25">
      <c r="A2146" s="229"/>
      <c r="B2146" s="310">
        <v>220200</v>
      </c>
      <c r="C2146" s="311"/>
      <c r="D2146" s="311" t="s">
        <v>57</v>
      </c>
      <c r="E2146" s="311" t="s">
        <v>696</v>
      </c>
      <c r="F2146" s="312"/>
      <c r="G2146" s="234"/>
      <c r="H2146" s="234"/>
      <c r="I2146" s="234"/>
      <c r="J2146" s="234"/>
      <c r="K2146" s="234"/>
      <c r="L2146" s="262"/>
      <c r="M2146" s="234">
        <f t="shared" si="401"/>
        <v>0</v>
      </c>
      <c r="N2146" s="263"/>
      <c r="O2146" s="110">
        <f t="shared" ref="O2146:P2146" si="421">SUM(O2147:O2153)</f>
        <v>0</v>
      </c>
      <c r="P2146" s="110">
        <f t="shared" si="421"/>
        <v>0</v>
      </c>
      <c r="Q2146" s="264">
        <f t="shared" si="402"/>
        <v>0</v>
      </c>
      <c r="R2146" s="238" t="e">
        <f t="shared" si="411"/>
        <v>#DIV/0!</v>
      </c>
      <c r="S2146" s="313"/>
      <c r="T2146" s="313"/>
      <c r="U2146" s="313"/>
      <c r="V2146" s="313"/>
      <c r="W2146" s="313"/>
      <c r="X2146" s="229"/>
      <c r="Y2146" s="229"/>
      <c r="Z2146" s="229"/>
      <c r="AA2146" s="229"/>
      <c r="AB2146" s="229"/>
      <c r="AC2146" s="229"/>
      <c r="AD2146" s="229"/>
      <c r="AE2146" s="229"/>
      <c r="AF2146" s="229"/>
      <c r="AG2146" s="229"/>
      <c r="AH2146" s="229"/>
      <c r="AI2146" s="229"/>
      <c r="AJ2146" s="229"/>
      <c r="AK2146" s="229"/>
      <c r="AL2146" s="229"/>
      <c r="AM2146" s="229"/>
      <c r="AN2146" s="229"/>
      <c r="AO2146" s="229"/>
      <c r="AP2146" s="229"/>
      <c r="AQ2146" s="229"/>
    </row>
    <row r="2147" spans="1:43" ht="13.5" customHeight="1" outlineLevel="2" x14ac:dyDescent="0.25">
      <c r="A2147" s="2"/>
      <c r="B2147" s="109">
        <v>220206</v>
      </c>
      <c r="C2147" s="34"/>
      <c r="D2147" s="34" t="s">
        <v>57</v>
      </c>
      <c r="E2147" s="34" t="s">
        <v>696</v>
      </c>
      <c r="F2147" s="298" t="s">
        <v>963</v>
      </c>
      <c r="G2147" s="114">
        <v>774</v>
      </c>
      <c r="H2147" s="114">
        <v>0</v>
      </c>
      <c r="I2147" s="114">
        <v>5203</v>
      </c>
      <c r="J2147" s="114">
        <v>5977</v>
      </c>
      <c r="K2147" s="114">
        <v>6019</v>
      </c>
      <c r="L2147" s="241">
        <f t="shared" ref="L2147:L2152" si="422">((K2147/J2147)^(1/($K$12-$J$12))-1)</f>
        <v>7.0269365902626557E-3</v>
      </c>
      <c r="M2147" s="114">
        <f t="shared" si="401"/>
        <v>5166.4388489208632</v>
      </c>
      <c r="N2147" s="242">
        <v>0</v>
      </c>
      <c r="O2147" s="100"/>
      <c r="P2147" s="100"/>
      <c r="Q2147" s="100">
        <f t="shared" si="402"/>
        <v>0</v>
      </c>
      <c r="R2147" s="243" t="e">
        <f t="shared" si="411"/>
        <v>#DIV/0!</v>
      </c>
      <c r="S2147" s="299"/>
      <c r="T2147" s="299"/>
      <c r="U2147" s="299"/>
      <c r="V2147" s="299"/>
      <c r="W2147" s="299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</row>
    <row r="2148" spans="1:43" ht="13.5" customHeight="1" outlineLevel="2" x14ac:dyDescent="0.25">
      <c r="A2148" s="2"/>
      <c r="B2148" s="109">
        <v>220205</v>
      </c>
      <c r="C2148" s="34"/>
      <c r="D2148" s="34" t="s">
        <v>57</v>
      </c>
      <c r="E2148" s="34" t="s">
        <v>696</v>
      </c>
      <c r="F2148" s="298" t="s">
        <v>732</v>
      </c>
      <c r="G2148" s="114">
        <v>2274</v>
      </c>
      <c r="H2148" s="114">
        <v>0</v>
      </c>
      <c r="I2148" s="114">
        <v>6323</v>
      </c>
      <c r="J2148" s="114">
        <v>6499</v>
      </c>
      <c r="K2148" s="114">
        <v>6483</v>
      </c>
      <c r="L2148" s="241">
        <f t="shared" si="422"/>
        <v>-2.4619172180335713E-3</v>
      </c>
      <c r="M2148" s="114">
        <f t="shared" si="401"/>
        <v>0</v>
      </c>
      <c r="N2148" s="242">
        <v>2084</v>
      </c>
      <c r="O2148" s="100"/>
      <c r="P2148" s="100"/>
      <c r="Q2148" s="100">
        <f t="shared" si="402"/>
        <v>0</v>
      </c>
      <c r="R2148" s="243" t="e">
        <f t="shared" si="411"/>
        <v>#DIV/0!</v>
      </c>
      <c r="S2148" s="299"/>
      <c r="T2148" s="299"/>
      <c r="U2148" s="299"/>
      <c r="V2148" s="299"/>
      <c r="W2148" s="299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</row>
    <row r="2149" spans="1:43" ht="13.5" customHeight="1" outlineLevel="2" x14ac:dyDescent="0.25">
      <c r="A2149" s="2"/>
      <c r="B2149" s="109">
        <v>220204</v>
      </c>
      <c r="C2149" s="34"/>
      <c r="D2149" s="34" t="s">
        <v>57</v>
      </c>
      <c r="E2149" s="34" t="s">
        <v>696</v>
      </c>
      <c r="F2149" s="298" t="s">
        <v>1710</v>
      </c>
      <c r="G2149" s="114">
        <v>2711</v>
      </c>
      <c r="H2149" s="114">
        <v>1022</v>
      </c>
      <c r="I2149" s="114">
        <v>0</v>
      </c>
      <c r="J2149" s="114">
        <v>2711</v>
      </c>
      <c r="K2149" s="114">
        <v>2702</v>
      </c>
      <c r="L2149" s="241">
        <f t="shared" si="422"/>
        <v>-3.3198081888602404E-3</v>
      </c>
      <c r="M2149" s="114">
        <f t="shared" si="401"/>
        <v>1018.6071560309848</v>
      </c>
      <c r="N2149" s="242">
        <v>0</v>
      </c>
      <c r="O2149" s="100"/>
      <c r="P2149" s="100"/>
      <c r="Q2149" s="100">
        <f t="shared" si="402"/>
        <v>0</v>
      </c>
      <c r="R2149" s="243" t="e">
        <f t="shared" si="411"/>
        <v>#DIV/0!</v>
      </c>
      <c r="S2149" s="299"/>
      <c r="T2149" s="299"/>
      <c r="U2149" s="299"/>
      <c r="V2149" s="299"/>
      <c r="W2149" s="299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</row>
    <row r="2150" spans="1:43" ht="13.5" customHeight="1" outlineLevel="2" x14ac:dyDescent="0.25">
      <c r="A2150" s="2"/>
      <c r="B2150" s="109">
        <v>220203</v>
      </c>
      <c r="C2150" s="34"/>
      <c r="D2150" s="34" t="s">
        <v>57</v>
      </c>
      <c r="E2150" s="34" t="s">
        <v>696</v>
      </c>
      <c r="F2150" s="298" t="s">
        <v>1709</v>
      </c>
      <c r="G2150" s="114">
        <v>10774</v>
      </c>
      <c r="H2150" s="114">
        <v>0</v>
      </c>
      <c r="I2150" s="114">
        <v>2308</v>
      </c>
      <c r="J2150" s="114">
        <v>13082</v>
      </c>
      <c r="K2150" s="114">
        <v>13218</v>
      </c>
      <c r="L2150" s="241">
        <f t="shared" si="422"/>
        <v>1.0395963919889839E-2</v>
      </c>
      <c r="M2150" s="114">
        <f t="shared" si="401"/>
        <v>2284.0061152728945</v>
      </c>
      <c r="N2150" s="242">
        <v>0</v>
      </c>
      <c r="O2150" s="100"/>
      <c r="P2150" s="100"/>
      <c r="Q2150" s="100">
        <f t="shared" si="402"/>
        <v>0</v>
      </c>
      <c r="R2150" s="243" t="e">
        <f t="shared" si="411"/>
        <v>#DIV/0!</v>
      </c>
      <c r="S2150" s="299"/>
      <c r="T2150" s="299"/>
      <c r="U2150" s="299"/>
      <c r="V2150" s="299"/>
      <c r="W2150" s="299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</row>
    <row r="2151" spans="1:43" ht="13.5" customHeight="1" outlineLevel="2" x14ac:dyDescent="0.25">
      <c r="A2151" s="2"/>
      <c r="B2151" s="109">
        <v>220202</v>
      </c>
      <c r="C2151" s="34"/>
      <c r="D2151" s="34" t="s">
        <v>57</v>
      </c>
      <c r="E2151" s="34" t="s">
        <v>696</v>
      </c>
      <c r="F2151" s="298" t="s">
        <v>1708</v>
      </c>
      <c r="G2151" s="114">
        <v>3878</v>
      </c>
      <c r="H2151" s="114">
        <v>0</v>
      </c>
      <c r="I2151" s="114">
        <v>3748</v>
      </c>
      <c r="J2151" s="114">
        <v>7626</v>
      </c>
      <c r="K2151" s="114">
        <v>7803</v>
      </c>
      <c r="L2151" s="241">
        <f t="shared" si="422"/>
        <v>2.3210070810385508E-2</v>
      </c>
      <c r="M2151" s="114">
        <f t="shared" si="401"/>
        <v>3661.0086546026751</v>
      </c>
      <c r="N2151" s="242">
        <v>0</v>
      </c>
      <c r="O2151" s="100"/>
      <c r="P2151" s="100"/>
      <c r="Q2151" s="100">
        <f t="shared" si="402"/>
        <v>0</v>
      </c>
      <c r="R2151" s="243" t="e">
        <f t="shared" si="411"/>
        <v>#DIV/0!</v>
      </c>
      <c r="S2151" s="299"/>
      <c r="T2151" s="299"/>
      <c r="U2151" s="299"/>
      <c r="V2151" s="299"/>
      <c r="W2151" s="299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</row>
    <row r="2152" spans="1:43" ht="13.5" customHeight="1" outlineLevel="2" x14ac:dyDescent="0.25">
      <c r="A2152" s="2"/>
      <c r="B2152" s="109">
        <v>220201</v>
      </c>
      <c r="C2152" s="34"/>
      <c r="D2152" s="34" t="s">
        <v>57</v>
      </c>
      <c r="E2152" s="34" t="s">
        <v>696</v>
      </c>
      <c r="F2152" s="298" t="s">
        <v>696</v>
      </c>
      <c r="G2152" s="114">
        <v>705</v>
      </c>
      <c r="H2152" s="114">
        <v>0</v>
      </c>
      <c r="I2152" s="114">
        <v>15953</v>
      </c>
      <c r="J2152" s="114">
        <v>4777</v>
      </c>
      <c r="K2152" s="114">
        <v>4719</v>
      </c>
      <c r="L2152" s="241">
        <f t="shared" si="422"/>
        <v>-1.2141511408834016E-2</v>
      </c>
      <c r="M2152" s="114">
        <f t="shared" si="401"/>
        <v>0</v>
      </c>
      <c r="N2152" s="242">
        <v>12217</v>
      </c>
      <c r="O2152" s="100"/>
      <c r="P2152" s="100"/>
      <c r="Q2152" s="100">
        <f t="shared" si="402"/>
        <v>0</v>
      </c>
      <c r="R2152" s="243" t="e">
        <f t="shared" si="411"/>
        <v>#DIV/0!</v>
      </c>
      <c r="S2152" s="299"/>
      <c r="T2152" s="299"/>
      <c r="U2152" s="299"/>
      <c r="V2152" s="299"/>
      <c r="W2152" s="299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</row>
    <row r="2153" spans="1:43" ht="13.5" customHeight="1" outlineLevel="2" x14ac:dyDescent="0.25">
      <c r="A2153" s="2"/>
      <c r="B2153" s="109" t="s">
        <v>2387</v>
      </c>
      <c r="C2153" s="34"/>
      <c r="D2153" s="34" t="s">
        <v>57</v>
      </c>
      <c r="E2153" s="34" t="s">
        <v>696</v>
      </c>
      <c r="F2153" s="298" t="s">
        <v>2388</v>
      </c>
      <c r="G2153" s="114"/>
      <c r="H2153" s="114"/>
      <c r="I2153" s="114"/>
      <c r="J2153" s="114"/>
      <c r="K2153" s="114"/>
      <c r="L2153" s="241"/>
      <c r="M2153" s="114">
        <f t="shared" si="401"/>
        <v>0</v>
      </c>
      <c r="N2153" s="242"/>
      <c r="O2153" s="100"/>
      <c r="P2153" s="100"/>
      <c r="Q2153" s="100">
        <f t="shared" si="402"/>
        <v>0</v>
      </c>
      <c r="R2153" s="243" t="e">
        <f t="shared" si="411"/>
        <v>#DIV/0!</v>
      </c>
      <c r="S2153" s="299"/>
      <c r="T2153" s="299"/>
      <c r="U2153" s="299"/>
      <c r="V2153" s="299"/>
      <c r="W2153" s="299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</row>
    <row r="2154" spans="1:43" ht="13.5" customHeight="1" outlineLevel="1" x14ac:dyDescent="0.25">
      <c r="A2154" s="229"/>
      <c r="B2154" s="104">
        <v>220300</v>
      </c>
      <c r="C2154" s="300"/>
      <c r="D2154" s="300" t="s">
        <v>57</v>
      </c>
      <c r="E2154" s="300" t="s">
        <v>1711</v>
      </c>
      <c r="F2154" s="301"/>
      <c r="G2154" s="114"/>
      <c r="H2154" s="114"/>
      <c r="I2154" s="114"/>
      <c r="J2154" s="114"/>
      <c r="K2154" s="114"/>
      <c r="L2154" s="241"/>
      <c r="M2154" s="114">
        <f t="shared" si="401"/>
        <v>0</v>
      </c>
      <c r="N2154" s="242"/>
      <c r="O2154" s="110">
        <f t="shared" ref="O2154:P2154" si="423">SUM(O2155:O2160)</f>
        <v>0</v>
      </c>
      <c r="P2154" s="110">
        <f t="shared" si="423"/>
        <v>0</v>
      </c>
      <c r="Q2154" s="100">
        <f t="shared" si="402"/>
        <v>0</v>
      </c>
      <c r="R2154" s="243" t="e">
        <f t="shared" si="411"/>
        <v>#DIV/0!</v>
      </c>
      <c r="S2154" s="302"/>
      <c r="T2154" s="302"/>
      <c r="U2154" s="302"/>
      <c r="V2154" s="302"/>
      <c r="W2154" s="302"/>
      <c r="X2154" s="229"/>
      <c r="Y2154" s="229"/>
      <c r="Z2154" s="229"/>
      <c r="AA2154" s="229"/>
      <c r="AB2154" s="229"/>
      <c r="AC2154" s="229"/>
      <c r="AD2154" s="229"/>
      <c r="AE2154" s="229"/>
      <c r="AF2154" s="229"/>
      <c r="AG2154" s="229"/>
      <c r="AH2154" s="229"/>
      <c r="AI2154" s="229"/>
      <c r="AJ2154" s="229"/>
      <c r="AK2154" s="229"/>
      <c r="AL2154" s="229"/>
      <c r="AM2154" s="229"/>
      <c r="AN2154" s="229"/>
      <c r="AO2154" s="229"/>
      <c r="AP2154" s="229"/>
      <c r="AQ2154" s="229"/>
    </row>
    <row r="2155" spans="1:43" ht="13.5" customHeight="1" outlineLevel="2" x14ac:dyDescent="0.25">
      <c r="A2155" s="2"/>
      <c r="B2155" s="109">
        <v>220305</v>
      </c>
      <c r="C2155" s="34"/>
      <c r="D2155" s="34" t="s">
        <v>57</v>
      </c>
      <c r="E2155" s="34" t="s">
        <v>1711</v>
      </c>
      <c r="F2155" s="298" t="s">
        <v>1714</v>
      </c>
      <c r="G2155" s="114">
        <v>3004</v>
      </c>
      <c r="H2155" s="114">
        <v>1368</v>
      </c>
      <c r="I2155" s="114">
        <v>0</v>
      </c>
      <c r="J2155" s="114">
        <v>3004</v>
      </c>
      <c r="K2155" s="114">
        <v>3043</v>
      </c>
      <c r="L2155" s="241">
        <f t="shared" ref="L2155:L2159" si="424">((K2155/J2155)^(1/($K$12-$J$12))-1)</f>
        <v>1.2982689747004006E-2</v>
      </c>
      <c r="M2155" s="114">
        <f t="shared" si="401"/>
        <v>1385.7603195739014</v>
      </c>
      <c r="N2155" s="242">
        <v>0</v>
      </c>
      <c r="O2155" s="100"/>
      <c r="P2155" s="100"/>
      <c r="Q2155" s="100">
        <f t="shared" si="402"/>
        <v>0</v>
      </c>
      <c r="R2155" s="243" t="e">
        <f t="shared" si="411"/>
        <v>#DIV/0!</v>
      </c>
      <c r="S2155" s="299"/>
      <c r="T2155" s="299"/>
      <c r="U2155" s="299"/>
      <c r="V2155" s="299"/>
      <c r="W2155" s="299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</row>
    <row r="2156" spans="1:43" ht="13.5" customHeight="1" outlineLevel="2" x14ac:dyDescent="0.25">
      <c r="A2156" s="2"/>
      <c r="B2156" s="109">
        <v>220304</v>
      </c>
      <c r="C2156" s="34"/>
      <c r="D2156" s="34" t="s">
        <v>57</v>
      </c>
      <c r="E2156" s="34" t="s">
        <v>1711</v>
      </c>
      <c r="F2156" s="298" t="s">
        <v>150</v>
      </c>
      <c r="G2156" s="114">
        <v>4107</v>
      </c>
      <c r="H2156" s="114">
        <v>0</v>
      </c>
      <c r="I2156" s="114">
        <v>2225</v>
      </c>
      <c r="J2156" s="114">
        <v>6332</v>
      </c>
      <c r="K2156" s="114">
        <v>6372</v>
      </c>
      <c r="L2156" s="241">
        <f t="shared" si="424"/>
        <v>6.3171193935565029E-3</v>
      </c>
      <c r="M2156" s="114">
        <f t="shared" si="401"/>
        <v>2210.9444093493366</v>
      </c>
      <c r="N2156" s="242">
        <v>0</v>
      </c>
      <c r="O2156" s="100"/>
      <c r="P2156" s="100"/>
      <c r="Q2156" s="100">
        <f t="shared" si="402"/>
        <v>0</v>
      </c>
      <c r="R2156" s="243" t="e">
        <f t="shared" si="411"/>
        <v>#DIV/0!</v>
      </c>
      <c r="S2156" s="299"/>
      <c r="T2156" s="299"/>
      <c r="U2156" s="299"/>
      <c r="V2156" s="299"/>
      <c r="W2156" s="299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</row>
    <row r="2157" spans="1:43" ht="13.5" customHeight="1" outlineLevel="2" x14ac:dyDescent="0.25">
      <c r="A2157" s="2"/>
      <c r="B2157" s="109">
        <v>220303</v>
      </c>
      <c r="C2157" s="34"/>
      <c r="D2157" s="34" t="s">
        <v>57</v>
      </c>
      <c r="E2157" s="34" t="s">
        <v>1711</v>
      </c>
      <c r="F2157" s="298" t="s">
        <v>57</v>
      </c>
      <c r="G2157" s="114">
        <v>7763</v>
      </c>
      <c r="H2157" s="114">
        <v>0</v>
      </c>
      <c r="I2157" s="114">
        <v>2597</v>
      </c>
      <c r="J2157" s="114">
        <v>7763</v>
      </c>
      <c r="K2157" s="114">
        <v>7821</v>
      </c>
      <c r="L2157" s="241">
        <f t="shared" si="424"/>
        <v>7.4713384001030558E-3</v>
      </c>
      <c r="M2157" s="114">
        <f t="shared" si="401"/>
        <v>0</v>
      </c>
      <c r="N2157" s="242">
        <v>2644</v>
      </c>
      <c r="O2157" s="100"/>
      <c r="P2157" s="100"/>
      <c r="Q2157" s="100">
        <f t="shared" si="402"/>
        <v>0</v>
      </c>
      <c r="R2157" s="243" t="e">
        <f t="shared" si="411"/>
        <v>#DIV/0!</v>
      </c>
      <c r="S2157" s="299"/>
      <c r="T2157" s="299"/>
      <c r="U2157" s="299"/>
      <c r="V2157" s="299"/>
      <c r="W2157" s="299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</row>
    <row r="2158" spans="1:43" ht="13.5" customHeight="1" outlineLevel="2" x14ac:dyDescent="0.25">
      <c r="A2158" s="2"/>
      <c r="B2158" s="109">
        <v>220302</v>
      </c>
      <c r="C2158" s="34"/>
      <c r="D2158" s="34" t="s">
        <v>57</v>
      </c>
      <c r="E2158" s="34" t="s">
        <v>1711</v>
      </c>
      <c r="F2158" s="298" t="s">
        <v>1713</v>
      </c>
      <c r="G2158" s="114">
        <v>2330</v>
      </c>
      <c r="H2158" s="114">
        <v>1400</v>
      </c>
      <c r="I2158" s="114">
        <v>0</v>
      </c>
      <c r="J2158" s="114">
        <v>2330</v>
      </c>
      <c r="K2158" s="114">
        <v>2308</v>
      </c>
      <c r="L2158" s="241">
        <f t="shared" si="424"/>
        <v>-9.442060085836923E-3</v>
      </c>
      <c r="M2158" s="114">
        <f t="shared" si="401"/>
        <v>1386.7811158798283</v>
      </c>
      <c r="N2158" s="242">
        <v>0</v>
      </c>
      <c r="O2158" s="100"/>
      <c r="P2158" s="100"/>
      <c r="Q2158" s="100">
        <f t="shared" si="402"/>
        <v>0</v>
      </c>
      <c r="R2158" s="243" t="e">
        <f t="shared" si="411"/>
        <v>#DIV/0!</v>
      </c>
      <c r="S2158" s="299"/>
      <c r="T2158" s="299"/>
      <c r="U2158" s="299"/>
      <c r="V2158" s="299"/>
      <c r="W2158" s="299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</row>
    <row r="2159" spans="1:43" ht="13.5" customHeight="1" outlineLevel="2" x14ac:dyDescent="0.25">
      <c r="A2159" s="2"/>
      <c r="B2159" s="109">
        <v>220301</v>
      </c>
      <c r="C2159" s="34"/>
      <c r="D2159" s="34" t="s">
        <v>57</v>
      </c>
      <c r="E2159" s="34" t="s">
        <v>1711</v>
      </c>
      <c r="F2159" s="298" t="s">
        <v>1712</v>
      </c>
      <c r="G2159" s="114">
        <v>3895</v>
      </c>
      <c r="H2159" s="114">
        <v>0</v>
      </c>
      <c r="I2159" s="114">
        <v>10669</v>
      </c>
      <c r="J2159" s="114">
        <v>6395</v>
      </c>
      <c r="K2159" s="114">
        <v>6367</v>
      </c>
      <c r="L2159" s="241">
        <f t="shared" si="424"/>
        <v>-4.3784206411259241E-3</v>
      </c>
      <c r="M2159" s="114">
        <f t="shared" si="401"/>
        <v>0</v>
      </c>
      <c r="N2159" s="242">
        <v>8331</v>
      </c>
      <c r="O2159" s="100"/>
      <c r="P2159" s="100"/>
      <c r="Q2159" s="100">
        <f t="shared" si="402"/>
        <v>0</v>
      </c>
      <c r="R2159" s="243" t="e">
        <f t="shared" si="411"/>
        <v>#DIV/0!</v>
      </c>
      <c r="S2159" s="299"/>
      <c r="T2159" s="299"/>
      <c r="U2159" s="299"/>
      <c r="V2159" s="299"/>
      <c r="W2159" s="299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</row>
    <row r="2160" spans="1:43" ht="13.5" customHeight="1" outlineLevel="2" x14ac:dyDescent="0.25">
      <c r="A2160" s="2"/>
      <c r="B2160" s="109" t="s">
        <v>2389</v>
      </c>
      <c r="C2160" s="34"/>
      <c r="D2160" s="34" t="s">
        <v>57</v>
      </c>
      <c r="E2160" s="34" t="s">
        <v>1711</v>
      </c>
      <c r="F2160" s="298" t="s">
        <v>2390</v>
      </c>
      <c r="G2160" s="114"/>
      <c r="H2160" s="114"/>
      <c r="I2160" s="114"/>
      <c r="J2160" s="114"/>
      <c r="K2160" s="114"/>
      <c r="L2160" s="241"/>
      <c r="M2160" s="114">
        <f t="shared" si="401"/>
        <v>0</v>
      </c>
      <c r="N2160" s="242"/>
      <c r="O2160" s="100"/>
      <c r="P2160" s="100"/>
      <c r="Q2160" s="100">
        <f t="shared" si="402"/>
        <v>0</v>
      </c>
      <c r="R2160" s="243" t="e">
        <f t="shared" si="411"/>
        <v>#DIV/0!</v>
      </c>
      <c r="S2160" s="299"/>
      <c r="T2160" s="299"/>
      <c r="U2160" s="299"/>
      <c r="V2160" s="299"/>
      <c r="W2160" s="299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</row>
    <row r="2161" spans="1:43" ht="13.5" customHeight="1" outlineLevel="1" x14ac:dyDescent="0.25">
      <c r="A2161" s="229"/>
      <c r="B2161" s="104">
        <v>220400</v>
      </c>
      <c r="C2161" s="300"/>
      <c r="D2161" s="300" t="s">
        <v>57</v>
      </c>
      <c r="E2161" s="300" t="s">
        <v>1710</v>
      </c>
      <c r="F2161" s="301"/>
      <c r="G2161" s="114"/>
      <c r="H2161" s="114"/>
      <c r="I2161" s="114"/>
      <c r="J2161" s="114"/>
      <c r="K2161" s="114"/>
      <c r="L2161" s="241"/>
      <c r="M2161" s="114">
        <f t="shared" si="401"/>
        <v>0</v>
      </c>
      <c r="N2161" s="242"/>
      <c r="O2161" s="110">
        <f t="shared" ref="O2161:P2161" si="425">SUM(O2162:O2168)</f>
        <v>0</v>
      </c>
      <c r="P2161" s="110">
        <f t="shared" si="425"/>
        <v>0</v>
      </c>
      <c r="Q2161" s="100">
        <f t="shared" si="402"/>
        <v>0</v>
      </c>
      <c r="R2161" s="243" t="e">
        <f t="shared" si="411"/>
        <v>#DIV/0!</v>
      </c>
      <c r="S2161" s="302"/>
      <c r="T2161" s="302"/>
      <c r="U2161" s="302"/>
      <c r="V2161" s="302"/>
      <c r="W2161" s="302"/>
      <c r="X2161" s="229"/>
      <c r="Y2161" s="229"/>
      <c r="Z2161" s="229"/>
      <c r="AA2161" s="229"/>
      <c r="AB2161" s="229"/>
      <c r="AC2161" s="229"/>
      <c r="AD2161" s="229"/>
      <c r="AE2161" s="229"/>
      <c r="AF2161" s="229"/>
      <c r="AG2161" s="229"/>
      <c r="AH2161" s="229"/>
      <c r="AI2161" s="229"/>
      <c r="AJ2161" s="229"/>
      <c r="AK2161" s="229"/>
      <c r="AL2161" s="229"/>
      <c r="AM2161" s="229"/>
      <c r="AN2161" s="229"/>
      <c r="AO2161" s="229"/>
      <c r="AP2161" s="229"/>
      <c r="AQ2161" s="229"/>
    </row>
    <row r="2162" spans="1:43" ht="13.5" customHeight="1" outlineLevel="2" x14ac:dyDescent="0.25">
      <c r="A2162" s="2"/>
      <c r="B2162" s="109">
        <v>220406</v>
      </c>
      <c r="C2162" s="34"/>
      <c r="D2162" s="34" t="s">
        <v>57</v>
      </c>
      <c r="E2162" s="34" t="s">
        <v>1710</v>
      </c>
      <c r="F2162" s="298" t="s">
        <v>1720</v>
      </c>
      <c r="G2162" s="114">
        <v>789</v>
      </c>
      <c r="H2162" s="114">
        <v>735</v>
      </c>
      <c r="I2162" s="114">
        <v>0</v>
      </c>
      <c r="J2162" s="114">
        <v>789</v>
      </c>
      <c r="K2162" s="114">
        <v>792</v>
      </c>
      <c r="L2162" s="241">
        <f t="shared" ref="L2162:L2167" si="426">((K2162/J2162)^(1/($K$12-$J$12))-1)</f>
        <v>3.8022813688212143E-3</v>
      </c>
      <c r="M2162" s="114">
        <f t="shared" si="401"/>
        <v>737.79467680608354</v>
      </c>
      <c r="N2162" s="242">
        <v>0</v>
      </c>
      <c r="O2162" s="100"/>
      <c r="P2162" s="100"/>
      <c r="Q2162" s="100">
        <f t="shared" si="402"/>
        <v>0</v>
      </c>
      <c r="R2162" s="243" t="e">
        <f t="shared" si="411"/>
        <v>#DIV/0!</v>
      </c>
      <c r="S2162" s="299"/>
      <c r="T2162" s="299"/>
      <c r="U2162" s="299"/>
      <c r="V2162" s="299"/>
      <c r="W2162" s="299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</row>
    <row r="2163" spans="1:43" ht="13.5" customHeight="1" outlineLevel="2" x14ac:dyDescent="0.25">
      <c r="A2163" s="2"/>
      <c r="B2163" s="109">
        <v>220405</v>
      </c>
      <c r="C2163" s="34"/>
      <c r="D2163" s="34" t="s">
        <v>57</v>
      </c>
      <c r="E2163" s="34" t="s">
        <v>1710</v>
      </c>
      <c r="F2163" s="298" t="s">
        <v>1719</v>
      </c>
      <c r="G2163" s="114">
        <v>2407</v>
      </c>
      <c r="H2163" s="114">
        <v>1165</v>
      </c>
      <c r="I2163" s="114">
        <v>0</v>
      </c>
      <c r="J2163" s="114">
        <v>2407</v>
      </c>
      <c r="K2163" s="114">
        <v>2375</v>
      </c>
      <c r="L2163" s="241">
        <f t="shared" si="426"/>
        <v>-1.3294557540506902E-2</v>
      </c>
      <c r="M2163" s="114">
        <f t="shared" si="401"/>
        <v>1149.5118404653094</v>
      </c>
      <c r="N2163" s="242">
        <v>0</v>
      </c>
      <c r="O2163" s="100"/>
      <c r="P2163" s="100"/>
      <c r="Q2163" s="100">
        <f t="shared" si="402"/>
        <v>0</v>
      </c>
      <c r="R2163" s="243" t="e">
        <f t="shared" si="411"/>
        <v>#DIV/0!</v>
      </c>
      <c r="S2163" s="299"/>
      <c r="T2163" s="299"/>
      <c r="U2163" s="299"/>
      <c r="V2163" s="299"/>
      <c r="W2163" s="299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</row>
    <row r="2164" spans="1:43" ht="13.5" customHeight="1" outlineLevel="2" x14ac:dyDescent="0.25">
      <c r="A2164" s="2"/>
      <c r="B2164" s="109">
        <v>220404</v>
      </c>
      <c r="C2164" s="34"/>
      <c r="D2164" s="34" t="s">
        <v>57</v>
      </c>
      <c r="E2164" s="34" t="s">
        <v>1710</v>
      </c>
      <c r="F2164" s="298" t="s">
        <v>1718</v>
      </c>
      <c r="G2164" s="114">
        <v>2087</v>
      </c>
      <c r="H2164" s="114">
        <v>0</v>
      </c>
      <c r="I2164" s="114">
        <v>2167</v>
      </c>
      <c r="J2164" s="114">
        <v>2087</v>
      </c>
      <c r="K2164" s="114">
        <v>1943</v>
      </c>
      <c r="L2164" s="241">
        <f t="shared" si="426"/>
        <v>-6.8998562529947294E-2</v>
      </c>
      <c r="M2164" s="114">
        <f t="shared" si="401"/>
        <v>0</v>
      </c>
      <c r="N2164" s="242">
        <v>2384</v>
      </c>
      <c r="O2164" s="100"/>
      <c r="P2164" s="100"/>
      <c r="Q2164" s="100">
        <f t="shared" si="402"/>
        <v>0</v>
      </c>
      <c r="R2164" s="243" t="e">
        <f t="shared" si="411"/>
        <v>#DIV/0!</v>
      </c>
      <c r="S2164" s="299"/>
      <c r="T2164" s="299"/>
      <c r="U2164" s="299"/>
      <c r="V2164" s="299"/>
      <c r="W2164" s="299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</row>
    <row r="2165" spans="1:43" ht="13.5" customHeight="1" outlineLevel="2" x14ac:dyDescent="0.25">
      <c r="A2165" s="2"/>
      <c r="B2165" s="109">
        <v>220403</v>
      </c>
      <c r="C2165" s="34"/>
      <c r="D2165" s="34" t="s">
        <v>57</v>
      </c>
      <c r="E2165" s="34" t="s">
        <v>1710</v>
      </c>
      <c r="F2165" s="298" t="s">
        <v>1717</v>
      </c>
      <c r="G2165" s="114">
        <v>2106</v>
      </c>
      <c r="H2165" s="114">
        <v>1275</v>
      </c>
      <c r="I2165" s="114">
        <v>0</v>
      </c>
      <c r="J2165" s="114">
        <v>2106</v>
      </c>
      <c r="K2165" s="114">
        <v>2037</v>
      </c>
      <c r="L2165" s="241">
        <f t="shared" si="426"/>
        <v>-3.2763532763532721E-2</v>
      </c>
      <c r="M2165" s="114">
        <f t="shared" si="401"/>
        <v>1233.2264957264958</v>
      </c>
      <c r="N2165" s="242">
        <v>0</v>
      </c>
      <c r="O2165" s="100"/>
      <c r="P2165" s="100"/>
      <c r="Q2165" s="100">
        <f t="shared" si="402"/>
        <v>0</v>
      </c>
      <c r="R2165" s="243" t="e">
        <f t="shared" si="411"/>
        <v>#DIV/0!</v>
      </c>
      <c r="S2165" s="299"/>
      <c r="T2165" s="299"/>
      <c r="U2165" s="299"/>
      <c r="V2165" s="299"/>
      <c r="W2165" s="299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</row>
    <row r="2166" spans="1:43" ht="13.5" customHeight="1" outlineLevel="2" x14ac:dyDescent="0.25">
      <c r="A2166" s="2"/>
      <c r="B2166" s="109">
        <v>220402</v>
      </c>
      <c r="C2166" s="34"/>
      <c r="D2166" s="34" t="s">
        <v>57</v>
      </c>
      <c r="E2166" s="34" t="s">
        <v>1710</v>
      </c>
      <c r="F2166" s="298" t="s">
        <v>1716</v>
      </c>
      <c r="G2166" s="114">
        <v>1800</v>
      </c>
      <c r="H2166" s="114">
        <v>0</v>
      </c>
      <c r="I2166" s="114">
        <v>2671</v>
      </c>
      <c r="J2166" s="114">
        <v>4471</v>
      </c>
      <c r="K2166" s="114">
        <v>4654</v>
      </c>
      <c r="L2166" s="241">
        <f t="shared" si="426"/>
        <v>4.0930440617311659E-2</v>
      </c>
      <c r="M2166" s="114">
        <f t="shared" si="401"/>
        <v>2561.6747931111604</v>
      </c>
      <c r="N2166" s="242">
        <v>0</v>
      </c>
      <c r="O2166" s="100"/>
      <c r="P2166" s="100"/>
      <c r="Q2166" s="100">
        <f t="shared" si="402"/>
        <v>0</v>
      </c>
      <c r="R2166" s="243" t="e">
        <f t="shared" si="411"/>
        <v>#DIV/0!</v>
      </c>
      <c r="S2166" s="299"/>
      <c r="T2166" s="299"/>
      <c r="U2166" s="299"/>
      <c r="V2166" s="299"/>
      <c r="W2166" s="299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</row>
    <row r="2167" spans="1:43" ht="13.5" customHeight="1" outlineLevel="2" x14ac:dyDescent="0.25">
      <c r="A2167" s="2"/>
      <c r="B2167" s="109">
        <v>220401</v>
      </c>
      <c r="C2167" s="34"/>
      <c r="D2167" s="34" t="s">
        <v>57</v>
      </c>
      <c r="E2167" s="34" t="s">
        <v>1710</v>
      </c>
      <c r="F2167" s="298" t="s">
        <v>1715</v>
      </c>
      <c r="G2167" s="114">
        <v>5124</v>
      </c>
      <c r="H2167" s="114">
        <v>0</v>
      </c>
      <c r="I2167" s="114">
        <v>8121</v>
      </c>
      <c r="J2167" s="114">
        <v>5633</v>
      </c>
      <c r="K2167" s="114">
        <v>5660</v>
      </c>
      <c r="L2167" s="241">
        <f t="shared" si="426"/>
        <v>4.7931830285816712E-3</v>
      </c>
      <c r="M2167" s="114">
        <f t="shared" si="401"/>
        <v>0</v>
      </c>
      <c r="N2167" s="242">
        <v>7711</v>
      </c>
      <c r="O2167" s="100"/>
      <c r="P2167" s="100"/>
      <c r="Q2167" s="100">
        <f t="shared" si="402"/>
        <v>0</v>
      </c>
      <c r="R2167" s="243" t="e">
        <f t="shared" si="411"/>
        <v>#DIV/0!</v>
      </c>
      <c r="S2167" s="299"/>
      <c r="T2167" s="299"/>
      <c r="U2167" s="299"/>
      <c r="V2167" s="299"/>
      <c r="W2167" s="299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</row>
    <row r="2168" spans="1:43" ht="13.5" customHeight="1" outlineLevel="2" x14ac:dyDescent="0.25">
      <c r="A2168" s="2"/>
      <c r="B2168" s="109" t="s">
        <v>2391</v>
      </c>
      <c r="C2168" s="34"/>
      <c r="D2168" s="34" t="s">
        <v>57</v>
      </c>
      <c r="E2168" s="34" t="s">
        <v>1710</v>
      </c>
      <c r="F2168" s="298" t="s">
        <v>2392</v>
      </c>
      <c r="G2168" s="114"/>
      <c r="H2168" s="114"/>
      <c r="I2168" s="114"/>
      <c r="J2168" s="114"/>
      <c r="K2168" s="114"/>
      <c r="L2168" s="241"/>
      <c r="M2168" s="114">
        <f t="shared" si="401"/>
        <v>0</v>
      </c>
      <c r="N2168" s="242"/>
      <c r="O2168" s="100"/>
      <c r="P2168" s="100"/>
      <c r="Q2168" s="100">
        <f t="shared" si="402"/>
        <v>0</v>
      </c>
      <c r="R2168" s="243" t="e">
        <f t="shared" si="411"/>
        <v>#DIV/0!</v>
      </c>
      <c r="S2168" s="299"/>
      <c r="T2168" s="299"/>
      <c r="U2168" s="299"/>
      <c r="V2168" s="299"/>
      <c r="W2168" s="299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</row>
    <row r="2169" spans="1:43" ht="13.5" customHeight="1" outlineLevel="1" x14ac:dyDescent="0.25">
      <c r="A2169" s="229"/>
      <c r="B2169" s="104">
        <v>220500</v>
      </c>
      <c r="C2169" s="300"/>
      <c r="D2169" s="300" t="s">
        <v>57</v>
      </c>
      <c r="E2169" s="300" t="s">
        <v>1721</v>
      </c>
      <c r="F2169" s="301"/>
      <c r="G2169" s="114"/>
      <c r="H2169" s="114"/>
      <c r="I2169" s="114"/>
      <c r="J2169" s="114"/>
      <c r="K2169" s="114"/>
      <c r="L2169" s="241"/>
      <c r="M2169" s="114">
        <f t="shared" si="401"/>
        <v>0</v>
      </c>
      <c r="N2169" s="242"/>
      <c r="O2169" s="110">
        <f t="shared" ref="O2169:P2169" si="427">SUM(O2170:O2181)</f>
        <v>0</v>
      </c>
      <c r="P2169" s="110">
        <f t="shared" si="427"/>
        <v>0</v>
      </c>
      <c r="Q2169" s="100">
        <f t="shared" si="402"/>
        <v>0</v>
      </c>
      <c r="R2169" s="243" t="e">
        <f t="shared" si="411"/>
        <v>#DIV/0!</v>
      </c>
      <c r="S2169" s="302"/>
      <c r="T2169" s="302"/>
      <c r="U2169" s="302"/>
      <c r="V2169" s="302"/>
      <c r="W2169" s="302"/>
      <c r="X2169" s="229"/>
      <c r="Y2169" s="229"/>
      <c r="Z2169" s="229"/>
      <c r="AA2169" s="229"/>
      <c r="AB2169" s="229"/>
      <c r="AC2169" s="229"/>
      <c r="AD2169" s="229"/>
      <c r="AE2169" s="229"/>
      <c r="AF2169" s="229"/>
      <c r="AG2169" s="229"/>
      <c r="AH2169" s="229"/>
      <c r="AI2169" s="229"/>
      <c r="AJ2169" s="229"/>
      <c r="AK2169" s="229"/>
      <c r="AL2169" s="229"/>
      <c r="AM2169" s="229"/>
      <c r="AN2169" s="229"/>
      <c r="AO2169" s="229"/>
      <c r="AP2169" s="229"/>
      <c r="AQ2169" s="229"/>
    </row>
    <row r="2170" spans="1:43" ht="13.5" customHeight="1" outlineLevel="2" x14ac:dyDescent="0.25">
      <c r="A2170" s="2"/>
      <c r="B2170" s="109">
        <v>220511</v>
      </c>
      <c r="C2170" s="34"/>
      <c r="D2170" s="34" t="s">
        <v>57</v>
      </c>
      <c r="E2170" s="34" t="s">
        <v>1721</v>
      </c>
      <c r="F2170" s="298" t="s">
        <v>1731</v>
      </c>
      <c r="G2170" s="114">
        <v>3059</v>
      </c>
      <c r="H2170" s="114">
        <v>0</v>
      </c>
      <c r="I2170" s="114">
        <v>2196</v>
      </c>
      <c r="J2170" s="114">
        <v>5255</v>
      </c>
      <c r="K2170" s="114">
        <v>5281</v>
      </c>
      <c r="L2170" s="241">
        <f t="shared" ref="L2170:L2180" si="428">((K2170/J2170)^(1/($K$12-$J$12))-1)</f>
        <v>4.9476688867744478E-3</v>
      </c>
      <c r="M2170" s="114">
        <f t="shared" si="401"/>
        <v>2185.1349191246431</v>
      </c>
      <c r="N2170" s="242">
        <v>0</v>
      </c>
      <c r="O2170" s="100"/>
      <c r="P2170" s="100"/>
      <c r="Q2170" s="100">
        <f t="shared" si="402"/>
        <v>0</v>
      </c>
      <c r="R2170" s="243" t="e">
        <f t="shared" si="411"/>
        <v>#DIV/0!</v>
      </c>
      <c r="S2170" s="299"/>
      <c r="T2170" s="299"/>
      <c r="U2170" s="299"/>
      <c r="V2170" s="299"/>
      <c r="W2170" s="299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</row>
    <row r="2171" spans="1:43" ht="13.5" customHeight="1" outlineLevel="2" x14ac:dyDescent="0.25">
      <c r="A2171" s="2"/>
      <c r="B2171" s="109">
        <v>220510</v>
      </c>
      <c r="C2171" s="34"/>
      <c r="D2171" s="34" t="s">
        <v>57</v>
      </c>
      <c r="E2171" s="34" t="s">
        <v>1721</v>
      </c>
      <c r="F2171" s="298" t="s">
        <v>1730</v>
      </c>
      <c r="G2171" s="114">
        <v>4039</v>
      </c>
      <c r="H2171" s="114">
        <v>0</v>
      </c>
      <c r="I2171" s="114">
        <v>9835</v>
      </c>
      <c r="J2171" s="114">
        <v>4039</v>
      </c>
      <c r="K2171" s="114">
        <v>3907</v>
      </c>
      <c r="L2171" s="241">
        <f t="shared" si="428"/>
        <v>-3.2681356771478098E-2</v>
      </c>
      <c r="M2171" s="114">
        <f t="shared" si="401"/>
        <v>0</v>
      </c>
      <c r="N2171" s="242">
        <v>10090</v>
      </c>
      <c r="O2171" s="100"/>
      <c r="P2171" s="100"/>
      <c r="Q2171" s="100">
        <f t="shared" si="402"/>
        <v>0</v>
      </c>
      <c r="R2171" s="243" t="e">
        <f t="shared" si="411"/>
        <v>#DIV/0!</v>
      </c>
      <c r="S2171" s="299"/>
      <c r="T2171" s="299"/>
      <c r="U2171" s="299"/>
      <c r="V2171" s="299"/>
      <c r="W2171" s="299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</row>
    <row r="2172" spans="1:43" ht="13.5" customHeight="1" outlineLevel="2" x14ac:dyDescent="0.25">
      <c r="A2172" s="2"/>
      <c r="B2172" s="109">
        <v>220509</v>
      </c>
      <c r="C2172" s="34"/>
      <c r="D2172" s="34" t="s">
        <v>57</v>
      </c>
      <c r="E2172" s="34" t="s">
        <v>1721</v>
      </c>
      <c r="F2172" s="298" t="s">
        <v>1729</v>
      </c>
      <c r="G2172" s="114">
        <v>1975</v>
      </c>
      <c r="H2172" s="114">
        <v>995</v>
      </c>
      <c r="I2172" s="114">
        <v>0</v>
      </c>
      <c r="J2172" s="114">
        <v>1975</v>
      </c>
      <c r="K2172" s="114">
        <v>1923</v>
      </c>
      <c r="L2172" s="241">
        <f t="shared" si="428"/>
        <v>-2.6329113924050684E-2</v>
      </c>
      <c r="M2172" s="114">
        <f t="shared" si="401"/>
        <v>968.80253164556962</v>
      </c>
      <c r="N2172" s="242">
        <v>0</v>
      </c>
      <c r="O2172" s="100"/>
      <c r="P2172" s="100"/>
      <c r="Q2172" s="100">
        <f t="shared" si="402"/>
        <v>0</v>
      </c>
      <c r="R2172" s="243" t="e">
        <f t="shared" si="411"/>
        <v>#DIV/0!</v>
      </c>
      <c r="S2172" s="299"/>
      <c r="T2172" s="299"/>
      <c r="U2172" s="299"/>
      <c r="V2172" s="299"/>
      <c r="W2172" s="299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</row>
    <row r="2173" spans="1:43" ht="13.5" customHeight="1" outlineLevel="2" x14ac:dyDescent="0.25">
      <c r="A2173" s="2"/>
      <c r="B2173" s="109">
        <v>220508</v>
      </c>
      <c r="C2173" s="34"/>
      <c r="D2173" s="34" t="s">
        <v>57</v>
      </c>
      <c r="E2173" s="34" t="s">
        <v>1721</v>
      </c>
      <c r="F2173" s="298" t="s">
        <v>1728</v>
      </c>
      <c r="G2173" s="114">
        <v>1624</v>
      </c>
      <c r="H2173" s="114">
        <v>724</v>
      </c>
      <c r="I2173" s="114">
        <v>0</v>
      </c>
      <c r="J2173" s="114">
        <v>1624</v>
      </c>
      <c r="K2173" s="114">
        <v>1636</v>
      </c>
      <c r="L2173" s="241">
        <f t="shared" si="428"/>
        <v>7.3891625615762901E-3</v>
      </c>
      <c r="M2173" s="114">
        <f t="shared" si="401"/>
        <v>729.34975369458118</v>
      </c>
      <c r="N2173" s="242">
        <v>0</v>
      </c>
      <c r="O2173" s="100"/>
      <c r="P2173" s="100"/>
      <c r="Q2173" s="100">
        <f t="shared" si="402"/>
        <v>0</v>
      </c>
      <c r="R2173" s="243" t="e">
        <f t="shared" si="411"/>
        <v>#DIV/0!</v>
      </c>
      <c r="S2173" s="299"/>
      <c r="T2173" s="299"/>
      <c r="U2173" s="299"/>
      <c r="V2173" s="299"/>
      <c r="W2173" s="299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</row>
    <row r="2174" spans="1:43" ht="13.5" customHeight="1" outlineLevel="2" x14ac:dyDescent="0.25">
      <c r="A2174" s="2"/>
      <c r="B2174" s="109">
        <v>220507</v>
      </c>
      <c r="C2174" s="34"/>
      <c r="D2174" s="34" t="s">
        <v>57</v>
      </c>
      <c r="E2174" s="34" t="s">
        <v>1721</v>
      </c>
      <c r="F2174" s="298" t="s">
        <v>1727</v>
      </c>
      <c r="G2174" s="114">
        <v>3456</v>
      </c>
      <c r="H2174" s="114">
        <v>762</v>
      </c>
      <c r="I2174" s="114">
        <v>0</v>
      </c>
      <c r="J2174" s="114">
        <v>3456</v>
      </c>
      <c r="K2174" s="114">
        <v>3546</v>
      </c>
      <c r="L2174" s="241">
        <f t="shared" si="428"/>
        <v>2.6041666666666741E-2</v>
      </c>
      <c r="M2174" s="114">
        <f t="shared" si="401"/>
        <v>781.84375</v>
      </c>
      <c r="N2174" s="242">
        <v>0</v>
      </c>
      <c r="O2174" s="100"/>
      <c r="P2174" s="100"/>
      <c r="Q2174" s="100">
        <f t="shared" si="402"/>
        <v>0</v>
      </c>
      <c r="R2174" s="243" t="e">
        <f t="shared" si="411"/>
        <v>#DIV/0!</v>
      </c>
      <c r="S2174" s="299"/>
      <c r="T2174" s="299"/>
      <c r="U2174" s="299"/>
      <c r="V2174" s="299"/>
      <c r="W2174" s="299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</row>
    <row r="2175" spans="1:43" ht="13.5" customHeight="1" outlineLevel="2" x14ac:dyDescent="0.25">
      <c r="A2175" s="2"/>
      <c r="B2175" s="109">
        <v>220506</v>
      </c>
      <c r="C2175" s="34"/>
      <c r="D2175" s="34" t="s">
        <v>57</v>
      </c>
      <c r="E2175" s="34" t="s">
        <v>1721</v>
      </c>
      <c r="F2175" s="298" t="s">
        <v>1726</v>
      </c>
      <c r="G2175" s="114">
        <v>5870</v>
      </c>
      <c r="H2175" s="114">
        <v>0</v>
      </c>
      <c r="I2175" s="114">
        <v>2216</v>
      </c>
      <c r="J2175" s="114">
        <v>8086</v>
      </c>
      <c r="K2175" s="114">
        <v>7965</v>
      </c>
      <c r="L2175" s="241">
        <f t="shared" si="428"/>
        <v>-1.4964135542913648E-2</v>
      </c>
      <c r="M2175" s="114">
        <f t="shared" si="401"/>
        <v>2249.160524363097</v>
      </c>
      <c r="N2175" s="242">
        <v>0</v>
      </c>
      <c r="O2175" s="100"/>
      <c r="P2175" s="100"/>
      <c r="Q2175" s="100">
        <f t="shared" si="402"/>
        <v>0</v>
      </c>
      <c r="R2175" s="243" t="e">
        <f t="shared" si="411"/>
        <v>#DIV/0!</v>
      </c>
      <c r="S2175" s="299"/>
      <c r="T2175" s="299"/>
      <c r="U2175" s="299"/>
      <c r="V2175" s="299"/>
      <c r="W2175" s="299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</row>
    <row r="2176" spans="1:43" ht="13.5" customHeight="1" outlineLevel="2" x14ac:dyDescent="0.25">
      <c r="A2176" s="2"/>
      <c r="B2176" s="109">
        <v>220505</v>
      </c>
      <c r="C2176" s="34"/>
      <c r="D2176" s="34" t="s">
        <v>57</v>
      </c>
      <c r="E2176" s="34" t="s">
        <v>1721</v>
      </c>
      <c r="F2176" s="298" t="s">
        <v>1725</v>
      </c>
      <c r="G2176" s="114">
        <v>1247</v>
      </c>
      <c r="H2176" s="114">
        <v>0</v>
      </c>
      <c r="I2176" s="114">
        <v>2054</v>
      </c>
      <c r="J2176" s="114">
        <v>3301</v>
      </c>
      <c r="K2176" s="114">
        <v>3185</v>
      </c>
      <c r="L2176" s="241">
        <f t="shared" si="428"/>
        <v>-3.5140866404119953E-2</v>
      </c>
      <c r="M2176" s="114">
        <f t="shared" si="401"/>
        <v>2126.1793395940622</v>
      </c>
      <c r="N2176" s="242">
        <v>0</v>
      </c>
      <c r="O2176" s="100"/>
      <c r="P2176" s="100"/>
      <c r="Q2176" s="100">
        <f t="shared" si="402"/>
        <v>0</v>
      </c>
      <c r="R2176" s="243" t="e">
        <f t="shared" si="411"/>
        <v>#DIV/0!</v>
      </c>
      <c r="S2176" s="299"/>
      <c r="T2176" s="299"/>
      <c r="U2176" s="299"/>
      <c r="V2176" s="299"/>
      <c r="W2176" s="299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</row>
    <row r="2177" spans="1:43" ht="13.5" customHeight="1" outlineLevel="2" x14ac:dyDescent="0.25">
      <c r="A2177" s="2"/>
      <c r="B2177" s="109">
        <v>220504</v>
      </c>
      <c r="C2177" s="34"/>
      <c r="D2177" s="34" t="s">
        <v>57</v>
      </c>
      <c r="E2177" s="34" t="s">
        <v>1721</v>
      </c>
      <c r="F2177" s="298" t="s">
        <v>1724</v>
      </c>
      <c r="G2177" s="114">
        <v>3659</v>
      </c>
      <c r="H2177" s="114">
        <v>0</v>
      </c>
      <c r="I2177" s="114">
        <v>5729</v>
      </c>
      <c r="J2177" s="114">
        <v>6689</v>
      </c>
      <c r="K2177" s="114">
        <v>6583</v>
      </c>
      <c r="L2177" s="241">
        <f t="shared" si="428"/>
        <v>-1.5846912841979366E-2</v>
      </c>
      <c r="M2177" s="114">
        <f t="shared" si="401"/>
        <v>0</v>
      </c>
      <c r="N2177" s="242">
        <v>2969</v>
      </c>
      <c r="O2177" s="100"/>
      <c r="P2177" s="100"/>
      <c r="Q2177" s="100">
        <f t="shared" si="402"/>
        <v>0</v>
      </c>
      <c r="R2177" s="243" t="e">
        <f t="shared" si="411"/>
        <v>#DIV/0!</v>
      </c>
      <c r="S2177" s="299"/>
      <c r="T2177" s="299"/>
      <c r="U2177" s="299"/>
      <c r="V2177" s="299"/>
      <c r="W2177" s="299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</row>
    <row r="2178" spans="1:43" ht="13.5" customHeight="1" outlineLevel="2" x14ac:dyDescent="0.25">
      <c r="A2178" s="2"/>
      <c r="B2178" s="109">
        <v>220503</v>
      </c>
      <c r="C2178" s="34"/>
      <c r="D2178" s="34" t="s">
        <v>57</v>
      </c>
      <c r="E2178" s="34" t="s">
        <v>1721</v>
      </c>
      <c r="F2178" s="298" t="s">
        <v>1723</v>
      </c>
      <c r="G2178" s="114">
        <v>2676</v>
      </c>
      <c r="H2178" s="114">
        <v>0</v>
      </c>
      <c r="I2178" s="114">
        <v>3753</v>
      </c>
      <c r="J2178" s="114">
        <v>4266</v>
      </c>
      <c r="K2178" s="114">
        <v>4164</v>
      </c>
      <c r="L2178" s="241">
        <f t="shared" si="428"/>
        <v>-2.3909985935302358E-2</v>
      </c>
      <c r="M2178" s="114">
        <f t="shared" si="401"/>
        <v>0</v>
      </c>
      <c r="N2178" s="242">
        <v>2379</v>
      </c>
      <c r="O2178" s="100"/>
      <c r="P2178" s="100"/>
      <c r="Q2178" s="100">
        <f t="shared" si="402"/>
        <v>0</v>
      </c>
      <c r="R2178" s="243" t="e">
        <f t="shared" si="411"/>
        <v>#DIV/0!</v>
      </c>
      <c r="S2178" s="299"/>
      <c r="T2178" s="299"/>
      <c r="U2178" s="299"/>
      <c r="V2178" s="299"/>
      <c r="W2178" s="299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</row>
    <row r="2179" spans="1:43" ht="13.5" customHeight="1" outlineLevel="2" x14ac:dyDescent="0.25">
      <c r="A2179" s="2"/>
      <c r="B2179" s="109">
        <v>220502</v>
      </c>
      <c r="C2179" s="34"/>
      <c r="D2179" s="34" t="s">
        <v>57</v>
      </c>
      <c r="E2179" s="34" t="s">
        <v>1721</v>
      </c>
      <c r="F2179" s="298" t="s">
        <v>1722</v>
      </c>
      <c r="G2179" s="114">
        <v>7014</v>
      </c>
      <c r="H2179" s="114">
        <v>0</v>
      </c>
      <c r="I2179" s="114">
        <v>6106</v>
      </c>
      <c r="J2179" s="114">
        <v>11023</v>
      </c>
      <c r="K2179" s="114">
        <v>10882</v>
      </c>
      <c r="L2179" s="241">
        <f t="shared" si="428"/>
        <v>-1.2791436088179231E-2</v>
      </c>
      <c r="M2179" s="114">
        <f t="shared" si="401"/>
        <v>0</v>
      </c>
      <c r="N2179" s="242">
        <v>2075</v>
      </c>
      <c r="O2179" s="100"/>
      <c r="P2179" s="100"/>
      <c r="Q2179" s="100">
        <f t="shared" si="402"/>
        <v>0</v>
      </c>
      <c r="R2179" s="243" t="e">
        <f t="shared" si="411"/>
        <v>#DIV/0!</v>
      </c>
      <c r="S2179" s="299"/>
      <c r="T2179" s="299"/>
      <c r="U2179" s="299"/>
      <c r="V2179" s="299"/>
      <c r="W2179" s="299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</row>
    <row r="2180" spans="1:43" ht="13.5" customHeight="1" outlineLevel="2" x14ac:dyDescent="0.25">
      <c r="A2180" s="2"/>
      <c r="B2180" s="109">
        <v>220501</v>
      </c>
      <c r="C2180" s="34"/>
      <c r="D2180" s="34" t="s">
        <v>57</v>
      </c>
      <c r="E2180" s="34" t="s">
        <v>1721</v>
      </c>
      <c r="F2180" s="298" t="s">
        <v>1721</v>
      </c>
      <c r="G2180" s="114">
        <v>1525</v>
      </c>
      <c r="H2180" s="114">
        <v>0</v>
      </c>
      <c r="I2180" s="114">
        <v>12868</v>
      </c>
      <c r="J2180" s="114">
        <v>3332</v>
      </c>
      <c r="K2180" s="114">
        <v>3236</v>
      </c>
      <c r="L2180" s="241">
        <f t="shared" si="428"/>
        <v>-2.881152460984393E-2</v>
      </c>
      <c r="M2180" s="114">
        <f t="shared" si="401"/>
        <v>0</v>
      </c>
      <c r="N2180" s="242">
        <v>11288</v>
      </c>
      <c r="O2180" s="100"/>
      <c r="P2180" s="100"/>
      <c r="Q2180" s="100">
        <f t="shared" si="402"/>
        <v>0</v>
      </c>
      <c r="R2180" s="243" t="e">
        <f t="shared" si="411"/>
        <v>#DIV/0!</v>
      </c>
      <c r="S2180" s="299"/>
      <c r="T2180" s="299"/>
      <c r="U2180" s="299"/>
      <c r="V2180" s="299"/>
      <c r="W2180" s="299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</row>
    <row r="2181" spans="1:43" ht="13.5" customHeight="1" outlineLevel="2" x14ac:dyDescent="0.25">
      <c r="A2181" s="2"/>
      <c r="B2181" s="109" t="s">
        <v>2393</v>
      </c>
      <c r="C2181" s="34"/>
      <c r="D2181" s="34" t="s">
        <v>57</v>
      </c>
      <c r="E2181" s="34" t="s">
        <v>1721</v>
      </c>
      <c r="F2181" s="298" t="s">
        <v>2394</v>
      </c>
      <c r="G2181" s="114"/>
      <c r="H2181" s="114"/>
      <c r="I2181" s="114"/>
      <c r="J2181" s="114"/>
      <c r="K2181" s="114"/>
      <c r="L2181" s="241"/>
      <c r="M2181" s="114">
        <f t="shared" si="401"/>
        <v>0</v>
      </c>
      <c r="N2181" s="242"/>
      <c r="O2181" s="100"/>
      <c r="P2181" s="100"/>
      <c r="Q2181" s="100">
        <f t="shared" si="402"/>
        <v>0</v>
      </c>
      <c r="R2181" s="243" t="e">
        <f t="shared" si="411"/>
        <v>#DIV/0!</v>
      </c>
      <c r="S2181" s="299"/>
      <c r="T2181" s="299"/>
      <c r="U2181" s="299"/>
      <c r="V2181" s="299"/>
      <c r="W2181" s="299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</row>
    <row r="2182" spans="1:43" ht="13.5" customHeight="1" outlineLevel="1" x14ac:dyDescent="0.25">
      <c r="A2182" s="229"/>
      <c r="B2182" s="104">
        <v>220600</v>
      </c>
      <c r="C2182" s="300"/>
      <c r="D2182" s="300" t="s">
        <v>57</v>
      </c>
      <c r="E2182" s="300" t="s">
        <v>437</v>
      </c>
      <c r="F2182" s="301"/>
      <c r="G2182" s="114"/>
      <c r="H2182" s="114"/>
      <c r="I2182" s="114"/>
      <c r="J2182" s="114"/>
      <c r="K2182" s="114"/>
      <c r="L2182" s="241"/>
      <c r="M2182" s="114">
        <f t="shared" si="401"/>
        <v>0</v>
      </c>
      <c r="N2182" s="242"/>
      <c r="O2182" s="110">
        <f t="shared" ref="O2182:P2182" si="429">SUM(O2183:O2188)</f>
        <v>0</v>
      </c>
      <c r="P2182" s="110">
        <f t="shared" si="429"/>
        <v>0</v>
      </c>
      <c r="Q2182" s="100">
        <f t="shared" si="402"/>
        <v>0</v>
      </c>
      <c r="R2182" s="243" t="e">
        <f t="shared" si="411"/>
        <v>#DIV/0!</v>
      </c>
      <c r="S2182" s="302"/>
      <c r="T2182" s="302"/>
      <c r="U2182" s="302"/>
      <c r="V2182" s="302"/>
      <c r="W2182" s="302"/>
      <c r="X2182" s="229"/>
      <c r="Y2182" s="229"/>
      <c r="Z2182" s="229"/>
      <c r="AA2182" s="229"/>
      <c r="AB2182" s="229"/>
      <c r="AC2182" s="229"/>
      <c r="AD2182" s="229"/>
      <c r="AE2182" s="229"/>
      <c r="AF2182" s="229"/>
      <c r="AG2182" s="229"/>
      <c r="AH2182" s="229"/>
      <c r="AI2182" s="229"/>
      <c r="AJ2182" s="229"/>
      <c r="AK2182" s="229"/>
      <c r="AL2182" s="229"/>
      <c r="AM2182" s="229"/>
      <c r="AN2182" s="229"/>
      <c r="AO2182" s="229"/>
      <c r="AP2182" s="229"/>
      <c r="AQ2182" s="229"/>
    </row>
    <row r="2183" spans="1:43" ht="13.5" customHeight="1" outlineLevel="2" x14ac:dyDescent="0.25">
      <c r="A2183" s="2"/>
      <c r="B2183" s="109">
        <v>220605</v>
      </c>
      <c r="C2183" s="34"/>
      <c r="D2183" s="34" t="s">
        <v>57</v>
      </c>
      <c r="E2183" s="34" t="s">
        <v>437</v>
      </c>
      <c r="F2183" s="298" t="s">
        <v>1736</v>
      </c>
      <c r="G2183" s="114">
        <v>5321</v>
      </c>
      <c r="H2183" s="114">
        <v>1381</v>
      </c>
      <c r="I2183" s="114">
        <v>0</v>
      </c>
      <c r="J2183" s="114">
        <v>5321</v>
      </c>
      <c r="K2183" s="114">
        <v>5341</v>
      </c>
      <c r="L2183" s="241">
        <f t="shared" ref="L2183:L2187" si="430">((K2183/J2183)^(1/($K$12-$J$12))-1)</f>
        <v>3.7586919751926295E-3</v>
      </c>
      <c r="M2183" s="114">
        <f t="shared" si="401"/>
        <v>1386.1907536177409</v>
      </c>
      <c r="N2183" s="242">
        <v>0</v>
      </c>
      <c r="O2183" s="100"/>
      <c r="P2183" s="100"/>
      <c r="Q2183" s="100">
        <f t="shared" si="402"/>
        <v>0</v>
      </c>
      <c r="R2183" s="243" t="e">
        <f t="shared" si="411"/>
        <v>#DIV/0!</v>
      </c>
      <c r="S2183" s="299"/>
      <c r="T2183" s="299"/>
      <c r="U2183" s="299"/>
      <c r="V2183" s="299"/>
      <c r="W2183" s="299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</row>
    <row r="2184" spans="1:43" ht="13.5" customHeight="1" outlineLevel="2" x14ac:dyDescent="0.25">
      <c r="A2184" s="2"/>
      <c r="B2184" s="109">
        <v>220604</v>
      </c>
      <c r="C2184" s="34"/>
      <c r="D2184" s="34" t="s">
        <v>57</v>
      </c>
      <c r="E2184" s="34" t="s">
        <v>437</v>
      </c>
      <c r="F2184" s="298" t="s">
        <v>1735</v>
      </c>
      <c r="G2184" s="114">
        <v>2282</v>
      </c>
      <c r="H2184" s="114">
        <v>0</v>
      </c>
      <c r="I2184" s="114">
        <v>3455</v>
      </c>
      <c r="J2184" s="114">
        <v>5737</v>
      </c>
      <c r="K2184" s="114">
        <v>5874</v>
      </c>
      <c r="L2184" s="241">
        <f t="shared" si="430"/>
        <v>2.3880076695136809E-2</v>
      </c>
      <c r="M2184" s="114">
        <f t="shared" si="401"/>
        <v>3372.4943350183025</v>
      </c>
      <c r="N2184" s="242">
        <v>0</v>
      </c>
      <c r="O2184" s="100"/>
      <c r="P2184" s="100"/>
      <c r="Q2184" s="100">
        <f t="shared" si="402"/>
        <v>0</v>
      </c>
      <c r="R2184" s="243" t="e">
        <f t="shared" si="411"/>
        <v>#DIV/0!</v>
      </c>
      <c r="S2184" s="299"/>
      <c r="T2184" s="299"/>
      <c r="U2184" s="299"/>
      <c r="V2184" s="299"/>
      <c r="W2184" s="299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</row>
    <row r="2185" spans="1:43" ht="13.5" customHeight="1" outlineLevel="2" x14ac:dyDescent="0.25">
      <c r="A2185" s="2"/>
      <c r="B2185" s="109">
        <v>220603</v>
      </c>
      <c r="C2185" s="34"/>
      <c r="D2185" s="34" t="s">
        <v>57</v>
      </c>
      <c r="E2185" s="34" t="s">
        <v>437</v>
      </c>
      <c r="F2185" s="298" t="s">
        <v>1734</v>
      </c>
      <c r="G2185" s="114">
        <v>3837</v>
      </c>
      <c r="H2185" s="114">
        <v>0</v>
      </c>
      <c r="I2185" s="114">
        <v>4480</v>
      </c>
      <c r="J2185" s="114">
        <v>3837</v>
      </c>
      <c r="K2185" s="114">
        <v>3885</v>
      </c>
      <c r="L2185" s="241">
        <f t="shared" si="430"/>
        <v>1.2509773260359625E-2</v>
      </c>
      <c r="M2185" s="114">
        <f t="shared" si="401"/>
        <v>0</v>
      </c>
      <c r="N2185" s="242">
        <v>4647</v>
      </c>
      <c r="O2185" s="100"/>
      <c r="P2185" s="100"/>
      <c r="Q2185" s="100">
        <f t="shared" si="402"/>
        <v>0</v>
      </c>
      <c r="R2185" s="243" t="e">
        <f t="shared" si="411"/>
        <v>#DIV/0!</v>
      </c>
      <c r="S2185" s="299"/>
      <c r="T2185" s="299"/>
      <c r="U2185" s="299"/>
      <c r="V2185" s="299"/>
      <c r="W2185" s="299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</row>
    <row r="2186" spans="1:43" ht="13.5" customHeight="1" outlineLevel="2" x14ac:dyDescent="0.25">
      <c r="A2186" s="2"/>
      <c r="B2186" s="109">
        <v>220602</v>
      </c>
      <c r="C2186" s="34"/>
      <c r="D2186" s="34" t="s">
        <v>57</v>
      </c>
      <c r="E2186" s="34" t="s">
        <v>437</v>
      </c>
      <c r="F2186" s="298" t="s">
        <v>1733</v>
      </c>
      <c r="G2186" s="114">
        <v>8913</v>
      </c>
      <c r="H2186" s="114">
        <v>0</v>
      </c>
      <c r="I2186" s="114">
        <v>3616</v>
      </c>
      <c r="J2186" s="114">
        <v>8913</v>
      </c>
      <c r="K2186" s="114">
        <v>9008</v>
      </c>
      <c r="L2186" s="241">
        <f t="shared" si="430"/>
        <v>1.0658588578480899E-2</v>
      </c>
      <c r="M2186" s="114">
        <f t="shared" si="401"/>
        <v>0</v>
      </c>
      <c r="N2186" s="242">
        <v>3978</v>
      </c>
      <c r="O2186" s="100"/>
      <c r="P2186" s="100"/>
      <c r="Q2186" s="100">
        <f t="shared" si="402"/>
        <v>0</v>
      </c>
      <c r="R2186" s="243" t="e">
        <f t="shared" si="411"/>
        <v>#DIV/0!</v>
      </c>
      <c r="S2186" s="299"/>
      <c r="T2186" s="299"/>
      <c r="U2186" s="299"/>
      <c r="V2186" s="299"/>
      <c r="W2186" s="299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</row>
    <row r="2187" spans="1:43" ht="13.5" customHeight="1" outlineLevel="2" x14ac:dyDescent="0.25">
      <c r="A2187" s="2"/>
      <c r="B2187" s="109">
        <v>220601</v>
      </c>
      <c r="C2187" s="34"/>
      <c r="D2187" s="34" t="s">
        <v>57</v>
      </c>
      <c r="E2187" s="34" t="s">
        <v>437</v>
      </c>
      <c r="F2187" s="298" t="s">
        <v>1732</v>
      </c>
      <c r="G2187" s="114">
        <v>3065</v>
      </c>
      <c r="H2187" s="114">
        <v>0</v>
      </c>
      <c r="I2187" s="114">
        <v>27415</v>
      </c>
      <c r="J2187" s="114">
        <v>3878</v>
      </c>
      <c r="K2187" s="114">
        <v>3895</v>
      </c>
      <c r="L2187" s="241">
        <f t="shared" si="430"/>
        <v>4.3837029396596172E-3</v>
      </c>
      <c r="M2187" s="114">
        <f t="shared" si="401"/>
        <v>0</v>
      </c>
      <c r="N2187" s="242">
        <v>26981</v>
      </c>
      <c r="O2187" s="100"/>
      <c r="P2187" s="100"/>
      <c r="Q2187" s="100">
        <f t="shared" si="402"/>
        <v>0</v>
      </c>
      <c r="R2187" s="243" t="e">
        <f t="shared" si="411"/>
        <v>#DIV/0!</v>
      </c>
      <c r="S2187" s="299"/>
      <c r="T2187" s="299"/>
      <c r="U2187" s="299"/>
      <c r="V2187" s="299"/>
      <c r="W2187" s="299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</row>
    <row r="2188" spans="1:43" ht="13.5" customHeight="1" outlineLevel="2" x14ac:dyDescent="0.25">
      <c r="A2188" s="2"/>
      <c r="B2188" s="109" t="s">
        <v>2395</v>
      </c>
      <c r="C2188" s="34"/>
      <c r="D2188" s="34" t="s">
        <v>57</v>
      </c>
      <c r="E2188" s="34" t="s">
        <v>437</v>
      </c>
      <c r="F2188" s="298" t="s">
        <v>2396</v>
      </c>
      <c r="G2188" s="114"/>
      <c r="H2188" s="114"/>
      <c r="I2188" s="114"/>
      <c r="J2188" s="114"/>
      <c r="K2188" s="114"/>
      <c r="L2188" s="241"/>
      <c r="M2188" s="114">
        <f t="shared" si="401"/>
        <v>0</v>
      </c>
      <c r="N2188" s="242"/>
      <c r="O2188" s="100"/>
      <c r="P2188" s="100"/>
      <c r="Q2188" s="100">
        <f t="shared" si="402"/>
        <v>0</v>
      </c>
      <c r="R2188" s="243" t="e">
        <f t="shared" si="411"/>
        <v>#DIV/0!</v>
      </c>
      <c r="S2188" s="299"/>
      <c r="T2188" s="299"/>
      <c r="U2188" s="299"/>
      <c r="V2188" s="299"/>
      <c r="W2188" s="299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</row>
    <row r="2189" spans="1:43" ht="13.5" customHeight="1" outlineLevel="1" x14ac:dyDescent="0.25">
      <c r="A2189" s="229"/>
      <c r="B2189" s="104">
        <v>220100</v>
      </c>
      <c r="C2189" s="300"/>
      <c r="D2189" s="300" t="s">
        <v>57</v>
      </c>
      <c r="E2189" s="300" t="s">
        <v>1702</v>
      </c>
      <c r="F2189" s="301"/>
      <c r="G2189" s="114"/>
      <c r="H2189" s="114"/>
      <c r="I2189" s="114"/>
      <c r="J2189" s="114"/>
      <c r="K2189" s="114"/>
      <c r="L2189" s="241"/>
      <c r="M2189" s="114">
        <f t="shared" si="401"/>
        <v>0</v>
      </c>
      <c r="N2189" s="242"/>
      <c r="O2189" s="110">
        <f t="shared" ref="O2189:P2189" si="431">SUM(O2190:O2196)</f>
        <v>0</v>
      </c>
      <c r="P2189" s="110">
        <f t="shared" si="431"/>
        <v>0</v>
      </c>
      <c r="Q2189" s="100">
        <f t="shared" si="402"/>
        <v>0</v>
      </c>
      <c r="R2189" s="243" t="e">
        <f t="shared" si="411"/>
        <v>#DIV/0!</v>
      </c>
      <c r="S2189" s="302"/>
      <c r="T2189" s="302"/>
      <c r="U2189" s="302"/>
      <c r="V2189" s="302"/>
      <c r="W2189" s="302"/>
      <c r="X2189" s="229"/>
      <c r="Y2189" s="229"/>
      <c r="Z2189" s="229"/>
      <c r="AA2189" s="229"/>
      <c r="AB2189" s="229"/>
      <c r="AC2189" s="229"/>
      <c r="AD2189" s="229"/>
      <c r="AE2189" s="229"/>
      <c r="AF2189" s="229"/>
      <c r="AG2189" s="229"/>
      <c r="AH2189" s="229"/>
      <c r="AI2189" s="229"/>
      <c r="AJ2189" s="229"/>
      <c r="AK2189" s="229"/>
      <c r="AL2189" s="229"/>
      <c r="AM2189" s="229"/>
      <c r="AN2189" s="229"/>
      <c r="AO2189" s="229"/>
      <c r="AP2189" s="229"/>
      <c r="AQ2189" s="229"/>
    </row>
    <row r="2190" spans="1:43" ht="13.5" customHeight="1" outlineLevel="2" x14ac:dyDescent="0.25">
      <c r="A2190" s="2"/>
      <c r="B2190" s="109">
        <v>220106</v>
      </c>
      <c r="C2190" s="34"/>
      <c r="D2190" s="34" t="s">
        <v>57</v>
      </c>
      <c r="E2190" s="34" t="s">
        <v>1702</v>
      </c>
      <c r="F2190" s="298" t="s">
        <v>1707</v>
      </c>
      <c r="G2190" s="114">
        <v>631</v>
      </c>
      <c r="H2190" s="114">
        <v>0</v>
      </c>
      <c r="I2190" s="114">
        <v>2222</v>
      </c>
      <c r="J2190" s="114">
        <v>2853</v>
      </c>
      <c r="K2190" s="114">
        <v>2862</v>
      </c>
      <c r="L2190" s="241">
        <f t="shared" ref="L2190:L2195" si="432">((K2190/J2190)^(1/($K$12-$J$12))-1)</f>
        <v>3.154574132492094E-3</v>
      </c>
      <c r="M2190" s="114">
        <f t="shared" si="401"/>
        <v>2214.9905362776026</v>
      </c>
      <c r="N2190" s="242">
        <v>0</v>
      </c>
      <c r="O2190" s="100"/>
      <c r="P2190" s="100"/>
      <c r="Q2190" s="100">
        <f t="shared" si="402"/>
        <v>0</v>
      </c>
      <c r="R2190" s="243" t="e">
        <f t="shared" si="411"/>
        <v>#DIV/0!</v>
      </c>
      <c r="S2190" s="299"/>
      <c r="T2190" s="299"/>
      <c r="U2190" s="299"/>
      <c r="V2190" s="299"/>
      <c r="W2190" s="299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</row>
    <row r="2191" spans="1:43" ht="13.5" customHeight="1" outlineLevel="2" x14ac:dyDescent="0.25">
      <c r="A2191" s="2"/>
      <c r="B2191" s="109">
        <v>220105</v>
      </c>
      <c r="C2191" s="34"/>
      <c r="D2191" s="34" t="s">
        <v>57</v>
      </c>
      <c r="E2191" s="34" t="s">
        <v>1702</v>
      </c>
      <c r="F2191" s="298" t="s">
        <v>1706</v>
      </c>
      <c r="G2191" s="114">
        <v>5848</v>
      </c>
      <c r="H2191" s="114">
        <v>0</v>
      </c>
      <c r="I2191" s="114">
        <v>15355</v>
      </c>
      <c r="J2191" s="114">
        <v>7204</v>
      </c>
      <c r="K2191" s="114">
        <v>6790</v>
      </c>
      <c r="L2191" s="241">
        <f t="shared" si="432"/>
        <v>-5.7468073292615163E-2</v>
      </c>
      <c r="M2191" s="114">
        <f t="shared" si="401"/>
        <v>0</v>
      </c>
      <c r="N2191" s="242">
        <v>14202</v>
      </c>
      <c r="O2191" s="100"/>
      <c r="P2191" s="100"/>
      <c r="Q2191" s="100">
        <f t="shared" si="402"/>
        <v>0</v>
      </c>
      <c r="R2191" s="243" t="e">
        <f t="shared" si="411"/>
        <v>#DIV/0!</v>
      </c>
      <c r="S2191" s="299"/>
      <c r="T2191" s="299"/>
      <c r="U2191" s="299"/>
      <c r="V2191" s="299"/>
      <c r="W2191" s="299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</row>
    <row r="2192" spans="1:43" ht="13.5" customHeight="1" outlineLevel="2" x14ac:dyDescent="0.25">
      <c r="A2192" s="2"/>
      <c r="B2192" s="109">
        <v>220104</v>
      </c>
      <c r="C2192" s="34"/>
      <c r="D2192" s="34" t="s">
        <v>57</v>
      </c>
      <c r="E2192" s="34" t="s">
        <v>1702</v>
      </c>
      <c r="F2192" s="298" t="s">
        <v>1705</v>
      </c>
      <c r="G2192" s="114">
        <v>8860</v>
      </c>
      <c r="H2192" s="114">
        <v>0</v>
      </c>
      <c r="I2192" s="114">
        <v>6185</v>
      </c>
      <c r="J2192" s="114">
        <v>12296</v>
      </c>
      <c r="K2192" s="114">
        <v>11982</v>
      </c>
      <c r="L2192" s="241">
        <f t="shared" si="432"/>
        <v>-2.5536759921925833E-2</v>
      </c>
      <c r="M2192" s="114">
        <f t="shared" si="401"/>
        <v>0</v>
      </c>
      <c r="N2192" s="242">
        <v>2725</v>
      </c>
      <c r="O2192" s="100"/>
      <c r="P2192" s="100"/>
      <c r="Q2192" s="100">
        <f t="shared" si="402"/>
        <v>0</v>
      </c>
      <c r="R2192" s="243" t="e">
        <f t="shared" si="411"/>
        <v>#DIV/0!</v>
      </c>
      <c r="S2192" s="299"/>
      <c r="T2192" s="299"/>
      <c r="U2192" s="299"/>
      <c r="V2192" s="299"/>
      <c r="W2192" s="299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</row>
    <row r="2193" spans="1:43" ht="13.5" customHeight="1" outlineLevel="2" x14ac:dyDescent="0.25">
      <c r="A2193" s="2"/>
      <c r="B2193" s="109">
        <v>220103</v>
      </c>
      <c r="C2193" s="34"/>
      <c r="D2193" s="34" t="s">
        <v>57</v>
      </c>
      <c r="E2193" s="34" t="s">
        <v>1702</v>
      </c>
      <c r="F2193" s="298" t="s">
        <v>1704</v>
      </c>
      <c r="G2193" s="114">
        <v>1668</v>
      </c>
      <c r="H2193" s="114">
        <v>1318</v>
      </c>
      <c r="I2193" s="114">
        <v>0</v>
      </c>
      <c r="J2193" s="114">
        <v>1668</v>
      </c>
      <c r="K2193" s="114">
        <v>1662</v>
      </c>
      <c r="L2193" s="241">
        <f t="shared" si="432"/>
        <v>-3.597122302158251E-3</v>
      </c>
      <c r="M2193" s="114">
        <f t="shared" si="401"/>
        <v>1313.2589928057555</v>
      </c>
      <c r="N2193" s="242">
        <v>0</v>
      </c>
      <c r="O2193" s="100"/>
      <c r="P2193" s="100"/>
      <c r="Q2193" s="100">
        <f t="shared" si="402"/>
        <v>0</v>
      </c>
      <c r="R2193" s="243" t="e">
        <f t="shared" si="411"/>
        <v>#DIV/0!</v>
      </c>
      <c r="S2193" s="299"/>
      <c r="T2193" s="299"/>
      <c r="U2193" s="299"/>
      <c r="V2193" s="299"/>
      <c r="W2193" s="299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</row>
    <row r="2194" spans="1:43" ht="13.5" customHeight="1" outlineLevel="2" x14ac:dyDescent="0.25">
      <c r="A2194" s="2"/>
      <c r="B2194" s="109">
        <v>220102</v>
      </c>
      <c r="C2194" s="34"/>
      <c r="D2194" s="34" t="s">
        <v>57</v>
      </c>
      <c r="E2194" s="34" t="s">
        <v>1702</v>
      </c>
      <c r="F2194" s="298" t="s">
        <v>1703</v>
      </c>
      <c r="G2194" s="114">
        <v>529</v>
      </c>
      <c r="H2194" s="114">
        <v>0</v>
      </c>
      <c r="I2194" s="114">
        <v>3971</v>
      </c>
      <c r="J2194" s="114">
        <v>1059</v>
      </c>
      <c r="K2194" s="114">
        <v>1030</v>
      </c>
      <c r="L2194" s="241">
        <f t="shared" si="432"/>
        <v>-2.7384324834749729E-2</v>
      </c>
      <c r="M2194" s="114">
        <f t="shared" si="401"/>
        <v>0</v>
      </c>
      <c r="N2194" s="242">
        <v>3515</v>
      </c>
      <c r="O2194" s="100"/>
      <c r="P2194" s="100"/>
      <c r="Q2194" s="100">
        <f t="shared" si="402"/>
        <v>0</v>
      </c>
      <c r="R2194" s="243" t="e">
        <f t="shared" si="411"/>
        <v>#DIV/0!</v>
      </c>
      <c r="S2194" s="299"/>
      <c r="T2194" s="299"/>
      <c r="U2194" s="299"/>
      <c r="V2194" s="299"/>
      <c r="W2194" s="299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</row>
    <row r="2195" spans="1:43" ht="13.5" customHeight="1" outlineLevel="2" x14ac:dyDescent="0.25">
      <c r="A2195" s="2"/>
      <c r="B2195" s="109">
        <v>220101</v>
      </c>
      <c r="C2195" s="34"/>
      <c r="D2195" s="34" t="s">
        <v>57</v>
      </c>
      <c r="E2195" s="34" t="s">
        <v>1702</v>
      </c>
      <c r="F2195" s="298" t="s">
        <v>1702</v>
      </c>
      <c r="G2195" s="114">
        <v>18601</v>
      </c>
      <c r="H2195" s="114">
        <v>0</v>
      </c>
      <c r="I2195" s="114">
        <v>55418</v>
      </c>
      <c r="J2195" s="114">
        <v>23466</v>
      </c>
      <c r="K2195" s="114">
        <v>23233</v>
      </c>
      <c r="L2195" s="241">
        <f t="shared" si="432"/>
        <v>-9.9292593539589413E-3</v>
      </c>
      <c r="M2195" s="114">
        <f t="shared" si="401"/>
        <v>0</v>
      </c>
      <c r="N2195" s="242">
        <v>51772</v>
      </c>
      <c r="O2195" s="100"/>
      <c r="P2195" s="100"/>
      <c r="Q2195" s="100">
        <f t="shared" si="402"/>
        <v>0</v>
      </c>
      <c r="R2195" s="243" t="e">
        <f t="shared" si="411"/>
        <v>#DIV/0!</v>
      </c>
      <c r="S2195" s="299"/>
      <c r="T2195" s="299"/>
      <c r="U2195" s="299"/>
      <c r="V2195" s="299"/>
      <c r="W2195" s="299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</row>
    <row r="2196" spans="1:43" ht="13.5" customHeight="1" outlineLevel="2" x14ac:dyDescent="0.25">
      <c r="A2196" s="2"/>
      <c r="B2196" s="109" t="s">
        <v>2397</v>
      </c>
      <c r="C2196" s="34"/>
      <c r="D2196" s="34" t="s">
        <v>57</v>
      </c>
      <c r="E2196" s="34" t="s">
        <v>1702</v>
      </c>
      <c r="F2196" s="298" t="s">
        <v>2398</v>
      </c>
      <c r="G2196" s="114"/>
      <c r="H2196" s="114"/>
      <c r="I2196" s="114"/>
      <c r="J2196" s="114"/>
      <c r="K2196" s="114"/>
      <c r="L2196" s="241"/>
      <c r="M2196" s="114">
        <f t="shared" si="401"/>
        <v>0</v>
      </c>
      <c r="N2196" s="242"/>
      <c r="O2196" s="100"/>
      <c r="P2196" s="100"/>
      <c r="Q2196" s="100">
        <f t="shared" si="402"/>
        <v>0</v>
      </c>
      <c r="R2196" s="243" t="e">
        <f t="shared" si="411"/>
        <v>#DIV/0!</v>
      </c>
      <c r="S2196" s="299"/>
      <c r="T2196" s="299"/>
      <c r="U2196" s="299"/>
      <c r="V2196" s="299"/>
      <c r="W2196" s="299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</row>
    <row r="2197" spans="1:43" ht="13.5" customHeight="1" outlineLevel="1" x14ac:dyDescent="0.25">
      <c r="A2197" s="229"/>
      <c r="B2197" s="104">
        <v>220700</v>
      </c>
      <c r="C2197" s="300"/>
      <c r="D2197" s="300" t="s">
        <v>57</v>
      </c>
      <c r="E2197" s="300" t="s">
        <v>1737</v>
      </c>
      <c r="F2197" s="301"/>
      <c r="G2197" s="114"/>
      <c r="H2197" s="114"/>
      <c r="I2197" s="114"/>
      <c r="J2197" s="114"/>
      <c r="K2197" s="114"/>
      <c r="L2197" s="241"/>
      <c r="M2197" s="114">
        <f t="shared" si="401"/>
        <v>0</v>
      </c>
      <c r="N2197" s="242"/>
      <c r="O2197" s="110">
        <f t="shared" ref="O2197:P2197" si="433">SUM(O2198:O2208)</f>
        <v>0</v>
      </c>
      <c r="P2197" s="110">
        <f t="shared" si="433"/>
        <v>0</v>
      </c>
      <c r="Q2197" s="100">
        <f t="shared" si="402"/>
        <v>0</v>
      </c>
      <c r="R2197" s="243" t="e">
        <f t="shared" si="411"/>
        <v>#DIV/0!</v>
      </c>
      <c r="S2197" s="302"/>
      <c r="T2197" s="302"/>
      <c r="U2197" s="302"/>
      <c r="V2197" s="302"/>
      <c r="W2197" s="302"/>
      <c r="X2197" s="229"/>
      <c r="Y2197" s="229"/>
      <c r="Z2197" s="229"/>
      <c r="AA2197" s="229"/>
      <c r="AB2197" s="229"/>
      <c r="AC2197" s="229"/>
      <c r="AD2197" s="229"/>
      <c r="AE2197" s="229"/>
      <c r="AF2197" s="229"/>
      <c r="AG2197" s="229"/>
      <c r="AH2197" s="229"/>
      <c r="AI2197" s="229"/>
      <c r="AJ2197" s="229"/>
      <c r="AK2197" s="229"/>
      <c r="AL2197" s="229"/>
      <c r="AM2197" s="229"/>
      <c r="AN2197" s="229"/>
      <c r="AO2197" s="229"/>
      <c r="AP2197" s="229"/>
      <c r="AQ2197" s="229"/>
    </row>
    <row r="2198" spans="1:43" ht="13.5" customHeight="1" outlineLevel="2" x14ac:dyDescent="0.25">
      <c r="A2198" s="2"/>
      <c r="B2198" s="109">
        <v>220710</v>
      </c>
      <c r="C2198" s="34"/>
      <c r="D2198" s="34" t="s">
        <v>57</v>
      </c>
      <c r="E2198" s="34" t="s">
        <v>1737</v>
      </c>
      <c r="F2198" s="298" t="s">
        <v>1744</v>
      </c>
      <c r="G2198" s="114">
        <v>3889</v>
      </c>
      <c r="H2198" s="114">
        <v>1911</v>
      </c>
      <c r="I2198" s="114">
        <v>0</v>
      </c>
      <c r="J2198" s="114">
        <v>3889</v>
      </c>
      <c r="K2198" s="114">
        <v>3870</v>
      </c>
      <c r="L2198" s="241">
        <f t="shared" ref="L2198:L2207" si="434">((K2198/J2198)^(1/($K$12-$J$12))-1)</f>
        <v>-4.8855746978657688E-3</v>
      </c>
      <c r="M2198" s="114">
        <f t="shared" si="401"/>
        <v>1901.6636667523785</v>
      </c>
      <c r="N2198" s="242">
        <v>0</v>
      </c>
      <c r="O2198" s="100"/>
      <c r="P2198" s="100"/>
      <c r="Q2198" s="100">
        <f t="shared" si="402"/>
        <v>0</v>
      </c>
      <c r="R2198" s="243" t="e">
        <f t="shared" si="411"/>
        <v>#DIV/0!</v>
      </c>
      <c r="S2198" s="299"/>
      <c r="T2198" s="299"/>
      <c r="U2198" s="299"/>
      <c r="V2198" s="299"/>
      <c r="W2198" s="299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</row>
    <row r="2199" spans="1:43" ht="13.5" customHeight="1" outlineLevel="2" x14ac:dyDescent="0.25">
      <c r="A2199" s="2"/>
      <c r="B2199" s="109">
        <v>220709</v>
      </c>
      <c r="C2199" s="34"/>
      <c r="D2199" s="34" t="s">
        <v>57</v>
      </c>
      <c r="E2199" s="34" t="s">
        <v>1737</v>
      </c>
      <c r="F2199" s="298" t="s">
        <v>1743</v>
      </c>
      <c r="G2199" s="114">
        <v>1343</v>
      </c>
      <c r="H2199" s="114">
        <v>0</v>
      </c>
      <c r="I2199" s="114">
        <v>2533</v>
      </c>
      <c r="J2199" s="114">
        <v>3876</v>
      </c>
      <c r="K2199" s="114">
        <v>3868</v>
      </c>
      <c r="L2199" s="241">
        <f t="shared" si="434"/>
        <v>-2.0639834881320818E-3</v>
      </c>
      <c r="M2199" s="114">
        <f t="shared" si="401"/>
        <v>2538.2280701754385</v>
      </c>
      <c r="N2199" s="242">
        <v>0</v>
      </c>
      <c r="O2199" s="100"/>
      <c r="P2199" s="100"/>
      <c r="Q2199" s="100">
        <f t="shared" si="402"/>
        <v>0</v>
      </c>
      <c r="R2199" s="243" t="e">
        <f t="shared" si="411"/>
        <v>#DIV/0!</v>
      </c>
      <c r="S2199" s="299"/>
      <c r="T2199" s="299"/>
      <c r="U2199" s="299"/>
      <c r="V2199" s="299"/>
      <c r="W2199" s="299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</row>
    <row r="2200" spans="1:43" ht="13.5" customHeight="1" outlineLevel="2" x14ac:dyDescent="0.25">
      <c r="A2200" s="2"/>
      <c r="B2200" s="109">
        <v>220708</v>
      </c>
      <c r="C2200" s="34"/>
      <c r="D2200" s="34" t="s">
        <v>57</v>
      </c>
      <c r="E2200" s="34" t="s">
        <v>1737</v>
      </c>
      <c r="F2200" s="298" t="s">
        <v>1742</v>
      </c>
      <c r="G2200" s="114">
        <v>5857</v>
      </c>
      <c r="H2200" s="114">
        <v>0</v>
      </c>
      <c r="I2200" s="114">
        <v>2697</v>
      </c>
      <c r="J2200" s="114">
        <v>8554</v>
      </c>
      <c r="K2200" s="114">
        <v>8707</v>
      </c>
      <c r="L2200" s="241">
        <f t="shared" si="434"/>
        <v>1.7886368950198683E-2</v>
      </c>
      <c r="M2200" s="114">
        <f t="shared" si="401"/>
        <v>2648.760462941314</v>
      </c>
      <c r="N2200" s="242">
        <v>0</v>
      </c>
      <c r="O2200" s="100"/>
      <c r="P2200" s="100"/>
      <c r="Q2200" s="100">
        <f t="shared" si="402"/>
        <v>0</v>
      </c>
      <c r="R2200" s="243" t="e">
        <f t="shared" si="411"/>
        <v>#DIV/0!</v>
      </c>
      <c r="S2200" s="299"/>
      <c r="T2200" s="299"/>
      <c r="U2200" s="299"/>
      <c r="V2200" s="299"/>
      <c r="W2200" s="299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</row>
    <row r="2201" spans="1:43" ht="13.5" customHeight="1" outlineLevel="2" x14ac:dyDescent="0.25">
      <c r="A2201" s="2"/>
      <c r="B2201" s="109">
        <v>220707</v>
      </c>
      <c r="C2201" s="34"/>
      <c r="D2201" s="34" t="s">
        <v>57</v>
      </c>
      <c r="E2201" s="34" t="s">
        <v>1737</v>
      </c>
      <c r="F2201" s="298" t="s">
        <v>1741</v>
      </c>
      <c r="G2201" s="114">
        <v>1098</v>
      </c>
      <c r="H2201" s="114">
        <v>0</v>
      </c>
      <c r="I2201" s="114">
        <v>2777</v>
      </c>
      <c r="J2201" s="114">
        <v>1098</v>
      </c>
      <c r="K2201" s="114">
        <v>1082</v>
      </c>
      <c r="L2201" s="241">
        <f t="shared" si="434"/>
        <v>-1.4571948998178486E-2</v>
      </c>
      <c r="M2201" s="114">
        <f t="shared" si="401"/>
        <v>0</v>
      </c>
      <c r="N2201" s="242">
        <v>2755</v>
      </c>
      <c r="O2201" s="100"/>
      <c r="P2201" s="100"/>
      <c r="Q2201" s="100">
        <f t="shared" si="402"/>
        <v>0</v>
      </c>
      <c r="R2201" s="243" t="e">
        <f t="shared" si="411"/>
        <v>#DIV/0!</v>
      </c>
      <c r="S2201" s="299"/>
      <c r="T2201" s="299"/>
      <c r="U2201" s="299"/>
      <c r="V2201" s="299"/>
      <c r="W2201" s="299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</row>
    <row r="2202" spans="1:43" ht="13.5" customHeight="1" outlineLevel="2" x14ac:dyDescent="0.25">
      <c r="A2202" s="2"/>
      <c r="B2202" s="109">
        <v>220706</v>
      </c>
      <c r="C2202" s="34"/>
      <c r="D2202" s="34" t="s">
        <v>57</v>
      </c>
      <c r="E2202" s="34" t="s">
        <v>1737</v>
      </c>
      <c r="F2202" s="298" t="s">
        <v>132</v>
      </c>
      <c r="G2202" s="114">
        <v>1192</v>
      </c>
      <c r="H2202" s="114">
        <v>1192</v>
      </c>
      <c r="I2202" s="114">
        <v>0</v>
      </c>
      <c r="J2202" s="114">
        <v>1192</v>
      </c>
      <c r="K2202" s="114">
        <v>1184</v>
      </c>
      <c r="L2202" s="241">
        <f t="shared" si="434"/>
        <v>-6.7114093959731447E-3</v>
      </c>
      <c r="M2202" s="114">
        <f t="shared" si="401"/>
        <v>1184</v>
      </c>
      <c r="N2202" s="242">
        <v>0</v>
      </c>
      <c r="O2202" s="100"/>
      <c r="P2202" s="100"/>
      <c r="Q2202" s="100">
        <f t="shared" si="402"/>
        <v>0</v>
      </c>
      <c r="R2202" s="243" t="e">
        <f t="shared" si="411"/>
        <v>#DIV/0!</v>
      </c>
      <c r="S2202" s="299"/>
      <c r="T2202" s="299"/>
      <c r="U2202" s="299"/>
      <c r="V2202" s="299"/>
      <c r="W2202" s="299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</row>
    <row r="2203" spans="1:43" ht="13.5" customHeight="1" outlineLevel="2" x14ac:dyDescent="0.25">
      <c r="A2203" s="2"/>
      <c r="B2203" s="109">
        <v>220705</v>
      </c>
      <c r="C2203" s="34"/>
      <c r="D2203" s="34" t="s">
        <v>57</v>
      </c>
      <c r="E2203" s="34" t="s">
        <v>1737</v>
      </c>
      <c r="F2203" s="298" t="s">
        <v>1740</v>
      </c>
      <c r="G2203" s="114">
        <v>185</v>
      </c>
      <c r="H2203" s="114">
        <v>0</v>
      </c>
      <c r="I2203" s="114">
        <v>2786</v>
      </c>
      <c r="J2203" s="114">
        <v>2971</v>
      </c>
      <c r="K2203" s="114">
        <v>2983</v>
      </c>
      <c r="L2203" s="241">
        <f t="shared" si="434"/>
        <v>4.0390440928979032E-3</v>
      </c>
      <c r="M2203" s="114">
        <f t="shared" si="401"/>
        <v>2774.7472231571865</v>
      </c>
      <c r="N2203" s="242">
        <v>0</v>
      </c>
      <c r="O2203" s="100"/>
      <c r="P2203" s="100"/>
      <c r="Q2203" s="100">
        <f t="shared" si="402"/>
        <v>0</v>
      </c>
      <c r="R2203" s="243" t="e">
        <f t="shared" si="411"/>
        <v>#DIV/0!</v>
      </c>
      <c r="S2203" s="299"/>
      <c r="T2203" s="299"/>
      <c r="U2203" s="299"/>
      <c r="V2203" s="299"/>
      <c r="W2203" s="299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</row>
    <row r="2204" spans="1:43" ht="13.5" customHeight="1" outlineLevel="2" x14ac:dyDescent="0.25">
      <c r="A2204" s="2"/>
      <c r="B2204" s="109">
        <v>220704</v>
      </c>
      <c r="C2204" s="34"/>
      <c r="D2204" s="34" t="s">
        <v>57</v>
      </c>
      <c r="E2204" s="34" t="s">
        <v>1737</v>
      </c>
      <c r="F2204" s="298" t="s">
        <v>1739</v>
      </c>
      <c r="G2204" s="114">
        <v>865</v>
      </c>
      <c r="H2204" s="114">
        <v>433</v>
      </c>
      <c r="I2204" s="114">
        <v>0</v>
      </c>
      <c r="J2204" s="114">
        <v>865</v>
      </c>
      <c r="K2204" s="114">
        <v>863</v>
      </c>
      <c r="L2204" s="241">
        <f t="shared" si="434"/>
        <v>-2.3121387283236983E-3</v>
      </c>
      <c r="M2204" s="114">
        <f t="shared" si="401"/>
        <v>431.99884393063581</v>
      </c>
      <c r="N2204" s="242">
        <v>0</v>
      </c>
      <c r="O2204" s="100"/>
      <c r="P2204" s="100"/>
      <c r="Q2204" s="100">
        <f t="shared" si="402"/>
        <v>0</v>
      </c>
      <c r="R2204" s="243" t="e">
        <f t="shared" si="411"/>
        <v>#DIV/0!</v>
      </c>
      <c r="S2204" s="299"/>
      <c r="T2204" s="299"/>
      <c r="U2204" s="299"/>
      <c r="V2204" s="299"/>
      <c r="W2204" s="299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</row>
    <row r="2205" spans="1:43" ht="13.5" customHeight="1" outlineLevel="2" x14ac:dyDescent="0.25">
      <c r="A2205" s="2"/>
      <c r="B2205" s="109">
        <v>220703</v>
      </c>
      <c r="C2205" s="34"/>
      <c r="D2205" s="34" t="s">
        <v>57</v>
      </c>
      <c r="E2205" s="34" t="s">
        <v>1737</v>
      </c>
      <c r="F2205" s="298" t="s">
        <v>1738</v>
      </c>
      <c r="G2205" s="114">
        <v>2092</v>
      </c>
      <c r="H2205" s="114">
        <v>1690</v>
      </c>
      <c r="I2205" s="114">
        <v>0</v>
      </c>
      <c r="J2205" s="114">
        <v>2092</v>
      </c>
      <c r="K2205" s="114">
        <v>2110</v>
      </c>
      <c r="L2205" s="241">
        <f t="shared" si="434"/>
        <v>8.6042065009559465E-3</v>
      </c>
      <c r="M2205" s="114">
        <f t="shared" si="401"/>
        <v>1704.5411089866157</v>
      </c>
      <c r="N2205" s="242">
        <v>0</v>
      </c>
      <c r="O2205" s="100"/>
      <c r="P2205" s="100"/>
      <c r="Q2205" s="100">
        <f t="shared" si="402"/>
        <v>0</v>
      </c>
      <c r="R2205" s="243" t="e">
        <f t="shared" si="411"/>
        <v>#DIV/0!</v>
      </c>
      <c r="S2205" s="299"/>
      <c r="T2205" s="299"/>
      <c r="U2205" s="299"/>
      <c r="V2205" s="299"/>
      <c r="W2205" s="299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  <c r="AP2205" s="2"/>
      <c r="AQ2205" s="2"/>
    </row>
    <row r="2206" spans="1:43" ht="13.5" customHeight="1" outlineLevel="2" x14ac:dyDescent="0.25">
      <c r="A2206" s="2"/>
      <c r="B2206" s="109">
        <v>220702</v>
      </c>
      <c r="C2206" s="34"/>
      <c r="D2206" s="34" t="s">
        <v>57</v>
      </c>
      <c r="E2206" s="34" t="s">
        <v>1737</v>
      </c>
      <c r="F2206" s="298" t="s">
        <v>1566</v>
      </c>
      <c r="G2206" s="114">
        <v>2910</v>
      </c>
      <c r="H2206" s="114">
        <v>960</v>
      </c>
      <c r="I2206" s="114">
        <v>0</v>
      </c>
      <c r="J2206" s="114">
        <v>2910</v>
      </c>
      <c r="K2206" s="114">
        <v>2886</v>
      </c>
      <c r="L2206" s="241">
        <f t="shared" si="434"/>
        <v>-8.2474226804123418E-3</v>
      </c>
      <c r="M2206" s="114">
        <f t="shared" si="401"/>
        <v>952.08247422680415</v>
      </c>
      <c r="N2206" s="242">
        <v>0</v>
      </c>
      <c r="O2206" s="100"/>
      <c r="P2206" s="100"/>
      <c r="Q2206" s="100">
        <f t="shared" si="402"/>
        <v>0</v>
      </c>
      <c r="R2206" s="243" t="e">
        <f t="shared" si="411"/>
        <v>#DIV/0!</v>
      </c>
      <c r="S2206" s="299"/>
      <c r="T2206" s="299"/>
      <c r="U2206" s="299"/>
      <c r="V2206" s="299"/>
      <c r="W2206" s="299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</row>
    <row r="2207" spans="1:43" ht="13.5" customHeight="1" outlineLevel="2" x14ac:dyDescent="0.25">
      <c r="A2207" s="2"/>
      <c r="B2207" s="109">
        <v>220701</v>
      </c>
      <c r="C2207" s="34"/>
      <c r="D2207" s="34" t="s">
        <v>57</v>
      </c>
      <c r="E2207" s="34" t="s">
        <v>1737</v>
      </c>
      <c r="F2207" s="298" t="s">
        <v>1737</v>
      </c>
      <c r="G2207" s="114">
        <v>961</v>
      </c>
      <c r="H2207" s="114">
        <v>0</v>
      </c>
      <c r="I2207" s="114">
        <v>8982</v>
      </c>
      <c r="J2207" s="114">
        <v>1827</v>
      </c>
      <c r="K2207" s="114">
        <v>1779</v>
      </c>
      <c r="L2207" s="241">
        <f t="shared" si="434"/>
        <v>-2.6272577996715896E-2</v>
      </c>
      <c r="M2207" s="114">
        <f t="shared" si="401"/>
        <v>0</v>
      </c>
      <c r="N2207" s="242">
        <v>8356</v>
      </c>
      <c r="O2207" s="100"/>
      <c r="P2207" s="100"/>
      <c r="Q2207" s="100">
        <f t="shared" si="402"/>
        <v>0</v>
      </c>
      <c r="R2207" s="243" t="e">
        <f t="shared" si="411"/>
        <v>#DIV/0!</v>
      </c>
      <c r="S2207" s="299"/>
      <c r="T2207" s="299"/>
      <c r="U2207" s="299"/>
      <c r="V2207" s="299"/>
      <c r="W2207" s="299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</row>
    <row r="2208" spans="1:43" ht="13.5" customHeight="1" outlineLevel="2" x14ac:dyDescent="0.25">
      <c r="A2208" s="2"/>
      <c r="B2208" s="109" t="s">
        <v>2399</v>
      </c>
      <c r="C2208" s="34"/>
      <c r="D2208" s="34" t="s">
        <v>57</v>
      </c>
      <c r="E2208" s="34" t="s">
        <v>1737</v>
      </c>
      <c r="F2208" s="298" t="s">
        <v>2400</v>
      </c>
      <c r="G2208" s="114"/>
      <c r="H2208" s="114"/>
      <c r="I2208" s="114"/>
      <c r="J2208" s="114"/>
      <c r="K2208" s="114"/>
      <c r="L2208" s="241"/>
      <c r="M2208" s="114">
        <f t="shared" si="401"/>
        <v>0</v>
      </c>
      <c r="N2208" s="242"/>
      <c r="O2208" s="100"/>
      <c r="P2208" s="100"/>
      <c r="Q2208" s="100">
        <f t="shared" si="402"/>
        <v>0</v>
      </c>
      <c r="R2208" s="243" t="e">
        <f t="shared" si="411"/>
        <v>#DIV/0!</v>
      </c>
      <c r="S2208" s="299"/>
      <c r="T2208" s="299"/>
      <c r="U2208" s="299"/>
      <c r="V2208" s="299"/>
      <c r="W2208" s="299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</row>
    <row r="2209" spans="1:43" ht="13.5" customHeight="1" outlineLevel="1" x14ac:dyDescent="0.25">
      <c r="A2209" s="229"/>
      <c r="B2209" s="104">
        <v>220800</v>
      </c>
      <c r="C2209" s="300"/>
      <c r="D2209" s="300" t="s">
        <v>57</v>
      </c>
      <c r="E2209" s="300" t="s">
        <v>1745</v>
      </c>
      <c r="F2209" s="301"/>
      <c r="G2209" s="114"/>
      <c r="H2209" s="114"/>
      <c r="I2209" s="114"/>
      <c r="J2209" s="114"/>
      <c r="K2209" s="114"/>
      <c r="L2209" s="241"/>
      <c r="M2209" s="114">
        <f t="shared" si="401"/>
        <v>0</v>
      </c>
      <c r="N2209" s="242"/>
      <c r="O2209" s="110">
        <f t="shared" ref="O2209:P2209" si="435">SUM(O2210:O2219)</f>
        <v>0</v>
      </c>
      <c r="P2209" s="110">
        <f t="shared" si="435"/>
        <v>0</v>
      </c>
      <c r="Q2209" s="100">
        <f t="shared" si="402"/>
        <v>0</v>
      </c>
      <c r="R2209" s="243" t="e">
        <f t="shared" si="411"/>
        <v>#DIV/0!</v>
      </c>
      <c r="S2209" s="302"/>
      <c r="T2209" s="302"/>
      <c r="U2209" s="302"/>
      <c r="V2209" s="302"/>
      <c r="W2209" s="302"/>
      <c r="X2209" s="229"/>
      <c r="Y2209" s="229"/>
      <c r="Z2209" s="229"/>
      <c r="AA2209" s="229"/>
      <c r="AB2209" s="229"/>
      <c r="AC2209" s="229"/>
      <c r="AD2209" s="229"/>
      <c r="AE2209" s="229"/>
      <c r="AF2209" s="229"/>
      <c r="AG2209" s="229"/>
      <c r="AH2209" s="229"/>
      <c r="AI2209" s="229"/>
      <c r="AJ2209" s="229"/>
      <c r="AK2209" s="229"/>
      <c r="AL2209" s="229"/>
      <c r="AM2209" s="229"/>
      <c r="AN2209" s="229"/>
      <c r="AO2209" s="229"/>
      <c r="AP2209" s="229"/>
      <c r="AQ2209" s="229"/>
    </row>
    <row r="2210" spans="1:43" ht="13.5" customHeight="1" outlineLevel="2" x14ac:dyDescent="0.25">
      <c r="A2210" s="2"/>
      <c r="B2210" s="109">
        <v>220809</v>
      </c>
      <c r="C2210" s="34"/>
      <c r="D2210" s="34" t="s">
        <v>57</v>
      </c>
      <c r="E2210" s="34" t="s">
        <v>1745</v>
      </c>
      <c r="F2210" s="298" t="s">
        <v>1753</v>
      </c>
      <c r="G2210" s="114">
        <v>404</v>
      </c>
      <c r="H2210" s="114">
        <v>0</v>
      </c>
      <c r="I2210" s="114">
        <v>3388</v>
      </c>
      <c r="J2210" s="114">
        <v>404</v>
      </c>
      <c r="K2210" s="114">
        <v>365</v>
      </c>
      <c r="L2210" s="241">
        <f t="shared" ref="L2210:L2218" si="436">((K2210/J2210)^(1/($K$12-$J$12))-1)</f>
        <v>-9.6534653465346509E-2</v>
      </c>
      <c r="M2210" s="114">
        <f t="shared" si="401"/>
        <v>0</v>
      </c>
      <c r="N2210" s="242">
        <v>3385</v>
      </c>
      <c r="O2210" s="100"/>
      <c r="P2210" s="100"/>
      <c r="Q2210" s="100">
        <f t="shared" si="402"/>
        <v>0</v>
      </c>
      <c r="R2210" s="243" t="e">
        <f t="shared" si="411"/>
        <v>#DIV/0!</v>
      </c>
      <c r="S2210" s="299"/>
      <c r="T2210" s="299"/>
      <c r="U2210" s="299"/>
      <c r="V2210" s="299"/>
      <c r="W2210" s="299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</row>
    <row r="2211" spans="1:43" ht="13.5" customHeight="1" outlineLevel="2" x14ac:dyDescent="0.25">
      <c r="A2211" s="2"/>
      <c r="B2211" s="109">
        <v>220808</v>
      </c>
      <c r="C2211" s="34"/>
      <c r="D2211" s="34" t="s">
        <v>57</v>
      </c>
      <c r="E2211" s="34" t="s">
        <v>1745</v>
      </c>
      <c r="F2211" s="298" t="s">
        <v>1752</v>
      </c>
      <c r="G2211" s="114">
        <v>2446</v>
      </c>
      <c r="H2211" s="114">
        <v>1962</v>
      </c>
      <c r="I2211" s="114">
        <v>0</v>
      </c>
      <c r="J2211" s="114">
        <v>2446</v>
      </c>
      <c r="K2211" s="114">
        <v>2378</v>
      </c>
      <c r="L2211" s="241">
        <f t="shared" si="436"/>
        <v>-2.7800490596892935E-2</v>
      </c>
      <c r="M2211" s="114">
        <f t="shared" si="401"/>
        <v>1907.455437448896</v>
      </c>
      <c r="N2211" s="242">
        <v>0</v>
      </c>
      <c r="O2211" s="100"/>
      <c r="P2211" s="100"/>
      <c r="Q2211" s="100">
        <f t="shared" si="402"/>
        <v>0</v>
      </c>
      <c r="R2211" s="243" t="e">
        <f t="shared" si="411"/>
        <v>#DIV/0!</v>
      </c>
      <c r="S2211" s="299"/>
      <c r="T2211" s="299"/>
      <c r="U2211" s="299"/>
      <c r="V2211" s="299"/>
      <c r="W2211" s="299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</row>
    <row r="2212" spans="1:43" ht="13.5" customHeight="1" outlineLevel="2" x14ac:dyDescent="0.25">
      <c r="A2212" s="2"/>
      <c r="B2212" s="109">
        <v>220807</v>
      </c>
      <c r="C2212" s="34"/>
      <c r="D2212" s="34" t="s">
        <v>57</v>
      </c>
      <c r="E2212" s="34" t="s">
        <v>1745</v>
      </c>
      <c r="F2212" s="298" t="s">
        <v>1751</v>
      </c>
      <c r="G2212" s="114">
        <v>1240</v>
      </c>
      <c r="H2212" s="114">
        <v>0</v>
      </c>
      <c r="I2212" s="114">
        <v>2173</v>
      </c>
      <c r="J2212" s="114">
        <v>1240</v>
      </c>
      <c r="K2212" s="114">
        <v>985</v>
      </c>
      <c r="L2212" s="241">
        <f t="shared" si="436"/>
        <v>-0.20564516129032262</v>
      </c>
      <c r="M2212" s="114">
        <f t="shared" si="401"/>
        <v>0</v>
      </c>
      <c r="N2212" s="242">
        <v>2390</v>
      </c>
      <c r="O2212" s="100"/>
      <c r="P2212" s="100"/>
      <c r="Q2212" s="100">
        <f t="shared" si="402"/>
        <v>0</v>
      </c>
      <c r="R2212" s="243" t="e">
        <f t="shared" si="411"/>
        <v>#DIV/0!</v>
      </c>
      <c r="S2212" s="299"/>
      <c r="T2212" s="299"/>
      <c r="U2212" s="299"/>
      <c r="V2212" s="299"/>
      <c r="W2212" s="299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</row>
    <row r="2213" spans="1:43" ht="13.5" customHeight="1" outlineLevel="2" x14ac:dyDescent="0.25">
      <c r="A2213" s="2"/>
      <c r="B2213" s="109">
        <v>220806</v>
      </c>
      <c r="C2213" s="34"/>
      <c r="D2213" s="34" t="s">
        <v>57</v>
      </c>
      <c r="E2213" s="34" t="s">
        <v>1745</v>
      </c>
      <c r="F2213" s="298" t="s">
        <v>1750</v>
      </c>
      <c r="G2213" s="114">
        <v>1919</v>
      </c>
      <c r="H2213" s="114">
        <v>1675</v>
      </c>
      <c r="I2213" s="114">
        <v>0</v>
      </c>
      <c r="J2213" s="114">
        <v>1919</v>
      </c>
      <c r="K2213" s="114">
        <v>1971</v>
      </c>
      <c r="L2213" s="241">
        <f t="shared" si="436"/>
        <v>2.709744658676394E-2</v>
      </c>
      <c r="M2213" s="114">
        <f t="shared" si="401"/>
        <v>1720.3882230328295</v>
      </c>
      <c r="N2213" s="242">
        <v>0</v>
      </c>
      <c r="O2213" s="100"/>
      <c r="P2213" s="100"/>
      <c r="Q2213" s="100">
        <f t="shared" si="402"/>
        <v>0</v>
      </c>
      <c r="R2213" s="243" t="e">
        <f t="shared" si="411"/>
        <v>#DIV/0!</v>
      </c>
      <c r="S2213" s="299"/>
      <c r="T2213" s="299"/>
      <c r="U2213" s="299"/>
      <c r="V2213" s="299"/>
      <c r="W2213" s="299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</row>
    <row r="2214" spans="1:43" ht="13.5" customHeight="1" outlineLevel="2" x14ac:dyDescent="0.25">
      <c r="A2214" s="2"/>
      <c r="B2214" s="109">
        <v>220805</v>
      </c>
      <c r="C2214" s="34"/>
      <c r="D2214" s="34" t="s">
        <v>57</v>
      </c>
      <c r="E2214" s="34" t="s">
        <v>1745</v>
      </c>
      <c r="F2214" s="298" t="s">
        <v>1749</v>
      </c>
      <c r="G2214" s="114">
        <v>6868</v>
      </c>
      <c r="H2214" s="114">
        <v>0</v>
      </c>
      <c r="I2214" s="114">
        <v>9746</v>
      </c>
      <c r="J2214" s="114">
        <v>10777</v>
      </c>
      <c r="K2214" s="114">
        <v>10672</v>
      </c>
      <c r="L2214" s="241">
        <f t="shared" si="436"/>
        <v>-9.7429711422474252E-3</v>
      </c>
      <c r="M2214" s="114">
        <f t="shared" si="401"/>
        <v>0</v>
      </c>
      <c r="N2214" s="242">
        <v>5895</v>
      </c>
      <c r="O2214" s="100"/>
      <c r="P2214" s="100"/>
      <c r="Q2214" s="100">
        <f t="shared" si="402"/>
        <v>0</v>
      </c>
      <c r="R2214" s="243" t="e">
        <f t="shared" si="411"/>
        <v>#DIV/0!</v>
      </c>
      <c r="S2214" s="299"/>
      <c r="T2214" s="299"/>
      <c r="U2214" s="299"/>
      <c r="V2214" s="299"/>
      <c r="W2214" s="299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2"/>
      <c r="AQ2214" s="2"/>
    </row>
    <row r="2215" spans="1:43" ht="13.5" customHeight="1" outlineLevel="2" x14ac:dyDescent="0.25">
      <c r="A2215" s="2"/>
      <c r="B2215" s="109">
        <v>220804</v>
      </c>
      <c r="C2215" s="34"/>
      <c r="D2215" s="34" t="s">
        <v>57</v>
      </c>
      <c r="E2215" s="34" t="s">
        <v>1745</v>
      </c>
      <c r="F2215" s="298" t="s">
        <v>1748</v>
      </c>
      <c r="G2215" s="114">
        <v>6741</v>
      </c>
      <c r="H2215" s="114">
        <v>0</v>
      </c>
      <c r="I2215" s="114">
        <v>36262</v>
      </c>
      <c r="J2215" s="114">
        <v>11813</v>
      </c>
      <c r="K2215" s="114">
        <v>11827</v>
      </c>
      <c r="L2215" s="241">
        <f t="shared" si="436"/>
        <v>1.1851350207399136E-3</v>
      </c>
      <c r="M2215" s="114">
        <f t="shared" si="401"/>
        <v>0</v>
      </c>
      <c r="N2215" s="242">
        <v>31905</v>
      </c>
      <c r="O2215" s="100"/>
      <c r="P2215" s="100"/>
      <c r="Q2215" s="100">
        <f t="shared" si="402"/>
        <v>0</v>
      </c>
      <c r="R2215" s="243" t="e">
        <f t="shared" si="411"/>
        <v>#DIV/0!</v>
      </c>
      <c r="S2215" s="299"/>
      <c r="T2215" s="299"/>
      <c r="U2215" s="299"/>
      <c r="V2215" s="299"/>
      <c r="W2215" s="299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</row>
    <row r="2216" spans="1:43" ht="13.5" customHeight="1" outlineLevel="2" x14ac:dyDescent="0.25">
      <c r="A2216" s="2"/>
      <c r="B2216" s="109">
        <v>220803</v>
      </c>
      <c r="C2216" s="34"/>
      <c r="D2216" s="34" t="s">
        <v>57</v>
      </c>
      <c r="E2216" s="34" t="s">
        <v>1745</v>
      </c>
      <c r="F2216" s="298" t="s">
        <v>1747</v>
      </c>
      <c r="G2216" s="114">
        <v>2777</v>
      </c>
      <c r="H2216" s="114">
        <v>0</v>
      </c>
      <c r="I2216" s="114">
        <v>14780</v>
      </c>
      <c r="J2216" s="114">
        <v>2777</v>
      </c>
      <c r="K2216" s="114">
        <v>2719</v>
      </c>
      <c r="L2216" s="241">
        <f t="shared" si="436"/>
        <v>-2.0885848037450527E-2</v>
      </c>
      <c r="M2216" s="114">
        <f t="shared" si="401"/>
        <v>0</v>
      </c>
      <c r="N2216" s="242">
        <v>15625</v>
      </c>
      <c r="O2216" s="100"/>
      <c r="P2216" s="100"/>
      <c r="Q2216" s="100">
        <f t="shared" si="402"/>
        <v>0</v>
      </c>
      <c r="R2216" s="243" t="e">
        <f t="shared" si="411"/>
        <v>#DIV/0!</v>
      </c>
      <c r="S2216" s="299"/>
      <c r="T2216" s="299"/>
      <c r="U2216" s="299"/>
      <c r="V2216" s="299"/>
      <c r="W2216" s="299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</row>
    <row r="2217" spans="1:43" ht="13.5" customHeight="1" outlineLevel="2" x14ac:dyDescent="0.25">
      <c r="A2217" s="2"/>
      <c r="B2217" s="109">
        <v>220802</v>
      </c>
      <c r="C2217" s="34"/>
      <c r="D2217" s="34" t="s">
        <v>57</v>
      </c>
      <c r="E2217" s="34" t="s">
        <v>1745</v>
      </c>
      <c r="F2217" s="298" t="s">
        <v>1746</v>
      </c>
      <c r="G2217" s="114">
        <v>4600</v>
      </c>
      <c r="H2217" s="114">
        <v>0</v>
      </c>
      <c r="I2217" s="114">
        <v>2879</v>
      </c>
      <c r="J2217" s="114">
        <v>7479</v>
      </c>
      <c r="K2217" s="114">
        <v>7484</v>
      </c>
      <c r="L2217" s="241">
        <f t="shared" si="436"/>
        <v>6.6853857467585875E-4</v>
      </c>
      <c r="M2217" s="114">
        <f t="shared" si="401"/>
        <v>2877.0752774435082</v>
      </c>
      <c r="N2217" s="242">
        <v>0</v>
      </c>
      <c r="O2217" s="100"/>
      <c r="P2217" s="100"/>
      <c r="Q2217" s="100">
        <f t="shared" si="402"/>
        <v>0</v>
      </c>
      <c r="R2217" s="243" t="e">
        <f t="shared" si="411"/>
        <v>#DIV/0!</v>
      </c>
      <c r="S2217" s="299"/>
      <c r="T2217" s="299"/>
      <c r="U2217" s="299"/>
      <c r="V2217" s="299"/>
      <c r="W2217" s="299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</row>
    <row r="2218" spans="1:43" ht="13.5" customHeight="1" outlineLevel="2" x14ac:dyDescent="0.25">
      <c r="A2218" s="2"/>
      <c r="B2218" s="109">
        <v>220801</v>
      </c>
      <c r="C2218" s="34"/>
      <c r="D2218" s="34" t="s">
        <v>57</v>
      </c>
      <c r="E2218" s="34" t="s">
        <v>1745</v>
      </c>
      <c r="F2218" s="298" t="s">
        <v>1745</v>
      </c>
      <c r="G2218" s="114">
        <v>1935</v>
      </c>
      <c r="H2218" s="114">
        <v>0</v>
      </c>
      <c r="I2218" s="114">
        <v>23100</v>
      </c>
      <c r="J2218" s="114">
        <v>3441</v>
      </c>
      <c r="K2218" s="114">
        <v>3432</v>
      </c>
      <c r="L2218" s="241">
        <f t="shared" si="436"/>
        <v>-2.6155187445510153E-3</v>
      </c>
      <c r="M2218" s="114">
        <f t="shared" si="401"/>
        <v>0</v>
      </c>
      <c r="N2218" s="242">
        <v>21906</v>
      </c>
      <c r="O2218" s="100"/>
      <c r="P2218" s="100"/>
      <c r="Q2218" s="100">
        <f t="shared" si="402"/>
        <v>0</v>
      </c>
      <c r="R2218" s="243" t="e">
        <f t="shared" si="411"/>
        <v>#DIV/0!</v>
      </c>
      <c r="S2218" s="299"/>
      <c r="T2218" s="299"/>
      <c r="U2218" s="299"/>
      <c r="V2218" s="299"/>
      <c r="W2218" s="299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  <c r="AP2218" s="2"/>
      <c r="AQ2218" s="2"/>
    </row>
    <row r="2219" spans="1:43" ht="13.5" customHeight="1" outlineLevel="2" x14ac:dyDescent="0.25">
      <c r="A2219" s="2"/>
      <c r="B2219" s="109" t="s">
        <v>2401</v>
      </c>
      <c r="C2219" s="34"/>
      <c r="D2219" s="34" t="s">
        <v>57</v>
      </c>
      <c r="E2219" s="34" t="s">
        <v>1745</v>
      </c>
      <c r="F2219" s="298" t="s">
        <v>2402</v>
      </c>
      <c r="G2219" s="114"/>
      <c r="H2219" s="114"/>
      <c r="I2219" s="114"/>
      <c r="J2219" s="114"/>
      <c r="K2219" s="114"/>
      <c r="L2219" s="241"/>
      <c r="M2219" s="114">
        <f t="shared" si="401"/>
        <v>0</v>
      </c>
      <c r="N2219" s="242"/>
      <c r="O2219" s="100"/>
      <c r="P2219" s="100"/>
      <c r="Q2219" s="100">
        <f t="shared" si="402"/>
        <v>0</v>
      </c>
      <c r="R2219" s="243" t="e">
        <f t="shared" si="411"/>
        <v>#DIV/0!</v>
      </c>
      <c r="S2219" s="299"/>
      <c r="T2219" s="299"/>
      <c r="U2219" s="299"/>
      <c r="V2219" s="299"/>
      <c r="W2219" s="299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</row>
    <row r="2220" spans="1:43" ht="13.5" customHeight="1" outlineLevel="1" x14ac:dyDescent="0.25">
      <c r="A2220" s="229"/>
      <c r="B2220" s="104">
        <v>220900</v>
      </c>
      <c r="C2220" s="300"/>
      <c r="D2220" s="300" t="s">
        <v>57</v>
      </c>
      <c r="E2220" s="300" t="s">
        <v>57</v>
      </c>
      <c r="F2220" s="301"/>
      <c r="G2220" s="114"/>
      <c r="H2220" s="114"/>
      <c r="I2220" s="114"/>
      <c r="J2220" s="114"/>
      <c r="K2220" s="114"/>
      <c r="L2220" s="241"/>
      <c r="M2220" s="114">
        <f t="shared" si="401"/>
        <v>0</v>
      </c>
      <c r="N2220" s="242"/>
      <c r="O2220" s="110">
        <f t="shared" ref="O2220:P2220" si="437">SUM(O2221:O2235)</f>
        <v>0</v>
      </c>
      <c r="P2220" s="110">
        <f t="shared" si="437"/>
        <v>0</v>
      </c>
      <c r="Q2220" s="100">
        <f t="shared" si="402"/>
        <v>0</v>
      </c>
      <c r="R2220" s="243" t="e">
        <f t="shared" si="411"/>
        <v>#DIV/0!</v>
      </c>
      <c r="S2220" s="302"/>
      <c r="T2220" s="302"/>
      <c r="U2220" s="302"/>
      <c r="V2220" s="302"/>
      <c r="W2220" s="302"/>
      <c r="X2220" s="229"/>
      <c r="Y2220" s="229"/>
      <c r="Z2220" s="229"/>
      <c r="AA2220" s="229"/>
      <c r="AB2220" s="229"/>
      <c r="AC2220" s="229"/>
      <c r="AD2220" s="229"/>
      <c r="AE2220" s="229"/>
      <c r="AF2220" s="229"/>
      <c r="AG2220" s="229"/>
      <c r="AH2220" s="229"/>
      <c r="AI2220" s="229"/>
      <c r="AJ2220" s="229"/>
      <c r="AK2220" s="229"/>
      <c r="AL2220" s="229"/>
      <c r="AM2220" s="229"/>
      <c r="AN2220" s="229"/>
      <c r="AO2220" s="229"/>
      <c r="AP2220" s="229"/>
      <c r="AQ2220" s="229"/>
    </row>
    <row r="2221" spans="1:43" ht="13.5" customHeight="1" outlineLevel="2" x14ac:dyDescent="0.25">
      <c r="A2221" s="2"/>
      <c r="B2221" s="109">
        <v>220914</v>
      </c>
      <c r="C2221" s="34"/>
      <c r="D2221" s="34" t="s">
        <v>57</v>
      </c>
      <c r="E2221" s="34" t="s">
        <v>57</v>
      </c>
      <c r="F2221" s="298" t="s">
        <v>1765</v>
      </c>
      <c r="G2221" s="114">
        <v>1943</v>
      </c>
      <c r="H2221" s="114">
        <v>1735</v>
      </c>
      <c r="I2221" s="114">
        <v>0</v>
      </c>
      <c r="J2221" s="114">
        <v>1943</v>
      </c>
      <c r="K2221" s="114">
        <v>1968</v>
      </c>
      <c r="L2221" s="241">
        <f t="shared" ref="L2221:L2234" si="438">((K2221/J2221)^(1/($K$12-$J$12))-1)</f>
        <v>1.286670097786935E-2</v>
      </c>
      <c r="M2221" s="114">
        <f t="shared" si="401"/>
        <v>1757.3237261966033</v>
      </c>
      <c r="N2221" s="242">
        <v>0</v>
      </c>
      <c r="O2221" s="100"/>
      <c r="P2221" s="100"/>
      <c r="Q2221" s="100">
        <f t="shared" si="402"/>
        <v>0</v>
      </c>
      <c r="R2221" s="243" t="e">
        <f t="shared" si="411"/>
        <v>#DIV/0!</v>
      </c>
      <c r="S2221" s="299"/>
      <c r="T2221" s="299"/>
      <c r="U2221" s="299"/>
      <c r="V2221" s="299"/>
      <c r="W2221" s="299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  <c r="AP2221" s="2"/>
      <c r="AQ2221" s="2"/>
    </row>
    <row r="2222" spans="1:43" ht="13.5" customHeight="1" outlineLevel="2" x14ac:dyDescent="0.25">
      <c r="A2222" s="2"/>
      <c r="B2222" s="109">
        <v>220913</v>
      </c>
      <c r="C2222" s="34"/>
      <c r="D2222" s="34" t="s">
        <v>57</v>
      </c>
      <c r="E2222" s="34" t="s">
        <v>57</v>
      </c>
      <c r="F2222" s="298" t="s">
        <v>1764</v>
      </c>
      <c r="G2222" s="114">
        <v>1435</v>
      </c>
      <c r="H2222" s="114">
        <v>0</v>
      </c>
      <c r="I2222" s="114">
        <v>5089</v>
      </c>
      <c r="J2222" s="114">
        <v>1795</v>
      </c>
      <c r="K2222" s="114">
        <v>1734</v>
      </c>
      <c r="L2222" s="241">
        <f t="shared" si="438"/>
        <v>-3.3983286908077948E-2</v>
      </c>
      <c r="M2222" s="114">
        <f t="shared" si="401"/>
        <v>0</v>
      </c>
      <c r="N2222" s="242">
        <v>4408</v>
      </c>
      <c r="O2222" s="100"/>
      <c r="P2222" s="100"/>
      <c r="Q2222" s="100">
        <f t="shared" si="402"/>
        <v>0</v>
      </c>
      <c r="R2222" s="243" t="e">
        <f t="shared" si="411"/>
        <v>#DIV/0!</v>
      </c>
      <c r="S2222" s="299"/>
      <c r="T2222" s="299"/>
      <c r="U2222" s="299"/>
      <c r="V2222" s="299"/>
      <c r="W2222" s="299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  <c r="AP2222" s="2"/>
      <c r="AQ2222" s="2"/>
    </row>
    <row r="2223" spans="1:43" ht="13.5" customHeight="1" outlineLevel="2" x14ac:dyDescent="0.25">
      <c r="A2223" s="2"/>
      <c r="B2223" s="109">
        <v>220912</v>
      </c>
      <c r="C2223" s="34"/>
      <c r="D2223" s="34" t="s">
        <v>57</v>
      </c>
      <c r="E2223" s="34" t="s">
        <v>57</v>
      </c>
      <c r="F2223" s="298" t="s">
        <v>401</v>
      </c>
      <c r="G2223" s="114">
        <v>1674</v>
      </c>
      <c r="H2223" s="114">
        <v>939</v>
      </c>
      <c r="I2223" s="114">
        <v>0</v>
      </c>
      <c r="J2223" s="114">
        <v>1674</v>
      </c>
      <c r="K2223" s="114">
        <v>1695</v>
      </c>
      <c r="L2223" s="241">
        <f t="shared" si="438"/>
        <v>1.2544802867383575E-2</v>
      </c>
      <c r="M2223" s="114">
        <f t="shared" si="401"/>
        <v>950.77956989247321</v>
      </c>
      <c r="N2223" s="242">
        <v>0</v>
      </c>
      <c r="O2223" s="100"/>
      <c r="P2223" s="100"/>
      <c r="Q2223" s="100">
        <f t="shared" si="402"/>
        <v>0</v>
      </c>
      <c r="R2223" s="243" t="e">
        <f t="shared" si="411"/>
        <v>#DIV/0!</v>
      </c>
      <c r="S2223" s="299"/>
      <c r="T2223" s="299"/>
      <c r="U2223" s="299"/>
      <c r="V2223" s="299"/>
      <c r="W2223" s="299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</row>
    <row r="2224" spans="1:43" ht="13.5" customHeight="1" outlineLevel="2" x14ac:dyDescent="0.25">
      <c r="A2224" s="2"/>
      <c r="B2224" s="109">
        <v>220911</v>
      </c>
      <c r="C2224" s="34"/>
      <c r="D2224" s="34" t="s">
        <v>57</v>
      </c>
      <c r="E2224" s="34" t="s">
        <v>57</v>
      </c>
      <c r="F2224" s="298" t="s">
        <v>1763</v>
      </c>
      <c r="G2224" s="114">
        <v>2067</v>
      </c>
      <c r="H2224" s="114">
        <v>1275</v>
      </c>
      <c r="I2224" s="114">
        <v>0</v>
      </c>
      <c r="J2224" s="114">
        <v>2067</v>
      </c>
      <c r="K2224" s="114">
        <v>2023</v>
      </c>
      <c r="L2224" s="241">
        <f t="shared" si="438"/>
        <v>-2.1286889211417526E-2</v>
      </c>
      <c r="M2224" s="114">
        <f t="shared" si="401"/>
        <v>1247.8592162554426</v>
      </c>
      <c r="N2224" s="242">
        <v>0</v>
      </c>
      <c r="O2224" s="100"/>
      <c r="P2224" s="100"/>
      <c r="Q2224" s="100">
        <f t="shared" si="402"/>
        <v>0</v>
      </c>
      <c r="R2224" s="243" t="e">
        <f t="shared" si="411"/>
        <v>#DIV/0!</v>
      </c>
      <c r="S2224" s="299"/>
      <c r="T2224" s="299"/>
      <c r="U2224" s="299"/>
      <c r="V2224" s="299"/>
      <c r="W2224" s="299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  <c r="AP2224" s="2"/>
      <c r="AQ2224" s="2"/>
    </row>
    <row r="2225" spans="1:43" ht="13.5" customHeight="1" outlineLevel="2" x14ac:dyDescent="0.25">
      <c r="A2225" s="2"/>
      <c r="B2225" s="109">
        <v>220910</v>
      </c>
      <c r="C2225" s="34"/>
      <c r="D2225" s="34" t="s">
        <v>57</v>
      </c>
      <c r="E2225" s="34" t="s">
        <v>57</v>
      </c>
      <c r="F2225" s="298" t="s">
        <v>1762</v>
      </c>
      <c r="G2225" s="114">
        <v>2359</v>
      </c>
      <c r="H2225" s="114">
        <v>0</v>
      </c>
      <c r="I2225" s="114">
        <v>29238</v>
      </c>
      <c r="J2225" s="114">
        <v>2359</v>
      </c>
      <c r="K2225" s="114">
        <v>2526</v>
      </c>
      <c r="L2225" s="241">
        <f t="shared" si="438"/>
        <v>7.0792708774904511E-2</v>
      </c>
      <c r="M2225" s="114">
        <f t="shared" si="401"/>
        <v>0</v>
      </c>
      <c r="N2225" s="242">
        <v>29942</v>
      </c>
      <c r="O2225" s="100"/>
      <c r="P2225" s="100"/>
      <c r="Q2225" s="100">
        <f t="shared" si="402"/>
        <v>0</v>
      </c>
      <c r="R2225" s="243" t="e">
        <f t="shared" si="411"/>
        <v>#DIV/0!</v>
      </c>
      <c r="S2225" s="299"/>
      <c r="T2225" s="299"/>
      <c r="U2225" s="299"/>
      <c r="V2225" s="299"/>
      <c r="W2225" s="299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  <c r="AP2225" s="2"/>
      <c r="AQ2225" s="2"/>
    </row>
    <row r="2226" spans="1:43" ht="13.5" customHeight="1" outlineLevel="2" x14ac:dyDescent="0.25">
      <c r="A2226" s="2"/>
      <c r="B2226" s="109">
        <v>220909</v>
      </c>
      <c r="C2226" s="34"/>
      <c r="D2226" s="34" t="s">
        <v>57</v>
      </c>
      <c r="E2226" s="34" t="s">
        <v>57</v>
      </c>
      <c r="F2226" s="298" t="s">
        <v>1761</v>
      </c>
      <c r="G2226" s="114">
        <v>2911</v>
      </c>
      <c r="H2226" s="114">
        <v>0</v>
      </c>
      <c r="I2226" s="114">
        <v>39117</v>
      </c>
      <c r="J2226" s="114">
        <v>3964</v>
      </c>
      <c r="K2226" s="114">
        <v>3943</v>
      </c>
      <c r="L2226" s="241">
        <f t="shared" si="438"/>
        <v>-5.2976791120080691E-3</v>
      </c>
      <c r="M2226" s="114">
        <f t="shared" si="401"/>
        <v>0</v>
      </c>
      <c r="N2226" s="242">
        <v>39415</v>
      </c>
      <c r="O2226" s="100"/>
      <c r="P2226" s="100"/>
      <c r="Q2226" s="100">
        <f t="shared" si="402"/>
        <v>0</v>
      </c>
      <c r="R2226" s="243" t="e">
        <f t="shared" si="411"/>
        <v>#DIV/0!</v>
      </c>
      <c r="S2226" s="299"/>
      <c r="T2226" s="299"/>
      <c r="U2226" s="299"/>
      <c r="V2226" s="299"/>
      <c r="W2226" s="299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</row>
    <row r="2227" spans="1:43" ht="13.5" customHeight="1" outlineLevel="2" x14ac:dyDescent="0.25">
      <c r="A2227" s="2"/>
      <c r="B2227" s="109">
        <v>220908</v>
      </c>
      <c r="C2227" s="34"/>
      <c r="D2227" s="34" t="s">
        <v>57</v>
      </c>
      <c r="E2227" s="34" t="s">
        <v>57</v>
      </c>
      <c r="F2227" s="298" t="s">
        <v>1760</v>
      </c>
      <c r="G2227" s="114">
        <v>162</v>
      </c>
      <c r="H2227" s="114">
        <v>0</v>
      </c>
      <c r="I2227" s="114">
        <v>3745</v>
      </c>
      <c r="J2227" s="114">
        <v>162</v>
      </c>
      <c r="K2227" s="114">
        <v>161</v>
      </c>
      <c r="L2227" s="241">
        <f t="shared" si="438"/>
        <v>-6.1728395061728669E-3</v>
      </c>
      <c r="M2227" s="114">
        <f t="shared" si="401"/>
        <v>0</v>
      </c>
      <c r="N2227" s="242">
        <v>3815</v>
      </c>
      <c r="O2227" s="100"/>
      <c r="P2227" s="100"/>
      <c r="Q2227" s="100">
        <f t="shared" si="402"/>
        <v>0</v>
      </c>
      <c r="R2227" s="243" t="e">
        <f t="shared" si="411"/>
        <v>#DIV/0!</v>
      </c>
      <c r="S2227" s="299"/>
      <c r="T2227" s="299"/>
      <c r="U2227" s="299"/>
      <c r="V2227" s="299"/>
      <c r="W2227" s="299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2"/>
      <c r="AP2227" s="2"/>
      <c r="AQ2227" s="2"/>
    </row>
    <row r="2228" spans="1:43" ht="13.5" customHeight="1" outlineLevel="2" x14ac:dyDescent="0.25">
      <c r="A2228" s="2"/>
      <c r="B2228" s="109">
        <v>220907</v>
      </c>
      <c r="C2228" s="34"/>
      <c r="D2228" s="34" t="s">
        <v>57</v>
      </c>
      <c r="E2228" s="34" t="s">
        <v>57</v>
      </c>
      <c r="F2228" s="298" t="s">
        <v>1759</v>
      </c>
      <c r="G2228" s="114">
        <v>2572</v>
      </c>
      <c r="H2228" s="114">
        <v>0</v>
      </c>
      <c r="I2228" s="114">
        <v>2315</v>
      </c>
      <c r="J2228" s="114">
        <v>4887</v>
      </c>
      <c r="K2228" s="114">
        <v>4946</v>
      </c>
      <c r="L2228" s="241">
        <f t="shared" si="438"/>
        <v>1.2072846326989906E-2</v>
      </c>
      <c r="M2228" s="114">
        <f t="shared" si="401"/>
        <v>2287.0513607530183</v>
      </c>
      <c r="N2228" s="242">
        <v>0</v>
      </c>
      <c r="O2228" s="100"/>
      <c r="P2228" s="100"/>
      <c r="Q2228" s="100">
        <f t="shared" si="402"/>
        <v>0</v>
      </c>
      <c r="R2228" s="243" t="e">
        <f t="shared" si="411"/>
        <v>#DIV/0!</v>
      </c>
      <c r="S2228" s="299"/>
      <c r="T2228" s="299"/>
      <c r="U2228" s="299"/>
      <c r="V2228" s="299"/>
      <c r="W2228" s="299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  <c r="AP2228" s="2"/>
      <c r="AQ2228" s="2"/>
    </row>
    <row r="2229" spans="1:43" ht="13.5" customHeight="1" outlineLevel="2" x14ac:dyDescent="0.25">
      <c r="A2229" s="2"/>
      <c r="B2229" s="109">
        <v>220906</v>
      </c>
      <c r="C2229" s="34"/>
      <c r="D2229" s="34" t="s">
        <v>57</v>
      </c>
      <c r="E2229" s="34" t="s">
        <v>57</v>
      </c>
      <c r="F2229" s="298" t="s">
        <v>390</v>
      </c>
      <c r="G2229" s="114">
        <v>2367</v>
      </c>
      <c r="H2229" s="114">
        <v>936</v>
      </c>
      <c r="I2229" s="114">
        <v>0</v>
      </c>
      <c r="J2229" s="114">
        <v>2367</v>
      </c>
      <c r="K2229" s="114">
        <v>2400</v>
      </c>
      <c r="L2229" s="241">
        <f t="shared" si="438"/>
        <v>1.3941698352344822E-2</v>
      </c>
      <c r="M2229" s="114">
        <f t="shared" si="401"/>
        <v>949.0494296577948</v>
      </c>
      <c r="N2229" s="242">
        <v>0</v>
      </c>
      <c r="O2229" s="100"/>
      <c r="P2229" s="100"/>
      <c r="Q2229" s="100">
        <f t="shared" si="402"/>
        <v>0</v>
      </c>
      <c r="R2229" s="243" t="e">
        <f t="shared" si="411"/>
        <v>#DIV/0!</v>
      </c>
      <c r="S2229" s="299"/>
      <c r="T2229" s="299"/>
      <c r="U2229" s="299"/>
      <c r="V2229" s="299"/>
      <c r="W2229" s="299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</row>
    <row r="2230" spans="1:43" ht="13.5" customHeight="1" outlineLevel="2" x14ac:dyDescent="0.25">
      <c r="A2230" s="2"/>
      <c r="B2230" s="109">
        <v>220905</v>
      </c>
      <c r="C2230" s="34"/>
      <c r="D2230" s="34" t="s">
        <v>57</v>
      </c>
      <c r="E2230" s="34" t="s">
        <v>57</v>
      </c>
      <c r="F2230" s="298" t="s">
        <v>1758</v>
      </c>
      <c r="G2230" s="114">
        <v>2230</v>
      </c>
      <c r="H2230" s="114">
        <v>313</v>
      </c>
      <c r="I2230" s="114">
        <v>0</v>
      </c>
      <c r="J2230" s="114">
        <v>2230</v>
      </c>
      <c r="K2230" s="114">
        <v>2266</v>
      </c>
      <c r="L2230" s="241">
        <f t="shared" si="438"/>
        <v>1.6143497757847625E-2</v>
      </c>
      <c r="M2230" s="114">
        <f t="shared" si="401"/>
        <v>318.0529147982063</v>
      </c>
      <c r="N2230" s="242">
        <v>0</v>
      </c>
      <c r="O2230" s="100"/>
      <c r="P2230" s="100"/>
      <c r="Q2230" s="100">
        <f t="shared" si="402"/>
        <v>0</v>
      </c>
      <c r="R2230" s="243" t="e">
        <f t="shared" si="411"/>
        <v>#DIV/0!</v>
      </c>
      <c r="S2230" s="299"/>
      <c r="T2230" s="299"/>
      <c r="U2230" s="299"/>
      <c r="V2230" s="299"/>
      <c r="W2230" s="299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  <c r="AP2230" s="2"/>
      <c r="AQ2230" s="2"/>
    </row>
    <row r="2231" spans="1:43" ht="13.5" customHeight="1" outlineLevel="2" x14ac:dyDescent="0.25">
      <c r="A2231" s="2"/>
      <c r="B2231" s="109">
        <v>220904</v>
      </c>
      <c r="C2231" s="34"/>
      <c r="D2231" s="34" t="s">
        <v>57</v>
      </c>
      <c r="E2231" s="34" t="s">
        <v>57</v>
      </c>
      <c r="F2231" s="298" t="s">
        <v>1757</v>
      </c>
      <c r="G2231" s="114">
        <v>3141</v>
      </c>
      <c r="H2231" s="114">
        <v>0</v>
      </c>
      <c r="I2231" s="114">
        <v>6297</v>
      </c>
      <c r="J2231" s="114">
        <v>4902</v>
      </c>
      <c r="K2231" s="114">
        <v>4949</v>
      </c>
      <c r="L2231" s="241">
        <f t="shared" si="438"/>
        <v>9.5879232966136207E-3</v>
      </c>
      <c r="M2231" s="114">
        <f t="shared" si="401"/>
        <v>0</v>
      </c>
      <c r="N2231" s="242">
        <v>4579</v>
      </c>
      <c r="O2231" s="100"/>
      <c r="P2231" s="100"/>
      <c r="Q2231" s="100">
        <f t="shared" si="402"/>
        <v>0</v>
      </c>
      <c r="R2231" s="243" t="e">
        <f t="shared" si="411"/>
        <v>#DIV/0!</v>
      </c>
      <c r="S2231" s="299"/>
      <c r="T2231" s="299"/>
      <c r="U2231" s="299"/>
      <c r="V2231" s="299"/>
      <c r="W2231" s="299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  <c r="AP2231" s="2"/>
      <c r="AQ2231" s="2"/>
    </row>
    <row r="2232" spans="1:43" ht="13.5" customHeight="1" outlineLevel="2" x14ac:dyDescent="0.25">
      <c r="A2232" s="2"/>
      <c r="B2232" s="109">
        <v>220903</v>
      </c>
      <c r="C2232" s="34"/>
      <c r="D2232" s="34" t="s">
        <v>57</v>
      </c>
      <c r="E2232" s="34" t="s">
        <v>57</v>
      </c>
      <c r="F2232" s="298" t="s">
        <v>1756</v>
      </c>
      <c r="G2232" s="114">
        <v>585</v>
      </c>
      <c r="H2232" s="114">
        <v>0</v>
      </c>
      <c r="I2232" s="114">
        <v>2950</v>
      </c>
      <c r="J2232" s="114">
        <v>585</v>
      </c>
      <c r="K2232" s="114">
        <v>589</v>
      </c>
      <c r="L2232" s="241">
        <f t="shared" si="438"/>
        <v>6.8376068376068133E-3</v>
      </c>
      <c r="M2232" s="114">
        <f t="shared" si="401"/>
        <v>0</v>
      </c>
      <c r="N2232" s="242">
        <v>3003</v>
      </c>
      <c r="O2232" s="100"/>
      <c r="P2232" s="100"/>
      <c r="Q2232" s="100">
        <f t="shared" si="402"/>
        <v>0</v>
      </c>
      <c r="R2232" s="243" t="e">
        <f t="shared" si="411"/>
        <v>#DIV/0!</v>
      </c>
      <c r="S2232" s="299"/>
      <c r="T2232" s="299"/>
      <c r="U2232" s="299"/>
      <c r="V2232" s="299"/>
      <c r="W2232" s="299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  <c r="AP2232" s="2"/>
      <c r="AQ2232" s="2"/>
    </row>
    <row r="2233" spans="1:43" ht="13.5" customHeight="1" outlineLevel="2" x14ac:dyDescent="0.25">
      <c r="A2233" s="2"/>
      <c r="B2233" s="109">
        <v>220902</v>
      </c>
      <c r="C2233" s="34"/>
      <c r="D2233" s="34" t="s">
        <v>57</v>
      </c>
      <c r="E2233" s="34" t="s">
        <v>57</v>
      </c>
      <c r="F2233" s="298" t="s">
        <v>1755</v>
      </c>
      <c r="G2233" s="114">
        <v>841</v>
      </c>
      <c r="H2233" s="114">
        <v>508</v>
      </c>
      <c r="I2233" s="114">
        <v>0</v>
      </c>
      <c r="J2233" s="114">
        <v>841</v>
      </c>
      <c r="K2233" s="114">
        <v>842</v>
      </c>
      <c r="L2233" s="241">
        <f t="shared" si="438"/>
        <v>1.1890606420927874E-3</v>
      </c>
      <c r="M2233" s="114">
        <f t="shared" si="401"/>
        <v>508.60404280618314</v>
      </c>
      <c r="N2233" s="242">
        <v>0</v>
      </c>
      <c r="O2233" s="100"/>
      <c r="P2233" s="100"/>
      <c r="Q2233" s="100">
        <f t="shared" si="402"/>
        <v>0</v>
      </c>
      <c r="R2233" s="243" t="e">
        <f t="shared" si="411"/>
        <v>#DIV/0!</v>
      </c>
      <c r="S2233" s="299"/>
      <c r="T2233" s="299"/>
      <c r="U2233" s="299"/>
      <c r="V2233" s="299"/>
      <c r="W2233" s="299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/>
      <c r="AP2233" s="2"/>
      <c r="AQ2233" s="2"/>
    </row>
    <row r="2234" spans="1:43" ht="13.5" customHeight="1" outlineLevel="2" x14ac:dyDescent="0.25">
      <c r="A2234" s="2"/>
      <c r="B2234" s="109">
        <v>220901</v>
      </c>
      <c r="C2234" s="34"/>
      <c r="D2234" s="34" t="s">
        <v>57</v>
      </c>
      <c r="E2234" s="34" t="s">
        <v>57</v>
      </c>
      <c r="F2234" s="298" t="s">
        <v>1754</v>
      </c>
      <c r="G2234" s="114">
        <v>592</v>
      </c>
      <c r="H2234" s="114">
        <v>0</v>
      </c>
      <c r="I2234" s="114">
        <v>72416</v>
      </c>
      <c r="J2234" s="114">
        <v>1318</v>
      </c>
      <c r="K2234" s="114">
        <v>1357</v>
      </c>
      <c r="L2234" s="241">
        <f t="shared" si="438"/>
        <v>2.959028831562982E-2</v>
      </c>
      <c r="M2234" s="114">
        <f t="shared" si="401"/>
        <v>0</v>
      </c>
      <c r="N2234" s="242">
        <v>72314</v>
      </c>
      <c r="O2234" s="100"/>
      <c r="P2234" s="100"/>
      <c r="Q2234" s="100">
        <f t="shared" si="402"/>
        <v>0</v>
      </c>
      <c r="R2234" s="243" t="e">
        <f t="shared" si="411"/>
        <v>#DIV/0!</v>
      </c>
      <c r="S2234" s="299"/>
      <c r="T2234" s="299"/>
      <c r="U2234" s="299"/>
      <c r="V2234" s="299"/>
      <c r="W2234" s="299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  <c r="AP2234" s="2"/>
      <c r="AQ2234" s="2"/>
    </row>
    <row r="2235" spans="1:43" ht="13.5" customHeight="1" outlineLevel="2" x14ac:dyDescent="0.25">
      <c r="A2235" s="2"/>
      <c r="B2235" s="109" t="s">
        <v>2403</v>
      </c>
      <c r="C2235" s="34"/>
      <c r="D2235" s="34" t="s">
        <v>57</v>
      </c>
      <c r="E2235" s="34" t="s">
        <v>57</v>
      </c>
      <c r="F2235" s="298" t="s">
        <v>2404</v>
      </c>
      <c r="G2235" s="114"/>
      <c r="H2235" s="114"/>
      <c r="I2235" s="114"/>
      <c r="J2235" s="114"/>
      <c r="K2235" s="114"/>
      <c r="L2235" s="241"/>
      <c r="M2235" s="114">
        <f t="shared" si="401"/>
        <v>0</v>
      </c>
      <c r="N2235" s="242"/>
      <c r="O2235" s="100"/>
      <c r="P2235" s="100"/>
      <c r="Q2235" s="100">
        <f t="shared" si="402"/>
        <v>0</v>
      </c>
      <c r="R2235" s="243" t="e">
        <f t="shared" si="411"/>
        <v>#DIV/0!</v>
      </c>
      <c r="S2235" s="299"/>
      <c r="T2235" s="299"/>
      <c r="U2235" s="299"/>
      <c r="V2235" s="299"/>
      <c r="W2235" s="299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</row>
    <row r="2236" spans="1:43" ht="13.5" customHeight="1" outlineLevel="1" x14ac:dyDescent="0.25">
      <c r="A2236" s="229"/>
      <c r="B2236" s="104">
        <v>221000</v>
      </c>
      <c r="C2236" s="300"/>
      <c r="D2236" s="300" t="s">
        <v>57</v>
      </c>
      <c r="E2236" s="300" t="s">
        <v>1766</v>
      </c>
      <c r="F2236" s="301"/>
      <c r="G2236" s="114"/>
      <c r="H2236" s="114"/>
      <c r="I2236" s="114"/>
      <c r="J2236" s="114"/>
      <c r="K2236" s="114"/>
      <c r="L2236" s="241"/>
      <c r="M2236" s="114">
        <f t="shared" si="401"/>
        <v>0</v>
      </c>
      <c r="N2236" s="242"/>
      <c r="O2236" s="110">
        <f t="shared" ref="O2236:P2236" si="439">SUM(O2237:O2242)</f>
        <v>0</v>
      </c>
      <c r="P2236" s="110">
        <f t="shared" si="439"/>
        <v>0</v>
      </c>
      <c r="Q2236" s="100">
        <f t="shared" si="402"/>
        <v>0</v>
      </c>
      <c r="R2236" s="243" t="e">
        <f t="shared" si="411"/>
        <v>#DIV/0!</v>
      </c>
      <c r="S2236" s="302"/>
      <c r="T2236" s="302"/>
      <c r="U2236" s="302"/>
      <c r="V2236" s="302"/>
      <c r="W2236" s="302"/>
      <c r="X2236" s="229"/>
      <c r="Y2236" s="229"/>
      <c r="Z2236" s="229"/>
      <c r="AA2236" s="229"/>
      <c r="AB2236" s="229"/>
      <c r="AC2236" s="229"/>
      <c r="AD2236" s="229"/>
      <c r="AE2236" s="229"/>
      <c r="AF2236" s="229"/>
      <c r="AG2236" s="229"/>
      <c r="AH2236" s="229"/>
      <c r="AI2236" s="229"/>
      <c r="AJ2236" s="229"/>
      <c r="AK2236" s="229"/>
      <c r="AL2236" s="229"/>
      <c r="AM2236" s="229"/>
      <c r="AN2236" s="229"/>
      <c r="AO2236" s="229"/>
      <c r="AP2236" s="229"/>
      <c r="AQ2236" s="229"/>
    </row>
    <row r="2237" spans="1:43" ht="13.5" customHeight="1" outlineLevel="2" x14ac:dyDescent="0.25">
      <c r="A2237" s="2"/>
      <c r="B2237" s="109">
        <v>221005</v>
      </c>
      <c r="C2237" s="34"/>
      <c r="D2237" s="34" t="s">
        <v>57</v>
      </c>
      <c r="E2237" s="34" t="s">
        <v>1766</v>
      </c>
      <c r="F2237" s="298" t="s">
        <v>1770</v>
      </c>
      <c r="G2237" s="114">
        <v>7783</v>
      </c>
      <c r="H2237" s="114">
        <v>0</v>
      </c>
      <c r="I2237" s="114">
        <v>11440</v>
      </c>
      <c r="J2237" s="114">
        <v>9503</v>
      </c>
      <c r="K2237" s="114">
        <v>9444</v>
      </c>
      <c r="L2237" s="241">
        <f t="shared" ref="L2237:L2241" si="440">((K2237/J2237)^(1/($K$12-$J$12))-1)</f>
        <v>-6.2085657160896313E-3</v>
      </c>
      <c r="M2237" s="114">
        <f t="shared" si="401"/>
        <v>0</v>
      </c>
      <c r="N2237" s="242">
        <v>9722</v>
      </c>
      <c r="O2237" s="100"/>
      <c r="P2237" s="100"/>
      <c r="Q2237" s="100">
        <f t="shared" si="402"/>
        <v>0</v>
      </c>
      <c r="R2237" s="243" t="e">
        <f t="shared" si="411"/>
        <v>#DIV/0!</v>
      </c>
      <c r="S2237" s="299"/>
      <c r="T2237" s="299"/>
      <c r="U2237" s="299"/>
      <c r="V2237" s="299"/>
      <c r="W2237" s="299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  <c r="AP2237" s="2"/>
      <c r="AQ2237" s="2"/>
    </row>
    <row r="2238" spans="1:43" ht="13.5" customHeight="1" outlineLevel="2" x14ac:dyDescent="0.25">
      <c r="A2238" s="2"/>
      <c r="B2238" s="109">
        <v>221004</v>
      </c>
      <c r="C2238" s="34"/>
      <c r="D2238" s="34" t="s">
        <v>57</v>
      </c>
      <c r="E2238" s="34" t="s">
        <v>1766</v>
      </c>
      <c r="F2238" s="298" t="s">
        <v>1769</v>
      </c>
      <c r="G2238" s="114">
        <v>1277</v>
      </c>
      <c r="H2238" s="114">
        <v>425</v>
      </c>
      <c r="I2238" s="114">
        <v>0</v>
      </c>
      <c r="J2238" s="114">
        <v>1277</v>
      </c>
      <c r="K2238" s="114">
        <v>1292</v>
      </c>
      <c r="L2238" s="241">
        <f t="shared" si="440"/>
        <v>1.1746280344557603E-2</v>
      </c>
      <c r="M2238" s="114">
        <f t="shared" si="401"/>
        <v>429.99216914643699</v>
      </c>
      <c r="N2238" s="242">
        <v>0</v>
      </c>
      <c r="O2238" s="100"/>
      <c r="P2238" s="100"/>
      <c r="Q2238" s="100">
        <f t="shared" si="402"/>
        <v>0</v>
      </c>
      <c r="R2238" s="243" t="e">
        <f t="shared" si="411"/>
        <v>#DIV/0!</v>
      </c>
      <c r="S2238" s="299"/>
      <c r="T2238" s="299"/>
      <c r="U2238" s="299"/>
      <c r="V2238" s="299"/>
      <c r="W2238" s="299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  <c r="AP2238" s="2"/>
      <c r="AQ2238" s="2"/>
    </row>
    <row r="2239" spans="1:43" ht="13.5" customHeight="1" outlineLevel="2" x14ac:dyDescent="0.25">
      <c r="A2239" s="2"/>
      <c r="B2239" s="109">
        <v>221003</v>
      </c>
      <c r="C2239" s="34"/>
      <c r="D2239" s="34" t="s">
        <v>57</v>
      </c>
      <c r="E2239" s="34" t="s">
        <v>1766</v>
      </c>
      <c r="F2239" s="298" t="s">
        <v>1768</v>
      </c>
      <c r="G2239" s="114">
        <v>6676</v>
      </c>
      <c r="H2239" s="114">
        <v>0</v>
      </c>
      <c r="I2239" s="114">
        <v>2990</v>
      </c>
      <c r="J2239" s="114">
        <v>9666</v>
      </c>
      <c r="K2239" s="114">
        <v>9590</v>
      </c>
      <c r="L2239" s="241">
        <f t="shared" si="440"/>
        <v>-7.8626112145665505E-3</v>
      </c>
      <c r="M2239" s="114">
        <f t="shared" si="401"/>
        <v>3013.5092075315538</v>
      </c>
      <c r="N2239" s="242">
        <v>0</v>
      </c>
      <c r="O2239" s="100"/>
      <c r="P2239" s="100"/>
      <c r="Q2239" s="100">
        <f t="shared" si="402"/>
        <v>0</v>
      </c>
      <c r="R2239" s="243" t="e">
        <f t="shared" si="411"/>
        <v>#DIV/0!</v>
      </c>
      <c r="S2239" s="299"/>
      <c r="T2239" s="299"/>
      <c r="U2239" s="299"/>
      <c r="V2239" s="299"/>
      <c r="W2239" s="299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  <c r="AP2239" s="2"/>
      <c r="AQ2239" s="2"/>
    </row>
    <row r="2240" spans="1:43" ht="13.5" customHeight="1" outlineLevel="2" x14ac:dyDescent="0.25">
      <c r="A2240" s="2"/>
      <c r="B2240" s="109">
        <v>221002</v>
      </c>
      <c r="C2240" s="34"/>
      <c r="D2240" s="34" t="s">
        <v>57</v>
      </c>
      <c r="E2240" s="34" t="s">
        <v>1766</v>
      </c>
      <c r="F2240" s="298" t="s">
        <v>1767</v>
      </c>
      <c r="G2240" s="114">
        <v>6721</v>
      </c>
      <c r="H2240" s="114">
        <v>0</v>
      </c>
      <c r="I2240" s="114">
        <v>4551</v>
      </c>
      <c r="J2240" s="114">
        <v>7799</v>
      </c>
      <c r="K2240" s="114">
        <v>7765</v>
      </c>
      <c r="L2240" s="241">
        <f t="shared" si="440"/>
        <v>-4.3595332734965853E-3</v>
      </c>
      <c r="M2240" s="114">
        <f t="shared" si="401"/>
        <v>0</v>
      </c>
      <c r="N2240" s="242">
        <v>3532</v>
      </c>
      <c r="O2240" s="100"/>
      <c r="P2240" s="100"/>
      <c r="Q2240" s="100">
        <f t="shared" si="402"/>
        <v>0</v>
      </c>
      <c r="R2240" s="243" t="e">
        <f t="shared" si="411"/>
        <v>#DIV/0!</v>
      </c>
      <c r="S2240" s="299"/>
      <c r="T2240" s="299"/>
      <c r="U2240" s="299"/>
      <c r="V2240" s="299"/>
      <c r="W2240" s="299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  <c r="AP2240" s="2"/>
      <c r="AQ2240" s="2"/>
    </row>
    <row r="2241" spans="1:43" ht="13.5" customHeight="1" outlineLevel="2" x14ac:dyDescent="0.25">
      <c r="A2241" s="2"/>
      <c r="B2241" s="109">
        <v>221001</v>
      </c>
      <c r="C2241" s="34"/>
      <c r="D2241" s="34" t="s">
        <v>57</v>
      </c>
      <c r="E2241" s="34" t="s">
        <v>1766</v>
      </c>
      <c r="F2241" s="298" t="s">
        <v>1766</v>
      </c>
      <c r="G2241" s="114">
        <v>7893</v>
      </c>
      <c r="H2241" s="114">
        <v>0</v>
      </c>
      <c r="I2241" s="114">
        <v>17701</v>
      </c>
      <c r="J2241" s="114">
        <v>10351</v>
      </c>
      <c r="K2241" s="114">
        <v>10247</v>
      </c>
      <c r="L2241" s="241">
        <f t="shared" si="440"/>
        <v>-1.0047338421408591E-2</v>
      </c>
      <c r="M2241" s="114">
        <f t="shared" si="401"/>
        <v>0</v>
      </c>
      <c r="N2241" s="242">
        <v>15266</v>
      </c>
      <c r="O2241" s="100"/>
      <c r="P2241" s="100"/>
      <c r="Q2241" s="100">
        <f t="shared" si="402"/>
        <v>0</v>
      </c>
      <c r="R2241" s="243" t="e">
        <f t="shared" si="411"/>
        <v>#DIV/0!</v>
      </c>
      <c r="S2241" s="299"/>
      <c r="T2241" s="299"/>
      <c r="U2241" s="299"/>
      <c r="V2241" s="299"/>
      <c r="W2241" s="299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2"/>
      <c r="AQ2241" s="2"/>
    </row>
    <row r="2242" spans="1:43" ht="13.5" customHeight="1" outlineLevel="2" x14ac:dyDescent="0.25">
      <c r="A2242" s="2"/>
      <c r="B2242" s="109" t="s">
        <v>2405</v>
      </c>
      <c r="C2242" s="34"/>
      <c r="D2242" s="34" t="s">
        <v>57</v>
      </c>
      <c r="E2242" s="34" t="s">
        <v>1766</v>
      </c>
      <c r="F2242" s="298" t="s">
        <v>2406</v>
      </c>
      <c r="G2242" s="114"/>
      <c r="H2242" s="114"/>
      <c r="I2242" s="114"/>
      <c r="J2242" s="114"/>
      <c r="K2242" s="114"/>
      <c r="L2242" s="241"/>
      <c r="M2242" s="114">
        <f t="shared" si="401"/>
        <v>0</v>
      </c>
      <c r="N2242" s="242"/>
      <c r="O2242" s="100"/>
      <c r="P2242" s="100"/>
      <c r="Q2242" s="100">
        <f t="shared" si="402"/>
        <v>0</v>
      </c>
      <c r="R2242" s="243" t="e">
        <f t="shared" si="411"/>
        <v>#DIV/0!</v>
      </c>
      <c r="S2242" s="299"/>
      <c r="T2242" s="299"/>
      <c r="U2242" s="299"/>
      <c r="V2242" s="299"/>
      <c r="W2242" s="299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</row>
    <row r="2243" spans="1:43" ht="13.5" customHeight="1" outlineLevel="1" x14ac:dyDescent="0.25">
      <c r="A2243" s="2"/>
      <c r="B2243" s="303" t="s">
        <v>2407</v>
      </c>
      <c r="C2243" s="304"/>
      <c r="D2243" s="304" t="s">
        <v>57</v>
      </c>
      <c r="E2243" s="304" t="s">
        <v>2408</v>
      </c>
      <c r="F2243" s="305"/>
      <c r="G2243" s="254"/>
      <c r="H2243" s="254"/>
      <c r="I2243" s="254"/>
      <c r="J2243" s="254"/>
      <c r="K2243" s="254"/>
      <c r="L2243" s="255"/>
      <c r="M2243" s="254">
        <f t="shared" si="401"/>
        <v>0</v>
      </c>
      <c r="N2243" s="256"/>
      <c r="O2243" s="110"/>
      <c r="P2243" s="257"/>
      <c r="Q2243" s="257">
        <f t="shared" si="402"/>
        <v>0</v>
      </c>
      <c r="R2243" s="221" t="e">
        <f t="shared" si="411"/>
        <v>#DIV/0!</v>
      </c>
      <c r="S2243" s="306"/>
      <c r="T2243" s="306"/>
      <c r="U2243" s="306"/>
      <c r="V2243" s="306"/>
      <c r="W2243" s="306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2"/>
      <c r="AP2243" s="2"/>
      <c r="AQ2243" s="2"/>
    </row>
    <row r="2244" spans="1:43" ht="13.5" customHeight="1" x14ac:dyDescent="0.25">
      <c r="A2244" s="229"/>
      <c r="B2244" s="307">
        <v>230000</v>
      </c>
      <c r="C2244" s="308"/>
      <c r="D2244" s="308" t="s">
        <v>58</v>
      </c>
      <c r="E2244" s="308"/>
      <c r="F2244" s="308"/>
      <c r="G2244" s="258"/>
      <c r="H2244" s="258"/>
      <c r="I2244" s="258"/>
      <c r="J2244" s="258"/>
      <c r="K2244" s="258"/>
      <c r="L2244" s="259"/>
      <c r="M2244" s="258">
        <f t="shared" si="401"/>
        <v>0</v>
      </c>
      <c r="N2244" s="260"/>
      <c r="O2244" s="227">
        <f t="shared" ref="O2244:P2244" si="441">+O2245+O2253+O2258+O2271+O2281</f>
        <v>0</v>
      </c>
      <c r="P2244" s="227">
        <f t="shared" si="441"/>
        <v>0</v>
      </c>
      <c r="Q2244" s="261">
        <f t="shared" si="402"/>
        <v>0</v>
      </c>
      <c r="R2244" s="228" t="e">
        <f t="shared" si="411"/>
        <v>#DIV/0!</v>
      </c>
      <c r="S2244" s="309"/>
      <c r="T2244" s="309"/>
      <c r="U2244" s="309"/>
      <c r="V2244" s="309"/>
      <c r="W2244" s="309"/>
      <c r="X2244" s="229"/>
      <c r="Y2244" s="229"/>
      <c r="Z2244" s="229"/>
      <c r="AA2244" s="229"/>
      <c r="AB2244" s="229"/>
      <c r="AC2244" s="229"/>
      <c r="AD2244" s="229"/>
      <c r="AE2244" s="229"/>
      <c r="AF2244" s="229"/>
      <c r="AG2244" s="229"/>
      <c r="AH2244" s="229"/>
      <c r="AI2244" s="229"/>
      <c r="AJ2244" s="229"/>
      <c r="AK2244" s="229"/>
      <c r="AL2244" s="229"/>
      <c r="AM2244" s="229"/>
      <c r="AN2244" s="229"/>
      <c r="AO2244" s="229"/>
      <c r="AP2244" s="229"/>
      <c r="AQ2244" s="229"/>
    </row>
    <row r="2245" spans="1:43" ht="13.5" customHeight="1" outlineLevel="1" x14ac:dyDescent="0.25">
      <c r="A2245" s="229"/>
      <c r="B2245" s="310">
        <v>230200</v>
      </c>
      <c r="C2245" s="311"/>
      <c r="D2245" s="311" t="s">
        <v>58</v>
      </c>
      <c r="E2245" s="311" t="s">
        <v>1780</v>
      </c>
      <c r="F2245" s="312"/>
      <c r="G2245" s="234"/>
      <c r="H2245" s="234"/>
      <c r="I2245" s="234"/>
      <c r="J2245" s="234"/>
      <c r="K2245" s="234"/>
      <c r="L2245" s="262"/>
      <c r="M2245" s="234">
        <f t="shared" si="401"/>
        <v>0</v>
      </c>
      <c r="N2245" s="263"/>
      <c r="O2245" s="110">
        <f t="shared" ref="O2245:P2245" si="442">SUM(O2246:O2252)</f>
        <v>0</v>
      </c>
      <c r="P2245" s="110">
        <f t="shared" si="442"/>
        <v>0</v>
      </c>
      <c r="Q2245" s="264">
        <f t="shared" si="402"/>
        <v>0</v>
      </c>
      <c r="R2245" s="238" t="e">
        <f t="shared" si="411"/>
        <v>#DIV/0!</v>
      </c>
      <c r="S2245" s="313"/>
      <c r="T2245" s="313"/>
      <c r="U2245" s="313"/>
      <c r="V2245" s="313"/>
      <c r="W2245" s="313"/>
      <c r="X2245" s="229"/>
      <c r="Y2245" s="229"/>
      <c r="Z2245" s="229"/>
      <c r="AA2245" s="229"/>
      <c r="AB2245" s="229"/>
      <c r="AC2245" s="229"/>
      <c r="AD2245" s="229"/>
      <c r="AE2245" s="229"/>
      <c r="AF2245" s="229"/>
      <c r="AG2245" s="229"/>
      <c r="AH2245" s="229"/>
      <c r="AI2245" s="229"/>
      <c r="AJ2245" s="229"/>
      <c r="AK2245" s="229"/>
      <c r="AL2245" s="229"/>
      <c r="AM2245" s="229"/>
      <c r="AN2245" s="229"/>
      <c r="AO2245" s="229"/>
      <c r="AP2245" s="229"/>
      <c r="AQ2245" s="229"/>
    </row>
    <row r="2246" spans="1:43" ht="13.5" customHeight="1" outlineLevel="2" x14ac:dyDescent="0.25">
      <c r="A2246" s="2"/>
      <c r="B2246" s="109">
        <v>230206</v>
      </c>
      <c r="C2246" s="34"/>
      <c r="D2246" s="34" t="s">
        <v>58</v>
      </c>
      <c r="E2246" s="34" t="s">
        <v>1780</v>
      </c>
      <c r="F2246" s="298" t="s">
        <v>1785</v>
      </c>
      <c r="G2246" s="114">
        <v>671</v>
      </c>
      <c r="H2246" s="114">
        <v>339</v>
      </c>
      <c r="I2246" s="114">
        <v>0</v>
      </c>
      <c r="J2246" s="114">
        <v>671</v>
      </c>
      <c r="K2246" s="114">
        <v>629</v>
      </c>
      <c r="L2246" s="241">
        <f t="shared" ref="L2246:L2251" si="443">((K2246/J2246)^(1/($K$12-$J$12))-1)</f>
        <v>-6.2593144560357694E-2</v>
      </c>
      <c r="M2246" s="114">
        <f t="shared" si="401"/>
        <v>317.78092399403874</v>
      </c>
      <c r="N2246" s="242">
        <v>0</v>
      </c>
      <c r="O2246" s="100"/>
      <c r="P2246" s="100"/>
      <c r="Q2246" s="100">
        <f t="shared" si="402"/>
        <v>0</v>
      </c>
      <c r="R2246" s="243" t="e">
        <f t="shared" si="411"/>
        <v>#DIV/0!</v>
      </c>
      <c r="S2246" s="299"/>
      <c r="T2246" s="299"/>
      <c r="U2246" s="299"/>
      <c r="V2246" s="299"/>
      <c r="W2246" s="299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</row>
    <row r="2247" spans="1:43" ht="13.5" customHeight="1" outlineLevel="2" x14ac:dyDescent="0.25">
      <c r="A2247" s="2"/>
      <c r="B2247" s="109">
        <v>230205</v>
      </c>
      <c r="C2247" s="34"/>
      <c r="D2247" s="34" t="s">
        <v>58</v>
      </c>
      <c r="E2247" s="34" t="s">
        <v>1780</v>
      </c>
      <c r="F2247" s="298" t="s">
        <v>1784</v>
      </c>
      <c r="G2247" s="114">
        <v>515</v>
      </c>
      <c r="H2247" s="114">
        <v>480</v>
      </c>
      <c r="I2247" s="114">
        <v>0</v>
      </c>
      <c r="J2247" s="114">
        <v>515</v>
      </c>
      <c r="K2247" s="114">
        <v>486</v>
      </c>
      <c r="L2247" s="241">
        <f t="shared" si="443"/>
        <v>-5.6310679611650483E-2</v>
      </c>
      <c r="M2247" s="114">
        <f t="shared" si="401"/>
        <v>452.97087378640776</v>
      </c>
      <c r="N2247" s="242">
        <v>0</v>
      </c>
      <c r="O2247" s="100"/>
      <c r="P2247" s="100"/>
      <c r="Q2247" s="100">
        <f t="shared" si="402"/>
        <v>0</v>
      </c>
      <c r="R2247" s="243" t="e">
        <f t="shared" si="411"/>
        <v>#DIV/0!</v>
      </c>
      <c r="S2247" s="299"/>
      <c r="T2247" s="299"/>
      <c r="U2247" s="299"/>
      <c r="V2247" s="299"/>
      <c r="W2247" s="299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</row>
    <row r="2248" spans="1:43" ht="13.5" customHeight="1" outlineLevel="2" x14ac:dyDescent="0.25">
      <c r="A2248" s="2"/>
      <c r="B2248" s="109">
        <v>230204</v>
      </c>
      <c r="C2248" s="34"/>
      <c r="D2248" s="34" t="s">
        <v>58</v>
      </c>
      <c r="E2248" s="34" t="s">
        <v>1780</v>
      </c>
      <c r="F2248" s="298" t="s">
        <v>1783</v>
      </c>
      <c r="G2248" s="114">
        <v>337</v>
      </c>
      <c r="H2248" s="114">
        <v>260</v>
      </c>
      <c r="I2248" s="114">
        <v>0</v>
      </c>
      <c r="J2248" s="114">
        <v>337</v>
      </c>
      <c r="K2248" s="114">
        <v>353</v>
      </c>
      <c r="L2248" s="241">
        <f t="shared" si="443"/>
        <v>4.7477744807121747E-2</v>
      </c>
      <c r="M2248" s="114">
        <f t="shared" si="401"/>
        <v>272.34421364985167</v>
      </c>
      <c r="N2248" s="242">
        <v>0</v>
      </c>
      <c r="O2248" s="100"/>
      <c r="P2248" s="100"/>
      <c r="Q2248" s="100">
        <f t="shared" si="402"/>
        <v>0</v>
      </c>
      <c r="R2248" s="243" t="e">
        <f t="shared" si="411"/>
        <v>#DIV/0!</v>
      </c>
      <c r="S2248" s="299"/>
      <c r="T2248" s="299"/>
      <c r="U2248" s="299"/>
      <c r="V2248" s="299"/>
      <c r="W2248" s="299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</row>
    <row r="2249" spans="1:43" ht="13.5" customHeight="1" outlineLevel="2" x14ac:dyDescent="0.25">
      <c r="A2249" s="2"/>
      <c r="B2249" s="109">
        <v>230203</v>
      </c>
      <c r="C2249" s="34"/>
      <c r="D2249" s="34" t="s">
        <v>58</v>
      </c>
      <c r="E2249" s="34" t="s">
        <v>1780</v>
      </c>
      <c r="F2249" s="298" t="s">
        <v>1782</v>
      </c>
      <c r="G2249" s="114">
        <v>1148</v>
      </c>
      <c r="H2249" s="114">
        <v>454</v>
      </c>
      <c r="I2249" s="114">
        <v>0</v>
      </c>
      <c r="J2249" s="114">
        <v>1148</v>
      </c>
      <c r="K2249" s="114">
        <v>1091</v>
      </c>
      <c r="L2249" s="241">
        <f t="shared" si="443"/>
        <v>-4.9651567944250852E-2</v>
      </c>
      <c r="M2249" s="114">
        <f t="shared" si="401"/>
        <v>431.45818815331012</v>
      </c>
      <c r="N2249" s="242">
        <v>0</v>
      </c>
      <c r="O2249" s="100"/>
      <c r="P2249" s="100"/>
      <c r="Q2249" s="100">
        <f t="shared" si="402"/>
        <v>0</v>
      </c>
      <c r="R2249" s="243" t="e">
        <f t="shared" si="411"/>
        <v>#DIV/0!</v>
      </c>
      <c r="S2249" s="299"/>
      <c r="T2249" s="299"/>
      <c r="U2249" s="299"/>
      <c r="V2249" s="299"/>
      <c r="W2249" s="299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</row>
    <row r="2250" spans="1:43" ht="13.5" customHeight="1" outlineLevel="2" x14ac:dyDescent="0.25">
      <c r="A2250" s="2"/>
      <c r="B2250" s="109">
        <v>230202</v>
      </c>
      <c r="C2250" s="34"/>
      <c r="D2250" s="34" t="s">
        <v>58</v>
      </c>
      <c r="E2250" s="34" t="s">
        <v>1780</v>
      </c>
      <c r="F2250" s="298" t="s">
        <v>1781</v>
      </c>
      <c r="G2250" s="114">
        <v>935</v>
      </c>
      <c r="H2250" s="114">
        <v>365</v>
      </c>
      <c r="I2250" s="114">
        <v>0</v>
      </c>
      <c r="J2250" s="114">
        <v>935</v>
      </c>
      <c r="K2250" s="114">
        <v>893</v>
      </c>
      <c r="L2250" s="241">
        <f t="shared" si="443"/>
        <v>-4.4919786096256686E-2</v>
      </c>
      <c r="M2250" s="114">
        <f t="shared" si="401"/>
        <v>348.60427807486633</v>
      </c>
      <c r="N2250" s="242">
        <v>0</v>
      </c>
      <c r="O2250" s="100"/>
      <c r="P2250" s="100"/>
      <c r="Q2250" s="100">
        <f t="shared" si="402"/>
        <v>0</v>
      </c>
      <c r="R2250" s="243" t="e">
        <f t="shared" si="411"/>
        <v>#DIV/0!</v>
      </c>
      <c r="S2250" s="299"/>
      <c r="T2250" s="299"/>
      <c r="U2250" s="299"/>
      <c r="V2250" s="299"/>
      <c r="W2250" s="299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</row>
    <row r="2251" spans="1:43" ht="13.5" customHeight="1" outlineLevel="2" x14ac:dyDescent="0.25">
      <c r="A2251" s="2"/>
      <c r="B2251" s="109">
        <v>230201</v>
      </c>
      <c r="C2251" s="34"/>
      <c r="D2251" s="34" t="s">
        <v>58</v>
      </c>
      <c r="E2251" s="34" t="s">
        <v>1780</v>
      </c>
      <c r="F2251" s="298" t="s">
        <v>1780</v>
      </c>
      <c r="G2251" s="114">
        <v>2152</v>
      </c>
      <c r="H2251" s="114">
        <v>837</v>
      </c>
      <c r="I2251" s="114">
        <v>0</v>
      </c>
      <c r="J2251" s="114">
        <v>2152</v>
      </c>
      <c r="K2251" s="114">
        <v>2062</v>
      </c>
      <c r="L2251" s="241">
        <f t="shared" si="443"/>
        <v>-4.1821561338289959E-2</v>
      </c>
      <c r="M2251" s="114">
        <f t="shared" si="401"/>
        <v>801.99535315985133</v>
      </c>
      <c r="N2251" s="242">
        <v>0</v>
      </c>
      <c r="O2251" s="100"/>
      <c r="P2251" s="100"/>
      <c r="Q2251" s="100">
        <f t="shared" si="402"/>
        <v>0</v>
      </c>
      <c r="R2251" s="243" t="e">
        <f t="shared" si="411"/>
        <v>#DIV/0!</v>
      </c>
      <c r="S2251" s="299"/>
      <c r="T2251" s="299"/>
      <c r="U2251" s="299"/>
      <c r="V2251" s="299"/>
      <c r="W2251" s="299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</row>
    <row r="2252" spans="1:43" ht="13.5" customHeight="1" outlineLevel="2" x14ac:dyDescent="0.25">
      <c r="A2252" s="2"/>
      <c r="B2252" s="109" t="s">
        <v>2409</v>
      </c>
      <c r="C2252" s="34"/>
      <c r="D2252" s="34" t="s">
        <v>58</v>
      </c>
      <c r="E2252" s="34" t="s">
        <v>1780</v>
      </c>
      <c r="F2252" s="298" t="s">
        <v>2410</v>
      </c>
      <c r="G2252" s="114"/>
      <c r="H2252" s="114"/>
      <c r="I2252" s="114"/>
      <c r="J2252" s="114"/>
      <c r="K2252" s="114"/>
      <c r="L2252" s="241"/>
      <c r="M2252" s="114">
        <f t="shared" si="401"/>
        <v>0</v>
      </c>
      <c r="N2252" s="242"/>
      <c r="O2252" s="100"/>
      <c r="P2252" s="100"/>
      <c r="Q2252" s="100">
        <f t="shared" si="402"/>
        <v>0</v>
      </c>
      <c r="R2252" s="243" t="e">
        <f t="shared" si="411"/>
        <v>#DIV/0!</v>
      </c>
      <c r="S2252" s="299"/>
      <c r="T2252" s="299"/>
      <c r="U2252" s="299"/>
      <c r="V2252" s="299"/>
      <c r="W2252" s="299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</row>
    <row r="2253" spans="1:43" ht="13.5" customHeight="1" outlineLevel="1" x14ac:dyDescent="0.25">
      <c r="A2253" s="229"/>
      <c r="B2253" s="104">
        <v>230300</v>
      </c>
      <c r="C2253" s="300"/>
      <c r="D2253" s="300" t="s">
        <v>58</v>
      </c>
      <c r="E2253" s="300" t="s">
        <v>1786</v>
      </c>
      <c r="F2253" s="301"/>
      <c r="G2253" s="114"/>
      <c r="H2253" s="114"/>
      <c r="I2253" s="114"/>
      <c r="J2253" s="114"/>
      <c r="K2253" s="114"/>
      <c r="L2253" s="241"/>
      <c r="M2253" s="114">
        <f t="shared" si="401"/>
        <v>0</v>
      </c>
      <c r="N2253" s="242"/>
      <c r="O2253" s="110">
        <f t="shared" ref="O2253:P2253" si="444">SUM(O2254:O2257)</f>
        <v>0</v>
      </c>
      <c r="P2253" s="110">
        <f t="shared" si="444"/>
        <v>0</v>
      </c>
      <c r="Q2253" s="100">
        <f t="shared" si="402"/>
        <v>0</v>
      </c>
      <c r="R2253" s="243" t="e">
        <f t="shared" si="411"/>
        <v>#DIV/0!</v>
      </c>
      <c r="S2253" s="302"/>
      <c r="T2253" s="302"/>
      <c r="U2253" s="302"/>
      <c r="V2253" s="302"/>
      <c r="W2253" s="302"/>
      <c r="X2253" s="229"/>
      <c r="Y2253" s="229"/>
      <c r="Z2253" s="229"/>
      <c r="AA2253" s="229"/>
      <c r="AB2253" s="229"/>
      <c r="AC2253" s="229"/>
      <c r="AD2253" s="229"/>
      <c r="AE2253" s="229"/>
      <c r="AF2253" s="229"/>
      <c r="AG2253" s="229"/>
      <c r="AH2253" s="229"/>
      <c r="AI2253" s="229"/>
      <c r="AJ2253" s="229"/>
      <c r="AK2253" s="229"/>
      <c r="AL2253" s="229"/>
      <c r="AM2253" s="229"/>
      <c r="AN2253" s="229"/>
      <c r="AO2253" s="229"/>
      <c r="AP2253" s="229"/>
      <c r="AQ2253" s="229"/>
    </row>
    <row r="2254" spans="1:43" ht="13.5" customHeight="1" outlineLevel="2" x14ac:dyDescent="0.25">
      <c r="A2254" s="2"/>
      <c r="B2254" s="109">
        <v>230303</v>
      </c>
      <c r="C2254" s="34"/>
      <c r="D2254" s="34" t="s">
        <v>58</v>
      </c>
      <c r="E2254" s="34" t="s">
        <v>1786</v>
      </c>
      <c r="F2254" s="298" t="s">
        <v>1789</v>
      </c>
      <c r="G2254" s="114">
        <v>2056</v>
      </c>
      <c r="H2254" s="114">
        <v>696</v>
      </c>
      <c r="I2254" s="114">
        <v>0</v>
      </c>
      <c r="J2254" s="114">
        <v>2056</v>
      </c>
      <c r="K2254" s="114">
        <v>1978</v>
      </c>
      <c r="L2254" s="241">
        <f t="shared" ref="L2254:L2256" si="445">((K2254/J2254)^(1/($K$12-$J$12))-1)</f>
        <v>-3.7937743190661455E-2</v>
      </c>
      <c r="M2254" s="114">
        <f t="shared" si="401"/>
        <v>669.59533073929958</v>
      </c>
      <c r="N2254" s="242">
        <v>0</v>
      </c>
      <c r="O2254" s="100"/>
      <c r="P2254" s="100"/>
      <c r="Q2254" s="100">
        <f t="shared" si="402"/>
        <v>0</v>
      </c>
      <c r="R2254" s="243" t="e">
        <f t="shared" si="411"/>
        <v>#DIV/0!</v>
      </c>
      <c r="S2254" s="299"/>
      <c r="T2254" s="299"/>
      <c r="U2254" s="299"/>
      <c r="V2254" s="299"/>
      <c r="W2254" s="299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</row>
    <row r="2255" spans="1:43" ht="13.5" customHeight="1" outlineLevel="2" x14ac:dyDescent="0.25">
      <c r="A2255" s="2"/>
      <c r="B2255" s="109">
        <v>230302</v>
      </c>
      <c r="C2255" s="34"/>
      <c r="D2255" s="34" t="s">
        <v>58</v>
      </c>
      <c r="E2255" s="34" t="s">
        <v>1786</v>
      </c>
      <c r="F2255" s="298" t="s">
        <v>1788</v>
      </c>
      <c r="G2255" s="114">
        <v>584</v>
      </c>
      <c r="H2255" s="114">
        <v>0</v>
      </c>
      <c r="I2255" s="114">
        <v>3372</v>
      </c>
      <c r="J2255" s="114">
        <v>3956</v>
      </c>
      <c r="K2255" s="114">
        <v>3920</v>
      </c>
      <c r="L2255" s="241">
        <f t="shared" si="445"/>
        <v>-9.1001011122345821E-3</v>
      </c>
      <c r="M2255" s="114">
        <f t="shared" si="401"/>
        <v>3402.6855409504556</v>
      </c>
      <c r="N2255" s="242">
        <v>0</v>
      </c>
      <c r="O2255" s="100"/>
      <c r="P2255" s="100"/>
      <c r="Q2255" s="100">
        <f t="shared" si="402"/>
        <v>0</v>
      </c>
      <c r="R2255" s="243" t="e">
        <f t="shared" si="411"/>
        <v>#DIV/0!</v>
      </c>
      <c r="S2255" s="299"/>
      <c r="T2255" s="299"/>
      <c r="U2255" s="299"/>
      <c r="V2255" s="299"/>
      <c r="W2255" s="299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</row>
    <row r="2256" spans="1:43" ht="13.5" customHeight="1" outlineLevel="2" x14ac:dyDescent="0.25">
      <c r="A2256" s="2"/>
      <c r="B2256" s="109">
        <v>230301</v>
      </c>
      <c r="C2256" s="34"/>
      <c r="D2256" s="34" t="s">
        <v>58</v>
      </c>
      <c r="E2256" s="34" t="s">
        <v>1786</v>
      </c>
      <c r="F2256" s="298" t="s">
        <v>1787</v>
      </c>
      <c r="G2256" s="114">
        <v>2182</v>
      </c>
      <c r="H2256" s="114">
        <v>973</v>
      </c>
      <c r="I2256" s="114">
        <v>0</v>
      </c>
      <c r="J2256" s="114">
        <v>2182</v>
      </c>
      <c r="K2256" s="114">
        <v>2192</v>
      </c>
      <c r="L2256" s="241">
        <f t="shared" si="445"/>
        <v>4.5829514207149646E-3</v>
      </c>
      <c r="M2256" s="114">
        <f t="shared" si="401"/>
        <v>977.4592117323557</v>
      </c>
      <c r="N2256" s="242">
        <v>0</v>
      </c>
      <c r="O2256" s="100"/>
      <c r="P2256" s="100"/>
      <c r="Q2256" s="100">
        <f t="shared" si="402"/>
        <v>0</v>
      </c>
      <c r="R2256" s="243" t="e">
        <f t="shared" si="411"/>
        <v>#DIV/0!</v>
      </c>
      <c r="S2256" s="299"/>
      <c r="T2256" s="299"/>
      <c r="U2256" s="299"/>
      <c r="V2256" s="299"/>
      <c r="W2256" s="299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</row>
    <row r="2257" spans="1:43" ht="13.5" customHeight="1" outlineLevel="2" x14ac:dyDescent="0.25">
      <c r="A2257" s="2"/>
      <c r="B2257" s="109" t="s">
        <v>2411</v>
      </c>
      <c r="C2257" s="34"/>
      <c r="D2257" s="34" t="s">
        <v>58</v>
      </c>
      <c r="E2257" s="34" t="s">
        <v>1786</v>
      </c>
      <c r="F2257" s="298" t="s">
        <v>2412</v>
      </c>
      <c r="G2257" s="114"/>
      <c r="H2257" s="114"/>
      <c r="I2257" s="114"/>
      <c r="J2257" s="114"/>
      <c r="K2257" s="114"/>
      <c r="L2257" s="241"/>
      <c r="M2257" s="114">
        <f t="shared" si="401"/>
        <v>0</v>
      </c>
      <c r="N2257" s="242"/>
      <c r="O2257" s="100"/>
      <c r="P2257" s="100"/>
      <c r="Q2257" s="100">
        <f t="shared" si="402"/>
        <v>0</v>
      </c>
      <c r="R2257" s="243" t="e">
        <f t="shared" si="411"/>
        <v>#DIV/0!</v>
      </c>
      <c r="S2257" s="299"/>
      <c r="T2257" s="299"/>
      <c r="U2257" s="299"/>
      <c r="V2257" s="299"/>
      <c r="W2257" s="299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</row>
    <row r="2258" spans="1:43" ht="13.5" customHeight="1" outlineLevel="1" x14ac:dyDescent="0.25">
      <c r="A2258" s="229"/>
      <c r="B2258" s="104">
        <v>230100</v>
      </c>
      <c r="C2258" s="300"/>
      <c r="D2258" s="300" t="s">
        <v>58</v>
      </c>
      <c r="E2258" s="300" t="s">
        <v>58</v>
      </c>
      <c r="F2258" s="301"/>
      <c r="G2258" s="114"/>
      <c r="H2258" s="114"/>
      <c r="I2258" s="114"/>
      <c r="J2258" s="114"/>
      <c r="K2258" s="114"/>
      <c r="L2258" s="241"/>
      <c r="M2258" s="114">
        <f t="shared" si="401"/>
        <v>0</v>
      </c>
      <c r="N2258" s="242"/>
      <c r="O2258" s="110">
        <f t="shared" ref="O2258:P2258" si="446">SUM(O2259:O2270)</f>
        <v>0</v>
      </c>
      <c r="P2258" s="110">
        <f t="shared" si="446"/>
        <v>0</v>
      </c>
      <c r="Q2258" s="100">
        <f t="shared" si="402"/>
        <v>0</v>
      </c>
      <c r="R2258" s="243" t="e">
        <f t="shared" si="411"/>
        <v>#DIV/0!</v>
      </c>
      <c r="S2258" s="302"/>
      <c r="T2258" s="302"/>
      <c r="U2258" s="302"/>
      <c r="V2258" s="302"/>
      <c r="W2258" s="302"/>
      <c r="X2258" s="229"/>
      <c r="Y2258" s="229"/>
      <c r="Z2258" s="229"/>
      <c r="AA2258" s="229"/>
      <c r="AB2258" s="229"/>
      <c r="AC2258" s="229"/>
      <c r="AD2258" s="229"/>
      <c r="AE2258" s="229"/>
      <c r="AF2258" s="229"/>
      <c r="AG2258" s="229"/>
      <c r="AH2258" s="229"/>
      <c r="AI2258" s="229"/>
      <c r="AJ2258" s="229"/>
      <c r="AK2258" s="229"/>
      <c r="AL2258" s="229"/>
      <c r="AM2258" s="229"/>
      <c r="AN2258" s="229"/>
      <c r="AO2258" s="229"/>
      <c r="AP2258" s="229"/>
      <c r="AQ2258" s="229"/>
    </row>
    <row r="2259" spans="1:43" ht="13.5" customHeight="1" outlineLevel="2" x14ac:dyDescent="0.25">
      <c r="A2259" s="2"/>
      <c r="B2259" s="109">
        <v>230111</v>
      </c>
      <c r="C2259" s="34"/>
      <c r="D2259" s="34" t="s">
        <v>58</v>
      </c>
      <c r="E2259" s="34" t="s">
        <v>58</v>
      </c>
      <c r="F2259" s="298" t="s">
        <v>1779</v>
      </c>
      <c r="G2259" s="114">
        <v>5559</v>
      </c>
      <c r="H2259" s="114">
        <v>221</v>
      </c>
      <c r="I2259" s="114">
        <v>0</v>
      </c>
      <c r="J2259" s="114">
        <v>5559</v>
      </c>
      <c r="K2259" s="114">
        <v>5561</v>
      </c>
      <c r="L2259" s="241">
        <f t="shared" ref="L2259:L2269" si="447">((K2259/J2259)^(1/($K$12-$J$12))-1)</f>
        <v>3.5977693829836177E-4</v>
      </c>
      <c r="M2259" s="114">
        <f t="shared" si="401"/>
        <v>221.07951070336395</v>
      </c>
      <c r="N2259" s="242">
        <v>0</v>
      </c>
      <c r="O2259" s="100"/>
      <c r="P2259" s="100"/>
      <c r="Q2259" s="100">
        <f t="shared" si="402"/>
        <v>0</v>
      </c>
      <c r="R2259" s="243" t="e">
        <f t="shared" si="411"/>
        <v>#DIV/0!</v>
      </c>
      <c r="S2259" s="299"/>
      <c r="T2259" s="299"/>
      <c r="U2259" s="299"/>
      <c r="V2259" s="299"/>
      <c r="W2259" s="299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</row>
    <row r="2260" spans="1:43" ht="13.5" customHeight="1" outlineLevel="2" x14ac:dyDescent="0.25">
      <c r="A2260" s="2"/>
      <c r="B2260" s="109">
        <v>230110</v>
      </c>
      <c r="C2260" s="34"/>
      <c r="D2260" s="34" t="s">
        <v>58</v>
      </c>
      <c r="E2260" s="34" t="s">
        <v>58</v>
      </c>
      <c r="F2260" s="298" t="s">
        <v>1877</v>
      </c>
      <c r="G2260" s="114">
        <v>302</v>
      </c>
      <c r="H2260" s="114">
        <v>0</v>
      </c>
      <c r="I2260" s="114">
        <v>108161</v>
      </c>
      <c r="J2260" s="114">
        <v>302</v>
      </c>
      <c r="K2260" s="114">
        <v>319</v>
      </c>
      <c r="L2260" s="241">
        <f t="shared" si="447"/>
        <v>5.6291390728476776E-2</v>
      </c>
      <c r="M2260" s="114">
        <f t="shared" si="401"/>
        <v>0</v>
      </c>
      <c r="N2260" s="242">
        <v>112128</v>
      </c>
      <c r="O2260" s="100"/>
      <c r="P2260" s="100"/>
      <c r="Q2260" s="100">
        <f t="shared" si="402"/>
        <v>0</v>
      </c>
      <c r="R2260" s="243" t="e">
        <f t="shared" si="411"/>
        <v>#DIV/0!</v>
      </c>
      <c r="S2260" s="299"/>
      <c r="T2260" s="299"/>
      <c r="U2260" s="299"/>
      <c r="V2260" s="299"/>
      <c r="W2260" s="299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</row>
    <row r="2261" spans="1:43" ht="13.5" customHeight="1" outlineLevel="2" x14ac:dyDescent="0.25">
      <c r="A2261" s="2"/>
      <c r="B2261" s="109">
        <v>230109</v>
      </c>
      <c r="C2261" s="34"/>
      <c r="D2261" s="34" t="s">
        <v>58</v>
      </c>
      <c r="E2261" s="34" t="s">
        <v>58</v>
      </c>
      <c r="F2261" s="298" t="s">
        <v>1777</v>
      </c>
      <c r="G2261" s="114">
        <v>592</v>
      </c>
      <c r="H2261" s="114">
        <v>0</v>
      </c>
      <c r="I2261" s="114">
        <v>2604</v>
      </c>
      <c r="J2261" s="114">
        <v>3196</v>
      </c>
      <c r="K2261" s="114">
        <v>3278</v>
      </c>
      <c r="L2261" s="241">
        <f t="shared" si="447"/>
        <v>2.5657071339173942E-2</v>
      </c>
      <c r="M2261" s="114">
        <f t="shared" si="401"/>
        <v>2537.1889862327912</v>
      </c>
      <c r="N2261" s="242">
        <v>0</v>
      </c>
      <c r="O2261" s="100"/>
      <c r="P2261" s="100"/>
      <c r="Q2261" s="100">
        <f t="shared" si="402"/>
        <v>0</v>
      </c>
      <c r="R2261" s="243" t="e">
        <f t="shared" si="411"/>
        <v>#DIV/0!</v>
      </c>
      <c r="S2261" s="299"/>
      <c r="T2261" s="299"/>
      <c r="U2261" s="299"/>
      <c r="V2261" s="299"/>
      <c r="W2261" s="299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</row>
    <row r="2262" spans="1:43" ht="13.5" customHeight="1" outlineLevel="2" x14ac:dyDescent="0.25">
      <c r="A2262" s="2"/>
      <c r="B2262" s="109">
        <v>230108</v>
      </c>
      <c r="C2262" s="34"/>
      <c r="D2262" s="34" t="s">
        <v>58</v>
      </c>
      <c r="E2262" s="34" t="s">
        <v>58</v>
      </c>
      <c r="F2262" s="298" t="s">
        <v>1776</v>
      </c>
      <c r="G2262" s="114">
        <v>620</v>
      </c>
      <c r="H2262" s="114">
        <v>0</v>
      </c>
      <c r="I2262" s="114">
        <v>16635</v>
      </c>
      <c r="J2262" s="114">
        <v>620</v>
      </c>
      <c r="K2262" s="114">
        <v>590</v>
      </c>
      <c r="L2262" s="241">
        <f t="shared" si="447"/>
        <v>-4.8387096774193505E-2</v>
      </c>
      <c r="M2262" s="114">
        <f t="shared" si="401"/>
        <v>0</v>
      </c>
      <c r="N2262" s="242">
        <v>16763</v>
      </c>
      <c r="O2262" s="100"/>
      <c r="P2262" s="100"/>
      <c r="Q2262" s="100">
        <f t="shared" si="402"/>
        <v>0</v>
      </c>
      <c r="R2262" s="243" t="e">
        <f t="shared" si="411"/>
        <v>#DIV/0!</v>
      </c>
      <c r="S2262" s="299"/>
      <c r="T2262" s="299"/>
      <c r="U2262" s="299"/>
      <c r="V2262" s="299"/>
      <c r="W2262" s="299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</row>
    <row r="2263" spans="1:43" ht="13.5" customHeight="1" outlineLevel="2" x14ac:dyDescent="0.25">
      <c r="A2263" s="2"/>
      <c r="B2263" s="109">
        <v>230107</v>
      </c>
      <c r="C2263" s="34"/>
      <c r="D2263" s="34" t="s">
        <v>58</v>
      </c>
      <c r="E2263" s="34" t="s">
        <v>58</v>
      </c>
      <c r="F2263" s="298" t="s">
        <v>866</v>
      </c>
      <c r="G2263" s="114">
        <v>1000</v>
      </c>
      <c r="H2263" s="114">
        <v>96</v>
      </c>
      <c r="I2263" s="114">
        <v>0</v>
      </c>
      <c r="J2263" s="114">
        <v>1000</v>
      </c>
      <c r="K2263" s="114">
        <v>962</v>
      </c>
      <c r="L2263" s="241">
        <f t="shared" si="447"/>
        <v>-3.8000000000000034E-2</v>
      </c>
      <c r="M2263" s="114">
        <f t="shared" si="401"/>
        <v>92.352000000000004</v>
      </c>
      <c r="N2263" s="242">
        <v>0</v>
      </c>
      <c r="O2263" s="100"/>
      <c r="P2263" s="100"/>
      <c r="Q2263" s="100">
        <f t="shared" si="402"/>
        <v>0</v>
      </c>
      <c r="R2263" s="243" t="e">
        <f t="shared" si="411"/>
        <v>#DIV/0!</v>
      </c>
      <c r="S2263" s="299"/>
      <c r="T2263" s="299"/>
      <c r="U2263" s="299"/>
      <c r="V2263" s="299"/>
      <c r="W2263" s="299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</row>
    <row r="2264" spans="1:43" ht="13.5" customHeight="1" outlineLevel="2" x14ac:dyDescent="0.25">
      <c r="A2264" s="2"/>
      <c r="B2264" s="109">
        <v>230106</v>
      </c>
      <c r="C2264" s="34"/>
      <c r="D2264" s="34" t="s">
        <v>58</v>
      </c>
      <c r="E2264" s="34" t="s">
        <v>58</v>
      </c>
      <c r="F2264" s="298" t="s">
        <v>1775</v>
      </c>
      <c r="G2264" s="114">
        <v>1932</v>
      </c>
      <c r="H2264" s="114">
        <v>546</v>
      </c>
      <c r="I2264" s="114">
        <v>0</v>
      </c>
      <c r="J2264" s="114">
        <v>1932</v>
      </c>
      <c r="K2264" s="114">
        <v>1942</v>
      </c>
      <c r="L2264" s="241">
        <f t="shared" si="447"/>
        <v>5.1759834368529933E-3</v>
      </c>
      <c r="M2264" s="114">
        <f t="shared" si="401"/>
        <v>548.82608695652175</v>
      </c>
      <c r="N2264" s="242">
        <v>0</v>
      </c>
      <c r="O2264" s="100"/>
      <c r="P2264" s="100"/>
      <c r="Q2264" s="100">
        <f t="shared" si="402"/>
        <v>0</v>
      </c>
      <c r="R2264" s="243" t="e">
        <f t="shared" si="411"/>
        <v>#DIV/0!</v>
      </c>
      <c r="S2264" s="299"/>
      <c r="T2264" s="299"/>
      <c r="U2264" s="299"/>
      <c r="V2264" s="299"/>
      <c r="W2264" s="299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</row>
    <row r="2265" spans="1:43" ht="13.5" customHeight="1" outlineLevel="2" x14ac:dyDescent="0.25">
      <c r="A2265" s="2"/>
      <c r="B2265" s="109">
        <v>230105</v>
      </c>
      <c r="C2265" s="34"/>
      <c r="D2265" s="34" t="s">
        <v>58</v>
      </c>
      <c r="E2265" s="34" t="s">
        <v>58</v>
      </c>
      <c r="F2265" s="298" t="s">
        <v>1774</v>
      </c>
      <c r="G2265" s="114">
        <v>2557</v>
      </c>
      <c r="H2265" s="114">
        <v>767</v>
      </c>
      <c r="I2265" s="114">
        <v>0</v>
      </c>
      <c r="J2265" s="114">
        <v>2557</v>
      </c>
      <c r="K2265" s="114">
        <v>2410</v>
      </c>
      <c r="L2265" s="241">
        <f t="shared" si="447"/>
        <v>-5.74892452092296E-2</v>
      </c>
      <c r="M2265" s="114">
        <f t="shared" si="401"/>
        <v>722.90574892452094</v>
      </c>
      <c r="N2265" s="242">
        <v>0</v>
      </c>
      <c r="O2265" s="100"/>
      <c r="P2265" s="100"/>
      <c r="Q2265" s="100">
        <f t="shared" si="402"/>
        <v>0</v>
      </c>
      <c r="R2265" s="243" t="e">
        <f t="shared" si="411"/>
        <v>#DIV/0!</v>
      </c>
      <c r="S2265" s="299"/>
      <c r="T2265" s="299"/>
      <c r="U2265" s="299"/>
      <c r="V2265" s="299"/>
      <c r="W2265" s="299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2"/>
      <c r="AQ2265" s="2"/>
    </row>
    <row r="2266" spans="1:43" ht="13.5" customHeight="1" outlineLevel="2" x14ac:dyDescent="0.25">
      <c r="A2266" s="2"/>
      <c r="B2266" s="109">
        <v>230104</v>
      </c>
      <c r="C2266" s="34"/>
      <c r="D2266" s="34" t="s">
        <v>58</v>
      </c>
      <c r="E2266" s="34" t="s">
        <v>58</v>
      </c>
      <c r="F2266" s="298" t="s">
        <v>1773</v>
      </c>
      <c r="G2266" s="114">
        <v>89</v>
      </c>
      <c r="H2266" s="114">
        <v>0</v>
      </c>
      <c r="I2266" s="114">
        <v>31369</v>
      </c>
      <c r="J2266" s="114">
        <v>365</v>
      </c>
      <c r="K2266" s="114">
        <v>401</v>
      </c>
      <c r="L2266" s="241">
        <f t="shared" si="447"/>
        <v>9.8630136986301409E-2</v>
      </c>
      <c r="M2266" s="114">
        <f t="shared" si="401"/>
        <v>0</v>
      </c>
      <c r="N2266" s="242">
        <v>30785</v>
      </c>
      <c r="O2266" s="100"/>
      <c r="P2266" s="100"/>
      <c r="Q2266" s="100">
        <f t="shared" si="402"/>
        <v>0</v>
      </c>
      <c r="R2266" s="243" t="e">
        <f t="shared" si="411"/>
        <v>#DIV/0!</v>
      </c>
      <c r="S2266" s="299"/>
      <c r="T2266" s="299"/>
      <c r="U2266" s="299"/>
      <c r="V2266" s="299"/>
      <c r="W2266" s="299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</row>
    <row r="2267" spans="1:43" ht="13.5" customHeight="1" outlineLevel="2" x14ac:dyDescent="0.25">
      <c r="A2267" s="2"/>
      <c r="B2267" s="109">
        <v>230103</v>
      </c>
      <c r="C2267" s="34"/>
      <c r="D2267" s="34" t="s">
        <v>58</v>
      </c>
      <c r="E2267" s="34" t="s">
        <v>58</v>
      </c>
      <c r="F2267" s="298" t="s">
        <v>1772</v>
      </c>
      <c r="G2267" s="114">
        <v>2668</v>
      </c>
      <c r="H2267" s="114">
        <v>370</v>
      </c>
      <c r="I2267" s="114">
        <v>0</v>
      </c>
      <c r="J2267" s="114">
        <v>2668</v>
      </c>
      <c r="K2267" s="114">
        <v>2690</v>
      </c>
      <c r="L2267" s="241">
        <f t="shared" si="447"/>
        <v>8.2458770614692867E-3</v>
      </c>
      <c r="M2267" s="114">
        <f t="shared" si="401"/>
        <v>373.05097451274366</v>
      </c>
      <c r="N2267" s="242">
        <v>0</v>
      </c>
      <c r="O2267" s="100"/>
      <c r="P2267" s="100"/>
      <c r="Q2267" s="100">
        <f t="shared" si="402"/>
        <v>0</v>
      </c>
      <c r="R2267" s="243" t="e">
        <f t="shared" si="411"/>
        <v>#DIV/0!</v>
      </c>
      <c r="S2267" s="299"/>
      <c r="T2267" s="299"/>
      <c r="U2267" s="299"/>
      <c r="V2267" s="299"/>
      <c r="W2267" s="299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</row>
    <row r="2268" spans="1:43" ht="13.5" customHeight="1" outlineLevel="2" x14ac:dyDescent="0.25">
      <c r="A2268" s="2"/>
      <c r="B2268" s="109">
        <v>230102</v>
      </c>
      <c r="C2268" s="34"/>
      <c r="D2268" s="34" t="s">
        <v>58</v>
      </c>
      <c r="E2268" s="34" t="s">
        <v>58</v>
      </c>
      <c r="F2268" s="298" t="s">
        <v>1771</v>
      </c>
      <c r="G2268" s="114">
        <v>81</v>
      </c>
      <c r="H2268" s="114">
        <v>0</v>
      </c>
      <c r="I2268" s="114">
        <v>29705</v>
      </c>
      <c r="J2268" s="114">
        <v>1140</v>
      </c>
      <c r="K2268" s="114">
        <v>1192</v>
      </c>
      <c r="L2268" s="241">
        <f t="shared" si="447"/>
        <v>4.5614035087719218E-2</v>
      </c>
      <c r="M2268" s="114">
        <f t="shared" si="401"/>
        <v>0</v>
      </c>
      <c r="N2268" s="242">
        <v>28050</v>
      </c>
      <c r="O2268" s="100"/>
      <c r="P2268" s="100"/>
      <c r="Q2268" s="100">
        <f t="shared" si="402"/>
        <v>0</v>
      </c>
      <c r="R2268" s="243" t="e">
        <f t="shared" si="411"/>
        <v>#DIV/0!</v>
      </c>
      <c r="S2268" s="299"/>
      <c r="T2268" s="299"/>
      <c r="U2268" s="299"/>
      <c r="V2268" s="299"/>
      <c r="W2268" s="299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</row>
    <row r="2269" spans="1:43" ht="13.5" customHeight="1" outlineLevel="2" x14ac:dyDescent="0.25">
      <c r="A2269" s="2"/>
      <c r="B2269" s="109">
        <v>230101</v>
      </c>
      <c r="C2269" s="34"/>
      <c r="D2269" s="34" t="s">
        <v>58</v>
      </c>
      <c r="E2269" s="34" t="s">
        <v>58</v>
      </c>
      <c r="F2269" s="298" t="s">
        <v>58</v>
      </c>
      <c r="G2269" s="114">
        <v>589</v>
      </c>
      <c r="H2269" s="114">
        <v>0</v>
      </c>
      <c r="I2269" s="114">
        <v>87725</v>
      </c>
      <c r="J2269" s="114">
        <v>589</v>
      </c>
      <c r="K2269" s="114">
        <v>595</v>
      </c>
      <c r="L2269" s="241">
        <f t="shared" si="447"/>
        <v>1.0186757215619791E-2</v>
      </c>
      <c r="M2269" s="114">
        <f t="shared" si="401"/>
        <v>0</v>
      </c>
      <c r="N2269" s="242">
        <v>87856</v>
      </c>
      <c r="O2269" s="100"/>
      <c r="P2269" s="100"/>
      <c r="Q2269" s="100">
        <f t="shared" si="402"/>
        <v>0</v>
      </c>
      <c r="R2269" s="243" t="e">
        <f t="shared" si="411"/>
        <v>#DIV/0!</v>
      </c>
      <c r="S2269" s="299"/>
      <c r="T2269" s="299"/>
      <c r="U2269" s="299"/>
      <c r="V2269" s="299"/>
      <c r="W2269" s="299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</row>
    <row r="2270" spans="1:43" ht="13.5" customHeight="1" outlineLevel="2" x14ac:dyDescent="0.25">
      <c r="A2270" s="2"/>
      <c r="B2270" s="109" t="s">
        <v>2413</v>
      </c>
      <c r="C2270" s="34"/>
      <c r="D2270" s="34" t="s">
        <v>58</v>
      </c>
      <c r="E2270" s="34" t="s">
        <v>58</v>
      </c>
      <c r="F2270" s="298" t="s">
        <v>2414</v>
      </c>
      <c r="G2270" s="114"/>
      <c r="H2270" s="114"/>
      <c r="I2270" s="114"/>
      <c r="J2270" s="114"/>
      <c r="K2270" s="114"/>
      <c r="L2270" s="241"/>
      <c r="M2270" s="114">
        <f t="shared" si="401"/>
        <v>0</v>
      </c>
      <c r="N2270" s="242"/>
      <c r="O2270" s="100"/>
      <c r="P2270" s="100"/>
      <c r="Q2270" s="100">
        <f t="shared" si="402"/>
        <v>0</v>
      </c>
      <c r="R2270" s="243" t="e">
        <f t="shared" si="411"/>
        <v>#DIV/0!</v>
      </c>
      <c r="S2270" s="299"/>
      <c r="T2270" s="299"/>
      <c r="U2270" s="299"/>
      <c r="V2270" s="299"/>
      <c r="W2270" s="299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</row>
    <row r="2271" spans="1:43" ht="13.5" customHeight="1" outlineLevel="1" x14ac:dyDescent="0.25">
      <c r="A2271" s="229"/>
      <c r="B2271" s="104">
        <v>230400</v>
      </c>
      <c r="C2271" s="300"/>
      <c r="D2271" s="300" t="s">
        <v>58</v>
      </c>
      <c r="E2271" s="300" t="s">
        <v>1790</v>
      </c>
      <c r="F2271" s="301"/>
      <c r="G2271" s="114"/>
      <c r="H2271" s="114"/>
      <c r="I2271" s="114"/>
      <c r="J2271" s="114"/>
      <c r="K2271" s="114"/>
      <c r="L2271" s="241"/>
      <c r="M2271" s="114">
        <f t="shared" si="401"/>
        <v>0</v>
      </c>
      <c r="N2271" s="242"/>
      <c r="O2271" s="110">
        <f t="shared" ref="O2271:P2271" si="448">SUM(O2272:O2280)</f>
        <v>0</v>
      </c>
      <c r="P2271" s="110">
        <f t="shared" si="448"/>
        <v>0</v>
      </c>
      <c r="Q2271" s="100">
        <f t="shared" si="402"/>
        <v>0</v>
      </c>
      <c r="R2271" s="243" t="e">
        <f t="shared" si="411"/>
        <v>#DIV/0!</v>
      </c>
      <c r="S2271" s="302"/>
      <c r="T2271" s="302"/>
      <c r="U2271" s="302"/>
      <c r="V2271" s="302"/>
      <c r="W2271" s="302"/>
      <c r="X2271" s="229"/>
      <c r="Y2271" s="229"/>
      <c r="Z2271" s="229"/>
      <c r="AA2271" s="229"/>
      <c r="AB2271" s="229"/>
      <c r="AC2271" s="229"/>
      <c r="AD2271" s="229"/>
      <c r="AE2271" s="229"/>
      <c r="AF2271" s="229"/>
      <c r="AG2271" s="229"/>
      <c r="AH2271" s="229"/>
      <c r="AI2271" s="229"/>
      <c r="AJ2271" s="229"/>
      <c r="AK2271" s="229"/>
      <c r="AL2271" s="229"/>
      <c r="AM2271" s="229"/>
      <c r="AN2271" s="229"/>
      <c r="AO2271" s="229"/>
      <c r="AP2271" s="229"/>
      <c r="AQ2271" s="229"/>
    </row>
    <row r="2272" spans="1:43" ht="13.5" customHeight="1" outlineLevel="2" x14ac:dyDescent="0.25">
      <c r="A2272" s="2"/>
      <c r="B2272" s="109">
        <v>230408</v>
      </c>
      <c r="C2272" s="34"/>
      <c r="D2272" s="34" t="s">
        <v>58</v>
      </c>
      <c r="E2272" s="34" t="s">
        <v>1790</v>
      </c>
      <c r="F2272" s="298" t="s">
        <v>1797</v>
      </c>
      <c r="G2272" s="114">
        <v>581</v>
      </c>
      <c r="H2272" s="114">
        <v>539</v>
      </c>
      <c r="I2272" s="114">
        <v>0</v>
      </c>
      <c r="J2272" s="114">
        <v>581</v>
      </c>
      <c r="K2272" s="114">
        <v>559</v>
      </c>
      <c r="L2272" s="241">
        <f t="shared" ref="L2272:L2279" si="449">((K2272/J2272)^(1/($K$12-$J$12))-1)</f>
        <v>-3.7865748709122182E-2</v>
      </c>
      <c r="M2272" s="114">
        <f t="shared" si="401"/>
        <v>518.59036144578317</v>
      </c>
      <c r="N2272" s="242">
        <v>0</v>
      </c>
      <c r="O2272" s="100"/>
      <c r="P2272" s="100"/>
      <c r="Q2272" s="100">
        <f t="shared" si="402"/>
        <v>0</v>
      </c>
      <c r="R2272" s="243" t="e">
        <f t="shared" si="411"/>
        <v>#DIV/0!</v>
      </c>
      <c r="S2272" s="299"/>
      <c r="T2272" s="299"/>
      <c r="U2272" s="299"/>
      <c r="V2272" s="299"/>
      <c r="W2272" s="299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</row>
    <row r="2273" spans="1:43" ht="13.5" customHeight="1" outlineLevel="2" x14ac:dyDescent="0.25">
      <c r="A2273" s="2"/>
      <c r="B2273" s="109">
        <v>230407</v>
      </c>
      <c r="C2273" s="34"/>
      <c r="D2273" s="34" t="s">
        <v>58</v>
      </c>
      <c r="E2273" s="34" t="s">
        <v>1790</v>
      </c>
      <c r="F2273" s="298" t="s">
        <v>1796</v>
      </c>
      <c r="G2273" s="114">
        <v>295</v>
      </c>
      <c r="H2273" s="114">
        <v>277</v>
      </c>
      <c r="I2273" s="114">
        <v>0</v>
      </c>
      <c r="J2273" s="114">
        <v>295</v>
      </c>
      <c r="K2273" s="114">
        <v>281</v>
      </c>
      <c r="L2273" s="241">
        <f t="shared" si="449"/>
        <v>-4.7457627118644097E-2</v>
      </c>
      <c r="M2273" s="114">
        <f t="shared" si="401"/>
        <v>263.85423728813561</v>
      </c>
      <c r="N2273" s="242">
        <v>0</v>
      </c>
      <c r="O2273" s="100"/>
      <c r="P2273" s="100"/>
      <c r="Q2273" s="100">
        <f t="shared" si="402"/>
        <v>0</v>
      </c>
      <c r="R2273" s="243" t="e">
        <f t="shared" si="411"/>
        <v>#DIV/0!</v>
      </c>
      <c r="S2273" s="299"/>
      <c r="T2273" s="299"/>
      <c r="U2273" s="299"/>
      <c r="V2273" s="299"/>
      <c r="W2273" s="299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</row>
    <row r="2274" spans="1:43" ht="13.5" customHeight="1" outlineLevel="2" x14ac:dyDescent="0.25">
      <c r="A2274" s="2"/>
      <c r="B2274" s="109">
        <v>230406</v>
      </c>
      <c r="C2274" s="34"/>
      <c r="D2274" s="34" t="s">
        <v>58</v>
      </c>
      <c r="E2274" s="34" t="s">
        <v>1790</v>
      </c>
      <c r="F2274" s="298" t="s">
        <v>1795</v>
      </c>
      <c r="G2274" s="114">
        <v>463</v>
      </c>
      <c r="H2274" s="114">
        <v>248</v>
      </c>
      <c r="I2274" s="114">
        <v>0</v>
      </c>
      <c r="J2274" s="114">
        <v>463</v>
      </c>
      <c r="K2274" s="114">
        <v>426</v>
      </c>
      <c r="L2274" s="241">
        <f t="shared" si="449"/>
        <v>-7.991360691144711E-2</v>
      </c>
      <c r="M2274" s="114">
        <f t="shared" si="401"/>
        <v>228.18142548596111</v>
      </c>
      <c r="N2274" s="242">
        <v>0</v>
      </c>
      <c r="O2274" s="100"/>
      <c r="P2274" s="100"/>
      <c r="Q2274" s="100">
        <f t="shared" si="402"/>
        <v>0</v>
      </c>
      <c r="R2274" s="243" t="e">
        <f t="shared" si="411"/>
        <v>#DIV/0!</v>
      </c>
      <c r="S2274" s="299"/>
      <c r="T2274" s="299"/>
      <c r="U2274" s="299"/>
      <c r="V2274" s="299"/>
      <c r="W2274" s="299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</row>
    <row r="2275" spans="1:43" ht="13.5" customHeight="1" outlineLevel="2" x14ac:dyDescent="0.25">
      <c r="A2275" s="2"/>
      <c r="B2275" s="109">
        <v>230405</v>
      </c>
      <c r="C2275" s="34"/>
      <c r="D2275" s="34" t="s">
        <v>58</v>
      </c>
      <c r="E2275" s="34" t="s">
        <v>1790</v>
      </c>
      <c r="F2275" s="298" t="s">
        <v>1794</v>
      </c>
      <c r="G2275" s="114">
        <v>350</v>
      </c>
      <c r="H2275" s="114">
        <v>264</v>
      </c>
      <c r="I2275" s="114">
        <v>0</v>
      </c>
      <c r="J2275" s="114">
        <v>350</v>
      </c>
      <c r="K2275" s="114">
        <v>330</v>
      </c>
      <c r="L2275" s="241">
        <f t="shared" si="449"/>
        <v>-5.7142857142857162E-2</v>
      </c>
      <c r="M2275" s="114">
        <f t="shared" si="401"/>
        <v>248.91428571428571</v>
      </c>
      <c r="N2275" s="242">
        <v>0</v>
      </c>
      <c r="O2275" s="100"/>
      <c r="P2275" s="100"/>
      <c r="Q2275" s="100">
        <f t="shared" si="402"/>
        <v>0</v>
      </c>
      <c r="R2275" s="243" t="e">
        <f t="shared" si="411"/>
        <v>#DIV/0!</v>
      </c>
      <c r="S2275" s="299"/>
      <c r="T2275" s="299"/>
      <c r="U2275" s="299"/>
      <c r="V2275" s="299"/>
      <c r="W2275" s="299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</row>
    <row r="2276" spans="1:43" ht="13.5" customHeight="1" outlineLevel="2" x14ac:dyDescent="0.25">
      <c r="A2276" s="2"/>
      <c r="B2276" s="109">
        <v>230404</v>
      </c>
      <c r="C2276" s="34"/>
      <c r="D2276" s="34" t="s">
        <v>58</v>
      </c>
      <c r="E2276" s="34" t="s">
        <v>1790</v>
      </c>
      <c r="F2276" s="298" t="s">
        <v>1793</v>
      </c>
      <c r="G2276" s="114">
        <v>162</v>
      </c>
      <c r="H2276" s="114">
        <v>159</v>
      </c>
      <c r="I2276" s="114">
        <v>0</v>
      </c>
      <c r="J2276" s="114">
        <v>162</v>
      </c>
      <c r="K2276" s="114">
        <v>148</v>
      </c>
      <c r="L2276" s="241">
        <f t="shared" si="449"/>
        <v>-8.6419753086419804E-2</v>
      </c>
      <c r="M2276" s="114">
        <f t="shared" si="401"/>
        <v>145.25925925925924</v>
      </c>
      <c r="N2276" s="242">
        <v>0</v>
      </c>
      <c r="O2276" s="100"/>
      <c r="P2276" s="100"/>
      <c r="Q2276" s="100">
        <f t="shared" si="402"/>
        <v>0</v>
      </c>
      <c r="R2276" s="243" t="e">
        <f t="shared" si="411"/>
        <v>#DIV/0!</v>
      </c>
      <c r="S2276" s="299"/>
      <c r="T2276" s="299"/>
      <c r="U2276" s="299"/>
      <c r="V2276" s="299"/>
      <c r="W2276" s="299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</row>
    <row r="2277" spans="1:43" ht="13.5" customHeight="1" outlineLevel="2" x14ac:dyDescent="0.25">
      <c r="A2277" s="2"/>
      <c r="B2277" s="109">
        <v>230403</v>
      </c>
      <c r="C2277" s="34"/>
      <c r="D2277" s="34" t="s">
        <v>58</v>
      </c>
      <c r="E2277" s="34" t="s">
        <v>1790</v>
      </c>
      <c r="F2277" s="298" t="s">
        <v>1792</v>
      </c>
      <c r="G2277" s="114">
        <v>227</v>
      </c>
      <c r="H2277" s="114">
        <v>91</v>
      </c>
      <c r="I2277" s="114">
        <v>0</v>
      </c>
      <c r="J2277" s="114">
        <v>227</v>
      </c>
      <c r="K2277" s="114">
        <v>208</v>
      </c>
      <c r="L2277" s="241">
        <f t="shared" si="449"/>
        <v>-8.3700440528634346E-2</v>
      </c>
      <c r="M2277" s="114">
        <f t="shared" si="401"/>
        <v>83.383259911894271</v>
      </c>
      <c r="N2277" s="242">
        <v>0</v>
      </c>
      <c r="O2277" s="100"/>
      <c r="P2277" s="100"/>
      <c r="Q2277" s="100">
        <f t="shared" si="402"/>
        <v>0</v>
      </c>
      <c r="R2277" s="243" t="e">
        <f t="shared" si="411"/>
        <v>#DIV/0!</v>
      </c>
      <c r="S2277" s="299"/>
      <c r="T2277" s="299"/>
      <c r="U2277" s="299"/>
      <c r="V2277" s="299"/>
      <c r="W2277" s="299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</row>
    <row r="2278" spans="1:43" ht="13.5" customHeight="1" outlineLevel="2" x14ac:dyDescent="0.25">
      <c r="A2278" s="2"/>
      <c r="B2278" s="109">
        <v>230402</v>
      </c>
      <c r="C2278" s="34"/>
      <c r="D2278" s="34" t="s">
        <v>58</v>
      </c>
      <c r="E2278" s="34" t="s">
        <v>1790</v>
      </c>
      <c r="F2278" s="298" t="s">
        <v>2415</v>
      </c>
      <c r="G2278" s="114">
        <v>306</v>
      </c>
      <c r="H2278" s="114">
        <v>131</v>
      </c>
      <c r="I2278" s="114">
        <v>0</v>
      </c>
      <c r="J2278" s="114">
        <v>306</v>
      </c>
      <c r="K2278" s="114">
        <v>281</v>
      </c>
      <c r="L2278" s="241">
        <f t="shared" si="449"/>
        <v>-8.1699346405228801E-2</v>
      </c>
      <c r="M2278" s="114">
        <f t="shared" si="401"/>
        <v>120.29738562091502</v>
      </c>
      <c r="N2278" s="242">
        <v>0</v>
      </c>
      <c r="O2278" s="100"/>
      <c r="P2278" s="100"/>
      <c r="Q2278" s="100">
        <f t="shared" si="402"/>
        <v>0</v>
      </c>
      <c r="R2278" s="243" t="e">
        <f t="shared" si="411"/>
        <v>#DIV/0!</v>
      </c>
      <c r="S2278" s="299"/>
      <c r="T2278" s="299"/>
      <c r="U2278" s="299"/>
      <c r="V2278" s="299"/>
      <c r="W2278" s="299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</row>
    <row r="2279" spans="1:43" ht="13.5" customHeight="1" outlineLevel="2" x14ac:dyDescent="0.25">
      <c r="A2279" s="2"/>
      <c r="B2279" s="109">
        <v>230401</v>
      </c>
      <c r="C2279" s="34"/>
      <c r="D2279" s="34" t="s">
        <v>58</v>
      </c>
      <c r="E2279" s="34" t="s">
        <v>1790</v>
      </c>
      <c r="F2279" s="298" t="s">
        <v>1790</v>
      </c>
      <c r="G2279" s="114">
        <v>473</v>
      </c>
      <c r="H2279" s="114">
        <v>0</v>
      </c>
      <c r="I2279" s="114">
        <v>2199</v>
      </c>
      <c r="J2279" s="114">
        <v>473</v>
      </c>
      <c r="K2279" s="114">
        <v>450</v>
      </c>
      <c r="L2279" s="241">
        <f t="shared" si="449"/>
        <v>-4.8625792811839319E-2</v>
      </c>
      <c r="M2279" s="114">
        <f t="shared" si="401"/>
        <v>0</v>
      </c>
      <c r="N2279" s="242">
        <v>2134</v>
      </c>
      <c r="O2279" s="100"/>
      <c r="P2279" s="100"/>
      <c r="Q2279" s="100">
        <f t="shared" si="402"/>
        <v>0</v>
      </c>
      <c r="R2279" s="243" t="e">
        <f t="shared" si="411"/>
        <v>#DIV/0!</v>
      </c>
      <c r="S2279" s="299"/>
      <c r="T2279" s="299"/>
      <c r="U2279" s="299"/>
      <c r="V2279" s="299"/>
      <c r="W2279" s="299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/>
      <c r="AQ2279" s="2"/>
    </row>
    <row r="2280" spans="1:43" ht="13.5" customHeight="1" outlineLevel="2" x14ac:dyDescent="0.25">
      <c r="A2280" s="2"/>
      <c r="B2280" s="109" t="s">
        <v>2416</v>
      </c>
      <c r="C2280" s="34"/>
      <c r="D2280" s="34" t="s">
        <v>58</v>
      </c>
      <c r="E2280" s="34" t="s">
        <v>1790</v>
      </c>
      <c r="F2280" s="298" t="s">
        <v>2417</v>
      </c>
      <c r="G2280" s="114"/>
      <c r="H2280" s="114"/>
      <c r="I2280" s="114"/>
      <c r="J2280" s="114"/>
      <c r="K2280" s="114"/>
      <c r="L2280" s="241"/>
      <c r="M2280" s="114">
        <f t="shared" si="401"/>
        <v>0</v>
      </c>
      <c r="N2280" s="242"/>
      <c r="O2280" s="100"/>
      <c r="P2280" s="100"/>
      <c r="Q2280" s="100">
        <f t="shared" si="402"/>
        <v>0</v>
      </c>
      <c r="R2280" s="243" t="e">
        <f t="shared" si="411"/>
        <v>#DIV/0!</v>
      </c>
      <c r="S2280" s="299"/>
      <c r="T2280" s="299"/>
      <c r="U2280" s="299"/>
      <c r="V2280" s="299"/>
      <c r="W2280" s="299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  <c r="AP2280" s="2"/>
      <c r="AQ2280" s="2"/>
    </row>
    <row r="2281" spans="1:43" ht="13.5" customHeight="1" outlineLevel="1" x14ac:dyDescent="0.25">
      <c r="A2281" s="2"/>
      <c r="B2281" s="303" t="s">
        <v>2418</v>
      </c>
      <c r="C2281" s="304"/>
      <c r="D2281" s="304" t="s">
        <v>58</v>
      </c>
      <c r="E2281" s="304" t="s">
        <v>2419</v>
      </c>
      <c r="F2281" s="305"/>
      <c r="G2281" s="254"/>
      <c r="H2281" s="254"/>
      <c r="I2281" s="254"/>
      <c r="J2281" s="254"/>
      <c r="K2281" s="254"/>
      <c r="L2281" s="255"/>
      <c r="M2281" s="254">
        <f t="shared" si="401"/>
        <v>0</v>
      </c>
      <c r="N2281" s="256"/>
      <c r="O2281" s="110"/>
      <c r="P2281" s="257"/>
      <c r="Q2281" s="257">
        <f t="shared" si="402"/>
        <v>0</v>
      </c>
      <c r="R2281" s="221" t="e">
        <f t="shared" si="411"/>
        <v>#DIV/0!</v>
      </c>
      <c r="S2281" s="306"/>
      <c r="T2281" s="306"/>
      <c r="U2281" s="306"/>
      <c r="V2281" s="306"/>
      <c r="W2281" s="306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  <c r="AP2281" s="2"/>
      <c r="AQ2281" s="2"/>
    </row>
    <row r="2282" spans="1:43" ht="13.5" customHeight="1" x14ac:dyDescent="0.25">
      <c r="A2282" s="229"/>
      <c r="B2282" s="307">
        <v>240000</v>
      </c>
      <c r="C2282" s="308"/>
      <c r="D2282" s="308" t="s">
        <v>59</v>
      </c>
      <c r="E2282" s="308"/>
      <c r="F2282" s="308"/>
      <c r="G2282" s="258"/>
      <c r="H2282" s="258"/>
      <c r="I2282" s="258"/>
      <c r="J2282" s="258"/>
      <c r="K2282" s="258"/>
      <c r="L2282" s="259"/>
      <c r="M2282" s="258">
        <f t="shared" si="401"/>
        <v>0</v>
      </c>
      <c r="N2282" s="260"/>
      <c r="O2282" s="227">
        <f t="shared" ref="O2282:P2282" si="450">+O2283+O2288+O2296+O2302</f>
        <v>0</v>
      </c>
      <c r="P2282" s="227">
        <f t="shared" si="450"/>
        <v>0</v>
      </c>
      <c r="Q2282" s="261">
        <f t="shared" si="402"/>
        <v>0</v>
      </c>
      <c r="R2282" s="228" t="e">
        <f t="shared" si="411"/>
        <v>#DIV/0!</v>
      </c>
      <c r="S2282" s="309"/>
      <c r="T2282" s="309"/>
      <c r="U2282" s="309"/>
      <c r="V2282" s="309"/>
      <c r="W2282" s="309"/>
      <c r="X2282" s="229"/>
      <c r="Y2282" s="229"/>
      <c r="Z2282" s="229"/>
      <c r="AA2282" s="229"/>
      <c r="AB2282" s="229"/>
      <c r="AC2282" s="229"/>
      <c r="AD2282" s="229"/>
      <c r="AE2282" s="229"/>
      <c r="AF2282" s="229"/>
      <c r="AG2282" s="229"/>
      <c r="AH2282" s="229"/>
      <c r="AI2282" s="229"/>
      <c r="AJ2282" s="229"/>
      <c r="AK2282" s="229"/>
      <c r="AL2282" s="229"/>
      <c r="AM2282" s="229"/>
      <c r="AN2282" s="229"/>
      <c r="AO2282" s="229"/>
      <c r="AP2282" s="229"/>
      <c r="AQ2282" s="229"/>
    </row>
    <row r="2283" spans="1:43" ht="13.5" customHeight="1" outlineLevel="1" x14ac:dyDescent="0.25">
      <c r="A2283" s="229"/>
      <c r="B2283" s="310">
        <v>240200</v>
      </c>
      <c r="C2283" s="311"/>
      <c r="D2283" s="311" t="s">
        <v>59</v>
      </c>
      <c r="E2283" s="311" t="s">
        <v>1803</v>
      </c>
      <c r="F2283" s="312"/>
      <c r="G2283" s="234"/>
      <c r="H2283" s="234"/>
      <c r="I2283" s="234"/>
      <c r="J2283" s="234"/>
      <c r="K2283" s="234"/>
      <c r="L2283" s="262"/>
      <c r="M2283" s="234">
        <f t="shared" si="401"/>
        <v>0</v>
      </c>
      <c r="N2283" s="263"/>
      <c r="O2283" s="110">
        <f t="shared" ref="O2283:P2283" si="451">SUM(O2284:O2287)</f>
        <v>0</v>
      </c>
      <c r="P2283" s="110">
        <f t="shared" si="451"/>
        <v>0</v>
      </c>
      <c r="Q2283" s="264">
        <f t="shared" si="402"/>
        <v>0</v>
      </c>
      <c r="R2283" s="238" t="e">
        <f t="shared" si="411"/>
        <v>#DIV/0!</v>
      </c>
      <c r="S2283" s="313"/>
      <c r="T2283" s="313"/>
      <c r="U2283" s="313"/>
      <c r="V2283" s="313"/>
      <c r="W2283" s="313"/>
      <c r="X2283" s="229"/>
      <c r="Y2283" s="229"/>
      <c r="Z2283" s="229"/>
      <c r="AA2283" s="229"/>
      <c r="AB2283" s="229"/>
      <c r="AC2283" s="229"/>
      <c r="AD2283" s="229"/>
      <c r="AE2283" s="229"/>
      <c r="AF2283" s="229"/>
      <c r="AG2283" s="229"/>
      <c r="AH2283" s="229"/>
      <c r="AI2283" s="229"/>
      <c r="AJ2283" s="229"/>
      <c r="AK2283" s="229"/>
      <c r="AL2283" s="229"/>
      <c r="AM2283" s="229"/>
      <c r="AN2283" s="229"/>
      <c r="AO2283" s="229"/>
      <c r="AP2283" s="229"/>
      <c r="AQ2283" s="229"/>
    </row>
    <row r="2284" spans="1:43" ht="13.5" customHeight="1" outlineLevel="2" x14ac:dyDescent="0.25">
      <c r="A2284" s="2"/>
      <c r="B2284" s="109">
        <v>240203</v>
      </c>
      <c r="C2284" s="34"/>
      <c r="D2284" s="34" t="s">
        <v>59</v>
      </c>
      <c r="E2284" s="34" t="s">
        <v>1803</v>
      </c>
      <c r="F2284" s="298" t="s">
        <v>1806</v>
      </c>
      <c r="G2284" s="114">
        <v>1061</v>
      </c>
      <c r="H2284" s="114">
        <v>0</v>
      </c>
      <c r="I2284" s="114">
        <v>4660</v>
      </c>
      <c r="J2284" s="114">
        <v>1263</v>
      </c>
      <c r="K2284" s="114">
        <v>1289</v>
      </c>
      <c r="L2284" s="241">
        <f t="shared" ref="L2284:L2286" si="452">((K2284/J2284)^(1/($K$12-$J$12))-1)</f>
        <v>2.0585906571654711E-2</v>
      </c>
      <c r="M2284" s="114">
        <f t="shared" si="401"/>
        <v>0</v>
      </c>
      <c r="N2284" s="242">
        <v>4578</v>
      </c>
      <c r="O2284" s="100"/>
      <c r="P2284" s="100"/>
      <c r="Q2284" s="100">
        <f t="shared" si="402"/>
        <v>0</v>
      </c>
      <c r="R2284" s="243" t="e">
        <f t="shared" si="411"/>
        <v>#DIV/0!</v>
      </c>
      <c r="S2284" s="299"/>
      <c r="T2284" s="299"/>
      <c r="U2284" s="299"/>
      <c r="V2284" s="299"/>
      <c r="W2284" s="299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</row>
    <row r="2285" spans="1:43" ht="13.5" customHeight="1" outlineLevel="2" x14ac:dyDescent="0.25">
      <c r="A2285" s="2"/>
      <c r="B2285" s="109">
        <v>240202</v>
      </c>
      <c r="C2285" s="34"/>
      <c r="D2285" s="34" t="s">
        <v>59</v>
      </c>
      <c r="E2285" s="34" t="s">
        <v>1803</v>
      </c>
      <c r="F2285" s="298" t="s">
        <v>1805</v>
      </c>
      <c r="G2285" s="114">
        <v>2300</v>
      </c>
      <c r="H2285" s="114">
        <v>348</v>
      </c>
      <c r="I2285" s="114">
        <v>0</v>
      </c>
      <c r="J2285" s="114">
        <v>2300</v>
      </c>
      <c r="K2285" s="114">
        <v>2307</v>
      </c>
      <c r="L2285" s="241">
        <f t="shared" si="452"/>
        <v>3.043478260869481E-3</v>
      </c>
      <c r="M2285" s="114">
        <f t="shared" si="401"/>
        <v>349.05913043478256</v>
      </c>
      <c r="N2285" s="242">
        <v>0</v>
      </c>
      <c r="O2285" s="100"/>
      <c r="P2285" s="100"/>
      <c r="Q2285" s="100">
        <f t="shared" si="402"/>
        <v>0</v>
      </c>
      <c r="R2285" s="243" t="e">
        <f t="shared" si="411"/>
        <v>#DIV/0!</v>
      </c>
      <c r="S2285" s="299"/>
      <c r="T2285" s="299"/>
      <c r="U2285" s="299"/>
      <c r="V2285" s="299"/>
      <c r="W2285" s="299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  <c r="AP2285" s="2"/>
      <c r="AQ2285" s="2"/>
    </row>
    <row r="2286" spans="1:43" ht="13.5" customHeight="1" outlineLevel="2" x14ac:dyDescent="0.25">
      <c r="A2286" s="2"/>
      <c r="B2286" s="109">
        <v>240201</v>
      </c>
      <c r="C2286" s="34"/>
      <c r="D2286" s="34" t="s">
        <v>59</v>
      </c>
      <c r="E2286" s="34" t="s">
        <v>1803</v>
      </c>
      <c r="F2286" s="298" t="s">
        <v>1804</v>
      </c>
      <c r="G2286" s="114">
        <v>392</v>
      </c>
      <c r="H2286" s="114">
        <v>0</v>
      </c>
      <c r="I2286" s="114">
        <v>11491</v>
      </c>
      <c r="J2286" s="114">
        <v>2706</v>
      </c>
      <c r="K2286" s="114">
        <v>2593</v>
      </c>
      <c r="L2286" s="241">
        <f t="shared" si="452"/>
        <v>-4.1759053954175895E-2</v>
      </c>
      <c r="M2286" s="114">
        <f t="shared" si="401"/>
        <v>0</v>
      </c>
      <c r="N2286" s="242">
        <v>9465</v>
      </c>
      <c r="O2286" s="100"/>
      <c r="P2286" s="100"/>
      <c r="Q2286" s="100">
        <f t="shared" si="402"/>
        <v>0</v>
      </c>
      <c r="R2286" s="243" t="e">
        <f t="shared" si="411"/>
        <v>#DIV/0!</v>
      </c>
      <c r="S2286" s="299"/>
      <c r="T2286" s="299"/>
      <c r="U2286" s="299"/>
      <c r="V2286" s="299"/>
      <c r="W2286" s="299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</row>
    <row r="2287" spans="1:43" ht="13.5" customHeight="1" outlineLevel="2" x14ac:dyDescent="0.25">
      <c r="A2287" s="2"/>
      <c r="B2287" s="109" t="s">
        <v>2420</v>
      </c>
      <c r="C2287" s="34"/>
      <c r="D2287" s="34" t="s">
        <v>59</v>
      </c>
      <c r="E2287" s="34" t="s">
        <v>1803</v>
      </c>
      <c r="F2287" s="298" t="s">
        <v>2421</v>
      </c>
      <c r="G2287" s="114"/>
      <c r="H2287" s="114"/>
      <c r="I2287" s="114"/>
      <c r="J2287" s="114"/>
      <c r="K2287" s="114"/>
      <c r="L2287" s="241"/>
      <c r="M2287" s="114">
        <f t="shared" si="401"/>
        <v>0</v>
      </c>
      <c r="N2287" s="242"/>
      <c r="O2287" s="100"/>
      <c r="P2287" s="100"/>
      <c r="Q2287" s="100">
        <f t="shared" si="402"/>
        <v>0</v>
      </c>
      <c r="R2287" s="243" t="e">
        <f t="shared" si="411"/>
        <v>#DIV/0!</v>
      </c>
      <c r="S2287" s="299"/>
      <c r="T2287" s="299"/>
      <c r="U2287" s="299"/>
      <c r="V2287" s="299"/>
      <c r="W2287" s="299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</row>
    <row r="2288" spans="1:43" ht="13.5" customHeight="1" outlineLevel="1" x14ac:dyDescent="0.25">
      <c r="A2288" s="229"/>
      <c r="B2288" s="104">
        <v>240100</v>
      </c>
      <c r="C2288" s="300"/>
      <c r="D2288" s="300" t="s">
        <v>59</v>
      </c>
      <c r="E2288" s="300" t="s">
        <v>59</v>
      </c>
      <c r="F2288" s="301"/>
      <c r="G2288" s="114"/>
      <c r="H2288" s="114"/>
      <c r="I2288" s="114"/>
      <c r="J2288" s="114"/>
      <c r="K2288" s="114"/>
      <c r="L2288" s="241"/>
      <c r="M2288" s="114">
        <f t="shared" si="401"/>
        <v>0</v>
      </c>
      <c r="N2288" s="242"/>
      <c r="O2288" s="110">
        <f t="shared" ref="O2288:P2288" si="453">SUM(O2289:O2295)</f>
        <v>0</v>
      </c>
      <c r="P2288" s="110">
        <f t="shared" si="453"/>
        <v>0</v>
      </c>
      <c r="Q2288" s="100">
        <f t="shared" si="402"/>
        <v>0</v>
      </c>
      <c r="R2288" s="243" t="e">
        <f t="shared" si="411"/>
        <v>#DIV/0!</v>
      </c>
      <c r="S2288" s="302"/>
      <c r="T2288" s="302"/>
      <c r="U2288" s="302"/>
      <c r="V2288" s="302"/>
      <c r="W2288" s="302"/>
      <c r="X2288" s="229"/>
      <c r="Y2288" s="229"/>
      <c r="Z2288" s="229"/>
      <c r="AA2288" s="229"/>
      <c r="AB2288" s="229"/>
      <c r="AC2288" s="229"/>
      <c r="AD2288" s="229"/>
      <c r="AE2288" s="229"/>
      <c r="AF2288" s="229"/>
      <c r="AG2288" s="229"/>
      <c r="AH2288" s="229"/>
      <c r="AI2288" s="229"/>
      <c r="AJ2288" s="229"/>
      <c r="AK2288" s="229"/>
      <c r="AL2288" s="229"/>
      <c r="AM2288" s="229"/>
      <c r="AN2288" s="229"/>
      <c r="AO2288" s="229"/>
      <c r="AP2288" s="229"/>
      <c r="AQ2288" s="229"/>
    </row>
    <row r="2289" spans="1:43" ht="13.5" customHeight="1" outlineLevel="2" x14ac:dyDescent="0.25">
      <c r="A2289" s="2"/>
      <c r="B2289" s="109">
        <v>240106</v>
      </c>
      <c r="C2289" s="34"/>
      <c r="D2289" s="34" t="s">
        <v>59</v>
      </c>
      <c r="E2289" s="34" t="s">
        <v>59</v>
      </c>
      <c r="F2289" s="298" t="s">
        <v>1802</v>
      </c>
      <c r="G2289" s="114">
        <v>84</v>
      </c>
      <c r="H2289" s="114">
        <v>0</v>
      </c>
      <c r="I2289" s="114">
        <v>4462</v>
      </c>
      <c r="J2289" s="114">
        <v>4546</v>
      </c>
      <c r="K2289" s="114">
        <v>4616</v>
      </c>
      <c r="L2289" s="241">
        <f t="shared" ref="L2289:L2294" si="454">((K2289/J2289)^(1/($K$12-$J$12))-1)</f>
        <v>1.5398152221733463E-2</v>
      </c>
      <c r="M2289" s="114">
        <f t="shared" si="401"/>
        <v>4393.2934447866255</v>
      </c>
      <c r="N2289" s="242">
        <v>0</v>
      </c>
      <c r="O2289" s="100"/>
      <c r="P2289" s="100"/>
      <c r="Q2289" s="100">
        <f t="shared" si="402"/>
        <v>0</v>
      </c>
      <c r="R2289" s="243" t="e">
        <f t="shared" si="411"/>
        <v>#DIV/0!</v>
      </c>
      <c r="S2289" s="299"/>
      <c r="T2289" s="299"/>
      <c r="U2289" s="299"/>
      <c r="V2289" s="299"/>
      <c r="W2289" s="299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</row>
    <row r="2290" spans="1:43" ht="13.5" customHeight="1" outlineLevel="2" x14ac:dyDescent="0.25">
      <c r="A2290" s="2"/>
      <c r="B2290" s="109">
        <v>240105</v>
      </c>
      <c r="C2290" s="34"/>
      <c r="D2290" s="34" t="s">
        <v>59</v>
      </c>
      <c r="E2290" s="34" t="s">
        <v>59</v>
      </c>
      <c r="F2290" s="298" t="s">
        <v>1801</v>
      </c>
      <c r="G2290" s="114">
        <v>1417</v>
      </c>
      <c r="H2290" s="114">
        <v>0</v>
      </c>
      <c r="I2290" s="114">
        <v>7085</v>
      </c>
      <c r="J2290" s="114">
        <v>5884</v>
      </c>
      <c r="K2290" s="114">
        <v>5914</v>
      </c>
      <c r="L2290" s="241">
        <f t="shared" si="454"/>
        <v>5.0985723997281074E-3</v>
      </c>
      <c r="M2290" s="114">
        <f t="shared" si="401"/>
        <v>0</v>
      </c>
      <c r="N2290" s="242">
        <v>2640</v>
      </c>
      <c r="O2290" s="100"/>
      <c r="P2290" s="100"/>
      <c r="Q2290" s="100">
        <f t="shared" si="402"/>
        <v>0</v>
      </c>
      <c r="R2290" s="243" t="e">
        <f t="shared" si="411"/>
        <v>#DIV/0!</v>
      </c>
      <c r="S2290" s="299"/>
      <c r="T2290" s="299"/>
      <c r="U2290" s="299"/>
      <c r="V2290" s="299"/>
      <c r="W2290" s="299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  <c r="AP2290" s="2"/>
      <c r="AQ2290" s="2"/>
    </row>
    <row r="2291" spans="1:43" ht="13.5" customHeight="1" outlineLevel="2" x14ac:dyDescent="0.25">
      <c r="A2291" s="2"/>
      <c r="B2291" s="109">
        <v>240104</v>
      </c>
      <c r="C2291" s="34"/>
      <c r="D2291" s="34" t="s">
        <v>59</v>
      </c>
      <c r="E2291" s="34" t="s">
        <v>59</v>
      </c>
      <c r="F2291" s="298" t="s">
        <v>1800</v>
      </c>
      <c r="G2291" s="114">
        <v>3063</v>
      </c>
      <c r="H2291" s="114">
        <v>0</v>
      </c>
      <c r="I2291" s="114">
        <v>3665</v>
      </c>
      <c r="J2291" s="114">
        <v>4080</v>
      </c>
      <c r="K2291" s="114">
        <v>4105</v>
      </c>
      <c r="L2291" s="241">
        <f t="shared" si="454"/>
        <v>6.1274509803921351E-3</v>
      </c>
      <c r="M2291" s="114">
        <f t="shared" si="401"/>
        <v>0</v>
      </c>
      <c r="N2291" s="242">
        <v>2665</v>
      </c>
      <c r="O2291" s="100"/>
      <c r="P2291" s="100"/>
      <c r="Q2291" s="100">
        <f t="shared" si="402"/>
        <v>0</v>
      </c>
      <c r="R2291" s="243" t="e">
        <f t="shared" si="411"/>
        <v>#DIV/0!</v>
      </c>
      <c r="S2291" s="299"/>
      <c r="T2291" s="299"/>
      <c r="U2291" s="299"/>
      <c r="V2291" s="299"/>
      <c r="W2291" s="299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</row>
    <row r="2292" spans="1:43" ht="13.5" customHeight="1" outlineLevel="2" x14ac:dyDescent="0.25">
      <c r="A2292" s="2"/>
      <c r="B2292" s="109">
        <v>240103</v>
      </c>
      <c r="C2292" s="34"/>
      <c r="D2292" s="34" t="s">
        <v>59</v>
      </c>
      <c r="E2292" s="34" t="s">
        <v>59</v>
      </c>
      <c r="F2292" s="298" t="s">
        <v>1799</v>
      </c>
      <c r="G2292" s="114">
        <v>432</v>
      </c>
      <c r="H2292" s="114">
        <v>0</v>
      </c>
      <c r="I2292" s="114">
        <v>8798</v>
      </c>
      <c r="J2292" s="114">
        <v>432</v>
      </c>
      <c r="K2292" s="114">
        <v>440</v>
      </c>
      <c r="L2292" s="241">
        <f t="shared" si="454"/>
        <v>1.8518518518518601E-2</v>
      </c>
      <c r="M2292" s="114">
        <f t="shared" si="401"/>
        <v>0</v>
      </c>
      <c r="N2292" s="242">
        <v>8909</v>
      </c>
      <c r="O2292" s="100"/>
      <c r="P2292" s="100"/>
      <c r="Q2292" s="100">
        <f t="shared" si="402"/>
        <v>0</v>
      </c>
      <c r="R2292" s="243" t="e">
        <f t="shared" si="411"/>
        <v>#DIV/0!</v>
      </c>
      <c r="S2292" s="299"/>
      <c r="T2292" s="299"/>
      <c r="U2292" s="299"/>
      <c r="V2292" s="299"/>
      <c r="W2292" s="299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</row>
    <row r="2293" spans="1:43" ht="13.5" customHeight="1" outlineLevel="2" x14ac:dyDescent="0.25">
      <c r="A2293" s="2"/>
      <c r="B2293" s="109">
        <v>240102</v>
      </c>
      <c r="C2293" s="34"/>
      <c r="D2293" s="34" t="s">
        <v>59</v>
      </c>
      <c r="E2293" s="34" t="s">
        <v>59</v>
      </c>
      <c r="F2293" s="298" t="s">
        <v>1798</v>
      </c>
      <c r="G2293" s="114">
        <v>868</v>
      </c>
      <c r="H2293" s="114">
        <v>0</v>
      </c>
      <c r="I2293" s="114">
        <v>22197</v>
      </c>
      <c r="J2293" s="114">
        <v>2167</v>
      </c>
      <c r="K2293" s="114">
        <v>2173</v>
      </c>
      <c r="L2293" s="241">
        <f t="shared" si="454"/>
        <v>2.7688047992615594E-3</v>
      </c>
      <c r="M2293" s="114">
        <f t="shared" si="401"/>
        <v>0</v>
      </c>
      <c r="N2293" s="242">
        <v>21126</v>
      </c>
      <c r="O2293" s="100"/>
      <c r="P2293" s="100"/>
      <c r="Q2293" s="100">
        <f t="shared" si="402"/>
        <v>0</v>
      </c>
      <c r="R2293" s="243" t="e">
        <f t="shared" si="411"/>
        <v>#DIV/0!</v>
      </c>
      <c r="S2293" s="299"/>
      <c r="T2293" s="299"/>
      <c r="U2293" s="299"/>
      <c r="V2293" s="299"/>
      <c r="W2293" s="299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</row>
    <row r="2294" spans="1:43" ht="13.5" customHeight="1" outlineLevel="2" x14ac:dyDescent="0.25">
      <c r="A2294" s="2"/>
      <c r="B2294" s="109">
        <v>240101</v>
      </c>
      <c r="C2294" s="34"/>
      <c r="D2294" s="34" t="s">
        <v>59</v>
      </c>
      <c r="E2294" s="34" t="s">
        <v>59</v>
      </c>
      <c r="F2294" s="298" t="s">
        <v>59</v>
      </c>
      <c r="G2294" s="114">
        <v>293</v>
      </c>
      <c r="H2294" s="114">
        <v>0</v>
      </c>
      <c r="I2294" s="114">
        <v>98208</v>
      </c>
      <c r="J2294" s="114">
        <v>293</v>
      </c>
      <c r="K2294" s="114">
        <v>285</v>
      </c>
      <c r="L2294" s="241">
        <f t="shared" si="454"/>
        <v>-2.7303754266211566E-2</v>
      </c>
      <c r="M2294" s="114">
        <f t="shared" si="401"/>
        <v>0</v>
      </c>
      <c r="N2294" s="242">
        <v>98776</v>
      </c>
      <c r="O2294" s="100"/>
      <c r="P2294" s="100"/>
      <c r="Q2294" s="100">
        <f t="shared" si="402"/>
        <v>0</v>
      </c>
      <c r="R2294" s="243" t="e">
        <f t="shared" si="411"/>
        <v>#DIV/0!</v>
      </c>
      <c r="S2294" s="299"/>
      <c r="T2294" s="299"/>
      <c r="U2294" s="299"/>
      <c r="V2294" s="299"/>
      <c r="W2294" s="299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2"/>
      <c r="AQ2294" s="2"/>
    </row>
    <row r="2295" spans="1:43" ht="13.5" customHeight="1" outlineLevel="2" x14ac:dyDescent="0.25">
      <c r="A2295" s="2"/>
      <c r="B2295" s="109" t="s">
        <v>2422</v>
      </c>
      <c r="C2295" s="34"/>
      <c r="D2295" s="34" t="s">
        <v>59</v>
      </c>
      <c r="E2295" s="34" t="s">
        <v>59</v>
      </c>
      <c r="F2295" s="298" t="s">
        <v>2423</v>
      </c>
      <c r="G2295" s="114"/>
      <c r="H2295" s="114"/>
      <c r="I2295" s="114"/>
      <c r="J2295" s="114"/>
      <c r="K2295" s="114"/>
      <c r="L2295" s="241"/>
      <c r="M2295" s="114">
        <f t="shared" si="401"/>
        <v>0</v>
      </c>
      <c r="N2295" s="242"/>
      <c r="O2295" s="100"/>
      <c r="P2295" s="100"/>
      <c r="Q2295" s="100">
        <f t="shared" si="402"/>
        <v>0</v>
      </c>
      <c r="R2295" s="243" t="e">
        <f t="shared" si="411"/>
        <v>#DIV/0!</v>
      </c>
      <c r="S2295" s="299"/>
      <c r="T2295" s="299"/>
      <c r="U2295" s="299"/>
      <c r="V2295" s="299"/>
      <c r="W2295" s="299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  <c r="AP2295" s="2"/>
      <c r="AQ2295" s="2"/>
    </row>
    <row r="2296" spans="1:43" ht="13.5" customHeight="1" outlineLevel="1" x14ac:dyDescent="0.25">
      <c r="A2296" s="229"/>
      <c r="B2296" s="104">
        <v>240300</v>
      </c>
      <c r="C2296" s="300"/>
      <c r="D2296" s="300" t="s">
        <v>59</v>
      </c>
      <c r="E2296" s="300" t="s">
        <v>1807</v>
      </c>
      <c r="F2296" s="301"/>
      <c r="G2296" s="114"/>
      <c r="H2296" s="114"/>
      <c r="I2296" s="114"/>
      <c r="J2296" s="114"/>
      <c r="K2296" s="114"/>
      <c r="L2296" s="241"/>
      <c r="M2296" s="114">
        <f t="shared" si="401"/>
        <v>0</v>
      </c>
      <c r="N2296" s="242"/>
      <c r="O2296" s="110">
        <f t="shared" ref="O2296:P2296" si="455">SUM(O2297:O2301)</f>
        <v>0</v>
      </c>
      <c r="P2296" s="110">
        <f t="shared" si="455"/>
        <v>0</v>
      </c>
      <c r="Q2296" s="100">
        <f t="shared" si="402"/>
        <v>0</v>
      </c>
      <c r="R2296" s="243" t="e">
        <f t="shared" si="411"/>
        <v>#DIV/0!</v>
      </c>
      <c r="S2296" s="302"/>
      <c r="T2296" s="302"/>
      <c r="U2296" s="302"/>
      <c r="V2296" s="302"/>
      <c r="W2296" s="302"/>
      <c r="X2296" s="229"/>
      <c r="Y2296" s="229"/>
      <c r="Z2296" s="229"/>
      <c r="AA2296" s="229"/>
      <c r="AB2296" s="229"/>
      <c r="AC2296" s="229"/>
      <c r="AD2296" s="229"/>
      <c r="AE2296" s="229"/>
      <c r="AF2296" s="229"/>
      <c r="AG2296" s="229"/>
      <c r="AH2296" s="229"/>
      <c r="AI2296" s="229"/>
      <c r="AJ2296" s="229"/>
      <c r="AK2296" s="229"/>
      <c r="AL2296" s="229"/>
      <c r="AM2296" s="229"/>
      <c r="AN2296" s="229"/>
      <c r="AO2296" s="229"/>
      <c r="AP2296" s="229"/>
      <c r="AQ2296" s="229"/>
    </row>
    <row r="2297" spans="1:43" ht="13.5" customHeight="1" outlineLevel="2" x14ac:dyDescent="0.25">
      <c r="A2297" s="2"/>
      <c r="B2297" s="109">
        <v>240304</v>
      </c>
      <c r="C2297" s="34"/>
      <c r="D2297" s="34" t="s">
        <v>59</v>
      </c>
      <c r="E2297" s="34" t="s">
        <v>1807</v>
      </c>
      <c r="F2297" s="298" t="s">
        <v>1810</v>
      </c>
      <c r="G2297" s="114">
        <v>1859</v>
      </c>
      <c r="H2297" s="114">
        <v>0</v>
      </c>
      <c r="I2297" s="114">
        <v>4251</v>
      </c>
      <c r="J2297" s="114">
        <v>3764</v>
      </c>
      <c r="K2297" s="114">
        <v>3644</v>
      </c>
      <c r="L2297" s="241">
        <f t="shared" ref="L2297:L2300" si="456">((K2297/J2297)^(1/($K$12-$J$12))-1)</f>
        <v>-3.1880977683315659E-2</v>
      </c>
      <c r="M2297" s="114">
        <f t="shared" si="401"/>
        <v>0</v>
      </c>
      <c r="N2297" s="242">
        <v>2581</v>
      </c>
      <c r="O2297" s="100"/>
      <c r="P2297" s="100"/>
      <c r="Q2297" s="100">
        <f t="shared" si="402"/>
        <v>0</v>
      </c>
      <c r="R2297" s="243" t="e">
        <f t="shared" si="411"/>
        <v>#DIV/0!</v>
      </c>
      <c r="S2297" s="299"/>
      <c r="T2297" s="299"/>
      <c r="U2297" s="299"/>
      <c r="V2297" s="299"/>
      <c r="W2297" s="299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2"/>
      <c r="AQ2297" s="2"/>
    </row>
    <row r="2298" spans="1:43" ht="13.5" customHeight="1" outlineLevel="2" x14ac:dyDescent="0.25">
      <c r="A2298" s="2"/>
      <c r="B2298" s="109">
        <v>240303</v>
      </c>
      <c r="C2298" s="34"/>
      <c r="D2298" s="34" t="s">
        <v>59</v>
      </c>
      <c r="E2298" s="34" t="s">
        <v>1807</v>
      </c>
      <c r="F2298" s="298" t="s">
        <v>1809</v>
      </c>
      <c r="G2298" s="114">
        <v>548</v>
      </c>
      <c r="H2298" s="114">
        <v>0</v>
      </c>
      <c r="I2298" s="114">
        <v>2862</v>
      </c>
      <c r="J2298" s="114">
        <v>3410</v>
      </c>
      <c r="K2298" s="114">
        <v>3594</v>
      </c>
      <c r="L2298" s="241">
        <f t="shared" si="456"/>
        <v>5.3958944281524923E-2</v>
      </c>
      <c r="M2298" s="114">
        <f t="shared" si="401"/>
        <v>2707.5695014662756</v>
      </c>
      <c r="N2298" s="242">
        <v>0</v>
      </c>
      <c r="O2298" s="100"/>
      <c r="P2298" s="100"/>
      <c r="Q2298" s="100">
        <f t="shared" si="402"/>
        <v>0</v>
      </c>
      <c r="R2298" s="243" t="e">
        <f t="shared" si="411"/>
        <v>#DIV/0!</v>
      </c>
      <c r="S2298" s="299"/>
      <c r="T2298" s="299"/>
      <c r="U2298" s="299"/>
      <c r="V2298" s="299"/>
      <c r="W2298" s="299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2"/>
      <c r="AQ2298" s="2"/>
    </row>
    <row r="2299" spans="1:43" ht="13.5" customHeight="1" outlineLevel="2" x14ac:dyDescent="0.25">
      <c r="A2299" s="2"/>
      <c r="B2299" s="109">
        <v>240302</v>
      </c>
      <c r="C2299" s="34"/>
      <c r="D2299" s="34" t="s">
        <v>59</v>
      </c>
      <c r="E2299" s="34" t="s">
        <v>1807</v>
      </c>
      <c r="F2299" s="298" t="s">
        <v>1808</v>
      </c>
      <c r="G2299" s="114">
        <v>274</v>
      </c>
      <c r="H2299" s="114">
        <v>0</v>
      </c>
      <c r="I2299" s="114">
        <v>16910</v>
      </c>
      <c r="J2299" s="114">
        <v>3484</v>
      </c>
      <c r="K2299" s="114">
        <v>3690</v>
      </c>
      <c r="L2299" s="241">
        <f t="shared" si="456"/>
        <v>5.9127439724454556E-2</v>
      </c>
      <c r="M2299" s="114">
        <f t="shared" si="401"/>
        <v>0</v>
      </c>
      <c r="N2299" s="242">
        <v>13635</v>
      </c>
      <c r="O2299" s="100"/>
      <c r="P2299" s="100"/>
      <c r="Q2299" s="100">
        <f t="shared" si="402"/>
        <v>0</v>
      </c>
      <c r="R2299" s="243" t="e">
        <f t="shared" si="411"/>
        <v>#DIV/0!</v>
      </c>
      <c r="S2299" s="299"/>
      <c r="T2299" s="299"/>
      <c r="U2299" s="299"/>
      <c r="V2299" s="299"/>
      <c r="W2299" s="299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  <c r="AP2299" s="2"/>
      <c r="AQ2299" s="2"/>
    </row>
    <row r="2300" spans="1:43" ht="13.5" customHeight="1" outlineLevel="2" x14ac:dyDescent="0.25">
      <c r="A2300" s="2"/>
      <c r="B2300" s="109">
        <v>240301</v>
      </c>
      <c r="C2300" s="34"/>
      <c r="D2300" s="34" t="s">
        <v>59</v>
      </c>
      <c r="E2300" s="34" t="s">
        <v>1807</v>
      </c>
      <c r="F2300" s="298" t="s">
        <v>1807</v>
      </c>
      <c r="G2300" s="114">
        <v>141</v>
      </c>
      <c r="H2300" s="114">
        <v>0</v>
      </c>
      <c r="I2300" s="114">
        <v>21004</v>
      </c>
      <c r="J2300" s="114">
        <v>141</v>
      </c>
      <c r="K2300" s="114">
        <v>143</v>
      </c>
      <c r="L2300" s="241">
        <f t="shared" si="456"/>
        <v>1.4184397163120588E-2</v>
      </c>
      <c r="M2300" s="114">
        <f t="shared" si="401"/>
        <v>0</v>
      </c>
      <c r="N2300" s="242">
        <v>21386</v>
      </c>
      <c r="O2300" s="100"/>
      <c r="P2300" s="100"/>
      <c r="Q2300" s="100">
        <f t="shared" si="402"/>
        <v>0</v>
      </c>
      <c r="R2300" s="243" t="e">
        <f t="shared" si="411"/>
        <v>#DIV/0!</v>
      </c>
      <c r="S2300" s="299"/>
      <c r="T2300" s="299"/>
      <c r="U2300" s="299"/>
      <c r="V2300" s="299"/>
      <c r="W2300" s="299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  <c r="AP2300" s="2"/>
      <c r="AQ2300" s="2"/>
    </row>
    <row r="2301" spans="1:43" ht="13.5" customHeight="1" outlineLevel="2" x14ac:dyDescent="0.25">
      <c r="A2301" s="2"/>
      <c r="B2301" s="109" t="s">
        <v>2424</v>
      </c>
      <c r="C2301" s="34"/>
      <c r="D2301" s="34" t="s">
        <v>59</v>
      </c>
      <c r="E2301" s="34" t="s">
        <v>1807</v>
      </c>
      <c r="F2301" s="298" t="s">
        <v>2425</v>
      </c>
      <c r="G2301" s="114"/>
      <c r="H2301" s="114"/>
      <c r="I2301" s="114"/>
      <c r="J2301" s="114"/>
      <c r="K2301" s="114"/>
      <c r="L2301" s="241"/>
      <c r="M2301" s="114">
        <f t="shared" si="401"/>
        <v>0</v>
      </c>
      <c r="N2301" s="242"/>
      <c r="O2301" s="100"/>
      <c r="P2301" s="100"/>
      <c r="Q2301" s="100">
        <f t="shared" si="402"/>
        <v>0</v>
      </c>
      <c r="R2301" s="243" t="e">
        <f t="shared" si="411"/>
        <v>#DIV/0!</v>
      </c>
      <c r="S2301" s="299"/>
      <c r="T2301" s="299"/>
      <c r="U2301" s="299"/>
      <c r="V2301" s="299"/>
      <c r="W2301" s="299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</row>
    <row r="2302" spans="1:43" ht="13.5" customHeight="1" outlineLevel="1" x14ac:dyDescent="0.25">
      <c r="A2302" s="2"/>
      <c r="B2302" s="303" t="s">
        <v>2426</v>
      </c>
      <c r="C2302" s="304"/>
      <c r="D2302" s="304" t="s">
        <v>59</v>
      </c>
      <c r="E2302" s="304" t="s">
        <v>2427</v>
      </c>
      <c r="F2302" s="305"/>
      <c r="G2302" s="254"/>
      <c r="H2302" s="254"/>
      <c r="I2302" s="254"/>
      <c r="J2302" s="254"/>
      <c r="K2302" s="254"/>
      <c r="L2302" s="255"/>
      <c r="M2302" s="254">
        <f t="shared" si="401"/>
        <v>0</v>
      </c>
      <c r="N2302" s="256"/>
      <c r="O2302" s="110"/>
      <c r="P2302" s="257"/>
      <c r="Q2302" s="257">
        <f t="shared" si="402"/>
        <v>0</v>
      </c>
      <c r="R2302" s="221" t="e">
        <f t="shared" si="411"/>
        <v>#DIV/0!</v>
      </c>
      <c r="S2302" s="306"/>
      <c r="T2302" s="306"/>
      <c r="U2302" s="306"/>
      <c r="V2302" s="306"/>
      <c r="W2302" s="306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</row>
    <row r="2303" spans="1:43" ht="13.5" customHeight="1" x14ac:dyDescent="0.25">
      <c r="A2303" s="229"/>
      <c r="B2303" s="307">
        <v>250000</v>
      </c>
      <c r="C2303" s="308"/>
      <c r="D2303" s="308" t="s">
        <v>60</v>
      </c>
      <c r="E2303" s="308"/>
      <c r="F2303" s="308"/>
      <c r="G2303" s="258"/>
      <c r="H2303" s="258"/>
      <c r="I2303" s="258"/>
      <c r="J2303" s="258"/>
      <c r="K2303" s="258"/>
      <c r="L2303" s="259"/>
      <c r="M2303" s="258">
        <f t="shared" si="401"/>
        <v>0</v>
      </c>
      <c r="N2303" s="260"/>
      <c r="O2303" s="227">
        <f t="shared" ref="O2303:P2303" si="457">+O2304+O2310+O2319+O2326+O2329</f>
        <v>0</v>
      </c>
      <c r="P2303" s="227">
        <f t="shared" si="457"/>
        <v>0</v>
      </c>
      <c r="Q2303" s="261">
        <f t="shared" si="402"/>
        <v>0</v>
      </c>
      <c r="R2303" s="228" t="e">
        <f t="shared" si="411"/>
        <v>#DIV/0!</v>
      </c>
      <c r="S2303" s="309"/>
      <c r="T2303" s="309"/>
      <c r="U2303" s="309"/>
      <c r="V2303" s="309"/>
      <c r="W2303" s="309"/>
      <c r="X2303" s="229"/>
      <c r="Y2303" s="229"/>
      <c r="Z2303" s="229"/>
      <c r="AA2303" s="229"/>
      <c r="AB2303" s="229"/>
      <c r="AC2303" s="229"/>
      <c r="AD2303" s="229"/>
      <c r="AE2303" s="229"/>
      <c r="AF2303" s="229"/>
      <c r="AG2303" s="229"/>
      <c r="AH2303" s="229"/>
      <c r="AI2303" s="229"/>
      <c r="AJ2303" s="229"/>
      <c r="AK2303" s="229"/>
      <c r="AL2303" s="229"/>
      <c r="AM2303" s="229"/>
      <c r="AN2303" s="229"/>
      <c r="AO2303" s="229"/>
      <c r="AP2303" s="229"/>
      <c r="AQ2303" s="229"/>
    </row>
    <row r="2304" spans="1:43" ht="13.5" customHeight="1" outlineLevel="1" x14ac:dyDescent="0.25">
      <c r="A2304" s="229"/>
      <c r="B2304" s="311">
        <v>250200</v>
      </c>
      <c r="C2304" s="311"/>
      <c r="D2304" s="311" t="s">
        <v>60</v>
      </c>
      <c r="E2304" s="311" t="s">
        <v>1819</v>
      </c>
      <c r="F2304" s="312"/>
      <c r="G2304" s="234"/>
      <c r="H2304" s="234"/>
      <c r="I2304" s="234"/>
      <c r="J2304" s="234"/>
      <c r="K2304" s="234"/>
      <c r="L2304" s="262"/>
      <c r="M2304" s="234">
        <f t="shared" si="401"/>
        <v>0</v>
      </c>
      <c r="N2304" s="263"/>
      <c r="O2304" s="110">
        <f t="shared" ref="O2304:P2304" si="458">SUM(O2305:O2309)</f>
        <v>0</v>
      </c>
      <c r="P2304" s="110">
        <f t="shared" si="458"/>
        <v>0</v>
      </c>
      <c r="Q2304" s="264">
        <f t="shared" si="402"/>
        <v>0</v>
      </c>
      <c r="R2304" s="238" t="e">
        <f t="shared" si="411"/>
        <v>#DIV/0!</v>
      </c>
      <c r="S2304" s="313"/>
      <c r="T2304" s="313"/>
      <c r="U2304" s="313"/>
      <c r="V2304" s="313"/>
      <c r="W2304" s="313"/>
      <c r="X2304" s="229"/>
      <c r="Y2304" s="229"/>
      <c r="Z2304" s="229"/>
      <c r="AA2304" s="229"/>
      <c r="AB2304" s="229"/>
      <c r="AC2304" s="229"/>
      <c r="AD2304" s="229"/>
      <c r="AE2304" s="229"/>
      <c r="AF2304" s="229"/>
      <c r="AG2304" s="229"/>
      <c r="AH2304" s="229"/>
      <c r="AI2304" s="229"/>
      <c r="AJ2304" s="229"/>
      <c r="AK2304" s="229"/>
      <c r="AL2304" s="229"/>
      <c r="AM2304" s="229"/>
      <c r="AN2304" s="229"/>
      <c r="AO2304" s="229"/>
      <c r="AP2304" s="229"/>
      <c r="AQ2304" s="229"/>
    </row>
    <row r="2305" spans="1:43" ht="13.5" customHeight="1" outlineLevel="2" x14ac:dyDescent="0.25">
      <c r="A2305" s="2"/>
      <c r="B2305" s="34">
        <v>250204</v>
      </c>
      <c r="C2305" s="34"/>
      <c r="D2305" s="34" t="s">
        <v>60</v>
      </c>
      <c r="E2305" s="34" t="s">
        <v>1819</v>
      </c>
      <c r="F2305" s="298" t="s">
        <v>1823</v>
      </c>
      <c r="G2305" s="114">
        <v>1867</v>
      </c>
      <c r="H2305" s="114">
        <v>511</v>
      </c>
      <c r="I2305" s="114">
        <v>0</v>
      </c>
      <c r="J2305" s="114">
        <v>1867</v>
      </c>
      <c r="K2305" s="114">
        <v>1897</v>
      </c>
      <c r="L2305" s="241">
        <f t="shared" ref="L2305:L2308" si="459">((K2305/J2305)^(1/($K$12-$J$12))-1)</f>
        <v>1.6068559185859588E-2</v>
      </c>
      <c r="M2305" s="114">
        <f t="shared" si="401"/>
        <v>519.21103374397421</v>
      </c>
      <c r="N2305" s="242">
        <v>0</v>
      </c>
      <c r="O2305" s="100"/>
      <c r="P2305" s="100"/>
      <c r="Q2305" s="100">
        <f t="shared" si="402"/>
        <v>0</v>
      </c>
      <c r="R2305" s="243" t="e">
        <f t="shared" si="411"/>
        <v>#DIV/0!</v>
      </c>
      <c r="S2305" s="299"/>
      <c r="T2305" s="299"/>
      <c r="U2305" s="299"/>
      <c r="V2305" s="299"/>
      <c r="W2305" s="299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  <c r="AP2305" s="2"/>
      <c r="AQ2305" s="2"/>
    </row>
    <row r="2306" spans="1:43" ht="13.5" customHeight="1" outlineLevel="2" x14ac:dyDescent="0.25">
      <c r="A2306" s="2"/>
      <c r="B2306" s="34">
        <v>250203</v>
      </c>
      <c r="C2306" s="34"/>
      <c r="D2306" s="34" t="s">
        <v>60</v>
      </c>
      <c r="E2306" s="34" t="s">
        <v>1819</v>
      </c>
      <c r="F2306" s="298" t="s">
        <v>1822</v>
      </c>
      <c r="G2306" s="114">
        <v>6099</v>
      </c>
      <c r="H2306" s="114">
        <v>0</v>
      </c>
      <c r="I2306" s="114">
        <v>2078</v>
      </c>
      <c r="J2306" s="114">
        <v>6099</v>
      </c>
      <c r="K2306" s="114">
        <v>5984</v>
      </c>
      <c r="L2306" s="241">
        <f t="shared" si="459"/>
        <v>-1.8855550090178697E-2</v>
      </c>
      <c r="M2306" s="114">
        <f t="shared" si="401"/>
        <v>0</v>
      </c>
      <c r="N2306" s="242">
        <v>2286</v>
      </c>
      <c r="O2306" s="100"/>
      <c r="P2306" s="100"/>
      <c r="Q2306" s="100">
        <f t="shared" si="402"/>
        <v>0</v>
      </c>
      <c r="R2306" s="243" t="e">
        <f t="shared" si="411"/>
        <v>#DIV/0!</v>
      </c>
      <c r="S2306" s="299"/>
      <c r="T2306" s="299"/>
      <c r="U2306" s="299"/>
      <c r="V2306" s="299"/>
      <c r="W2306" s="299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</row>
    <row r="2307" spans="1:43" ht="13.5" customHeight="1" outlineLevel="2" x14ac:dyDescent="0.25">
      <c r="A2307" s="2"/>
      <c r="B2307" s="34">
        <v>250202</v>
      </c>
      <c r="C2307" s="34"/>
      <c r="D2307" s="34" t="s">
        <v>60</v>
      </c>
      <c r="E2307" s="34" t="s">
        <v>1819</v>
      </c>
      <c r="F2307" s="298" t="s">
        <v>1821</v>
      </c>
      <c r="G2307" s="114">
        <v>3495</v>
      </c>
      <c r="H2307" s="114">
        <v>0</v>
      </c>
      <c r="I2307" s="114">
        <v>2854</v>
      </c>
      <c r="J2307" s="114">
        <v>3495</v>
      </c>
      <c r="K2307" s="114">
        <v>3485</v>
      </c>
      <c r="L2307" s="241">
        <f t="shared" si="459"/>
        <v>-2.8612303290415086E-3</v>
      </c>
      <c r="M2307" s="114">
        <f t="shared" si="401"/>
        <v>0</v>
      </c>
      <c r="N2307" s="242">
        <v>2862</v>
      </c>
      <c r="O2307" s="100"/>
      <c r="P2307" s="100"/>
      <c r="Q2307" s="100">
        <f t="shared" si="402"/>
        <v>0</v>
      </c>
      <c r="R2307" s="243" t="e">
        <f t="shared" si="411"/>
        <v>#DIV/0!</v>
      </c>
      <c r="S2307" s="299"/>
      <c r="T2307" s="299"/>
      <c r="U2307" s="299"/>
      <c r="V2307" s="299"/>
      <c r="W2307" s="299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</row>
    <row r="2308" spans="1:43" ht="13.5" customHeight="1" outlineLevel="2" x14ac:dyDescent="0.25">
      <c r="A2308" s="2"/>
      <c r="B2308" s="34">
        <v>250201</v>
      </c>
      <c r="C2308" s="34"/>
      <c r="D2308" s="34" t="s">
        <v>60</v>
      </c>
      <c r="E2308" s="34" t="s">
        <v>1819</v>
      </c>
      <c r="F2308" s="298" t="s">
        <v>1820</v>
      </c>
      <c r="G2308" s="114">
        <v>17176</v>
      </c>
      <c r="H2308" s="114">
        <v>0</v>
      </c>
      <c r="I2308" s="114">
        <v>14488</v>
      </c>
      <c r="J2308" s="114">
        <v>19247</v>
      </c>
      <c r="K2308" s="114">
        <v>19307</v>
      </c>
      <c r="L2308" s="241">
        <f t="shared" si="459"/>
        <v>3.1173689406140959E-3</v>
      </c>
      <c r="M2308" s="114">
        <f t="shared" si="401"/>
        <v>0</v>
      </c>
      <c r="N2308" s="242">
        <v>12809</v>
      </c>
      <c r="O2308" s="100"/>
      <c r="P2308" s="100"/>
      <c r="Q2308" s="100">
        <f t="shared" si="402"/>
        <v>0</v>
      </c>
      <c r="R2308" s="243" t="e">
        <f t="shared" si="411"/>
        <v>#DIV/0!</v>
      </c>
      <c r="S2308" s="299"/>
      <c r="T2308" s="299"/>
      <c r="U2308" s="299"/>
      <c r="V2308" s="299"/>
      <c r="W2308" s="299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/>
      <c r="AQ2308" s="2"/>
    </row>
    <row r="2309" spans="1:43" ht="13.5" customHeight="1" outlineLevel="2" x14ac:dyDescent="0.25">
      <c r="A2309" s="2"/>
      <c r="B2309" s="34" t="s">
        <v>2428</v>
      </c>
      <c r="C2309" s="34"/>
      <c r="D2309" s="34" t="s">
        <v>60</v>
      </c>
      <c r="E2309" s="34" t="s">
        <v>1819</v>
      </c>
      <c r="F2309" s="298" t="s">
        <v>2429</v>
      </c>
      <c r="G2309" s="114"/>
      <c r="H2309" s="114"/>
      <c r="I2309" s="114"/>
      <c r="J2309" s="114"/>
      <c r="K2309" s="114"/>
      <c r="L2309" s="241"/>
      <c r="M2309" s="114">
        <f t="shared" si="401"/>
        <v>0</v>
      </c>
      <c r="N2309" s="242"/>
      <c r="O2309" s="100"/>
      <c r="P2309" s="100"/>
      <c r="Q2309" s="100">
        <f t="shared" si="402"/>
        <v>0</v>
      </c>
      <c r="R2309" s="243" t="e">
        <f t="shared" si="411"/>
        <v>#DIV/0!</v>
      </c>
      <c r="S2309" s="299"/>
      <c r="T2309" s="299"/>
      <c r="U2309" s="299"/>
      <c r="V2309" s="299"/>
      <c r="W2309" s="299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2"/>
      <c r="AQ2309" s="2"/>
    </row>
    <row r="2310" spans="1:43" ht="13.5" customHeight="1" outlineLevel="1" x14ac:dyDescent="0.25">
      <c r="A2310" s="229"/>
      <c r="B2310" s="300">
        <v>250100</v>
      </c>
      <c r="C2310" s="300"/>
      <c r="D2310" s="300" t="s">
        <v>60</v>
      </c>
      <c r="E2310" s="300" t="s">
        <v>1811</v>
      </c>
      <c r="F2310" s="301"/>
      <c r="G2310" s="114"/>
      <c r="H2310" s="114"/>
      <c r="I2310" s="114"/>
      <c r="J2310" s="114"/>
      <c r="K2310" s="114"/>
      <c r="L2310" s="241"/>
      <c r="M2310" s="114">
        <f t="shared" si="401"/>
        <v>0</v>
      </c>
      <c r="N2310" s="242"/>
      <c r="O2310" s="110">
        <f t="shared" ref="O2310:P2310" si="460">SUM(O2311:O2318)</f>
        <v>0</v>
      </c>
      <c r="P2310" s="110">
        <f t="shared" si="460"/>
        <v>0</v>
      </c>
      <c r="Q2310" s="100">
        <f t="shared" si="402"/>
        <v>0</v>
      </c>
      <c r="R2310" s="243" t="e">
        <f t="shared" si="411"/>
        <v>#DIV/0!</v>
      </c>
      <c r="S2310" s="302"/>
      <c r="T2310" s="302"/>
      <c r="U2310" s="302"/>
      <c r="V2310" s="302"/>
      <c r="W2310" s="302"/>
      <c r="X2310" s="229"/>
      <c r="Y2310" s="229"/>
      <c r="Z2310" s="229"/>
      <c r="AA2310" s="229"/>
      <c r="AB2310" s="229"/>
      <c r="AC2310" s="229"/>
      <c r="AD2310" s="229"/>
      <c r="AE2310" s="229"/>
      <c r="AF2310" s="229"/>
      <c r="AG2310" s="229"/>
      <c r="AH2310" s="229"/>
      <c r="AI2310" s="229"/>
      <c r="AJ2310" s="229"/>
      <c r="AK2310" s="229"/>
      <c r="AL2310" s="229"/>
      <c r="AM2310" s="229"/>
      <c r="AN2310" s="229"/>
      <c r="AO2310" s="229"/>
      <c r="AP2310" s="229"/>
      <c r="AQ2310" s="229"/>
    </row>
    <row r="2311" spans="1:43" ht="13.5" customHeight="1" outlineLevel="2" x14ac:dyDescent="0.25">
      <c r="A2311" s="2"/>
      <c r="B2311" s="34">
        <v>250107</v>
      </c>
      <c r="C2311" s="34"/>
      <c r="D2311" s="34" t="s">
        <v>60</v>
      </c>
      <c r="E2311" s="34" t="s">
        <v>1811</v>
      </c>
      <c r="F2311" s="298" t="s">
        <v>1818</v>
      </c>
      <c r="G2311" s="114">
        <v>1985</v>
      </c>
      <c r="H2311" s="114">
        <v>0</v>
      </c>
      <c r="I2311" s="114">
        <v>84710</v>
      </c>
      <c r="J2311" s="114">
        <v>1985</v>
      </c>
      <c r="K2311" s="114">
        <v>1893</v>
      </c>
      <c r="L2311" s="241">
        <f t="shared" ref="L2311:L2317" si="461">((K2311/J2311)^(1/($K$12-$J$12))-1)</f>
        <v>-4.6347607052896755E-2</v>
      </c>
      <c r="M2311" s="114">
        <f t="shared" ref="M2311:M2329" si="462">IF(N2311=0,(IF(H2311&gt;1,(H2311*(1+L2311)),(I2311*(1-L2311)))),0)</f>
        <v>0</v>
      </c>
      <c r="N2311" s="242">
        <v>86415</v>
      </c>
      <c r="O2311" s="100"/>
      <c r="P2311" s="100"/>
      <c r="Q2311" s="100">
        <f t="shared" ref="Q2311:Q2329" si="463">+O2311-P2311</f>
        <v>0</v>
      </c>
      <c r="R2311" s="243" t="e">
        <f t="shared" si="411"/>
        <v>#DIV/0!</v>
      </c>
      <c r="S2311" s="299"/>
      <c r="T2311" s="299"/>
      <c r="U2311" s="299"/>
      <c r="V2311" s="299"/>
      <c r="W2311" s="299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</row>
    <row r="2312" spans="1:43" ht="13.5" customHeight="1" outlineLevel="2" x14ac:dyDescent="0.25">
      <c r="A2312" s="2"/>
      <c r="B2312" s="34">
        <v>250106</v>
      </c>
      <c r="C2312" s="34"/>
      <c r="D2312" s="34" t="s">
        <v>60</v>
      </c>
      <c r="E2312" s="34" t="s">
        <v>1811</v>
      </c>
      <c r="F2312" s="298" t="s">
        <v>1817</v>
      </c>
      <c r="G2312" s="114">
        <v>2680</v>
      </c>
      <c r="H2312" s="114">
        <v>0</v>
      </c>
      <c r="I2312" s="114">
        <v>2402</v>
      </c>
      <c r="J2312" s="114">
        <v>2680</v>
      </c>
      <c r="K2312" s="114">
        <v>2450</v>
      </c>
      <c r="L2312" s="241">
        <f t="shared" si="461"/>
        <v>-8.582089552238803E-2</v>
      </c>
      <c r="M2312" s="114">
        <f t="shared" si="462"/>
        <v>0</v>
      </c>
      <c r="N2312" s="242">
        <v>2642</v>
      </c>
      <c r="O2312" s="100"/>
      <c r="P2312" s="100"/>
      <c r="Q2312" s="100">
        <f t="shared" si="463"/>
        <v>0</v>
      </c>
      <c r="R2312" s="243" t="e">
        <f t="shared" si="411"/>
        <v>#DIV/0!</v>
      </c>
      <c r="S2312" s="299"/>
      <c r="T2312" s="299"/>
      <c r="U2312" s="299"/>
      <c r="V2312" s="299"/>
      <c r="W2312" s="299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</row>
    <row r="2313" spans="1:43" ht="13.5" customHeight="1" outlineLevel="2" x14ac:dyDescent="0.25">
      <c r="A2313" s="2"/>
      <c r="B2313" s="34">
        <v>250105</v>
      </c>
      <c r="C2313" s="34"/>
      <c r="D2313" s="34" t="s">
        <v>60</v>
      </c>
      <c r="E2313" s="34" t="s">
        <v>1811</v>
      </c>
      <c r="F2313" s="298" t="s">
        <v>1816</v>
      </c>
      <c r="G2313" s="114">
        <v>4851</v>
      </c>
      <c r="H2313" s="114">
        <v>0</v>
      </c>
      <c r="I2313" s="114">
        <v>96458</v>
      </c>
      <c r="J2313" s="114">
        <v>10623</v>
      </c>
      <c r="K2313" s="114">
        <v>10720</v>
      </c>
      <c r="L2313" s="241">
        <f t="shared" si="461"/>
        <v>9.1311305657535424E-3</v>
      </c>
      <c r="M2313" s="114">
        <f t="shared" si="462"/>
        <v>0</v>
      </c>
      <c r="N2313" s="242">
        <v>92252</v>
      </c>
      <c r="O2313" s="100"/>
      <c r="P2313" s="100"/>
      <c r="Q2313" s="100">
        <f t="shared" si="463"/>
        <v>0</v>
      </c>
      <c r="R2313" s="243" t="e">
        <f t="shared" si="411"/>
        <v>#DIV/0!</v>
      </c>
      <c r="S2313" s="299"/>
      <c r="T2313" s="299"/>
      <c r="U2313" s="299"/>
      <c r="V2313" s="299"/>
      <c r="W2313" s="299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</row>
    <row r="2314" spans="1:43" ht="13.5" customHeight="1" outlineLevel="2" x14ac:dyDescent="0.25">
      <c r="A2314" s="2"/>
      <c r="B2314" s="34">
        <v>250104</v>
      </c>
      <c r="C2314" s="34"/>
      <c r="D2314" s="34" t="s">
        <v>60</v>
      </c>
      <c r="E2314" s="34" t="s">
        <v>1811</v>
      </c>
      <c r="F2314" s="298" t="s">
        <v>1815</v>
      </c>
      <c r="G2314" s="114">
        <v>7728</v>
      </c>
      <c r="H2314" s="114">
        <v>0</v>
      </c>
      <c r="I2314" s="114">
        <v>3363</v>
      </c>
      <c r="J2314" s="114">
        <v>8746</v>
      </c>
      <c r="K2314" s="114">
        <v>8678</v>
      </c>
      <c r="L2314" s="241">
        <f t="shared" si="461"/>
        <v>-7.7749828493025586E-3</v>
      </c>
      <c r="M2314" s="114">
        <f t="shared" si="462"/>
        <v>0</v>
      </c>
      <c r="N2314" s="242">
        <v>2363</v>
      </c>
      <c r="O2314" s="100"/>
      <c r="P2314" s="100"/>
      <c r="Q2314" s="100">
        <f t="shared" si="463"/>
        <v>0</v>
      </c>
      <c r="R2314" s="243" t="e">
        <f t="shared" si="411"/>
        <v>#DIV/0!</v>
      </c>
      <c r="S2314" s="299"/>
      <c r="T2314" s="299"/>
      <c r="U2314" s="299"/>
      <c r="V2314" s="299"/>
      <c r="W2314" s="299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</row>
    <row r="2315" spans="1:43" ht="13.5" customHeight="1" outlineLevel="2" x14ac:dyDescent="0.25">
      <c r="A2315" s="2"/>
      <c r="B2315" s="34">
        <v>250103</v>
      </c>
      <c r="C2315" s="34"/>
      <c r="D2315" s="34" t="s">
        <v>60</v>
      </c>
      <c r="E2315" s="34" t="s">
        <v>1811</v>
      </c>
      <c r="F2315" s="298" t="s">
        <v>1814</v>
      </c>
      <c r="G2315" s="114">
        <v>10227</v>
      </c>
      <c r="H2315" s="114">
        <v>1193</v>
      </c>
      <c r="I2315" s="114">
        <v>0</v>
      </c>
      <c r="J2315" s="114">
        <v>10227</v>
      </c>
      <c r="K2315" s="114">
        <v>10180</v>
      </c>
      <c r="L2315" s="241">
        <f t="shared" si="461"/>
        <v>-4.5956781069717012E-3</v>
      </c>
      <c r="M2315" s="114">
        <f t="shared" si="462"/>
        <v>1187.5173560183828</v>
      </c>
      <c r="N2315" s="242">
        <v>0</v>
      </c>
      <c r="O2315" s="100"/>
      <c r="P2315" s="100"/>
      <c r="Q2315" s="100">
        <f t="shared" si="463"/>
        <v>0</v>
      </c>
      <c r="R2315" s="243" t="e">
        <f t="shared" si="411"/>
        <v>#DIV/0!</v>
      </c>
      <c r="S2315" s="299"/>
      <c r="T2315" s="299"/>
      <c r="U2315" s="299"/>
      <c r="V2315" s="299"/>
      <c r="W2315" s="299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  <c r="AP2315" s="2"/>
      <c r="AQ2315" s="2"/>
    </row>
    <row r="2316" spans="1:43" ht="13.5" customHeight="1" outlineLevel="2" x14ac:dyDescent="0.25">
      <c r="A2316" s="2"/>
      <c r="B2316" s="34">
        <v>250102</v>
      </c>
      <c r="C2316" s="34"/>
      <c r="D2316" s="34" t="s">
        <v>60</v>
      </c>
      <c r="E2316" s="34" t="s">
        <v>1811</v>
      </c>
      <c r="F2316" s="298" t="s">
        <v>1813</v>
      </c>
      <c r="G2316" s="114">
        <v>9624</v>
      </c>
      <c r="H2316" s="114">
        <v>0</v>
      </c>
      <c r="I2316" s="114">
        <v>6322</v>
      </c>
      <c r="J2316" s="114">
        <v>10576</v>
      </c>
      <c r="K2316" s="114">
        <v>10708</v>
      </c>
      <c r="L2316" s="241">
        <f t="shared" si="461"/>
        <v>1.2481089258698841E-2</v>
      </c>
      <c r="M2316" s="114">
        <f t="shared" si="462"/>
        <v>0</v>
      </c>
      <c r="N2316" s="242">
        <v>5491</v>
      </c>
      <c r="O2316" s="100"/>
      <c r="P2316" s="100"/>
      <c r="Q2316" s="100">
        <f t="shared" si="463"/>
        <v>0</v>
      </c>
      <c r="R2316" s="243" t="e">
        <f t="shared" si="411"/>
        <v>#DIV/0!</v>
      </c>
      <c r="S2316" s="299"/>
      <c r="T2316" s="299"/>
      <c r="U2316" s="299"/>
      <c r="V2316" s="299"/>
      <c r="W2316" s="299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2"/>
      <c r="AQ2316" s="2"/>
    </row>
    <row r="2317" spans="1:43" ht="13.5" customHeight="1" outlineLevel="2" x14ac:dyDescent="0.25">
      <c r="A2317" s="2"/>
      <c r="B2317" s="34">
        <v>250101</v>
      </c>
      <c r="C2317" s="34"/>
      <c r="D2317" s="34" t="s">
        <v>60</v>
      </c>
      <c r="E2317" s="34" t="s">
        <v>1811</v>
      </c>
      <c r="F2317" s="298" t="s">
        <v>1812</v>
      </c>
      <c r="G2317" s="114">
        <v>5726</v>
      </c>
      <c r="H2317" s="114">
        <v>0</v>
      </c>
      <c r="I2317" s="114">
        <v>138555</v>
      </c>
      <c r="J2317" s="114">
        <v>5726</v>
      </c>
      <c r="K2317" s="114">
        <v>5467</v>
      </c>
      <c r="L2317" s="241">
        <f t="shared" si="461"/>
        <v>-4.5232273838630821E-2</v>
      </c>
      <c r="M2317" s="114">
        <f t="shared" si="462"/>
        <v>0</v>
      </c>
      <c r="N2317" s="242">
        <v>139989</v>
      </c>
      <c r="O2317" s="100"/>
      <c r="P2317" s="100"/>
      <c r="Q2317" s="100">
        <f t="shared" si="463"/>
        <v>0</v>
      </c>
      <c r="R2317" s="243" t="e">
        <f t="shared" si="411"/>
        <v>#DIV/0!</v>
      </c>
      <c r="S2317" s="299"/>
      <c r="T2317" s="299"/>
      <c r="U2317" s="299"/>
      <c r="V2317" s="299"/>
      <c r="W2317" s="299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2"/>
      <c r="AQ2317" s="2"/>
    </row>
    <row r="2318" spans="1:43" ht="13.5" customHeight="1" outlineLevel="2" x14ac:dyDescent="0.25">
      <c r="A2318" s="2"/>
      <c r="B2318" s="34" t="s">
        <v>2430</v>
      </c>
      <c r="C2318" s="34"/>
      <c r="D2318" s="34" t="s">
        <v>60</v>
      </c>
      <c r="E2318" s="34" t="s">
        <v>1811</v>
      </c>
      <c r="F2318" s="298" t="s">
        <v>2431</v>
      </c>
      <c r="G2318" s="114"/>
      <c r="H2318" s="114"/>
      <c r="I2318" s="114"/>
      <c r="J2318" s="114"/>
      <c r="K2318" s="114"/>
      <c r="L2318" s="241"/>
      <c r="M2318" s="114">
        <f t="shared" si="462"/>
        <v>0</v>
      </c>
      <c r="N2318" s="242"/>
      <c r="O2318" s="100"/>
      <c r="P2318" s="100"/>
      <c r="Q2318" s="100">
        <f t="shared" si="463"/>
        <v>0</v>
      </c>
      <c r="R2318" s="243" t="e">
        <f t="shared" si="411"/>
        <v>#DIV/0!</v>
      </c>
      <c r="S2318" s="299"/>
      <c r="T2318" s="299"/>
      <c r="U2318" s="299"/>
      <c r="V2318" s="299"/>
      <c r="W2318" s="299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  <c r="AP2318" s="2"/>
      <c r="AQ2318" s="2"/>
    </row>
    <row r="2319" spans="1:43" ht="13.5" customHeight="1" outlineLevel="1" x14ac:dyDescent="0.25">
      <c r="A2319" s="229"/>
      <c r="B2319" s="300">
        <v>250300</v>
      </c>
      <c r="C2319" s="300"/>
      <c r="D2319" s="300" t="s">
        <v>60</v>
      </c>
      <c r="E2319" s="300" t="s">
        <v>1824</v>
      </c>
      <c r="F2319" s="301"/>
      <c r="G2319" s="114"/>
      <c r="H2319" s="114"/>
      <c r="I2319" s="114"/>
      <c r="J2319" s="114"/>
      <c r="K2319" s="114"/>
      <c r="L2319" s="241"/>
      <c r="M2319" s="114">
        <f t="shared" si="462"/>
        <v>0</v>
      </c>
      <c r="N2319" s="242"/>
      <c r="O2319" s="110">
        <f t="shared" ref="O2319:P2319" si="464">SUM(O2320:O2325)</f>
        <v>0</v>
      </c>
      <c r="P2319" s="110">
        <f t="shared" si="464"/>
        <v>0</v>
      </c>
      <c r="Q2319" s="100">
        <f t="shared" si="463"/>
        <v>0</v>
      </c>
      <c r="R2319" s="243" t="e">
        <f t="shared" si="411"/>
        <v>#DIV/0!</v>
      </c>
      <c r="S2319" s="302"/>
      <c r="T2319" s="302"/>
      <c r="U2319" s="302"/>
      <c r="V2319" s="302"/>
      <c r="W2319" s="302"/>
      <c r="X2319" s="229"/>
      <c r="Y2319" s="229"/>
      <c r="Z2319" s="229"/>
      <c r="AA2319" s="229"/>
      <c r="AB2319" s="229"/>
      <c r="AC2319" s="229"/>
      <c r="AD2319" s="229"/>
      <c r="AE2319" s="229"/>
      <c r="AF2319" s="229"/>
      <c r="AG2319" s="229"/>
      <c r="AH2319" s="229"/>
      <c r="AI2319" s="229"/>
      <c r="AJ2319" s="229"/>
      <c r="AK2319" s="229"/>
      <c r="AL2319" s="229"/>
      <c r="AM2319" s="229"/>
      <c r="AN2319" s="229"/>
      <c r="AO2319" s="229"/>
      <c r="AP2319" s="229"/>
      <c r="AQ2319" s="229"/>
    </row>
    <row r="2320" spans="1:43" ht="13.5" customHeight="1" outlineLevel="2" x14ac:dyDescent="0.25">
      <c r="A2320" s="2"/>
      <c r="B2320" s="34">
        <v>250305</v>
      </c>
      <c r="C2320" s="34"/>
      <c r="D2320" s="34" t="s">
        <v>60</v>
      </c>
      <c r="E2320" s="34" t="s">
        <v>1824</v>
      </c>
      <c r="F2320" s="298" t="s">
        <v>1881</v>
      </c>
      <c r="G2320" s="114">
        <v>1283</v>
      </c>
      <c r="H2320" s="114">
        <v>0</v>
      </c>
      <c r="I2320" s="114">
        <v>3599</v>
      </c>
      <c r="J2320" s="114">
        <v>1283</v>
      </c>
      <c r="K2320" s="114">
        <v>1171</v>
      </c>
      <c r="L2320" s="241">
        <f t="shared" ref="L2320:L2324" si="465">((K2320/J2320)^(1/($K$12-$J$12))-1)</f>
        <v>-8.729540140296177E-2</v>
      </c>
      <c r="M2320" s="114">
        <f t="shared" si="462"/>
        <v>0</v>
      </c>
      <c r="N2320" s="242">
        <v>3738</v>
      </c>
      <c r="O2320" s="100"/>
      <c r="P2320" s="100"/>
      <c r="Q2320" s="100">
        <f t="shared" si="463"/>
        <v>0</v>
      </c>
      <c r="R2320" s="243" t="e">
        <f t="shared" si="411"/>
        <v>#DIV/0!</v>
      </c>
      <c r="S2320" s="299"/>
      <c r="T2320" s="299"/>
      <c r="U2320" s="299"/>
      <c r="V2320" s="299"/>
      <c r="W2320" s="299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  <c r="AP2320" s="2"/>
      <c r="AQ2320" s="2"/>
    </row>
    <row r="2321" spans="1:43" ht="13.5" customHeight="1" outlineLevel="2" x14ac:dyDescent="0.25">
      <c r="A2321" s="2"/>
      <c r="B2321" s="34">
        <v>250304</v>
      </c>
      <c r="C2321" s="34"/>
      <c r="D2321" s="34" t="s">
        <v>60</v>
      </c>
      <c r="E2321" s="34" t="s">
        <v>1824</v>
      </c>
      <c r="F2321" s="298" t="s">
        <v>1880</v>
      </c>
      <c r="G2321" s="114">
        <v>3712</v>
      </c>
      <c r="H2321" s="114">
        <v>0</v>
      </c>
      <c r="I2321" s="114">
        <v>3651</v>
      </c>
      <c r="J2321" s="114">
        <v>3712</v>
      </c>
      <c r="K2321" s="114">
        <v>3759</v>
      </c>
      <c r="L2321" s="241">
        <f t="shared" si="465"/>
        <v>1.2661637931034475E-2</v>
      </c>
      <c r="M2321" s="114">
        <f t="shared" si="462"/>
        <v>0</v>
      </c>
      <c r="N2321" s="242">
        <v>3730</v>
      </c>
      <c r="O2321" s="100"/>
      <c r="P2321" s="100"/>
      <c r="Q2321" s="100">
        <f t="shared" si="463"/>
        <v>0</v>
      </c>
      <c r="R2321" s="243" t="e">
        <f t="shared" si="411"/>
        <v>#DIV/0!</v>
      </c>
      <c r="S2321" s="299"/>
      <c r="T2321" s="299"/>
      <c r="U2321" s="299"/>
      <c r="V2321" s="299"/>
      <c r="W2321" s="299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</row>
    <row r="2322" spans="1:43" ht="13.5" customHeight="1" outlineLevel="2" x14ac:dyDescent="0.25">
      <c r="A2322" s="2"/>
      <c r="B2322" s="34">
        <v>250303</v>
      </c>
      <c r="C2322" s="34"/>
      <c r="D2322" s="34" t="s">
        <v>60</v>
      </c>
      <c r="E2322" s="34" t="s">
        <v>1824</v>
      </c>
      <c r="F2322" s="298" t="s">
        <v>1826</v>
      </c>
      <c r="G2322" s="114">
        <v>4065</v>
      </c>
      <c r="H2322" s="114">
        <v>0</v>
      </c>
      <c r="I2322" s="114">
        <v>3493</v>
      </c>
      <c r="J2322" s="114">
        <v>4065</v>
      </c>
      <c r="K2322" s="114">
        <v>3888</v>
      </c>
      <c r="L2322" s="241">
        <f t="shared" si="465"/>
        <v>-4.3542435424354209E-2</v>
      </c>
      <c r="M2322" s="114">
        <f t="shared" si="462"/>
        <v>0</v>
      </c>
      <c r="N2322" s="242">
        <v>3842</v>
      </c>
      <c r="O2322" s="100"/>
      <c r="P2322" s="100"/>
      <c r="Q2322" s="100">
        <f t="shared" si="463"/>
        <v>0</v>
      </c>
      <c r="R2322" s="243" t="e">
        <f t="shared" si="411"/>
        <v>#DIV/0!</v>
      </c>
      <c r="S2322" s="299"/>
      <c r="T2322" s="299"/>
      <c r="U2322" s="299"/>
      <c r="V2322" s="299"/>
      <c r="W2322" s="299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2"/>
      <c r="AQ2322" s="2"/>
    </row>
    <row r="2323" spans="1:43" ht="13.5" customHeight="1" outlineLevel="2" x14ac:dyDescent="0.25">
      <c r="A2323" s="2"/>
      <c r="B2323" s="34">
        <v>250302</v>
      </c>
      <c r="C2323" s="34"/>
      <c r="D2323" s="34" t="s">
        <v>60</v>
      </c>
      <c r="E2323" s="34" t="s">
        <v>1824</v>
      </c>
      <c r="F2323" s="298" t="s">
        <v>1879</v>
      </c>
      <c r="G2323" s="114">
        <v>3761</v>
      </c>
      <c r="H2323" s="114">
        <v>0</v>
      </c>
      <c r="I2323" s="114">
        <v>5847</v>
      </c>
      <c r="J2323" s="114">
        <v>4056</v>
      </c>
      <c r="K2323" s="114">
        <v>4038</v>
      </c>
      <c r="L2323" s="241">
        <f t="shared" si="465"/>
        <v>-4.4378698224851743E-3</v>
      </c>
      <c r="M2323" s="114">
        <f t="shared" si="462"/>
        <v>0</v>
      </c>
      <c r="N2323" s="242">
        <v>5773</v>
      </c>
      <c r="O2323" s="100"/>
      <c r="P2323" s="100"/>
      <c r="Q2323" s="100">
        <f t="shared" si="463"/>
        <v>0</v>
      </c>
      <c r="R2323" s="243" t="e">
        <f t="shared" si="411"/>
        <v>#DIV/0!</v>
      </c>
      <c r="S2323" s="299"/>
      <c r="T2323" s="299"/>
      <c r="U2323" s="299"/>
      <c r="V2323" s="299"/>
      <c r="W2323" s="299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  <c r="AP2323" s="2"/>
      <c r="AQ2323" s="2"/>
    </row>
    <row r="2324" spans="1:43" ht="13.5" customHeight="1" outlineLevel="2" x14ac:dyDescent="0.25">
      <c r="A2324" s="2"/>
      <c r="B2324" s="34">
        <v>250301</v>
      </c>
      <c r="C2324" s="34"/>
      <c r="D2324" s="34" t="s">
        <v>60</v>
      </c>
      <c r="E2324" s="34" t="s">
        <v>1824</v>
      </c>
      <c r="F2324" s="298" t="s">
        <v>1824</v>
      </c>
      <c r="G2324" s="114">
        <v>6253</v>
      </c>
      <c r="H2324" s="114">
        <v>0</v>
      </c>
      <c r="I2324" s="114">
        <v>22290</v>
      </c>
      <c r="J2324" s="114">
        <v>11576</v>
      </c>
      <c r="K2324" s="114">
        <v>11736</v>
      </c>
      <c r="L2324" s="241">
        <f t="shared" si="465"/>
        <v>1.3821700069108545E-2</v>
      </c>
      <c r="M2324" s="114">
        <f t="shared" si="462"/>
        <v>0</v>
      </c>
      <c r="N2324" s="242">
        <v>17195</v>
      </c>
      <c r="O2324" s="100"/>
      <c r="P2324" s="100"/>
      <c r="Q2324" s="100">
        <f t="shared" si="463"/>
        <v>0</v>
      </c>
      <c r="R2324" s="243" t="e">
        <f t="shared" si="411"/>
        <v>#DIV/0!</v>
      </c>
      <c r="S2324" s="299"/>
      <c r="T2324" s="299"/>
      <c r="U2324" s="299"/>
      <c r="V2324" s="299"/>
      <c r="W2324" s="299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</row>
    <row r="2325" spans="1:43" ht="13.5" customHeight="1" outlineLevel="2" x14ac:dyDescent="0.25">
      <c r="A2325" s="2"/>
      <c r="B2325" s="34" t="s">
        <v>2432</v>
      </c>
      <c r="C2325" s="34"/>
      <c r="D2325" s="34" t="s">
        <v>60</v>
      </c>
      <c r="E2325" s="34" t="s">
        <v>1824</v>
      </c>
      <c r="F2325" s="298" t="s">
        <v>2433</v>
      </c>
      <c r="G2325" s="114"/>
      <c r="H2325" s="114"/>
      <c r="I2325" s="114"/>
      <c r="J2325" s="114"/>
      <c r="K2325" s="114"/>
      <c r="L2325" s="241"/>
      <c r="M2325" s="114">
        <f t="shared" si="462"/>
        <v>0</v>
      </c>
      <c r="N2325" s="242"/>
      <c r="O2325" s="100"/>
      <c r="P2325" s="100"/>
      <c r="Q2325" s="100">
        <f t="shared" si="463"/>
        <v>0</v>
      </c>
      <c r="R2325" s="243" t="e">
        <f t="shared" si="411"/>
        <v>#DIV/0!</v>
      </c>
      <c r="S2325" s="299"/>
      <c r="T2325" s="299"/>
      <c r="U2325" s="299"/>
      <c r="V2325" s="299"/>
      <c r="W2325" s="299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</row>
    <row r="2326" spans="1:43" ht="13.5" customHeight="1" outlineLevel="1" x14ac:dyDescent="0.25">
      <c r="A2326" s="229"/>
      <c r="B2326" s="300">
        <v>250400</v>
      </c>
      <c r="C2326" s="300"/>
      <c r="D2326" s="300" t="s">
        <v>60</v>
      </c>
      <c r="E2326" s="300" t="s">
        <v>1829</v>
      </c>
      <c r="F2326" s="301"/>
      <c r="G2326" s="114"/>
      <c r="H2326" s="114"/>
      <c r="I2326" s="114"/>
      <c r="J2326" s="114"/>
      <c r="K2326" s="114"/>
      <c r="L2326" s="241"/>
      <c r="M2326" s="114">
        <f t="shared" si="462"/>
        <v>0</v>
      </c>
      <c r="N2326" s="242"/>
      <c r="O2326" s="110">
        <f t="shared" ref="O2326:P2326" si="466">SUM(O2327:O2328)</f>
        <v>0</v>
      </c>
      <c r="P2326" s="110">
        <f t="shared" si="466"/>
        <v>0</v>
      </c>
      <c r="Q2326" s="100">
        <f t="shared" si="463"/>
        <v>0</v>
      </c>
      <c r="R2326" s="243" t="e">
        <f t="shared" si="411"/>
        <v>#DIV/0!</v>
      </c>
      <c r="S2326" s="302"/>
      <c r="T2326" s="302"/>
      <c r="U2326" s="302"/>
      <c r="V2326" s="302"/>
      <c r="W2326" s="302"/>
      <c r="X2326" s="229"/>
      <c r="Y2326" s="229"/>
      <c r="Z2326" s="229"/>
      <c r="AA2326" s="229"/>
      <c r="AB2326" s="229"/>
      <c r="AC2326" s="229"/>
      <c r="AD2326" s="229"/>
      <c r="AE2326" s="229"/>
      <c r="AF2326" s="229"/>
      <c r="AG2326" s="229"/>
      <c r="AH2326" s="229"/>
      <c r="AI2326" s="229"/>
      <c r="AJ2326" s="229"/>
      <c r="AK2326" s="229"/>
      <c r="AL2326" s="229"/>
      <c r="AM2326" s="229"/>
      <c r="AN2326" s="229"/>
      <c r="AO2326" s="229"/>
      <c r="AP2326" s="229"/>
      <c r="AQ2326" s="229"/>
    </row>
    <row r="2327" spans="1:43" ht="13.5" customHeight="1" outlineLevel="2" x14ac:dyDescent="0.25">
      <c r="A2327" s="2"/>
      <c r="B2327" s="34">
        <v>250401</v>
      </c>
      <c r="C2327" s="34"/>
      <c r="D2327" s="34" t="s">
        <v>60</v>
      </c>
      <c r="E2327" s="34" t="s">
        <v>1829</v>
      </c>
      <c r="F2327" s="298" t="s">
        <v>1829</v>
      </c>
      <c r="G2327" s="114">
        <v>2757</v>
      </c>
      <c r="H2327" s="114">
        <v>1126</v>
      </c>
      <c r="I2327" s="114">
        <v>0</v>
      </c>
      <c r="J2327" s="114">
        <v>2757</v>
      </c>
      <c r="K2327" s="114">
        <v>2680</v>
      </c>
      <c r="L2327" s="241">
        <f>((K2327/J2327)^(1/($K$12-$J$12))-1)</f>
        <v>-2.792890823358718E-2</v>
      </c>
      <c r="M2327" s="114">
        <f t="shared" si="462"/>
        <v>1094.5520493289807</v>
      </c>
      <c r="N2327" s="242">
        <v>0</v>
      </c>
      <c r="O2327" s="100"/>
      <c r="P2327" s="100"/>
      <c r="Q2327" s="100">
        <f t="shared" si="463"/>
        <v>0</v>
      </c>
      <c r="R2327" s="243" t="e">
        <f t="shared" si="411"/>
        <v>#DIV/0!</v>
      </c>
      <c r="S2327" s="299"/>
      <c r="T2327" s="299"/>
      <c r="U2327" s="299"/>
      <c r="V2327" s="299"/>
      <c r="W2327" s="299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  <c r="AP2327" s="2"/>
      <c r="AQ2327" s="2"/>
    </row>
    <row r="2328" spans="1:43" ht="13.5" customHeight="1" outlineLevel="2" x14ac:dyDescent="0.25">
      <c r="A2328" s="2"/>
      <c r="B2328" s="34" t="s">
        <v>2434</v>
      </c>
      <c r="C2328" s="34"/>
      <c r="D2328" s="34" t="s">
        <v>60</v>
      </c>
      <c r="E2328" s="34" t="s">
        <v>1829</v>
      </c>
      <c r="F2328" s="298" t="s">
        <v>2435</v>
      </c>
      <c r="G2328" s="114"/>
      <c r="H2328" s="114"/>
      <c r="I2328" s="114"/>
      <c r="J2328" s="114"/>
      <c r="K2328" s="114"/>
      <c r="L2328" s="241"/>
      <c r="M2328" s="114">
        <f t="shared" si="462"/>
        <v>0</v>
      </c>
      <c r="N2328" s="242"/>
      <c r="O2328" s="100"/>
      <c r="P2328" s="100"/>
      <c r="Q2328" s="100">
        <f t="shared" si="463"/>
        <v>0</v>
      </c>
      <c r="R2328" s="243" t="e">
        <f t="shared" si="411"/>
        <v>#DIV/0!</v>
      </c>
      <c r="S2328" s="299"/>
      <c r="T2328" s="299"/>
      <c r="U2328" s="299"/>
      <c r="V2328" s="299"/>
      <c r="W2328" s="299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</row>
    <row r="2329" spans="1:43" ht="13.5" customHeight="1" outlineLevel="1" x14ac:dyDescent="0.25">
      <c r="A2329" s="2"/>
      <c r="B2329" s="34" t="s">
        <v>2436</v>
      </c>
      <c r="C2329" s="34"/>
      <c r="D2329" s="34" t="s">
        <v>60</v>
      </c>
      <c r="E2329" s="34" t="s">
        <v>2437</v>
      </c>
      <c r="F2329" s="298"/>
      <c r="G2329" s="114"/>
      <c r="H2329" s="114"/>
      <c r="I2329" s="114"/>
      <c r="J2329" s="114"/>
      <c r="K2329" s="114"/>
      <c r="L2329" s="241"/>
      <c r="M2329" s="114">
        <f t="shared" si="462"/>
        <v>0</v>
      </c>
      <c r="N2329" s="242"/>
      <c r="O2329" s="110"/>
      <c r="P2329" s="100"/>
      <c r="Q2329" s="100">
        <f t="shared" si="463"/>
        <v>0</v>
      </c>
      <c r="R2329" s="243" t="e">
        <f t="shared" si="411"/>
        <v>#DIV/0!</v>
      </c>
      <c r="S2329" s="299"/>
      <c r="T2329" s="299"/>
      <c r="U2329" s="299"/>
      <c r="V2329" s="299"/>
      <c r="W2329" s="299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  <c r="AP2329" s="2"/>
      <c r="AQ2329" s="2"/>
    </row>
  </sheetData>
  <autoFilter ref="A12:AQ2329"/>
  <mergeCells count="17">
    <mergeCell ref="O6:W6"/>
    <mergeCell ref="B1:W1"/>
    <mergeCell ref="B2:W2"/>
    <mergeCell ref="B4:F4"/>
    <mergeCell ref="O4:W4"/>
    <mergeCell ref="B5:F5"/>
    <mergeCell ref="O5:W5"/>
    <mergeCell ref="B6:F6"/>
    <mergeCell ref="B7:F7"/>
    <mergeCell ref="B8:F8"/>
    <mergeCell ref="C10:F11"/>
    <mergeCell ref="G10:I10"/>
    <mergeCell ref="O7:W7"/>
    <mergeCell ref="O8:W8"/>
    <mergeCell ref="O10:W10"/>
    <mergeCell ref="O11:R11"/>
    <mergeCell ref="S11:W11"/>
  </mergeCells>
  <conditionalFormatting sqref="Q13:R2329">
    <cfRule type="cellIs" dxfId="0" priority="1" operator="lessThan">
      <formula>0</formula>
    </cfRule>
  </conditionalFormatting>
  <pageMargins left="0.7" right="0.7" top="0.75" bottom="0.75" header="0" footer="0"/>
  <pageSetup orientation="landscape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Formato</vt:lpstr>
      <vt:lpstr>AGUA URBANO</vt:lpstr>
      <vt:lpstr>AGUA RURAL</vt:lpstr>
      <vt:lpstr>ALCANTARILLADO URBANO</vt:lpstr>
      <vt:lpstr>ALCANTARILLADO RURAL</vt:lpstr>
      <vt:lpstr>Horas de SS agua - EPS</vt:lpstr>
      <vt:lpstr>Tratamiento aguas residuales</vt:lpstr>
      <vt:lpstr>Formato!Área_de_impresión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Astrith Cano</dc:creator>
  <cp:lastModifiedBy>USER</cp:lastModifiedBy>
  <cp:lastPrinted>2023-01-13T22:31:41Z</cp:lastPrinted>
  <dcterms:created xsi:type="dcterms:W3CDTF">2020-01-08T19:18:37Z</dcterms:created>
  <dcterms:modified xsi:type="dcterms:W3CDTF">2023-01-16T14:34:52Z</dcterms:modified>
</cp:coreProperties>
</file>